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05" yWindow="-105" windowWidth="20715" windowHeight="11760" firstSheet="7" activeTab="8"/>
  </bookViews>
  <sheets>
    <sheet name="ΤΑΜΕΙΟ 21-22" sheetId="9" r:id="rId1"/>
    <sheet name="2022-2023" sheetId="16" r:id="rId2"/>
    <sheet name="ΤΑΜΕΙΟ 24" sheetId="17" r:id="rId3"/>
    <sheet name="ΤΑΜΕΙΟ 22-23" sheetId="13" r:id="rId4"/>
    <sheet name="2021-2022" sheetId="1" r:id="rId5"/>
    <sheet name="2023-2024" sheetId="15" r:id="rId6"/>
    <sheet name="2024-2025" sheetId="22" r:id="rId7"/>
    <sheet name="TAMEIO 24-25" sheetId="21" r:id="rId8"/>
    <sheet name="ΤΗΛΕΦΩΝΑ" sheetId="6" r:id="rId9"/>
    <sheet name="2025-2026" sheetId="23" r:id="rId10"/>
    <sheet name="ΤΑΜΕΙΟ 2025-2026" sheetId="25" r:id="rId11"/>
    <sheet name="ΚΑΤΑΘΕΣΕΙΣ" sheetId="24" r:id="rId12"/>
    <sheet name="RDV 1-8 Σεπτεμβρίου " sheetId="26" state="hidden" r:id="rId13"/>
    <sheet name="STUDY LAB NEA IONIA" sheetId="27" state="hidden" r:id="rId14"/>
    <sheet name="Φύλλο1" sheetId="28" r:id="rId15"/>
    <sheet name="Φύλλο2" sheetId="29" r:id="rId16"/>
  </sheets>
  <definedNames>
    <definedName name="_xlnm._FilterDatabase" localSheetId="4" hidden="1">'2021-2022'!$A$3:$X$301</definedName>
    <definedName name="_xlnm._FilterDatabase" localSheetId="1" hidden="1">'2022-2023'!$A$3:$X$301</definedName>
    <definedName name="_xlnm._FilterDatabase" localSheetId="5" hidden="1">'2023-2024'!$A$3:$X$301</definedName>
    <definedName name="_xlnm._FilterDatabase" localSheetId="6" hidden="1">'2024-2025'!$A$3:$X$301</definedName>
    <definedName name="_xlnm._FilterDatabase" localSheetId="9" hidden="1">'2025-2026'!$A$3:$X$301</definedName>
    <definedName name="_xlnm._FilterDatabase" localSheetId="11" hidden="1">ΚΑΤΑΘΕΣΕΙΣ!$E$71:$F$77</definedName>
    <definedName name="_xlnm._FilterDatabase" localSheetId="0" hidden="1">'ΤΑΜΕΙΟ 21-22'!$A$1:$I$1</definedName>
    <definedName name="_xlnm._FilterDatabase" localSheetId="3" hidden="1">'ΤΑΜΕΙΟ 22-23'!$A$1:$I$1</definedName>
    <definedName name="_xlnm._FilterDatabase" localSheetId="8" hidden="1">ΤΗΛΕΦΩΝΑ!$A$2:$H$127</definedName>
    <definedName name="formatting">"$A$4:$U$1048576"</definedName>
    <definedName name="_xlnm.Print_Area" localSheetId="15">Φύλλο2!$B$50</definedName>
    <definedName name="sort_range">INDIRECT("$A$1:$X$1048576")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30" i="25"/>
  <c r="C709" l="1"/>
  <c r="C689"/>
  <c r="C635" l="1"/>
  <c r="C675"/>
  <c r="C600"/>
  <c r="C588" l="1"/>
  <c r="C574"/>
  <c r="C549" l="1"/>
  <c r="C530" l="1"/>
  <c r="C460"/>
  <c r="C446" l="1"/>
  <c r="C421" l="1"/>
  <c r="C410" l="1"/>
  <c r="T45" i="23" l="1"/>
  <c r="U45" s="1"/>
  <c r="V45" s="1"/>
  <c r="F31" i="25"/>
  <c r="F26"/>
  <c r="T301" i="23"/>
  <c r="X300"/>
  <c r="V300"/>
  <c r="U300"/>
  <c r="T300"/>
  <c r="X299"/>
  <c r="V299"/>
  <c r="U299"/>
  <c r="T299"/>
  <c r="X298"/>
  <c r="V298"/>
  <c r="U298"/>
  <c r="T298"/>
  <c r="X297"/>
  <c r="V297"/>
  <c r="U297"/>
  <c r="T297"/>
  <c r="X296"/>
  <c r="V296"/>
  <c r="U296"/>
  <c r="T296"/>
  <c r="X295"/>
  <c r="V295"/>
  <c r="U295"/>
  <c r="T295"/>
  <c r="X294"/>
  <c r="V294"/>
  <c r="U294"/>
  <c r="T294"/>
  <c r="X293"/>
  <c r="V293"/>
  <c r="U293"/>
  <c r="T293"/>
  <c r="X292"/>
  <c r="V292"/>
  <c r="U292"/>
  <c r="T292"/>
  <c r="X291"/>
  <c r="V291"/>
  <c r="U291"/>
  <c r="T291"/>
  <c r="X290"/>
  <c r="V290"/>
  <c r="U290"/>
  <c r="T290"/>
  <c r="X289"/>
  <c r="V289"/>
  <c r="U289"/>
  <c r="T289"/>
  <c r="X288"/>
  <c r="V288"/>
  <c r="U288"/>
  <c r="T288"/>
  <c r="X287"/>
  <c r="V287"/>
  <c r="U287"/>
  <c r="T287"/>
  <c r="X286"/>
  <c r="V286"/>
  <c r="U286"/>
  <c r="T286"/>
  <c r="X285"/>
  <c r="V285"/>
  <c r="U285"/>
  <c r="T285"/>
  <c r="X284"/>
  <c r="V284"/>
  <c r="U284"/>
  <c r="T284"/>
  <c r="X283"/>
  <c r="V283"/>
  <c r="U283"/>
  <c r="T283"/>
  <c r="X282"/>
  <c r="V282"/>
  <c r="U282"/>
  <c r="T282"/>
  <c r="X281"/>
  <c r="V281"/>
  <c r="U281"/>
  <c r="T281"/>
  <c r="X280"/>
  <c r="V280"/>
  <c r="U280"/>
  <c r="T280"/>
  <c r="X279"/>
  <c r="V279"/>
  <c r="U279"/>
  <c r="T279"/>
  <c r="X278"/>
  <c r="V278"/>
  <c r="U278"/>
  <c r="T278"/>
  <c r="X277"/>
  <c r="V277"/>
  <c r="U277"/>
  <c r="T277"/>
  <c r="X276"/>
  <c r="V276"/>
  <c r="U276"/>
  <c r="T276"/>
  <c r="X275"/>
  <c r="V275"/>
  <c r="U275"/>
  <c r="T275"/>
  <c r="X274"/>
  <c r="V274"/>
  <c r="U274"/>
  <c r="T274"/>
  <c r="X273"/>
  <c r="V273"/>
  <c r="U273"/>
  <c r="T273"/>
  <c r="X272"/>
  <c r="V272"/>
  <c r="U272"/>
  <c r="T272"/>
  <c r="X271"/>
  <c r="V271"/>
  <c r="U271"/>
  <c r="T271"/>
  <c r="X270"/>
  <c r="V270"/>
  <c r="U270"/>
  <c r="T270"/>
  <c r="X269"/>
  <c r="V269"/>
  <c r="U269"/>
  <c r="T269"/>
  <c r="X268"/>
  <c r="V268"/>
  <c r="U268"/>
  <c r="T268"/>
  <c r="X267"/>
  <c r="V267"/>
  <c r="U267"/>
  <c r="T267"/>
  <c r="X266"/>
  <c r="V266"/>
  <c r="U266"/>
  <c r="T266"/>
  <c r="X265"/>
  <c r="V265"/>
  <c r="U265"/>
  <c r="T265"/>
  <c r="X264"/>
  <c r="V264"/>
  <c r="U264"/>
  <c r="T264"/>
  <c r="X263"/>
  <c r="V263"/>
  <c r="U263"/>
  <c r="T263"/>
  <c r="X262"/>
  <c r="V262"/>
  <c r="U262"/>
  <c r="T262"/>
  <c r="X261"/>
  <c r="V261"/>
  <c r="U261"/>
  <c r="T261"/>
  <c r="X260"/>
  <c r="V260"/>
  <c r="U260"/>
  <c r="T260"/>
  <c r="X259"/>
  <c r="V259"/>
  <c r="U259"/>
  <c r="T259"/>
  <c r="X258"/>
  <c r="V258"/>
  <c r="U258"/>
  <c r="T258"/>
  <c r="X257"/>
  <c r="V257"/>
  <c r="U257"/>
  <c r="T257"/>
  <c r="X256"/>
  <c r="V256"/>
  <c r="U256"/>
  <c r="T256"/>
  <c r="X255"/>
  <c r="V255"/>
  <c r="U255"/>
  <c r="T255"/>
  <c r="X254"/>
  <c r="V254"/>
  <c r="U254"/>
  <c r="T254"/>
  <c r="X253"/>
  <c r="V253"/>
  <c r="U253"/>
  <c r="T253"/>
  <c r="X252"/>
  <c r="V252"/>
  <c r="U252"/>
  <c r="T252"/>
  <c r="X251"/>
  <c r="V251"/>
  <c r="U251"/>
  <c r="T251"/>
  <c r="X250"/>
  <c r="V250"/>
  <c r="U250"/>
  <c r="T250"/>
  <c r="X249"/>
  <c r="V249"/>
  <c r="U249"/>
  <c r="T249"/>
  <c r="X248"/>
  <c r="V248"/>
  <c r="U248"/>
  <c r="T248"/>
  <c r="X247"/>
  <c r="V247"/>
  <c r="U247"/>
  <c r="T247"/>
  <c r="X246"/>
  <c r="V246"/>
  <c r="U246"/>
  <c r="T246"/>
  <c r="X245"/>
  <c r="V245"/>
  <c r="U245"/>
  <c r="T245"/>
  <c r="X244"/>
  <c r="V244"/>
  <c r="U244"/>
  <c r="T244"/>
  <c r="X243"/>
  <c r="V243"/>
  <c r="U243"/>
  <c r="T243"/>
  <c r="X242"/>
  <c r="V242"/>
  <c r="U242"/>
  <c r="T242"/>
  <c r="X241"/>
  <c r="V241"/>
  <c r="U241"/>
  <c r="T241"/>
  <c r="X240"/>
  <c r="V240"/>
  <c r="U240"/>
  <c r="T240"/>
  <c r="X239"/>
  <c r="V239"/>
  <c r="U239"/>
  <c r="T239"/>
  <c r="X238"/>
  <c r="V238"/>
  <c r="U238"/>
  <c r="T238"/>
  <c r="X237"/>
  <c r="V237"/>
  <c r="U237"/>
  <c r="T237"/>
  <c r="X236"/>
  <c r="V236"/>
  <c r="U236"/>
  <c r="T236"/>
  <c r="X235"/>
  <c r="V235"/>
  <c r="U235"/>
  <c r="T235"/>
  <c r="X234"/>
  <c r="V234"/>
  <c r="U234"/>
  <c r="T234"/>
  <c r="X233"/>
  <c r="V233"/>
  <c r="U233"/>
  <c r="T233"/>
  <c r="X232"/>
  <c r="V232"/>
  <c r="U232"/>
  <c r="T232"/>
  <c r="X231"/>
  <c r="V231"/>
  <c r="U231"/>
  <c r="T231"/>
  <c r="X230"/>
  <c r="V230"/>
  <c r="U230"/>
  <c r="T230"/>
  <c r="X229"/>
  <c r="V229"/>
  <c r="U229"/>
  <c r="T229"/>
  <c r="X228"/>
  <c r="V228"/>
  <c r="U228"/>
  <c r="T228"/>
  <c r="X227"/>
  <c r="V227"/>
  <c r="U227"/>
  <c r="T227"/>
  <c r="X226"/>
  <c r="V226"/>
  <c r="U226"/>
  <c r="T226"/>
  <c r="X225"/>
  <c r="V225"/>
  <c r="U225"/>
  <c r="T225"/>
  <c r="X224"/>
  <c r="V224"/>
  <c r="U224"/>
  <c r="T224"/>
  <c r="X223"/>
  <c r="V223"/>
  <c r="U223"/>
  <c r="T223"/>
  <c r="X222"/>
  <c r="V222"/>
  <c r="U222"/>
  <c r="T222"/>
  <c r="X221"/>
  <c r="V221"/>
  <c r="U221"/>
  <c r="T221"/>
  <c r="X220"/>
  <c r="V220"/>
  <c r="U220"/>
  <c r="T220"/>
  <c r="X219"/>
  <c r="V219"/>
  <c r="U219"/>
  <c r="T219"/>
  <c r="X218"/>
  <c r="V218"/>
  <c r="U218"/>
  <c r="T218"/>
  <c r="X217"/>
  <c r="V217"/>
  <c r="U217"/>
  <c r="T217"/>
  <c r="X216"/>
  <c r="V216"/>
  <c r="U216"/>
  <c r="T216"/>
  <c r="X215"/>
  <c r="V215"/>
  <c r="U215"/>
  <c r="T215"/>
  <c r="X214"/>
  <c r="V214"/>
  <c r="U214"/>
  <c r="T214"/>
  <c r="X213"/>
  <c r="V213"/>
  <c r="U213"/>
  <c r="T213"/>
  <c r="X212"/>
  <c r="V212"/>
  <c r="U212"/>
  <c r="T212"/>
  <c r="X211"/>
  <c r="V211"/>
  <c r="U211"/>
  <c r="T211"/>
  <c r="X210"/>
  <c r="V210"/>
  <c r="U210"/>
  <c r="T210"/>
  <c r="X209"/>
  <c r="V209"/>
  <c r="U209"/>
  <c r="T209"/>
  <c r="X208"/>
  <c r="V208"/>
  <c r="U208"/>
  <c r="T208"/>
  <c r="X207"/>
  <c r="V207"/>
  <c r="U207"/>
  <c r="T207"/>
  <c r="X206"/>
  <c r="V206"/>
  <c r="U206"/>
  <c r="T206"/>
  <c r="X205"/>
  <c r="V205"/>
  <c r="U205"/>
  <c r="T205"/>
  <c r="X204"/>
  <c r="V204"/>
  <c r="U204"/>
  <c r="T204"/>
  <c r="X203"/>
  <c r="V203"/>
  <c r="U203"/>
  <c r="T203"/>
  <c r="X202"/>
  <c r="V202"/>
  <c r="U202"/>
  <c r="T202"/>
  <c r="X201"/>
  <c r="V201"/>
  <c r="U201"/>
  <c r="T201"/>
  <c r="X200"/>
  <c r="V200"/>
  <c r="U200"/>
  <c r="T200"/>
  <c r="X199"/>
  <c r="V199"/>
  <c r="U199"/>
  <c r="T199"/>
  <c r="X198"/>
  <c r="V198"/>
  <c r="U198"/>
  <c r="T198"/>
  <c r="X197"/>
  <c r="V197"/>
  <c r="U197"/>
  <c r="T197"/>
  <c r="X196"/>
  <c r="V196"/>
  <c r="U196"/>
  <c r="T196"/>
  <c r="X195"/>
  <c r="V195"/>
  <c r="U195"/>
  <c r="T195"/>
  <c r="X194"/>
  <c r="V194"/>
  <c r="U194"/>
  <c r="T194"/>
  <c r="X193"/>
  <c r="V193"/>
  <c r="U193"/>
  <c r="T193"/>
  <c r="X192"/>
  <c r="V192"/>
  <c r="U192"/>
  <c r="T192"/>
  <c r="X191"/>
  <c r="V191"/>
  <c r="U191"/>
  <c r="T191"/>
  <c r="X190"/>
  <c r="V190"/>
  <c r="U190"/>
  <c r="T190"/>
  <c r="X189"/>
  <c r="V189"/>
  <c r="U189"/>
  <c r="T189"/>
  <c r="X188"/>
  <c r="V188"/>
  <c r="U188"/>
  <c r="T188"/>
  <c r="X187"/>
  <c r="V187"/>
  <c r="U187"/>
  <c r="T187"/>
  <c r="X186"/>
  <c r="V186"/>
  <c r="U186"/>
  <c r="T186"/>
  <c r="X185"/>
  <c r="V185"/>
  <c r="U185"/>
  <c r="T185"/>
  <c r="X184"/>
  <c r="V184"/>
  <c r="U184"/>
  <c r="T184"/>
  <c r="X183"/>
  <c r="V183"/>
  <c r="U183"/>
  <c r="T183"/>
  <c r="X182"/>
  <c r="V182"/>
  <c r="U182"/>
  <c r="T182"/>
  <c r="X181"/>
  <c r="V181"/>
  <c r="U181"/>
  <c r="T181"/>
  <c r="X180"/>
  <c r="V180"/>
  <c r="U180"/>
  <c r="T180"/>
  <c r="X179"/>
  <c r="V179"/>
  <c r="U179"/>
  <c r="T179"/>
  <c r="X178"/>
  <c r="V178"/>
  <c r="U178"/>
  <c r="T178"/>
  <c r="X177"/>
  <c r="V177"/>
  <c r="U177"/>
  <c r="T177"/>
  <c r="X176"/>
  <c r="V176"/>
  <c r="U176"/>
  <c r="T176"/>
  <c r="X175"/>
  <c r="V175"/>
  <c r="U175"/>
  <c r="T175"/>
  <c r="X174"/>
  <c r="V174"/>
  <c r="U174"/>
  <c r="T174"/>
  <c r="X173"/>
  <c r="V173"/>
  <c r="U173"/>
  <c r="T173"/>
  <c r="X172"/>
  <c r="V172"/>
  <c r="U172"/>
  <c r="T172"/>
  <c r="X171"/>
  <c r="V171"/>
  <c r="U171"/>
  <c r="T171"/>
  <c r="X170"/>
  <c r="V170"/>
  <c r="U170"/>
  <c r="T170"/>
  <c r="X169"/>
  <c r="V169"/>
  <c r="U169"/>
  <c r="T169"/>
  <c r="X168"/>
  <c r="V168"/>
  <c r="U168"/>
  <c r="T168"/>
  <c r="X167"/>
  <c r="V167"/>
  <c r="U167"/>
  <c r="T167"/>
  <c r="X166"/>
  <c r="V166"/>
  <c r="U166"/>
  <c r="T166"/>
  <c r="X165"/>
  <c r="V165"/>
  <c r="U165"/>
  <c r="T165"/>
  <c r="X164"/>
  <c r="V164"/>
  <c r="U164"/>
  <c r="T164"/>
  <c r="X163"/>
  <c r="V163"/>
  <c r="U163"/>
  <c r="T163"/>
  <c r="X162"/>
  <c r="V162"/>
  <c r="U162"/>
  <c r="T162"/>
  <c r="X161"/>
  <c r="V161"/>
  <c r="U161"/>
  <c r="T161"/>
  <c r="X160"/>
  <c r="V160"/>
  <c r="U160"/>
  <c r="T160"/>
  <c r="X159"/>
  <c r="V159"/>
  <c r="U159"/>
  <c r="T159"/>
  <c r="X158"/>
  <c r="V158"/>
  <c r="U158"/>
  <c r="T158"/>
  <c r="X157"/>
  <c r="V157"/>
  <c r="U157"/>
  <c r="T157"/>
  <c r="X156"/>
  <c r="V156"/>
  <c r="U156"/>
  <c r="T156"/>
  <c r="X155"/>
  <c r="V155"/>
  <c r="U155"/>
  <c r="T155"/>
  <c r="V154"/>
  <c r="U154"/>
  <c r="T154"/>
  <c r="X153"/>
  <c r="V153"/>
  <c r="U153"/>
  <c r="T153"/>
  <c r="X152"/>
  <c r="V152"/>
  <c r="U152"/>
  <c r="T152"/>
  <c r="X151"/>
  <c r="V151"/>
  <c r="U151"/>
  <c r="T151"/>
  <c r="X150"/>
  <c r="V150"/>
  <c r="U150"/>
  <c r="T150"/>
  <c r="X149"/>
  <c r="V149"/>
  <c r="U149"/>
  <c r="T149"/>
  <c r="X148"/>
  <c r="V148"/>
  <c r="U148"/>
  <c r="T148"/>
  <c r="X147"/>
  <c r="V147"/>
  <c r="U147"/>
  <c r="T147"/>
  <c r="X146"/>
  <c r="V146"/>
  <c r="U146"/>
  <c r="T146"/>
  <c r="X145"/>
  <c r="V145"/>
  <c r="U145"/>
  <c r="T145"/>
  <c r="X144"/>
  <c r="V144"/>
  <c r="U144"/>
  <c r="T144"/>
  <c r="X143"/>
  <c r="V143"/>
  <c r="U143"/>
  <c r="T143"/>
  <c r="X142"/>
  <c r="V142"/>
  <c r="U142"/>
  <c r="T142"/>
  <c r="X141"/>
  <c r="V141"/>
  <c r="U141"/>
  <c r="T141"/>
  <c r="X140"/>
  <c r="V140"/>
  <c r="U140"/>
  <c r="T140"/>
  <c r="X139"/>
  <c r="V139"/>
  <c r="U139"/>
  <c r="T139"/>
  <c r="X138"/>
  <c r="V138"/>
  <c r="U138"/>
  <c r="T138"/>
  <c r="X137"/>
  <c r="V137"/>
  <c r="U137"/>
  <c r="T137"/>
  <c r="X27"/>
  <c r="T27"/>
  <c r="U27" s="1"/>
  <c r="V27" s="1"/>
  <c r="X69"/>
  <c r="T69"/>
  <c r="U69" s="1"/>
  <c r="V69" s="1"/>
  <c r="X96"/>
  <c r="T96"/>
  <c r="U96" s="1"/>
  <c r="V96" s="1"/>
  <c r="X121"/>
  <c r="T121"/>
  <c r="U121" s="1"/>
  <c r="V121" s="1"/>
  <c r="X116"/>
  <c r="T116"/>
  <c r="U116" s="1"/>
  <c r="V116" s="1"/>
  <c r="X50"/>
  <c r="T50"/>
  <c r="U50" s="1"/>
  <c r="V50" s="1"/>
  <c r="X77"/>
  <c r="T77"/>
  <c r="U77" s="1"/>
  <c r="V77" s="1"/>
  <c r="X117"/>
  <c r="T117"/>
  <c r="U117" s="1"/>
  <c r="V117" s="1"/>
  <c r="X81"/>
  <c r="T81"/>
  <c r="U81" s="1"/>
  <c r="V81" s="1"/>
  <c r="X58"/>
  <c r="T58"/>
  <c r="U58" s="1"/>
  <c r="V58" s="1"/>
  <c r="X44"/>
  <c r="T44"/>
  <c r="U44" s="1"/>
  <c r="V44" s="1"/>
  <c r="X62"/>
  <c r="T62"/>
  <c r="U62" s="1"/>
  <c r="V62" s="1"/>
  <c r="X91"/>
  <c r="T91"/>
  <c r="U91" s="1"/>
  <c r="V91" s="1"/>
  <c r="X52"/>
  <c r="T52"/>
  <c r="U52" s="1"/>
  <c r="V52" s="1"/>
  <c r="X51"/>
  <c r="T51"/>
  <c r="U51" s="1"/>
  <c r="V51" s="1"/>
  <c r="X93"/>
  <c r="T93"/>
  <c r="U93" s="1"/>
  <c r="V93" s="1"/>
  <c r="X122"/>
  <c r="T122"/>
  <c r="U122" s="1"/>
  <c r="V122" s="1"/>
  <c r="X59"/>
  <c r="T59"/>
  <c r="U59" s="1"/>
  <c r="V59" s="1"/>
  <c r="X88"/>
  <c r="T88"/>
  <c r="U88" s="1"/>
  <c r="V88" s="1"/>
  <c r="X5"/>
  <c r="T5"/>
  <c r="U5" s="1"/>
  <c r="V5" s="1"/>
  <c r="X6"/>
  <c r="T6"/>
  <c r="U6" s="1"/>
  <c r="V6" s="1"/>
  <c r="X72"/>
  <c r="T72"/>
  <c r="U72" s="1"/>
  <c r="V72" s="1"/>
  <c r="X98"/>
  <c r="T98"/>
  <c r="U98" s="1"/>
  <c r="V98" s="1"/>
  <c r="X38"/>
  <c r="T38"/>
  <c r="U38" s="1"/>
  <c r="V38" s="1"/>
  <c r="X28"/>
  <c r="T28"/>
  <c r="U28" s="1"/>
  <c r="V28" s="1"/>
  <c r="X4"/>
  <c r="T4"/>
  <c r="U4" s="1"/>
  <c r="V4" s="1"/>
  <c r="X40"/>
  <c r="T40"/>
  <c r="U40" s="1"/>
  <c r="V40" s="1"/>
  <c r="X32"/>
  <c r="T32"/>
  <c r="U32" s="1"/>
  <c r="V32" s="1"/>
  <c r="X17"/>
  <c r="T17"/>
  <c r="U17" s="1"/>
  <c r="V17" s="1"/>
  <c r="X66"/>
  <c r="T66"/>
  <c r="U66" s="1"/>
  <c r="V66" s="1"/>
  <c r="X63"/>
  <c r="T63"/>
  <c r="U63" s="1"/>
  <c r="X107"/>
  <c r="T107"/>
  <c r="U107" s="1"/>
  <c r="V107" s="1"/>
  <c r="X106"/>
  <c r="T106"/>
  <c r="U106" s="1"/>
  <c r="V106" s="1"/>
  <c r="X108"/>
  <c r="T108"/>
  <c r="U108" s="1"/>
  <c r="V108" s="1"/>
  <c r="X20"/>
  <c r="T20"/>
  <c r="U20" s="1"/>
  <c r="V20" s="1"/>
  <c r="X19"/>
  <c r="T19"/>
  <c r="U19" s="1"/>
  <c r="V19" s="1"/>
  <c r="X21"/>
  <c r="T21"/>
  <c r="U21" s="1"/>
  <c r="V21" s="1"/>
  <c r="X123"/>
  <c r="T123"/>
  <c r="U123" s="1"/>
  <c r="V123" s="1"/>
  <c r="X13"/>
  <c r="V13"/>
  <c r="U13"/>
  <c r="T13"/>
  <c r="X12"/>
  <c r="T12"/>
  <c r="U12" s="1"/>
  <c r="V12" s="1"/>
  <c r="X110"/>
  <c r="T110"/>
  <c r="U110" s="1"/>
  <c r="V110" s="1"/>
  <c r="X124"/>
  <c r="T124"/>
  <c r="U124" s="1"/>
  <c r="V124" s="1"/>
  <c r="X100"/>
  <c r="T100"/>
  <c r="U100" s="1"/>
  <c r="V100" s="1"/>
  <c r="X101"/>
  <c r="T101"/>
  <c r="U101" s="1"/>
  <c r="V101" s="1"/>
  <c r="X114"/>
  <c r="T114"/>
  <c r="U114" s="1"/>
  <c r="V114" s="1"/>
  <c r="X22"/>
  <c r="T22"/>
  <c r="U22" s="1"/>
  <c r="V22" s="1"/>
  <c r="X71"/>
  <c r="T71"/>
  <c r="U71" s="1"/>
  <c r="V71" s="1"/>
  <c r="X134"/>
  <c r="T134"/>
  <c r="U134" s="1"/>
  <c r="V134" s="1"/>
  <c r="X90"/>
  <c r="T90"/>
  <c r="U90" s="1"/>
  <c r="V90" s="1"/>
  <c r="X92"/>
  <c r="T92"/>
  <c r="U92" s="1"/>
  <c r="V92" s="1"/>
  <c r="X42"/>
  <c r="T42"/>
  <c r="U42" s="1"/>
  <c r="V42" s="1"/>
  <c r="X64"/>
  <c r="T64"/>
  <c r="U64" s="1"/>
  <c r="V64" s="1"/>
  <c r="X49"/>
  <c r="T49"/>
  <c r="U49" s="1"/>
  <c r="V49" s="1"/>
  <c r="X112"/>
  <c r="T112"/>
  <c r="U112" s="1"/>
  <c r="V112" s="1"/>
  <c r="X33"/>
  <c r="T33"/>
  <c r="U33" s="1"/>
  <c r="V33" s="1"/>
  <c r="X65"/>
  <c r="T65"/>
  <c r="U65" s="1"/>
  <c r="V65" s="1"/>
  <c r="X109"/>
  <c r="T109"/>
  <c r="U109" s="1"/>
  <c r="V109" s="1"/>
  <c r="X7"/>
  <c r="T7"/>
  <c r="U7" s="1"/>
  <c r="V7" s="1"/>
  <c r="X31"/>
  <c r="T31"/>
  <c r="U31" s="1"/>
  <c r="V31" s="1"/>
  <c r="X30"/>
  <c r="T30"/>
  <c r="U30" s="1"/>
  <c r="V30" s="1"/>
  <c r="X83"/>
  <c r="T83"/>
  <c r="U83" s="1"/>
  <c r="V83" s="1"/>
  <c r="X84"/>
  <c r="T84"/>
  <c r="U84" s="1"/>
  <c r="V84" s="1"/>
  <c r="X85"/>
  <c r="T85"/>
  <c r="U85" s="1"/>
  <c r="V85" s="1"/>
  <c r="X128"/>
  <c r="T128"/>
  <c r="U128" s="1"/>
  <c r="V128" s="1"/>
  <c r="X127"/>
  <c r="T127"/>
  <c r="U127" s="1"/>
  <c r="V127" s="1"/>
  <c r="X56"/>
  <c r="T56"/>
  <c r="U56" s="1"/>
  <c r="V56" s="1"/>
  <c r="X54"/>
  <c r="T54"/>
  <c r="U54" s="1"/>
  <c r="V54" s="1"/>
  <c r="X55"/>
  <c r="T55"/>
  <c r="U55" s="1"/>
  <c r="V55" s="1"/>
  <c r="X39"/>
  <c r="T39"/>
  <c r="U39" s="1"/>
  <c r="V39" s="1"/>
  <c r="X126"/>
  <c r="T126"/>
  <c r="U126" s="1"/>
  <c r="V126" s="1"/>
  <c r="X125"/>
  <c r="T125"/>
  <c r="U125" s="1"/>
  <c r="V125" s="1"/>
  <c r="X53"/>
  <c r="T53"/>
  <c r="U53" s="1"/>
  <c r="V53" s="1"/>
  <c r="X73"/>
  <c r="T73"/>
  <c r="U73"/>
  <c r="V73" s="1"/>
  <c r="X74"/>
  <c r="T74"/>
  <c r="U74" s="1"/>
  <c r="V74" s="1"/>
  <c r="X132"/>
  <c r="T132"/>
  <c r="U132" s="1"/>
  <c r="V132" s="1"/>
  <c r="X131"/>
  <c r="T131"/>
  <c r="U131" s="1"/>
  <c r="V131" s="1"/>
  <c r="X25"/>
  <c r="T25"/>
  <c r="U25" s="1"/>
  <c r="V25" s="1"/>
  <c r="X8"/>
  <c r="T8"/>
  <c r="U8" s="1"/>
  <c r="V8" s="1"/>
  <c r="X130"/>
  <c r="T130"/>
  <c r="U130" s="1"/>
  <c r="V130" s="1"/>
  <c r="X129"/>
  <c r="T129"/>
  <c r="U129" s="1"/>
  <c r="V129" s="1"/>
  <c r="X76"/>
  <c r="T76"/>
  <c r="U76" s="1"/>
  <c r="V76" s="1"/>
  <c r="X70"/>
  <c r="T70"/>
  <c r="U70" s="1"/>
  <c r="V70" s="1"/>
  <c r="X9"/>
  <c r="T9"/>
  <c r="U9" s="1"/>
  <c r="V9" s="1"/>
  <c r="X29"/>
  <c r="T29"/>
  <c r="U29" s="1"/>
  <c r="V29" s="1"/>
  <c r="X115"/>
  <c r="T115"/>
  <c r="U115" s="1"/>
  <c r="V115" s="1"/>
  <c r="X105"/>
  <c r="T105"/>
  <c r="U105" s="1"/>
  <c r="V105" s="1"/>
  <c r="X104"/>
  <c r="T104"/>
  <c r="U104" s="1"/>
  <c r="V104" s="1"/>
  <c r="X68"/>
  <c r="T68"/>
  <c r="U68" s="1"/>
  <c r="V68" s="1"/>
  <c r="X67"/>
  <c r="T67"/>
  <c r="U67" s="1"/>
  <c r="V67" s="1"/>
  <c r="X37"/>
  <c r="T37"/>
  <c r="U37" s="1"/>
  <c r="V37" s="1"/>
  <c r="X36"/>
  <c r="T36"/>
  <c r="U36" s="1"/>
  <c r="V36" s="1"/>
  <c r="X45"/>
  <c r="X18"/>
  <c r="T18"/>
  <c r="U18" s="1"/>
  <c r="V18" s="1"/>
  <c r="X10"/>
  <c r="T10"/>
  <c r="U10" s="1"/>
  <c r="V10" s="1"/>
  <c r="X11"/>
  <c r="T11"/>
  <c r="U11" s="1"/>
  <c r="V11" s="1"/>
  <c r="X35"/>
  <c r="T35"/>
  <c r="U35" s="1"/>
  <c r="V35" s="1"/>
  <c r="X46"/>
  <c r="T46"/>
  <c r="U46" s="1"/>
  <c r="V46" s="1"/>
  <c r="X41"/>
  <c r="T41"/>
  <c r="U41" s="1"/>
  <c r="V41" s="1"/>
  <c r="X133"/>
  <c r="T133"/>
  <c r="U133" s="1"/>
  <c r="V133" s="1"/>
  <c r="X43"/>
  <c r="T43"/>
  <c r="U43" s="1"/>
  <c r="V43" s="1"/>
  <c r="X16"/>
  <c r="T16"/>
  <c r="U16" s="1"/>
  <c r="V16" s="1"/>
  <c r="X15"/>
  <c r="T15"/>
  <c r="U15" s="1"/>
  <c r="V15" s="1"/>
  <c r="X82"/>
  <c r="T82"/>
  <c r="U82" s="1"/>
  <c r="V82" s="1"/>
  <c r="X14"/>
  <c r="T14"/>
  <c r="U14" s="1"/>
  <c r="V14" s="1"/>
  <c r="X111"/>
  <c r="T111"/>
  <c r="U111" s="1"/>
  <c r="V111" s="1"/>
  <c r="X26"/>
  <c r="T26"/>
  <c r="U26" s="1"/>
  <c r="V26" s="1"/>
  <c r="X97"/>
  <c r="T97"/>
  <c r="U97" s="1"/>
  <c r="V97" s="1"/>
  <c r="X103"/>
  <c r="T103"/>
  <c r="U103" s="1"/>
  <c r="V103" s="1"/>
  <c r="X48"/>
  <c r="T48"/>
  <c r="U48" s="1"/>
  <c r="V48" s="1"/>
  <c r="X60"/>
  <c r="T60"/>
  <c r="U60" s="1"/>
  <c r="V60" s="1"/>
  <c r="X61"/>
  <c r="T61"/>
  <c r="U61" s="1"/>
  <c r="V61" s="1"/>
  <c r="X135"/>
  <c r="T135"/>
  <c r="U135" s="1"/>
  <c r="V135" s="1"/>
  <c r="X136"/>
  <c r="T136"/>
  <c r="U136" s="1"/>
  <c r="V136" s="1"/>
  <c r="X47"/>
  <c r="T47"/>
  <c r="U47" s="1"/>
  <c r="V47" s="1"/>
  <c r="X113"/>
  <c r="T113"/>
  <c r="U113" s="1"/>
  <c r="V113" s="1"/>
  <c r="X119"/>
  <c r="T119"/>
  <c r="U119" s="1"/>
  <c r="V119" s="1"/>
  <c r="X118"/>
  <c r="T118"/>
  <c r="U118" s="1"/>
  <c r="V118" s="1"/>
  <c r="X120"/>
  <c r="T120"/>
  <c r="U120" s="1"/>
  <c r="V120" s="1"/>
  <c r="X79"/>
  <c r="T79"/>
  <c r="U79" s="1"/>
  <c r="V79" s="1"/>
  <c r="X80"/>
  <c r="T80"/>
  <c r="U80" s="1"/>
  <c r="V80" s="1"/>
  <c r="X78"/>
  <c r="T78"/>
  <c r="U78" s="1"/>
  <c r="V78" s="1"/>
  <c r="X23"/>
  <c r="T23"/>
  <c r="U23" s="1"/>
  <c r="V23" s="1"/>
  <c r="X24"/>
  <c r="T24"/>
  <c r="U24" s="1"/>
  <c r="V24" s="1"/>
  <c r="X89"/>
  <c r="T89"/>
  <c r="U89" s="1"/>
  <c r="V89" s="1"/>
  <c r="X57"/>
  <c r="T57"/>
  <c r="U57" s="1"/>
  <c r="V57" s="1"/>
  <c r="X99"/>
  <c r="T99"/>
  <c r="U99" s="1"/>
  <c r="V99" s="1"/>
  <c r="X34"/>
  <c r="T34"/>
  <c r="U34" s="1"/>
  <c r="V34" s="1"/>
  <c r="X102"/>
  <c r="T102"/>
  <c r="U102" s="1"/>
  <c r="V102" s="1"/>
  <c r="X95"/>
  <c r="T95"/>
  <c r="U95" s="1"/>
  <c r="V95" s="1"/>
  <c r="X94"/>
  <c r="T94"/>
  <c r="U94" s="1"/>
  <c r="V94" s="1"/>
  <c r="X87"/>
  <c r="T87"/>
  <c r="U87" s="1"/>
  <c r="V87" s="1"/>
  <c r="X86"/>
  <c r="T86"/>
  <c r="U86" s="1"/>
  <c r="V86" s="1"/>
  <c r="X75"/>
  <c r="T75"/>
  <c r="U75" s="1"/>
  <c r="V75" s="1"/>
  <c r="W2"/>
  <c r="S2"/>
  <c r="R2"/>
  <c r="Q2"/>
  <c r="P2"/>
  <c r="O2"/>
  <c r="N2"/>
  <c r="M2"/>
  <c r="L2"/>
  <c r="K2"/>
  <c r="J2"/>
  <c r="I2"/>
  <c r="H2"/>
  <c r="G2"/>
  <c r="F2"/>
  <c r="E2"/>
  <c r="C2"/>
  <c r="T301" i="22"/>
  <c r="X300"/>
  <c r="V300"/>
  <c r="U300"/>
  <c r="T300"/>
  <c r="X299"/>
  <c r="V299"/>
  <c r="U299"/>
  <c r="T299"/>
  <c r="X298"/>
  <c r="V298"/>
  <c r="U298"/>
  <c r="T298"/>
  <c r="X297"/>
  <c r="V297"/>
  <c r="U297"/>
  <c r="T297"/>
  <c r="X296"/>
  <c r="V296"/>
  <c r="U296"/>
  <c r="T296"/>
  <c r="X295"/>
  <c r="V295"/>
  <c r="U295"/>
  <c r="T295"/>
  <c r="X294"/>
  <c r="V294"/>
  <c r="U294"/>
  <c r="T294"/>
  <c r="X293"/>
  <c r="V293"/>
  <c r="U293"/>
  <c r="T293"/>
  <c r="X292"/>
  <c r="V292"/>
  <c r="U292"/>
  <c r="T292"/>
  <c r="X291"/>
  <c r="V291"/>
  <c r="U291"/>
  <c r="T291"/>
  <c r="X290"/>
  <c r="V290"/>
  <c r="U290"/>
  <c r="T290"/>
  <c r="X289"/>
  <c r="V289"/>
  <c r="U289"/>
  <c r="T289"/>
  <c r="X288"/>
  <c r="V288"/>
  <c r="U288"/>
  <c r="T288"/>
  <c r="X287"/>
  <c r="V287"/>
  <c r="U287"/>
  <c r="T287"/>
  <c r="X286"/>
  <c r="V286"/>
  <c r="U286"/>
  <c r="T286"/>
  <c r="X285"/>
  <c r="V285"/>
  <c r="U285"/>
  <c r="T285"/>
  <c r="X284"/>
  <c r="V284"/>
  <c r="U284"/>
  <c r="T284"/>
  <c r="X283"/>
  <c r="V283"/>
  <c r="U283"/>
  <c r="T283"/>
  <c r="X282"/>
  <c r="V282"/>
  <c r="U282"/>
  <c r="T282"/>
  <c r="X281"/>
  <c r="V281"/>
  <c r="U281"/>
  <c r="T281"/>
  <c r="X280"/>
  <c r="V280"/>
  <c r="U280"/>
  <c r="T280"/>
  <c r="X279"/>
  <c r="V279"/>
  <c r="U279"/>
  <c r="T279"/>
  <c r="X278"/>
  <c r="V278"/>
  <c r="U278"/>
  <c r="T278"/>
  <c r="X277"/>
  <c r="V277"/>
  <c r="U277"/>
  <c r="T277"/>
  <c r="X276"/>
  <c r="V276"/>
  <c r="U276"/>
  <c r="T276"/>
  <c r="X275"/>
  <c r="V275"/>
  <c r="U275"/>
  <c r="T275"/>
  <c r="X274"/>
  <c r="V274"/>
  <c r="U274"/>
  <c r="T274"/>
  <c r="X273"/>
  <c r="V273"/>
  <c r="U273"/>
  <c r="T273"/>
  <c r="X272"/>
  <c r="V272"/>
  <c r="U272"/>
  <c r="T272"/>
  <c r="X271"/>
  <c r="V271"/>
  <c r="U271"/>
  <c r="T271"/>
  <c r="X270"/>
  <c r="V270"/>
  <c r="U270"/>
  <c r="T270"/>
  <c r="X269"/>
  <c r="V269"/>
  <c r="U269"/>
  <c r="T269"/>
  <c r="X268"/>
  <c r="V268"/>
  <c r="U268"/>
  <c r="T268"/>
  <c r="X267"/>
  <c r="V267"/>
  <c r="U267"/>
  <c r="T267"/>
  <c r="X266"/>
  <c r="V266"/>
  <c r="U266"/>
  <c r="T266"/>
  <c r="X265"/>
  <c r="V265"/>
  <c r="U265"/>
  <c r="T265"/>
  <c r="X264"/>
  <c r="V264"/>
  <c r="U264"/>
  <c r="T264"/>
  <c r="X263"/>
  <c r="V263"/>
  <c r="U263"/>
  <c r="T263"/>
  <c r="X262"/>
  <c r="V262"/>
  <c r="U262"/>
  <c r="T262"/>
  <c r="X261"/>
  <c r="V261"/>
  <c r="U261"/>
  <c r="T261"/>
  <c r="X260"/>
  <c r="V260"/>
  <c r="U260"/>
  <c r="T260"/>
  <c r="X259"/>
  <c r="V259"/>
  <c r="U259"/>
  <c r="T259"/>
  <c r="X258"/>
  <c r="V258"/>
  <c r="U258"/>
  <c r="T258"/>
  <c r="X257"/>
  <c r="V257"/>
  <c r="U257"/>
  <c r="T257"/>
  <c r="X256"/>
  <c r="V256"/>
  <c r="U256"/>
  <c r="T256"/>
  <c r="X255"/>
  <c r="V255"/>
  <c r="U255"/>
  <c r="T255"/>
  <c r="X254"/>
  <c r="V254"/>
  <c r="U254"/>
  <c r="T254"/>
  <c r="X253"/>
  <c r="V253"/>
  <c r="U253"/>
  <c r="T253"/>
  <c r="X252"/>
  <c r="V252"/>
  <c r="U252"/>
  <c r="T252"/>
  <c r="X251"/>
  <c r="V251"/>
  <c r="U251"/>
  <c r="T251"/>
  <c r="X250"/>
  <c r="V250"/>
  <c r="U250"/>
  <c r="T250"/>
  <c r="X249"/>
  <c r="V249"/>
  <c r="U249"/>
  <c r="T249"/>
  <c r="X248"/>
  <c r="V248"/>
  <c r="U248"/>
  <c r="T248"/>
  <c r="X247"/>
  <c r="V247"/>
  <c r="U247"/>
  <c r="T247"/>
  <c r="X246"/>
  <c r="V246"/>
  <c r="U246"/>
  <c r="T246"/>
  <c r="X245"/>
  <c r="V245"/>
  <c r="U245"/>
  <c r="T245"/>
  <c r="X244"/>
  <c r="V244"/>
  <c r="U244"/>
  <c r="T244"/>
  <c r="X243"/>
  <c r="V243"/>
  <c r="U243"/>
  <c r="T243"/>
  <c r="X242"/>
  <c r="V242"/>
  <c r="U242"/>
  <c r="T242"/>
  <c r="X241"/>
  <c r="V241"/>
  <c r="U241"/>
  <c r="T241"/>
  <c r="X240"/>
  <c r="V240"/>
  <c r="U240"/>
  <c r="T240"/>
  <c r="X239"/>
  <c r="V239"/>
  <c r="U239"/>
  <c r="T239"/>
  <c r="X238"/>
  <c r="V238"/>
  <c r="U238"/>
  <c r="T238"/>
  <c r="X237"/>
  <c r="V237"/>
  <c r="U237"/>
  <c r="T237"/>
  <c r="X236"/>
  <c r="V236"/>
  <c r="U236"/>
  <c r="T236"/>
  <c r="X235"/>
  <c r="V235"/>
  <c r="U235"/>
  <c r="T235"/>
  <c r="X234"/>
  <c r="V234"/>
  <c r="U234"/>
  <c r="T234"/>
  <c r="X233"/>
  <c r="V233"/>
  <c r="U233"/>
  <c r="T233"/>
  <c r="X232"/>
  <c r="V232"/>
  <c r="U232"/>
  <c r="T232"/>
  <c r="X231"/>
  <c r="V231"/>
  <c r="U231"/>
  <c r="T231"/>
  <c r="X230"/>
  <c r="V230"/>
  <c r="U230"/>
  <c r="T230"/>
  <c r="X229"/>
  <c r="V229"/>
  <c r="U229"/>
  <c r="T229"/>
  <c r="X228"/>
  <c r="V228"/>
  <c r="U228"/>
  <c r="T228"/>
  <c r="X227"/>
  <c r="V227"/>
  <c r="U227"/>
  <c r="T227"/>
  <c r="X226"/>
  <c r="V226"/>
  <c r="U226"/>
  <c r="T226"/>
  <c r="X225"/>
  <c r="V225"/>
  <c r="U225"/>
  <c r="T225"/>
  <c r="X224"/>
  <c r="V224"/>
  <c r="U224"/>
  <c r="T224"/>
  <c r="X223"/>
  <c r="V223"/>
  <c r="U223"/>
  <c r="T223"/>
  <c r="X222"/>
  <c r="V222"/>
  <c r="U222"/>
  <c r="T222"/>
  <c r="X221"/>
  <c r="V221"/>
  <c r="U221"/>
  <c r="T221"/>
  <c r="X220"/>
  <c r="V220"/>
  <c r="U220"/>
  <c r="T220"/>
  <c r="X219"/>
  <c r="V219"/>
  <c r="U219"/>
  <c r="T219"/>
  <c r="X218"/>
  <c r="V218"/>
  <c r="U218"/>
  <c r="T218"/>
  <c r="X217"/>
  <c r="V217"/>
  <c r="U217"/>
  <c r="T217"/>
  <c r="X216"/>
  <c r="V216"/>
  <c r="U216"/>
  <c r="T216"/>
  <c r="X215"/>
  <c r="V215"/>
  <c r="U215"/>
  <c r="T215"/>
  <c r="X214"/>
  <c r="V214"/>
  <c r="U214"/>
  <c r="T214"/>
  <c r="X213"/>
  <c r="V213"/>
  <c r="U213"/>
  <c r="T213"/>
  <c r="X212"/>
  <c r="V212"/>
  <c r="U212"/>
  <c r="T212"/>
  <c r="X211"/>
  <c r="V211"/>
  <c r="U211"/>
  <c r="T211"/>
  <c r="X210"/>
  <c r="V210"/>
  <c r="U210"/>
  <c r="T210"/>
  <c r="X209"/>
  <c r="V209"/>
  <c r="U209"/>
  <c r="T209"/>
  <c r="X208"/>
  <c r="V208"/>
  <c r="U208"/>
  <c r="T208"/>
  <c r="X207"/>
  <c r="V207"/>
  <c r="U207"/>
  <c r="T207"/>
  <c r="X206"/>
  <c r="V206"/>
  <c r="U206"/>
  <c r="T206"/>
  <c r="X205"/>
  <c r="V205"/>
  <c r="U205"/>
  <c r="T205"/>
  <c r="X204"/>
  <c r="V204"/>
  <c r="U204"/>
  <c r="T204"/>
  <c r="X203"/>
  <c r="V203"/>
  <c r="U203"/>
  <c r="T203"/>
  <c r="X202"/>
  <c r="V202"/>
  <c r="U202"/>
  <c r="T202"/>
  <c r="X201"/>
  <c r="V201"/>
  <c r="U201"/>
  <c r="T201"/>
  <c r="X200"/>
  <c r="V200"/>
  <c r="U200"/>
  <c r="T200"/>
  <c r="X199"/>
  <c r="V199"/>
  <c r="U199"/>
  <c r="T199"/>
  <c r="X198"/>
  <c r="V198"/>
  <c r="U198"/>
  <c r="T198"/>
  <c r="X197"/>
  <c r="V197"/>
  <c r="U197"/>
  <c r="T197"/>
  <c r="X196"/>
  <c r="V196"/>
  <c r="U196"/>
  <c r="T196"/>
  <c r="X195"/>
  <c r="V195"/>
  <c r="U195"/>
  <c r="T195"/>
  <c r="X194"/>
  <c r="V194"/>
  <c r="U194"/>
  <c r="T194"/>
  <c r="X193"/>
  <c r="V193"/>
  <c r="U193"/>
  <c r="T193"/>
  <c r="X192"/>
  <c r="V192"/>
  <c r="U192"/>
  <c r="T192"/>
  <c r="X191"/>
  <c r="V191"/>
  <c r="U191"/>
  <c r="T191"/>
  <c r="X190"/>
  <c r="V190"/>
  <c r="U190"/>
  <c r="T190"/>
  <c r="X189"/>
  <c r="V189"/>
  <c r="U189"/>
  <c r="T189"/>
  <c r="X188"/>
  <c r="V188"/>
  <c r="U188"/>
  <c r="T188"/>
  <c r="X187"/>
  <c r="V187"/>
  <c r="U187"/>
  <c r="T187"/>
  <c r="X186"/>
  <c r="V186"/>
  <c r="U186"/>
  <c r="T186"/>
  <c r="X185"/>
  <c r="V185"/>
  <c r="U185"/>
  <c r="T185"/>
  <c r="X184"/>
  <c r="V184"/>
  <c r="U184"/>
  <c r="T184"/>
  <c r="X183"/>
  <c r="V183"/>
  <c r="U183"/>
  <c r="T183"/>
  <c r="X182"/>
  <c r="V182"/>
  <c r="U182"/>
  <c r="T182"/>
  <c r="X181"/>
  <c r="V181"/>
  <c r="U181"/>
  <c r="T181"/>
  <c r="X180"/>
  <c r="V180"/>
  <c r="U180"/>
  <c r="T180"/>
  <c r="X179"/>
  <c r="V179"/>
  <c r="U179"/>
  <c r="T179"/>
  <c r="X178"/>
  <c r="V178"/>
  <c r="U178"/>
  <c r="T178"/>
  <c r="X177"/>
  <c r="V177"/>
  <c r="U177"/>
  <c r="T177"/>
  <c r="X176"/>
  <c r="V176"/>
  <c r="U176"/>
  <c r="T176"/>
  <c r="X175"/>
  <c r="V175"/>
  <c r="U175"/>
  <c r="T175"/>
  <c r="X174"/>
  <c r="V174"/>
  <c r="U174"/>
  <c r="T174"/>
  <c r="X173"/>
  <c r="V173"/>
  <c r="U173"/>
  <c r="T173"/>
  <c r="X172"/>
  <c r="V172"/>
  <c r="U172"/>
  <c r="T172"/>
  <c r="X171"/>
  <c r="V171"/>
  <c r="U171"/>
  <c r="T171"/>
  <c r="X170"/>
  <c r="V170"/>
  <c r="U170"/>
  <c r="T170"/>
  <c r="X169"/>
  <c r="V169"/>
  <c r="U169"/>
  <c r="T169"/>
  <c r="X168"/>
  <c r="V168"/>
  <c r="U168"/>
  <c r="T168"/>
  <c r="X167"/>
  <c r="V167"/>
  <c r="U167"/>
  <c r="T167"/>
  <c r="X166"/>
  <c r="V166"/>
  <c r="U166"/>
  <c r="T166"/>
  <c r="X165"/>
  <c r="V165"/>
  <c r="U165"/>
  <c r="T165"/>
  <c r="X164"/>
  <c r="V164"/>
  <c r="U164"/>
  <c r="T164"/>
  <c r="X163"/>
  <c r="V163"/>
  <c r="U163"/>
  <c r="T163"/>
  <c r="X162"/>
  <c r="V162"/>
  <c r="U162"/>
  <c r="T162"/>
  <c r="X161"/>
  <c r="V161"/>
  <c r="U161"/>
  <c r="T161"/>
  <c r="X160"/>
  <c r="V160"/>
  <c r="U160"/>
  <c r="T160"/>
  <c r="X159"/>
  <c r="V159"/>
  <c r="U159"/>
  <c r="T159"/>
  <c r="X158"/>
  <c r="V158"/>
  <c r="U158"/>
  <c r="T158"/>
  <c r="X157"/>
  <c r="V157"/>
  <c r="U157"/>
  <c r="T157"/>
  <c r="X156"/>
  <c r="V156"/>
  <c r="U156"/>
  <c r="T156"/>
  <c r="X155"/>
  <c r="V155"/>
  <c r="U155"/>
  <c r="T155"/>
  <c r="V154"/>
  <c r="U154"/>
  <c r="T154"/>
  <c r="X153"/>
  <c r="V153"/>
  <c r="U153"/>
  <c r="T153"/>
  <c r="X152"/>
  <c r="V152"/>
  <c r="U152"/>
  <c r="T152"/>
  <c r="X151"/>
  <c r="V151"/>
  <c r="U151"/>
  <c r="T151"/>
  <c r="X150"/>
  <c r="V150"/>
  <c r="U150"/>
  <c r="T150"/>
  <c r="X149"/>
  <c r="V149"/>
  <c r="U149"/>
  <c r="T149"/>
  <c r="X148"/>
  <c r="V148"/>
  <c r="U148"/>
  <c r="T148"/>
  <c r="X147"/>
  <c r="V147"/>
  <c r="U147"/>
  <c r="T147"/>
  <c r="X146"/>
  <c r="V146"/>
  <c r="U146"/>
  <c r="T146"/>
  <c r="X77"/>
  <c r="T77"/>
  <c r="U77" s="1"/>
  <c r="V77" s="1"/>
  <c r="X49"/>
  <c r="T49"/>
  <c r="U49" s="1"/>
  <c r="V49" s="1"/>
  <c r="X139"/>
  <c r="T139"/>
  <c r="U139" s="1"/>
  <c r="V139" s="1"/>
  <c r="X138"/>
  <c r="T138"/>
  <c r="U138" s="1"/>
  <c r="V138" s="1"/>
  <c r="X137"/>
  <c r="T137"/>
  <c r="U137" s="1"/>
  <c r="V137" s="1"/>
  <c r="X136"/>
  <c r="T136"/>
  <c r="U136" s="1"/>
  <c r="V136" s="1"/>
  <c r="X135"/>
  <c r="U135"/>
  <c r="V135"/>
  <c r="T135"/>
  <c r="X134"/>
  <c r="T134"/>
  <c r="U134" s="1"/>
  <c r="V134" s="1"/>
  <c r="X133"/>
  <c r="T133"/>
  <c r="U133" s="1"/>
  <c r="V133" s="1"/>
  <c r="X132"/>
  <c r="T132"/>
  <c r="U132"/>
  <c r="V132"/>
  <c r="X131"/>
  <c r="T131"/>
  <c r="U131" s="1"/>
  <c r="V131" s="1"/>
  <c r="X130"/>
  <c r="T130"/>
  <c r="U130" s="1"/>
  <c r="V130" s="1"/>
  <c r="X129"/>
  <c r="T129"/>
  <c r="U129" s="1"/>
  <c r="V129" s="1"/>
  <c r="X128"/>
  <c r="T128"/>
  <c r="U128" s="1"/>
  <c r="V128" s="1"/>
  <c r="X127"/>
  <c r="T127"/>
  <c r="U127" s="1"/>
  <c r="V127" s="1"/>
  <c r="X140"/>
  <c r="T140"/>
  <c r="U140"/>
  <c r="V140"/>
  <c r="X126"/>
  <c r="T126"/>
  <c r="U126" s="1"/>
  <c r="V126" s="1"/>
  <c r="X125"/>
  <c r="T125"/>
  <c r="U125" s="1"/>
  <c r="V125" s="1"/>
  <c r="X124"/>
  <c r="T124"/>
  <c r="U124"/>
  <c r="V124"/>
  <c r="X123"/>
  <c r="T123"/>
  <c r="U123" s="1"/>
  <c r="V123" s="1"/>
  <c r="X122"/>
  <c r="T122"/>
  <c r="U122" s="1"/>
  <c r="V122" s="1"/>
  <c r="X121"/>
  <c r="T121"/>
  <c r="U121" s="1"/>
  <c r="V121" s="1"/>
  <c r="X120"/>
  <c r="T120"/>
  <c r="U120" s="1"/>
  <c r="V120" s="1"/>
  <c r="X119"/>
  <c r="T119"/>
  <c r="U119" s="1"/>
  <c r="V119" s="1"/>
  <c r="X118"/>
  <c r="U118"/>
  <c r="V118"/>
  <c r="T118"/>
  <c r="X117"/>
  <c r="T117"/>
  <c r="U117" s="1"/>
  <c r="V117" s="1"/>
  <c r="X116"/>
  <c r="T116"/>
  <c r="U116" s="1"/>
  <c r="V116" s="1"/>
  <c r="X115"/>
  <c r="T115"/>
  <c r="U115"/>
  <c r="V115" s="1"/>
  <c r="X114"/>
  <c r="T114"/>
  <c r="U114" s="1"/>
  <c r="V114" s="1"/>
  <c r="X113"/>
  <c r="T113"/>
  <c r="U113" s="1"/>
  <c r="V113" s="1"/>
  <c r="X112"/>
  <c r="T112"/>
  <c r="U112" s="1"/>
  <c r="V112" s="1"/>
  <c r="X111"/>
  <c r="T111"/>
  <c r="U111" s="1"/>
  <c r="V111" s="1"/>
  <c r="X110"/>
  <c r="T110"/>
  <c r="U110" s="1"/>
  <c r="V110" s="1"/>
  <c r="X109"/>
  <c r="T109"/>
  <c r="U109" s="1"/>
  <c r="V109" s="1"/>
  <c r="X108"/>
  <c r="T108"/>
  <c r="U108" s="1"/>
  <c r="V108" s="1"/>
  <c r="X107"/>
  <c r="T107"/>
  <c r="U107" s="1"/>
  <c r="V107" s="1"/>
  <c r="X106"/>
  <c r="T106"/>
  <c r="U106" s="1"/>
  <c r="V106" s="1"/>
  <c r="X105"/>
  <c r="T105"/>
  <c r="U105" s="1"/>
  <c r="V105" s="1"/>
  <c r="X104"/>
  <c r="T104"/>
  <c r="U104" s="1"/>
  <c r="V104" s="1"/>
  <c r="X103"/>
  <c r="T103"/>
  <c r="U103" s="1"/>
  <c r="V103" s="1"/>
  <c r="X102"/>
  <c r="T102"/>
  <c r="U102" s="1"/>
  <c r="V102" s="1"/>
  <c r="X101"/>
  <c r="T101"/>
  <c r="U101" s="1"/>
  <c r="V101" s="1"/>
  <c r="X100"/>
  <c r="T100"/>
  <c r="U100"/>
  <c r="V100"/>
  <c r="X99"/>
  <c r="T99"/>
  <c r="U99"/>
  <c r="V99" s="1"/>
  <c r="X98"/>
  <c r="T98"/>
  <c r="U98" s="1"/>
  <c r="V98" s="1"/>
  <c r="X97"/>
  <c r="T97"/>
  <c r="U97"/>
  <c r="V97" s="1"/>
  <c r="X96"/>
  <c r="T96"/>
  <c r="U96" s="1"/>
  <c r="V96" s="1"/>
  <c r="X95"/>
  <c r="T95"/>
  <c r="U95" s="1"/>
  <c r="V95" s="1"/>
  <c r="X94"/>
  <c r="T94"/>
  <c r="U94"/>
  <c r="V94" s="1"/>
  <c r="X93"/>
  <c r="T93"/>
  <c r="U93" s="1"/>
  <c r="V93" s="1"/>
  <c r="X92"/>
  <c r="T92"/>
  <c r="U92" s="1"/>
  <c r="V92" s="1"/>
  <c r="X91"/>
  <c r="T91"/>
  <c r="U91"/>
  <c r="V91" s="1"/>
  <c r="X90"/>
  <c r="T90"/>
  <c r="U90" s="1"/>
  <c r="V90" s="1"/>
  <c r="X89"/>
  <c r="T89"/>
  <c r="U89" s="1"/>
  <c r="V89" s="1"/>
  <c r="X88"/>
  <c r="T88"/>
  <c r="U88"/>
  <c r="V88" s="1"/>
  <c r="X87"/>
  <c r="U87"/>
  <c r="V87" s="1"/>
  <c r="T87"/>
  <c r="X86"/>
  <c r="U86"/>
  <c r="V86" s="1"/>
  <c r="T86"/>
  <c r="X85"/>
  <c r="T85"/>
  <c r="U85" s="1"/>
  <c r="V85" s="1"/>
  <c r="X84"/>
  <c r="T84"/>
  <c r="U84" s="1"/>
  <c r="V84" s="1"/>
  <c r="X83"/>
  <c r="T83"/>
  <c r="U83" s="1"/>
  <c r="V83" s="1"/>
  <c r="X82"/>
  <c r="T82"/>
  <c r="U82" s="1"/>
  <c r="V82" s="1"/>
  <c r="X81"/>
  <c r="T81"/>
  <c r="U81" s="1"/>
  <c r="V81" s="1"/>
  <c r="X80"/>
  <c r="U80"/>
  <c r="V80" s="1"/>
  <c r="T80"/>
  <c r="X79"/>
  <c r="U79"/>
  <c r="V79" s="1"/>
  <c r="T79"/>
  <c r="X78"/>
  <c r="T78"/>
  <c r="U78" s="1"/>
  <c r="V78" s="1"/>
  <c r="X76"/>
  <c r="T76"/>
  <c r="U76" s="1"/>
  <c r="V76" s="1"/>
  <c r="X75"/>
  <c r="T75"/>
  <c r="U75" s="1"/>
  <c r="V75" s="1"/>
  <c r="X74"/>
  <c r="T74"/>
  <c r="U74" s="1"/>
  <c r="V74" s="1"/>
  <c r="X73"/>
  <c r="T73"/>
  <c r="U73"/>
  <c r="V73" s="1"/>
  <c r="X72"/>
  <c r="T72"/>
  <c r="U72" s="1"/>
  <c r="V72" s="1"/>
  <c r="X71"/>
  <c r="T71"/>
  <c r="U71" s="1"/>
  <c r="V71" s="1"/>
  <c r="X70"/>
  <c r="T70"/>
  <c r="U70" s="1"/>
  <c r="V70" s="1"/>
  <c r="X69"/>
  <c r="T69"/>
  <c r="U69" s="1"/>
  <c r="V69" s="1"/>
  <c r="X68"/>
  <c r="T68"/>
  <c r="U68" s="1"/>
  <c r="V68" s="1"/>
  <c r="X67"/>
  <c r="T67"/>
  <c r="U67" s="1"/>
  <c r="V67" s="1"/>
  <c r="X66"/>
  <c r="T66"/>
  <c r="U66" s="1"/>
  <c r="V66" s="1"/>
  <c r="X65"/>
  <c r="T65"/>
  <c r="U65" s="1"/>
  <c r="V65" s="1"/>
  <c r="X64"/>
  <c r="T64"/>
  <c r="U64" s="1"/>
  <c r="V64" s="1"/>
  <c r="X63"/>
  <c r="T63"/>
  <c r="U63" s="1"/>
  <c r="V63" s="1"/>
  <c r="X62"/>
  <c r="T62"/>
  <c r="U62" s="1"/>
  <c r="V62" s="1"/>
  <c r="X61"/>
  <c r="T61"/>
  <c r="U61" s="1"/>
  <c r="V61" s="1"/>
  <c r="X60"/>
  <c r="T60"/>
  <c r="U60" s="1"/>
  <c r="V60" s="1"/>
  <c r="X59"/>
  <c r="T59"/>
  <c r="U59" s="1"/>
  <c r="V59" s="1"/>
  <c r="X58"/>
  <c r="T58"/>
  <c r="U58" s="1"/>
  <c r="V58" s="1"/>
  <c r="X57"/>
  <c r="T57"/>
  <c r="U57"/>
  <c r="V57" s="1"/>
  <c r="X145"/>
  <c r="V145"/>
  <c r="U145"/>
  <c r="T145"/>
  <c r="X56"/>
  <c r="T56"/>
  <c r="U56" s="1"/>
  <c r="V56" s="1"/>
  <c r="X55"/>
  <c r="T55"/>
  <c r="U55" s="1"/>
  <c r="V55" s="1"/>
  <c r="X54"/>
  <c r="U54"/>
  <c r="V54" s="1"/>
  <c r="T54"/>
  <c r="X53"/>
  <c r="T53"/>
  <c r="U53"/>
  <c r="V53" s="1"/>
  <c r="X52"/>
  <c r="T52"/>
  <c r="U52"/>
  <c r="V52" s="1"/>
  <c r="X51"/>
  <c r="T51"/>
  <c r="U51" s="1"/>
  <c r="V51" s="1"/>
  <c r="X50"/>
  <c r="T50"/>
  <c r="U50" s="1"/>
  <c r="V50" s="1"/>
  <c r="X144"/>
  <c r="V144"/>
  <c r="U144"/>
  <c r="T144"/>
  <c r="X48"/>
  <c r="T48"/>
  <c r="U48" s="1"/>
  <c r="V48" s="1"/>
  <c r="X47"/>
  <c r="T47"/>
  <c r="U47" s="1"/>
  <c r="V47" s="1"/>
  <c r="X46"/>
  <c r="T46"/>
  <c r="U46"/>
  <c r="V46" s="1"/>
  <c r="X143"/>
  <c r="V143"/>
  <c r="U143"/>
  <c r="T143"/>
  <c r="X45"/>
  <c r="T45"/>
  <c r="U45" s="1"/>
  <c r="V45" s="1"/>
  <c r="X44"/>
  <c r="T44"/>
  <c r="U44"/>
  <c r="V44" s="1"/>
  <c r="X43"/>
  <c r="T43"/>
  <c r="U43" s="1"/>
  <c r="V43" s="1"/>
  <c r="X42"/>
  <c r="T42"/>
  <c r="U42" s="1"/>
  <c r="V42" s="1"/>
  <c r="X41"/>
  <c r="T41"/>
  <c r="U41"/>
  <c r="V41" s="1"/>
  <c r="X142"/>
  <c r="V142"/>
  <c r="U142"/>
  <c r="T142"/>
  <c r="X40"/>
  <c r="T40"/>
  <c r="U40" s="1"/>
  <c r="V40" s="1"/>
  <c r="X39"/>
  <c r="T39"/>
  <c r="U39" s="1"/>
  <c r="V39" s="1"/>
  <c r="X38"/>
  <c r="T38"/>
  <c r="U38" s="1"/>
  <c r="V38" s="1"/>
  <c r="X37"/>
  <c r="T37"/>
  <c r="U37" s="1"/>
  <c r="V37" s="1"/>
  <c r="X36"/>
  <c r="T36"/>
  <c r="U36" s="1"/>
  <c r="V36" s="1"/>
  <c r="X35"/>
  <c r="T35"/>
  <c r="U35" s="1"/>
  <c r="V35" s="1"/>
  <c r="X34"/>
  <c r="T34"/>
  <c r="U34" s="1"/>
  <c r="V34" s="1"/>
  <c r="X33"/>
  <c r="T33"/>
  <c r="U33" s="1"/>
  <c r="V33" s="1"/>
  <c r="X32"/>
  <c r="U32"/>
  <c r="V32" s="1"/>
  <c r="T32"/>
  <c r="X31"/>
  <c r="T31"/>
  <c r="U31" s="1"/>
  <c r="V31" s="1"/>
  <c r="X30"/>
  <c r="T30"/>
  <c r="U30"/>
  <c r="V30" s="1"/>
  <c r="X29"/>
  <c r="T29"/>
  <c r="U29" s="1"/>
  <c r="V29" s="1"/>
  <c r="X28"/>
  <c r="T28"/>
  <c r="U28" s="1"/>
  <c r="V28" s="1"/>
  <c r="X27"/>
  <c r="T27"/>
  <c r="U27" s="1"/>
  <c r="V27" s="1"/>
  <c r="X26"/>
  <c r="T26"/>
  <c r="U26" s="1"/>
  <c r="V26" s="1"/>
  <c r="X25"/>
  <c r="T25"/>
  <c r="U25" s="1"/>
  <c r="V25" s="1"/>
  <c r="X24"/>
  <c r="T24"/>
  <c r="U24" s="1"/>
  <c r="V24" s="1"/>
  <c r="X23"/>
  <c r="T23"/>
  <c r="U23" s="1"/>
  <c r="V23" s="1"/>
  <c r="X22"/>
  <c r="T22"/>
  <c r="U22" s="1"/>
  <c r="V22" s="1"/>
  <c r="X21"/>
  <c r="T21"/>
  <c r="U21" s="1"/>
  <c r="V21" s="1"/>
  <c r="X20"/>
  <c r="T20"/>
  <c r="U20" s="1"/>
  <c r="V20" s="1"/>
  <c r="X19"/>
  <c r="T19"/>
  <c r="U19" s="1"/>
  <c r="V19" s="1"/>
  <c r="X18"/>
  <c r="T18"/>
  <c r="U18" s="1"/>
  <c r="V18" s="1"/>
  <c r="X17"/>
  <c r="T17"/>
  <c r="U17" s="1"/>
  <c r="V17" s="1"/>
  <c r="X16"/>
  <c r="T16"/>
  <c r="U16" s="1"/>
  <c r="V16" s="1"/>
  <c r="X141"/>
  <c r="V141"/>
  <c r="U141"/>
  <c r="T141"/>
  <c r="X15"/>
  <c r="T15"/>
  <c r="U15" s="1"/>
  <c r="V15" s="1"/>
  <c r="X14"/>
  <c r="T14"/>
  <c r="U14" s="1"/>
  <c r="V14" s="1"/>
  <c r="X13"/>
  <c r="T13"/>
  <c r="U13" s="1"/>
  <c r="V13" s="1"/>
  <c r="X12"/>
  <c r="T12"/>
  <c r="U12"/>
  <c r="V12" s="1"/>
  <c r="X11"/>
  <c r="T11"/>
  <c r="U11" s="1"/>
  <c r="V11" s="1"/>
  <c r="X10"/>
  <c r="T10"/>
  <c r="U10" s="1"/>
  <c r="V10" s="1"/>
  <c r="X9"/>
  <c r="T9"/>
  <c r="U9" s="1"/>
  <c r="V9" s="1"/>
  <c r="X8"/>
  <c r="T8"/>
  <c r="U8" s="1"/>
  <c r="V8" s="1"/>
  <c r="X7"/>
  <c r="T7"/>
  <c r="U7"/>
  <c r="V7" s="1"/>
  <c r="X6"/>
  <c r="T6"/>
  <c r="X5"/>
  <c r="T5"/>
  <c r="U5" s="1"/>
  <c r="X4"/>
  <c r="T4"/>
  <c r="W2"/>
  <c r="S2"/>
  <c r="R2"/>
  <c r="Q2"/>
  <c r="P2"/>
  <c r="O2"/>
  <c r="N2"/>
  <c r="M2"/>
  <c r="L2"/>
  <c r="K2"/>
  <c r="J2"/>
  <c r="I2"/>
  <c r="H2"/>
  <c r="G2"/>
  <c r="F2"/>
  <c r="E2"/>
  <c r="C2"/>
  <c r="U4"/>
  <c r="V4" s="1"/>
  <c r="C1024" i="13"/>
  <c r="T301" i="16"/>
  <c r="X300"/>
  <c r="V300"/>
  <c r="U300"/>
  <c r="T300"/>
  <c r="X299"/>
  <c r="V299"/>
  <c r="U299"/>
  <c r="T299"/>
  <c r="X298"/>
  <c r="V298"/>
  <c r="U298"/>
  <c r="T298"/>
  <c r="X297"/>
  <c r="V297"/>
  <c r="U297"/>
  <c r="T297"/>
  <c r="X296"/>
  <c r="V296"/>
  <c r="U296"/>
  <c r="T296"/>
  <c r="X295"/>
  <c r="V295"/>
  <c r="U295"/>
  <c r="T295"/>
  <c r="X294"/>
  <c r="V294"/>
  <c r="U294"/>
  <c r="T294"/>
  <c r="X293"/>
  <c r="V293"/>
  <c r="U293"/>
  <c r="T293"/>
  <c r="X292"/>
  <c r="V292"/>
  <c r="U292"/>
  <c r="T292"/>
  <c r="X291"/>
  <c r="V291"/>
  <c r="U291"/>
  <c r="T291"/>
  <c r="X290"/>
  <c r="V290"/>
  <c r="U290"/>
  <c r="T290"/>
  <c r="X289"/>
  <c r="V289"/>
  <c r="U289"/>
  <c r="T289"/>
  <c r="X288"/>
  <c r="V288"/>
  <c r="U288"/>
  <c r="T288"/>
  <c r="X287"/>
  <c r="V287"/>
  <c r="U287"/>
  <c r="T287"/>
  <c r="X286"/>
  <c r="V286"/>
  <c r="U286"/>
  <c r="T286"/>
  <c r="X285"/>
  <c r="V285"/>
  <c r="U285"/>
  <c r="T285"/>
  <c r="X284"/>
  <c r="V284"/>
  <c r="U284"/>
  <c r="T284"/>
  <c r="X283"/>
  <c r="V283"/>
  <c r="U283"/>
  <c r="T283"/>
  <c r="X282"/>
  <c r="V282"/>
  <c r="U282"/>
  <c r="T282"/>
  <c r="X281"/>
  <c r="V281"/>
  <c r="U281"/>
  <c r="T281"/>
  <c r="X280"/>
  <c r="V280"/>
  <c r="U280"/>
  <c r="T280"/>
  <c r="X279"/>
  <c r="V279"/>
  <c r="U279"/>
  <c r="T279"/>
  <c r="X278"/>
  <c r="V278"/>
  <c r="U278"/>
  <c r="T278"/>
  <c r="X277"/>
  <c r="V277"/>
  <c r="U277"/>
  <c r="T277"/>
  <c r="X276"/>
  <c r="V276"/>
  <c r="U276"/>
  <c r="T276"/>
  <c r="X275"/>
  <c r="V275"/>
  <c r="U275"/>
  <c r="T275"/>
  <c r="X274"/>
  <c r="V274"/>
  <c r="U274"/>
  <c r="T274"/>
  <c r="X273"/>
  <c r="V273"/>
  <c r="U273"/>
  <c r="T273"/>
  <c r="X272"/>
  <c r="V272"/>
  <c r="U272"/>
  <c r="T272"/>
  <c r="X271"/>
  <c r="V271"/>
  <c r="U271"/>
  <c r="T271"/>
  <c r="X270"/>
  <c r="V270"/>
  <c r="U270"/>
  <c r="T270"/>
  <c r="X269"/>
  <c r="V269"/>
  <c r="U269"/>
  <c r="T269"/>
  <c r="X268"/>
  <c r="V268"/>
  <c r="U268"/>
  <c r="T268"/>
  <c r="X267"/>
  <c r="V267"/>
  <c r="U267"/>
  <c r="T267"/>
  <c r="X266"/>
  <c r="V266"/>
  <c r="U266"/>
  <c r="T266"/>
  <c r="X265"/>
  <c r="V265"/>
  <c r="U265"/>
  <c r="T265"/>
  <c r="X264"/>
  <c r="V264"/>
  <c r="U264"/>
  <c r="T264"/>
  <c r="X263"/>
  <c r="V263"/>
  <c r="U263"/>
  <c r="T263"/>
  <c r="X262"/>
  <c r="V262"/>
  <c r="U262"/>
  <c r="T262"/>
  <c r="X261"/>
  <c r="V261"/>
  <c r="U261"/>
  <c r="T261"/>
  <c r="X260"/>
  <c r="V260"/>
  <c r="U260"/>
  <c r="T260"/>
  <c r="X259"/>
  <c r="V259"/>
  <c r="U259"/>
  <c r="T259"/>
  <c r="X258"/>
  <c r="V258"/>
  <c r="U258"/>
  <c r="T258"/>
  <c r="X257"/>
  <c r="V257"/>
  <c r="U257"/>
  <c r="T257"/>
  <c r="X256"/>
  <c r="V256"/>
  <c r="U256"/>
  <c r="T256"/>
  <c r="X255"/>
  <c r="V255"/>
  <c r="U255"/>
  <c r="T255"/>
  <c r="X254"/>
  <c r="V254"/>
  <c r="U254"/>
  <c r="T254"/>
  <c r="X253"/>
  <c r="V253"/>
  <c r="U253"/>
  <c r="T253"/>
  <c r="X252"/>
  <c r="V252"/>
  <c r="U252"/>
  <c r="T252"/>
  <c r="X251"/>
  <c r="V251"/>
  <c r="U251"/>
  <c r="T251"/>
  <c r="X250"/>
  <c r="V250"/>
  <c r="U250"/>
  <c r="T250"/>
  <c r="X249"/>
  <c r="V249"/>
  <c r="U249"/>
  <c r="T249"/>
  <c r="X248"/>
  <c r="V248"/>
  <c r="U248"/>
  <c r="T248"/>
  <c r="X247"/>
  <c r="V247"/>
  <c r="U247"/>
  <c r="T247"/>
  <c r="X246"/>
  <c r="V246"/>
  <c r="U246"/>
  <c r="T246"/>
  <c r="X245"/>
  <c r="V245"/>
  <c r="U245"/>
  <c r="T245"/>
  <c r="X244"/>
  <c r="V244"/>
  <c r="U244"/>
  <c r="T244"/>
  <c r="X243"/>
  <c r="V243"/>
  <c r="U243"/>
  <c r="T243"/>
  <c r="X242"/>
  <c r="V242"/>
  <c r="U242"/>
  <c r="T242"/>
  <c r="X241"/>
  <c r="V241"/>
  <c r="U241"/>
  <c r="T241"/>
  <c r="X240"/>
  <c r="V240"/>
  <c r="U240"/>
  <c r="T240"/>
  <c r="X239"/>
  <c r="V239"/>
  <c r="U239"/>
  <c r="T239"/>
  <c r="X238"/>
  <c r="V238"/>
  <c r="U238"/>
  <c r="T238"/>
  <c r="X237"/>
  <c r="V237"/>
  <c r="U237"/>
  <c r="T237"/>
  <c r="X236"/>
  <c r="V236"/>
  <c r="U236"/>
  <c r="T236"/>
  <c r="X235"/>
  <c r="V235"/>
  <c r="U235"/>
  <c r="T235"/>
  <c r="X234"/>
  <c r="V234"/>
  <c r="U234"/>
  <c r="T234"/>
  <c r="X233"/>
  <c r="V233"/>
  <c r="U233"/>
  <c r="T233"/>
  <c r="X232"/>
  <c r="V232"/>
  <c r="U232"/>
  <c r="T232"/>
  <c r="X231"/>
  <c r="V231"/>
  <c r="U231"/>
  <c r="T231"/>
  <c r="X230"/>
  <c r="V230"/>
  <c r="U230"/>
  <c r="T230"/>
  <c r="X229"/>
  <c r="V229"/>
  <c r="U229"/>
  <c r="T229"/>
  <c r="X228"/>
  <c r="V228"/>
  <c r="U228"/>
  <c r="T228"/>
  <c r="X227"/>
  <c r="V227"/>
  <c r="U227"/>
  <c r="T227"/>
  <c r="X226"/>
  <c r="V226"/>
  <c r="U226"/>
  <c r="T226"/>
  <c r="X225"/>
  <c r="V225"/>
  <c r="U225"/>
  <c r="T225"/>
  <c r="X224"/>
  <c r="V224"/>
  <c r="U224"/>
  <c r="T224"/>
  <c r="X223"/>
  <c r="V223"/>
  <c r="U223"/>
  <c r="T223"/>
  <c r="X222"/>
  <c r="V222"/>
  <c r="U222"/>
  <c r="T222"/>
  <c r="X221"/>
  <c r="V221"/>
  <c r="U221"/>
  <c r="T221"/>
  <c r="X220"/>
  <c r="V220"/>
  <c r="U220"/>
  <c r="T220"/>
  <c r="X219"/>
  <c r="V219"/>
  <c r="U219"/>
  <c r="T219"/>
  <c r="X218"/>
  <c r="V218"/>
  <c r="U218"/>
  <c r="T218"/>
  <c r="X217"/>
  <c r="V217"/>
  <c r="U217"/>
  <c r="T217"/>
  <c r="X216"/>
  <c r="V216"/>
  <c r="U216"/>
  <c r="T216"/>
  <c r="X215"/>
  <c r="V215"/>
  <c r="U215"/>
  <c r="T215"/>
  <c r="X214"/>
  <c r="V214"/>
  <c r="U214"/>
  <c r="T214"/>
  <c r="X213"/>
  <c r="V213"/>
  <c r="U213"/>
  <c r="T213"/>
  <c r="X212"/>
  <c r="T212"/>
  <c r="U212" s="1"/>
  <c r="V212" s="1"/>
  <c r="X211"/>
  <c r="T211"/>
  <c r="U211" s="1"/>
  <c r="V211" s="1"/>
  <c r="X210"/>
  <c r="T210"/>
  <c r="U210" s="1"/>
  <c r="V210" s="1"/>
  <c r="X209"/>
  <c r="V209"/>
  <c r="U209"/>
  <c r="T209"/>
  <c r="X208"/>
  <c r="V208"/>
  <c r="U208"/>
  <c r="T208"/>
  <c r="X207"/>
  <c r="T207"/>
  <c r="U207" s="1"/>
  <c r="V207" s="1"/>
  <c r="X206"/>
  <c r="T206"/>
  <c r="U206" s="1"/>
  <c r="V206" s="1"/>
  <c r="X205"/>
  <c r="T205"/>
  <c r="U205" s="1"/>
  <c r="V205" s="1"/>
  <c r="X204"/>
  <c r="T204"/>
  <c r="U204" s="1"/>
  <c r="V204" s="1"/>
  <c r="X203"/>
  <c r="T203"/>
  <c r="U203" s="1"/>
  <c r="V203" s="1"/>
  <c r="X202"/>
  <c r="T202"/>
  <c r="U202" s="1"/>
  <c r="V202" s="1"/>
  <c r="X201"/>
  <c r="T201"/>
  <c r="U201" s="1"/>
  <c r="V201" s="1"/>
  <c r="X200"/>
  <c r="T200"/>
  <c r="U200" s="1"/>
  <c r="V200" s="1"/>
  <c r="X199"/>
  <c r="T199"/>
  <c r="U199" s="1"/>
  <c r="V199" s="1"/>
  <c r="X198"/>
  <c r="T198"/>
  <c r="U198" s="1"/>
  <c r="V198" s="1"/>
  <c r="X197"/>
  <c r="T197"/>
  <c r="U197" s="1"/>
  <c r="V197" s="1"/>
  <c r="X196"/>
  <c r="T196"/>
  <c r="U196" s="1"/>
  <c r="V196" s="1"/>
  <c r="X195"/>
  <c r="T195"/>
  <c r="U195" s="1"/>
  <c r="V195" s="1"/>
  <c r="X194"/>
  <c r="T194"/>
  <c r="U194" s="1"/>
  <c r="V194" s="1"/>
  <c r="X193"/>
  <c r="T193"/>
  <c r="U193" s="1"/>
  <c r="V193" s="1"/>
  <c r="X192"/>
  <c r="T192"/>
  <c r="U192"/>
  <c r="V192"/>
  <c r="X191"/>
  <c r="T191"/>
  <c r="U191"/>
  <c r="V191" s="1"/>
  <c r="X190"/>
  <c r="T190"/>
  <c r="U190" s="1"/>
  <c r="V190" s="1"/>
  <c r="X189"/>
  <c r="T189"/>
  <c r="U189" s="1"/>
  <c r="V189" s="1"/>
  <c r="X188"/>
  <c r="T188"/>
  <c r="U188" s="1"/>
  <c r="V188" s="1"/>
  <c r="X187"/>
  <c r="T187"/>
  <c r="U187" s="1"/>
  <c r="V187" s="1"/>
  <c r="X186"/>
  <c r="T186"/>
  <c r="U186" s="1"/>
  <c r="V186" s="1"/>
  <c r="X185"/>
  <c r="T185"/>
  <c r="U185" s="1"/>
  <c r="V185" s="1"/>
  <c r="X184"/>
  <c r="T184"/>
  <c r="U184" s="1"/>
  <c r="V184" s="1"/>
  <c r="X183"/>
  <c r="T183"/>
  <c r="U183" s="1"/>
  <c r="V183" s="1"/>
  <c r="X182"/>
  <c r="T182"/>
  <c r="U182" s="1"/>
  <c r="V182" s="1"/>
  <c r="X181"/>
  <c r="T181"/>
  <c r="U181" s="1"/>
  <c r="V181" s="1"/>
  <c r="X180"/>
  <c r="T180"/>
  <c r="U180" s="1"/>
  <c r="V180" s="1"/>
  <c r="X179"/>
  <c r="V179"/>
  <c r="U179"/>
  <c r="T179"/>
  <c r="X178"/>
  <c r="V178"/>
  <c r="U178"/>
  <c r="T178"/>
  <c r="X177"/>
  <c r="T177"/>
  <c r="U177" s="1"/>
  <c r="V177" s="1"/>
  <c r="X176"/>
  <c r="T176"/>
  <c r="U176" s="1"/>
  <c r="V176" s="1"/>
  <c r="X175"/>
  <c r="T175"/>
  <c r="U175" s="1"/>
  <c r="V175" s="1"/>
  <c r="X174"/>
  <c r="T174"/>
  <c r="U174" s="1"/>
  <c r="V174" s="1"/>
  <c r="X173"/>
  <c r="T173"/>
  <c r="U173" s="1"/>
  <c r="V173" s="1"/>
  <c r="X172"/>
  <c r="T172"/>
  <c r="U172" s="1"/>
  <c r="V172" s="1"/>
  <c r="X171"/>
  <c r="T171"/>
  <c r="U171" s="1"/>
  <c r="V171" s="1"/>
  <c r="X170"/>
  <c r="V170"/>
  <c r="U170"/>
  <c r="T170"/>
  <c r="X169"/>
  <c r="T169"/>
  <c r="U169" s="1"/>
  <c r="V169" s="1"/>
  <c r="X168"/>
  <c r="T168"/>
  <c r="U168" s="1"/>
  <c r="V168" s="1"/>
  <c r="X167"/>
  <c r="V167"/>
  <c r="U167"/>
  <c r="T167"/>
  <c r="X166"/>
  <c r="T166"/>
  <c r="U166"/>
  <c r="V166" s="1"/>
  <c r="X165"/>
  <c r="T165"/>
  <c r="U165" s="1"/>
  <c r="V165" s="1"/>
  <c r="X164"/>
  <c r="T164"/>
  <c r="U164"/>
  <c r="V164" s="1"/>
  <c r="X163"/>
  <c r="T163"/>
  <c r="U163" s="1"/>
  <c r="V163" s="1"/>
  <c r="X162"/>
  <c r="T162"/>
  <c r="U162" s="1"/>
  <c r="V162" s="1"/>
  <c r="X161"/>
  <c r="T161"/>
  <c r="U161"/>
  <c r="V161" s="1"/>
  <c r="X160"/>
  <c r="T160"/>
  <c r="U160" s="1"/>
  <c r="V160" s="1"/>
  <c r="X159"/>
  <c r="T159"/>
  <c r="U159" s="1"/>
  <c r="V159" s="1"/>
  <c r="X158"/>
  <c r="V158"/>
  <c r="U158"/>
  <c r="T158"/>
  <c r="X157"/>
  <c r="T157"/>
  <c r="U157" s="1"/>
  <c r="V157" s="1"/>
  <c r="X156"/>
  <c r="V156"/>
  <c r="U156"/>
  <c r="T156"/>
  <c r="X155"/>
  <c r="T155"/>
  <c r="U155" s="1"/>
  <c r="V155" s="1"/>
  <c r="T154"/>
  <c r="U154" s="1"/>
  <c r="V154" s="1"/>
  <c r="X153"/>
  <c r="T153"/>
  <c r="U153" s="1"/>
  <c r="V153" s="1"/>
  <c r="X152"/>
  <c r="T152"/>
  <c r="U152" s="1"/>
  <c r="V152"/>
  <c r="X151"/>
  <c r="T151"/>
  <c r="U151" s="1"/>
  <c r="V151" s="1"/>
  <c r="X150"/>
  <c r="T150"/>
  <c r="U150" s="1"/>
  <c r="V150" s="1"/>
  <c r="X149"/>
  <c r="T149"/>
  <c r="U149" s="1"/>
  <c r="V149" s="1"/>
  <c r="X148"/>
  <c r="T148"/>
  <c r="U148" s="1"/>
  <c r="V148" s="1"/>
  <c r="X147"/>
  <c r="T147"/>
  <c r="U147" s="1"/>
  <c r="V147" s="1"/>
  <c r="X146"/>
  <c r="V146"/>
  <c r="U146"/>
  <c r="T146"/>
  <c r="X145"/>
  <c r="T145"/>
  <c r="U145" s="1"/>
  <c r="V145" s="1"/>
  <c r="X144"/>
  <c r="T144"/>
  <c r="U144" s="1"/>
  <c r="V144" s="1"/>
  <c r="X143"/>
  <c r="T143"/>
  <c r="U143" s="1"/>
  <c r="V143" s="1"/>
  <c r="X142"/>
  <c r="T142"/>
  <c r="U142" s="1"/>
  <c r="V142" s="1"/>
  <c r="X141"/>
  <c r="T141"/>
  <c r="U141" s="1"/>
  <c r="V141" s="1"/>
  <c r="X140"/>
  <c r="T140"/>
  <c r="U140"/>
  <c r="V140" s="1"/>
  <c r="X139"/>
  <c r="T139"/>
  <c r="U139" s="1"/>
  <c r="V139" s="1"/>
  <c r="X138"/>
  <c r="T138"/>
  <c r="U138" s="1"/>
  <c r="V138" s="1"/>
  <c r="X137"/>
  <c r="T137"/>
  <c r="U137" s="1"/>
  <c r="V137" s="1"/>
  <c r="X136"/>
  <c r="T136"/>
  <c r="U136" s="1"/>
  <c r="V136" s="1"/>
  <c r="X135"/>
  <c r="T135"/>
  <c r="U135" s="1"/>
  <c r="V135" s="1"/>
  <c r="X134"/>
  <c r="T134"/>
  <c r="U134" s="1"/>
  <c r="V134" s="1"/>
  <c r="X133"/>
  <c r="T133"/>
  <c r="U133" s="1"/>
  <c r="V133" s="1"/>
  <c r="X132"/>
  <c r="T132"/>
  <c r="U132" s="1"/>
  <c r="V132" s="1"/>
  <c r="X131"/>
  <c r="T131"/>
  <c r="U131" s="1"/>
  <c r="V131" s="1"/>
  <c r="X130"/>
  <c r="T130"/>
  <c r="U130" s="1"/>
  <c r="V130" s="1"/>
  <c r="X129"/>
  <c r="T129"/>
  <c r="U129" s="1"/>
  <c r="V129" s="1"/>
  <c r="X128"/>
  <c r="T128"/>
  <c r="U128" s="1"/>
  <c r="V128" s="1"/>
  <c r="X127"/>
  <c r="T127"/>
  <c r="U127" s="1"/>
  <c r="V127" s="1"/>
  <c r="X126"/>
  <c r="U126"/>
  <c r="V126" s="1"/>
  <c r="T126"/>
  <c r="X125"/>
  <c r="T125"/>
  <c r="U125" s="1"/>
  <c r="V125" s="1"/>
  <c r="X124"/>
  <c r="T124"/>
  <c r="U124" s="1"/>
  <c r="V124" s="1"/>
  <c r="X123"/>
  <c r="T123"/>
  <c r="U123" s="1"/>
  <c r="V123" s="1"/>
  <c r="X122"/>
  <c r="V122"/>
  <c r="U122"/>
  <c r="T122"/>
  <c r="X121"/>
  <c r="T121"/>
  <c r="U121" s="1"/>
  <c r="V121" s="1"/>
  <c r="X120"/>
  <c r="T120"/>
  <c r="U120" s="1"/>
  <c r="V120" s="1"/>
  <c r="X119"/>
  <c r="T119"/>
  <c r="U119"/>
  <c r="V119" s="1"/>
  <c r="X118"/>
  <c r="T118"/>
  <c r="U118" s="1"/>
  <c r="V118" s="1"/>
  <c r="X117"/>
  <c r="T117"/>
  <c r="U117" s="1"/>
  <c r="V117" s="1"/>
  <c r="X116"/>
  <c r="T116"/>
  <c r="U116" s="1"/>
  <c r="V116" s="1"/>
  <c r="X115"/>
  <c r="V115"/>
  <c r="U115"/>
  <c r="T115"/>
  <c r="X114"/>
  <c r="T114"/>
  <c r="U114" s="1"/>
  <c r="V114" s="1"/>
  <c r="X113"/>
  <c r="T113"/>
  <c r="U113" s="1"/>
  <c r="V113" s="1"/>
  <c r="X112"/>
  <c r="T112"/>
  <c r="U112" s="1"/>
  <c r="V112" s="1"/>
  <c r="X111"/>
  <c r="T111"/>
  <c r="U111" s="1"/>
  <c r="V111" s="1"/>
  <c r="X110"/>
  <c r="V110"/>
  <c r="U110"/>
  <c r="T110"/>
  <c r="X109"/>
  <c r="T109"/>
  <c r="U109" s="1"/>
  <c r="V109" s="1"/>
  <c r="X108"/>
  <c r="T108"/>
  <c r="U108" s="1"/>
  <c r="V108" s="1"/>
  <c r="X107"/>
  <c r="T107"/>
  <c r="U107" s="1"/>
  <c r="V107" s="1"/>
  <c r="X106"/>
  <c r="T106"/>
  <c r="U106" s="1"/>
  <c r="V106" s="1"/>
  <c r="X105"/>
  <c r="T105"/>
  <c r="U105" s="1"/>
  <c r="V105" s="1"/>
  <c r="X104"/>
  <c r="T104"/>
  <c r="U104" s="1"/>
  <c r="V104" s="1"/>
  <c r="X103"/>
  <c r="T103"/>
  <c r="U103" s="1"/>
  <c r="V103" s="1"/>
  <c r="X102"/>
  <c r="T102"/>
  <c r="U102" s="1"/>
  <c r="V102" s="1"/>
  <c r="X101"/>
  <c r="V101"/>
  <c r="U101"/>
  <c r="T101"/>
  <c r="X100"/>
  <c r="T100"/>
  <c r="U100" s="1"/>
  <c r="V100" s="1"/>
  <c r="X99"/>
  <c r="T99"/>
  <c r="U99"/>
  <c r="V99" s="1"/>
  <c r="X98"/>
  <c r="T98"/>
  <c r="U98"/>
  <c r="V98" s="1"/>
  <c r="X97"/>
  <c r="T97"/>
  <c r="U97" s="1"/>
  <c r="V97" s="1"/>
  <c r="X96"/>
  <c r="U96"/>
  <c r="V96"/>
  <c r="T96"/>
  <c r="X95"/>
  <c r="T95"/>
  <c r="U95"/>
  <c r="V95" s="1"/>
  <c r="X94"/>
  <c r="V94"/>
  <c r="U94"/>
  <c r="T94"/>
  <c r="X93"/>
  <c r="V93"/>
  <c r="U93"/>
  <c r="T93"/>
  <c r="X92"/>
  <c r="T92"/>
  <c r="U92"/>
  <c r="V92" s="1"/>
  <c r="X91"/>
  <c r="T91"/>
  <c r="U91" s="1"/>
  <c r="V91" s="1"/>
  <c r="X90"/>
  <c r="T90"/>
  <c r="U90" s="1"/>
  <c r="V90" s="1"/>
  <c r="X89"/>
  <c r="T89"/>
  <c r="U89" s="1"/>
  <c r="V89" s="1"/>
  <c r="X88"/>
  <c r="T88"/>
  <c r="U88" s="1"/>
  <c r="V88" s="1"/>
  <c r="X87"/>
  <c r="T87"/>
  <c r="U87" s="1"/>
  <c r="V87" s="1"/>
  <c r="X86"/>
  <c r="V86"/>
  <c r="U86"/>
  <c r="T86"/>
  <c r="X85"/>
  <c r="T85"/>
  <c r="U85" s="1"/>
  <c r="V85"/>
  <c r="X84"/>
  <c r="T84"/>
  <c r="U84" s="1"/>
  <c r="V84" s="1"/>
  <c r="X83"/>
  <c r="T83"/>
  <c r="U83"/>
  <c r="V83"/>
  <c r="X82"/>
  <c r="T82"/>
  <c r="U82" s="1"/>
  <c r="V82" s="1"/>
  <c r="X81"/>
  <c r="U81"/>
  <c r="V81" s="1"/>
  <c r="T81"/>
  <c r="X80"/>
  <c r="V80"/>
  <c r="U80"/>
  <c r="T80"/>
  <c r="X79"/>
  <c r="T79"/>
  <c r="U79" s="1"/>
  <c r="V79" s="1"/>
  <c r="X78"/>
  <c r="T78"/>
  <c r="U78" s="1"/>
  <c r="V78" s="1"/>
  <c r="X77"/>
  <c r="T77"/>
  <c r="U77"/>
  <c r="V77"/>
  <c r="X76"/>
  <c r="T76"/>
  <c r="U76" s="1"/>
  <c r="V76" s="1"/>
  <c r="X75"/>
  <c r="T75"/>
  <c r="U75" s="1"/>
  <c r="V75" s="1"/>
  <c r="X74"/>
  <c r="T74"/>
  <c r="U74" s="1"/>
  <c r="V74" s="1"/>
  <c r="X73"/>
  <c r="T73"/>
  <c r="U73" s="1"/>
  <c r="V73" s="1"/>
  <c r="X72"/>
  <c r="V72"/>
  <c r="U72"/>
  <c r="T72"/>
  <c r="X71"/>
  <c r="T71"/>
  <c r="U71" s="1"/>
  <c r="V71" s="1"/>
  <c r="X70"/>
  <c r="T70"/>
  <c r="U70" s="1"/>
  <c r="V70" s="1"/>
  <c r="X69"/>
  <c r="U69"/>
  <c r="V69" s="1"/>
  <c r="T69"/>
  <c r="X68"/>
  <c r="T68"/>
  <c r="U68" s="1"/>
  <c r="V68" s="1"/>
  <c r="X67"/>
  <c r="T67"/>
  <c r="U67" s="1"/>
  <c r="V67"/>
  <c r="X66"/>
  <c r="V66"/>
  <c r="U66"/>
  <c r="T66"/>
  <c r="X65"/>
  <c r="T65"/>
  <c r="U65" s="1"/>
  <c r="V65" s="1"/>
  <c r="X64"/>
  <c r="T64"/>
  <c r="U64"/>
  <c r="V64" s="1"/>
  <c r="X63"/>
  <c r="U63"/>
  <c r="V63" s="1"/>
  <c r="T63"/>
  <c r="X62"/>
  <c r="T62"/>
  <c r="U62" s="1"/>
  <c r="V62" s="1"/>
  <c r="X61"/>
  <c r="T61"/>
  <c r="U61" s="1"/>
  <c r="V61" s="1"/>
  <c r="X60"/>
  <c r="T60"/>
  <c r="U60" s="1"/>
  <c r="V60" s="1"/>
  <c r="X59"/>
  <c r="T59"/>
  <c r="U59"/>
  <c r="V59" s="1"/>
  <c r="X58"/>
  <c r="V58"/>
  <c r="U58"/>
  <c r="T58"/>
  <c r="X57"/>
  <c r="T57"/>
  <c r="U57" s="1"/>
  <c r="V57" s="1"/>
  <c r="X56"/>
  <c r="T56"/>
  <c r="U56" s="1"/>
  <c r="V56" s="1"/>
  <c r="X55"/>
  <c r="T55"/>
  <c r="U55" s="1"/>
  <c r="V55" s="1"/>
  <c r="X54"/>
  <c r="T54"/>
  <c r="U54" s="1"/>
  <c r="V54" s="1"/>
  <c r="X53"/>
  <c r="T53"/>
  <c r="U53" s="1"/>
  <c r="V53" s="1"/>
  <c r="X52"/>
  <c r="T52"/>
  <c r="U52" s="1"/>
  <c r="V52"/>
  <c r="X51"/>
  <c r="T51"/>
  <c r="U51" s="1"/>
  <c r="V51" s="1"/>
  <c r="X50"/>
  <c r="T50"/>
  <c r="U50" s="1"/>
  <c r="V50" s="1"/>
  <c r="X49"/>
  <c r="V49"/>
  <c r="U49"/>
  <c r="T49"/>
  <c r="X48"/>
  <c r="T48"/>
  <c r="U48"/>
  <c r="V48" s="1"/>
  <c r="X47"/>
  <c r="V47"/>
  <c r="U47"/>
  <c r="T47"/>
  <c r="X46"/>
  <c r="T46"/>
  <c r="U46" s="1"/>
  <c r="V46" s="1"/>
  <c r="X45"/>
  <c r="V45"/>
  <c r="U45"/>
  <c r="T45"/>
  <c r="X44"/>
  <c r="T44"/>
  <c r="U44" s="1"/>
  <c r="V44" s="1"/>
  <c r="X43"/>
  <c r="T43"/>
  <c r="U43" s="1"/>
  <c r="V43" s="1"/>
  <c r="X42"/>
  <c r="T42"/>
  <c r="U42" s="1"/>
  <c r="V42" s="1"/>
  <c r="X41"/>
  <c r="T41"/>
  <c r="U41" s="1"/>
  <c r="V41" s="1"/>
  <c r="X40"/>
  <c r="T40"/>
  <c r="U40" s="1"/>
  <c r="V40" s="1"/>
  <c r="X39"/>
  <c r="T39"/>
  <c r="U39" s="1"/>
  <c r="V39" s="1"/>
  <c r="X38"/>
  <c r="T38"/>
  <c r="U38" s="1"/>
  <c r="V38" s="1"/>
  <c r="X37"/>
  <c r="V37"/>
  <c r="U37"/>
  <c r="T37"/>
  <c r="X36"/>
  <c r="V36"/>
  <c r="U36"/>
  <c r="T36"/>
  <c r="X35"/>
  <c r="T35"/>
  <c r="U35" s="1"/>
  <c r="V35" s="1"/>
  <c r="X34"/>
  <c r="T34"/>
  <c r="U34" s="1"/>
  <c r="V34" s="1"/>
  <c r="X33"/>
  <c r="T33"/>
  <c r="U33" s="1"/>
  <c r="V33" s="1"/>
  <c r="X32"/>
  <c r="T32"/>
  <c r="U32" s="1"/>
  <c r="V32" s="1"/>
  <c r="X31"/>
  <c r="T31"/>
  <c r="U31" s="1"/>
  <c r="V31" s="1"/>
  <c r="X30"/>
  <c r="T30"/>
  <c r="U30" s="1"/>
  <c r="V30" s="1"/>
  <c r="X29"/>
  <c r="T29"/>
  <c r="U29" s="1"/>
  <c r="V29" s="1"/>
  <c r="X28"/>
  <c r="T28"/>
  <c r="U28" s="1"/>
  <c r="V28" s="1"/>
  <c r="X27"/>
  <c r="T27"/>
  <c r="U27" s="1"/>
  <c r="V27" s="1"/>
  <c r="X26"/>
  <c r="V26"/>
  <c r="U26"/>
  <c r="T26"/>
  <c r="X25"/>
  <c r="T25"/>
  <c r="U25" s="1"/>
  <c r="V25" s="1"/>
  <c r="X24"/>
  <c r="T24"/>
  <c r="U24"/>
  <c r="V24" s="1"/>
  <c r="X23"/>
  <c r="T23"/>
  <c r="U23" s="1"/>
  <c r="V23" s="1"/>
  <c r="X22"/>
  <c r="T22"/>
  <c r="U22" s="1"/>
  <c r="V22" s="1"/>
  <c r="X21"/>
  <c r="T21"/>
  <c r="U21" s="1"/>
  <c r="V21" s="1"/>
  <c r="X20"/>
  <c r="T20"/>
  <c r="U20" s="1"/>
  <c r="V20" s="1"/>
  <c r="X19"/>
  <c r="T19"/>
  <c r="U19" s="1"/>
  <c r="V19" s="1"/>
  <c r="X18"/>
  <c r="T18"/>
  <c r="U18" s="1"/>
  <c r="V18" s="1"/>
  <c r="X17"/>
  <c r="T17"/>
  <c r="U17" s="1"/>
  <c r="V17" s="1"/>
  <c r="X16"/>
  <c r="T16"/>
  <c r="U16" s="1"/>
  <c r="V16" s="1"/>
  <c r="X15"/>
  <c r="T15"/>
  <c r="U15" s="1"/>
  <c r="V15" s="1"/>
  <c r="X14"/>
  <c r="T14"/>
  <c r="U14" s="1"/>
  <c r="V14" s="1"/>
  <c r="X13"/>
  <c r="T13"/>
  <c r="U13" s="1"/>
  <c r="V13" s="1"/>
  <c r="X12"/>
  <c r="T12"/>
  <c r="U12"/>
  <c r="V12" s="1"/>
  <c r="X11"/>
  <c r="T11"/>
  <c r="U11"/>
  <c r="V11" s="1"/>
  <c r="X10"/>
  <c r="T10"/>
  <c r="U10" s="1"/>
  <c r="V10" s="1"/>
  <c r="X9"/>
  <c r="T9"/>
  <c r="U9"/>
  <c r="V9" s="1"/>
  <c r="X8"/>
  <c r="T8"/>
  <c r="U8" s="1"/>
  <c r="V8" s="1"/>
  <c r="X7"/>
  <c r="T7"/>
  <c r="U7" s="1"/>
  <c r="V7" s="1"/>
  <c r="X6"/>
  <c r="T6"/>
  <c r="U6" s="1"/>
  <c r="V6" s="1"/>
  <c r="X5"/>
  <c r="T5"/>
  <c r="X4"/>
  <c r="T4"/>
  <c r="U4" s="1"/>
  <c r="W2"/>
  <c r="S2"/>
  <c r="R2"/>
  <c r="Q2"/>
  <c r="P2"/>
  <c r="O2"/>
  <c r="N2"/>
  <c r="M2"/>
  <c r="L2"/>
  <c r="K2"/>
  <c r="J2"/>
  <c r="I2"/>
  <c r="H2"/>
  <c r="G2"/>
  <c r="F2"/>
  <c r="E2"/>
  <c r="C2"/>
  <c r="V11" i="15"/>
  <c r="V12"/>
  <c r="V13"/>
  <c r="V29"/>
  <c r="V35"/>
  <c r="V31"/>
  <c r="V32"/>
  <c r="V36"/>
  <c r="V37"/>
  <c r="V48"/>
  <c r="V99"/>
  <c r="T118"/>
  <c r="U118" s="1"/>
  <c r="V118" s="1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T6"/>
  <c r="U6" s="1"/>
  <c r="V6" s="1"/>
  <c r="T7"/>
  <c r="U7" s="1"/>
  <c r="V7" s="1"/>
  <c r="T8"/>
  <c r="U8" s="1"/>
  <c r="V8" s="1"/>
  <c r="T9"/>
  <c r="U9" s="1"/>
  <c r="V9" s="1"/>
  <c r="T10"/>
  <c r="U10" s="1"/>
  <c r="V10" s="1"/>
  <c r="T11"/>
  <c r="T12"/>
  <c r="T13"/>
  <c r="T14"/>
  <c r="U14" s="1"/>
  <c r="V14" s="1"/>
  <c r="T16"/>
  <c r="U16"/>
  <c r="V16" s="1"/>
  <c r="T20"/>
  <c r="U20" s="1"/>
  <c r="V20" s="1"/>
  <c r="T21"/>
  <c r="U21" s="1"/>
  <c r="V21" s="1"/>
  <c r="T17"/>
  <c r="U17" s="1"/>
  <c r="V17" s="1"/>
  <c r="T18"/>
  <c r="U18" s="1"/>
  <c r="V18" s="1"/>
  <c r="T22"/>
  <c r="U22" s="1"/>
  <c r="V22" s="1"/>
  <c r="T23"/>
  <c r="U23" s="1"/>
  <c r="V23" s="1"/>
  <c r="T24"/>
  <c r="U24" s="1"/>
  <c r="V24" s="1"/>
  <c r="T25"/>
  <c r="U25"/>
  <c r="V25" s="1"/>
  <c r="T26"/>
  <c r="U26" s="1"/>
  <c r="V26" s="1"/>
  <c r="T27"/>
  <c r="U27" s="1"/>
  <c r="V27" s="1"/>
  <c r="T28"/>
  <c r="U28" s="1"/>
  <c r="V28" s="1"/>
  <c r="T29"/>
  <c r="T30"/>
  <c r="U30" s="1"/>
  <c r="V30" s="1"/>
  <c r="T33"/>
  <c r="U33"/>
  <c r="V33" s="1"/>
  <c r="T34"/>
  <c r="U34" s="1"/>
  <c r="V34" s="1"/>
  <c r="T35"/>
  <c r="T31"/>
  <c r="T32"/>
  <c r="T36"/>
  <c r="T37"/>
  <c r="T38"/>
  <c r="U38"/>
  <c r="V38" s="1"/>
  <c r="T39"/>
  <c r="U39" s="1"/>
  <c r="V39" s="1"/>
  <c r="T40"/>
  <c r="U40" s="1"/>
  <c r="V40" s="1"/>
  <c r="T41"/>
  <c r="U41" s="1"/>
  <c r="V41" s="1"/>
  <c r="T42"/>
  <c r="U42" s="1"/>
  <c r="V42" s="1"/>
  <c r="T43"/>
  <c r="U43" s="1"/>
  <c r="V43" s="1"/>
  <c r="T44"/>
  <c r="U44" s="1"/>
  <c r="V44" s="1"/>
  <c r="T45"/>
  <c r="U45"/>
  <c r="V45" s="1"/>
  <c r="T46"/>
  <c r="U46"/>
  <c r="V46" s="1"/>
  <c r="T47"/>
  <c r="U47" s="1"/>
  <c r="V47" s="1"/>
  <c r="T50"/>
  <c r="U50" s="1"/>
  <c r="V50" s="1"/>
  <c r="T49"/>
  <c r="U49" s="1"/>
  <c r="V49" s="1"/>
  <c r="T51"/>
  <c r="U51" s="1"/>
  <c r="V51" s="1"/>
  <c r="T48"/>
  <c r="T53"/>
  <c r="U53" s="1"/>
  <c r="V53" s="1"/>
  <c r="T54"/>
  <c r="U54" s="1"/>
  <c r="V54" s="1"/>
  <c r="T55"/>
  <c r="U55" s="1"/>
  <c r="V55" s="1"/>
  <c r="T60"/>
  <c r="U60" s="1"/>
  <c r="V60" s="1"/>
  <c r="T57"/>
  <c r="U57" s="1"/>
  <c r="V57" s="1"/>
  <c r="T58"/>
  <c r="U58"/>
  <c r="V58" s="1"/>
  <c r="T68"/>
  <c r="U68" s="1"/>
  <c r="V68" s="1"/>
  <c r="T69"/>
  <c r="U69" s="1"/>
  <c r="V69" s="1"/>
  <c r="T59"/>
  <c r="U59" s="1"/>
  <c r="V59" s="1"/>
  <c r="T61"/>
  <c r="U61"/>
  <c r="V61" s="1"/>
  <c r="T62"/>
  <c r="U62"/>
  <c r="V62" s="1"/>
  <c r="T63"/>
  <c r="U63" s="1"/>
  <c r="V63" s="1"/>
  <c r="T64"/>
  <c r="U64" s="1"/>
  <c r="V64" s="1"/>
  <c r="T65"/>
  <c r="U65" s="1"/>
  <c r="V65" s="1"/>
  <c r="T66"/>
  <c r="U66"/>
  <c r="V66" s="1"/>
  <c r="T67"/>
  <c r="U67" s="1"/>
  <c r="V67" s="1"/>
  <c r="T70"/>
  <c r="U70" s="1"/>
  <c r="V70" s="1"/>
  <c r="T71"/>
  <c r="U71" s="1"/>
  <c r="V71" s="1"/>
  <c r="T72"/>
  <c r="U72" s="1"/>
  <c r="V72" s="1"/>
  <c r="T73"/>
  <c r="U73"/>
  <c r="V73"/>
  <c r="T74"/>
  <c r="U74" s="1"/>
  <c r="V74" s="1"/>
  <c r="T75"/>
  <c r="U75" s="1"/>
  <c r="V75" s="1"/>
  <c r="T76"/>
  <c r="U76"/>
  <c r="V76" s="1"/>
  <c r="T77"/>
  <c r="U77"/>
  <c r="V77" s="1"/>
  <c r="T78"/>
  <c r="U78" s="1"/>
  <c r="V78" s="1"/>
  <c r="T79"/>
  <c r="U79"/>
  <c r="V79" s="1"/>
  <c r="T80"/>
  <c r="U80" s="1"/>
  <c r="V80" s="1"/>
  <c r="T81"/>
  <c r="U81" s="1"/>
  <c r="V81" s="1"/>
  <c r="T83"/>
  <c r="U83"/>
  <c r="V83" s="1"/>
  <c r="T82"/>
  <c r="U82"/>
  <c r="V82"/>
  <c r="T85"/>
  <c r="U85" s="1"/>
  <c r="V85" s="1"/>
  <c r="T86"/>
  <c r="U86" s="1"/>
  <c r="V86" s="1"/>
  <c r="T87"/>
  <c r="U87" s="1"/>
  <c r="V87" s="1"/>
  <c r="T88"/>
  <c r="U88"/>
  <c r="V88" s="1"/>
  <c r="T90"/>
  <c r="U90"/>
  <c r="V90" s="1"/>
  <c r="T91"/>
  <c r="U91" s="1"/>
  <c r="V91" s="1"/>
  <c r="T92"/>
  <c r="U92" s="1"/>
  <c r="V92" s="1"/>
  <c r="T93"/>
  <c r="U93" s="1"/>
  <c r="V93" s="1"/>
  <c r="T94"/>
  <c r="U94" s="1"/>
  <c r="V94" s="1"/>
  <c r="T95"/>
  <c r="U95" s="1"/>
  <c r="V95" s="1"/>
  <c r="T96"/>
  <c r="U96" s="1"/>
  <c r="V96" s="1"/>
  <c r="T97"/>
  <c r="U97" s="1"/>
  <c r="V97" s="1"/>
  <c r="T98"/>
  <c r="U98" s="1"/>
  <c r="V98" s="1"/>
  <c r="T100"/>
  <c r="U100" s="1"/>
  <c r="V100" s="1"/>
  <c r="T101"/>
  <c r="V101"/>
  <c r="T102"/>
  <c r="U102" s="1"/>
  <c r="V102" s="1"/>
  <c r="T103"/>
  <c r="U103" s="1"/>
  <c r="V103" s="1"/>
  <c r="T104"/>
  <c r="U104" s="1"/>
  <c r="V104" s="1"/>
  <c r="T125"/>
  <c r="U125" s="1"/>
  <c r="V125" s="1"/>
  <c r="T105"/>
  <c r="U105" s="1"/>
  <c r="V105" s="1"/>
  <c r="T99"/>
  <c r="T106"/>
  <c r="U106"/>
  <c r="V106" s="1"/>
  <c r="T107"/>
  <c r="U107"/>
  <c r="V107" s="1"/>
  <c r="T108"/>
  <c r="U108" s="1"/>
  <c r="V108" s="1"/>
  <c r="T109"/>
  <c r="U109"/>
  <c r="V109" s="1"/>
  <c r="T110"/>
  <c r="U110" s="1"/>
  <c r="V110" s="1"/>
  <c r="T111"/>
  <c r="U111" s="1"/>
  <c r="V111" s="1"/>
  <c r="T112"/>
  <c r="U112" s="1"/>
  <c r="V112" s="1"/>
  <c r="T113"/>
  <c r="U113" s="1"/>
  <c r="V113" s="1"/>
  <c r="T114"/>
  <c r="U114"/>
  <c r="V114" s="1"/>
  <c r="T116"/>
  <c r="U116" s="1"/>
  <c r="V116" s="1"/>
  <c r="T117"/>
  <c r="U117" s="1"/>
  <c r="V117" s="1"/>
  <c r="T119"/>
  <c r="U119"/>
  <c r="V119" s="1"/>
  <c r="T120"/>
  <c r="U120" s="1"/>
  <c r="V120" s="1"/>
  <c r="T121"/>
  <c r="U121"/>
  <c r="V121"/>
  <c r="T122"/>
  <c r="U122" s="1"/>
  <c r="V122" s="1"/>
  <c r="T123"/>
  <c r="U123" s="1"/>
  <c r="V123" s="1"/>
  <c r="T124"/>
  <c r="U124" s="1"/>
  <c r="V124" s="1"/>
  <c r="T126"/>
  <c r="U126"/>
  <c r="V126" s="1"/>
  <c r="T128"/>
  <c r="U128" s="1"/>
  <c r="V128" s="1"/>
  <c r="T129"/>
  <c r="U129" s="1"/>
  <c r="V129" s="1"/>
  <c r="T130"/>
  <c r="V130"/>
  <c r="T131"/>
  <c r="U131"/>
  <c r="V131"/>
  <c r="T132"/>
  <c r="U132"/>
  <c r="V132" s="1"/>
  <c r="T133"/>
  <c r="U133" s="1"/>
  <c r="V133" s="1"/>
  <c r="T134"/>
  <c r="U134" s="1"/>
  <c r="V134" s="1"/>
  <c r="T135"/>
  <c r="U135" s="1"/>
  <c r="V135" s="1"/>
  <c r="T136"/>
  <c r="U136" s="1"/>
  <c r="V136" s="1"/>
  <c r="T137"/>
  <c r="U137" s="1"/>
  <c r="V137" s="1"/>
  <c r="T138"/>
  <c r="U138" s="1"/>
  <c r="V138" s="1"/>
  <c r="T139"/>
  <c r="U139" s="1"/>
  <c r="V139" s="1"/>
  <c r="T140"/>
  <c r="U140" s="1"/>
  <c r="V140" s="1"/>
  <c r="T141"/>
  <c r="U141" s="1"/>
  <c r="V141" s="1"/>
  <c r="T15"/>
  <c r="U15" s="1"/>
  <c r="V15" s="1"/>
  <c r="T115"/>
  <c r="U115" s="1"/>
  <c r="V115" s="1"/>
  <c r="T89"/>
  <c r="U89" s="1"/>
  <c r="V89" s="1"/>
  <c r="T5"/>
  <c r="U5"/>
  <c r="V5"/>
  <c r="T56"/>
  <c r="U56" s="1"/>
  <c r="V56" s="1"/>
  <c r="T19"/>
  <c r="U19" s="1"/>
  <c r="V19" s="1"/>
  <c r="T52"/>
  <c r="U52" s="1"/>
  <c r="V52" s="1"/>
  <c r="T84"/>
  <c r="U84"/>
  <c r="V84" s="1"/>
  <c r="T127"/>
  <c r="U127"/>
  <c r="V127"/>
  <c r="T142"/>
  <c r="U142" s="1"/>
  <c r="V142" s="1"/>
  <c r="T143"/>
  <c r="T144"/>
  <c r="U144"/>
  <c r="V144"/>
  <c r="T145"/>
  <c r="U145"/>
  <c r="V145" s="1"/>
  <c r="T146"/>
  <c r="U146"/>
  <c r="V146" s="1"/>
  <c r="T147"/>
  <c r="U147" s="1"/>
  <c r="V147" s="1"/>
  <c r="T148"/>
  <c r="U148" s="1"/>
  <c r="V148" s="1"/>
  <c r="T149"/>
  <c r="U149"/>
  <c r="V149" s="1"/>
  <c r="T150"/>
  <c r="U150"/>
  <c r="V150" s="1"/>
  <c r="T151"/>
  <c r="U151" s="1"/>
  <c r="V151" s="1"/>
  <c r="T152"/>
  <c r="U152" s="1"/>
  <c r="V152" s="1"/>
  <c r="T153"/>
  <c r="U153" s="1"/>
  <c r="V153" s="1"/>
  <c r="T154"/>
  <c r="U154"/>
  <c r="V154" s="1"/>
  <c r="T155"/>
  <c r="U155" s="1"/>
  <c r="V155" s="1"/>
  <c r="T156"/>
  <c r="U156"/>
  <c r="V156"/>
  <c r="T157"/>
  <c r="U157" s="1"/>
  <c r="V157" s="1"/>
  <c r="T158"/>
  <c r="U158" s="1"/>
  <c r="V158" s="1"/>
  <c r="T159"/>
  <c r="U159" s="1"/>
  <c r="V159" s="1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U11"/>
  <c r="U12"/>
  <c r="U13"/>
  <c r="U29"/>
  <c r="U35"/>
  <c r="U31"/>
  <c r="U32"/>
  <c r="U36"/>
  <c r="U37"/>
  <c r="U48"/>
  <c r="U99"/>
  <c r="U143"/>
  <c r="V143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T301"/>
  <c r="X300"/>
  <c r="X299"/>
  <c r="X298"/>
  <c r="X297"/>
  <c r="X296"/>
  <c r="X295"/>
  <c r="X294"/>
  <c r="X293"/>
  <c r="X292"/>
  <c r="X291"/>
  <c r="X290"/>
  <c r="X289"/>
  <c r="X288"/>
  <c r="X287"/>
  <c r="X286"/>
  <c r="X285"/>
  <c r="X284"/>
  <c r="X283"/>
  <c r="X282"/>
  <c r="X281"/>
  <c r="X280"/>
  <c r="X279"/>
  <c r="X278"/>
  <c r="X277"/>
  <c r="X276"/>
  <c r="X275"/>
  <c r="X274"/>
  <c r="X273"/>
  <c r="X272"/>
  <c r="X271"/>
  <c r="X270"/>
  <c r="X269"/>
  <c r="X268"/>
  <c r="X267"/>
  <c r="X266"/>
  <c r="X265"/>
  <c r="X264"/>
  <c r="X263"/>
  <c r="X262"/>
  <c r="X261"/>
  <c r="X260"/>
  <c r="X259"/>
  <c r="X258"/>
  <c r="X257"/>
  <c r="X256"/>
  <c r="X255"/>
  <c r="X254"/>
  <c r="X253"/>
  <c r="X252"/>
  <c r="X251"/>
  <c r="X250"/>
  <c r="X249"/>
  <c r="X248"/>
  <c r="X247"/>
  <c r="X246"/>
  <c r="X245"/>
  <c r="X244"/>
  <c r="X243"/>
  <c r="X242"/>
  <c r="X241"/>
  <c r="X240"/>
  <c r="X239"/>
  <c r="X238"/>
  <c r="X237"/>
  <c r="X236"/>
  <c r="X235"/>
  <c r="X234"/>
  <c r="X233"/>
  <c r="X232"/>
  <c r="X231"/>
  <c r="X230"/>
  <c r="X229"/>
  <c r="X228"/>
  <c r="X227"/>
  <c r="X226"/>
  <c r="X225"/>
  <c r="X224"/>
  <c r="X223"/>
  <c r="X222"/>
  <c r="X221"/>
  <c r="X220"/>
  <c r="X219"/>
  <c r="X218"/>
  <c r="X217"/>
  <c r="X216"/>
  <c r="X215"/>
  <c r="X214"/>
  <c r="X213"/>
  <c r="X212"/>
  <c r="X211"/>
  <c r="X210"/>
  <c r="X209"/>
  <c r="X208"/>
  <c r="X207"/>
  <c r="X206"/>
  <c r="X205"/>
  <c r="X204"/>
  <c r="X203"/>
  <c r="X202"/>
  <c r="X201"/>
  <c r="X200"/>
  <c r="X199"/>
  <c r="X198"/>
  <c r="X197"/>
  <c r="X196"/>
  <c r="X195"/>
  <c r="X194"/>
  <c r="X193"/>
  <c r="X192"/>
  <c r="X191"/>
  <c r="X190"/>
  <c r="X189"/>
  <c r="X188"/>
  <c r="X187"/>
  <c r="X186"/>
  <c r="X185"/>
  <c r="X184"/>
  <c r="X183"/>
  <c r="X182"/>
  <c r="X181"/>
  <c r="X180"/>
  <c r="X179"/>
  <c r="X178"/>
  <c r="X177"/>
  <c r="X176"/>
  <c r="X175"/>
  <c r="X174"/>
  <c r="X173"/>
  <c r="X172"/>
  <c r="X171"/>
  <c r="X170"/>
  <c r="X169"/>
  <c r="X168"/>
  <c r="X167"/>
  <c r="X166"/>
  <c r="X165"/>
  <c r="X164"/>
  <c r="X163"/>
  <c r="X162"/>
  <c r="X161"/>
  <c r="X160"/>
  <c r="X159"/>
  <c r="X158"/>
  <c r="X157"/>
  <c r="X156"/>
  <c r="X155"/>
  <c r="X153"/>
  <c r="X152"/>
  <c r="X151"/>
  <c r="X150"/>
  <c r="X149"/>
  <c r="X148"/>
  <c r="X147"/>
  <c r="X146"/>
  <c r="X145"/>
  <c r="X144"/>
  <c r="X143"/>
  <c r="X142"/>
  <c r="X127"/>
  <c r="X84"/>
  <c r="X52"/>
  <c r="X19"/>
  <c r="X56"/>
  <c r="X5"/>
  <c r="X89"/>
  <c r="X115"/>
  <c r="X15"/>
  <c r="X141"/>
  <c r="X140"/>
  <c r="X139"/>
  <c r="X138"/>
  <c r="X137"/>
  <c r="X136"/>
  <c r="X135"/>
  <c r="X134"/>
  <c r="X133"/>
  <c r="X132"/>
  <c r="X131"/>
  <c r="X130"/>
  <c r="X129"/>
  <c r="X128"/>
  <c r="X126"/>
  <c r="X124"/>
  <c r="X123"/>
  <c r="X122"/>
  <c r="X121"/>
  <c r="X120"/>
  <c r="X119"/>
  <c r="X118"/>
  <c r="X117"/>
  <c r="X116"/>
  <c r="X114"/>
  <c r="X113"/>
  <c r="X112"/>
  <c r="X111"/>
  <c r="X110"/>
  <c r="X109"/>
  <c r="X108"/>
  <c r="X107"/>
  <c r="X106"/>
  <c r="X99"/>
  <c r="X105"/>
  <c r="X125"/>
  <c r="X104"/>
  <c r="X103"/>
  <c r="X102"/>
  <c r="X101"/>
  <c r="X100"/>
  <c r="X98"/>
  <c r="X97"/>
  <c r="X96"/>
  <c r="X95"/>
  <c r="X94"/>
  <c r="X93"/>
  <c r="X92"/>
  <c r="X91"/>
  <c r="X90"/>
  <c r="X88"/>
  <c r="X87"/>
  <c r="X86"/>
  <c r="X85"/>
  <c r="X82"/>
  <c r="X83"/>
  <c r="X81"/>
  <c r="X80"/>
  <c r="X79"/>
  <c r="X78"/>
  <c r="X77"/>
  <c r="X76"/>
  <c r="X75"/>
  <c r="X74"/>
  <c r="X73"/>
  <c r="X72"/>
  <c r="X71"/>
  <c r="X70"/>
  <c r="X67"/>
  <c r="X66"/>
  <c r="X65"/>
  <c r="X64"/>
  <c r="X63"/>
  <c r="X62"/>
  <c r="X61"/>
  <c r="X59"/>
  <c r="X69"/>
  <c r="X68"/>
  <c r="X58"/>
  <c r="X57"/>
  <c r="X60"/>
  <c r="X55"/>
  <c r="X54"/>
  <c r="X53"/>
  <c r="X48"/>
  <c r="X51"/>
  <c r="X49"/>
  <c r="X50"/>
  <c r="X47"/>
  <c r="X46"/>
  <c r="X45"/>
  <c r="X44"/>
  <c r="X43"/>
  <c r="X42"/>
  <c r="X41"/>
  <c r="X40"/>
  <c r="X39"/>
  <c r="X38"/>
  <c r="X37"/>
  <c r="X36"/>
  <c r="X32"/>
  <c r="X31"/>
  <c r="X35"/>
  <c r="X34"/>
  <c r="X33"/>
  <c r="X30"/>
  <c r="X29"/>
  <c r="X28"/>
  <c r="X27"/>
  <c r="X26"/>
  <c r="X25"/>
  <c r="X24"/>
  <c r="X23"/>
  <c r="X22"/>
  <c r="X18"/>
  <c r="X17"/>
  <c r="X21"/>
  <c r="X20"/>
  <c r="X16"/>
  <c r="X14"/>
  <c r="X13"/>
  <c r="X12"/>
  <c r="X11"/>
  <c r="X10"/>
  <c r="X9"/>
  <c r="X8"/>
  <c r="X7"/>
  <c r="X6"/>
  <c r="X4"/>
  <c r="T4"/>
  <c r="U4"/>
  <c r="W2"/>
  <c r="S2"/>
  <c r="R2"/>
  <c r="Q2"/>
  <c r="P2"/>
  <c r="O2"/>
  <c r="N2"/>
  <c r="M2"/>
  <c r="L2"/>
  <c r="K2"/>
  <c r="J2"/>
  <c r="I2"/>
  <c r="H2"/>
  <c r="G2"/>
  <c r="F2"/>
  <c r="E2"/>
  <c r="C2"/>
  <c r="V179" i="1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T5"/>
  <c r="U5" s="1"/>
  <c r="V5" s="1"/>
  <c r="T6"/>
  <c r="U6"/>
  <c r="V6" s="1"/>
  <c r="T7"/>
  <c r="U7" s="1"/>
  <c r="V7" s="1"/>
  <c r="T8"/>
  <c r="U8" s="1"/>
  <c r="V8" s="1"/>
  <c r="T9"/>
  <c r="U9" s="1"/>
  <c r="V9" s="1"/>
  <c r="U43"/>
  <c r="V43" s="1"/>
  <c r="U64"/>
  <c r="V64" s="1"/>
  <c r="U65"/>
  <c r="V65" s="1"/>
  <c r="U117"/>
  <c r="V117" s="1"/>
  <c r="U150"/>
  <c r="V150" s="1"/>
  <c r="U151"/>
  <c r="V151"/>
  <c r="U161"/>
  <c r="V161" s="1"/>
  <c r="U163"/>
  <c r="V163" s="1"/>
  <c r="U172"/>
  <c r="V172" s="1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T10"/>
  <c r="T11"/>
  <c r="U11" s="1"/>
  <c r="V11" s="1"/>
  <c r="T12"/>
  <c r="U12" s="1"/>
  <c r="V12" s="1"/>
  <c r="T13"/>
  <c r="T15"/>
  <c r="T14"/>
  <c r="U14" s="1"/>
  <c r="V14" s="1"/>
  <c r="T16"/>
  <c r="U16" s="1"/>
  <c r="V16" s="1"/>
  <c r="T17"/>
  <c r="T18"/>
  <c r="U18" s="1"/>
  <c r="V18" s="1"/>
  <c r="T19"/>
  <c r="U19" s="1"/>
  <c r="V19" s="1"/>
  <c r="T20"/>
  <c r="T21"/>
  <c r="T22"/>
  <c r="U22" s="1"/>
  <c r="V22" s="1"/>
  <c r="T23"/>
  <c r="U23" s="1"/>
  <c r="V23" s="1"/>
  <c r="T24"/>
  <c r="T25"/>
  <c r="U25" s="1"/>
  <c r="V25" s="1"/>
  <c r="T26"/>
  <c r="U26" s="1"/>
  <c r="V26" s="1"/>
  <c r="T27"/>
  <c r="U27" s="1"/>
  <c r="V27" s="1"/>
  <c r="T28"/>
  <c r="U28" s="1"/>
  <c r="V28" s="1"/>
  <c r="T29"/>
  <c r="U29" s="1"/>
  <c r="V29" s="1"/>
  <c r="T30"/>
  <c r="T31"/>
  <c r="U31" s="1"/>
  <c r="V31" s="1"/>
  <c r="T32"/>
  <c r="T33"/>
  <c r="U33" s="1"/>
  <c r="V33" s="1"/>
  <c r="T34"/>
  <c r="U34" s="1"/>
  <c r="V34" s="1"/>
  <c r="T35"/>
  <c r="U35" s="1"/>
  <c r="V35" s="1"/>
  <c r="T36"/>
  <c r="U36" s="1"/>
  <c r="V36" s="1"/>
  <c r="T37"/>
  <c r="U37"/>
  <c r="V37" s="1"/>
  <c r="T38"/>
  <c r="U38"/>
  <c r="V38" s="1"/>
  <c r="T39"/>
  <c r="U39" s="1"/>
  <c r="V39" s="1"/>
  <c r="T41"/>
  <c r="U41" s="1"/>
  <c r="V41" s="1"/>
  <c r="T40"/>
  <c r="U40" s="1"/>
  <c r="V40" s="1"/>
  <c r="T42"/>
  <c r="U42" s="1"/>
  <c r="V42" s="1"/>
  <c r="T43"/>
  <c r="T44"/>
  <c r="U44"/>
  <c r="V44" s="1"/>
  <c r="T45"/>
  <c r="U45" s="1"/>
  <c r="V45" s="1"/>
  <c r="T46"/>
  <c r="U46"/>
  <c r="V46" s="1"/>
  <c r="T47"/>
  <c r="U47" s="1"/>
  <c r="V47" s="1"/>
  <c r="T48"/>
  <c r="U48"/>
  <c r="V48" s="1"/>
  <c r="T49"/>
  <c r="U49"/>
  <c r="V49" s="1"/>
  <c r="T50"/>
  <c r="U50" s="1"/>
  <c r="V50" s="1"/>
  <c r="T51"/>
  <c r="U51" s="1"/>
  <c r="V51" s="1"/>
  <c r="T52"/>
  <c r="U52" s="1"/>
  <c r="V52" s="1"/>
  <c r="T53"/>
  <c r="U53" s="1"/>
  <c r="V53" s="1"/>
  <c r="T54"/>
  <c r="U54" s="1"/>
  <c r="V54" s="1"/>
  <c r="T56"/>
  <c r="U56" s="1"/>
  <c r="V56" s="1"/>
  <c r="T55"/>
  <c r="U55"/>
  <c r="V55" s="1"/>
  <c r="T57"/>
  <c r="U57" s="1"/>
  <c r="V57" s="1"/>
  <c r="T58"/>
  <c r="U58" s="1"/>
  <c r="V58" s="1"/>
  <c r="T59"/>
  <c r="U59" s="1"/>
  <c r="V59" s="1"/>
  <c r="T60"/>
  <c r="U60" s="1"/>
  <c r="V60" s="1"/>
  <c r="T61"/>
  <c r="U61" s="1"/>
  <c r="V61" s="1"/>
  <c r="T62"/>
  <c r="U62" s="1"/>
  <c r="V62" s="1"/>
  <c r="T63"/>
  <c r="U63" s="1"/>
  <c r="V63" s="1"/>
  <c r="T64"/>
  <c r="T65"/>
  <c r="T66"/>
  <c r="U66" s="1"/>
  <c r="V66" s="1"/>
  <c r="T67"/>
  <c r="U67" s="1"/>
  <c r="V67" s="1"/>
  <c r="T68"/>
  <c r="U68" s="1"/>
  <c r="V68" s="1"/>
  <c r="T69"/>
  <c r="U69"/>
  <c r="V69" s="1"/>
  <c r="T70"/>
  <c r="U70" s="1"/>
  <c r="V70" s="1"/>
  <c r="T71"/>
  <c r="U71" s="1"/>
  <c r="V71" s="1"/>
  <c r="T72"/>
  <c r="U72" s="1"/>
  <c r="V72" s="1"/>
  <c r="T73"/>
  <c r="U73"/>
  <c r="V73" s="1"/>
  <c r="T74"/>
  <c r="U74" s="1"/>
  <c r="V74" s="1"/>
  <c r="T75"/>
  <c r="U75" s="1"/>
  <c r="V75" s="1"/>
  <c r="T76"/>
  <c r="U76" s="1"/>
  <c r="V76" s="1"/>
  <c r="T77"/>
  <c r="U77"/>
  <c r="V77" s="1"/>
  <c r="T78"/>
  <c r="U78" s="1"/>
  <c r="V78" s="1"/>
  <c r="T79"/>
  <c r="U79" s="1"/>
  <c r="V79" s="1"/>
  <c r="T80"/>
  <c r="U80" s="1"/>
  <c r="V80" s="1"/>
  <c r="T81"/>
  <c r="U81" s="1"/>
  <c r="V81" s="1"/>
  <c r="T82"/>
  <c r="U82" s="1"/>
  <c r="V82" s="1"/>
  <c r="T83"/>
  <c r="U83" s="1"/>
  <c r="V83" s="1"/>
  <c r="T84"/>
  <c r="U84" s="1"/>
  <c r="V84" s="1"/>
  <c r="T85"/>
  <c r="U85" s="1"/>
  <c r="V85" s="1"/>
  <c r="T86"/>
  <c r="U86" s="1"/>
  <c r="V86" s="1"/>
  <c r="T87"/>
  <c r="U87" s="1"/>
  <c r="V87" s="1"/>
  <c r="T88"/>
  <c r="U88" s="1"/>
  <c r="V88" s="1"/>
  <c r="T89"/>
  <c r="U89"/>
  <c r="V89" s="1"/>
  <c r="T90"/>
  <c r="U90" s="1"/>
  <c r="V90" s="1"/>
  <c r="T91"/>
  <c r="U91" s="1"/>
  <c r="V91" s="1"/>
  <c r="T92"/>
  <c r="U92" s="1"/>
  <c r="V92" s="1"/>
  <c r="T93"/>
  <c r="U93"/>
  <c r="V93" s="1"/>
  <c r="T95"/>
  <c r="U95" s="1"/>
  <c r="V95" s="1"/>
  <c r="T94"/>
  <c r="U94" s="1"/>
  <c r="V94" s="1"/>
  <c r="T96"/>
  <c r="U96" s="1"/>
  <c r="V96" s="1"/>
  <c r="T98"/>
  <c r="U98" s="1"/>
  <c r="V98" s="1"/>
  <c r="T97"/>
  <c r="U97" s="1"/>
  <c r="V97" s="1"/>
  <c r="T99"/>
  <c r="U99" s="1"/>
  <c r="V99" s="1"/>
  <c r="T100"/>
  <c r="U100" s="1"/>
  <c r="V100" s="1"/>
  <c r="T101"/>
  <c r="U101" s="1"/>
  <c r="V101" s="1"/>
  <c r="T102"/>
  <c r="U102" s="1"/>
  <c r="V102" s="1"/>
  <c r="T103"/>
  <c r="U103" s="1"/>
  <c r="V103" s="1"/>
  <c r="T104"/>
  <c r="U104" s="1"/>
  <c r="V104" s="1"/>
  <c r="T105"/>
  <c r="U105" s="1"/>
  <c r="V105" s="1"/>
  <c r="T106"/>
  <c r="U106" s="1"/>
  <c r="V106" s="1"/>
  <c r="T107"/>
  <c r="U107" s="1"/>
  <c r="V107" s="1"/>
  <c r="T108"/>
  <c r="U108" s="1"/>
  <c r="V108" s="1"/>
  <c r="T109"/>
  <c r="U109"/>
  <c r="V109" s="1"/>
  <c r="T110"/>
  <c r="U110" s="1"/>
  <c r="V110" s="1"/>
  <c r="T111"/>
  <c r="U111" s="1"/>
  <c r="V111" s="1"/>
  <c r="T112"/>
  <c r="U112" s="1"/>
  <c r="V112" s="1"/>
  <c r="T113"/>
  <c r="U113" s="1"/>
  <c r="V113" s="1"/>
  <c r="T114"/>
  <c r="U114" s="1"/>
  <c r="V114" s="1"/>
  <c r="T115"/>
  <c r="U115" s="1"/>
  <c r="V115" s="1"/>
  <c r="T116"/>
  <c r="U116"/>
  <c r="V116" s="1"/>
  <c r="T117"/>
  <c r="T118"/>
  <c r="U118" s="1"/>
  <c r="V118" s="1"/>
  <c r="T119"/>
  <c r="U119" s="1"/>
  <c r="V119" s="1"/>
  <c r="T120"/>
  <c r="U120" s="1"/>
  <c r="V120" s="1"/>
  <c r="T121"/>
  <c r="U121" s="1"/>
  <c r="V121" s="1"/>
  <c r="T122"/>
  <c r="U122" s="1"/>
  <c r="V122" s="1"/>
  <c r="T123"/>
  <c r="U123" s="1"/>
  <c r="V123" s="1"/>
  <c r="T124"/>
  <c r="U124" s="1"/>
  <c r="V124" s="1"/>
  <c r="T125"/>
  <c r="U125" s="1"/>
  <c r="V125" s="1"/>
  <c r="T126"/>
  <c r="U126" s="1"/>
  <c r="V126" s="1"/>
  <c r="T127"/>
  <c r="U127" s="1"/>
  <c r="V127" s="1"/>
  <c r="T128"/>
  <c r="U128" s="1"/>
  <c r="V128" s="1"/>
  <c r="T129"/>
  <c r="U129" s="1"/>
  <c r="V129" s="1"/>
  <c r="T130"/>
  <c r="U130" s="1"/>
  <c r="V130" s="1"/>
  <c r="T131"/>
  <c r="U131" s="1"/>
  <c r="V131" s="1"/>
  <c r="T132"/>
  <c r="U132" s="1"/>
  <c r="V132" s="1"/>
  <c r="T133"/>
  <c r="U133" s="1"/>
  <c r="V133" s="1"/>
  <c r="T134"/>
  <c r="U134" s="1"/>
  <c r="V134" s="1"/>
  <c r="T135"/>
  <c r="U135" s="1"/>
  <c r="V135" s="1"/>
  <c r="T136"/>
  <c r="U136" s="1"/>
  <c r="V136" s="1"/>
  <c r="T137"/>
  <c r="U137" s="1"/>
  <c r="V137" s="1"/>
  <c r="T138"/>
  <c r="U138" s="1"/>
  <c r="V138" s="1"/>
  <c r="T139"/>
  <c r="U139" s="1"/>
  <c r="V139" s="1"/>
  <c r="T140"/>
  <c r="U140" s="1"/>
  <c r="V140" s="1"/>
  <c r="T141"/>
  <c r="U141" s="1"/>
  <c r="V141" s="1"/>
  <c r="T142"/>
  <c r="U142" s="1"/>
  <c r="V142" s="1"/>
  <c r="T143"/>
  <c r="U143" s="1"/>
  <c r="V143" s="1"/>
  <c r="T144"/>
  <c r="U144" s="1"/>
  <c r="V144" s="1"/>
  <c r="T145"/>
  <c r="U145" s="1"/>
  <c r="V145" s="1"/>
  <c r="T146"/>
  <c r="U146" s="1"/>
  <c r="V146" s="1"/>
  <c r="T147"/>
  <c r="U147" s="1"/>
  <c r="V147" s="1"/>
  <c r="T148"/>
  <c r="U148" s="1"/>
  <c r="V148" s="1"/>
  <c r="T149"/>
  <c r="U149" s="1"/>
  <c r="V149" s="1"/>
  <c r="T150"/>
  <c r="T151"/>
  <c r="T152"/>
  <c r="U152" s="1"/>
  <c r="V152" s="1"/>
  <c r="T153"/>
  <c r="U153"/>
  <c r="V153" s="1"/>
  <c r="T154"/>
  <c r="U154" s="1"/>
  <c r="V154" s="1"/>
  <c r="T155"/>
  <c r="U155" s="1"/>
  <c r="V155" s="1"/>
  <c r="T156"/>
  <c r="U156" s="1"/>
  <c r="V156" s="1"/>
  <c r="T157"/>
  <c r="U157" s="1"/>
  <c r="V157" s="1"/>
  <c r="T158"/>
  <c r="U158" s="1"/>
  <c r="V158" s="1"/>
  <c r="T159"/>
  <c r="U159" s="1"/>
  <c r="V159" s="1"/>
  <c r="T160"/>
  <c r="U160" s="1"/>
  <c r="V160" s="1"/>
  <c r="T161"/>
  <c r="T162"/>
  <c r="U162" s="1"/>
  <c r="V162" s="1"/>
  <c r="T163"/>
  <c r="T164"/>
  <c r="U164"/>
  <c r="V164" s="1"/>
  <c r="T165"/>
  <c r="U165" s="1"/>
  <c r="V165" s="1"/>
  <c r="T166"/>
  <c r="U166" s="1"/>
  <c r="V166" s="1"/>
  <c r="T167"/>
  <c r="U167"/>
  <c r="V167" s="1"/>
  <c r="T168"/>
  <c r="U168" s="1"/>
  <c r="V168" s="1"/>
  <c r="T169"/>
  <c r="U169" s="1"/>
  <c r="V169" s="1"/>
  <c r="T170"/>
  <c r="U170" s="1"/>
  <c r="V170" s="1"/>
  <c r="T172"/>
  <c r="T171"/>
  <c r="U171" s="1"/>
  <c r="V171" s="1"/>
  <c r="T174"/>
  <c r="U174" s="1"/>
  <c r="V174" s="1"/>
  <c r="T173"/>
  <c r="U173" s="1"/>
  <c r="V173" s="1"/>
  <c r="T175"/>
  <c r="U175"/>
  <c r="V175" s="1"/>
  <c r="T176"/>
  <c r="U176"/>
  <c r="V176" s="1"/>
  <c r="T177"/>
  <c r="U177" s="1"/>
  <c r="V177" s="1"/>
  <c r="T178"/>
  <c r="U178" s="1"/>
  <c r="V178" s="1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X300"/>
  <c r="X299"/>
  <c r="X298"/>
  <c r="X297"/>
  <c r="X296"/>
  <c r="X295"/>
  <c r="X294"/>
  <c r="X293"/>
  <c r="X292"/>
  <c r="X291"/>
  <c r="X290"/>
  <c r="X289"/>
  <c r="X288"/>
  <c r="X287"/>
  <c r="X286"/>
  <c r="X285"/>
  <c r="X284"/>
  <c r="X283"/>
  <c r="X282"/>
  <c r="X281"/>
  <c r="X280"/>
  <c r="X279"/>
  <c r="X278"/>
  <c r="X277"/>
  <c r="X276"/>
  <c r="X275"/>
  <c r="X274"/>
  <c r="X273"/>
  <c r="X272"/>
  <c r="X271"/>
  <c r="X270"/>
  <c r="X269"/>
  <c r="X268"/>
  <c r="X267"/>
  <c r="X266"/>
  <c r="X265"/>
  <c r="X264"/>
  <c r="X263"/>
  <c r="X262"/>
  <c r="X261"/>
  <c r="X260"/>
  <c r="X259"/>
  <c r="X258"/>
  <c r="X257"/>
  <c r="X256"/>
  <c r="X255"/>
  <c r="X254"/>
  <c r="X253"/>
  <c r="X252"/>
  <c r="X251"/>
  <c r="X250"/>
  <c r="X249"/>
  <c r="X248"/>
  <c r="X247"/>
  <c r="X246"/>
  <c r="X245"/>
  <c r="X244"/>
  <c r="X243"/>
  <c r="X242"/>
  <c r="X241"/>
  <c r="X240"/>
  <c r="X239"/>
  <c r="X238"/>
  <c r="X237"/>
  <c r="X236"/>
  <c r="X235"/>
  <c r="X234"/>
  <c r="X233"/>
  <c r="X232"/>
  <c r="X231"/>
  <c r="X230"/>
  <c r="X229"/>
  <c r="X228"/>
  <c r="X227"/>
  <c r="X226"/>
  <c r="X225"/>
  <c r="X224"/>
  <c r="X223"/>
  <c r="X222"/>
  <c r="X221"/>
  <c r="X220"/>
  <c r="X219"/>
  <c r="X218"/>
  <c r="X217"/>
  <c r="X216"/>
  <c r="X215"/>
  <c r="X214"/>
  <c r="X213"/>
  <c r="X212"/>
  <c r="X211"/>
  <c r="X210"/>
  <c r="X209"/>
  <c r="X208"/>
  <c r="X207"/>
  <c r="X206"/>
  <c r="X205"/>
  <c r="X204"/>
  <c r="X203"/>
  <c r="X202"/>
  <c r="X201"/>
  <c r="X200"/>
  <c r="X199"/>
  <c r="X198"/>
  <c r="X197"/>
  <c r="X196"/>
  <c r="X195"/>
  <c r="X194"/>
  <c r="X193"/>
  <c r="X192"/>
  <c r="X191"/>
  <c r="X190"/>
  <c r="X189"/>
  <c r="X188"/>
  <c r="X187"/>
  <c r="X186"/>
  <c r="X185"/>
  <c r="X184"/>
  <c r="X183"/>
  <c r="X182"/>
  <c r="X181"/>
  <c r="X178"/>
  <c r="X177"/>
  <c r="X176"/>
  <c r="X175"/>
  <c r="X173"/>
  <c r="X174"/>
  <c r="X171"/>
  <c r="X172"/>
  <c r="X170"/>
  <c r="X169"/>
  <c r="X168"/>
  <c r="X167"/>
  <c r="X166"/>
  <c r="X165"/>
  <c r="X164"/>
  <c r="X163"/>
  <c r="X162"/>
  <c r="X161"/>
  <c r="X160"/>
  <c r="X159"/>
  <c r="X158"/>
  <c r="X157"/>
  <c r="X156"/>
  <c r="X155"/>
  <c r="X153"/>
  <c r="X152"/>
  <c r="X151"/>
  <c r="X150"/>
  <c r="X149"/>
  <c r="X148"/>
  <c r="X147"/>
  <c r="X146"/>
  <c r="X145"/>
  <c r="X144"/>
  <c r="X143"/>
  <c r="X142"/>
  <c r="X141"/>
  <c r="X140"/>
  <c r="X139"/>
  <c r="X138"/>
  <c r="X137"/>
  <c r="X136"/>
  <c r="X135"/>
  <c r="X134"/>
  <c r="X133"/>
  <c r="X132"/>
  <c r="X131"/>
  <c r="X130"/>
  <c r="X129"/>
  <c r="X128"/>
  <c r="X127"/>
  <c r="X126"/>
  <c r="X125"/>
  <c r="X124"/>
  <c r="X123"/>
  <c r="X122"/>
  <c r="X121"/>
  <c r="X120"/>
  <c r="X119"/>
  <c r="X118"/>
  <c r="X117"/>
  <c r="X116"/>
  <c r="X115"/>
  <c r="X114"/>
  <c r="X113"/>
  <c r="X112"/>
  <c r="X111"/>
  <c r="X110"/>
  <c r="X109"/>
  <c r="X108"/>
  <c r="X107"/>
  <c r="X106"/>
  <c r="X105"/>
  <c r="X104"/>
  <c r="X103"/>
  <c r="X102"/>
  <c r="X101"/>
  <c r="X100"/>
  <c r="X99"/>
  <c r="X97"/>
  <c r="X98"/>
  <c r="X96"/>
  <c r="X94"/>
  <c r="X95"/>
  <c r="X93"/>
  <c r="X92"/>
  <c r="X91"/>
  <c r="X90"/>
  <c r="X89"/>
  <c r="X88"/>
  <c r="X87"/>
  <c r="X86"/>
  <c r="X85"/>
  <c r="X84"/>
  <c r="X83"/>
  <c r="X82"/>
  <c r="X81"/>
  <c r="X80"/>
  <c r="X79"/>
  <c r="X78"/>
  <c r="X77"/>
  <c r="X76"/>
  <c r="X75"/>
  <c r="X74"/>
  <c r="X73"/>
  <c r="X72"/>
  <c r="X71"/>
  <c r="X70"/>
  <c r="X69"/>
  <c r="X68"/>
  <c r="X67"/>
  <c r="X180"/>
  <c r="X66"/>
  <c r="X65"/>
  <c r="X64"/>
  <c r="X63"/>
  <c r="X62"/>
  <c r="X61"/>
  <c r="X60"/>
  <c r="X59"/>
  <c r="X179"/>
  <c r="X58"/>
  <c r="X57"/>
  <c r="X55"/>
  <c r="X56"/>
  <c r="X54"/>
  <c r="X53"/>
  <c r="X52"/>
  <c r="X51"/>
  <c r="X50"/>
  <c r="X49"/>
  <c r="X48"/>
  <c r="X47"/>
  <c r="X46"/>
  <c r="X45"/>
  <c r="X44"/>
  <c r="X43"/>
  <c r="X42"/>
  <c r="X40"/>
  <c r="X41"/>
  <c r="X39"/>
  <c r="X38"/>
  <c r="X37"/>
  <c r="X36"/>
  <c r="X35"/>
  <c r="X34"/>
  <c r="X33"/>
  <c r="X32"/>
  <c r="U32"/>
  <c r="V32" s="1"/>
  <c r="X31"/>
  <c r="X30"/>
  <c r="U30"/>
  <c r="V30" s="1"/>
  <c r="X29"/>
  <c r="X28"/>
  <c r="X27"/>
  <c r="X26"/>
  <c r="X25"/>
  <c r="X24"/>
  <c r="U24"/>
  <c r="V24" s="1"/>
  <c r="X23"/>
  <c r="X22"/>
  <c r="X21"/>
  <c r="U21"/>
  <c r="V21" s="1"/>
  <c r="X20"/>
  <c r="U20"/>
  <c r="V20" s="1"/>
  <c r="X19"/>
  <c r="X18"/>
  <c r="X17"/>
  <c r="X16"/>
  <c r="X14"/>
  <c r="X15"/>
  <c r="X13"/>
  <c r="U13"/>
  <c r="V13" s="1"/>
  <c r="X12"/>
  <c r="X11"/>
  <c r="X10"/>
  <c r="U10"/>
  <c r="V10" s="1"/>
  <c r="X9"/>
  <c r="X8"/>
  <c r="X7"/>
  <c r="X6"/>
  <c r="X5"/>
  <c r="X4"/>
  <c r="T4"/>
  <c r="U4" s="1"/>
  <c r="W2"/>
  <c r="S2"/>
  <c r="R2"/>
  <c r="Q2"/>
  <c r="P2"/>
  <c r="O2"/>
  <c r="N2"/>
  <c r="M2"/>
  <c r="L2"/>
  <c r="K2"/>
  <c r="J2"/>
  <c r="I2"/>
  <c r="H2"/>
  <c r="G2"/>
  <c r="F2"/>
  <c r="E2"/>
  <c r="C2"/>
  <c r="U15"/>
  <c r="V15"/>
  <c r="U17"/>
  <c r="V17" s="1"/>
  <c r="X2" l="1"/>
  <c r="T2" i="16"/>
  <c r="X2"/>
  <c r="T2" i="22"/>
  <c r="X2" i="15"/>
  <c r="T2"/>
  <c r="U5" i="16"/>
  <c r="V5" s="1"/>
  <c r="U2" i="15"/>
  <c r="V2" s="1"/>
  <c r="V4" i="16"/>
  <c r="U2"/>
  <c r="V2" s="1"/>
  <c r="V4" i="1"/>
  <c r="U2"/>
  <c r="V2" s="1"/>
  <c r="T2"/>
  <c r="V4" i="15"/>
  <c r="U2" i="22"/>
  <c r="V2" s="1"/>
  <c r="V5"/>
  <c r="X2"/>
  <c r="U6"/>
  <c r="V6" s="1"/>
  <c r="T2" i="23"/>
  <c r="X2"/>
  <c r="V63"/>
  <c r="U2"/>
  <c r="V2" s="1"/>
</calcChain>
</file>

<file path=xl/comments1.xml><?xml version="1.0" encoding="utf-8"?>
<comments xmlns="http://schemas.openxmlformats.org/spreadsheetml/2006/main">
  <authors>
    <author>Eurognosi Nea Ionia</author>
    <author>GRAMMATEIA</author>
  </authors>
  <commentList>
    <comment ref="A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 ΤΟΥ ΜΗΝΑ </t>
        </r>
      </text>
    </comment>
    <comment ref="C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70*8 +15 μελετη</t>
        </r>
      </text>
    </comment>
    <comment ref="G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10/10/22karta 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14/11/22 karta </t>
        </r>
      </text>
    </comment>
    <comment ref="K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14/11/22 karta</t>
        </r>
      </text>
    </comment>
    <comment ref="L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18/1/23 </t>
        </r>
      </text>
    </comment>
    <comment ref="M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10/02/23 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15/3/23 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05/05/23 ΑΛΦΑ
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23/05/22</t>
        </r>
      </text>
    </comment>
    <comment ref="F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115*9 τελος του μηνα
</t>
        </r>
      </text>
    </comment>
    <comment ref="G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23/05/22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04/10/22 </t>
        </r>
      </text>
    </comment>
    <comment ref="I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3/11/22 </t>
        </r>
      </text>
    </comment>
    <comment ref="J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13/12/22 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Ionia:10/01/23 </t>
        </r>
      </text>
    </comment>
    <comment ref="L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 </t>
        </r>
      </text>
    </comment>
    <comment ref="M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06/04/2023 </t>
        </r>
      </text>
    </comment>
    <comment ref="O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1/6/23 </t>
        </r>
      </text>
    </comment>
    <comment ref="A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ΑΡΧΕΣ ΤΟΥ ΜΗΝΑ 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26/05/22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26/05/22</t>
        </r>
      </text>
    </comment>
    <comment ref="I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03/11/2022</t>
        </r>
      </text>
    </comment>
    <comment ref="J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20/12/22 ΚΑΡΤΑ </t>
        </r>
      </text>
    </comment>
    <comment ref="K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20/12/22 ΚΑΡΤΑ 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15/02/23 KARTA </t>
        </r>
      </text>
    </comment>
    <comment ref="M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15/02/23 KARTA </t>
        </r>
      </text>
    </comment>
    <comment ref="N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04/05/23 KARTA </t>
        </r>
      </text>
    </comment>
    <comment ref="O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04/05/23 KARTA </t>
        </r>
      </text>
    </comment>
    <comment ref="P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24/05/23 καρτα </t>
        </r>
      </text>
    </comment>
    <comment ref="A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ΥΠΟΛΟΙΠΟ 235 
67*9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</t>
        </r>
      </text>
    </comment>
    <comment ref="F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</t>
        </r>
      </text>
    </comment>
    <comment ref="I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12/10/22</t>
        </r>
      </text>
    </comment>
    <comment ref="J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30/11/22 </t>
        </r>
      </text>
    </comment>
    <comment ref="K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15/02/23 </t>
        </r>
      </text>
    </comment>
    <comment ref="L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29/03/23 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22/05/23 </t>
        </r>
      </text>
    </comment>
    <comment ref="N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31/05/23 </t>
        </r>
      </text>
    </comment>
    <comment ref="O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14/06/23 </t>
        </r>
      </text>
    </comment>
    <comment ref="A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67*9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1/6/22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01/06/22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12/10/22 </t>
        </r>
      </text>
    </comment>
    <comment ref="J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30/11/22 </t>
        </r>
      </text>
    </comment>
    <comment ref="K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15/02/23 </t>
        </r>
      </text>
    </comment>
    <comment ref="L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15/3/23</t>
        </r>
      </text>
    </comment>
    <comment ref="M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31/05/23 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</t>
        </r>
      </text>
    </comment>
    <comment ref="F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06/06/22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13/10/22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ΚΑΡΤΑ </t>
        </r>
      </text>
    </comment>
    <comment ref="K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06/12/22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12/1/23 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02/2/23 </t>
        </r>
      </text>
    </comment>
    <comment ref="N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30/03/23 </t>
        </r>
      </text>
    </comment>
    <comment ref="O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ΚΑΡΤΑ </t>
        </r>
      </text>
    </comment>
    <comment ref="P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26/06/23 karta 
</t>
        </r>
      </text>
    </comment>
    <comment ref="A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30+50*8</t>
        </r>
      </text>
    </comment>
    <comment ref="G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</t>
        </r>
      </text>
    </comment>
    <comment ref="I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13/10/22 ΚΑΡΤΑ </t>
        </r>
      </text>
    </comment>
    <comment ref="J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ΚΑΡΤΑ </t>
        </r>
      </text>
    </comment>
    <comment ref="A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115*8</t>
        </r>
      </text>
    </comment>
    <comment ref="G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06/06/22</t>
        </r>
      </text>
    </comment>
    <comment ref="I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13/10/22 ΚΑΡΤΑ 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ΚΑΡΤΑ </t>
        </r>
      </text>
    </comment>
    <comment ref="A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50+56*8</t>
        </r>
      </text>
    </comment>
    <comment ref="G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</t>
        </r>
      </text>
    </comment>
    <comment ref="I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13/10/22 ΚΑΡΤΑ </t>
        </r>
      </text>
    </comment>
    <comment ref="J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ΚΑΡΤΑ </t>
        </r>
      </text>
    </comment>
    <comment ref="A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14/06/22 ΠΕΙΡΑΙΩΣ 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55+115*10</t>
        </r>
      </text>
    </comment>
    <comment ref="G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14/06/22 ΠΕΙΡΑΙΩΣ </t>
        </r>
      </text>
    </comment>
    <comment ref="H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14/06/22 ΠΕΙΡΑΙΩΣ 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27/06/22ΠΕΙΡΑΙΩΣ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15/9/22 πειραιως 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17/10/22 PEIRAIOS 
</t>
        </r>
      </text>
    </comment>
    <comment ref="L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14/11/22 PEIRAIOS </t>
        </r>
      </text>
    </comment>
    <comment ref="M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15/12/22 peiraios </t>
        </r>
      </text>
    </comment>
    <comment ref="N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16/1/23 PEIRAIOS </t>
        </r>
      </text>
    </comment>
    <comment ref="O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peiraios 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peiraios 13/3/23
</t>
        </r>
      </text>
    </comment>
    <comment ref="Q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16/5/23 PEIRAIOS</t>
        </r>
      </text>
    </comment>
    <comment ref="A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23/06/22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55+70*8</t>
        </r>
      </text>
    </comment>
    <comment ref="G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23/6/22</t>
        </r>
      </text>
    </comment>
    <comment ref="I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06/10/22 </t>
        </r>
      </text>
    </comment>
    <comment ref="J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10/11/22 </t>
        </r>
      </text>
    </comment>
    <comment ref="K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08/12/22 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 </t>
        </r>
      </text>
    </comment>
    <comment ref="M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</t>
        </r>
      </text>
    </comment>
    <comment ref="N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09/03/23 </t>
        </r>
      </text>
    </comment>
    <comment ref="O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</t>
        </r>
      </text>
    </comment>
    <comment ref="P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09/05/23 </t>
        </r>
      </text>
    </comment>
    <comment ref="A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30/9/22 </t>
        </r>
      </text>
    </comment>
    <comment ref="F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 +55 prok</t>
        </r>
      </text>
    </comment>
    <comment ref="G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20/9/22 ΚΑΡΤΑ</t>
        </r>
      </text>
    </comment>
    <comment ref="I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30/9/22 </t>
        </r>
      </text>
    </comment>
    <comment ref="J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ΚΑΡΤΑ 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20/12/22 </t>
        </r>
      </text>
    </comment>
    <comment ref="L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17/1/23</t>
        </r>
      </text>
    </comment>
    <comment ref="M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14/02/23 </t>
        </r>
      </text>
    </comment>
    <comment ref="N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peiraios 14/03/23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04/04/23 ΚΑΡΤΑ</t>
        </r>
      </text>
    </comment>
    <comment ref="P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16/05/23 καρτα </t>
        </r>
      </text>
    </comment>
    <comment ref="A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03/06/22</t>
        </r>
      </text>
    </comment>
    <comment ref="E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 </t>
        </r>
      </text>
    </comment>
    <comment ref="G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03/06/22</t>
        </r>
      </text>
    </comment>
    <comment ref="I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17/10/22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04/11/22 karta </t>
        </r>
      </text>
    </comment>
    <comment ref="K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22/12/22 EUROBANK 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καρτα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08/02/23 ΚΑΡΤΑ</t>
        </r>
      </text>
    </comment>
    <comment ref="N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10/03/23 </t>
        </r>
      </text>
    </comment>
    <comment ref="O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20/04/23 eurobank 
</t>
        </r>
      </text>
    </comment>
    <comment ref="P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10/05/23 ΚΑΡΤΑ </t>
        </r>
      </text>
    </comment>
    <comment ref="F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120*8</t>
        </r>
      </text>
    </comment>
    <comment ref="J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08/11/22 καρτα </t>
        </r>
      </text>
    </comment>
    <comment ref="K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20/12/22 ΚΑΡΤΑ 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28/1/23 karta </t>
        </r>
      </text>
    </comment>
    <comment ref="M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21/02/23 καρτα </t>
        </r>
      </text>
    </comment>
    <comment ref="N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18/03/23 καρτα </t>
        </r>
      </text>
    </comment>
    <comment ref="O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25/04/23 ΚΑΡΤΑ 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20/05/23 KARTA </t>
        </r>
      </text>
    </comment>
    <comment ref="A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10 ΤΟΥ ΜΗΝΑ </t>
        </r>
      </text>
    </comment>
    <comment ref="C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23/06/22 katathesi peiraios </t>
        </r>
      </text>
    </comment>
    <comment ref="F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G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17/5/22</t>
        </r>
      </text>
    </comment>
    <comment ref="I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6/10/22 πειραιως </t>
        </r>
      </text>
    </comment>
    <comment ref="J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11/11/22 peiraios </t>
        </r>
      </text>
    </comment>
    <comment ref="K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16/12/22 peiraios 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16/1/23 PEIRAIOS </t>
        </r>
      </text>
    </comment>
    <comment ref="M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20/02/23 PEIRAIOS </t>
        </r>
      </text>
    </comment>
    <comment ref="N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20/03/23 peiraios </t>
        </r>
      </text>
    </comment>
    <comment ref="O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13/04/23 peiraios </t>
        </r>
      </text>
    </comment>
    <comment ref="P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17/5/23 PEIRAIOS </t>
        </r>
      </text>
    </comment>
    <comment ref="C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23/06/22 katathesi peiraios </t>
        </r>
      </text>
    </comment>
    <comment ref="F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Ionia:17/5/22</t>
        </r>
      </text>
    </comment>
    <comment ref="I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06/10/22 πειραιως </t>
        </r>
      </text>
    </comment>
    <comment ref="J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11/11/22 peiraios </t>
        </r>
      </text>
    </comment>
    <comment ref="K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16/12/22 peiraios </t>
        </r>
      </text>
    </comment>
    <comment ref="L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16/1/23 PEIRAIOS</t>
        </r>
      </text>
    </comment>
    <comment ref="N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20/03/23 peiraios </t>
        </r>
      </text>
    </comment>
    <comment ref="C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</t>
        </r>
      </text>
    </comment>
    <comment ref="F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10/10/22 KARTA </t>
        </r>
      </text>
    </comment>
    <comment ref="I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10/10/22 </t>
        </r>
      </text>
    </comment>
    <comment ref="J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
4/11/22 ΚΑΡΤΑ </t>
        </r>
      </text>
    </comment>
    <comment ref="K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02/12/22 καρτα</t>
        </r>
      </text>
    </comment>
    <comment ref="L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13/1/23 KARTA </t>
        </r>
      </text>
    </comment>
    <comment ref="M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03/03/23 καρτα </t>
        </r>
      </text>
    </comment>
    <comment ref="N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31/03/23 KARTA </t>
        </r>
      </text>
    </comment>
    <comment ref="O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31/03/23 KARTA </t>
        </r>
      </text>
    </comment>
    <comment ref="P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28/04/23 </t>
        </r>
      </text>
    </comment>
    <comment ref="A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ΑΡΧΕΣ ΜΗΝΑ</t>
        </r>
      </text>
    </comment>
    <comment ref="C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24/05/22</t>
        </r>
      </text>
    </comment>
    <comment ref="F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70*8 55 prok</t>
        </r>
      </text>
    </comment>
    <comment ref="G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24/05/22</t>
        </r>
      </text>
    </comment>
    <comment ref="I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10/10/22 ΠΕΙΡΑΙΩΣ </t>
        </r>
      </text>
    </comment>
    <comment ref="J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3/11/22 peiraios </t>
        </r>
      </text>
    </comment>
    <comment ref="K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06/12/22 peiraios </t>
        </r>
      </text>
    </comment>
    <comment ref="L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πειραιως </t>
        </r>
      </text>
    </comment>
    <comment ref="M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07/02/23 peiraios 
</t>
        </r>
      </text>
    </comment>
    <comment ref="N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04/03/23 ΠΕΙΡΑΙΩΣ
</t>
        </r>
      </text>
    </comment>
    <comment ref="O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πειραιως</t>
        </r>
      </text>
    </comment>
    <comment ref="P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ΠΕΙΡΑΙΩΣ </t>
        </r>
      </text>
    </comment>
    <comment ref="A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ΤΕΛΟΣ ΤΟΥ ΜΗΝΑ </t>
        </r>
      </text>
    </comment>
    <comment ref="C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F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115*9 1Η ΔΟΣΗ ΣΕΠΤΕΜΒΡΗΣ </t>
        </r>
      </text>
    </comment>
    <comment ref="G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H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12/9/22 PEIRAIOS </t>
        </r>
      </text>
    </comment>
    <comment ref="I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27/9/22 ΚΑΤΑΘΕΣΗ </t>
        </r>
      </text>
    </comment>
    <comment ref="J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31/10/22 ΠΕΙΡΑΙΩΣ </t>
        </r>
      </text>
    </comment>
    <comment ref="K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26/11/22 ΠΕΙΡΑΙΩΣ </t>
        </r>
      </text>
    </comment>
    <comment ref="L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02/01/23 ΠΕΙΡΑΙΩΣ </t>
        </r>
      </text>
    </comment>
    <comment ref="M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27/1/23 ΠΕΙΡΑΙΩΣ </t>
        </r>
      </text>
    </comment>
    <comment ref="N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28/02/23 πειραιως </t>
        </r>
      </text>
    </comment>
    <comment ref="O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26/3/23 peiraios </t>
        </r>
      </text>
    </comment>
    <comment ref="P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01/05/23  πειραιως 
</t>
        </r>
      </text>
    </comment>
    <comment ref="I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27/10/22 ΚΑΡΤΑ </t>
        </r>
      </text>
    </comment>
    <comment ref="J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10/11/22</t>
        </r>
      </text>
    </comment>
    <comment ref="A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15/9/22 ΑΛΦΑ</t>
        </r>
      </text>
    </comment>
    <comment ref="F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43*8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15/06/22</t>
        </r>
      </text>
    </comment>
    <comment ref="I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20/10/22 ΑΛΦΑ </t>
        </r>
      </text>
    </comment>
    <comment ref="J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15/11/22 καρτα </t>
        </r>
      </text>
    </comment>
    <comment ref="K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06/12/22</t>
        </r>
      </text>
    </comment>
    <comment ref="L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16/1/23 ΑΛΦΑ</t>
        </r>
      </text>
    </comment>
    <comment ref="M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30/01/2023 αλφα </t>
        </r>
      </text>
    </comment>
    <comment ref="N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14/3/23 ΚΑΡΤΑ</t>
        </r>
      </text>
    </comment>
    <comment ref="O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ΑΛΦΑ </t>
        </r>
      </text>
    </comment>
    <comment ref="P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15/05/23 ΑΛΦΑ </t>
        </r>
      </text>
    </comment>
    <comment ref="C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15/9/22 ΑΛΦΑ</t>
        </r>
      </text>
    </comment>
    <comment ref="F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15/06/22</t>
        </r>
      </text>
    </comment>
    <comment ref="I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20/10/22 ΑΛΦΑ </t>
        </r>
      </text>
    </comment>
    <comment ref="M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30/01/2023 αλφα</t>
        </r>
      </text>
    </comment>
    <comment ref="O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14/3/23 ΚΑΡΤΑ</t>
        </r>
      </text>
    </comment>
    <comment ref="P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15/05/23 ΑΛΦΑ </t>
        </r>
      </text>
    </comment>
    <comment ref="A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ΕΞΟΦΛΗΣΗ ΕΩΣ ΔΕΚΕΜΒΡΗ </t>
        </r>
      </text>
    </comment>
    <comment ref="C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07/09/22</t>
        </r>
      </text>
    </comment>
    <comment ref="F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55+120 *9</t>
        </r>
      </text>
    </comment>
    <comment ref="G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07/09/22</t>
        </r>
      </text>
    </comment>
    <comment ref="H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14/9/22</t>
        </r>
      </text>
    </comment>
    <comment ref="I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04/10/22</t>
        </r>
      </text>
    </comment>
    <comment ref="J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</t>
        </r>
      </text>
    </comment>
    <comment ref="K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06/12/22 </t>
        </r>
      </text>
    </comment>
    <comment ref="L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 </t>
        </r>
      </text>
    </comment>
    <comment ref="M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</t>
        </r>
      </text>
    </comment>
    <comment ref="N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ΚΑΡΤΑ </t>
        </r>
      </text>
    </comment>
    <comment ref="O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06/04/23 </t>
        </r>
      </text>
    </comment>
    <comment ref="P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ΚΑΡΤΑ </t>
        </r>
      </text>
    </comment>
    <comment ref="C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23/11/22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23/11/22</t>
        </r>
      </text>
    </comment>
    <comment ref="A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28/6/22</t>
        </r>
      </text>
    </comment>
    <comment ref="F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115*9</t>
        </r>
      </text>
    </comment>
    <comment ref="G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1/06/22</t>
        </r>
      </text>
    </comment>
    <comment ref="H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28/6/22 ΑΠΌ ΥΠΟΛΟΙΠΟ ΒΙΒΛΙΩΝ
07/09/22 ΚΑΡΤΑ 115 </t>
        </r>
      </text>
    </comment>
    <comment ref="I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10/10/22 karta </t>
        </r>
      </text>
    </comment>
    <comment ref="J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09/11/22 karta </t>
        </r>
      </text>
    </comment>
    <comment ref="K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07/12/22 </t>
        </r>
      </text>
    </comment>
    <comment ref="L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καρτα </t>
        </r>
      </text>
    </comment>
    <comment ref="M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10/02/23 </t>
        </r>
      </text>
    </comment>
    <comment ref="N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10/03/23 </t>
        </r>
      </text>
    </comment>
    <comment ref="O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07/04/2023 karta </t>
        </r>
      </text>
    </comment>
    <comment ref="P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05/05/23 karta </t>
        </r>
      </text>
    </comment>
    <comment ref="A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ΕΞΟΦΛΗΣΗ ΕΩΣ ΔΕΚΕΜΡΒΗ 1350</t>
        </r>
      </text>
    </comment>
    <comment ref="C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01/7/22</t>
        </r>
      </text>
    </comment>
    <comment ref="F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450*2</t>
        </r>
      </text>
    </comment>
    <comment ref="G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06/06/22  </t>
        </r>
      </text>
    </comment>
    <comment ref="I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300 ΚΑΡΤΑ 150 ΜΕΤΡΗΤΑ 
26/10/22 </t>
        </r>
      </text>
    </comment>
    <comment ref="J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21/11/22 KARTA </t>
        </r>
      </text>
    </comment>
    <comment ref="A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ΠΛΗΡΩΜΗ ΣΤΙΣ 26</t>
        </r>
      </text>
    </comment>
    <comment ref="C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27/6/22 </t>
        </r>
      </text>
    </comment>
    <comment ref="F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137*8</t>
        </r>
      </text>
    </comment>
    <comment ref="G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12/05/22</t>
        </r>
      </text>
    </comment>
    <comment ref="I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03/10/22  ΚΑΡΤΑ</t>
        </r>
      </text>
    </comment>
    <comment ref="J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3/11/22 καρτα </t>
        </r>
      </text>
    </comment>
    <comment ref="K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3/12/22 </t>
        </r>
      </text>
    </comment>
    <comment ref="L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09/1/23 ΚΑΡΤΑ </t>
        </r>
      </text>
    </comment>
    <comment ref="M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25/1/23 ΚΑΡΤΑ </t>
        </r>
      </text>
    </comment>
    <comment ref="N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03/03/23 KARTA </t>
        </r>
      </text>
    </comment>
    <comment ref="O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30/03/23 karta</t>
        </r>
      </text>
    </comment>
    <comment ref="P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28/04/23 καρτασ</t>
        </r>
      </text>
    </comment>
    <comment ref="A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</t>
        </r>
      </text>
    </comment>
    <comment ref="F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115*9</t>
        </r>
      </text>
    </comment>
    <comment ref="G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01/08/22 ΑΛΦΑ</t>
        </r>
      </text>
    </comment>
    <comment ref="H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12/9/22 ΑΛΦΑ </t>
        </r>
      </text>
    </comment>
    <comment ref="I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06/10/22 alfa</t>
        </r>
      </text>
    </comment>
    <comment ref="J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31/10/22 ΑΛΦΑ </t>
        </r>
      </text>
    </comment>
    <comment ref="K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01/12/22</t>
        </r>
      </text>
    </comment>
    <comment ref="L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</t>
        </r>
      </text>
    </comment>
    <comment ref="M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31/01/23</t>
        </r>
      </text>
    </comment>
    <comment ref="N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02/03/23 </t>
        </r>
      </text>
    </comment>
    <comment ref="O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30/03/23 </t>
        </r>
      </text>
    </comment>
    <comment ref="P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04/05/23 </t>
        </r>
      </text>
    </comment>
    <comment ref="C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F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45*8 +15 μελετη</t>
        </r>
      </text>
    </comment>
    <comment ref="G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01/08/22 ΑΛΦΑ</t>
        </r>
      </text>
    </comment>
    <comment ref="I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06/10/22 alfa </t>
        </r>
      </text>
    </comment>
    <comment ref="J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31/10/22 ΑΛΦΑ </t>
        </r>
      </text>
    </comment>
    <comment ref="K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</t>
        </r>
      </text>
    </comment>
    <comment ref="L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</t>
        </r>
      </text>
    </comment>
    <comment ref="M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Ionia:31/01/23</t>
        </r>
      </text>
    </comment>
    <comment ref="N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02/03/23 </t>
        </r>
      </text>
    </comment>
    <comment ref="P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04/05/23 </t>
        </r>
      </text>
    </comment>
    <comment ref="C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02/6/22</t>
        </r>
      </text>
    </comment>
    <comment ref="F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280*10</t>
        </r>
      </text>
    </comment>
    <comment ref="H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29/9/22 PEIRAIOS </t>
        </r>
      </text>
    </comment>
    <comment ref="I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19/10/22 ΕΘΝΙΚΗ </t>
        </r>
      </text>
    </comment>
    <comment ref="J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30/11/22 ΕΘΝΙΚΗ </t>
        </r>
      </text>
    </comment>
    <comment ref="K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19/12/22 ΕΘΝΙΚΗ</t>
        </r>
      </text>
    </comment>
    <comment ref="L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31/3/23 ΕΘΝΙΚΗ
</t>
        </r>
      </text>
    </comment>
    <comment ref="M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30/05/23 ΕΘΝΙΚΗ </t>
        </r>
      </text>
    </comment>
    <comment ref="N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10/07/23 ethniki</t>
        </r>
      </text>
    </comment>
    <comment ref="O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 29/7/2023 ETHNIKI </t>
        </r>
      </text>
    </comment>
    <comment ref="P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29/9/23 ETHNIKI</t>
        </r>
      </text>
    </comment>
    <comment ref="J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07/11/22</t>
        </r>
      </text>
    </comment>
    <comment ref="K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05/12/22 KARTA </t>
        </r>
      </text>
    </comment>
    <comment ref="A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C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A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23/06/22 ΑΛΦΑ </t>
        </r>
      </text>
    </comment>
    <comment ref="F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Ionia:150+143*8</t>
        </r>
      </text>
    </comment>
    <comment ref="G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23/06/22 ΑΛΦΑ</t>
        </r>
      </text>
    </comment>
    <comment ref="I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27/10/22 ΑΛΦΑ </t>
        </r>
      </text>
    </comment>
    <comment ref="J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24/11/22 EUROBANK </t>
        </r>
      </text>
    </comment>
    <comment ref="K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23/12/22 αλφα </t>
        </r>
      </text>
    </comment>
    <comment ref="L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26/01/2023</t>
        </r>
      </text>
    </comment>
    <comment ref="M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23/02/23 ΑΛΦΑ</t>
        </r>
      </text>
    </comment>
    <comment ref="N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30/03/23 ΑΛΦΑ </t>
        </r>
      </text>
    </comment>
    <comment ref="O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27/04/23 ΑΛΦΑ </t>
        </r>
      </text>
    </comment>
    <comment ref="C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12/9/22</t>
        </r>
      </text>
    </comment>
    <comment ref="F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45*8</t>
        </r>
      </text>
    </comment>
    <comment ref="G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12/09/22</t>
        </r>
      </text>
    </comment>
    <comment ref="I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04/10/22</t>
        </r>
      </text>
    </comment>
    <comment ref="J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1/11/22 </t>
        </r>
      </text>
    </comment>
    <comment ref="K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13/12/22 </t>
        </r>
      </text>
    </comment>
    <comment ref="L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12/1/23 </t>
        </r>
      </text>
    </comment>
    <comment ref="M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 </t>
        </r>
      </text>
    </comment>
    <comment ref="N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</t>
        </r>
      </text>
    </comment>
    <comment ref="O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04/0423</t>
        </r>
      </text>
    </comment>
    <comment ref="P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09/05/23 </t>
        </r>
      </text>
    </comment>
    <comment ref="C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14/9/22</t>
        </r>
      </text>
    </comment>
    <comment ref="F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55+48*8  10 ΜΕΛΕΤΗ </t>
        </r>
      </text>
    </comment>
    <comment ref="G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14/9/22</t>
        </r>
      </text>
    </comment>
    <comment ref="H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14/10/22</t>
        </r>
      </text>
    </comment>
    <comment ref="I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14/10/22 </t>
        </r>
      </text>
    </comment>
    <comment ref="J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11/11/22</t>
        </r>
      </text>
    </comment>
    <comment ref="K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19/12/22 ΚΑΡΤΑ </t>
        </r>
      </text>
    </comment>
    <comment ref="L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11/1/23 </t>
        </r>
      </text>
    </comment>
    <comment ref="M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08/2/23 ΚΑΡΤΑ </t>
        </r>
      </text>
    </comment>
    <comment ref="N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10/03/23 ΚΑΡΤΑ </t>
        </r>
      </text>
    </comment>
    <comment ref="O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ΚΑΡΤΑ </t>
        </r>
      </text>
    </comment>
    <comment ref="P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10/05/23 ΚΑΡΤΑ </t>
        </r>
      </text>
    </comment>
    <comment ref="C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Ionia:27/06/22</t>
        </r>
      </text>
    </comment>
    <comment ref="G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23/05/22</t>
        </r>
      </text>
    </comment>
    <comment ref="H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C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G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23/05/22</t>
        </r>
      </text>
    </comment>
    <comment ref="A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10/06/22 ΚΑΤΑΘΕΣΗ</t>
        </r>
      </text>
    </comment>
    <comment ref="F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10/6/22</t>
        </r>
      </text>
    </comment>
    <comment ref="I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</t>
        </r>
      </text>
    </comment>
    <comment ref="J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</t>
        </r>
      </text>
    </comment>
    <comment ref="K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</t>
        </r>
      </text>
    </comment>
    <comment ref="L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1/2/23 </t>
        </r>
      </text>
    </comment>
    <comment ref="M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22/03/23 </t>
        </r>
      </text>
    </comment>
    <comment ref="N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22/3/23 </t>
        </r>
      </text>
    </comment>
    <comment ref="O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08/05/23 καρτα </t>
        </r>
      </text>
    </comment>
    <comment ref="A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2700 225/12
225*12</t>
        </r>
      </text>
    </comment>
    <comment ref="A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01/10/21 160
21/12/21 150</t>
        </r>
      </text>
    </comment>
    <comment ref="C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08/06/22</t>
        </r>
      </text>
    </comment>
    <comment ref="F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200+200</t>
        </r>
      </text>
    </comment>
    <comment ref="G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08/06/22 ΚΑΡΤΑ </t>
        </r>
      </text>
    </comment>
    <comment ref="I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 </t>
        </r>
      </text>
    </comment>
    <comment ref="J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13/12/22 ΚΑΡΤΑ </t>
        </r>
      </text>
    </comment>
    <comment ref="A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50*8</t>
        </r>
      </text>
    </comment>
    <comment ref="C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24/9/22 ΑΛΦΑ </t>
        </r>
      </text>
    </comment>
    <comment ref="F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199*10</t>
        </r>
      </text>
    </comment>
    <comment ref="K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21/12/22 αλφα </t>
        </r>
      </text>
    </comment>
    <comment ref="L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02/02/22 ΚΑΡΤΑ</t>
        </r>
      </text>
    </comment>
    <comment ref="M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06/3/23 
ΚΑΡΤΑ </t>
        </r>
      </text>
    </comment>
    <comment ref="N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04/04/23 καρτα </t>
        </r>
      </text>
    </comment>
    <comment ref="O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11/05/23 ΚΑΡΑ </t>
        </r>
      </text>
    </comment>
    <comment ref="P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30/05/23 ΚΑΡΤΑ </t>
        </r>
      </text>
    </comment>
    <comment ref="Q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10/07/23 alfa </t>
        </r>
      </text>
    </comment>
    <comment ref="C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24/9/22 ΑΛΦΑ </t>
        </r>
      </text>
    </comment>
    <comment ref="F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A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30 ΤΟΥ ΜΗΝΑ </t>
        </r>
      </text>
    </comment>
    <comment ref="C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20/6/22 εθνικη</t>
        </r>
      </text>
    </comment>
    <comment ref="F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G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20/6/22 εθνικη</t>
        </r>
      </text>
    </comment>
    <comment ref="I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31/10/22 ΕΘΝΙΚΗ </t>
        </r>
      </text>
    </comment>
    <comment ref="J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30/11/22 ΕΘΝΙΚΗ </t>
        </r>
      </text>
    </comment>
    <comment ref="K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29/12/22 ΕΘΝΙΚΗ</t>
        </r>
      </text>
    </comment>
    <comment ref="L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31/01/23 ΕΘΝΙΚΗ </t>
        </r>
      </text>
    </comment>
    <comment ref="M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ΠΕΙΡΑΙΩΣ
</t>
        </r>
      </text>
    </comment>
    <comment ref="N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ΠΕΙΡΑΙΩΣ </t>
        </r>
      </text>
    </comment>
    <comment ref="O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28/04/23 ΕΘΝΙΚΗ
</t>
        </r>
      </text>
    </comment>
    <comment ref="P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31/05/2023 ΕΘΝΙΚΗ 
</t>
        </r>
      </text>
    </comment>
    <comment ref="F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56*8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20/6/22</t>
        </r>
      </text>
    </comment>
    <comment ref="I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31/10/22 ΕΘΝΙΚΗ </t>
        </r>
      </text>
    </comment>
    <comment ref="J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30/11/22 ΕΘΝΙΚΗ</t>
        </r>
      </text>
    </comment>
    <comment ref="K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29/12/22 ΕΘΝΙΚΗ</t>
        </r>
      </text>
    </comment>
    <comment ref="L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31/01/23 ΕΘΝΙΚΗ </t>
        </r>
      </text>
    </comment>
    <comment ref="A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30 του μηνα </t>
        </r>
      </text>
    </comment>
    <comment ref="C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20/06/22 εθνικη</t>
        </r>
      </text>
    </comment>
    <comment ref="F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41*8</t>
        </r>
      </text>
    </comment>
    <comment ref="G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20/6/22 εθνικη</t>
        </r>
      </text>
    </comment>
    <comment ref="I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31/10/22 ΕΘΝΙΚΗ </t>
        </r>
      </text>
    </comment>
    <comment ref="J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30/11/22 ΕΘΝΙΚΗ</t>
        </r>
      </text>
    </comment>
    <comment ref="K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29/12/22 ΕΘΝΙΚΗ</t>
        </r>
      </text>
    </comment>
    <comment ref="L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31/01/23 ΕΘΝΙΚΗ </t>
        </r>
      </text>
    </comment>
    <comment ref="C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01/7/22 </t>
        </r>
      </text>
    </comment>
    <comment ref="F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01/06/22</t>
        </r>
      </text>
    </comment>
    <comment ref="I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ΚΑΡΤΑ </t>
        </r>
      </text>
    </comment>
    <comment ref="J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16/11/22 karta </t>
        </r>
      </text>
    </comment>
    <comment ref="K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19/12/22 ΜΕΤΡΗΤΑ  </t>
        </r>
      </text>
    </comment>
    <comment ref="L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18/1/23</t>
        </r>
      </text>
    </comment>
    <comment ref="M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15/02/23 KARTA </t>
        </r>
      </text>
    </comment>
    <comment ref="N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15/3/23 ΚΑΡΤΑ</t>
        </r>
      </text>
    </comment>
    <comment ref="O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26/04/23</t>
        </r>
      </text>
    </comment>
    <comment ref="P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15/05/23 ΚΑΡΤΑ </t>
        </r>
      </text>
    </comment>
    <comment ref="C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07/09/22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07/09/22</t>
        </r>
      </text>
    </comment>
    <comment ref="H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14/9/22</t>
        </r>
      </text>
    </comment>
    <comment ref="I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04/10/22</t>
        </r>
      </text>
    </comment>
    <comment ref="K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06/12/22 </t>
        </r>
      </text>
    </comment>
    <comment ref="L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</t>
        </r>
      </text>
    </comment>
    <comment ref="M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 </t>
        </r>
      </text>
    </comment>
    <comment ref="N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</t>
        </r>
      </text>
    </comment>
    <comment ref="O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06/04/23</t>
        </r>
      </text>
    </comment>
    <comment ref="P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</t>
        </r>
      </text>
    </comment>
    <comment ref="C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01/7/22 </t>
        </r>
      </text>
    </comment>
    <comment ref="F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01/06/22</t>
        </r>
      </text>
    </comment>
    <comment ref="I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ΚΑΡΤΑ </t>
        </r>
      </text>
    </comment>
    <comment ref="J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16/11/22 karta </t>
        </r>
      </text>
    </comment>
    <comment ref="K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19/12/22 ΜΕΤΡΗΤΑ  </t>
        </r>
      </text>
    </comment>
    <comment ref="L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18/1/23</t>
        </r>
      </text>
    </comment>
    <comment ref="M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15/02/23 KARTA </t>
        </r>
      </text>
    </comment>
    <comment ref="N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15/3/23 ΚΑΡΤΑ</t>
        </r>
      </text>
    </comment>
    <comment ref="O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26/04/23</t>
        </r>
      </text>
    </comment>
    <comment ref="C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13/05/22 KATAΘΕΣΗ ΕΘΝΚΙΚΗ </t>
        </r>
      </text>
    </comment>
    <comment ref="F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13/05/22</t>
        </r>
      </text>
    </comment>
    <comment ref="I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04/10/22 </t>
        </r>
      </text>
    </comment>
    <comment ref="J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1/11/22 </t>
        </r>
      </text>
    </comment>
    <comment ref="K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29/11/22 </t>
        </r>
      </text>
    </comment>
    <comment ref="L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 </t>
        </r>
      </text>
    </comment>
    <comment ref="M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31/01/2023</t>
        </r>
      </text>
    </comment>
    <comment ref="N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02/03/23 </t>
        </r>
      </text>
    </comment>
    <comment ref="O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04/04/23 </t>
        </r>
      </text>
    </comment>
    <comment ref="P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04/05/23 </t>
        </r>
      </text>
    </comment>
    <comment ref="A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30 </t>
        </r>
      </text>
    </comment>
    <comment ref="C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 29/9/22</t>
        </r>
      </text>
    </comment>
    <comment ref="F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128*8</t>
        </r>
      </text>
    </comment>
    <comment ref="G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31/8/22 </t>
        </r>
      </text>
    </comment>
    <comment ref="I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3/11/22</t>
        </r>
      </text>
    </comment>
    <comment ref="J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1/12/22 </t>
        </r>
      </text>
    </comment>
    <comment ref="K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12/1/23</t>
        </r>
      </text>
    </comment>
    <comment ref="L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16/02/2023 </t>
        </r>
      </text>
    </comment>
    <comment ref="M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09/05/23 </t>
        </r>
      </text>
    </comment>
    <comment ref="N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29/6/23 </t>
        </r>
      </text>
    </comment>
    <comment ref="C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01/7/22 </t>
        </r>
      </text>
    </comment>
    <comment ref="F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22*8</t>
        </r>
      </text>
    </comment>
    <comment ref="I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05/10/22 ΚΑΡΤΑ </t>
        </r>
      </text>
    </comment>
    <comment ref="J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ΚΑΡΤΑ </t>
        </r>
      </text>
    </comment>
    <comment ref="K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7/12/22 karta </t>
        </r>
      </text>
    </comment>
    <comment ref="A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10 ΤΟΥ ΜΗΝΑ </t>
        </r>
      </text>
    </comment>
    <comment ref="C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01/7/22 </t>
        </r>
      </text>
    </comment>
    <comment ref="F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137*8 ΚΆΘΕ 5 ΤΟΥ ΜΗΝΑ </t>
        </r>
      </text>
    </comment>
    <comment ref="G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01/06/22 ΚΑΡΤΑ </t>
        </r>
      </text>
    </comment>
    <comment ref="I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05/10/2022 ΚΑΡΤΑ </t>
        </r>
      </text>
    </comment>
    <comment ref="J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ΚΑΡΤΑ </t>
        </r>
      </text>
    </comment>
    <comment ref="K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07/12/22 karta </t>
        </r>
      </text>
    </comment>
    <comment ref="A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10/5</t>
        </r>
      </text>
    </comment>
    <comment ref="F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70*8</t>
        </r>
      </text>
    </comment>
    <comment ref="G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10/05/22</t>
        </r>
      </text>
    </comment>
    <comment ref="I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04/10/22</t>
        </r>
      </text>
    </comment>
    <comment ref="J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08/11/22</t>
        </r>
      </text>
    </comment>
    <comment ref="K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13/12/22 ΚΑΡΤΑ </t>
        </r>
      </text>
    </comment>
    <comment ref="L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</t>
        </r>
      </text>
    </comment>
    <comment ref="M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 </t>
        </r>
      </text>
    </comment>
    <comment ref="N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
</t>
        </r>
      </text>
    </comment>
    <comment ref="O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4/04/23</t>
        </r>
      </text>
    </comment>
    <comment ref="P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</t>
        </r>
      </text>
    </comment>
    <comment ref="A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55+43*8</t>
        </r>
      </text>
    </comment>
    <comment ref="F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133*7</t>
        </r>
      </text>
    </comment>
    <comment ref="G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22/11/22</t>
        </r>
      </text>
    </comment>
    <comment ref="K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5/12/22 εθνικη </t>
        </r>
      </text>
    </comment>
    <comment ref="L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12/1/23 EUROBANK </t>
        </r>
      </text>
    </comment>
    <comment ref="M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10/02/23 EUROBANK</t>
        </r>
      </text>
    </comment>
    <comment ref="N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13/3/23 eurobank 
</t>
        </r>
      </text>
    </comment>
    <comment ref="O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11/04/23 eurobank </t>
        </r>
      </text>
    </comment>
    <comment ref="P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10/05/23 EUROBANK</t>
        </r>
      </text>
    </comment>
    <comment ref="Q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6/6/2023 EUROBANK
</t>
        </r>
      </text>
    </comment>
    <comment ref="F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116*8</t>
        </r>
      </text>
    </comment>
    <comment ref="I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17/10/22</t>
        </r>
      </text>
    </comment>
    <comment ref="J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21/11/22 </t>
        </r>
      </text>
    </comment>
    <comment ref="K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</t>
        </r>
      </text>
    </comment>
    <comment ref="A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ΣΕ 4 ΔΟΣΕΙΣ ΕΩΣ 15/1/22 </t>
        </r>
      </text>
    </comment>
    <comment ref="C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15/06/22</t>
        </r>
      </text>
    </comment>
    <comment ref="F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275*4</t>
        </r>
      </text>
    </comment>
    <comment ref="G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15/06/22</t>
        </r>
      </text>
    </comment>
    <comment ref="H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16/9/22 eurobank
</t>
        </r>
      </text>
    </comment>
    <comment ref="I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14/10/22 EUROBANK </t>
        </r>
      </text>
    </comment>
    <comment ref="J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15/11/22 EUROBANK</t>
        </r>
      </text>
    </comment>
    <comment ref="K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16/12/22 eurobank </t>
        </r>
      </text>
    </comment>
    <comment ref="C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01/06/22</t>
        </r>
      </text>
    </comment>
    <comment ref="F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01/06/22</t>
        </r>
      </text>
    </comment>
    <comment ref="I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</t>
        </r>
      </text>
    </comment>
    <comment ref="J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10/12/22 </t>
        </r>
      </text>
    </comment>
    <comment ref="K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19/12/22 </t>
        </r>
      </text>
    </comment>
    <comment ref="L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28/1/23 </t>
        </r>
      </text>
    </comment>
    <comment ref="M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</t>
        </r>
      </text>
    </comment>
    <comment ref="N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27/03/23 </t>
        </r>
      </text>
    </comment>
    <comment ref="O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26/04/23 </t>
        </r>
      </text>
    </comment>
    <comment ref="P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22/05/23 </t>
        </r>
      </text>
    </comment>
    <comment ref="A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06/09/2022</t>
        </r>
      </text>
    </comment>
    <comment ref="F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55+80*8</t>
        </r>
      </text>
    </comment>
    <comment ref="G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06/09/22 </t>
        </r>
      </text>
    </comment>
    <comment ref="I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ΚΑΡΤΑ </t>
        </r>
      </text>
    </comment>
    <comment ref="J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7/12/22 </t>
        </r>
      </text>
    </comment>
    <comment ref="K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7/12/22 ΚΑΡΤΑ </t>
        </r>
      </text>
    </comment>
    <comment ref="L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08/02/23</t>
        </r>
      </text>
    </comment>
    <comment ref="M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08/02/23 </t>
        </r>
      </text>
    </comment>
    <comment ref="N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08/02/23 </t>
        </r>
      </text>
    </comment>
    <comment ref="O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ΚΑΡΤΑ </t>
        </r>
      </text>
    </comment>
    <comment ref="P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08/05/23 ΚΑΡΤΑ</t>
        </r>
      </text>
    </comment>
    <comment ref="A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110+140*8</t>
        </r>
      </text>
    </comment>
    <comment ref="A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A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 ΤΟΥ ΜΗΝΑ </t>
        </r>
      </text>
    </comment>
    <comment ref="C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28/6/22</t>
        </r>
      </text>
    </comment>
    <comment ref="F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70*8</t>
        </r>
      </text>
    </comment>
    <comment ref="G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</t>
        </r>
      </text>
    </comment>
    <comment ref="I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13/10/22 καρτα </t>
        </r>
      </text>
    </comment>
    <comment ref="J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22/11/22 </t>
        </r>
      </text>
    </comment>
    <comment ref="K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19/12/22 ΚΑΡΤΑ </t>
        </r>
      </text>
    </comment>
    <comment ref="L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19/1/23 </t>
        </r>
      </text>
    </comment>
    <comment ref="M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02/03/23 ΚΑΡΤΑ </t>
        </r>
      </text>
    </comment>
    <comment ref="N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16/3/23 </t>
        </r>
      </text>
    </comment>
    <comment ref="O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27/04/23 ΚΑΡΤΑ </t>
        </r>
      </text>
    </comment>
    <comment ref="P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18/05/23 ΚΑΡΤΑ </t>
        </r>
      </text>
    </comment>
    <comment ref="A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55+155*8</t>
        </r>
      </text>
    </comment>
    <comment ref="G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 ΚΑΤΑΘΕΣΗ </t>
        </r>
      </text>
    </comment>
    <comment ref="C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1/7/22 alpha </t>
        </r>
      </text>
    </comment>
    <comment ref="F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25*8</t>
        </r>
      </text>
    </comment>
    <comment ref="G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18/05/22</t>
        </r>
      </text>
    </comment>
    <comment ref="I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3/10/22 </t>
        </r>
      </text>
    </comment>
    <comment ref="J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</t>
        </r>
      </text>
    </comment>
    <comment ref="K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05/12/22 </t>
        </r>
      </text>
    </comment>
    <comment ref="L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</t>
        </r>
      </text>
    </comment>
    <comment ref="M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01/02/23</t>
        </r>
      </text>
    </comment>
    <comment ref="N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</t>
        </r>
      </text>
    </comment>
    <comment ref="O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04/04/23 </t>
        </r>
      </text>
    </comment>
    <comment ref="P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</t>
        </r>
      </text>
    </comment>
    <comment ref="A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5 ΤΟΥ ΜΗΝΑ </t>
        </r>
      </text>
    </comment>
    <comment ref="C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23/05/22</t>
        </r>
      </text>
    </comment>
    <comment ref="F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155*8</t>
        </r>
      </text>
    </comment>
    <comment ref="G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</t>
        </r>
      </text>
    </comment>
    <comment ref="I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17/10/22 karta</t>
        </r>
      </text>
    </comment>
    <comment ref="J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21/11/22 ΚΑΡΤΑ </t>
        </r>
      </text>
    </comment>
    <comment ref="K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12/12/22 καρτα </t>
        </r>
      </text>
    </comment>
    <comment ref="M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25/02/23 </t>
        </r>
      </text>
    </comment>
    <comment ref="N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27/03/23 καρτα </t>
        </r>
      </text>
    </comment>
    <comment ref="O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26/04/23 καρτα </t>
        </r>
      </text>
    </comment>
    <comment ref="P79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Ionia:26/04/23 καρτα </t>
        </r>
      </text>
    </comment>
    <comment ref="A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 * 80 </t>
        </r>
      </text>
    </comment>
    <comment ref="C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23/05/22</t>
        </r>
      </text>
    </comment>
    <comment ref="E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40*8+15 μελετη </t>
        </r>
      </text>
    </comment>
    <comment ref="G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</t>
        </r>
      </text>
    </comment>
    <comment ref="A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55+115*8</t>
        </r>
      </text>
    </comment>
    <comment ref="A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17/05/22</t>
        </r>
      </text>
    </comment>
    <comment ref="F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70*8</t>
        </r>
      </text>
    </comment>
    <comment ref="G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17/05/22</t>
        </r>
      </text>
    </comment>
    <comment ref="A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</t>
        </r>
      </text>
    </comment>
    <comment ref="G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01/06/22 KARTA </t>
        </r>
      </text>
    </comment>
    <comment ref="I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05/10/22 καρτα </t>
        </r>
      </text>
    </comment>
    <comment ref="J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07/11/22 ΚΑΡΤΑ </t>
        </r>
      </text>
    </comment>
    <comment ref="L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καρτα </t>
        </r>
      </text>
    </comment>
    <comment ref="M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10/02/23 karta </t>
        </r>
      </text>
    </comment>
    <comment ref="N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03/03/23 ΚΑΡΤΑ </t>
        </r>
      </text>
    </comment>
    <comment ref="O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ΚΑΡΤΑ </t>
        </r>
      </text>
    </comment>
    <comment ref="A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55+137*8</t>
        </r>
      </text>
    </comment>
    <comment ref="G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01/06/22 KARTA </t>
        </r>
      </text>
    </comment>
    <comment ref="I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05/10/22 καρτα </t>
        </r>
      </text>
    </comment>
    <comment ref="J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07/11/22 ΚΑΡΤΑ </t>
        </r>
      </text>
    </comment>
    <comment ref="L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09/1/23 καρτα </t>
        </r>
      </text>
    </comment>
    <comment ref="M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10/02/23 karta </t>
        </r>
      </text>
    </comment>
    <comment ref="A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</t>
        </r>
      </text>
    </comment>
    <comment ref="F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155*8</t>
        </r>
      </text>
    </comment>
    <comment ref="G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</t>
        </r>
      </text>
    </comment>
    <comment ref="I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 EUROBANK </t>
        </r>
      </text>
    </comment>
    <comment ref="J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14/11/22 ΑΛΦΑ </t>
        </r>
      </text>
    </comment>
    <comment ref="K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15/12/22 eurobank </t>
        </r>
      </text>
    </comment>
    <comment ref="L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13/1/23 ΑΛΦΑ </t>
        </r>
      </text>
    </comment>
    <comment ref="M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06/03/23 
</t>
        </r>
      </text>
    </comment>
    <comment ref="N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08/3/23 αλφα </t>
        </r>
      </text>
    </comment>
    <comment ref="O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19/04/23 eurobank 
</t>
        </r>
      </text>
    </comment>
    <comment ref="P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08/05/23 ΑΛΦΑ</t>
        </r>
      </text>
    </comment>
    <comment ref="Q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06/03/23 </t>
        </r>
      </text>
    </comment>
    <comment ref="C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08/06/22</t>
        </r>
      </text>
    </comment>
    <comment ref="F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08/06/22</t>
        </r>
      </text>
    </comment>
    <comment ref="I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 ΚΑΡΤΑ </t>
        </r>
      </text>
    </comment>
    <comment ref="J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3/11/22 ΚΑΡΤΑ </t>
        </r>
      </text>
    </comment>
    <comment ref="K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13/12/22 </t>
        </r>
      </text>
    </comment>
    <comment ref="L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12/1/23 ΚΑΡΤΑ </t>
        </r>
      </text>
    </comment>
    <comment ref="M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02/02/23 ΚΑΡΤΑ </t>
        </r>
      </text>
    </comment>
    <comment ref="N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καρτα </t>
        </r>
      </text>
    </comment>
    <comment ref="O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4/04/23 ΚΑΡΤΑ</t>
        </r>
      </text>
    </comment>
    <comment ref="P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09/05/23 καρτα </t>
        </r>
      </text>
    </comment>
    <comment ref="A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</t>
        </r>
      </text>
    </comment>
    <comment ref="F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55+115*9</t>
        </r>
      </text>
    </comment>
    <comment ref="G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</t>
        </r>
      </text>
    </comment>
    <comment ref="H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07/09/22 </t>
        </r>
      </text>
    </comment>
    <comment ref="I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5/10/22 </t>
        </r>
      </text>
    </comment>
    <comment ref="J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9/11/22</t>
        </r>
      </text>
    </comment>
    <comment ref="K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12/12/22</t>
        </r>
      </text>
    </comment>
    <comment ref="L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16/1/23 </t>
        </r>
      </text>
    </comment>
    <comment ref="M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13/2/23 </t>
        </r>
      </text>
    </comment>
    <comment ref="N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13/3/23 karta</t>
        </r>
      </text>
    </comment>
    <comment ref="O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26/04/23 </t>
        </r>
      </text>
    </comment>
    <comment ref="P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29/5/23</t>
        </r>
      </text>
    </comment>
    <comment ref="A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 TOY MHNA</t>
        </r>
      </text>
    </comment>
    <comment ref="C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</t>
        </r>
      </text>
    </comment>
    <comment ref="F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115*11</t>
        </r>
      </text>
    </comment>
    <comment ref="G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27/6/22 ΚΑΡΤΑ </t>
        </r>
      </text>
    </comment>
    <comment ref="H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15/9/22 </t>
        </r>
      </text>
    </comment>
    <comment ref="I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3/10/22 ΚΑΡΤΑ </t>
        </r>
      </text>
    </comment>
    <comment ref="J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07/11/22 καρτα </t>
        </r>
      </text>
    </comment>
    <comment ref="K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05/12/22</t>
        </r>
      </text>
    </comment>
    <comment ref="L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09/01/2023 καρτα </t>
        </r>
      </text>
    </comment>
    <comment ref="M90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Ionia:04/02/23 </t>
        </r>
      </text>
    </comment>
    <comment ref="N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04/03/23 karta 
</t>
        </r>
      </text>
    </comment>
    <comment ref="O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</t>
        </r>
      </text>
    </comment>
    <comment ref="P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ΚΑΡΤΑ </t>
        </r>
      </text>
    </comment>
    <comment ref="C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28/9/22</t>
        </r>
      </text>
    </comment>
    <comment ref="F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45*8</t>
        </r>
      </text>
    </comment>
    <comment ref="G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05/09/22 KARTA</t>
        </r>
      </text>
    </comment>
    <comment ref="H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285/9/22</t>
        </r>
      </text>
    </comment>
    <comment ref="I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26/10/22 </t>
        </r>
      </text>
    </comment>
    <comment ref="J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30/11/22 KARTA </t>
        </r>
      </text>
    </comment>
    <comment ref="K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21/12/22 καρτα </t>
        </r>
      </text>
    </comment>
    <comment ref="L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01/02/23 ΚΑΡΤΑ </t>
        </r>
      </text>
    </comment>
    <comment ref="M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03/03/23 ΚΑΡΤΑ </t>
        </r>
      </text>
    </comment>
    <comment ref="N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27/03/23 karta</t>
        </r>
      </text>
    </comment>
    <comment ref="O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26/04/23 καρτα</t>
        </r>
      </text>
    </comment>
    <comment ref="P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29/5/23 καρτα </t>
        </r>
      </text>
    </comment>
    <comment ref="C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26/9/22</t>
        </r>
      </text>
    </comment>
    <comment ref="F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48*8</t>
        </r>
      </text>
    </comment>
    <comment ref="G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26/9/22</t>
        </r>
      </text>
    </comment>
    <comment ref="A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10 ΤΟΥ ΜΗΝΑ</t>
        </r>
      </text>
    </comment>
    <comment ref="C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26/9/22</t>
        </r>
      </text>
    </comment>
    <comment ref="F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</t>
        </r>
      </text>
    </comment>
    <comment ref="G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26/9/22</t>
        </r>
      </text>
    </comment>
    <comment ref="C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26/9/22</t>
        </r>
      </text>
    </comment>
    <comment ref="F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43*8</t>
        </r>
      </text>
    </comment>
    <comment ref="G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26/9/22</t>
        </r>
      </text>
    </comment>
    <comment ref="A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15/06/22</t>
        </r>
      </text>
    </comment>
    <comment ref="F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130+130*9</t>
        </r>
      </text>
    </comment>
    <comment ref="G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30/08/22 karta </t>
        </r>
      </text>
    </comment>
    <comment ref="H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12/09/22 ΚΑΡΤΑ </t>
        </r>
      </text>
    </comment>
    <comment ref="I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10/11/22 ΚΑΡΤΑ 
</t>
        </r>
      </text>
    </comment>
    <comment ref="J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07/11/22 καρτα </t>
        </r>
      </text>
    </comment>
    <comment ref="K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2/12/22 eurobank</t>
        </r>
      </text>
    </comment>
    <comment ref="L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eurobank </t>
        </r>
      </text>
    </comment>
    <comment ref="M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N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eurobank
</t>
        </r>
      </text>
    </comment>
    <comment ref="O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08/04/23 ΚΑΡΤΑ</t>
        </r>
      </text>
    </comment>
    <comment ref="A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26 ΤΟΥ ΜΗΝΑ</t>
        </r>
      </text>
    </comment>
    <comment ref="C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10/6/22</t>
        </r>
      </text>
    </comment>
    <comment ref="F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55+137*8</t>
        </r>
      </text>
    </comment>
    <comment ref="G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10/06/22</t>
        </r>
      </text>
    </comment>
    <comment ref="I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12/10/22 KARTA </t>
        </r>
      </text>
    </comment>
    <comment ref="J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12/11/22 καρτα</t>
        </r>
      </text>
    </comment>
    <comment ref="K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10/12/22 καρτα</t>
        </r>
      </text>
    </comment>
    <comment ref="L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14/1/23 karta </t>
        </r>
      </text>
    </comment>
    <comment ref="M98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Ionia:17/02/2023 karta </t>
        </r>
      </text>
    </comment>
    <comment ref="N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11/03/23 KARTA </t>
        </r>
      </text>
    </comment>
    <comment ref="O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11/04/23 karta </t>
        </r>
      </text>
    </comment>
    <comment ref="P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13/05/23 karta </t>
        </r>
      </text>
    </comment>
    <comment ref="C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28/9/22</t>
        </r>
      </text>
    </comment>
    <comment ref="F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48*8</t>
        </r>
      </text>
    </comment>
    <comment ref="G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21/9/22</t>
        </r>
      </text>
    </comment>
    <comment ref="I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05/10/22 καρτα </t>
        </r>
      </text>
    </comment>
    <comment ref="J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ΚΑΡΤΑ </t>
        </r>
      </text>
    </comment>
    <comment ref="K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05/12/22 καρτα</t>
        </r>
      </text>
    </comment>
    <comment ref="L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18/1/23 ΚΑΡΤΑ </t>
        </r>
      </text>
    </comment>
    <comment ref="M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08/02/23 ΚΑΡΤΑ </t>
        </r>
      </text>
    </comment>
    <comment ref="N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01/03/2023 </t>
        </r>
      </text>
    </comment>
    <comment ref="O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ΚΑΡΤΑ </t>
        </r>
      </text>
    </comment>
    <comment ref="P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ΚΑΡΤΑ </t>
        </r>
      </text>
    </comment>
    <comment ref="A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15 ΤΟΥ ΜΗΝΑ </t>
        </r>
      </text>
    </comment>
    <comment ref="C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23/06/22</t>
        </r>
      </text>
    </comment>
    <comment ref="F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105+158*9</t>
        </r>
      </text>
    </comment>
    <comment ref="G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23/06/22 ΚΑΡΤΑ </t>
        </r>
      </text>
    </comment>
    <comment ref="H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21/9/22 ΑΛΦΑ </t>
        </r>
      </text>
    </comment>
    <comment ref="I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17/10/22 ΑΛΦΑ </t>
        </r>
      </text>
    </comment>
    <comment ref="J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16/11/22 ΑΛΦΑ</t>
        </r>
      </text>
    </comment>
    <comment ref="K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27/12/22 αλφα </t>
        </r>
      </text>
    </comment>
    <comment ref="L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26/1/23 ΑΛΦΑ </t>
        </r>
      </text>
    </comment>
    <comment ref="M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22/02/23 ΑΛΦΑ </t>
        </r>
      </text>
    </comment>
    <comment ref="N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28/3/23 ΑΛΦΑ </t>
        </r>
      </text>
    </comment>
    <comment ref="O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24/04/23 αλφα </t>
        </r>
      </text>
    </comment>
    <comment ref="P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24/05/23 ALFA</t>
        </r>
      </text>
    </comment>
    <comment ref="A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G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23/06/22 ΚΑΡΤΑ </t>
        </r>
      </text>
    </comment>
    <comment ref="H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21/9/22 ΑΛΦΑ </t>
        </r>
      </text>
    </comment>
    <comment ref="I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17/10/22 ΑΛΦΑ </t>
        </r>
      </text>
    </comment>
    <comment ref="J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16/11/22 ΑΛΦΑ</t>
        </r>
      </text>
    </comment>
    <comment ref="K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27/12/22 αλφα </t>
        </r>
      </text>
    </comment>
    <comment ref="M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22/02/23 ΑΛΦΑ </t>
        </r>
      </text>
    </comment>
    <comment ref="N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28/3/23 ΑΛΦΑ </t>
        </r>
      </text>
    </comment>
    <comment ref="O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24/04/23 αλφα </t>
        </r>
      </text>
    </comment>
    <comment ref="P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ALFA 24/05/23 </t>
        </r>
      </text>
    </comment>
    <comment ref="C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28/06/22</t>
        </r>
      </text>
    </comment>
    <comment ref="F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55+68*9</t>
        </r>
      </text>
    </comment>
    <comment ref="G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28/6/22 KARTA </t>
        </r>
      </text>
    </comment>
    <comment ref="H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28/9/22 </t>
        </r>
      </text>
    </comment>
    <comment ref="I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26/10/22</t>
        </r>
      </text>
    </comment>
    <comment ref="J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30/11/22 ΚΑΤΑΘΕΣΗ </t>
        </r>
      </text>
    </comment>
    <comment ref="K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19/12/22</t>
        </r>
      </text>
    </comment>
    <comment ref="L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27/1/23 eunikh</t>
        </r>
      </text>
    </comment>
    <comment ref="M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23/2/23 εθνικη 
</t>
        </r>
      </text>
    </comment>
    <comment ref="N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29/3/23 ethniki</t>
        </r>
      </text>
    </comment>
    <comment ref="O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26/04/23 ethniki
</t>
        </r>
      </text>
    </comment>
    <comment ref="P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29/5/23 ΕΘΝΙΚΗ </t>
        </r>
      </text>
    </comment>
    <comment ref="C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 16/06/22</t>
        </r>
      </text>
    </comment>
    <comment ref="F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
115*8</t>
        </r>
      </text>
    </comment>
    <comment ref="G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 16/06/22</t>
        </r>
      </text>
    </comment>
    <comment ref="I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24/10/22 ΠΕΙΡΑΙΩΣ </t>
        </r>
      </text>
    </comment>
    <comment ref="J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21/11/22 PEIRAIOS</t>
        </r>
      </text>
    </comment>
    <comment ref="K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22/12/22 ΠΕΙΡΑΙΩΣ </t>
        </r>
      </text>
    </comment>
    <comment ref="L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23/01/23 ΠΕΙΡΑΙΩΣ </t>
        </r>
      </text>
    </comment>
    <comment ref="M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22/2/23 PEIRAIOS </t>
        </r>
      </text>
    </comment>
    <comment ref="N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20/030/23 ΠΕΙΡΑΙΩΣ </t>
        </r>
      </text>
    </comment>
    <comment ref="O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24/04/23 peiraios
</t>
        </r>
      </text>
    </comment>
    <comment ref="P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ΠΕΙΡΑΩΣ </t>
        </r>
      </text>
    </comment>
    <comment ref="C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 16/06/22</t>
        </r>
      </text>
    </comment>
    <comment ref="E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10*8 μελετη </t>
        </r>
      </text>
    </comment>
    <comment ref="F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Ionia:CASH 1500</t>
        </r>
      </text>
    </comment>
    <comment ref="G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 16/06/22</t>
        </r>
      </text>
    </comment>
    <comment ref="I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24/10/22 ΠΕΙΡΑΙΩΣ </t>
        </r>
      </text>
    </comment>
    <comment ref="J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21/11/22 PEIRAIOS</t>
        </r>
      </text>
    </comment>
    <comment ref="K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22/12/22 ΠΕΙΡΑΙΩΣ </t>
        </r>
      </text>
    </comment>
    <comment ref="L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23/01/23 ΠΕΙΡΑΙΩΣ </t>
        </r>
      </text>
    </comment>
    <comment ref="M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22/02/23 PEIRAIOS </t>
        </r>
      </text>
    </comment>
    <comment ref="A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10 ΤΟΥ ΜΗΝΑ</t>
        </r>
      </text>
    </comment>
    <comment ref="C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F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</t>
        </r>
      </text>
    </comment>
    <comment ref="G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16/06/22 ΠΕΙΡΑΙΩΣ </t>
        </r>
      </text>
    </comment>
    <comment ref="I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31/10/22 PEIRAIOS </t>
        </r>
      </text>
    </comment>
    <comment ref="J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25/11/22 PEIRAIOS </t>
        </r>
      </text>
    </comment>
    <comment ref="K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03/01/23 πειραιως </t>
        </r>
      </text>
    </comment>
    <comment ref="L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31/01/23 ΠΕΙΡΑΙΩΣ </t>
        </r>
      </text>
    </comment>
    <comment ref="M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πειραιως </t>
        </r>
      </text>
    </comment>
    <comment ref="N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29/3/23 ΠΕΙΡΑΙΩΣ </t>
        </r>
      </text>
    </comment>
    <comment ref="O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26/4/23 πειραιως</t>
        </r>
      </text>
    </comment>
    <comment ref="P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31/5/23 ΠΕΙΡΑΙΩΣ
</t>
        </r>
      </text>
    </comment>
    <comment ref="C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10/10/22 ΠΕΙΡΑΙΩΣ </t>
        </r>
      </text>
    </comment>
    <comment ref="F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35*8</t>
        </r>
      </text>
    </comment>
    <comment ref="G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21/9/22 KARTA </t>
        </r>
      </text>
    </comment>
    <comment ref="I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31/10/22 PEIRAIOS </t>
        </r>
      </text>
    </comment>
    <comment ref="J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25/11/22 PEIRAIOS </t>
        </r>
      </text>
    </comment>
    <comment ref="K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03/01/23 πειραιως </t>
        </r>
      </text>
    </comment>
    <comment ref="L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31/01/23 ΠΕΙΡΑΙΩΣ </t>
        </r>
      </text>
    </comment>
    <comment ref="M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πειραιως </t>
        </r>
      </text>
    </comment>
    <comment ref="O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26/4/23 πειραιως</t>
        </r>
      </text>
    </comment>
    <comment ref="A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10 ΤΟΥ ΜΗΝΑ</t>
        </r>
      </text>
    </comment>
    <comment ref="C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G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16/06/22 ΠΕΙΡΑΙΩΣ </t>
        </r>
      </text>
    </comment>
    <comment ref="I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31/10/22</t>
        </r>
      </text>
    </comment>
    <comment ref="J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25/11/22 PEIRAIOS </t>
        </r>
      </text>
    </comment>
    <comment ref="K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03/01/23 πειραιως </t>
        </r>
      </text>
    </comment>
    <comment ref="L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31/01/23 ΠΕΙΡΑΙΩΣ </t>
        </r>
      </text>
    </comment>
    <comment ref="M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πειραιως </t>
        </r>
      </text>
    </comment>
    <comment ref="O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26/4/23 πειραιως</t>
        </r>
      </text>
    </comment>
    <comment ref="A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G111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Ionia:16/06/22 ΠΕΙΡΑΙΩΣ </t>
        </r>
      </text>
    </comment>
    <comment ref="I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31/10/22  peiraios
</t>
        </r>
      </text>
    </comment>
    <comment ref="J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25/11/22 peiraios </t>
        </r>
      </text>
    </comment>
    <comment ref="K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25/11/22 PEIRAIOS </t>
        </r>
      </text>
    </comment>
    <comment ref="L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31/01/23 ΠΕΙΡΑΙΩΣ </t>
        </r>
      </text>
    </comment>
    <comment ref="M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πειραιως </t>
        </r>
      </text>
    </comment>
    <comment ref="O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26/4/23 πειραιως</t>
        </r>
      </text>
    </comment>
    <comment ref="A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10 ΤΟΥ ΜΗΝΑ</t>
        </r>
      </text>
    </comment>
    <comment ref="C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</t>
        </r>
      </text>
    </comment>
    <comment ref="F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Ionia:100*8</t>
        </r>
        <r>
          <rPr>
            <sz val="9"/>
            <color indexed="81"/>
            <rFont val="Tahoma"/>
            <family val="2"/>
            <charset val="161"/>
          </rPr>
          <t xml:space="preserve"> ΚΆΘΕ 10 ΤΟΥ ΜΗΝΑ </t>
        </r>
      </text>
    </comment>
    <comment ref="G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28/7/22 ΠΕΙΡΑΙΩΣ</t>
        </r>
      </text>
    </comment>
    <comment ref="I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09/11/22</t>
        </r>
      </text>
    </comment>
    <comment ref="J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21/12/22 </t>
        </r>
      </text>
    </comment>
    <comment ref="K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12/1/23 ταμειο φιλοθεης </t>
        </r>
      </text>
    </comment>
    <comment ref="L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28/1/23 </t>
        </r>
      </text>
    </comment>
    <comment ref="M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25/02/23 </t>
        </r>
      </text>
    </comment>
    <comment ref="N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29/04/23 kata </t>
        </r>
      </text>
    </comment>
    <comment ref="O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27/5/23 </t>
        </r>
      </text>
    </comment>
    <comment ref="A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ΚΚΆΘΕ 1Η ΤΟΥ ΜΗΝΑ </t>
        </r>
      </text>
    </comment>
    <comment ref="C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01/7/22 ΚΑΤΑΘΕΣΗ </t>
        </r>
      </text>
    </comment>
    <comment ref="F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55+80*8</t>
        </r>
      </text>
    </comment>
    <comment ref="G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12/7/22 peiraios </t>
        </r>
      </text>
    </comment>
    <comment ref="I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16/12/22 peiraios </t>
        </r>
      </text>
    </comment>
    <comment ref="J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23/12/22 ΠΕΙΡΑΙΩΣ </t>
        </r>
      </text>
    </comment>
    <comment ref="K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23/12/22 ΠΕΙΡΑΙΩΣ </t>
        </r>
      </text>
    </comment>
    <comment ref="L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23/12/23 peiraios </t>
        </r>
      </text>
    </comment>
    <comment ref="M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24/3/23 ΠΕΙΡΑΙΩΣ </t>
        </r>
      </text>
    </comment>
    <comment ref="N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13/04/23 peiraios </t>
        </r>
      </text>
    </comment>
    <comment ref="O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12/09/23 PEIRAIOS </t>
        </r>
      </text>
    </comment>
    <comment ref="F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50+69*8</t>
        </r>
      </text>
    </comment>
    <comment ref="G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12/7/22 peiraios </t>
        </r>
      </text>
    </comment>
    <comment ref="I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23/12/22 ΠΕΙΡΑΙΩΣ </t>
        </r>
      </text>
    </comment>
    <comment ref="J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23/12/22 ΠΕΙΡΑΙΩΣ </t>
        </r>
      </text>
    </comment>
    <comment ref="K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23/12/22 ΠΕΙΡΑΙΩΣ </t>
        </r>
      </text>
    </comment>
    <comment ref="N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13/04/23 peiraios </t>
        </r>
      </text>
    </comment>
    <comment ref="A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43*8</t>
        </r>
      </text>
    </comment>
    <comment ref="G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19/05/22</t>
        </r>
      </text>
    </comment>
    <comment ref="I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19/05/22</t>
        </r>
      </text>
    </comment>
    <comment ref="J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03/11/2022</t>
        </r>
      </text>
    </comment>
    <comment ref="K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08/12/22 καρτα</t>
        </r>
      </text>
    </comment>
    <comment ref="L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 ΚΑΡΤΑ </t>
        </r>
      </text>
    </comment>
    <comment ref="M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02/02/23 ΚΑΡΤΑ </t>
        </r>
      </text>
    </comment>
    <comment ref="N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καρτα </t>
        </r>
      </text>
    </comment>
    <comment ref="O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04/04/23 ΚΑΡΤΑ </t>
        </r>
      </text>
    </comment>
    <comment ref="P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4/05/23 ΚΑΡΤΑ 
</t>
        </r>
      </text>
    </comment>
    <comment ref="A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30 ΤΟΥ ΜΗΝΑ </t>
        </r>
      </text>
    </comment>
    <comment ref="C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13/10/22</t>
        </r>
      </text>
    </comment>
    <comment ref="F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 50+128*9</t>
        </r>
      </text>
    </comment>
    <comment ref="G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06/10/22 PEIRAIOS </t>
        </r>
      </text>
    </comment>
    <comment ref="H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7/10/22 ΚΑΡΤΑ </t>
        </r>
      </text>
    </comment>
    <comment ref="I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KARTA </t>
        </r>
      </text>
    </comment>
    <comment ref="J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08/12/22 </t>
        </r>
      </text>
    </comment>
    <comment ref="K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 </t>
        </r>
      </text>
    </comment>
    <comment ref="L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 karta </t>
        </r>
      </text>
    </comment>
    <comment ref="M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karta
</t>
        </r>
      </text>
    </comment>
    <comment ref="N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25/04/23 karta </t>
        </r>
      </text>
    </comment>
    <comment ref="O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12/06/23 ΚΑΡΤΑ </t>
        </r>
      </text>
    </comment>
    <comment ref="H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02/10/2022</t>
        </r>
      </text>
    </comment>
    <comment ref="I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07/10/22 KARTA </t>
        </r>
      </text>
    </comment>
    <comment ref="J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καρτα </t>
        </r>
      </text>
    </comment>
    <comment ref="A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Ionia:ΕΩΣ 05/11 945</t>
        </r>
      </text>
    </comment>
    <comment ref="C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07/09/22</t>
        </r>
      </text>
    </comment>
    <comment ref="F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55+143*8</t>
        </r>
      </text>
    </comment>
    <comment ref="G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01/07/22</t>
        </r>
      </text>
    </comment>
    <comment ref="I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12/10/22 </t>
        </r>
      </text>
    </comment>
    <comment ref="J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cash 11/11/22</t>
        </r>
      </text>
    </comment>
    <comment ref="K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15/12/22</t>
        </r>
      </text>
    </comment>
    <comment ref="L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19/1/23 </t>
        </r>
      </text>
    </comment>
    <comment ref="M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16/02/23 </t>
        </r>
      </text>
    </comment>
    <comment ref="N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16/3/23 </t>
        </r>
      </text>
    </comment>
    <comment ref="O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27/04/2023</t>
        </r>
      </text>
    </comment>
    <comment ref="P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12/6/23 καρτα 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26/10/22 </t>
        </r>
      </text>
    </comment>
    <comment ref="G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26/10/22 KARTA </t>
        </r>
      </text>
    </comment>
    <comment ref="I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26/10/22 KARTA </t>
        </r>
      </text>
    </comment>
    <comment ref="J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30/11/22 karta </t>
        </r>
      </text>
    </comment>
    <comment ref="K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9/1/23 καρτα </t>
        </r>
      </text>
    </comment>
    <comment ref="L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9/1/23 καρτα </t>
        </r>
      </text>
    </comment>
    <comment ref="M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01/02/23 ΚΑΡΤΑ </t>
        </r>
      </text>
    </comment>
    <comment ref="N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</t>
        </r>
      </text>
    </comment>
    <comment ref="O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</t>
        </r>
      </text>
    </comment>
    <comment ref="P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ΚΑΡΤΑ </t>
        </r>
      </text>
    </comment>
    <comment ref="C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KATAΘΕΣΗ</t>
        </r>
      </text>
    </comment>
    <comment ref="F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ME KARTA KAI GIA TA 2 106*12</t>
        </r>
      </text>
    </comment>
    <comment ref="G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 ΔΟΣΕΙΣ </t>
        </r>
      </text>
    </comment>
    <comment ref="A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30 ΤΟΥ ΜΗΝΑ </t>
        </r>
      </text>
    </comment>
    <comment ref="C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</t>
        </r>
      </text>
    </comment>
    <comment ref="F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55+80*8</t>
        </r>
      </text>
    </comment>
    <comment ref="G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Ionia:10/06/22 5 ευρω από υπόλοιπο 2021-2022</t>
        </r>
      </text>
    </comment>
    <comment ref="I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28/9/22 peiraios </t>
        </r>
      </text>
    </comment>
    <comment ref="J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31/10/22 ΠΕΙΡΑΙΩΣ </t>
        </r>
      </text>
    </comment>
    <comment ref="K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30/11/22 PEIRAIOS </t>
        </r>
      </text>
    </comment>
    <comment ref="L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27/12/22 ΠΕΙΡΑΙΩΣ </t>
        </r>
      </text>
    </comment>
    <comment ref="N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28/02/23 ΠΕΙΡΑΙΩΣ 
</t>
        </r>
      </text>
    </comment>
    <comment ref="O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30/03/23 ΠΕΙΡΑΙΩΣ </t>
        </r>
      </text>
    </comment>
    <comment ref="P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27/04/23 ΠΕΙΡΑΙΩΣ </t>
        </r>
      </text>
    </comment>
    <comment ref="A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ΤΕΛΟΣ ΤΟΥ ΜΗΝΑ</t>
        </r>
      </text>
    </comment>
    <comment ref="C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20/06/22</t>
        </r>
      </text>
    </comment>
    <comment ref="G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20/06/22</t>
        </r>
      </text>
    </comment>
    <comment ref="I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18/10/22 EUNIKH </t>
        </r>
      </text>
    </comment>
    <comment ref="J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18/11/22 ΕΘΝΙΚΗ </t>
        </r>
      </text>
    </comment>
    <comment ref="K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22/12/22 εθνικη </t>
        </r>
      </text>
    </comment>
    <comment ref="L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16/1/23 eunikh</t>
        </r>
      </text>
    </comment>
    <comment ref="M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17/02/23 ethinki</t>
        </r>
      </text>
    </comment>
    <comment ref="N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O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18/4/23ΕΘΝΙΚΗ </t>
        </r>
      </text>
    </comment>
    <comment ref="P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16/05/23 ethniki
</t>
        </r>
      </text>
    </comment>
    <comment ref="A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ΤΕΛΟΣ ΤΟΥ ΜΗΝΑ</t>
        </r>
      </text>
    </comment>
    <comment ref="C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20/06/22</t>
        </r>
      </text>
    </comment>
    <comment ref="G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Ionia:20/6/22</t>
        </r>
      </text>
    </comment>
    <comment ref="I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18/10/22 EUNIKH </t>
        </r>
      </text>
    </comment>
    <comment ref="J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18/11/22 ΕΘΝΙΚΗ </t>
        </r>
      </text>
    </comment>
    <comment ref="K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22/12/22 εθνικη </t>
        </r>
      </text>
    </comment>
    <comment ref="L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16/1/23 eunikh</t>
        </r>
      </text>
    </comment>
    <comment ref="O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18/4/23ΕΘΝΙΚΗ </t>
        </r>
      </text>
    </comment>
    <comment ref="F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105*8</t>
        </r>
      </text>
    </comment>
    <comment ref="G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15/9/22</t>
        </r>
      </text>
    </comment>
    <comment ref="I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10/10/22 </t>
        </r>
      </text>
    </comment>
    <comment ref="A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01/07/22 </t>
        </r>
      </text>
    </comment>
    <comment ref="E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55+43*8 +15</t>
        </r>
      </text>
    </comment>
    <comment ref="G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</t>
        </r>
      </text>
    </comment>
    <comment ref="I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21/10/22 </t>
        </r>
      </text>
    </comment>
    <comment ref="J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21/10/22</t>
        </r>
      </text>
    </comment>
    <comment ref="K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19/12/22 </t>
        </r>
      </text>
    </comment>
    <comment ref="L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3/2/23 ΚΑΡΤΑ</t>
        </r>
      </text>
    </comment>
    <comment ref="M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03/02/23 ΚΑΡΤΑ </t>
        </r>
      </text>
    </comment>
    <comment ref="N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17/3/23 </t>
        </r>
      </text>
    </comment>
    <comment ref="O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11/05/23 </t>
        </r>
      </text>
    </comment>
    <comment ref="P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7/6/23</t>
        </r>
      </text>
    </comment>
    <comment ref="A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01/07/22 </t>
        </r>
      </text>
    </comment>
    <comment ref="E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55+43*8 +15</t>
        </r>
      </text>
    </comment>
    <comment ref="G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</t>
        </r>
      </text>
    </comment>
    <comment ref="I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21/10/22 </t>
        </r>
      </text>
    </comment>
    <comment ref="J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21/10/22 </t>
        </r>
      </text>
    </comment>
    <comment ref="K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19/12/22 </t>
        </r>
      </text>
    </comment>
    <comment ref="O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11/05/23 </t>
        </r>
      </text>
    </comment>
    <comment ref="C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28/06/22  
28/9/22 ΤΑΛΚΙΕ </t>
        </r>
      </text>
    </comment>
    <comment ref="F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43*8 + 50</t>
        </r>
      </text>
    </comment>
    <comment ref="G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28/06/22 ΚΑΡΤΑ </t>
        </r>
      </text>
    </comment>
    <comment ref="I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17/10/22 </t>
        </r>
      </text>
    </comment>
    <comment ref="J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16/11/22 </t>
        </r>
      </text>
    </comment>
    <comment ref="K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14/12/22 </t>
        </r>
      </text>
    </comment>
    <comment ref="L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16/1/23 </t>
        </r>
      </text>
    </comment>
    <comment ref="M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15/02/23</t>
        </r>
      </text>
    </comment>
    <comment ref="N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22/03/23 </t>
        </r>
      </text>
    </comment>
    <comment ref="O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24/04/23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105*8</t>
        </r>
      </text>
    </comment>
    <comment ref="G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28/9/22</t>
        </r>
      </text>
    </comment>
    <comment ref="I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10/10/22 </t>
        </r>
      </text>
    </comment>
    <comment ref="J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09/11/22 </t>
        </r>
      </text>
    </comment>
    <comment ref="K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07/12/22 </t>
        </r>
      </text>
    </comment>
    <comment ref="L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09/01/22 </t>
        </r>
      </text>
    </comment>
    <comment ref="M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11/02/23 </t>
        </r>
      </text>
    </comment>
    <comment ref="N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13/03/23 </t>
        </r>
      </text>
    </comment>
    <comment ref="O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24/04/23 </t>
        </r>
      </text>
    </comment>
    <comment ref="P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25/05/23 ΕΘΝΙΚΗ 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105*8</t>
        </r>
      </text>
    </comment>
    <comment ref="G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19/9/22</t>
        </r>
      </text>
    </comment>
    <comment ref="I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25/10/22</t>
        </r>
      </text>
    </comment>
    <comment ref="J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24/11/22</t>
        </r>
      </text>
    </comment>
    <comment ref="K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20/12/22 </t>
        </r>
      </text>
    </comment>
    <comment ref="L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28/1/23 ΚΑΡΤΑ </t>
        </r>
      </text>
    </comment>
    <comment ref="M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14/02/23 ΚΑΡΤΑ </t>
        </r>
      </text>
    </comment>
    <comment ref="N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καρτα </t>
        </r>
      </text>
    </comment>
    <comment ref="O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21/03/23 ΚΑΡΤΑ </t>
        </r>
      </text>
    </comment>
    <comment ref="C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28/6/22 </t>
        </r>
      </text>
    </comment>
    <comment ref="F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55+40*8</t>
        </r>
      </text>
    </comment>
    <comment ref="G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 ΚΑΡΤΑ </t>
        </r>
      </text>
    </comment>
    <comment ref="I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05/10/22 καρτα </t>
        </r>
      </text>
    </comment>
    <comment ref="J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04/11/22 ΚΑΡΤΑ </t>
        </r>
      </text>
    </comment>
    <comment ref="L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11/1/23 καρτα </t>
        </r>
      </text>
    </comment>
    <comment ref="M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13/02/23 καρτα </t>
        </r>
      </text>
    </comment>
    <comment ref="N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10/03/23 ΚΑΡΤΑ </t>
        </r>
      </text>
    </comment>
    <comment ref="O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ΚΑΡΤΑ</t>
        </r>
      </text>
    </comment>
    <comment ref="P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ΚΑΡΤΑ </t>
        </r>
      </text>
    </comment>
    <comment ref="A133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 ΚΆΘΕ 1Η ΤΟΥ ΜΗΝΑ </t>
        </r>
      </text>
    </comment>
    <comment ref="C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28/6/22 </t>
        </r>
      </text>
    </comment>
    <comment ref="E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Ionia:55+77*9</t>
        </r>
      </text>
    </comment>
    <comment ref="G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  <r>
          <rPr>
            <b/>
            <sz val="9"/>
            <color indexed="81"/>
            <rFont val="Tahoma"/>
            <family val="2"/>
            <charset val="161"/>
          </rPr>
          <t xml:space="preserve">27/06/22 ΚΑΡΤΑ </t>
        </r>
      </text>
    </comment>
    <comment ref="H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21/9/22 καρτσ </t>
        </r>
      </text>
    </comment>
    <comment ref="I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05/10/22 καρτα</t>
        </r>
      </text>
    </comment>
    <comment ref="J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04/11/22 ΚΑΡΤΑ </t>
        </r>
      </text>
    </comment>
    <comment ref="K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14/12/23 ΚΑΡΤΑ</t>
        </r>
      </text>
    </comment>
    <comment ref="L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11/1/23 ΚΑΡΤΑ </t>
        </r>
      </text>
    </comment>
    <comment ref="M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13/2/23 ΚΑΡΤΑ </t>
        </r>
      </text>
    </comment>
    <comment ref="N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10/03/23 ΚΑΡΤΑ </t>
        </r>
      </text>
    </comment>
    <comment ref="O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03/4/23 ΚΑΡΤΑ </t>
        </r>
      </text>
    </comment>
    <comment ref="P133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 03/05/23 </t>
        </r>
      </text>
    </comment>
    <comment ref="Q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22/05/23</t>
        </r>
      </text>
    </comment>
    <comment ref="A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50*8</t>
        </r>
      </text>
    </comment>
    <comment ref="I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7/10/22 ΠΕΙΡΑΙΩΣ </t>
        </r>
      </text>
    </comment>
    <comment ref="J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09/11/22 peiraios
</t>
        </r>
      </text>
    </comment>
    <comment ref="K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8/12/22 πειραιως </t>
        </r>
      </text>
    </comment>
    <comment ref="L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ΠΕΙΡΑΙΩΣ </t>
        </r>
      </text>
    </comment>
    <comment ref="M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02/02/23 ΠΕΙΡΑΙΩΣ </t>
        </r>
      </text>
    </comment>
    <comment ref="N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09/3/23 peiraios </t>
        </r>
      </text>
    </comment>
    <comment ref="O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06/04/23 peiraios </t>
        </r>
      </text>
    </comment>
    <comment ref="P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,09/05/22 ΠΕΙΡΑΙΩΣ </t>
        </r>
      </text>
    </comment>
    <comment ref="C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I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7/10/22 ΠΕΙΡΑΙΩΣ </t>
        </r>
      </text>
    </comment>
    <comment ref="K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8/12/22 πειραιως </t>
        </r>
      </text>
    </comment>
    <comment ref="L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ΠΕΙΡΑΙΩΣ </t>
        </r>
      </text>
    </comment>
    <comment ref="M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02/02/23 ΠΕΙΡΑΙΩΣ </t>
        </r>
      </text>
    </comment>
    <comment ref="O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06/04/23 peiraios </t>
        </r>
      </text>
    </comment>
    <comment ref="A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</t>
        </r>
      </text>
    </comment>
    <comment ref="F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43*8</t>
        </r>
      </text>
    </comment>
    <comment ref="G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</t>
        </r>
      </text>
    </comment>
    <comment ref="I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7/10/22 ΠΕΙΡΑΙΩΣ </t>
        </r>
      </text>
    </comment>
    <comment ref="K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8/12/22 πειραιως </t>
        </r>
      </text>
    </comment>
    <comment ref="L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ΠΕΙΡΑΙΩΣ </t>
        </r>
      </text>
    </comment>
    <comment ref="M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02/02/23 ΠΕΙΡΑΙΩΣ </t>
        </r>
      </text>
    </comment>
    <comment ref="O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A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30/9/22</t>
        </r>
      </text>
    </comment>
    <comment ref="F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100+133*9</t>
        </r>
      </text>
    </comment>
    <comment ref="G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 </t>
        </r>
      </text>
    </comment>
    <comment ref="H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31/10/2022</t>
        </r>
      </text>
    </comment>
    <comment ref="I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7/11/22</t>
        </r>
      </text>
    </comment>
    <comment ref="J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10/12/22</t>
        </r>
      </text>
    </comment>
    <comment ref="K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21/12/22</t>
        </r>
      </text>
    </comment>
    <comment ref="L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1/02/23</t>
        </r>
      </text>
    </comment>
    <comment ref="M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06/03/23 καρτα </t>
        </r>
      </text>
    </comment>
    <comment ref="N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08/04/23</t>
        </r>
      </text>
    </comment>
    <comment ref="O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10/05/23 ΚΑΡΤΑ </t>
        </r>
      </text>
    </comment>
    <comment ref="P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11/2/23 </t>
        </r>
      </text>
    </comment>
    <comment ref="Q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20/06/2023 </t>
        </r>
      </text>
    </comment>
    <comment ref="C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16/9/22 </t>
        </r>
      </text>
    </comment>
    <comment ref="F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149*8</t>
        </r>
      </text>
    </comment>
    <comment ref="I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06/10/22 </t>
        </r>
      </text>
    </comment>
    <comment ref="J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03/11/2022 </t>
        </r>
      </text>
    </comment>
    <comment ref="L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 </t>
        </r>
      </text>
    </comment>
    <comment ref="M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14/02/23 </t>
        </r>
      </text>
    </comment>
    <comment ref="N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02/03/23 </t>
        </r>
      </text>
    </comment>
    <comment ref="O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04/04/23</t>
        </r>
      </text>
    </comment>
    <comment ref="P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</t>
        </r>
      </text>
    </comment>
    <comment ref="C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18/06/22 εθνικη</t>
        </r>
      </text>
    </comment>
    <comment ref="F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07/06/22</t>
        </r>
      </text>
    </comment>
    <comment ref="I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 καρτα </t>
        </r>
      </text>
    </comment>
    <comment ref="J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1/11/22 καρτα </t>
        </r>
      </text>
    </comment>
    <comment ref="K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06/12/22 ΚΑΡΤΑ </t>
        </r>
      </text>
    </comment>
    <comment ref="L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12/1/23 ΚΑΡΤΑ </t>
        </r>
      </text>
    </comment>
    <comment ref="M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02/02/23 καρτα </t>
        </r>
      </text>
    </comment>
    <comment ref="N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28/02/23 ΚΑΡΤΑ </t>
        </r>
      </text>
    </comment>
    <comment ref="O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04/04/23 ΚΑΡΤΑ </t>
        </r>
      </text>
    </comment>
    <comment ref="P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karta </t>
        </r>
      </text>
    </comment>
    <comment ref="A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1Η ΤΟΥ ΜΗΝΑ</t>
        </r>
      </text>
    </comment>
    <comment ref="F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50+100*8</t>
        </r>
      </text>
    </comment>
    <comment ref="A1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21 </t>
        </r>
      </text>
    </comment>
    <comment ref="C141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13/06/22</t>
        </r>
      </text>
    </comment>
    <comment ref="F1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172*6</t>
        </r>
      </text>
    </comment>
    <comment ref="G1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13/05/22</t>
        </r>
      </text>
    </comment>
    <comment ref="I1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27/10/22 καρτα</t>
        </r>
      </text>
    </comment>
    <comment ref="J1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29/11/22 </t>
        </r>
      </text>
    </comment>
    <comment ref="K1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19/12/22 karta </t>
        </r>
      </text>
    </comment>
    <comment ref="L1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 ΚΑΡΤΑ </t>
        </r>
      </text>
    </comment>
    <comment ref="M1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</t>
        </r>
      </text>
    </comment>
    <comment ref="A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PEIRAIOS </t>
        </r>
      </text>
    </comment>
    <comment ref="F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55+143*8</t>
        </r>
      </text>
    </comment>
    <comment ref="G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PEIRAIOS </t>
        </r>
      </text>
    </comment>
    <comment ref="I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3/10/22 peiraios </t>
        </r>
      </text>
    </comment>
    <comment ref="J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3/11/22 peiriaos 
</t>
        </r>
      </text>
    </comment>
    <comment ref="K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2/12/22 πειραιως </t>
        </r>
      </text>
    </comment>
    <comment ref="L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05/01/23 ΠΕΙΡΑΙΩΣ </t>
        </r>
      </text>
    </comment>
    <comment ref="M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05/02/23 peiraios </t>
        </r>
      </text>
    </comment>
    <comment ref="N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01/03/23ΠΕΙΡΑΙΩΣ 
</t>
        </r>
      </text>
    </comment>
    <comment ref="O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ΠΕΙΡΑΙΩΣ</t>
        </r>
      </text>
    </comment>
    <comment ref="P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ΠΕΙΡΑΙΩΣ </t>
        </r>
      </text>
    </comment>
    <comment ref="C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21/6/22 eurobank </t>
        </r>
      </text>
    </comment>
    <comment ref="F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55+40*8 ΑΡΧΕΣ ΤΟΥ ΜΗΝΑ </t>
        </r>
      </text>
    </comment>
    <comment ref="G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21/6/22 eurobank </t>
        </r>
      </text>
    </comment>
    <comment ref="I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6/10/22 ΚΑΡΤΑ </t>
        </r>
      </text>
    </comment>
    <comment ref="J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3/11/22 ΚΑΡΤΑ </t>
        </r>
      </text>
    </comment>
    <comment ref="K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06/12/22 karta </t>
        </r>
      </text>
    </comment>
    <comment ref="L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12/1/23 ΚΑΡΤΑ </t>
        </r>
      </text>
    </comment>
    <comment ref="M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02/02/23 karta </t>
        </r>
      </text>
    </comment>
    <comment ref="N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28/02/23 karta </t>
        </r>
      </text>
    </comment>
    <comment ref="O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25/04/23 ΚΑΡΤΑ </t>
        </r>
      </text>
    </comment>
    <comment ref="P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30/05/23 karta </t>
        </r>
      </text>
    </comment>
    <comment ref="G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14/9/22</t>
        </r>
      </text>
    </comment>
    <comment ref="G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14/9/22</t>
        </r>
      </text>
    </comment>
    <comment ref="A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15 ΤΟΥ ΜΗΝΑ</t>
        </r>
      </text>
    </comment>
    <comment ref="C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28/6/22 </t>
        </r>
      </text>
    </comment>
    <comment ref="F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55+71*9</t>
        </r>
      </text>
    </comment>
    <comment ref="G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16/06/22 καρτα </t>
        </r>
      </text>
    </comment>
    <comment ref="I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26/10/22 ΚΑΡΤΑ </t>
        </r>
      </text>
    </comment>
    <comment ref="J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05/12/22 καρτα </t>
        </r>
      </text>
    </comment>
    <comment ref="K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11/1/23 </t>
        </r>
      </text>
    </comment>
    <comment ref="L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11/1/23 καρτα </t>
        </r>
      </text>
    </comment>
    <comment ref="M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22/02/23 KARTA </t>
        </r>
      </text>
    </comment>
    <comment ref="N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27/036/23 ΚΑΡΤΑ </t>
        </r>
      </text>
    </comment>
    <comment ref="O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28/04/23 καρτα </t>
        </r>
      </text>
    </comment>
    <comment ref="P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31/05/2023</t>
        </r>
      </text>
    </comment>
    <comment ref="Q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26/06/23 ΚΑΡΤΑ </t>
        </r>
      </text>
    </comment>
    <comment ref="A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24/05/22</t>
        </r>
      </text>
    </comment>
    <comment ref="F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43*8</t>
        </r>
      </text>
    </comment>
    <comment ref="G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24/05/22</t>
        </r>
      </text>
    </comment>
    <comment ref="I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06/10/22 ΚΑΡΤΑ </t>
        </r>
      </text>
    </comment>
    <comment ref="J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01/12/22 ΚΑΡΤΑ </t>
        </r>
      </text>
    </comment>
    <comment ref="K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1/12/22 καρτα </t>
        </r>
      </text>
    </comment>
    <comment ref="L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22/12/22 ΚΑΡΤΑ </t>
        </r>
      </text>
    </comment>
    <comment ref="A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28/5/22 peiraios </t>
        </r>
      </text>
    </comment>
    <comment ref="F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160+179*8</t>
        </r>
      </text>
    </comment>
    <comment ref="G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28/5/22 peiraios </t>
        </r>
      </text>
    </comment>
    <comment ref="I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19/10/22 KARTA </t>
        </r>
      </text>
    </comment>
    <comment ref="J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18/11/22 KARTA </t>
        </r>
      </text>
    </comment>
    <comment ref="K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16/12/2022</t>
        </r>
      </text>
    </comment>
    <comment ref="L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18/1/23 ΚΑΡΤΑ </t>
        </r>
      </text>
    </comment>
    <comment ref="M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20/02/23 karta </t>
        </r>
      </text>
    </comment>
    <comment ref="N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29/3/23 </t>
        </r>
      </text>
    </comment>
    <comment ref="O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ΚΑΡΤΑ </t>
        </r>
      </text>
    </comment>
    <comment ref="P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7/6/23</t>
        </r>
      </text>
    </comment>
    <comment ref="A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ΜΕΧΡΙ 10</t>
        </r>
      </text>
    </comment>
    <comment ref="G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28/5/22 peiraios </t>
        </r>
      </text>
    </comment>
    <comment ref="A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ΜΕΧΡΙ 10 
+12 ΕΥΡΩ </t>
        </r>
      </text>
    </comment>
    <comment ref="C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28/5/22 peiraios </t>
        </r>
      </text>
    </comment>
    <comment ref="G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28/5/22 peiraios </t>
        </r>
      </text>
    </comment>
    <comment ref="F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114*8</t>
        </r>
      </text>
    </comment>
    <comment ref="J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karta </t>
        </r>
      </text>
    </comment>
    <comment ref="K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06/12/22 ΚΑΡΤΑ </t>
        </r>
      </text>
    </comment>
    <comment ref="L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19/1/23 καρτα </t>
        </r>
      </text>
    </comment>
    <comment ref="M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18/3/23 karta</t>
        </r>
      </text>
    </comment>
    <comment ref="N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28/03/23 karta</t>
        </r>
      </text>
    </comment>
    <comment ref="O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06/05/23 KARTA </t>
        </r>
      </text>
    </comment>
    <comment ref="P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25/05/23 ΚΑΡΤΑ </t>
        </r>
      </text>
    </comment>
    <comment ref="G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06/06/22 ΑΛΦΑ </t>
        </r>
      </text>
    </comment>
    <comment ref="A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10</t>
        </r>
      </text>
    </comment>
    <comment ref="C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31/05/22</t>
        </r>
      </text>
    </comment>
    <comment ref="F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55+137*8</t>
        </r>
      </text>
    </comment>
    <comment ref="G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06/06/22 ΑΛΦΑ </t>
        </r>
      </text>
    </comment>
    <comment ref="I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24/10/22 ΚΑΡΤΑ </t>
        </r>
      </text>
    </comment>
    <comment ref="J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24/10/22 ΚΑΡΤΑ </t>
        </r>
      </text>
    </comment>
    <comment ref="K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6/12/22 αλφα </t>
        </r>
      </text>
    </comment>
    <comment ref="L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6/12/22 αλφα </t>
        </r>
      </text>
    </comment>
    <comment ref="M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21/1/23 καρτα </t>
        </r>
      </text>
    </comment>
    <comment ref="N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ΚΑΡΤΆ </t>
        </r>
      </text>
    </comment>
    <comment ref="O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29/03/23 καρτα</t>
        </r>
      </text>
    </comment>
    <comment ref="P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29/04/23 ΚΑΡΤΑ </t>
        </r>
      </text>
    </comment>
    <comment ref="C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31/05/22</t>
        </r>
      </text>
    </comment>
    <comment ref="F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55+155*8</t>
        </r>
      </text>
    </comment>
    <comment ref="G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6/6/22 ΑΛΦΑ</t>
        </r>
      </text>
    </comment>
    <comment ref="I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24/10/22 ΚΑΡΤΑ </t>
        </r>
      </text>
    </comment>
    <comment ref="J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24/10/22 ΚΑΡΤΑ </t>
        </r>
      </text>
    </comment>
    <comment ref="K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6/12/22 αλφα </t>
        </r>
      </text>
    </comment>
    <comment ref="L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6/12/22 αλφα </t>
        </r>
      </text>
    </comment>
    <comment ref="M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21/1/23 </t>
        </r>
      </text>
    </comment>
    <comment ref="N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ΚΑΡΤΑ </t>
        </r>
      </text>
    </comment>
    <comment ref="O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29/03/23 καρτα </t>
        </r>
      </text>
    </comment>
    <comment ref="A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5 </t>
        </r>
      </text>
    </comment>
    <comment ref="A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F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55+63*8</t>
        </r>
      </text>
    </comment>
    <comment ref="A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10</t>
        </r>
      </text>
    </comment>
    <comment ref="C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G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I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 ΚΑΡΤΑ </t>
        </r>
      </text>
    </comment>
    <comment ref="J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03/11/2022 ΚΑΡΤΑ </t>
        </r>
      </text>
    </comment>
    <comment ref="K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01/12/22 </t>
        </r>
      </text>
    </comment>
    <comment ref="L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19/01/23 καρτα </t>
        </r>
      </text>
    </comment>
    <comment ref="M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16/02/23 ΚΑΡΤΑ </t>
        </r>
      </text>
    </comment>
    <comment ref="N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10/03/23 </t>
        </r>
      </text>
    </comment>
    <comment ref="O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25/04/23 καρτα </t>
        </r>
      </text>
    </comment>
    <comment ref="P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25/05/23 karta </t>
        </r>
      </text>
    </comment>
    <comment ref="I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24/10/22 KARTA </t>
        </r>
      </text>
    </comment>
    <comment ref="J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24/10/22 KARTA </t>
        </r>
      </text>
    </comment>
    <comment ref="K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20/11/22 αλπηα </t>
        </r>
      </text>
    </comment>
    <comment ref="A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01/7/22</t>
        </r>
      </text>
    </comment>
    <comment ref="F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55+107*9</t>
        </r>
      </text>
    </comment>
    <comment ref="G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01/7/22</t>
        </r>
      </text>
    </comment>
    <comment ref="H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07/09/22 ΚΑΡΤΑ </t>
        </r>
      </text>
    </comment>
    <comment ref="I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13/10/22 ΚΑΡΤΑ </t>
        </r>
      </text>
    </comment>
    <comment ref="J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22/11/22 ΚΑΡΤΑ </t>
        </r>
      </text>
    </comment>
    <comment ref="K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20/12/22 karta </t>
        </r>
      </text>
    </comment>
    <comment ref="L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26/1/23 karta </t>
        </r>
      </text>
    </comment>
    <comment ref="M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24/02/23 KARTA </t>
        </r>
      </text>
    </comment>
    <comment ref="N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03/03/23 ΚΑΡΤΑ </t>
        </r>
      </text>
    </comment>
    <comment ref="O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08/04/23 ΚΑΡΤΑ</t>
        </r>
      </text>
    </comment>
    <comment ref="P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10/05/23ΝΚΑΡΤΑ</t>
        </r>
      </text>
    </comment>
    <comment ref="Q1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23/6/23 ΚΑΡΤΑ</t>
        </r>
      </text>
    </comment>
    <comment ref="A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15 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F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55+49*8</t>
        </r>
      </text>
    </comment>
    <comment ref="G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H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14/6/22 KARTA</t>
        </r>
      </text>
    </comment>
    <comment ref="I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 ΚΑΡΤΑ </t>
        </r>
      </text>
    </comment>
    <comment ref="J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03/11/2022ΚΑΡΤΑ </t>
        </r>
      </text>
    </comment>
    <comment ref="K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01/12/22 </t>
        </r>
      </text>
    </comment>
    <comment ref="N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10/03/23 </t>
        </r>
      </text>
    </comment>
    <comment ref="O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25/04/23 καρτα </t>
        </r>
      </text>
    </comment>
    <comment ref="P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25/05/23 karta </t>
        </r>
      </text>
    </comment>
    <comment ref="C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08/06/22</t>
        </r>
      </text>
    </comment>
    <comment ref="F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8/06/22 KARTA </t>
        </r>
      </text>
    </comment>
    <comment ref="I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 </t>
        </r>
      </text>
    </comment>
    <comment ref="J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10/11/22 ΚΑΡΤΑ </t>
        </r>
      </text>
    </comment>
    <comment ref="K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 22 ΚΑΡΤΑ </t>
        </r>
      </text>
    </comment>
    <comment ref="L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 ΚΑΡΤΑ </t>
        </r>
      </text>
    </comment>
    <comment ref="M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16/02/23 ΚΑΡΤΑ </t>
        </r>
      </text>
    </comment>
    <comment ref="N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09/03/23 καρτα </t>
        </r>
      </text>
    </comment>
    <comment ref="O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04/04/23 καρτα </t>
        </r>
      </text>
    </comment>
    <comment ref="P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04/05/23 </t>
        </r>
      </text>
    </comment>
    <comment ref="A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364+695+751=1800
50+195Χ9
ΚΆΘΕ 1Η</t>
        </r>
      </text>
    </comment>
    <comment ref="C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πειραιωσ </t>
        </r>
      </text>
    </comment>
    <comment ref="F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55+70*8</t>
        </r>
      </text>
    </comment>
    <comment ref="I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04/11/22 πειραιωσ </t>
        </r>
      </text>
    </comment>
    <comment ref="J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02/12/22 peiraios </t>
        </r>
      </text>
    </comment>
    <comment ref="K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πειραιως </t>
        </r>
      </text>
    </comment>
    <comment ref="L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17/02/23 peiraios </t>
        </r>
      </text>
    </comment>
    <comment ref="M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ΠΕΙΡΑΙΩΣ</t>
        </r>
      </text>
    </comment>
    <comment ref="N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29/5/23 ΠΕΙΡΑΙΩΣ </t>
        </r>
      </text>
    </comment>
    <comment ref="C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πειραιωσ </t>
        </r>
      </text>
    </comment>
    <comment ref="F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55+130*8</t>
        </r>
      </text>
    </comment>
    <comment ref="I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04/11/22 πειραιωσ </t>
        </r>
      </text>
    </comment>
    <comment ref="J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02/12/22 peiraios </t>
        </r>
      </text>
    </comment>
    <comment ref="K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πειραιως </t>
        </r>
      </text>
    </comment>
    <comment ref="N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29/5/23 ΠΕΙΡΑΙΩΣ </t>
        </r>
      </text>
    </comment>
    <comment ref="O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04/09/23 peiraios</t>
        </r>
      </text>
    </comment>
    <comment ref="C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πειραιως </t>
        </r>
      </text>
    </comment>
    <comment ref="F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55+115*8</t>
        </r>
      </text>
    </comment>
    <comment ref="I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04/11/22 πειραιωσ </t>
        </r>
      </text>
    </comment>
    <comment ref="J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02/12/22 peiraios </t>
        </r>
      </text>
    </comment>
    <comment ref="K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πειραιως </t>
        </r>
      </text>
    </comment>
    <comment ref="A1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A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
</t>
        </r>
      </text>
    </comment>
    <comment ref="C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23/06/22</t>
        </r>
      </text>
    </comment>
    <comment ref="I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</t>
        </r>
      </text>
    </comment>
    <comment ref="J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02/03/2023 ΕΞΕΤΑΣΤΡΑ </t>
        </r>
      </text>
    </comment>
    <comment ref="K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02/03/23</t>
        </r>
      </text>
    </comment>
    <comment ref="L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04/04/23 </t>
        </r>
      </text>
    </comment>
    <comment ref="M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1/6/23</t>
        </r>
      </text>
    </comment>
    <comment ref="A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23/06/22</t>
        </r>
      </text>
    </comment>
    <comment ref="I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</t>
        </r>
      </text>
    </comment>
    <comment ref="K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02/03/23</t>
        </r>
      </text>
    </comment>
    <comment ref="M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1/6/23</t>
        </r>
      </text>
    </comment>
    <comment ref="A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29/06/22</t>
        </r>
      </text>
    </comment>
    <comment ref="F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67*8</t>
        </r>
      </text>
    </comment>
    <comment ref="G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27/9/22</t>
        </r>
      </text>
    </comment>
    <comment ref="I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27/9/22 καρτα</t>
        </r>
      </text>
    </comment>
    <comment ref="J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29/10/22 ΜΕ ΚΑΡΤΑ</t>
        </r>
      </text>
    </comment>
    <comment ref="K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07/11/22 </t>
        </r>
      </text>
    </comment>
    <comment ref="L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09/1/23 καρτα </t>
        </r>
      </text>
    </comment>
    <comment ref="M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08/02/23 ΚΑΡΤΑ </t>
        </r>
      </text>
    </comment>
    <comment ref="N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01/3/23 ΚΑΡΤΑ </t>
        </r>
      </text>
    </comment>
    <comment ref="O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05/04/23 καρτα </t>
        </r>
      </text>
    </comment>
    <comment ref="P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ΚΑΡΤΑ </t>
        </r>
      </text>
    </comment>
    <comment ref="A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15 </t>
        </r>
      </text>
    </comment>
    <comment ref="C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 πειραιωσ</t>
        </r>
      </text>
    </comment>
    <comment ref="F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Ionia:55+75*8</t>
        </r>
      </text>
    </comment>
    <comment ref="G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10/05/22</t>
        </r>
      </text>
    </comment>
    <comment ref="I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13/10/22 την επομενη φορα 50 </t>
        </r>
      </text>
    </comment>
    <comment ref="J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22/11/22 </t>
        </r>
      </text>
    </comment>
    <comment ref="K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20/12/22 </t>
        </r>
      </text>
    </comment>
    <comment ref="L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24/1/23 </t>
        </r>
      </text>
    </comment>
    <comment ref="M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 </t>
        </r>
      </text>
    </comment>
    <comment ref="N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21/03/23 </t>
        </r>
      </text>
    </comment>
    <comment ref="O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25/04/23 </t>
        </r>
      </text>
    </comment>
    <comment ref="P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11/05/23 ΚΑΡΤΑ </t>
        </r>
      </text>
    </comment>
    <comment ref="C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20/9/2022</t>
        </r>
      </text>
    </comment>
    <comment ref="F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  ΚΆΘΕ 10 </t>
        </r>
      </text>
    </comment>
    <comment ref="G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16/9/22</t>
        </r>
      </text>
    </comment>
    <comment ref="I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04/10/22</t>
        </r>
      </text>
    </comment>
    <comment ref="J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15/11/22 </t>
        </r>
      </text>
    </comment>
    <comment ref="K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15/12/22 καρτα</t>
        </r>
      </text>
    </comment>
    <comment ref="L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17/1/23 </t>
        </r>
      </text>
    </comment>
    <comment ref="M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14/02/23 καρτα </t>
        </r>
      </text>
    </comment>
    <comment ref="N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14/3/23 ΚΑΡΤΑ</t>
        </r>
      </text>
    </comment>
    <comment ref="O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10/05/23 ΚΑΡΤΑ
</t>
        </r>
      </text>
    </comment>
    <comment ref="P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11/05/23 KARTA </t>
        </r>
      </text>
    </comment>
    <comment ref="C174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23/05/22 ΚΑΡΤΑ</t>
        </r>
      </text>
    </comment>
    <comment ref="G1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18/05/22</t>
        </r>
      </text>
    </comment>
    <comment ref="H1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</t>
        </r>
      </text>
    </comment>
    <comment ref="C175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23/05/22 ΚΑΡΤΑ</t>
        </r>
      </text>
    </comment>
    <comment ref="G1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18/05/22</t>
        </r>
      </text>
    </comment>
    <comment ref="G1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18/05/22</t>
        </r>
      </text>
    </comment>
    <comment ref="H1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C1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03/06/22 </t>
        </r>
      </text>
    </comment>
    <comment ref="G1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11/05/22 </t>
        </r>
      </text>
    </comment>
    <comment ref="A1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G1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07/09/22 </t>
        </r>
      </text>
    </comment>
    <comment ref="A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28/06/22</t>
        </r>
      </text>
    </comment>
    <comment ref="F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55+127*9</t>
        </r>
      </text>
    </comment>
    <comment ref="G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20/06/22 καρτα </t>
        </r>
      </text>
    </comment>
    <comment ref="H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15/9/22 karta </t>
        </r>
      </text>
    </comment>
    <comment ref="I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07/10/22 ΚΑΡΤΑ </t>
        </r>
      </text>
    </comment>
    <comment ref="J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10/11/22 KARTA </t>
        </r>
      </text>
    </comment>
    <comment ref="K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06/12/22 ΚΑΡΤΑ </t>
        </r>
      </text>
    </comment>
    <comment ref="L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17/01/23 KARTA </t>
        </r>
      </text>
    </comment>
    <comment ref="M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14/02/23 καρτα </t>
        </r>
      </text>
    </comment>
    <comment ref="N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09/03/23 ΚΑΡΤΑ </t>
        </r>
      </text>
    </comment>
    <comment ref="O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04/04/23 ΚΑΡΤΑ </t>
        </r>
      </text>
    </comment>
    <comment ref="P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04/05/23 karta </t>
        </r>
      </text>
    </comment>
    <comment ref="A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15 </t>
        </r>
      </text>
    </comment>
    <comment ref="C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22/06/22</t>
        </r>
      </text>
    </comment>
    <comment ref="F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</t>
        </r>
      </text>
    </comment>
    <comment ref="I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07/10/22 ΚΑΡΤΑ</t>
        </r>
      </text>
    </comment>
    <comment ref="J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καρτα </t>
        </r>
      </text>
    </comment>
    <comment ref="K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07/12/22 ΚΑΡΤΑ </t>
        </r>
      </text>
    </comment>
    <comment ref="L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09/1/23 ΚΑΡΤΑ</t>
        </r>
      </text>
    </comment>
    <comment ref="M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01/02/23 καρτα </t>
        </r>
      </text>
    </comment>
    <comment ref="N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03/03/23 καρτα </t>
        </r>
      </text>
    </comment>
    <comment ref="O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05/04/23 karta </t>
        </r>
      </text>
    </comment>
    <comment ref="P1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ΚΑΡΤΑ </t>
        </r>
      </text>
    </comment>
    <comment ref="A1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15</t>
        </r>
      </text>
    </comment>
    <comment ref="C1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22/6/22</t>
        </r>
      </text>
    </comment>
    <comment ref="E1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15*8 </t>
        </r>
      </text>
    </comment>
    <comment ref="F1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70*8</t>
        </r>
      </text>
    </comment>
    <comment ref="G1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</t>
        </r>
      </text>
    </comment>
    <comment ref="I1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07/10/22 ΚΑΡΤΑ </t>
        </r>
      </text>
    </comment>
    <comment ref="J1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καρτα </t>
        </r>
      </text>
    </comment>
    <comment ref="M1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01/02/23 καρτα </t>
        </r>
      </text>
    </comment>
    <comment ref="P1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ΚΑΡΤΑ </t>
        </r>
      </text>
    </comment>
    <comment ref="C1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28/6/22 peiraios </t>
        </r>
      </text>
    </comment>
    <comment ref="G1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28/5/22 peiraios </t>
        </r>
      </text>
    </comment>
    <comment ref="I1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14/11/22 peiraios </t>
        </r>
      </text>
    </comment>
    <comment ref="J1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14/11/22 peiraios </t>
        </r>
      </text>
    </comment>
    <comment ref="K1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29/12/22 ΠΕΙΡΑΙΩΣ </t>
        </r>
      </text>
    </comment>
    <comment ref="L1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20/02/23 PEIRAIOS </t>
        </r>
      </text>
    </comment>
    <comment ref="M1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20/02/23 ΠΕΙΡΙΑΩΣ
</t>
        </r>
      </text>
    </comment>
    <comment ref="N1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10/05/23 ΠΕΙΡΑΙΩΣ </t>
        </r>
      </text>
    </comment>
    <comment ref="O1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10/05/23 ΠΕΙΡΑΙΩΣ </t>
        </r>
      </text>
    </comment>
    <comment ref="A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28/5/22 peiraios </t>
        </r>
      </text>
    </comment>
    <comment ref="F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55+155*8</t>
        </r>
      </text>
    </comment>
    <comment ref="G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28/5/22 peiraios </t>
        </r>
      </text>
    </comment>
    <comment ref="I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14/11/22 peiriaos </t>
        </r>
      </text>
    </comment>
    <comment ref="J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14/11/22 peiriaos </t>
        </r>
      </text>
    </comment>
    <comment ref="K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29/12/22 ΠΕΙΡΑΙΩΣ </t>
        </r>
      </text>
    </comment>
    <comment ref="L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20/02/23 PEIRAIOS </t>
        </r>
      </text>
    </comment>
    <comment ref="N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10/05/23 ΠΕΙΡΑΙΩΣ </t>
        </r>
      </text>
    </comment>
    <comment ref="O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10/05/23 ΠΕΙΡΑΙΩΣ </t>
        </r>
      </text>
    </comment>
    <comment ref="A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21/06/22</t>
        </r>
      </text>
    </comment>
    <comment ref="F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</t>
        </r>
      </text>
    </comment>
    <comment ref="G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21/06/22</t>
        </r>
      </text>
    </comment>
    <comment ref="I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 ΚΑΡΤΑ </t>
        </r>
      </text>
    </comment>
    <comment ref="J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10/11/22 ΚΑΡΤΑ </t>
        </r>
      </text>
    </comment>
    <comment ref="K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08/12/22 ΚΑ;ΡΤΑ </t>
        </r>
      </text>
    </comment>
    <comment ref="L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25/1/23 ΚΑΡΤΑ </t>
        </r>
      </text>
    </comment>
    <comment ref="M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16/02/23 ΚΑΡΤΑ </t>
        </r>
      </text>
    </comment>
    <comment ref="N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16/03/23 καρτα </t>
        </r>
      </text>
    </comment>
    <comment ref="O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07/04/23 καρτα</t>
        </r>
      </text>
    </comment>
    <comment ref="P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17/05/23 karta </t>
        </r>
      </text>
    </comment>
    <comment ref="F1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45*8</t>
        </r>
      </text>
    </comment>
    <comment ref="G1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21/06/22</t>
        </r>
      </text>
    </comment>
    <comment ref="I1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 ΚΑΡΤΑ </t>
        </r>
      </text>
    </comment>
    <comment ref="J1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10/11/22 ΚΑΡΤΑ </t>
        </r>
      </text>
    </comment>
    <comment ref="K1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08/12/22 ΚΑΡΤΑ</t>
        </r>
      </text>
    </comment>
    <comment ref="L1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25/1/23 </t>
        </r>
      </text>
    </comment>
    <comment ref="M1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16/02/23 ΚΑΡΤΑ </t>
        </r>
      </text>
    </comment>
    <comment ref="P1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17/05/23 karta </t>
        </r>
      </text>
    </comment>
    <comment ref="C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30/09/22 alfa </t>
        </r>
      </text>
    </comment>
    <comment ref="F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55+45*8</t>
        </r>
      </text>
    </comment>
    <comment ref="G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06/09/22 YPOLOIPO 25 ΕΥΡΩ  
25 30/9/22 alfa </t>
        </r>
      </text>
    </comment>
    <comment ref="H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04/11/22 καρτα μελετη </t>
        </r>
      </text>
    </comment>
    <comment ref="I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27/10/22 ΚΑΡΤΑ </t>
        </r>
      </text>
    </comment>
    <comment ref="J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01/12/22 ΚΑΡΤΑ </t>
        </r>
      </text>
    </comment>
    <comment ref="K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20/12/22 ΚΑΡΤΑ </t>
        </r>
      </text>
    </comment>
    <comment ref="L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31/01/23 καρτα </t>
        </r>
      </text>
    </comment>
    <comment ref="M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</t>
        </r>
      </text>
    </comment>
    <comment ref="N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31/03/23 KARTA </t>
        </r>
      </text>
    </comment>
    <comment ref="O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28/04/23 KARTA </t>
        </r>
      </text>
    </comment>
    <comment ref="P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1/6/23 ΚΑΡΤΑ </t>
        </r>
      </text>
    </comment>
    <comment ref="C1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16/9/22</t>
        </r>
      </text>
    </comment>
    <comment ref="G1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16/9/22</t>
        </r>
      </text>
    </comment>
    <comment ref="J1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15/11/22 ΑΛΦΑ </t>
        </r>
      </text>
    </comment>
    <comment ref="K1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21/12/22 alfa </t>
        </r>
      </text>
    </comment>
    <comment ref="L1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21/12/22 alfa </t>
        </r>
      </text>
    </comment>
    <comment ref="M1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28/02/23 ΑΛΦΑ
</t>
        </r>
      </text>
    </comment>
    <comment ref="N1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ΑΛΦΑ</t>
        </r>
      </text>
    </comment>
    <comment ref="O1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alfa
</t>
        </r>
      </text>
    </comment>
    <comment ref="P1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31/05/2023 ALFA</t>
        </r>
      </text>
    </comment>
    <comment ref="Q1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16/6/23 ALPHA</t>
        </r>
      </text>
    </comment>
    <comment ref="A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F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55+70*8</t>
        </r>
      </text>
    </comment>
    <comment ref="G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01/06/22</t>
        </r>
      </text>
    </comment>
    <comment ref="I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3/11/22</t>
        </r>
      </text>
    </comment>
    <comment ref="J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13/12/22</t>
        </r>
      </text>
    </comment>
    <comment ref="K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13/12/22 </t>
        </r>
      </text>
    </comment>
    <comment ref="L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 </t>
        </r>
      </text>
    </comment>
    <comment ref="M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</t>
        </r>
      </text>
    </comment>
    <comment ref="N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27/04/23 </t>
        </r>
      </text>
    </comment>
    <comment ref="O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11/05/23 </t>
        </r>
      </text>
    </comment>
    <comment ref="P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06/06/2023 </t>
        </r>
      </text>
    </comment>
    <comment ref="C1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F1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G1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>1/06/22</t>
        </r>
      </text>
    </comment>
    <comment ref="I1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3/11/22 </t>
        </r>
      </text>
    </comment>
    <comment ref="A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31/05/22 ΕΘΝΙΚΗ </t>
        </r>
      </text>
    </comment>
    <comment ref="F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55+155*8</t>
        </r>
      </text>
    </comment>
    <comment ref="G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31/05/22 ΚΑΡΤΑ </t>
        </r>
      </text>
    </comment>
    <comment ref="I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30/9/22 ΕΘΝΙΚΗ </t>
        </r>
      </text>
    </comment>
    <comment ref="J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03/11/22 εθνικη </t>
        </r>
      </text>
    </comment>
    <comment ref="K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01/12/22 ΕΘΝΙΚΗ </t>
        </r>
      </text>
    </comment>
    <comment ref="L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02/01/22 εθνικη </t>
        </r>
      </text>
    </comment>
    <comment ref="M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30/01/23 εθνικη </t>
        </r>
      </text>
    </comment>
    <comment ref="N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01/03/2023 εθνικη 
</t>
        </r>
      </text>
    </comment>
    <comment ref="O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31/3/23Ν ΕΘΝΙΚΗ </t>
        </r>
      </text>
    </comment>
    <comment ref="P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30/04/23 εθνικη</t>
        </r>
      </text>
    </comment>
    <comment ref="A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 ΤΟΥ ΜΗΝΑ </t>
        </r>
      </text>
    </comment>
    <comment ref="C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12/7/22 alfa </t>
        </r>
      </text>
    </comment>
    <comment ref="F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55+60*10</t>
        </r>
      </text>
    </comment>
    <comment ref="G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10/06/22</t>
        </r>
      </text>
    </comment>
    <comment ref="H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12/9/22 ΑΛΦΑ </t>
        </r>
      </text>
    </comment>
    <comment ref="I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27/9/22 ΚΑΡΤΑ </t>
        </r>
      </text>
    </comment>
    <comment ref="J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12/10/22 αλφα</t>
        </r>
      </text>
    </comment>
    <comment ref="K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10/11/22 ΚΑΡΤΑ </t>
        </r>
      </text>
    </comment>
    <comment ref="L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13/12/22 </t>
        </r>
      </text>
    </comment>
    <comment ref="M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12/1/23 καρτα </t>
        </r>
      </text>
    </comment>
    <comment ref="N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13/02/23 ΑΛΦΑ </t>
        </r>
      </text>
    </comment>
    <comment ref="O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27/04/23 καρτα </t>
        </r>
      </text>
    </comment>
    <comment ref="P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11/5/23 ΑΛΦΑ</t>
        </r>
      </text>
    </comment>
    <comment ref="A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
</t>
        </r>
      </text>
    </comment>
    <comment ref="C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15/06/22</t>
        </r>
      </text>
    </comment>
    <comment ref="F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42*8</t>
        </r>
      </text>
    </comment>
    <comment ref="G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10/05/22</t>
        </r>
      </text>
    </comment>
    <comment ref="H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15/06/22</t>
        </r>
      </text>
    </comment>
    <comment ref="I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04/10/22 </t>
        </r>
      </text>
    </comment>
    <comment ref="J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ΚΑΡΤΑ </t>
        </r>
      </text>
    </comment>
    <comment ref="K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06/12/22 ΚΑΡΤΑ </t>
        </r>
      </text>
    </comment>
    <comment ref="L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 ΚΑΡΤΑ </t>
        </r>
      </text>
    </comment>
    <comment ref="M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 ΚΑΡΤΑ </t>
        </r>
      </text>
    </comment>
    <comment ref="N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02/03/23 καρτα </t>
        </r>
      </text>
    </comment>
    <comment ref="O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04/04/23 ΚΑΡΤΑ </t>
        </r>
      </text>
    </comment>
    <comment ref="P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09/05/23 ΚΑΡΤΑ </t>
        </r>
      </text>
    </comment>
    <comment ref="A1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15/06/22</t>
        </r>
      </text>
    </comment>
    <comment ref="F1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1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10/05/22</t>
        </r>
      </text>
    </comment>
    <comment ref="I1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04/10/22  ΚΑΡΤΑ </t>
        </r>
      </text>
    </comment>
    <comment ref="J1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ΞΑΡΤΑ </t>
        </r>
      </text>
    </comment>
    <comment ref="K1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06/12/22 ΚΑΡΤΑ </t>
        </r>
      </text>
    </comment>
    <comment ref="L1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 ΚΑΡΤΑ </t>
        </r>
      </text>
    </comment>
    <comment ref="M1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 ΚΑΡΤΑ </t>
        </r>
      </text>
    </comment>
    <comment ref="N1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02/03/23 καρτα </t>
        </r>
      </text>
    </comment>
    <comment ref="C1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08/06/22</t>
        </r>
      </text>
    </comment>
    <comment ref="F1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55+80*8</t>
        </r>
      </text>
    </comment>
    <comment ref="G1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08/06/22</t>
        </r>
      </text>
    </comment>
    <comment ref="I1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3/10/22 ΚΑΡΤΑ </t>
        </r>
      </text>
    </comment>
    <comment ref="J1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</t>
        </r>
      </text>
    </comment>
    <comment ref="K1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05/12/22 </t>
        </r>
      </text>
    </comment>
    <comment ref="L1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11/1/23 </t>
        </r>
      </text>
    </comment>
    <comment ref="M1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</t>
        </r>
      </text>
    </comment>
    <comment ref="N1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29/03/23 </t>
        </r>
      </text>
    </comment>
    <comment ref="O1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24/04/23 </t>
        </r>
      </text>
    </comment>
    <comment ref="P1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17/05/23 </t>
        </r>
      </text>
    </comment>
    <comment ref="C1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</t>
        </r>
      </text>
    </comment>
    <comment ref="F1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</t>
        </r>
      </text>
    </comment>
    <comment ref="G1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08/06/22</t>
        </r>
      </text>
    </comment>
    <comment ref="I1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3/10/22 </t>
        </r>
      </text>
    </comment>
    <comment ref="J1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</t>
        </r>
      </text>
    </comment>
    <comment ref="K1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05/12/22</t>
        </r>
      </text>
    </comment>
    <comment ref="L1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11/1/23 </t>
        </r>
      </text>
    </comment>
    <comment ref="M1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01/03/23 </t>
        </r>
      </text>
    </comment>
    <comment ref="O1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24/04/23</t>
        </r>
      </text>
    </comment>
    <comment ref="P197" authorId="0">
      <text>
        <r>
          <rPr>
            <sz val="9"/>
            <color indexed="81"/>
            <rFont val="Tahoma"/>
            <family val="2"/>
            <charset val="161"/>
          </rPr>
          <t xml:space="preserve">/17/05/23 </t>
        </r>
      </text>
    </comment>
    <comment ref="A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23/05/22</t>
        </r>
      </text>
    </comment>
    <comment ref="E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55+67*9</t>
        </r>
      </text>
    </comment>
    <comment ref="G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11/05/22</t>
        </r>
      </text>
    </comment>
    <comment ref="H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08/09/22</t>
        </r>
      </text>
    </comment>
    <comment ref="I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05/10/22 ΚΑΡΤΑ </t>
        </r>
      </text>
    </comment>
    <comment ref="J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</t>
        </r>
      </text>
    </comment>
    <comment ref="K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9/12/22 εθνικη </t>
        </r>
      </text>
    </comment>
    <comment ref="L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09/01/23 ΚΑΡΤΑ </t>
        </r>
      </text>
    </comment>
    <comment ref="M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03/02/23 karta </t>
        </r>
      </text>
    </comment>
    <comment ref="N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06/03/23KARTA </t>
        </r>
      </text>
    </comment>
    <comment ref="O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ΚΑΡΤΑ </t>
        </r>
      </text>
    </comment>
    <comment ref="P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ΚΑΡΤΑ </t>
        </r>
      </text>
    </comment>
    <comment ref="F1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40*8</t>
        </r>
      </text>
    </comment>
    <comment ref="I1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05/10/22 ΚΑΡΤΑ </t>
        </r>
      </text>
    </comment>
    <comment ref="J1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</t>
        </r>
      </text>
    </comment>
    <comment ref="K1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9/12/22 εθνικη </t>
        </r>
      </text>
    </comment>
    <comment ref="L1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09/1/23 ΚΑΡΤΑ</t>
        </r>
      </text>
    </comment>
    <comment ref="M1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KARTA 06/03/22 </t>
        </r>
      </text>
    </comment>
    <comment ref="N1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03/04/23 ΚΑΡΤΑ </t>
        </r>
      </text>
    </comment>
    <comment ref="O1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03/05/23 ΚΑΡΤΑ </t>
        </r>
      </text>
    </comment>
    <comment ref="C2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07/10/22 </t>
        </r>
      </text>
    </comment>
    <comment ref="F2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55+63 
400 cash</t>
        </r>
      </text>
    </comment>
    <comment ref="H2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10/10/22 CASH </t>
        </r>
      </text>
    </comment>
    <comment ref="I2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10/10/22 </t>
        </r>
      </text>
    </comment>
    <comment ref="J2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09/11/22 </t>
        </r>
      </text>
    </comment>
    <comment ref="K2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7/12/22</t>
        </r>
      </text>
    </comment>
    <comment ref="A2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10 </t>
        </r>
      </text>
    </comment>
    <comment ref="C2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15/7/22</t>
        </r>
      </text>
    </comment>
    <comment ref="F2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Ionia:55+75*8</t>
        </r>
      </text>
    </comment>
    <comment ref="G2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15/7/22</t>
        </r>
      </text>
    </comment>
    <comment ref="I2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11/10/22 KARTA </t>
        </r>
      </text>
    </comment>
    <comment ref="J2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15/11/22 ΚΑΡΤΑ </t>
        </r>
      </text>
    </comment>
    <comment ref="K2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22/12/22 καρτα </t>
        </r>
      </text>
    </comment>
    <comment ref="L2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17/1/23 καρτα </t>
        </r>
      </text>
    </comment>
    <comment ref="M2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09/02/023 ΚΑΡΤΑ </t>
        </r>
      </text>
    </comment>
    <comment ref="N201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Ionia:21/03/23 karta </t>
        </r>
      </text>
    </comment>
    <comment ref="O2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09/05/23 ΚΑΡΤΑ </t>
        </r>
      </text>
    </comment>
    <comment ref="A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F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55+43*8</t>
        </r>
      </text>
    </comment>
    <comment ref="G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08/09/22 </t>
        </r>
      </text>
    </comment>
    <comment ref="H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09/12/22 karta</t>
        </r>
      </text>
    </comment>
    <comment ref="I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04/10/22 </t>
        </r>
      </text>
    </comment>
    <comment ref="J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1/11/22 καρτα </t>
        </r>
      </text>
    </comment>
    <comment ref="K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1/12/22 ΚΑΡΤΑ </t>
        </r>
      </text>
    </comment>
    <comment ref="L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12/1/23 </t>
        </r>
      </text>
    </comment>
    <comment ref="M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14/2/23 karta </t>
        </r>
      </text>
    </comment>
    <comment ref="N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ΚΑΡΤΑ </t>
        </r>
      </text>
    </comment>
    <comment ref="P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25/04/23 ΚΑΡΤΑ </t>
        </r>
      </text>
    </comment>
    <comment ref="C2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06/7/22</t>
        </r>
      </text>
    </comment>
    <comment ref="F2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55+70*8</t>
        </r>
      </text>
    </comment>
    <comment ref="G2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08/09/22 </t>
        </r>
      </text>
    </comment>
    <comment ref="H2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27/1/23 ΚΑΡΤΑ</t>
        </r>
      </text>
    </comment>
    <comment ref="I2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04/10/22 </t>
        </r>
      </text>
    </comment>
    <comment ref="L2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12/1/23 </t>
        </r>
      </text>
    </comment>
    <comment ref="P2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25/04/23 ΚΑΡΤΑ </t>
        </r>
      </text>
    </comment>
    <comment ref="J2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01/11/22 </t>
        </r>
      </text>
    </comment>
    <comment ref="K2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2/12/22 karta </t>
        </r>
      </text>
    </comment>
    <comment ref="L2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 ΚΑΡΤΑ </t>
        </r>
      </text>
    </comment>
    <comment ref="M2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14/02/23 </t>
        </r>
      </text>
    </comment>
    <comment ref="F2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142*8 + 55  </t>
        </r>
      </text>
    </comment>
    <comment ref="G2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02/09/22</t>
        </r>
      </text>
    </comment>
    <comment ref="I2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</t>
        </r>
      </text>
    </comment>
    <comment ref="J2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1/12/22 </t>
        </r>
      </text>
    </comment>
    <comment ref="K2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20/12/22 </t>
        </r>
      </text>
    </comment>
    <comment ref="L2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28/1/23 </t>
        </r>
      </text>
    </comment>
    <comment ref="M2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23/02/23 </t>
        </r>
      </text>
    </comment>
    <comment ref="N2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1/4/23 </t>
        </r>
      </text>
    </comment>
    <comment ref="O2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27/04/23</t>
        </r>
      </text>
    </comment>
    <comment ref="P2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2/6/23 </t>
        </r>
      </text>
    </comment>
    <comment ref="C2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06/10/22 </t>
        </r>
      </text>
    </comment>
    <comment ref="G2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06/10/22 </t>
        </r>
      </text>
    </comment>
    <comment ref="I2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03/11/2022 </t>
        </r>
      </text>
    </comment>
    <comment ref="J2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01/01/22 </t>
        </r>
      </text>
    </comment>
    <comment ref="K2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10/01/23 </t>
        </r>
      </text>
    </comment>
    <comment ref="L2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29/5/23 </t>
        </r>
      </text>
    </comment>
    <comment ref="A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15 ΤΟΥ ΜΗΝΑ</t>
        </r>
      </text>
    </comment>
    <comment ref="C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F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115*9</t>
        </r>
      </text>
    </comment>
    <comment ref="G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H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06/10/22 ΚΑΡΤΑ </t>
        </r>
      </text>
    </comment>
    <comment ref="I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06/10/22 ΚΑΡΤΑ</t>
        </r>
      </text>
    </comment>
    <comment ref="J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1/12/22 </t>
        </r>
      </text>
    </comment>
    <comment ref="K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24/1/23
 </t>
        </r>
      </text>
    </comment>
    <comment ref="L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09/03/23 </t>
        </r>
      </text>
    </comment>
    <comment ref="M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27/04/23 </t>
        </r>
      </text>
    </comment>
    <comment ref="N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27/04/23 </t>
        </r>
      </text>
    </comment>
    <comment ref="O2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23/05/23 ΚΑΡΤΑ </t>
        </r>
      </text>
    </comment>
    <comment ref="A210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 ΑΡΧΕΣ ΤΟΥ ΜΗΝΑ </t>
        </r>
      </text>
    </comment>
    <comment ref="C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20/9/22 </t>
        </r>
      </text>
    </comment>
    <comment ref="F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133 ΚΑΙ ΓΙΑ ΤΟΥΣ 2 </t>
        </r>
      </text>
    </comment>
    <comment ref="G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20/9/22 ΚΑΡΤΑ </t>
        </r>
      </text>
    </comment>
    <comment ref="I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3/11/2022</t>
        </r>
      </text>
    </comment>
    <comment ref="J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03/11/2022
</t>
        </r>
      </text>
    </comment>
    <comment ref="K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6/12/22 ΚΑΡΤΑ </t>
        </r>
      </text>
    </comment>
    <comment ref="L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09/02/23 ΚΑΡΤΑ </t>
        </r>
      </text>
    </comment>
    <comment ref="M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07/03/23 καρτα </t>
        </r>
      </text>
    </comment>
    <comment ref="N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25/04/23 ΚΑΡΤΑ </t>
        </r>
      </text>
    </comment>
    <comment ref="O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Ionia:26/04/2023</t>
        </r>
      </text>
    </comment>
    <comment ref="P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02/05/23 καρτα</t>
        </r>
      </text>
    </comment>
    <comment ref="C2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20/9/22 </t>
        </r>
      </text>
    </comment>
    <comment ref="F2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113*6</t>
        </r>
      </text>
    </comment>
    <comment ref="K2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14/1/23 ΚΑΡΤΑ </t>
        </r>
      </text>
    </comment>
    <comment ref="L2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04/02/23 καρτα </t>
        </r>
      </text>
    </comment>
    <comment ref="M2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11/3/23 KARTA
</t>
        </r>
      </text>
    </comment>
    <comment ref="N2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06/04/23 καρτα</t>
        </r>
      </text>
    </comment>
    <comment ref="O2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2/05/23 ΚΑΡΤΑ </t>
        </r>
      </text>
    </comment>
    <comment ref="P2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25/05/23 ΚΑΡΤΑ </t>
        </r>
      </text>
    </comment>
  </commentList>
</comments>
</file>

<file path=xl/comments2.xml><?xml version="1.0" encoding="utf-8"?>
<comments xmlns="http://schemas.openxmlformats.org/spreadsheetml/2006/main">
  <authors>
    <author>Eurognosi Nea Ionia</author>
    <author>GRAMMATEIA</author>
  </authors>
  <commentList>
    <comment ref="A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28 ΤΟΥ ΜΗΝΑ </t>
        </r>
      </text>
    </comment>
    <comment ref="C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28/6/21</t>
        </r>
      </text>
    </comment>
    <comment ref="F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52 +131*8 1H DOSH SEPT</t>
        </r>
      </text>
    </comment>
    <comment ref="G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28/6/2021</t>
        </r>
      </text>
    </comment>
    <comment ref="H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30/9/2021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30/10/21 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</t>
        </r>
      </text>
    </comment>
    <comment ref="K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</t>
        </r>
      </text>
    </comment>
    <comment ref="L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04/02/22 </t>
        </r>
      </text>
    </comment>
    <comment ref="M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02/03/22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12/04/22 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23/05/22 </t>
        </r>
      </text>
    </comment>
    <comment ref="F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52 +131*8 1H DOSH SEPT</t>
        </r>
      </text>
    </comment>
    <comment ref="I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30/10/21 </t>
        </r>
      </text>
    </comment>
    <comment ref="J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</t>
        </r>
      </text>
    </comment>
    <comment ref="L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04/02/22 </t>
        </r>
      </text>
    </comment>
    <comment ref="O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23/05/22 </t>
        </r>
      </text>
    </comment>
    <comment ref="A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1600 ΣΥΝΟΛΟ 200*8</t>
        </r>
      </text>
    </comment>
    <comment ref="I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05/11/21 ΚΑΡΤΑ 250-90 ΤΗΣ ΠΡΟΗΓΟΥΜΕΝΗΣ ΧΡΟΝΙΑΣ </t>
        </r>
      </text>
    </comment>
    <comment ref="J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14/12/21 καρτα</t>
        </r>
      </text>
    </comment>
    <comment ref="K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11/01/2022 ΚΑΡΤΑ </t>
        </r>
      </text>
    </comment>
    <comment ref="L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ΕΙΣΠΡΑΞΗ 200 ΚΑΡΤΑ 11/01/2022 ΚΑΡΤΑ 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10/02/22 KARTA </t>
        </r>
      </text>
    </comment>
    <comment ref="N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05/03/22 KARTA </t>
        </r>
      </text>
    </comment>
    <comment ref="O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ΚΑΡΤΑ 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ΚΑΡΤΑ </t>
        </r>
      </text>
    </comment>
    <comment ref="P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31/05/22 ΚΑΡΤΑ 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15/06/22 καρτα </t>
        </r>
      </text>
    </comment>
    <comment ref="A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 ΤΟΥ ΜΗΝΑ 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24/6/2021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12*8</t>
        </r>
      </text>
    </comment>
    <comment ref="F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55+43*8 1H ΔΟΣΗ ΟΚΤΩΒΡΙΟ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27/5/2021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08/10/21
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10/11/21 </t>
        </r>
      </text>
    </comment>
    <comment ref="K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13/12/21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2/2/22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2/2/22 </t>
        </r>
      </text>
    </comment>
    <comment ref="N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28/3/22 </t>
        </r>
      </text>
    </comment>
    <comment ref="O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 </t>
        </r>
      </text>
    </comment>
    <comment ref="P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 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29/6/21</t>
        </r>
      </text>
    </comment>
    <comment ref="F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200Χ9 ΚΑΙ ΓΙΑ ΤΑ ΔΥΟ ΠΑΙΔΙΑ</t>
        </r>
      </text>
    </comment>
    <comment ref="I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09/11/21 </t>
        </r>
      </text>
    </comment>
    <comment ref="J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</t>
        </r>
      </text>
    </comment>
    <comment ref="K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13/01/21 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13/01/2022 </t>
        </r>
      </text>
    </comment>
    <comment ref="A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ΑΡΧΕΣ ΤΟΥ ΜΗΝΑ </t>
        </r>
      </text>
    </comment>
    <comment ref="I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09/11/21 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</t>
        </r>
      </text>
    </comment>
    <comment ref="K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13/01/21 </t>
        </r>
      </text>
    </comment>
    <comment ref="L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13/01/21 </t>
        </r>
      </text>
    </comment>
    <comment ref="M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29/3/22</t>
        </r>
      </text>
    </comment>
    <comment ref="N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29/3/22</t>
        </r>
      </text>
    </comment>
    <comment ref="O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26/05/22</t>
        </r>
      </text>
    </comment>
    <comment ref="A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ΥΠΟΛΟΙΠΟ 235 
67*9</t>
        </r>
      </text>
    </comment>
    <comment ref="C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28/6/21</t>
        </r>
      </text>
    </comment>
    <comment ref="F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67*9 1Η ΔΟΣΗ ΣΕΠΤ</t>
        </r>
      </text>
    </comment>
    <comment ref="H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03/11/21 </t>
        </r>
      </text>
    </comment>
    <comment ref="I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22/11/21</t>
        </r>
      </text>
    </comment>
    <comment ref="J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19/01/22 karta 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</t>
        </r>
      </text>
    </comment>
    <comment ref="M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 </t>
        </r>
      </text>
    </comment>
    <comment ref="P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1/6/2022</t>
        </r>
      </text>
    </comment>
    <comment ref="A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67*9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67*9</t>
        </r>
      </text>
    </comment>
    <comment ref="H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03/11/21 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22/11/21 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19/01/22 KARTA 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</t>
        </r>
      </text>
    </comment>
    <comment ref="L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 </t>
        </r>
      </text>
    </comment>
    <comment ref="M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1/6/22</t>
        </r>
      </text>
    </comment>
    <comment ref="A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40+32*8</t>
        </r>
      </text>
    </comment>
    <comment ref="G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ΑΠΌ ΠΡΟΗΓ ΧΡΟΝΙΑ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03/01/22 euro </t>
        </r>
      </text>
    </comment>
    <comment ref="M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23/02/22 EUROBANK </t>
        </r>
      </text>
    </comment>
    <comment ref="N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04/04/22 EURO </t>
        </r>
      </text>
    </comment>
    <comment ref="O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 EUROBANK </t>
        </r>
      </text>
    </comment>
    <comment ref="P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F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</t>
        </r>
      </text>
    </comment>
    <comment ref="G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5/7/21 EUROBANK</t>
        </r>
      </text>
    </comment>
    <comment ref="H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ΑΠΌ ΠΡΟΗΓΟΥΜΕΝΗ ΧΡΟΝΙΑ</t>
        </r>
      </text>
    </comment>
    <comment ref="I15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6/10 eurobank</t>
        </r>
      </text>
    </comment>
    <comment ref="J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 EUROBANK 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01/12/21 ΕUROBANK </t>
        </r>
      </text>
    </comment>
    <comment ref="L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03/01/22 euro </t>
        </r>
      </text>
    </comment>
    <comment ref="M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23/02/22 EUROBANK </t>
        </r>
      </text>
    </comment>
    <comment ref="N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04/04/22 EURO 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 EUROBANK </t>
        </r>
      </text>
    </comment>
    <comment ref="P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A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55+87*8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03/01/22 euro 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23/02/22 EUROBANK </t>
        </r>
      </text>
    </comment>
    <comment ref="N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04/04/22 EURO </t>
        </r>
      </text>
    </comment>
    <comment ref="O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 EUROBANK </t>
        </r>
      </text>
    </comment>
    <comment ref="P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27/06/22</t>
        </r>
      </text>
    </comment>
    <comment ref="F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8*50</t>
        </r>
      </text>
    </comment>
    <comment ref="H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8/9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03/01/22 euro </t>
        </r>
      </text>
    </comment>
    <comment ref="M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23/02/22 EUROBANK </t>
        </r>
      </text>
    </comment>
    <comment ref="N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04/04/22 EURO </t>
        </r>
      </text>
    </comment>
    <comment ref="O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 EUROBANK </t>
        </r>
      </text>
    </comment>
    <comment ref="A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218 eyro metrita 24/6/21</t>
        </r>
      </text>
    </comment>
    <comment ref="F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2.350 KAI ΓΙΑ ΤΙΣ 2 235*11 ΑΠΟ ΑΥΓΟΥΣΤΟ</t>
        </r>
      </text>
    </comment>
    <comment ref="H18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13/9 peiraios</t>
        </r>
      </text>
    </comment>
    <comment ref="I18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18/10 peiraios</t>
        </r>
      </text>
    </comment>
    <comment ref="J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16/11/21 PEIRAIWS </t>
        </r>
      </text>
    </comment>
    <comment ref="K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14/12/21 peiraios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17/01/22 πειραιως</t>
        </r>
      </text>
    </comment>
    <comment ref="M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24/02/22 ΠΕΙΡΑΙΩΣ </t>
        </r>
      </text>
    </comment>
    <comment ref="N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28/3/22 PEIRAIOS </t>
        </r>
      </text>
    </comment>
    <comment ref="O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19/04/22 ΠΕΙΡΑΙΩΣ </t>
        </r>
      </text>
    </comment>
    <comment ref="P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12/5/22 PEIRAIOS </t>
        </r>
      </text>
    </comment>
    <comment ref="A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G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13/7 trapeza</t>
        </r>
      </text>
    </comment>
    <comment ref="J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16/11/21 PEIRAIWS</t>
        </r>
      </text>
    </comment>
    <comment ref="K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14/12/21 peiraios</t>
        </r>
      </text>
    </comment>
    <comment ref="L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17/01/22 πειραιως</t>
        </r>
      </text>
    </comment>
    <comment ref="M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24/02/22 ΠΕΙΡΑΙΩΣ </t>
        </r>
      </text>
    </comment>
    <comment ref="N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28/3/22 PEIRAIOS </t>
        </r>
      </text>
    </comment>
    <comment ref="P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12/05/22 PEIRAIOS </t>
        </r>
      </text>
    </comment>
    <comment ref="C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29/6/21</t>
        </r>
      </text>
    </comment>
    <comment ref="F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 +72*8+74 1Η ΔΟΣΗ ΣΕΠΤ</t>
        </r>
      </text>
    </comment>
    <comment ref="G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24/5/21</t>
        </r>
      </text>
    </comment>
    <comment ref="F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50+72*8+74 1Η ΔΟΣΗ ΣΕΠΤ</t>
        </r>
      </text>
    </comment>
    <comment ref="G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24/5/2021</t>
        </r>
      </text>
    </comment>
    <comment ref="H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
</t>
        </r>
      </text>
    </comment>
    <comment ref="A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8*40</t>
        </r>
      </text>
    </comment>
    <comment ref="I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</t>
        </r>
      </text>
    </comment>
    <comment ref="J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03/11/21 </t>
        </r>
      </text>
    </comment>
    <comment ref="K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06/12/21</t>
        </r>
      </text>
    </comment>
    <comment ref="L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12/01/22 </t>
        </r>
      </text>
    </comment>
    <comment ref="M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07/02/22 </t>
        </r>
      </text>
    </comment>
    <comment ref="N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09/03/22 </t>
        </r>
      </text>
    </comment>
    <comment ref="O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06/04/22</t>
        </r>
      </text>
    </comment>
    <comment ref="P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 </t>
        </r>
      </text>
    </comment>
    <comment ref="A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8*43</t>
        </r>
      </text>
    </comment>
    <comment ref="I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 ΚΑΡΤΑ </t>
        </r>
      </text>
    </comment>
    <comment ref="J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04/11/21 karta </t>
        </r>
      </text>
    </comment>
    <comment ref="K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01/12/21 ΚΑΡΤΑ </t>
        </r>
      </text>
    </comment>
    <comment ref="L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12/01/2022 καρτα </t>
        </r>
      </text>
    </comment>
    <comment ref="M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04/02/22 ΚΑΡΤΑ </t>
        </r>
      </text>
    </comment>
    <comment ref="N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09/03/22 ΚΑΡΤΑ </t>
        </r>
      </text>
    </comment>
    <comment ref="O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11/04/22 ΚΑΡΤΑ </t>
        </r>
      </text>
    </comment>
    <comment ref="P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11/05/22</t>
        </r>
      </text>
    </comment>
    <comment ref="A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50+35X8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3/9/2021</t>
        </r>
      </text>
    </comment>
    <comment ref="I24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01/10</t>
        </r>
      </text>
    </comment>
    <comment ref="J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4/10/21 EUROBANK 40
5/11/21 EUROBANK 40</t>
        </r>
      </text>
    </comment>
    <comment ref="K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 EUROBANK </t>
        </r>
      </text>
    </comment>
    <comment ref="L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12/01/22 EURO </t>
        </r>
      </text>
    </comment>
    <comment ref="M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eurobank04/02/22</t>
        </r>
      </text>
    </comment>
    <comment ref="O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170 KATΑΘΕΣΗ - 05/05/22 EUROBANK</t>
        </r>
      </text>
    </comment>
    <comment ref="A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3/6/2021</t>
        </r>
      </text>
    </comment>
    <comment ref="E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12*8</t>
        </r>
      </text>
    </comment>
    <comment ref="F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 +12 ΜΕΛΕΤΗ 1Η ΔΟΣΗ ΟΚΤ</t>
        </r>
      </text>
    </comment>
    <comment ref="G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3/6/2021</t>
        </r>
      </text>
    </comment>
    <comment ref="I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
</t>
        </r>
      </text>
    </comment>
    <comment ref="J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02/11/21 ΚΑΡΤΑ </t>
        </r>
      </text>
    </comment>
    <comment ref="K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ΚΑΡΤΑ </t>
        </r>
      </text>
    </comment>
    <comment ref="L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</t>
        </r>
      </text>
    </comment>
    <comment ref="M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08/2/22 ΚΑΡΤΑ </t>
        </r>
      </text>
    </comment>
    <comment ref="N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08/03/22 ΚΑΡΤΑ </t>
        </r>
      </text>
    </comment>
    <comment ref="O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07/04/22 καρτα </t>
        </r>
      </text>
    </comment>
    <comment ref="P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05/05/22 karta </t>
        </r>
      </text>
    </comment>
    <comment ref="A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10 ΤΟΥ ΜΗΝΑ </t>
        </r>
      </text>
    </comment>
    <comment ref="F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67*9 1Η ΔΟΣΗ ΣΕΠΤ</t>
        </r>
      </text>
    </comment>
    <comment ref="G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31/5/21 peiraios</t>
        </r>
      </text>
    </comment>
    <comment ref="H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2/9 ΚΑΡΤΑ</t>
        </r>
      </text>
    </comment>
    <comment ref="I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06/10/21 karta 
</t>
        </r>
      </text>
    </comment>
    <comment ref="J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09/11/21 PEIRAIOS </t>
        </r>
      </text>
    </comment>
    <comment ref="K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15/12/21 peiraios</t>
        </r>
      </text>
    </comment>
    <comment ref="L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11/01/22 ΠΕΙΡΑΙΩΣ</t>
        </r>
      </text>
    </comment>
    <comment ref="M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15/02/22 PEIRAIOS 
</t>
        </r>
      </text>
    </comment>
    <comment ref="N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14/03/22 ΠΕΙΡΑΙΩΣ</t>
        </r>
      </text>
    </comment>
    <comment ref="O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14/04/22 peiraios </t>
        </r>
      </text>
    </comment>
    <comment ref="P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17/05/22 PEIRAIOS </t>
        </r>
      </text>
    </comment>
    <comment ref="A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ΑΡΧΕΣ ΜΗΝΑ</t>
        </r>
      </text>
    </comment>
    <comment ref="C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26/5/2020 ΜΕΤΡΗΤΑ</t>
        </r>
      </text>
    </comment>
    <comment ref="F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55+43Χ8  1Η ΔΟΣΗ ΟΚΤΩΒΡΙΟ</t>
        </r>
      </text>
    </comment>
    <comment ref="G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26/5/2020 ΚΑΡΤΑ</t>
        </r>
      </text>
    </comment>
    <comment ref="I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ΚΑΡΤΑ </t>
        </r>
      </text>
    </comment>
    <comment ref="J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04/11/21 ΚΑΡΤΑ </t>
        </r>
      </text>
    </comment>
    <comment ref="K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07/12 PEIRAIOS </t>
        </r>
      </text>
    </comment>
    <comment ref="L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12/01/21 πειραιως</t>
        </r>
      </text>
    </comment>
    <comment ref="M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02/02/22 PEIRAIOS </t>
        </r>
      </text>
    </comment>
    <comment ref="N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08/03/22 ΚΑΡΤΑ</t>
        </r>
      </text>
    </comment>
    <comment ref="O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06/04/22 ΠΕΙΡΑΙΩΣ</t>
        </r>
      </text>
    </comment>
    <comment ref="P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06/05/22 peiraios </t>
        </r>
      </text>
    </comment>
    <comment ref="A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ΤΕΛΟΣ ΤΟΥ ΜΗΝΑ </t>
        </r>
      </text>
    </comment>
    <comment ref="C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28/6/21</t>
        </r>
      </text>
    </comment>
    <comment ref="F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199*10 1Η ΔΟΣΗ ΣΕΠΤ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200 eyro peiraios 31/5/2021</t>
        </r>
      </text>
    </comment>
    <comment ref="J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26/3/22 ΠΕΙΡΑΩΣ </t>
        </r>
      </text>
    </comment>
    <comment ref="K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28/3/22 PEIRAIOS </t>
        </r>
      </text>
    </comment>
    <comment ref="L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26/04/22 peiraios 
</t>
        </r>
      </text>
    </comment>
    <comment ref="H29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27/9/21 peiraios</t>
        </r>
      </text>
    </comment>
    <comment ref="I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28/10/21 ΚΑΤΑΘΕΣΗ ΠΕΙΡΑΙΩΣ</t>
        </r>
      </text>
    </comment>
    <comment ref="J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29/11/21 ΠΕΙΡΑΙΩΣ </t>
        </r>
      </text>
    </comment>
    <comment ref="K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28/12/21 ΠΕΙΡΑΙΩΣ</t>
        </r>
      </text>
    </comment>
    <comment ref="L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30/01/22 katathesi</t>
        </r>
      </text>
    </comment>
    <comment ref="M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ΠΕΙΡΑΙΩΣ </t>
        </r>
      </text>
    </comment>
    <comment ref="N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26/3/22 ΠΕΙΡΑΙΩΣ</t>
        </r>
      </text>
    </comment>
    <comment ref="A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29/6/21</t>
        </r>
      </text>
    </comment>
    <comment ref="F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330+330 ΣΤΙΣ 15/9/21</t>
        </r>
      </text>
    </comment>
    <comment ref="G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29/6/21 ΚΑΡΤΑ</t>
        </r>
      </text>
    </comment>
    <comment ref="H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ΚΑΡΤΑ </t>
        </r>
      </text>
    </comment>
    <comment ref="A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3/6/21</t>
        </r>
      </text>
    </comment>
    <comment ref="F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55+80*8 Η ΔΟΣΗ ΟΚΤΩΒΡΙΟ</t>
        </r>
      </text>
    </comment>
    <comment ref="G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3/6/2021</t>
        </r>
      </text>
    </comment>
    <comment ref="I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11/10/21</t>
        </r>
      </text>
    </comment>
    <comment ref="J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15/11/21 </t>
        </r>
      </text>
    </comment>
    <comment ref="K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13/12/21</t>
        </r>
      </text>
    </comment>
    <comment ref="L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12/01/22</t>
        </r>
      </text>
    </comment>
    <comment ref="M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14/02/22 ΚΑΡΤΑ </t>
        </r>
      </text>
    </comment>
    <comment ref="N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16/03/22 </t>
        </r>
      </text>
    </comment>
    <comment ref="O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12/04/22 </t>
        </r>
      </text>
    </comment>
    <comment ref="P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11/05/22 ΚΑΡΤΑ </t>
        </r>
      </text>
    </comment>
    <comment ref="A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ΕΞΟΦΛΗΣΗ ΕΩΣ ΔΕΚΕΜΡΒΗ 1350</t>
        </r>
      </text>
    </comment>
    <comment ref="I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19/10/21 ΚΑΡΤΑ </t>
        </r>
      </text>
    </comment>
    <comment ref="J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10/12/21 300 ΜΕΤΡΗΤΑ 
50 ΚΑΡΤΑ </t>
        </r>
      </text>
    </comment>
    <comment ref="A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ΕΞΟΦΛΗΣΗ ΕΩΣ ΔΕΚΕΜΒΡΗ </t>
        </r>
      </text>
    </comment>
    <comment ref="I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19/10/21 ΚΑΡΤΑ </t>
        </r>
      </text>
    </comment>
    <comment ref="J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10/12/21 50 ΚΑΡΤΑ </t>
        </r>
      </text>
    </comment>
    <comment ref="A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ΠΛΗΡΩΜΗ ΣΤΙΣ 26</t>
        </r>
      </text>
    </comment>
    <comment ref="F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90+110*10 1H DOSH ΑΥΓ</t>
        </r>
      </text>
    </comment>
    <comment ref="G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27/5/21 ethiki</t>
        </r>
      </text>
    </comment>
    <comment ref="I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27/9/21 ΚΑΡΤΑ </t>
        </r>
      </text>
    </comment>
    <comment ref="J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27/10/21 karta </t>
        </r>
      </text>
    </comment>
    <comment ref="K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Ionia:2 2</t>
        </r>
        <r>
          <rPr>
            <sz val="9"/>
            <color indexed="81"/>
            <rFont val="Tahoma"/>
            <family val="2"/>
            <charset val="161"/>
          </rPr>
          <t xml:space="preserve">9/11/21 καρτα </t>
        </r>
      </text>
    </comment>
    <comment ref="L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17/1/22 karta</t>
        </r>
      </text>
    </comment>
    <comment ref="M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KARTA</t>
        </r>
      </text>
    </comment>
    <comment ref="N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24/02/22 ΚΑΡΤΑ </t>
        </r>
      </text>
    </comment>
    <comment ref="O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06/04/22 karta </t>
        </r>
      </text>
    </comment>
    <comment ref="P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 KARTA </t>
        </r>
      </text>
    </comment>
    <comment ref="A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29/6/21</t>
        </r>
      </text>
    </comment>
    <comment ref="F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55+80*8 1Η ΔΟΣΗ ΟΚΤ</t>
        </r>
      </text>
    </comment>
    <comment ref="G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24/5/2021</t>
        </r>
      </text>
    </comment>
    <comment ref="I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καρτα</t>
        </r>
      </text>
    </comment>
    <comment ref="J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05/11/21 </t>
        </r>
      </text>
    </comment>
    <comment ref="K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30/11/21 </t>
        </r>
      </text>
    </comment>
    <comment ref="L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11/01/2022</t>
        </r>
      </text>
    </comment>
    <comment ref="M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01/2/22</t>
        </r>
      </text>
    </comment>
    <comment ref="N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03/03/22</t>
        </r>
      </text>
    </comment>
    <comment ref="O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01/04/2022 </t>
        </r>
      </text>
    </comment>
    <comment ref="P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</t>
        </r>
      </text>
    </comment>
    <comment ref="C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30/9/2021 ETHNIKI</t>
        </r>
      </text>
    </comment>
    <comment ref="F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210*10 1H DOSH OKT</t>
        </r>
      </text>
    </comment>
    <comment ref="H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11/10/21 METRHTA</t>
        </r>
      </text>
    </comment>
    <comment ref="I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18/10/21 KARTA </t>
        </r>
      </text>
    </comment>
    <comment ref="J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30/11/21 EΘΝΙΚΗ </t>
        </r>
      </text>
    </comment>
    <comment ref="K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 ΕΘΝΙΚΗ </t>
        </r>
      </text>
    </comment>
    <comment ref="L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</t>
        </r>
      </text>
    </comment>
    <comment ref="M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30/3/22 ΕΘΝΙΚΗ </t>
        </r>
      </text>
    </comment>
    <comment ref="N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20/04/22 ΕΘΝΙΚΗ </t>
        </r>
      </text>
    </comment>
    <comment ref="O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30/04/22 ΕΘΝΙΚΗ </t>
        </r>
      </text>
    </comment>
    <comment ref="P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 ΕΘΝΙΚΗ </t>
        </r>
      </text>
    </comment>
    <comment ref="Q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15/06/22 ΕΘΝΙΚΗ</t>
        </r>
      </text>
    </comment>
    <comment ref="G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20/9/21</t>
        </r>
      </text>
    </comment>
    <comment ref="C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30/9/2021 ETHNIKI</t>
        </r>
      </text>
    </comment>
    <comment ref="A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149+200*9 ΑΠΌ ΣΕΠΤ SYNOLO 1949</t>
        </r>
      </text>
    </comment>
    <comment ref="H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01/09/</t>
        </r>
      </text>
    </comment>
    <comment ref="I41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1/10 alpha</t>
        </r>
      </text>
    </comment>
    <comment ref="J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27/10/21 ALPHA </t>
        </r>
      </text>
    </comment>
    <comment ref="K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25/11/21 ΑΛΦΑ  </t>
        </r>
      </text>
    </comment>
    <comment ref="L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29/12/21 ALFA BANK</t>
        </r>
      </text>
    </comment>
    <comment ref="M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27/01/22 ΑΛΦΑ ΜΠΑΝΚ </t>
        </r>
      </text>
    </comment>
    <comment ref="N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24/02/22 ΑΛΦΑ </t>
        </r>
      </text>
    </comment>
    <comment ref="O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24/3/22 ΑΛΦΑ </t>
        </r>
      </text>
    </comment>
    <comment ref="P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28/04/22 ΑΛΦΑ</t>
        </r>
      </text>
    </comment>
    <comment ref="A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7*109 + ΤΕΛΕΥΤΑΙ ΔΟΣΗ 112</t>
        </r>
      </text>
    </comment>
    <comment ref="I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20/10/21 ΚΑΡΤΑ </t>
        </r>
      </text>
    </comment>
    <comment ref="J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καρτα </t>
        </r>
      </text>
    </comment>
    <comment ref="K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08/12/21 ΚΑΡΤΑ</t>
        </r>
      </text>
    </comment>
    <comment ref="L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 ΚΑΡΤΑ </t>
        </r>
      </text>
    </comment>
    <comment ref="M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07/02/22 ΚΑΡΤΑ 
</t>
        </r>
      </text>
    </comment>
    <comment ref="N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09/03/22 ΚΑΡΤΑ </t>
        </r>
      </text>
    </comment>
    <comment ref="O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11/04/22 ΚΑΡΤΑ </t>
        </r>
      </text>
    </comment>
    <comment ref="P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 ΚΑΡΤΑ </t>
        </r>
      </text>
    </comment>
    <comment ref="F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115Χ3</t>
        </r>
      </text>
    </comment>
    <comment ref="H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23/9/21</t>
        </r>
      </text>
    </comment>
    <comment ref="F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115Χ3</t>
        </r>
      </text>
    </comment>
    <comment ref="H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18/9/21 ΚΑΡΤΑ </t>
        </r>
      </text>
    </comment>
    <comment ref="I44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18/10 ethiki</t>
        </r>
      </text>
    </comment>
    <comment ref="J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30/11/21 ΕΘΝΙΚΗ </t>
        </r>
      </text>
    </comment>
    <comment ref="C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27/5/2020</t>
        </r>
      </text>
    </comment>
    <comment ref="F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ΜΕΤΡΗΤΑ</t>
        </r>
      </text>
    </comment>
    <comment ref="G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27/5/2021 </t>
        </r>
      </text>
    </comment>
    <comment ref="A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01/10/21 160
21/12/21 150</t>
        </r>
      </text>
    </comment>
    <comment ref="F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01/10/21 160
21/12/21 150
</t>
        </r>
      </text>
    </comment>
    <comment ref="G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22/09/21
</t>
        </r>
      </text>
    </comment>
    <comment ref="I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01/10/21 
</t>
        </r>
      </text>
    </comment>
    <comment ref="J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 </t>
        </r>
      </text>
    </comment>
    <comment ref="A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2700 225/12
225*12</t>
        </r>
      </text>
    </comment>
    <comment ref="I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25/10/21 ALPHA</t>
        </r>
      </text>
    </comment>
    <comment ref="J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25/10/21 ALPHA</t>
        </r>
      </text>
    </comment>
    <comment ref="K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25/10/21 ALPHA </t>
        </r>
      </text>
    </comment>
    <comment ref="L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 ALPHA </t>
        </r>
      </text>
    </comment>
    <comment ref="M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10/2/22 APLHA </t>
        </r>
      </text>
    </comment>
    <comment ref="N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Ionia:10/2/22 ALPHA</t>
        </r>
      </text>
    </comment>
    <comment ref="O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10/2/22 ALPHA </t>
        </r>
      </text>
    </comment>
    <comment ref="P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10/2/22 ALPHA </t>
        </r>
      </text>
    </comment>
    <comment ref="Q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23/9/22 ΚΑΤΑΘΕΣΗ ΑΛΦΑ </t>
        </r>
      </text>
    </comment>
    <comment ref="I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Ionia:25/10/21 ALPHA</t>
        </r>
      </text>
    </comment>
    <comment ref="N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10/2/22 ALPHA </t>
        </r>
      </text>
    </comment>
    <comment ref="P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10/2/22 ALPHA </t>
        </r>
      </text>
    </comment>
    <comment ref="Q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23/9/22 ΚΑΤΑΘΕΣΗ ΑΛΦΑ </t>
        </r>
      </text>
    </comment>
    <comment ref="I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25/10/21 ALPHA </t>
        </r>
      </text>
    </comment>
    <comment ref="N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10/2/22 ALPHA </t>
        </r>
      </text>
    </comment>
    <comment ref="P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10/2/22 ALPHA </t>
        </r>
      </text>
    </comment>
    <comment ref="Q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23/9/22 ΚΑΤΑΘΕΣΗ ΑΛΦΑ </t>
        </r>
      </text>
    </comment>
    <comment ref="A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70+115X8</t>
        </r>
      </text>
    </comment>
    <comment ref="G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7/9/2021</t>
        </r>
      </text>
    </comment>
    <comment ref="I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
ΕΝΑΝΤΙ ΟΚΤΩΒΡΙΟΥ
25/10/21 45 ΤΟ ΥΠΟΛΟΙΠΟ </t>
        </r>
      </text>
    </comment>
    <comment ref="J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50
65 24/11/21 </t>
        </r>
      </text>
    </comment>
    <comment ref="K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15/12/21</t>
        </r>
      </text>
    </comment>
    <comment ref="L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29/01/22</t>
        </r>
      </text>
    </comment>
    <comment ref="M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03/03/22 ΠΕΙΡΑΙΩΣ </t>
        </r>
      </text>
    </comment>
    <comment ref="N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04/04/2022 ΑΛΦΑ </t>
        </r>
      </text>
    </comment>
    <comment ref="O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 KARTA </t>
        </r>
      </text>
    </comment>
    <comment ref="P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28/05/22 ΕΘΝΙΚΗ </t>
        </r>
      </text>
    </comment>
    <comment ref="A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30 ΤΟΥ ΜΗΝΑ </t>
        </r>
      </text>
    </comment>
    <comment ref="C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17/6/2021</t>
        </r>
      </text>
    </comment>
    <comment ref="F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 ΠΡΟΚ+71*7+73
1Η ΔΟΣΗ ΟΚΤ</t>
        </r>
      </text>
    </comment>
    <comment ref="G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17/6/2021</t>
        </r>
      </text>
    </comment>
    <comment ref="I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28/10/21 ΕΘΝΙΚΗ </t>
        </r>
      </text>
    </comment>
    <comment ref="J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30/11/21 EUNIKH </t>
        </r>
      </text>
    </comment>
    <comment ref="K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30/12/21 ΕΘΝΙΚΗ</t>
        </r>
      </text>
    </comment>
    <comment ref="L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30/01/22 ΕΘΝΙΚΗ </t>
        </r>
      </text>
    </comment>
    <comment ref="F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 30 +46*7 +48</t>
        </r>
      </text>
    </comment>
    <comment ref="G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17/6/2021</t>
        </r>
      </text>
    </comment>
    <comment ref="L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30/01/22 ΕΘΝΙΚΗ </t>
        </r>
      </text>
    </comment>
    <comment ref="M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ΕΘΝΙΚΗ </t>
        </r>
      </text>
    </comment>
    <comment ref="N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30/3/22 ΕΘΝΙΚΗ </t>
        </r>
      </text>
    </comment>
    <comment ref="O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28/4/22 ΕΘΝΙΚΗ</t>
        </r>
      </text>
    </comment>
    <comment ref="A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30 του μηνα </t>
        </r>
      </text>
    </comment>
    <comment ref="C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17/6/2021</t>
        </r>
      </text>
    </comment>
    <comment ref="F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55+36*8 1H ΔΟΣΗ ΟΚΤ</t>
        </r>
      </text>
    </comment>
    <comment ref="G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17/6/2021</t>
        </r>
      </text>
    </comment>
    <comment ref="N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28/4/22 ΕΘΝΙΚΗ </t>
        </r>
      </text>
    </comment>
    <comment ref="O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31/05/22 ΕΘΝΙΚΗ </t>
        </r>
      </text>
    </comment>
    <comment ref="A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01/10/21 ΚΑΡΤΑ</t>
        </r>
      </text>
    </comment>
    <comment ref="I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13/10/21</t>
        </r>
      </text>
    </comment>
    <comment ref="J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22/11/21 </t>
        </r>
      </text>
    </comment>
    <comment ref="K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11/12/21 μετρητα </t>
        </r>
      </text>
    </comment>
    <comment ref="L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  </t>
        </r>
      </text>
    </comment>
    <comment ref="M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19/02/22</t>
        </r>
      </text>
    </comment>
    <comment ref="N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19/03/22 </t>
        </r>
      </text>
    </comment>
    <comment ref="O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11/04/22</t>
        </r>
      </text>
    </comment>
    <comment ref="P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 </t>
        </r>
      </text>
    </comment>
    <comment ref="J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01/04/2022</t>
        </r>
      </text>
    </comment>
    <comment ref="K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05/05/22 </t>
        </r>
      </text>
    </comment>
    <comment ref="L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31/05/22 </t>
        </r>
      </text>
    </comment>
    <comment ref="M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5/7/22 katathesi </t>
        </r>
      </text>
    </comment>
    <comment ref="A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30 </t>
        </r>
      </text>
    </comment>
    <comment ref="F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 PROGR 1730  157*11 APO IOYL</t>
        </r>
      </text>
    </comment>
    <comment ref="H56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I56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Ionia:1/11 ALFA </t>
        </r>
      </text>
    </comment>
    <comment ref="J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30/11/21 </t>
        </r>
      </text>
    </comment>
    <comment ref="K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03/01/22 </t>
        </r>
      </text>
    </comment>
    <comment ref="L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01/2/22 </t>
        </r>
      </text>
    </comment>
    <comment ref="M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01/03/22 </t>
        </r>
      </text>
    </comment>
    <comment ref="N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01/04/2022</t>
        </r>
      </text>
    </comment>
    <comment ref="A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10 ΤΟΥ ΜΗΝΑ </t>
        </r>
      </text>
    </comment>
    <comment ref="C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3/9/2021</t>
        </r>
      </text>
    </comment>
    <comment ref="F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55+137X8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3/9/2021</t>
        </r>
      </text>
    </comment>
    <comment ref="I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Ionia:07/10/21</t>
        </r>
      </text>
    </comment>
    <comment ref="J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</t>
        </r>
      </text>
    </comment>
    <comment ref="K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07/12/21</t>
        </r>
      </text>
    </comment>
    <comment ref="L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 </t>
        </r>
      </text>
    </comment>
    <comment ref="M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07/02/22 KARTA </t>
        </r>
      </text>
    </comment>
    <comment ref="N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09/03/22 μετρηρα 
</t>
        </r>
      </text>
    </comment>
    <comment ref="O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05/04/22 </t>
        </r>
      </text>
    </comment>
    <comment ref="P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1/6/22 ΚΑΡΤΑ </t>
        </r>
      </text>
    </comment>
    <comment ref="A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24/5/2020 METRHTA</t>
        </r>
      </text>
    </comment>
    <comment ref="F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55+43 X8 (1η δόση Οκτώβριο)</t>
        </r>
      </text>
    </comment>
    <comment ref="G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24/5/2021 </t>
        </r>
      </text>
    </comment>
    <comment ref="H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
</t>
        </r>
      </text>
    </comment>
    <comment ref="I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31/5/2021 peiraios</t>
        </r>
      </text>
    </comment>
    <comment ref="J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02/11/21 </t>
        </r>
      </text>
    </comment>
    <comment ref="K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 PEIRAIOS </t>
        </r>
      </text>
    </comment>
    <comment ref="L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03/01/22 ΠΕΙΡΑΙΩΣ</t>
        </r>
      </text>
    </comment>
    <comment ref="M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04/02/22 PEIRAIOS</t>
        </r>
      </text>
    </comment>
    <comment ref="N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02/03/22 ΠΕΙΡΑΙΩΣ </t>
        </r>
      </text>
    </comment>
    <comment ref="O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06/04/22 ΠΕΙΡΑΙΩΣ </t>
        </r>
      </text>
    </comment>
    <comment ref="P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</t>
        </r>
      </text>
    </comment>
    <comment ref="A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ΣΕ 4 ΔΟΣΕΙΣ ΕΩΣ 15/1/22 </t>
        </r>
      </text>
    </comment>
    <comment ref="G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15/9/21</t>
        </r>
      </text>
    </comment>
    <comment ref="I59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 eurobank</t>
        </r>
      </text>
    </comment>
    <comment ref="J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 eurobank</t>
        </r>
      </text>
    </comment>
    <comment ref="K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07/01/22 EUROBANK 20 biblio</t>
        </r>
      </text>
    </comment>
    <comment ref="A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29/6/2021</t>
        </r>
      </text>
    </comment>
    <comment ref="F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 (1H ΔΟΣΗ ΟΚΤ)</t>
        </r>
      </text>
    </comment>
    <comment ref="G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ΚΑΡΤΑ </t>
        </r>
      </text>
    </comment>
    <comment ref="I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18/10/21 karta
</t>
        </r>
      </text>
    </comment>
    <comment ref="J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09/11/21 ΚΑΡΤΑ </t>
        </r>
      </text>
    </comment>
    <comment ref="K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 ΚΑΡΤΑ</t>
        </r>
      </text>
    </comment>
    <comment ref="L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 ΚΑΡΤΑ</t>
        </r>
      </text>
    </comment>
    <comment ref="M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04/04/2022 ΚΑΡΤΑ </t>
        </r>
      </text>
    </comment>
    <comment ref="N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04/04/2022 ΚΑΡΤΑ </t>
        </r>
      </text>
    </comment>
    <comment ref="O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 karta </t>
        </r>
      </text>
    </comment>
    <comment ref="P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27/05/22 KARTA </t>
        </r>
      </text>
    </comment>
    <comment ref="A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50+38*8 (1Η ΔΟΣΗ ΟΚΤΩΒΡΙΟΣ)</t>
        </r>
      </text>
    </comment>
    <comment ref="G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ΚΑΡΤΑ </t>
        </r>
      </text>
    </comment>
    <comment ref="I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  <r>
          <rPr>
            <b/>
            <sz val="9"/>
            <color indexed="81"/>
            <rFont val="Tahoma"/>
            <family val="2"/>
            <charset val="161"/>
          </rPr>
          <t xml:space="preserve">18/10/21 karta
</t>
        </r>
      </text>
    </comment>
    <comment ref="J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09/11/21 ΚΑΡΤΑ </t>
        </r>
      </text>
    </comment>
    <comment ref="K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 ΚΑΡΤΑ</t>
        </r>
      </text>
    </comment>
    <comment ref="L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 ΚΑΡΤΑ</t>
        </r>
      </text>
    </comment>
    <comment ref="M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04/04/2022 ΚΑΡΤΑ </t>
        </r>
      </text>
    </comment>
    <comment ref="N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04/04/2022 ΚΑΡΤΑ </t>
        </r>
      </text>
    </comment>
    <comment ref="A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 ΤΟΥ ΜΗΝΑ </t>
        </r>
      </text>
    </comment>
    <comment ref="F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 + 43*8 KAΘΕ 5 ΤΟΥ ΜΗΝΑ 
</t>
        </r>
      </text>
    </comment>
    <comment ref="G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ΚΑΡΤΑ </t>
        </r>
      </text>
    </comment>
    <comment ref="I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20/10/21 </t>
        </r>
      </text>
    </comment>
    <comment ref="J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10/11/21  KARTA </t>
        </r>
      </text>
    </comment>
    <comment ref="K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08/12/21 KARTA</t>
        </r>
      </text>
    </comment>
    <comment ref="L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12/01/2022 καρτα</t>
        </r>
      </text>
    </comment>
    <comment ref="M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22/02/22 καρτα </t>
        </r>
      </text>
    </comment>
    <comment ref="N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21/3/22 karta</t>
        </r>
      </text>
    </comment>
    <comment ref="O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16/5/22 ΚΑΡΤΑ </t>
        </r>
      </text>
    </comment>
    <comment ref="P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</t>
        </r>
      </text>
    </comment>
    <comment ref="A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55+143*8</t>
        </r>
      </text>
    </comment>
    <comment ref="G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17/9/2021</t>
        </r>
      </text>
    </comment>
    <comment ref="I63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19/10 eurobank</t>
        </r>
      </text>
    </comment>
    <comment ref="J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16/11/21 EUROBANK </t>
        </r>
      </text>
    </comment>
    <comment ref="K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13/12/21 EUROBANK </t>
        </r>
      </text>
    </comment>
    <comment ref="L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17/01 eurobank</t>
        </r>
      </text>
    </comment>
    <comment ref="M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08/02/22 euro</t>
        </r>
      </text>
    </comment>
    <comment ref="N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14/3/22 EURO</t>
        </r>
      </text>
    </comment>
    <comment ref="O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04/04/22 EURO </t>
        </r>
      </text>
    </comment>
    <comment ref="P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 EUROBANK</t>
        </r>
      </text>
    </comment>
    <comment ref="F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50+94*9 1Η ΔΟΣΗ ΣΕΠΤ</t>
        </r>
      </text>
    </comment>
    <comment ref="G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17/5/21</t>
        </r>
      </text>
    </comment>
    <comment ref="F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50+50*8 1Η ΔΟΣΗ ΟΚΤ</t>
        </r>
      </text>
    </comment>
    <comment ref="J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29/11/21 </t>
        </r>
      </text>
    </comment>
    <comment ref="K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20/12/21</t>
        </r>
      </text>
    </comment>
    <comment ref="L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02/2/22</t>
        </r>
      </text>
    </comment>
    <comment ref="M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02/2/22</t>
        </r>
      </text>
    </comment>
    <comment ref="N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09/03/22</t>
        </r>
      </text>
    </comment>
    <comment ref="A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5 ΤΟΥ ΜΗΝΑ </t>
        </r>
      </text>
    </comment>
    <comment ref="F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55+143*8 1H ΔΟΣΗ ΟΚΤ</t>
        </r>
      </text>
    </comment>
    <comment ref="G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31/5/2021</t>
        </r>
      </text>
    </comment>
    <comment ref="I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 ΚΑΡΤΑ </t>
        </r>
      </text>
    </comment>
    <comment ref="J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ΚΑΡΤΑ </t>
        </r>
      </text>
    </comment>
    <comment ref="K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06/12/21 ΚΑΡΤΑ </t>
        </r>
      </text>
    </comment>
    <comment ref="L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ΚΑΡΤΑ </t>
        </r>
      </text>
    </comment>
    <comment ref="M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ΚΑΡΤΑ </t>
        </r>
      </text>
    </comment>
    <comment ref="N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02/03/22 KARTA </t>
        </r>
      </text>
    </comment>
    <comment ref="O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04/04/2022 ΚΑΡΤΑ </t>
        </r>
      </text>
    </comment>
    <comment ref="P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 KARTA </t>
        </r>
      </text>
    </comment>
    <comment ref="A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 * 80 </t>
        </r>
      </text>
    </comment>
    <comment ref="F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30+80*2</t>
        </r>
      </text>
    </comment>
    <comment ref="I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 ΚΑΡΤΑ </t>
        </r>
      </text>
    </comment>
    <comment ref="J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ΚΑΡΤΑ </t>
        </r>
      </text>
    </comment>
    <comment ref="A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8/6/2021</t>
        </r>
      </text>
    </comment>
    <comment ref="F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43*8</t>
        </r>
      </text>
    </comment>
    <comment ref="G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8/6/2021</t>
        </r>
      </text>
    </comment>
    <comment ref="I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
ΚΑΡΤΑ </t>
        </r>
      </text>
    </comment>
    <comment ref="J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02/11/21 </t>
        </r>
      </text>
    </comment>
    <comment ref="K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karta </t>
        </r>
      </text>
    </comment>
    <comment ref="L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11/01/22 karta </t>
        </r>
      </text>
    </comment>
    <comment ref="M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03/02/22 karta </t>
        </r>
      </text>
    </comment>
    <comment ref="N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01/03/22 karta </t>
        </r>
      </text>
    </comment>
    <comment ref="O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07/04/2022 karta </t>
        </r>
      </text>
    </comment>
    <comment ref="A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TA PHRE APO TO SITE</t>
        </r>
      </text>
    </comment>
    <comment ref="F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55+70*8 1Η ΔΟΣΗ ΟΚΤ</t>
        </r>
      </text>
    </comment>
    <comment ref="I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 ΚΑΡΤΑ </t>
        </r>
      </text>
    </comment>
    <comment ref="J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 08/11/21 καρτα</t>
        </r>
      </text>
    </comment>
    <comment ref="K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01/12/21 ΚΑΡΤΑ </t>
        </r>
      </text>
    </comment>
    <comment ref="L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 karta </t>
        </r>
      </text>
    </comment>
    <comment ref="M70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Ionia:02/02/22 KARTA </t>
        </r>
      </text>
    </comment>
    <comment ref="N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02/03/22 KARTA </t>
        </r>
      </text>
    </comment>
    <comment ref="O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08/04/22 καρτα </t>
        </r>
      </text>
    </comment>
    <comment ref="P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 ΚΑΡΤΑ </t>
        </r>
      </text>
    </comment>
    <comment ref="A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25/6/2021</t>
        </r>
      </text>
    </comment>
    <comment ref="F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90+111*9 1Η ΔΟΣΗ ΣΕΠΤ</t>
        </r>
      </text>
    </comment>
    <comment ref="G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8/6/2021</t>
        </r>
      </text>
    </comment>
    <comment ref="H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15/9/21</t>
        </r>
      </text>
    </comment>
    <comment ref="I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 ΚΑΡΤΑ </t>
        </r>
      </text>
    </comment>
    <comment ref="J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καρτα</t>
        </r>
      </text>
    </comment>
    <comment ref="K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01/12/21 ΚΑΡΤΑ </t>
        </r>
      </text>
    </comment>
    <comment ref="L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 karta </t>
        </r>
      </text>
    </comment>
    <comment ref="M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02/02/22 KARTA </t>
        </r>
      </text>
    </comment>
    <comment ref="A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 + 143*8</t>
        </r>
      </text>
    </comment>
    <comment ref="G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2/6/2021</t>
        </r>
      </text>
    </comment>
    <comment ref="I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 ALPHA</t>
        </r>
      </text>
    </comment>
    <comment ref="J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 EUROBANK</t>
        </r>
      </text>
    </comment>
    <comment ref="K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 EURO</t>
        </r>
      </text>
    </comment>
    <comment ref="L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 ΑΛΦΑ </t>
        </r>
      </text>
    </comment>
    <comment ref="M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16/3/22 EURO </t>
        </r>
      </text>
    </comment>
    <comment ref="N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11/4/22 ΑΛΦΑ</t>
        </r>
      </text>
    </comment>
    <comment ref="O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23/05/22 ΑΛΦΑ </t>
        </r>
      </text>
    </comment>
    <comment ref="A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5/7 katauesh</t>
        </r>
      </text>
    </comment>
    <comment ref="F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766 TA DYO PROG  110+82*8</t>
        </r>
      </text>
    </comment>
    <comment ref="G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I74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 alpha</t>
        </r>
      </text>
    </comment>
    <comment ref="J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4/11/21 ALPHA </t>
        </r>
      </text>
    </comment>
    <comment ref="K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30/11/21 ΑΛΦΑ</t>
        </r>
      </text>
    </comment>
    <comment ref="L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31/12/21 ΑΛΦΑ </t>
        </r>
      </text>
    </comment>
    <comment ref="M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08/02/22 alfa </t>
        </r>
      </text>
    </comment>
    <comment ref="N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09/03/22 ΑΛΦΑ</t>
        </r>
      </text>
    </comment>
    <comment ref="O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07/04/22 ΑΛΦΑ </t>
        </r>
      </text>
    </comment>
    <comment ref="P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12/05/22 ALFA </t>
        </r>
      </text>
    </comment>
    <comment ref="A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J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4/11/21 ALPHA </t>
        </r>
      </text>
    </comment>
    <comment ref="K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30/11/21 ΑΛΦΑ</t>
        </r>
      </text>
    </comment>
    <comment ref="L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31/12/21 ΑΛΦΑ </t>
        </r>
      </text>
    </comment>
    <comment ref="M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  <r>
          <rPr>
            <b/>
            <sz val="9"/>
            <color indexed="81"/>
            <rFont val="Tahoma"/>
            <family val="2"/>
            <charset val="161"/>
          </rPr>
          <t xml:space="preserve">08/02/22 alfa </t>
        </r>
      </text>
    </comment>
    <comment ref="N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09/03/22 ΑΛΦΑ</t>
        </r>
      </text>
    </comment>
    <comment ref="O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07/04/22 ΑΛΦΑ </t>
        </r>
      </text>
    </comment>
    <comment ref="P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12/05/22 ALFA </t>
        </r>
      </text>
    </comment>
    <comment ref="A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66*10</t>
        </r>
      </text>
    </comment>
    <comment ref="H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15/9/21</t>
        </r>
      </text>
    </comment>
    <comment ref="I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20/10/21</t>
        </r>
      </text>
    </comment>
    <comment ref="J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15/11/21</t>
        </r>
      </text>
    </comment>
    <comment ref="K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14/12/21 </t>
        </r>
      </text>
    </comment>
    <comment ref="L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18/01/22</t>
        </r>
      </text>
    </comment>
    <comment ref="M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23/02/22</t>
        </r>
      </text>
    </comment>
    <comment ref="N76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
22/3/22 </t>
        </r>
      </text>
    </comment>
    <comment ref="O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12/4/22 </t>
        </r>
      </text>
    </comment>
    <comment ref="P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18/05/22</t>
        </r>
      </text>
    </comment>
    <comment ref="Q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</t>
        </r>
      </text>
    </comment>
    <comment ref="A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59*10</t>
        </r>
      </text>
    </comment>
    <comment ref="H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15/9/21</t>
        </r>
      </text>
    </comment>
    <comment ref="I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20/10/21</t>
        </r>
      </text>
    </comment>
    <comment ref="J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15/11/21</t>
        </r>
      </text>
    </comment>
    <comment ref="K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14/12/21</t>
        </r>
      </text>
    </comment>
    <comment ref="L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18/01/22</t>
        </r>
      </text>
    </comment>
    <comment ref="O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12/4/22 </t>
        </r>
      </text>
    </comment>
    <comment ref="P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18/05/22</t>
        </r>
      </text>
    </comment>
    <comment ref="A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 TOY MHNA</t>
        </r>
      </text>
    </comment>
    <comment ref="F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100*10 1H DOSH SEPT</t>
        </r>
      </text>
    </comment>
    <comment ref="G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19/5/2021</t>
        </r>
      </text>
    </comment>
    <comment ref="H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27/09/21 ΚΑΡΤΑ </t>
        </r>
      </text>
    </comment>
    <comment ref="I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20/10/21
καρτα </t>
        </r>
      </text>
    </comment>
    <comment ref="J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30/11/21 KARTA </t>
        </r>
      </text>
    </comment>
    <comment ref="K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13/12/21 καρτα </t>
        </r>
      </text>
    </comment>
    <comment ref="L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29/01/22</t>
        </r>
      </text>
    </comment>
    <comment ref="M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16/02/22 karta </t>
        </r>
      </text>
    </comment>
    <comment ref="N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23/3/22 karta </t>
        </r>
      </text>
    </comment>
    <comment ref="O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11/04/22 ΚΑΡΤΑ </t>
        </r>
      </text>
    </comment>
    <comment ref="P78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Ionia:10/05/22 ΚΑΡΤΑ </t>
        </r>
      </text>
    </comment>
    <comment ref="C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katathesi</t>
        </r>
      </text>
    </comment>
    <comment ref="F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95*10</t>
        </r>
      </text>
    </comment>
    <comment ref="G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1/7/21</t>
        </r>
      </text>
    </comment>
    <comment ref="H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5/8</t>
        </r>
      </text>
    </comment>
    <comment ref="I79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1/10 eurobank</t>
        </r>
      </text>
    </comment>
    <comment ref="J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EUROBANK </t>
        </r>
      </text>
    </comment>
    <comment ref="K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EUROBANK</t>
        </r>
      </text>
    </comment>
    <comment ref="L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28/12/21 EUROBANK</t>
        </r>
      </text>
    </comment>
    <comment ref="M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02/02/22 EUROBANK</t>
        </r>
      </text>
    </comment>
    <comment ref="N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03/3/22 EUROBANK</t>
        </r>
      </text>
    </comment>
    <comment ref="O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07/04/22 ΚΑΡΤΑ </t>
        </r>
      </text>
    </comment>
    <comment ref="A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150*2+125*8</t>
        </r>
      </text>
    </comment>
    <comment ref="G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6/9</t>
        </r>
      </text>
    </comment>
    <comment ref="J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3/11/21 EUROBANK </t>
        </r>
      </text>
    </comment>
    <comment ref="K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EUROBANK </t>
        </r>
      </text>
    </comment>
    <comment ref="L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28/12/21 EUROBANK</t>
        </r>
      </text>
    </comment>
    <comment ref="M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02/02/22 EURO</t>
        </r>
      </text>
    </comment>
    <comment ref="N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03/3/22 EUROBANK</t>
        </r>
      </text>
    </comment>
    <comment ref="O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07/04/22 ΚΑΡΤΑ </t>
        </r>
      </text>
    </comment>
    <comment ref="P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15/06/22</t>
        </r>
      </text>
    </comment>
    <comment ref="A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26 ΤΟΥ ΜΗΝΑ</t>
        </r>
      </text>
    </comment>
    <comment ref="F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55+115*9
ΕΠΟΜΕΝΗ ΔΟΣΗ ΣΕΠΤ</t>
        </r>
      </text>
    </comment>
    <comment ref="G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4/6/2021</t>
        </r>
      </text>
    </comment>
    <comment ref="H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29/9/21</t>
        </r>
      </text>
    </comment>
    <comment ref="I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30/10/21
καρτα</t>
        </r>
      </text>
    </comment>
    <comment ref="J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04/12/21 </t>
        </r>
      </text>
    </comment>
    <comment ref="K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12/01/22 ΚΑΡΤΑ </t>
        </r>
      </text>
    </comment>
    <comment ref="L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29/01/22 ΚΑΡΤΑ</t>
        </r>
      </text>
    </comment>
    <comment ref="M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26/02/22 karta </t>
        </r>
      </text>
    </comment>
    <comment ref="N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26/3/22 karta </t>
        </r>
      </text>
    </comment>
    <comment ref="O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</t>
        </r>
      </text>
    </comment>
    <comment ref="P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28/05/22 karta </t>
        </r>
      </text>
    </comment>
    <comment ref="A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15 ΤΟΥ ΜΗΝΑ </t>
        </r>
      </text>
    </comment>
    <comment ref="I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22/10/21 </t>
        </r>
      </text>
    </comment>
    <comment ref="J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16/11/21 ΚΑΡΤΑ </t>
        </r>
      </text>
    </comment>
    <comment ref="K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21/12/21</t>
        </r>
      </text>
    </comment>
    <comment ref="L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18/1/22 ΚΑΡΤΑ </t>
        </r>
      </text>
    </comment>
    <comment ref="M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08/03/22 ΚΑΡΤΑ </t>
        </r>
      </text>
    </comment>
    <comment ref="N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12/04/22 </t>
        </r>
      </text>
    </comment>
    <comment ref="O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12/05/22 </t>
        </r>
      </text>
    </comment>
    <comment ref="P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24/05/22</t>
        </r>
      </text>
    </comment>
    <comment ref="Q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07/09/22 ΚΑΤΑΘΕΣΗ </t>
        </r>
      </text>
    </comment>
    <comment ref="C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30/6/21</t>
        </r>
      </text>
    </comment>
    <comment ref="I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22/10/21</t>
        </r>
      </text>
    </comment>
    <comment ref="J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16/11/21 ΚΑΡΤΑ </t>
        </r>
      </text>
    </comment>
    <comment ref="K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21/12/21</t>
        </r>
      </text>
    </comment>
    <comment ref="L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18/1/22 ΚΑΡΤΑ </t>
        </r>
      </text>
    </comment>
    <comment ref="M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08/03/22 ΚΑΡΤΑ </t>
        </r>
      </text>
    </comment>
    <comment ref="N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12/4/22 </t>
        </r>
      </text>
    </comment>
    <comment ref="O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12/05/22 </t>
        </r>
      </text>
    </comment>
    <comment ref="P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24/05/22</t>
        </r>
      </text>
    </comment>
    <comment ref="Q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07/09/22</t>
        </r>
      </text>
    </comment>
    <comment ref="F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50+ 200*2+150 -Ιούνιο-Σεπτ</t>
        </r>
      </text>
    </comment>
    <comment ref="G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26/5/2021</t>
        </r>
      </text>
    </comment>
    <comment ref="H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8/6/2021</t>
        </r>
      </text>
    </comment>
    <comment ref="I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7/9/2021</t>
        </r>
      </text>
    </comment>
    <comment ref="J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
</t>
        </r>
      </text>
    </comment>
    <comment ref="I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20/10/21</t>
        </r>
      </text>
    </comment>
    <comment ref="J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06/12/21 </t>
        </r>
      </text>
    </comment>
    <comment ref="K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22/12/21</t>
        </r>
      </text>
    </comment>
    <comment ref="F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1400 ΚΑΙ ΤΑ ΔΥΟ ΠΑΙΔΙΑ ΕΞΟΦΛΗΣΗ ΕΩΣ 30/12/21</t>
        </r>
      </text>
    </comment>
    <comment ref="H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07/10/21 
</t>
        </r>
      </text>
    </comment>
    <comment ref="I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18/11/21 </t>
        </r>
      </text>
    </comment>
    <comment ref="J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17/03/22</t>
        </r>
      </text>
    </comment>
    <comment ref="A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10 ΤΟΥ ΜΗΝΑ</t>
        </r>
      </text>
    </comment>
    <comment ref="F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67*9 1Η ΔΟΣΗ ΟΚΤ</t>
        </r>
      </text>
    </comment>
    <comment ref="I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22/9/21</t>
        </r>
      </text>
    </comment>
    <comment ref="J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18/10/21 ΚΑΡΤΑ </t>
        </r>
      </text>
    </comment>
    <comment ref="K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25/11/21 ΠΕΙΡΑΙΩΣ </t>
        </r>
      </text>
    </comment>
    <comment ref="L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20/12/21 ΠΕΙΡΑΙΩΣ </t>
        </r>
      </text>
    </comment>
    <comment ref="M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27/01/22 peiraios </t>
        </r>
      </text>
    </comment>
    <comment ref="N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ΠΕΙΡΑΙΩΣ </t>
        </r>
      </text>
    </comment>
    <comment ref="O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30/03/22 ΠΕΙΡΑΙΩΣ </t>
        </r>
      </text>
    </comment>
    <comment ref="P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29/04/22 peiraios </t>
        </r>
      </text>
    </comment>
    <comment ref="Q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27/05/22 PEIRAIOS </t>
        </r>
      </text>
    </comment>
    <comment ref="A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10 ΤΟΥ ΜΗΝΑ</t>
        </r>
      </text>
    </comment>
    <comment ref="F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50+116*9 1Η ΔΟΣΗ ΣΕΠΤ </t>
        </r>
      </text>
    </comment>
    <comment ref="G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30/6/21 KARTA</t>
        </r>
      </text>
    </comment>
    <comment ref="H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21/9/21</t>
        </r>
      </text>
    </comment>
    <comment ref="I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18/10/21 ΚΑΡΤΑ </t>
        </r>
      </text>
    </comment>
    <comment ref="J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25/11/21 ΠΕΙΡΑΙΩΣ </t>
        </r>
      </text>
    </comment>
    <comment ref="K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25/11/21 ΠΕΙΡΑΙΩΣ </t>
        </r>
      </text>
    </comment>
    <comment ref="L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20/12/21 ΠΕΙΡΑΙΩΣ </t>
        </r>
      </text>
    </comment>
    <comment ref="M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27/01/22 peiraios </t>
        </r>
      </text>
    </comment>
    <comment ref="N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ΠΕΙΡΑΙΩΣ </t>
        </r>
      </text>
    </comment>
    <comment ref="O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30/3/22 ΠΕΙΡΑΙΩΣ </t>
        </r>
      </text>
    </comment>
    <comment ref="P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29/04/22 peiraios </t>
        </r>
      </text>
    </comment>
    <comment ref="Q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27/05/22 PEIRAIOS </t>
        </r>
      </text>
    </comment>
    <comment ref="F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50+83*9 1H ΔΟΣΗ ΣΕΠΤ</t>
        </r>
      </text>
    </comment>
    <comment ref="H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21/9/21</t>
        </r>
      </text>
    </comment>
    <comment ref="I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18/10/21 ΚΑΡΤΑ </t>
        </r>
      </text>
    </comment>
    <comment ref="J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25/11/21 ΠΕΙΡΑΙΩΣ </t>
        </r>
      </text>
    </comment>
    <comment ref="K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25/11/21 ΠΕΙΡΑΙΩΣ </t>
        </r>
      </text>
    </comment>
    <comment ref="L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20/12/21 ΠΕΙΡΑΙΩΣ </t>
        </r>
      </text>
    </comment>
    <comment ref="M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27/01/22 peiraios </t>
        </r>
      </text>
    </comment>
    <comment ref="N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ΠΕΙΡΑΙΩΣ </t>
        </r>
      </text>
    </comment>
    <comment ref="O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30/3/22 ΠΕΙΡΑΙΩΣ </t>
        </r>
      </text>
    </comment>
    <comment ref="P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29/04/22 peiraios </t>
        </r>
      </text>
    </comment>
    <comment ref="A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10 ΤΟΥ ΜΗΝΑ</t>
        </r>
      </text>
    </comment>
    <comment ref="F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90X10</t>
        </r>
      </text>
    </comment>
    <comment ref="G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4/9/21</t>
        </r>
      </text>
    </comment>
    <comment ref="I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27/10/21 </t>
        </r>
      </text>
    </comment>
    <comment ref="J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01/12/21</t>
        </r>
      </text>
    </comment>
    <comment ref="K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29/01/22 ΚΑΡΤΑ </t>
        </r>
      </text>
    </comment>
    <comment ref="L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29/01/22 ΚΑΡΤΑ </t>
        </r>
      </text>
    </comment>
    <comment ref="M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ΚΑΡΤΑ </t>
        </r>
      </text>
    </comment>
    <comment ref="N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28/3/22 </t>
        </r>
      </text>
    </comment>
    <comment ref="O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 </t>
        </r>
      </text>
    </comment>
    <comment ref="P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</t>
        </r>
      </text>
    </comment>
    <comment ref="A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10 ΤΟΥ ΜΗΝΑ</t>
        </r>
      </text>
    </comment>
    <comment ref="F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90X10</t>
        </r>
      </text>
    </comment>
    <comment ref="G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4/9/21</t>
        </r>
      </text>
    </comment>
    <comment ref="I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27/10/21 
</t>
        </r>
      </text>
    </comment>
    <comment ref="J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01/12/21</t>
        </r>
      </text>
    </comment>
    <comment ref="K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29/01/22 ΚΑΡΤΑ </t>
        </r>
      </text>
    </comment>
    <comment ref="L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29/01/22 ΚΑΡΤΑ </t>
        </r>
      </text>
    </comment>
    <comment ref="M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ΚΑΡΤΑ </t>
        </r>
      </text>
    </comment>
    <comment ref="N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28/3/22 </t>
        </r>
      </text>
    </comment>
    <comment ref="O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 </t>
        </r>
      </text>
    </comment>
    <comment ref="P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30/06/22</t>
        </r>
      </text>
    </comment>
    <comment ref="G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16/9/2021</t>
        </r>
      </text>
    </comment>
    <comment ref="J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8/11/21 ALPHA </t>
        </r>
      </text>
    </comment>
    <comment ref="K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07/12 ALFA </t>
        </r>
      </text>
    </comment>
    <comment ref="L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04/01/22 ΑΛΦΑ</t>
        </r>
      </text>
    </comment>
    <comment ref="M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04/02/22 ΤΑΜΕΙΟ ΦΙΛΟΘΕΗΣ </t>
        </r>
      </text>
    </comment>
    <comment ref="N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11/4/22</t>
        </r>
      </text>
    </comment>
    <comment ref="O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13/5/22</t>
        </r>
      </text>
    </comment>
    <comment ref="P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20/5/22</t>
        </r>
      </text>
    </comment>
    <comment ref="Q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09/06/22 TAMEIO FILOTHEIS </t>
        </r>
      </text>
    </comment>
    <comment ref="F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50*9</t>
        </r>
      </text>
    </comment>
    <comment ref="I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29/05/22 πειραιως </t>
        </r>
      </text>
    </comment>
    <comment ref="J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30/05/22ΠΕΙΡΑΙΩΣ </t>
        </r>
      </text>
    </comment>
    <comment ref="A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ΚΚΆΘΕ 1Η ΤΟΥ ΜΗΝΑ </t>
        </r>
      </text>
    </comment>
    <comment ref="F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 X 8 ΙΟΥΝΙΟΣ ΚΑΙ ΜΕΤΑ ΟΚΤΩΒΡΙΟΣ
</t>
        </r>
      </text>
    </comment>
    <comment ref="H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5/7</t>
        </r>
      </text>
    </comment>
    <comment ref="I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250-81 ΥΠΟΛΟΙΠΟ ΠΡΟΗΓΟΥΜΕΝΗΣ ΧΡΟΝΙΑΣ 
ΚΑΤΑΘΕΣΗ ΠΕΙΡΑΙΩΣ 31/12</t>
        </r>
      </text>
    </comment>
    <comment ref="J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24/12/21 ΠΕΙΡΑΙΩΣ </t>
        </r>
      </text>
    </comment>
    <comment ref="K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13/4/22 peiraios </t>
        </r>
      </text>
    </comment>
    <comment ref="L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29/05/22 πειραιως </t>
        </r>
      </text>
    </comment>
    <comment ref="A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50+37,5X8</t>
        </r>
      </text>
    </comment>
    <comment ref="G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13/9/2021</t>
        </r>
      </text>
    </comment>
    <comment ref="I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07/10/21 ΚΑΡΤΑ ,
</t>
        </r>
      </text>
    </comment>
    <comment ref="J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04/11/21 ΚΑΡΤΑ </t>
        </r>
      </text>
    </comment>
    <comment ref="K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ΚΑΡΤΑ </t>
        </r>
      </text>
    </comment>
    <comment ref="L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 ΚΑΡΤΑ </t>
        </r>
      </text>
    </comment>
    <comment ref="M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01/2/22 ΚΑΡΤΑ</t>
        </r>
      </text>
    </comment>
    <comment ref="N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03/03/22 ΚΑΡΤΑ </t>
        </r>
      </text>
    </comment>
    <comment ref="O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12/04/22 ΚΑΡΤΑ </t>
        </r>
      </text>
    </comment>
    <comment ref="P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ΚΑΡΤΑ </t>
        </r>
      </text>
    </comment>
    <comment ref="G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 </t>
        </r>
      </text>
    </comment>
    <comment ref="M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13/04/22</t>
        </r>
      </text>
    </comment>
    <comment ref="N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16/5/22</t>
        </r>
      </text>
    </comment>
    <comment ref="O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 </t>
        </r>
      </text>
    </comment>
    <comment ref="P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7/06/22 ΑΛΦΑ </t>
        </r>
      </text>
    </comment>
    <comment ref="A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30 ΤΟΥ ΜΗΝΑ </t>
        </r>
      </text>
    </comment>
    <comment ref="C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 23/6/21 ΑLPHA</t>
        </r>
      </text>
    </comment>
    <comment ref="F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2000 ΣΥΝΟΛΟ/ΑΠΟ31/9/21</t>
        </r>
      </text>
    </comment>
    <comment ref="G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Ionia:ΚΑΤΑΘΕΣΗ 23/6/21</t>
        </r>
      </text>
    </comment>
    <comment ref="I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03/11/21 </t>
        </r>
      </text>
    </comment>
    <comment ref="J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15/01/22 </t>
        </r>
      </text>
    </comment>
    <comment ref="K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21/02/22</t>
        </r>
      </text>
    </comment>
    <comment ref="L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21/02/22</t>
        </r>
      </text>
    </comment>
    <comment ref="M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13/4/22</t>
        </r>
      </text>
    </comment>
    <comment ref="N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 </t>
        </r>
      </text>
    </comment>
    <comment ref="O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 </t>
        </r>
      </text>
    </comment>
    <comment ref="P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7/06/22 ΑΛΦΑ </t>
        </r>
      </text>
    </comment>
    <comment ref="Q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14/03/22 ΥΠΟΛΟΙΠΟ ΑΠΌ 175 - ΕΞΕΤΑΣΤΡΑ</t>
        </r>
      </text>
    </comment>
    <comment ref="R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01/7/22 </t>
        </r>
      </text>
    </comment>
    <comment ref="S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08/09/22</t>
        </r>
      </text>
    </comment>
    <comment ref="A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Ionia:ΕΩΣ 05/11 945</t>
        </r>
      </text>
    </comment>
    <comment ref="F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CASH 55 +  5/11 945 EYRO</t>
        </r>
      </text>
    </comment>
    <comment ref="G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30/6/21</t>
        </r>
      </text>
    </comment>
    <comment ref="J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03/11/21</t>
        </r>
      </text>
    </comment>
    <comment ref="A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8*107 +110 ΤΕΛΕΥΤΑΙΑ ΔΟΣΗ</t>
        </r>
      </text>
    </comment>
    <comment ref="H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06/10/21 ΚΑΡΤΑ 
100 ΤΕΛΟΣ ΤΟΥ ΜΗΝΑ </t>
        </r>
      </text>
    </comment>
    <comment ref="I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01/11/21</t>
        </r>
      </text>
    </comment>
    <comment ref="J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01/12/21 ΚΑΡΤΑ </t>
        </r>
      </text>
    </comment>
    <comment ref="K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22/12/21 καρτσ</t>
        </r>
      </text>
    </comment>
    <comment ref="L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ΚΑΡΤΑ </t>
        </r>
      </text>
    </comment>
    <comment ref="M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ΚΑΡΤΑ </t>
        </r>
      </text>
    </comment>
    <comment ref="N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06/04/22 ΚΑΡΤΑ </t>
        </r>
      </text>
    </comment>
    <comment ref="F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145Χ12 ΑΤΟΚΕΣ ΔΟΣΕΙΣ</t>
        </r>
      </text>
    </comment>
    <comment ref="A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30 ΤΟΥ ΜΗΝΑ </t>
        </r>
      </text>
    </comment>
    <comment ref="C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10/6/21</t>
        </r>
      </text>
    </comment>
    <comment ref="F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 1Η ΔΟΣΗ ΣΕΠΤΕΜΒΡΙΟ</t>
        </r>
      </text>
    </comment>
    <comment ref="G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10/6/2021</t>
        </r>
      </text>
    </comment>
    <comment ref="H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27/9/21</t>
        </r>
      </text>
    </comment>
    <comment ref="I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>ΕΘΝΙΚΗ 1/11</t>
        </r>
      </text>
    </comment>
    <comment ref="J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06/12/21</t>
        </r>
      </text>
    </comment>
    <comment ref="K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07/1/22 ΑΛΦΑ</t>
        </r>
      </text>
    </comment>
    <comment ref="L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28/01/22 ΠΕΙΡΑΙΩΣ</t>
        </r>
      </text>
    </comment>
    <comment ref="M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08/03/22 PEIRAIOS</t>
        </r>
      </text>
    </comment>
    <comment ref="N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24/3/22 PEIRAIOS </t>
        </r>
      </text>
    </comment>
    <comment ref="O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6/5/22 ΠΕΙΡΑΙΩΣ</t>
        </r>
      </text>
    </comment>
    <comment ref="A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ΤΕΛΟΣ ΤΟΥ ΜΗΝΑ</t>
        </r>
      </text>
    </comment>
    <comment ref="C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192 ΕΥΡΩ </t>
        </r>
      </text>
    </comment>
    <comment ref="F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200+200*8 1Η ΔΟΣΗ ΣΕΠΤ ΕΩΣ ΑΠΡΙΛΙΟ</t>
        </r>
      </text>
    </comment>
    <comment ref="G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24/6/2021</t>
        </r>
      </text>
    </comment>
    <comment ref="H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24/9/21 ΚΑΡΤΑ </t>
        </r>
      </text>
    </comment>
    <comment ref="I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20/10/21 καρτα </t>
        </r>
      </text>
    </comment>
    <comment ref="J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19/11/21 ΕΘΝΙΚΗ </t>
        </r>
      </text>
    </comment>
    <comment ref="K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15/12/21 EΘΝΙΚΗ</t>
        </r>
      </text>
    </comment>
    <comment ref="L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14/1/22 EΘΝΙΚΗ</t>
        </r>
      </text>
    </comment>
    <comment ref="M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17/02/22 ΕΘΝΙΚΗ </t>
        </r>
      </text>
    </comment>
    <comment ref="N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16/03/22 εθνικη </t>
        </r>
      </text>
    </comment>
    <comment ref="O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18/04/22 ethniki</t>
        </r>
      </text>
    </comment>
    <comment ref="A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ΤΕΛΟΣ ΤΟΥ ΜΗΝΑ</t>
        </r>
      </text>
    </comment>
    <comment ref="H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24/9/21 ΚΑΡΤΑ </t>
        </r>
      </text>
    </comment>
    <comment ref="I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20/10/21 καρτα </t>
        </r>
      </text>
    </comment>
    <comment ref="J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19/11/21 ΕΘΝΙΚΗ </t>
        </r>
      </text>
    </comment>
    <comment ref="K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15/12/21 ΕΘΝΙΚΗ </t>
        </r>
      </text>
    </comment>
    <comment ref="L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14/1/22 EΘΝΙΚΗ</t>
        </r>
      </text>
    </comment>
    <comment ref="M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17/02/22 ΕΘΝΙΚΗ</t>
        </r>
      </text>
    </comment>
    <comment ref="N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16/03/22 εθνικη </t>
        </r>
      </text>
    </comment>
    <comment ref="O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18/04/22 ethniki</t>
        </r>
      </text>
    </comment>
    <comment ref="A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50+38X8</t>
        </r>
      </text>
    </comment>
    <comment ref="G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7/9/2021</t>
        </r>
      </text>
    </comment>
    <comment ref="I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13/10/21</t>
        </r>
      </text>
    </comment>
    <comment ref="J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05/11/21 </t>
        </r>
      </text>
    </comment>
    <comment ref="K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17/12/21</t>
        </r>
      </text>
    </comment>
    <comment ref="L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21/01/22 </t>
        </r>
      </text>
    </comment>
    <comment ref="M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25/02/22</t>
        </r>
      </text>
    </comment>
    <comment ref="N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08/04/22 μετρητα </t>
        </r>
      </text>
    </comment>
    <comment ref="O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06/05/22 </t>
        </r>
      </text>
    </comment>
    <comment ref="A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50+41X8</t>
        </r>
      </text>
    </comment>
    <comment ref="G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7/9/2021</t>
        </r>
      </text>
    </comment>
    <comment ref="I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13/10/21</t>
        </r>
      </text>
    </comment>
    <comment ref="J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05/11/21 </t>
        </r>
      </text>
    </comment>
    <comment ref="K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17/12/21</t>
        </r>
      </text>
    </comment>
    <comment ref="L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21/01/22 </t>
        </r>
      </text>
    </comment>
    <comment ref="M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25/02/22</t>
        </r>
      </text>
    </comment>
    <comment ref="N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08/04/22 </t>
        </r>
      </text>
    </comment>
    <comment ref="O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06/05/22 </t>
        </r>
      </text>
    </comment>
    <comment ref="A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7*109 + ΤΕΛΕΥΤΑΙ ΔΟΣΗ 112</t>
        </r>
      </text>
    </comment>
    <comment ref="I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20/10/21 ΚΑΡΤΑ </t>
        </r>
      </text>
    </comment>
    <comment ref="J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καρτα </t>
        </r>
      </text>
    </comment>
    <comment ref="K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08/12/21 ΚΑΡΤΑ</t>
        </r>
      </text>
    </comment>
    <comment ref="L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10/01/21 ΚΑΡΤΑ </t>
        </r>
      </text>
    </comment>
    <comment ref="M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07/02/22 ΚΑΡΤΑ </t>
        </r>
      </text>
    </comment>
    <comment ref="N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09/03/22 ΚΑΡΤΑ </t>
        </r>
      </text>
    </comment>
    <comment ref="O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11/04/22 ΚΑΡΤΑ </t>
        </r>
      </text>
    </comment>
    <comment ref="P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04/05/2022 ΚΑΡΤΑ </t>
        </r>
      </text>
    </comment>
    <comment ref="I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02/11/21 </t>
        </r>
      </text>
    </comment>
    <comment ref="J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02/11/21 </t>
        </r>
      </text>
    </comment>
    <comment ref="K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08/12/21</t>
        </r>
      </text>
    </comment>
    <comment ref="L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08/12/21</t>
        </r>
      </text>
    </comment>
    <comment ref="M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14/02/22 </t>
        </r>
      </text>
    </comment>
    <comment ref="N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14/02/22 </t>
        </r>
      </text>
    </comment>
    <comment ref="O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 </t>
        </r>
      </text>
    </comment>
    <comment ref="P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 </t>
        </r>
      </text>
    </comment>
    <comment ref="A110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 ΚΆΘΕ 1Η ΤΟΥ ΜΗΝΑ </t>
        </r>
      </text>
    </comment>
    <comment ref="I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 ΚΑΡΤΑ </t>
        </r>
      </text>
    </comment>
    <comment ref="J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22/11/21 ΚΑΡΤΑ </t>
        </r>
      </text>
    </comment>
    <comment ref="K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14/1/22</t>
        </r>
      </text>
    </comment>
    <comment ref="L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ΚΑΡΤΑ </t>
        </r>
      </text>
    </comment>
    <comment ref="M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18/02/22 karta </t>
        </r>
      </text>
    </comment>
    <comment ref="N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09/03/22 ΚΑΡΤΑ </t>
        </r>
      </text>
    </comment>
    <comment ref="O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09/03/22 ΚΑΡΤΑ </t>
        </r>
      </text>
    </comment>
    <comment ref="A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C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175 EURO 26/5/21</t>
        </r>
      </text>
    </comment>
    <comment ref="F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 1H DOSH OKT</t>
        </r>
      </text>
    </comment>
    <comment ref="G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140 EYRO KARTA 26/5/2021</t>
        </r>
      </text>
    </comment>
    <comment ref="I111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7/10 peiraios</t>
        </r>
      </text>
    </comment>
    <comment ref="J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
9</t>
        </r>
        <r>
          <rPr>
            <sz val="9"/>
            <color indexed="81"/>
            <rFont val="Tahoma"/>
            <family val="2"/>
            <charset val="161"/>
          </rPr>
          <t xml:space="preserve">/11/21 PEIRAIWS </t>
        </r>
      </text>
    </comment>
    <comment ref="K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09/12/22 ΠΕΙΡΑΙΩΣ </t>
        </r>
      </text>
    </comment>
    <comment ref="L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05/01/22 ΠΕΙΡΑΙΩΣ</t>
        </r>
      </text>
    </comment>
    <comment ref="M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09/02/22 peiraios </t>
        </r>
      </text>
    </comment>
    <comment ref="N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9/03/33 PEIRAIOS </t>
        </r>
      </text>
    </comment>
    <comment ref="O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7/04/22 ΠΕΙΡΑΙΩΣ </t>
        </r>
      </text>
    </comment>
    <comment ref="P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 PEIRAIOS </t>
        </r>
      </text>
    </comment>
    <comment ref="F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30+38*8</t>
        </r>
      </text>
    </comment>
    <comment ref="K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09/12/21 ΠΕΙΡΑΙΩΣ</t>
        </r>
      </text>
    </comment>
    <comment ref="N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9/03/33 PEIRAIOS </t>
        </r>
      </text>
    </comment>
    <comment ref="O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07/04/22 ΠΕΙΡΑΙΩΣ</t>
        </r>
      </text>
    </comment>
    <comment ref="P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 PEIRAIOS </t>
        </r>
      </text>
    </comment>
    <comment ref="A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55+36*8 1H DOSH OKT</t>
        </r>
      </text>
    </comment>
    <comment ref="J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9/11/21 PEIRAIWS </t>
        </r>
      </text>
    </comment>
    <comment ref="K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09/12/21 ΠΕΙΡΑΙΩΣ</t>
        </r>
      </text>
    </comment>
    <comment ref="N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9/03/33 PEIRAIOS </t>
        </r>
      </text>
    </comment>
    <comment ref="P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 PEIRAIOS </t>
        </r>
      </text>
    </comment>
    <comment ref="A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100+122*9 1Η ΔΟΣΗ ΣΕΠΤ</t>
        </r>
      </text>
    </comment>
    <comment ref="G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17/6/2021 ΚΑΡΤΑ</t>
        </r>
      </text>
    </comment>
    <comment ref="H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11/10/21</t>
        </r>
      </text>
    </comment>
    <comment ref="I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27/10/21 </t>
        </r>
      </text>
    </comment>
    <comment ref="J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15/12/21</t>
        </r>
      </text>
    </comment>
    <comment ref="K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15/12/21</t>
        </r>
      </text>
    </comment>
    <comment ref="L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</t>
        </r>
      </text>
    </comment>
    <comment ref="M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21/2/22 </t>
        </r>
      </text>
    </comment>
    <comment ref="N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11/04/22</t>
        </r>
      </text>
    </comment>
    <comment ref="O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11/4/22</t>
        </r>
      </text>
    </comment>
    <comment ref="P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19/05/22 karta </t>
        </r>
      </text>
    </comment>
    <comment ref="A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1Η ΤΟΥ ΜΗΝΑ</t>
        </r>
      </text>
    </comment>
    <comment ref="F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50+59*7 +57 Η ΔΟΣΗ ΤΟΝ ΟΚΤΩΒΡΙΟ</t>
        </r>
      </text>
    </comment>
    <comment ref="G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1/6/2021</t>
        </r>
      </text>
    </comment>
    <comment ref="I115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18/10 eurobank</t>
        </r>
      </text>
    </comment>
    <comment ref="J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ΚΑΤΑΘΕΣΗ EUROBANK</t>
        </r>
      </text>
    </comment>
    <comment ref="K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05/12/21 EUROBANK</t>
        </r>
      </text>
    </comment>
    <comment ref="L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 EURO </t>
        </r>
      </text>
    </comment>
    <comment ref="M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 EUROBANK</t>
        </r>
      </text>
    </comment>
    <comment ref="N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07/02/22 EUROBANK
</t>
        </r>
      </text>
    </comment>
    <comment ref="O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08/3/22 EUROBANK</t>
        </r>
      </text>
    </comment>
    <comment ref="P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06/05/22 EUROBANK</t>
        </r>
      </text>
    </comment>
    <comment ref="A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21 </t>
        </r>
      </text>
    </comment>
    <comment ref="F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55+80Χ8
+12 ΜΕΛΕΤΗ</t>
        </r>
      </text>
    </comment>
    <comment ref="G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16/9/2021</t>
        </r>
      </text>
    </comment>
    <comment ref="I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16/9/2021</t>
        </r>
      </text>
    </comment>
    <comment ref="J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</t>
        </r>
      </text>
    </comment>
    <comment ref="K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14/01/22</t>
        </r>
      </text>
    </comment>
    <comment ref="L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14/01/22</t>
        </r>
      </text>
    </comment>
    <comment ref="M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18/03/22</t>
        </r>
      </text>
    </comment>
    <comment ref="N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 </t>
        </r>
      </text>
    </comment>
    <comment ref="O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11/05/22 </t>
        </r>
      </text>
    </comment>
    <comment ref="A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15 ΤΟΥ ΜΗΝΑ </t>
        </r>
      </text>
    </comment>
    <comment ref="F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50+35Χ8</t>
        </r>
      </text>
    </comment>
    <comment ref="G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17/9/2021</t>
        </r>
      </text>
    </comment>
    <comment ref="I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21/10/21 </t>
        </r>
      </text>
    </comment>
    <comment ref="J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09/11/21 </t>
        </r>
      </text>
    </comment>
    <comment ref="A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F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200Χ10</t>
        </r>
      </text>
    </comment>
    <comment ref="H118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8/9 peiraios</t>
        </r>
      </text>
    </comment>
    <comment ref="I118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7/10 peiraios</t>
        </r>
      </text>
    </comment>
    <comment ref="J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01/11 ΠΕΙΡΑΙΩΣ </t>
        </r>
      </text>
    </comment>
    <comment ref="K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PEIRAIOS </t>
        </r>
      </text>
    </comment>
    <comment ref="L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07/01/22 ΠΕΙΡΑΙΩΣ</t>
        </r>
      </text>
    </comment>
    <comment ref="M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02/02/22 PEIRAIOS </t>
        </r>
      </text>
    </comment>
    <comment ref="N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ΠΕΙΡΑΙΩΣ </t>
        </r>
      </text>
    </comment>
    <comment ref="O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01/4/22 PEIRAIOS </t>
        </r>
      </text>
    </comment>
    <comment ref="P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ΠΕΙΡΑΙΩΣ </t>
        </r>
      </text>
    </comment>
    <comment ref="Q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PEIRAIOS </t>
        </r>
      </text>
    </comment>
    <comment ref="A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15 ΤΟΥ ΜΗΝΑ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23/6/2021</t>
        </r>
      </text>
    </comment>
    <comment ref="F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55+65*9 1H DOSH ΣΕΠΤ</t>
        </r>
      </text>
    </comment>
    <comment ref="G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15/6/21 KARTA</t>
        </r>
      </text>
    </comment>
    <comment ref="H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13/10/21</t>
        </r>
      </text>
    </comment>
    <comment ref="I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03/11/21 KARTA </t>
        </r>
      </text>
    </comment>
    <comment ref="J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11/12/21 καρτα </t>
        </r>
      </text>
    </comment>
    <comment ref="K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14/01/22 ΚΑΡΤΑ </t>
        </r>
      </text>
    </comment>
    <comment ref="L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25/02/22 KARTA </t>
        </r>
      </text>
    </comment>
    <comment ref="M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30/03/2022 </t>
        </r>
      </text>
    </comment>
    <comment ref="N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 ΚΑΡΤΑ </t>
        </r>
      </text>
    </comment>
    <comment ref="O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 ΚΑΡΤΑ </t>
        </r>
      </text>
    </comment>
    <comment ref="P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27/05/22 ΚΑΡΤΑ </t>
        </r>
      </text>
    </comment>
    <comment ref="A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11/6/2021 karta</t>
        </r>
      </text>
    </comment>
    <comment ref="F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 + 40*8</t>
        </r>
      </text>
    </comment>
    <comment ref="G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1/6/2021</t>
        </r>
      </text>
    </comment>
    <comment ref="I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21/10/21 ΟΚΤ + ΝΟΕ  </t>
        </r>
      </text>
    </comment>
    <comment ref="J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21/10/21</t>
        </r>
      </text>
    </comment>
    <comment ref="K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</t>
        </r>
      </text>
    </comment>
    <comment ref="L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13/01/22 καρτα </t>
        </r>
      </text>
    </comment>
    <comment ref="A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F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30+50*8</t>
        </r>
      </text>
    </comment>
    <comment ref="I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11/10/21 ΚΑΡΤΑ</t>
        </r>
      </text>
    </comment>
    <comment ref="J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15/11/21 PEIRAIWS </t>
        </r>
      </text>
    </comment>
    <comment ref="K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13/01/22 πειραιωσ </t>
        </r>
      </text>
    </comment>
    <comment ref="L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03/02/22 PEIRAIOS </t>
        </r>
      </text>
    </comment>
    <comment ref="M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14/03/22 PEIRAIOS </t>
        </r>
      </text>
    </comment>
    <comment ref="N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14/03/22 PEIRAIOS </t>
        </r>
      </text>
    </comment>
    <comment ref="O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17/05/22 ΠΕΙΡΑΙΩΣ </t>
        </r>
      </text>
    </comment>
    <comment ref="P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17/05/22 ΠΕΙΡΑΙΩΣ </t>
        </r>
      </text>
    </comment>
    <comment ref="A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ΜΕΧΡΙ 10</t>
        </r>
      </text>
    </comment>
    <comment ref="F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 ΑΠΟ ΟΚΤ</t>
        </r>
      </text>
    </comment>
    <comment ref="G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30/6/21 ΚΑΡΤΑ</t>
        </r>
      </text>
    </comment>
    <comment ref="I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11/10/21 ΚΑΡΤΑ</t>
        </r>
      </text>
    </comment>
    <comment ref="J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15/11/21 PEIRAIWS </t>
        </r>
      </text>
    </comment>
    <comment ref="K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13/01/22 πειραιωσ </t>
        </r>
      </text>
    </comment>
    <comment ref="L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03/02/22 PEIRAIOS </t>
        </r>
      </text>
    </comment>
    <comment ref="M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14/03/22 PEIRAIOS </t>
        </r>
      </text>
    </comment>
    <comment ref="N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14/03/22 PEIRAIOS </t>
        </r>
      </text>
    </comment>
    <comment ref="O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17/05/22 ΠΕΙΡΑΙΩΣ </t>
        </r>
      </text>
    </comment>
    <comment ref="P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17/05/22 ΠΕΙΡΑΙΩΣ </t>
        </r>
      </text>
    </comment>
    <comment ref="A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ΜΕΧΡΙ 10 
+12 ΕΥΡΩ </t>
        </r>
      </text>
    </comment>
    <comment ref="F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55+40*8 AΠΟ  OKT</t>
        </r>
      </text>
    </comment>
    <comment ref="I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11/10/21 ΚΑΡΤΑ</t>
        </r>
      </text>
    </comment>
    <comment ref="J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15/11/21 PEIRAIWS </t>
        </r>
      </text>
    </comment>
    <comment ref="K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13/01/22 πειραιωσ </t>
        </r>
      </text>
    </comment>
    <comment ref="L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03/02/22 PEIRAIOS </t>
        </r>
      </text>
    </comment>
    <comment ref="M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14/03/22 PEIRAIOS </t>
        </r>
      </text>
    </comment>
    <comment ref="N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14/03/22 PEIRAIOS </t>
        </r>
      </text>
    </comment>
    <comment ref="O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17/05/22 ΠΕΙΡΑΙΩΣ </t>
        </r>
      </text>
    </comment>
    <comment ref="P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17/05/22 ΠΕΙΡΑΙΩΣ </t>
        </r>
      </text>
    </comment>
    <comment ref="I125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20/10 alpha</t>
        </r>
      </text>
    </comment>
    <comment ref="J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29/11/21 ΚΑΤΑΘΕΣΗ ALPHA </t>
        </r>
      </text>
    </comment>
    <comment ref="K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13/12/21 peiraios </t>
        </r>
      </text>
    </comment>
    <comment ref="L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PEIRAIOS </t>
        </r>
      </text>
    </comment>
    <comment ref="M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ΑΛΦΑ </t>
        </r>
      </text>
    </comment>
    <comment ref="N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31/3/22 ΑΛΦΑ </t>
        </r>
      </text>
    </comment>
    <comment ref="A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10</t>
        </r>
      </text>
    </comment>
    <comment ref="C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25/6/2021</t>
        </r>
      </text>
    </comment>
    <comment ref="F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Ionia:489+400*8
1Η ΔΟΣΗ ΟΚΤ</t>
        </r>
      </text>
    </comment>
    <comment ref="G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17/6/2021 ΚΑΡΤΑ</t>
        </r>
      </text>
    </comment>
    <comment ref="J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29/11/21 ΚΑΤΑΘΕΣΗ ALPHA </t>
        </r>
      </text>
    </comment>
    <comment ref="K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13/12/21 peiraios </t>
        </r>
      </text>
    </comment>
    <comment ref="L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PEIRAIOS</t>
        </r>
      </text>
    </comment>
    <comment ref="M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ΑΛΦΑ </t>
        </r>
      </text>
    </comment>
    <comment ref="N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31/3/22 ΑΛΦΑ </t>
        </r>
      </text>
    </comment>
    <comment ref="J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29/11/21 ΚΑΤΑΘΕΣΗ ALPHA </t>
        </r>
      </text>
    </comment>
    <comment ref="K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13/12/21 peiraios </t>
        </r>
      </text>
    </comment>
    <comment ref="L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PEIRAIOS</t>
        </r>
      </text>
    </comment>
    <comment ref="M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ΑΛΦΑ </t>
        </r>
      </text>
    </comment>
    <comment ref="N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31/3/22 ΑΛΦΑ </t>
        </r>
      </text>
    </comment>
    <comment ref="O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29/4/22 ΑΛΦΑ</t>
        </r>
      </text>
    </comment>
    <comment ref="P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29/4/22 ΑΛΦΑ</t>
        </r>
      </text>
    </comment>
    <comment ref="Q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06/06/22 ΑΛΦΑ </t>
        </r>
      </text>
    </comment>
    <comment ref="A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10</t>
        </r>
      </text>
    </comment>
    <comment ref="J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29/11/21 ΚΑΤΑΘΕΣΗ ALPHA </t>
        </r>
      </text>
    </comment>
    <comment ref="K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13/12/21 peiraios </t>
        </r>
      </text>
    </comment>
    <comment ref="L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PEIRAIOS</t>
        </r>
      </text>
    </comment>
    <comment ref="M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ΑΛΦΑ </t>
        </r>
      </text>
    </comment>
    <comment ref="N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31/3/22 ΑΛΦΑ </t>
        </r>
      </text>
    </comment>
    <comment ref="O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29/4/22 ΑΛΦΑ</t>
        </r>
      </text>
    </comment>
    <comment ref="A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F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 +121*9</t>
        </r>
      </text>
    </comment>
    <comment ref="G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8/9/21</t>
        </r>
      </text>
    </comment>
    <comment ref="I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21/10/21 karta </t>
        </r>
      </text>
    </comment>
    <comment ref="J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12/11/21</t>
        </r>
      </text>
    </comment>
    <comment ref="K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 ΚΑΡΤΑ </t>
        </r>
      </text>
    </comment>
    <comment ref="L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21/01/22 καρτα </t>
        </r>
      </text>
    </comment>
    <comment ref="M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22/02/22 καρτα </t>
        </r>
      </text>
    </comment>
    <comment ref="N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08/03/22  ΚΑΡΤΑ </t>
        </r>
      </text>
    </comment>
    <comment ref="O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13/04/22 καρτα </t>
        </r>
      </text>
    </comment>
    <comment ref="P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31/05/22 ΚΑΡΤΑ </t>
        </r>
      </text>
    </comment>
    <comment ref="A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15 </t>
        </r>
      </text>
    </comment>
    <comment ref="C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24/6/2021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55+62*9 1Η ΔΟΣΗ ΟΚΤΩΒΡΗ + 12 ΜΕΛΕΤΗ </t>
        </r>
      </text>
    </comment>
    <comment ref="G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25/6/2021</t>
        </r>
      </text>
    </comment>
    <comment ref="I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26/10/21 ΚΑΡΤΑ </t>
        </r>
      </text>
    </comment>
    <comment ref="J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26/10/21 ΚΑΡΤΑ </t>
        </r>
      </text>
    </comment>
    <comment ref="K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03/12/21 </t>
        </r>
      </text>
    </comment>
    <comment ref="L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14/01/22 ΚΑΡΤΑ </t>
        </r>
      </text>
    </comment>
    <comment ref="M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10/2/22 καρτα </t>
        </r>
      </text>
    </comment>
    <comment ref="N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08/03/22 ΚΑΡΤΑ </t>
        </r>
      </text>
    </comment>
    <comment ref="O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05/04/22 ΚΑΡΤΑ </t>
        </r>
      </text>
    </comment>
    <comment ref="P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05/05/22 ΚΑΡΤΑ </t>
        </r>
      </text>
    </comment>
    <comment ref="A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364+695+751=1800
50+195Χ9
ΚΆΘΕ 1Η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364+695+751=1800
50+195Χ9</t>
        </r>
      </text>
    </comment>
    <comment ref="I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peiraios pliromi 300 to ypoloipo einai sthn proigoumerni xronia</t>
        </r>
      </text>
    </comment>
    <comment ref="J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08/04/22 ΠΕΙΡΑΙΩΣ </t>
        </r>
      </text>
    </comment>
    <comment ref="K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ΠΕΙΡΑΙΩΣ </t>
        </r>
      </text>
    </comment>
    <comment ref="L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01/06/22 ΠΕΙΡΑΙΩΣ </t>
        </r>
      </text>
    </comment>
    <comment ref="M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04/07/22 ΠΕΙΡΑΙΩΣ </t>
        </r>
      </text>
    </comment>
    <comment ref="N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31/8/22 πειραιως </t>
        </r>
      </text>
    </comment>
    <comment ref="O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28/9/22 KATAΘΕΣΗ </t>
        </r>
      </text>
    </comment>
    <comment ref="F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364 ΕΥΡΩ</t>
        </r>
      </text>
    </comment>
    <comment ref="F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751 ΕΥΡΩ</t>
        </r>
      </text>
    </comment>
    <comment ref="A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
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1800 KAI OI 2 200X9</t>
        </r>
      </text>
    </comment>
    <comment ref="G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7/6/2021</t>
        </r>
      </text>
    </comment>
    <comment ref="J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29/11/21 </t>
        </r>
      </text>
    </comment>
    <comment ref="K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03/03/22</t>
        </r>
      </text>
    </comment>
    <comment ref="L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18/04/22 </t>
        </r>
      </text>
    </comment>
    <comment ref="M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23/06/22 </t>
        </r>
      </text>
    </comment>
    <comment ref="A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J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29/11/21 </t>
        </r>
      </text>
    </comment>
    <comment ref="K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03/03/22</t>
        </r>
      </text>
    </comment>
    <comment ref="L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24/3/22 </t>
        </r>
      </text>
    </comment>
    <comment ref="F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115Χ3</t>
        </r>
      </text>
    </comment>
    <comment ref="H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13/9/21</t>
        </r>
      </text>
    </comment>
    <comment ref="I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13/10/21</t>
        </r>
      </text>
    </comment>
    <comment ref="J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13/11/21 karta </t>
        </r>
      </text>
    </comment>
    <comment ref="A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F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55+40X8</t>
        </r>
      </text>
    </comment>
    <comment ref="G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1/9/2021</t>
        </r>
      </text>
    </comment>
    <comment ref="I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ΚΑΡΤΑ </t>
        </r>
      </text>
    </comment>
    <comment ref="J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02/11/21 ΚΑΡΤΑ </t>
        </r>
      </text>
    </comment>
    <comment ref="K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07/12/21 karta </t>
        </r>
      </text>
    </comment>
    <comment ref="L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 ΚΑΡΤΑ </t>
        </r>
      </text>
    </comment>
    <comment ref="M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03/02/22 ΚΑΡΤΑ</t>
        </r>
      </text>
    </comment>
    <comment ref="N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03/03/22 ΚΑΡΤΑ </t>
        </r>
      </text>
    </comment>
    <comment ref="O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07/04/22 καρτα </t>
        </r>
      </text>
    </comment>
    <comment ref="P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ΚΑΡΤΑ </t>
        </r>
      </text>
    </comment>
    <comment ref="A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15 </t>
        </r>
      </text>
    </comment>
    <comment ref="C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2/7/21 ΠΕΙΡΑΙΩΣ</t>
        </r>
      </text>
    </comment>
    <comment ref="F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55+62*9 1η δοση Σεπτ </t>
        </r>
      </text>
    </comment>
    <comment ref="G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3/6/21</t>
        </r>
      </text>
    </comment>
    <comment ref="H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2/7/21+16/9/21</t>
        </r>
      </text>
    </comment>
    <comment ref="I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26/10/21 </t>
        </r>
      </text>
    </comment>
    <comment ref="J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16/11/21 </t>
        </r>
      </text>
    </comment>
    <comment ref="K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21/12/21 </t>
        </r>
      </text>
    </comment>
    <comment ref="L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01/2/22 </t>
        </r>
      </text>
    </comment>
    <comment ref="M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15/02/22</t>
        </r>
      </text>
    </comment>
    <comment ref="N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24/3/22</t>
        </r>
      </text>
    </comment>
    <comment ref="O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10/05/22 </t>
        </r>
      </text>
    </comment>
    <comment ref="P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10/05/22 </t>
        </r>
      </text>
    </comment>
    <comment ref="C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25/6/21</t>
        </r>
      </text>
    </comment>
    <comment ref="F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CASH 2559</t>
        </r>
      </text>
    </comment>
    <comment ref="C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8/6/2021</t>
        </r>
      </text>
    </comment>
    <comment ref="F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CASH</t>
        </r>
      </text>
    </comment>
    <comment ref="G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15/6/2021</t>
        </r>
      </text>
    </comment>
    <comment ref="C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27/09/21</t>
        </r>
      </text>
    </comment>
    <comment ref="G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KARTA 8/6/2021</t>
        </r>
      </text>
    </comment>
    <comment ref="A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13/6/21 ΕΘΝΙΚΗ</t>
        </r>
      </text>
    </comment>
    <comment ref="G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13/6/21 EΘΝΙΚΗ</t>
        </r>
      </text>
    </comment>
    <comment ref="H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ΚΑΡΤΑ </t>
        </r>
      </text>
    </comment>
    <comment ref="I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ΚΑΡΤΑ </t>
        </r>
      </text>
    </comment>
    <comment ref="J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02/11/21 ΚΑΡΤΑ </t>
        </r>
      </text>
    </comment>
    <comment ref="K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13/01/22 ΚΑΡΤΑ </t>
        </r>
      </text>
    </comment>
    <comment ref="L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22/01/22 karta </t>
        </r>
      </text>
    </comment>
    <comment ref="M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07/02/22 ΚΑΡΤΑ </t>
        </r>
      </text>
    </comment>
    <comment ref="N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08/03/22 ΚΑΡΤΑ </t>
        </r>
      </text>
    </comment>
    <comment ref="O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12/04/22 καρτα </t>
        </r>
      </text>
    </comment>
    <comment ref="P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10/05/22 ΚΑΡΤΑ </t>
        </r>
      </text>
    </comment>
    <comment ref="A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15 </t>
        </r>
      </text>
    </comment>
    <comment ref="C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7/6/2021</t>
        </r>
      </text>
    </comment>
    <comment ref="F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110+98*9 και για τους 2
1η δοση ΣΕΠΤ </t>
        </r>
      </text>
    </comment>
    <comment ref="G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25/5/21</t>
        </r>
      </text>
    </comment>
    <comment ref="H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20/9/21</t>
        </r>
      </text>
    </comment>
    <comment ref="I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 ΚΑΡΤΑ </t>
        </r>
      </text>
    </comment>
    <comment ref="J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3/11/21 ΚΑΡΤΑ </t>
        </r>
      </text>
    </comment>
    <comment ref="K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10/12/21 ΚΑΡΤΑ</t>
        </r>
      </text>
    </comment>
    <comment ref="L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 ΚΑΡΤΑ </t>
        </r>
      </text>
    </comment>
    <comment ref="M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02/02/22 ΚΑΡΤΑ </t>
        </r>
      </text>
    </comment>
    <comment ref="N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09/03/22 ΚΑΡΤΑ </t>
        </r>
      </text>
    </comment>
    <comment ref="O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01/04/2022 ΚΑΡΤΑ </t>
        </r>
      </text>
    </comment>
    <comment ref="P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 ΚΑΡΤΑ </t>
        </r>
      </text>
    </comment>
    <comment ref="A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15</t>
        </r>
      </text>
    </comment>
    <comment ref="H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20/9/21</t>
        </r>
      </text>
    </comment>
    <comment ref="I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 ΚΑΡΤΑ </t>
        </r>
      </text>
    </comment>
    <comment ref="J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03*/11/21 ΚΑΡΤΑ </t>
        </r>
      </text>
    </comment>
    <comment ref="K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10/12/21 ΚΑΡΤΑ </t>
        </r>
      </text>
    </comment>
    <comment ref="L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 ΚΑΡΤΑ </t>
        </r>
      </text>
    </comment>
    <comment ref="M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02/02/22 ΚΑΡΤΑ </t>
        </r>
      </text>
    </comment>
    <comment ref="N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9/03/22 ΚΑΡΤΑ</t>
        </r>
      </text>
    </comment>
    <comment ref="O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01/04/2022 ΚΑΡΤΑ </t>
        </r>
      </text>
    </comment>
    <comment ref="A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F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55+142*8</t>
        </r>
      </text>
    </comment>
    <comment ref="G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01/07</t>
        </r>
      </text>
    </comment>
    <comment ref="I147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20/10 peiraios str</t>
        </r>
      </text>
    </comment>
    <comment ref="J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13/12/21 euro</t>
        </r>
      </text>
    </comment>
    <comment ref="K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13/12/21 euro</t>
        </r>
      </text>
    </comment>
    <comment ref="L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08/02/22 peiraios </t>
        </r>
      </text>
    </comment>
    <comment ref="M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05/05/22 PEIRAIOS </t>
        </r>
      </text>
    </comment>
    <comment ref="N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05/05/22 PEIRAIOS </t>
        </r>
      </text>
    </comment>
    <comment ref="O1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31/05/22 ΠΕΙΡΑΙΩΣ </t>
        </r>
      </text>
    </comment>
    <comment ref="A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30/6/2021</t>
        </r>
      </text>
    </comment>
    <comment ref="F148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55+70*8</t>
        </r>
      </text>
    </comment>
    <comment ref="G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15/6/21</t>
        </r>
      </text>
    </comment>
    <comment ref="I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26/10/21 ΚΑΡΤΑ </t>
        </r>
      </text>
    </comment>
    <comment ref="J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18/11/21 </t>
        </r>
      </text>
    </comment>
    <comment ref="K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14/12/21 </t>
        </r>
      </text>
    </comment>
    <comment ref="L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 ΚΑΡΤΑ </t>
        </r>
      </text>
    </comment>
    <comment ref="M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17/02/22 karta </t>
        </r>
      </text>
    </comment>
    <comment ref="N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29/3/22 </t>
        </r>
      </text>
    </comment>
    <comment ref="O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ΚΑΡΤΑ </t>
        </r>
      </text>
    </comment>
    <comment ref="P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26/05/22 </t>
        </r>
      </text>
    </comment>
    <comment ref="F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50+35*8 1H DOSH OKT</t>
        </r>
      </text>
    </comment>
    <comment ref="G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15/6/21</t>
        </r>
      </text>
    </comment>
    <comment ref="I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26/10/21 karta</t>
        </r>
      </text>
    </comment>
    <comment ref="J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18/11/21 </t>
        </r>
      </text>
    </comment>
    <comment ref="K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14/12/21</t>
        </r>
      </text>
    </comment>
    <comment ref="L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 ΚΑΡΤΑ </t>
        </r>
      </text>
    </comment>
    <comment ref="M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17/02/22 karta </t>
        </r>
      </text>
    </comment>
    <comment ref="O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ΚΑΡΤΑ </t>
        </r>
      </text>
    </comment>
    <comment ref="F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70+100Χ8</t>
        </r>
      </text>
    </comment>
    <comment ref="G150" authorId="1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28/5</t>
        </r>
      </text>
    </comment>
    <comment ref="A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F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55+137 X 8 1H DOSH OKT</t>
        </r>
      </text>
    </comment>
    <comment ref="I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12/01/22 PEIRAIOS 
υπολοιπο από χρεωση προηγουμενης χρονιας (169 ευρω από την καταθεση 200 ευρω )</t>
        </r>
      </text>
    </comment>
    <comment ref="A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5 </t>
        </r>
      </text>
    </comment>
    <comment ref="F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50+87Χ8</t>
        </r>
      </text>
    </comment>
    <comment ref="G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13/8/21</t>
        </r>
      </text>
    </comment>
    <comment ref="I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26/10/21 </t>
        </r>
      </text>
    </comment>
    <comment ref="J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ALFA </t>
        </r>
      </text>
    </comment>
    <comment ref="K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22/12/21 ALFA </t>
        </r>
      </text>
    </comment>
    <comment ref="L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20/01/22 ΑΛΦΑ</t>
        </r>
      </text>
    </comment>
    <comment ref="M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16/02/22ΑΛΦΑ </t>
        </r>
      </text>
    </comment>
    <comment ref="N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22/3/22 ΑΛΦΑ </t>
        </r>
      </text>
    </comment>
    <comment ref="O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31/05/22 ΑΛΦΑ </t>
        </r>
      </text>
    </comment>
    <comment ref="A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F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50+46*8 1Η ΔΟΣΗ ΟΚΤ</t>
        </r>
      </text>
    </comment>
    <comment ref="I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08/10/21 karta </t>
        </r>
      </text>
    </comment>
    <comment ref="J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29/10/21 ΚΑΡΤΑ </t>
        </r>
      </text>
    </comment>
    <comment ref="K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26/11/21 karta </t>
        </r>
      </text>
    </comment>
    <comment ref="L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23/12/21 KARTA </t>
        </r>
      </text>
    </comment>
    <comment ref="M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04/02/22 KARTA </t>
        </r>
      </text>
    </comment>
    <comment ref="N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25/02/22 ΚΑΡΤα</t>
        </r>
      </text>
    </comment>
    <comment ref="O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01/04/2022 ΚΑΡΤΑ </t>
        </r>
      </text>
    </comment>
    <comment ref="P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καρτα </t>
        </r>
      </text>
    </comment>
    <comment ref="G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5/12/21 ALFA</t>
        </r>
      </text>
    </comment>
    <comment ref="A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F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55+42X8
τελευταια δοση 45
</t>
        </r>
      </text>
    </comment>
    <comment ref="G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6/9/2021</t>
        </r>
      </text>
    </comment>
    <comment ref="I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19/10/21 </t>
        </r>
      </text>
    </comment>
    <comment ref="J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16/11/21</t>
        </r>
      </text>
    </comment>
    <comment ref="K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14/12/21</t>
        </r>
      </text>
    </comment>
    <comment ref="L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22/02/22</t>
        </r>
      </text>
    </comment>
    <comment ref="M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22/02/22 </t>
        </r>
      </text>
    </comment>
    <comment ref="N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22/3/22 </t>
        </r>
      </text>
    </comment>
    <comment ref="O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12/04/22 </t>
        </r>
      </text>
    </comment>
    <comment ref="P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 </t>
        </r>
      </text>
    </comment>
    <comment ref="A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28/5/21 ethniki</t>
        </r>
      </text>
    </comment>
    <comment ref="F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55+143*8 1Η ΔΟΣΗ ΟΚΤΩΒ</t>
        </r>
      </text>
    </comment>
    <comment ref="G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28/5/21 ethniki </t>
        </r>
      </text>
    </comment>
    <comment ref="I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ΚΑΡΤΑ  </t>
        </r>
      </text>
    </comment>
    <comment ref="J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02/11/21 ΚΑΡΤΑ </t>
        </r>
      </text>
    </comment>
    <comment ref="K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03/12/21 karta </t>
        </r>
      </text>
    </comment>
    <comment ref="L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 karta </t>
        </r>
      </text>
    </comment>
    <comment ref="M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01/2/22 ΚΑΡΤΑ </t>
        </r>
      </text>
    </comment>
    <comment ref="N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01/03/2022 ΚΑΡΤΑ </t>
        </r>
      </text>
    </comment>
    <comment ref="O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05/04/22 karta </t>
        </r>
      </text>
    </comment>
    <comment ref="P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ΚΑΡΤΑ </t>
        </r>
      </text>
    </comment>
    <comment ref="A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 ΤΟΥ ΜΗΝΑ </t>
        </r>
      </text>
    </comment>
    <comment ref="C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14/7/21</t>
        </r>
      </text>
    </comment>
    <comment ref="F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55+62*9 1Η ΔΟΣΗ ΣΕΠΤ</t>
        </r>
      </text>
    </comment>
    <comment ref="G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9/6/21 ALPHA </t>
        </r>
      </text>
    </comment>
    <comment ref="H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21/9/2021</t>
        </r>
      </text>
    </comment>
    <comment ref="I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12/10/21</t>
        </r>
      </text>
    </comment>
    <comment ref="J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16/11/21 καρτα </t>
        </r>
      </text>
    </comment>
    <comment ref="K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11/12/21 karta </t>
        </r>
      </text>
    </comment>
    <comment ref="L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13/01/22 καρτα </t>
        </r>
      </text>
    </comment>
    <comment ref="M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15/02/22 ΚΑΡΤΑ </t>
        </r>
      </text>
    </comment>
    <comment ref="N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14/03/22 ΑΛΦΑ</t>
        </r>
      </text>
    </comment>
    <comment ref="O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14/04/22 ΑΛΦΑ </t>
        </r>
      </text>
    </comment>
    <comment ref="P157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Ionia:12/05/22 ΚΑΡΤΑ </t>
        </r>
      </text>
    </comment>
    <comment ref="A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
</t>
        </r>
      </text>
    </comment>
    <comment ref="C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30/6/21</t>
        </r>
      </text>
    </comment>
    <comment ref="F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50+37*8 1H DOSH OKT</t>
        </r>
      </text>
    </comment>
    <comment ref="I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
ΚΑΡΤΑ </t>
        </r>
      </text>
    </comment>
    <comment ref="J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02/11/21
ΚΑΡΤΑ </t>
        </r>
      </text>
    </comment>
    <comment ref="K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ΚΑΡΤΑ </t>
        </r>
      </text>
    </comment>
    <comment ref="L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11/1/22ΚΑΡΤΑ </t>
        </r>
      </text>
    </comment>
    <comment ref="M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03/02/22 ΚΑΡΤΑ </t>
        </r>
      </text>
    </comment>
    <comment ref="N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03/03/22 ΚΑΡΤΑ </t>
        </r>
      </text>
    </comment>
    <comment ref="O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05/04/22 ΚΑΡΤΑ </t>
        </r>
      </text>
    </comment>
    <comment ref="P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ΚΑΡΤΑ </t>
        </r>
      </text>
    </comment>
    <comment ref="A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F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</t>
        </r>
      </text>
    </comment>
    <comment ref="G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7/6/2021</t>
        </r>
      </text>
    </comment>
    <comment ref="I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 
ΚΑΡΤΑ </t>
        </r>
      </text>
    </comment>
    <comment ref="J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02/11/21 ΚΑΡΤΑ </t>
        </r>
      </text>
    </comment>
    <comment ref="K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ΚΑΡΤΑ </t>
        </r>
      </text>
    </comment>
    <comment ref="L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11/1/22ΚΑΡΤΑ </t>
        </r>
      </text>
    </comment>
    <comment ref="M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03/02/22 ΚΑΡΤΑ </t>
        </r>
      </text>
    </comment>
    <comment ref="N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03/03/22 ΚΑΡΤΑ </t>
        </r>
      </text>
    </comment>
    <comment ref="P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03/05/22 ΚΑΡΤΑ </t>
        </r>
      </text>
    </comment>
    <comment ref="C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29/6/21 ΚΑΡΤΑ</t>
        </r>
      </text>
    </comment>
    <comment ref="F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55+75*8 1 DOSH OKT</t>
        </r>
      </text>
    </comment>
    <comment ref="G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28/9/6/21 ΚΑΡΤΑ</t>
        </r>
      </text>
    </comment>
    <comment ref="I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06/10/21</t>
        </r>
      </text>
    </comment>
    <comment ref="J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</t>
        </r>
      </text>
    </comment>
    <comment ref="K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</t>
        </r>
      </text>
    </comment>
    <comment ref="L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</t>
        </r>
      </text>
    </comment>
    <comment ref="M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21/02/22</t>
        </r>
      </text>
    </comment>
    <comment ref="N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28/03/22 </t>
        </r>
      </text>
    </comment>
    <comment ref="O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11/04/2022</t>
        </r>
      </text>
    </comment>
    <comment ref="P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</t>
        </r>
      </text>
    </comment>
    <comment ref="Q1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08/06/22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29/6/21 ΚΑΡΤΑ</t>
        </r>
      </text>
    </comment>
    <comment ref="F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55+70*8</t>
        </r>
      </text>
    </comment>
    <comment ref="G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29/9/21 ΚΑΡΤΑ</t>
        </r>
      </text>
    </comment>
    <comment ref="I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06/10/21 </t>
        </r>
      </text>
    </comment>
    <comment ref="J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</t>
        </r>
      </text>
    </comment>
    <comment ref="K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</t>
        </r>
      </text>
    </comment>
    <comment ref="L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31/01/22 </t>
        </r>
      </text>
    </comment>
    <comment ref="M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21/02/22</t>
        </r>
      </text>
    </comment>
    <comment ref="N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28/3/22 </t>
        </r>
      </text>
    </comment>
    <comment ref="P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30/05/22</t>
        </r>
      </text>
    </comment>
    <comment ref="Q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08/06/22</t>
        </r>
      </text>
    </comment>
    <comment ref="A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F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50+100X8</t>
        </r>
      </text>
    </comment>
    <comment ref="G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21/9/2021</t>
        </r>
      </text>
    </comment>
    <comment ref="I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21/9/2021</t>
        </r>
      </text>
    </comment>
    <comment ref="A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22/6/2021</t>
        </r>
      </text>
    </comment>
    <comment ref="F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67*9 1Η ΔΟΣΗ ΣΕΠΤ</t>
        </r>
      </text>
    </comment>
    <comment ref="H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15/9/2021</t>
        </r>
      </text>
    </comment>
    <comment ref="I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 ΚΑΡΤΑ </t>
        </r>
      </text>
    </comment>
    <comment ref="J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</t>
        </r>
      </text>
    </comment>
    <comment ref="K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06/12/21 </t>
        </r>
      </text>
    </comment>
    <comment ref="L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08/01/22 ΕΘΝΙΚΗ</t>
        </r>
      </text>
    </comment>
    <comment ref="M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08/02/22 εθνικη </t>
        </r>
      </text>
    </comment>
    <comment ref="N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07/03/22 EΘΝΙΚΗ </t>
        </r>
      </text>
    </comment>
    <comment ref="O165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
7/04/22 EUROBANK  </t>
        </r>
      </text>
    </comment>
    <comment ref="P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09/05/22 ΜΕΤΡΗΤΑ </t>
        </r>
      </text>
    </comment>
    <comment ref="A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10 </t>
        </r>
      </text>
    </comment>
    <comment ref="C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29/6/21</t>
        </r>
      </text>
    </comment>
    <comment ref="F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55+70*8 1Η ΔΟΣΗ ΟΚΤ</t>
        </r>
      </text>
    </comment>
    <comment ref="G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29/6/21</t>
        </r>
      </text>
    </comment>
    <comment ref="I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07/10/21</t>
        </r>
      </text>
    </comment>
    <comment ref="J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16/11/21 </t>
        </r>
      </text>
    </comment>
    <comment ref="K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16/12/21</t>
        </r>
      </text>
    </comment>
    <comment ref="L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18/01/21 </t>
        </r>
      </text>
    </comment>
    <comment ref="M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22/02/22 </t>
        </r>
      </text>
    </comment>
    <comment ref="N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05/05/22 </t>
        </r>
      </text>
    </comment>
    <comment ref="O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05/05/22 </t>
        </r>
      </text>
    </comment>
    <comment ref="P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05/05/22 </t>
        </r>
      </text>
    </comment>
    <comment ref="C1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15/9/21</t>
        </r>
      </text>
    </comment>
    <comment ref="G1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9/9/21</t>
        </r>
      </text>
    </comment>
    <comment ref="A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</t>
        </r>
      </text>
    </comment>
    <comment ref="C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30/6/21</t>
        </r>
      </text>
    </comment>
    <comment ref="F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55+36*8 1Η ΔΟΣΗ ΟΚΤΩΒΡΙΟΣ</t>
        </r>
      </text>
    </comment>
    <comment ref="G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30/6/21</t>
        </r>
      </text>
    </comment>
    <comment ref="I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</t>
        </r>
      </text>
    </comment>
    <comment ref="J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04/11/21 ΚΑΡΤΑ </t>
        </r>
      </text>
    </comment>
    <comment ref="K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ΚΑΡΤΑ </t>
        </r>
      </text>
    </comment>
    <comment ref="L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11/01/2022</t>
        </r>
      </text>
    </comment>
    <comment ref="M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08/02/22 karta </t>
        </r>
      </text>
    </comment>
    <comment ref="N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08/03/2022 KARTA </t>
        </r>
      </text>
    </comment>
    <comment ref="O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07/04/22 ΚΑΡΤΑ </t>
        </r>
      </text>
    </comment>
    <comment ref="P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05/05/22 ΚΑΡΤΑ </t>
        </r>
      </text>
    </comment>
    <comment ref="Q1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17/05/22 karta </t>
        </r>
      </text>
    </comment>
    <comment ref="F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55+43*8 1H ΔΟΣΗ ΟΚΤΩΒΡΙΟ</t>
        </r>
      </text>
    </comment>
    <comment ref="I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05/10/21</t>
        </r>
      </text>
    </comment>
    <comment ref="J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04/11/21 ΚΑΡΤΑ </t>
        </r>
      </text>
    </comment>
    <comment ref="K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02/12/21 ΚΑΡΤΑ </t>
        </r>
      </text>
    </comment>
    <comment ref="L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11/1/22</t>
        </r>
      </text>
    </comment>
    <comment ref="M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08/02/22 karta </t>
        </r>
      </text>
    </comment>
    <comment ref="N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08/03/22 ΚΑΡΤΑ</t>
        </r>
      </text>
    </comment>
    <comment ref="O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07/04/22 ΚΑΡΤΑ </t>
        </r>
      </text>
    </comment>
    <comment ref="P1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05/05/22 ΚΑΡΤΑ </t>
        </r>
      </text>
    </comment>
    <comment ref="C1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28/9/21</t>
        </r>
      </text>
    </comment>
    <comment ref="I1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12/10/21</t>
        </r>
      </text>
    </comment>
    <comment ref="J1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</t>
        </r>
      </text>
    </comment>
    <comment ref="K1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20/12/21</t>
        </r>
      </text>
    </comment>
    <comment ref="L1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07/01/22 peiraios </t>
        </r>
      </text>
    </comment>
    <comment ref="M1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07/01/22 peiraios </t>
        </r>
      </text>
    </comment>
    <comment ref="N1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24/05/22 </t>
        </r>
      </text>
    </comment>
    <comment ref="A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ΕΩΣ 15 ΤΟΥ ΜΗΝΑ</t>
        </r>
      </text>
    </comment>
    <comment ref="F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55+71*9 1ΟΣ ΜΗΝΑΣ ΣΕΠΤΕΜΒΡΙΟΣ</t>
        </r>
      </text>
    </comment>
    <comment ref="G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25/5/2021</t>
        </r>
      </text>
    </comment>
    <comment ref="H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06/10/21 </t>
        </r>
      </text>
    </comment>
    <comment ref="I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15/11/21</t>
        </r>
      </text>
    </comment>
    <comment ref="J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15/11/21</t>
        </r>
      </text>
    </comment>
    <comment ref="K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L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14/02/22 </t>
        </r>
      </text>
    </comment>
    <comment ref="M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14/02/22 </t>
        </r>
      </text>
    </comment>
    <comment ref="N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04/04/2022</t>
        </r>
      </text>
    </comment>
    <comment ref="O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16/05/22 </t>
        </r>
      </text>
    </comment>
    <comment ref="P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K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14/02/22 </t>
        </r>
      </text>
    </comment>
    <comment ref="N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24/05/22 </t>
        </r>
      </text>
    </comment>
    <comment ref="O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P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06/7/22</t>
        </r>
      </text>
    </comment>
    <comment ref="C1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28/9/21</t>
        </r>
      </text>
    </comment>
    <comment ref="I1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</t>
        </r>
      </text>
    </comment>
    <comment ref="J1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15/11/21</t>
        </r>
      </text>
    </comment>
    <comment ref="K1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20/12/21</t>
        </r>
      </text>
    </comment>
    <comment ref="L1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07/1/22 ΠΕΙΡΑΙΩΣ </t>
        </r>
      </text>
    </comment>
    <comment ref="M1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07/01/22 peiraios </t>
        </r>
      </text>
    </comment>
    <comment ref="N1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24/05/22 </t>
        </r>
      </text>
    </comment>
    <comment ref="O1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02/06/22</t>
        </r>
      </text>
    </comment>
    <comment ref="A1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1Η ΤΟΥ ΜΗΝΑ </t>
        </r>
      </text>
    </comment>
    <comment ref="F1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25+17X8 
ΚΆΘΕ 15</t>
        </r>
      </text>
    </comment>
    <comment ref="G1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2021</t>
        </r>
      </text>
    </comment>
    <comment ref="I1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18/10/21 </t>
        </r>
      </text>
    </comment>
    <comment ref="J1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22/11/21 </t>
        </r>
      </text>
    </comment>
    <comment ref="K1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</t>
        </r>
      </text>
    </comment>
    <comment ref="L1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09/02/22 </t>
        </r>
      </text>
    </comment>
    <comment ref="M1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</t>
        </r>
      </text>
    </comment>
    <comment ref="N1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30/03/22</t>
        </r>
      </text>
    </comment>
    <comment ref="F1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25+17X8</t>
        </r>
      </text>
    </comment>
    <comment ref="G1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2/9/2021</t>
        </r>
      </text>
    </comment>
    <comment ref="I1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18/10/21 </t>
        </r>
      </text>
    </comment>
    <comment ref="J1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22/11/21 </t>
        </r>
      </text>
    </comment>
    <comment ref="K1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10/01/22</t>
        </r>
      </text>
    </comment>
    <comment ref="L1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09/02/22 </t>
        </r>
      </text>
    </comment>
    <comment ref="M1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28/02/22 </t>
        </r>
      </text>
    </comment>
    <comment ref="N1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30/03/22</t>
        </r>
      </text>
    </comment>
    <comment ref="A177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 ΑΡΧΕΣ ΤΟΥ ΜΗΝΑ </t>
        </r>
      </text>
    </comment>
    <comment ref="F1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8*40</t>
        </r>
      </text>
    </comment>
    <comment ref="I1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
ΚΑΡΤΑ</t>
        </r>
      </text>
    </comment>
    <comment ref="J1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ΚΑΡΤΑ </t>
        </r>
      </text>
    </comment>
    <comment ref="K1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03/12/21 ΚΑΡΤΑ </t>
        </r>
      </text>
    </comment>
    <comment ref="L1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17/01/22 καρτα </t>
        </r>
      </text>
    </comment>
    <comment ref="M1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Ionia:ΚΑΡΤΑ 02-02-22</t>
        </r>
      </text>
    </comment>
    <comment ref="N1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02/03/22 ΚΑΡΤΑ </t>
        </r>
      </text>
    </comment>
    <comment ref="O1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 ΚΑΡΤΑ </t>
        </r>
      </text>
    </comment>
    <comment ref="P1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04/05/22 ΚΑΡΤΑ </t>
        </r>
      </text>
    </comment>
    <comment ref="F1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8*40</t>
        </r>
      </text>
    </comment>
    <comment ref="I1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04/10/21
</t>
        </r>
      </text>
    </comment>
    <comment ref="J1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08/11/21 ΚΑΡΤΑ </t>
        </r>
      </text>
    </comment>
    <comment ref="K1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03/12/21  ΚΑΡΤΑ </t>
        </r>
      </text>
    </comment>
    <comment ref="L1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17/01/22 καρτα </t>
        </r>
      </text>
    </comment>
    <comment ref="M1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02-02-22
</t>
        </r>
      </text>
    </comment>
    <comment ref="N1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02/03/22 ΚΑΡΤΑ </t>
        </r>
      </text>
    </comment>
  </commentList>
</comments>
</file>

<file path=xl/comments3.xml><?xml version="1.0" encoding="utf-8"?>
<comments xmlns="http://schemas.openxmlformats.org/spreadsheetml/2006/main">
  <authors>
    <author>Eurognosi Nea Ionia</author>
  </authors>
  <commentList>
    <comment ref="F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100*8</t>
        </r>
      </text>
    </comment>
    <comment ref="G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30/10/2023 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ΚΑΡΤΑ </t>
        </r>
      </text>
    </comment>
    <comment ref="K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21/12/23 </t>
        </r>
      </text>
    </comment>
    <comment ref="L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26/01/24 </t>
        </r>
      </text>
    </comment>
    <comment ref="M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12/2/24 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26/3/24 KARTA 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15/4/24 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5/7/23 </t>
        </r>
      </text>
    </comment>
    <comment ref="F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48*8</t>
        </r>
      </text>
    </comment>
    <comment ref="G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5/7/23 </t>
        </r>
      </text>
    </comment>
    <comment ref="I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05/10/23 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1/6/23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140*8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1/6/23</t>
        </r>
      </text>
    </comment>
    <comment ref="I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31/10/23 </t>
        </r>
      </text>
    </comment>
    <comment ref="J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5/12/23 </t>
        </r>
      </text>
    </comment>
    <comment ref="K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6/2/24 </t>
        </r>
      </text>
    </comment>
    <comment ref="M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5/3/24</t>
        </r>
      </text>
    </comment>
    <comment ref="N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30/03/24 </t>
        </r>
      </text>
    </comment>
    <comment ref="O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30/04/24 </t>
        </r>
      </text>
    </comment>
    <comment ref="P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04/06/2024</t>
        </r>
      </text>
    </comment>
    <comment ref="F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92*8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24/5/23</t>
        </r>
      </text>
    </comment>
    <comment ref="I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</t>
        </r>
      </text>
    </comment>
    <comment ref="J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21/12/23 ΚΑΡΤΑ </t>
        </r>
      </text>
    </comment>
    <comment ref="K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21/12/23 ΚΑΡΤΑ </t>
        </r>
      </text>
    </comment>
    <comment ref="L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19/3/24 ΚΑΡΤΑ 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19/3/24 καρτα </t>
        </r>
      </text>
    </comment>
    <comment ref="N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19/3/24 καρτα </t>
        </r>
      </text>
    </comment>
    <comment ref="O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24/05/24 ΚΑΡΤΑ 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14/06/23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14/06/23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25/10/23</t>
        </r>
      </text>
    </comment>
    <comment ref="J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27/11/2023 </t>
        </r>
      </text>
    </comment>
    <comment ref="K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18/12/23</t>
        </r>
      </text>
    </comment>
    <comment ref="L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21/2/24 ΚΑΡΤΑ </t>
        </r>
      </text>
    </comment>
    <comment ref="M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24/4/24 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22/05/24 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5/6/24 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22/6</t>
        </r>
      </text>
    </comment>
    <comment ref="F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22/6/23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25/10/2023 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6/12/23 </t>
        </r>
      </text>
    </comment>
    <comment ref="K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28/02/24
karta 
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24/4/24 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27/05/24 </t>
        </r>
      </text>
    </comment>
    <comment ref="F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380*9 kai gia tous 2
</t>
        </r>
      </text>
    </comment>
    <comment ref="H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3/10/23 ΚΑΡΤΑ </t>
        </r>
      </text>
    </comment>
    <comment ref="I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04/11/23 karta </t>
        </r>
      </text>
    </comment>
    <comment ref="J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5/12/23 ΚΑΡΤΑ </t>
        </r>
      </text>
    </comment>
    <comment ref="K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12/1/24 karta 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6/02/24 ΚΑΡΤΑ</t>
        </r>
      </text>
    </comment>
    <comment ref="M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1/3/24 ΚΑΡΤΑ </t>
        </r>
      </text>
    </comment>
    <comment ref="N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16/4/24 eurobank </t>
        </r>
      </text>
    </comment>
    <comment ref="O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3/3/24 karta 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27/06/2024 </t>
        </r>
      </text>
    </comment>
    <comment ref="D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600</t>
        </r>
      </text>
    </comment>
    <comment ref="C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30/06/23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128*10</t>
        </r>
      </text>
    </comment>
    <comment ref="G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30/06/23</t>
        </r>
      </text>
    </comment>
    <comment ref="H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14/*09/23 peiraioas 
</t>
        </r>
      </text>
    </comment>
    <comment ref="I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16/10/2023 πεικραιως
</t>
        </r>
      </text>
    </comment>
    <comment ref="J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15/11/23 ΠΕΙΡΑΙΩΣ
</t>
        </r>
      </text>
    </comment>
    <comment ref="K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15/12/23 ΠΕΙΡΑΙΩΣ 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15/1/24 peiraios</t>
        </r>
      </text>
    </comment>
    <comment ref="M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14/2/24 ΠΕΙΡΑΙΩΣ</t>
        </r>
      </text>
    </comment>
    <comment ref="N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19/3/24 ΠΕΙΡΑΙΩΣ 
</t>
        </r>
      </text>
    </comment>
    <comment ref="O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15/4/24 peiraios </t>
        </r>
      </text>
    </comment>
    <comment ref="P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ΠΕΙΡΑΙΩΣ </t>
        </r>
      </text>
    </comment>
    <comment ref="C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23/6/23</t>
        </r>
      </text>
    </comment>
    <comment ref="F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45*8</t>
        </r>
      </text>
    </comment>
    <comment ref="G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30/05/23</t>
        </r>
      </text>
    </comment>
    <comment ref="I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5/10/23 </t>
        </r>
      </text>
    </comment>
    <comment ref="J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</t>
        </r>
      </text>
    </comment>
    <comment ref="L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09/1/24 </t>
        </r>
      </text>
    </comment>
    <comment ref="M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6/12/24</t>
        </r>
      </text>
    </comment>
    <comment ref="N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12/3/24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</t>
        </r>
      </text>
    </comment>
    <comment ref="P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</t>
        </r>
      </text>
    </comment>
    <comment ref="C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22/6</t>
        </r>
      </text>
    </comment>
    <comment ref="F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325*2</t>
        </r>
      </text>
    </comment>
    <comment ref="G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15/6</t>
        </r>
      </text>
    </comment>
    <comment ref="H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14/7/23 </t>
        </r>
      </text>
    </comment>
    <comment ref="C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08/09/2023 </t>
        </r>
      </text>
    </comment>
    <comment ref="F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44*8</t>
        </r>
      </text>
    </comment>
    <comment ref="I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 ΚΑΡΤΑ </t>
        </r>
      </text>
    </comment>
    <comment ref="J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</t>
        </r>
      </text>
    </comment>
    <comment ref="K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11/1/24 </t>
        </r>
      </text>
    </comment>
    <comment ref="L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6/2/24 </t>
        </r>
      </text>
    </comment>
    <comment ref="M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5/3/24 </t>
        </r>
      </text>
    </comment>
    <comment ref="N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ΚΑΡΤΑ </t>
        </r>
      </text>
    </comment>
    <comment ref="O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30/04/24 αλφα </t>
        </r>
      </text>
    </comment>
    <comment ref="P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4/6/24 </t>
        </r>
      </text>
    </comment>
    <comment ref="C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08/09/23</t>
        </r>
      </text>
    </comment>
    <comment ref="F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87* 8 131 ΚΑΙ ΓΙΑ ΤΟΥΣ 2</t>
        </r>
      </text>
    </comment>
    <comment ref="J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</t>
        </r>
      </text>
    </comment>
    <comment ref="L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06/2/24 </t>
        </r>
      </text>
    </comment>
    <comment ref="M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5/3/24 </t>
        </r>
      </text>
    </comment>
    <comment ref="N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ΚΑΡΤΑ </t>
        </r>
      </text>
    </comment>
    <comment ref="O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30/04/24 αλφα </t>
        </r>
      </text>
    </comment>
    <comment ref="C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</t>
        </r>
      </text>
    </comment>
    <comment ref="F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 +15 μελετη</t>
        </r>
      </text>
    </comment>
    <comment ref="G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</t>
        </r>
      </text>
    </comment>
    <comment ref="I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11/10/2023 karta </t>
        </r>
      </text>
    </comment>
    <comment ref="J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11/11/2023 karta </t>
        </r>
      </text>
    </comment>
    <comment ref="K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13/12/23 ΚΑΡΤΑ </t>
        </r>
      </text>
    </comment>
    <comment ref="L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10/01/24 ΚΑΡΤΑ </t>
        </r>
      </text>
    </comment>
    <comment ref="M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9/2/24 ΚΑΡΤΑ </t>
        </r>
      </text>
    </comment>
    <comment ref="N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11/3/24  καρτα </t>
        </r>
      </text>
    </comment>
    <comment ref="O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10/04/24 KARTA </t>
        </r>
      </text>
    </comment>
    <comment ref="P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ΚΑΡΤΑ </t>
        </r>
      </text>
    </comment>
    <comment ref="F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51*8</t>
        </r>
      </text>
    </comment>
    <comment ref="G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31/05/23</t>
        </r>
      </text>
    </comment>
    <comment ref="I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06/10/23 καρτα </t>
        </r>
      </text>
    </comment>
    <comment ref="J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3/11/23 καρτα</t>
        </r>
      </text>
    </comment>
    <comment ref="K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8/12/23 karta </t>
        </r>
      </text>
    </comment>
    <comment ref="L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8/12/23 karta </t>
        </r>
      </text>
    </comment>
    <comment ref="M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2/2/24 ΚΑΡΤΑ </t>
        </r>
      </text>
    </comment>
    <comment ref="N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1/3/24 ΚΑΡΤΑ </t>
        </r>
      </text>
    </comment>
    <comment ref="O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05/04/24 KARTA </t>
        </r>
      </text>
    </comment>
    <comment ref="P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26/04/24 καρτα </t>
        </r>
      </text>
    </comment>
    <comment ref="C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16/05/23</t>
        </r>
      </text>
    </comment>
    <comment ref="F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16/05/23</t>
        </r>
      </text>
    </comment>
    <comment ref="I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7/10/2023 ΠΕΙΡΑΙΩΣ</t>
        </r>
      </text>
    </comment>
    <comment ref="J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3/11/23 ΠΕΙΡΑΙΩΣ</t>
        </r>
      </text>
    </comment>
    <comment ref="K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1/12/23 peiraios</t>
        </r>
      </text>
    </comment>
    <comment ref="L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07/01/2023 peiraios 
</t>
        </r>
      </text>
    </comment>
    <comment ref="M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3/2/24 peiraios </t>
        </r>
      </text>
    </comment>
    <comment ref="N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 02/03/24 </t>
        </r>
      </text>
    </comment>
    <comment ref="O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01/04/24 πειραιως </t>
        </r>
      </text>
    </comment>
    <comment ref="P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30/04/24 ΠΕΙΡΑΙΩΣ 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29/8/23 PEIRAIOS</t>
        </r>
      </text>
    </comment>
    <comment ref="H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01/10/20223 ΠΕΙΡΑΙΩΣ
</t>
        </r>
      </text>
    </comment>
    <comment ref="I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29/10/23 PEIRAIOS </t>
        </r>
      </text>
    </comment>
    <comment ref="J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29/11/23  peiraios
</t>
        </r>
      </text>
    </comment>
    <comment ref="K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23/12/23 peiraios </t>
        </r>
      </text>
    </comment>
    <comment ref="L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28/01/24 peiraios
</t>
        </r>
      </text>
    </comment>
    <comment ref="M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02/03/24 ΠΕΙΡΑΙΩΣ
 </t>
        </r>
      </text>
    </comment>
    <comment ref="N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01/04/24 πειραιως 
</t>
        </r>
      </text>
    </comment>
    <comment ref="O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26/04/24 ΠΕΙΡΑΙΩΣ </t>
        </r>
      </text>
    </comment>
    <comment ref="C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30/06/23 ΑΛΦΑ </t>
        </r>
      </text>
    </comment>
    <comment ref="F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G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</t>
        </r>
      </text>
    </comment>
    <comment ref="I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2/10/2023 ALFA</t>
        </r>
      </text>
    </comment>
    <comment ref="J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30/11/23 </t>
        </r>
      </text>
    </comment>
    <comment ref="K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23/2/24 alpha </t>
        </r>
      </text>
    </comment>
    <comment ref="L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23/2/24 alpha </t>
        </r>
      </text>
    </comment>
    <comment ref="M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23/2/24 alpha </t>
        </r>
      </text>
    </comment>
    <comment ref="N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04/03/24 ΑΛΦΑ </t>
        </r>
      </text>
    </comment>
    <comment ref="O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01/04/24 ΑΛΦΑ </t>
        </r>
      </text>
    </comment>
    <comment ref="P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22/05/24 ΑΛΦΑ </t>
        </r>
      </text>
    </comment>
    <comment ref="C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30/06/23 ΑΛΦΑ </t>
        </r>
      </text>
    </comment>
    <comment ref="F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44*8</t>
        </r>
      </text>
    </comment>
    <comment ref="G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</t>
        </r>
      </text>
    </comment>
    <comment ref="I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2/10/2023 FILOTHEI </t>
        </r>
      </text>
    </comment>
    <comment ref="K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23/2/24 alpha </t>
        </r>
      </text>
    </comment>
    <comment ref="L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23/2/24 alpha </t>
        </r>
      </text>
    </comment>
    <comment ref="M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23/2/24 alpha </t>
        </r>
      </text>
    </comment>
    <comment ref="N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04/03/24 ΑΛΦΑ </t>
        </r>
      </text>
    </comment>
    <comment ref="O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01/04/24 ΑΛΦΑ </t>
        </r>
      </text>
    </comment>
    <comment ref="P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22/05/24 ΑΛΦΑ </t>
        </r>
      </text>
    </comment>
    <comment ref="F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140*8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2/6/23</t>
        </r>
      </text>
    </comment>
    <comment ref="I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9/10/23 </t>
        </r>
      </text>
    </comment>
    <comment ref="J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08/11/2023 ΚΑΡΤΑ </t>
        </r>
      </text>
    </comment>
    <comment ref="K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9/12/2023 karta </t>
        </r>
      </text>
    </comment>
    <comment ref="L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13/1/24 karta </t>
        </r>
      </text>
    </comment>
    <comment ref="M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8/2/24 καρτα </t>
        </r>
      </text>
    </comment>
    <comment ref="N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9/3/24 ΚΑΡΤΑ </t>
        </r>
      </text>
    </comment>
    <comment ref="O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13/4/24 ΚΑΡΤΑ </t>
        </r>
      </text>
    </comment>
    <comment ref="P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13/5/24 </t>
        </r>
      </text>
    </comment>
    <comment ref="C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28/7/23 alpha </t>
        </r>
      </text>
    </comment>
    <comment ref="F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140*8</t>
        </r>
      </text>
    </comment>
    <comment ref="G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12/6/23 αλφα</t>
        </r>
      </text>
    </comment>
    <comment ref="I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3/10/23 </t>
        </r>
      </text>
    </comment>
    <comment ref="J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</t>
        </r>
      </text>
    </comment>
    <comment ref="K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30/11/2023 </t>
        </r>
      </text>
    </comment>
    <comment ref="L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</t>
        </r>
      </text>
    </comment>
    <comment ref="M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13/2/24</t>
        </r>
      </text>
    </comment>
    <comment ref="N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5/3/24 </t>
        </r>
      </text>
    </comment>
    <comment ref="O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</t>
        </r>
      </text>
    </comment>
    <comment ref="P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</t>
        </r>
      </text>
    </comment>
    <comment ref="C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28/7/23 alpha </t>
        </r>
      </text>
    </comment>
    <comment ref="F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G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12/06/23 αλφα </t>
        </r>
      </text>
    </comment>
    <comment ref="J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</t>
        </r>
      </text>
    </comment>
    <comment ref="K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30/11/2023 </t>
        </r>
      </text>
    </comment>
    <comment ref="L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
</t>
        </r>
      </text>
    </comment>
    <comment ref="M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13/2/24</t>
        </r>
      </text>
    </comment>
    <comment ref="N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5/3/24</t>
        </r>
      </text>
    </comment>
    <comment ref="O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Ω</t>
        </r>
      </text>
    </comment>
    <comment ref="P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</t>
        </r>
      </text>
    </comment>
    <comment ref="C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1/6/23</t>
        </r>
      </text>
    </comment>
    <comment ref="F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310*10</t>
        </r>
      </text>
    </comment>
    <comment ref="G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29/9/23 ETHNIKI</t>
        </r>
      </text>
    </comment>
    <comment ref="J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29/11/23 ΕΘΝΙΚΗ </t>
        </r>
      </text>
    </comment>
    <comment ref="K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6/12/23 εθνικη </t>
        </r>
      </text>
    </comment>
    <comment ref="L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22/12/23 ΕΤΗΝΙΚΙ </t>
        </r>
      </text>
    </comment>
    <comment ref="M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02/04/2024 ΕΤΗΝΙΚΙ </t>
        </r>
      </text>
    </comment>
    <comment ref="N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5/6/24 </t>
        </r>
      </text>
    </comment>
    <comment ref="O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02/06/2024 ethniki </t>
        </r>
      </text>
    </comment>
    <comment ref="P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3/10/24 ΕΘΝΙΚΗ</t>
        </r>
      </text>
    </comment>
    <comment ref="Q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19/12/24 εθνικη</t>
        </r>
      </text>
    </comment>
    <comment ref="R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29/3/2025 ΕΘΝΙΚΗ</t>
        </r>
      </text>
    </comment>
    <comment ref="C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1/6/23</t>
        </r>
      </text>
    </comment>
    <comment ref="C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1/6/23</t>
        </r>
      </text>
    </comment>
    <comment ref="C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09/05/23</t>
        </r>
      </text>
    </comment>
    <comment ref="F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55*8</t>
        </r>
      </text>
    </comment>
    <comment ref="G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9/5</t>
        </r>
      </text>
    </comment>
    <comment ref="I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5/10/23</t>
        </r>
      </text>
    </comment>
    <comment ref="J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7//1/2023 ΚΑΡΤΑ 
</t>
        </r>
      </text>
    </comment>
    <comment ref="K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5/12/23 </t>
        </r>
      </text>
    </comment>
    <comment ref="L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11/1/24 EUROBANK </t>
        </r>
      </text>
    </comment>
    <comment ref="M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1/2/24 EUROBANK
</t>
        </r>
      </text>
    </comment>
    <comment ref="F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95*8</t>
        </r>
      </text>
    </comment>
    <comment ref="G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8/05/23</t>
        </r>
      </text>
    </comment>
    <comment ref="I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16/10/2023 KARTA </t>
        </r>
      </text>
    </comment>
    <comment ref="J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13/11/2023 ΚΑΡΤΑ</t>
        </r>
      </text>
    </comment>
    <comment ref="K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18/12/23 ΚΑΡΤΑ </t>
        </r>
      </text>
    </comment>
    <comment ref="L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17/1/24</t>
        </r>
      </text>
    </comment>
    <comment ref="M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9/2/24 </t>
        </r>
      </text>
    </comment>
    <comment ref="N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13/3/24 </t>
        </r>
      </text>
    </comment>
    <comment ref="O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11/4/24 ΚΑΡΤΑ </t>
        </r>
      </text>
    </comment>
    <comment ref="P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5/6/24 </t>
        </r>
      </text>
    </comment>
    <comment ref="G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13/06</t>
        </r>
      </text>
    </comment>
    <comment ref="K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1/12/23 ΜΕΛΕΤΗ </t>
        </r>
      </text>
    </comment>
    <comment ref="L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10/01/2024</t>
        </r>
      </text>
    </comment>
    <comment ref="M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16/2/24 </t>
        </r>
      </text>
    </comment>
    <comment ref="G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13/06</t>
        </r>
      </text>
    </comment>
    <comment ref="F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48*8</t>
        </r>
      </text>
    </comment>
    <comment ref="G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07/06/23</t>
        </r>
      </text>
    </comment>
    <comment ref="I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31/10/23 </t>
        </r>
      </text>
    </comment>
    <comment ref="J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14/11/2023</t>
        </r>
      </text>
    </comment>
    <comment ref="K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21/12/23</t>
        </r>
      </text>
    </comment>
    <comment ref="L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23/01/24 </t>
        </r>
      </text>
    </comment>
    <comment ref="M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8/24/24 </t>
        </r>
      </text>
    </comment>
    <comment ref="N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12/3/24 </t>
        </r>
      </text>
    </comment>
    <comment ref="O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25/4/24 </t>
        </r>
      </text>
    </comment>
    <comment ref="P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16/05/24 </t>
        </r>
      </text>
    </comment>
    <comment ref="F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120*9</t>
        </r>
      </text>
    </comment>
    <comment ref="G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5/9/23 PEIRAIOS</t>
        </r>
      </text>
    </comment>
    <comment ref="H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30/09/2023 ETHNIKI</t>
        </r>
      </text>
    </comment>
    <comment ref="I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31/10/2023 31/10/2023 ethniki</t>
        </r>
      </text>
    </comment>
    <comment ref="J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30/11/23 εθνικη </t>
        </r>
      </text>
    </comment>
    <comment ref="K44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Ionia:03/01/24 ΠΕΙΡΑΙΩΣ </t>
        </r>
      </text>
    </comment>
    <comment ref="L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2/2/24 ΠΕΙΡΑΙΩΣ </t>
        </r>
      </text>
    </comment>
    <comment ref="M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24/2/24 PEIRAIOS </t>
        </r>
      </text>
    </comment>
    <comment ref="N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02/04/2024 ΠΕΙΡΑΙΩΣ </t>
        </r>
      </text>
    </comment>
    <comment ref="O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2/05/24 ΠΕΙΡΑΙΩΣ </t>
        </r>
      </text>
    </comment>
    <comment ref="P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31/5/24 εθνικη </t>
        </r>
      </text>
    </comment>
    <comment ref="F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61*9</t>
        </r>
      </text>
    </comment>
    <comment ref="G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5/9/23 PEIRAIOS</t>
        </r>
      </text>
    </comment>
    <comment ref="H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30/09/2023 ETHNIKI</t>
        </r>
      </text>
    </comment>
    <comment ref="F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39*9</t>
        </r>
      </text>
    </comment>
    <comment ref="G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5/9/23 PEIRAIOS</t>
        </r>
      </text>
    </comment>
    <comment ref="H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30/09/2023 ETHNIKI</t>
        </r>
      </text>
    </comment>
    <comment ref="F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67*9</t>
        </r>
      </text>
    </comment>
    <comment ref="G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5/9/23 PEIRAIOS</t>
        </r>
      </text>
    </comment>
    <comment ref="H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30/09/2023 ETHNIKI</t>
        </r>
      </text>
    </comment>
    <comment ref="J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30/11/23 εθνικη </t>
        </r>
      </text>
    </comment>
    <comment ref="K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03/01/24 ΠΕΙΡΑΙΩΣ</t>
        </r>
      </text>
    </comment>
    <comment ref="L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2/2/24 ΠΕΙΡΑΙΩΣ </t>
        </r>
      </text>
    </comment>
    <comment ref="M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24/2/24 PEIRAIOS </t>
        </r>
      </text>
    </comment>
    <comment ref="N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02/04/2024 ΠΕΙΡΑΙΩΣ</t>
        </r>
      </text>
    </comment>
    <comment ref="O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2/05/24 ΠΕΙΡΑΙΩΣ </t>
        </r>
      </text>
    </comment>
    <comment ref="P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31/5/24 εθνικη</t>
        </r>
      </text>
    </comment>
    <comment ref="G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21/09/2023</t>
        </r>
      </text>
    </comment>
    <comment ref="I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3/10/23 </t>
        </r>
      </text>
    </comment>
    <comment ref="J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 </t>
        </r>
      </text>
    </comment>
    <comment ref="K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5/12/23 </t>
        </r>
      </text>
    </comment>
    <comment ref="L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</t>
        </r>
      </text>
    </comment>
    <comment ref="M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6/2/24 </t>
        </r>
      </text>
    </comment>
    <comment ref="N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5/3/24 </t>
        </r>
      </text>
    </comment>
    <comment ref="O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karta </t>
        </r>
      </text>
    </comment>
    <comment ref="P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23/4/24 karta </t>
        </r>
      </text>
    </comment>
    <comment ref="F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65+160*8</t>
        </r>
      </text>
    </comment>
    <comment ref="G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11/09/23 </t>
        </r>
      </text>
    </comment>
    <comment ref="I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14/11/2023</t>
        </r>
      </text>
    </comment>
    <comment ref="J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21/12/23 </t>
        </r>
      </text>
    </comment>
    <comment ref="K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7/2/24</t>
        </r>
      </text>
    </comment>
    <comment ref="L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7/2/24 </t>
        </r>
      </text>
    </comment>
    <comment ref="M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18/4/24 </t>
        </r>
      </text>
    </comment>
    <comment ref="N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27/06/2024</t>
        </r>
      </text>
    </comment>
    <comment ref="O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16/9/24</t>
        </r>
      </text>
    </comment>
    <comment ref="P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14/10/2024</t>
        </r>
      </text>
    </comment>
    <comment ref="F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04/05</t>
        </r>
      </text>
    </comment>
    <comment ref="I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8/10/23 ΕΘΝΙΚΉ </t>
        </r>
      </text>
    </comment>
    <comment ref="J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 </t>
        </r>
      </text>
    </comment>
    <comment ref="K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5/12/2023 </t>
        </r>
      </text>
    </comment>
    <comment ref="L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09/01/245 </t>
        </r>
      </text>
    </comment>
    <comment ref="M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8/2/24 </t>
        </r>
      </text>
    </comment>
    <comment ref="N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7/3/24 </t>
        </r>
      </text>
    </comment>
    <comment ref="O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09/04/24 </t>
        </r>
      </text>
    </comment>
    <comment ref="P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08/05/24 ΕΘΝΙΚΗ</t>
        </r>
      </text>
    </comment>
    <comment ref="F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140*8</t>
        </r>
      </text>
    </comment>
    <comment ref="G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11/09/2023</t>
        </r>
      </text>
    </comment>
    <comment ref="I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02/10/2023 καρτα</t>
        </r>
      </text>
    </comment>
    <comment ref="J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8/11/2023</t>
        </r>
      </text>
    </comment>
    <comment ref="K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13/12/23 EUROBANK 
</t>
        </r>
      </text>
    </comment>
    <comment ref="L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12/01/24 eurobank</t>
        </r>
      </text>
    </comment>
    <comment ref="M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 EUROBANK 19/2/24 </t>
        </r>
      </text>
    </comment>
    <comment ref="N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12/3/24 EUROBANK </t>
        </r>
      </text>
    </comment>
    <comment ref="O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05/04/2024 EUROBANK </t>
        </r>
      </text>
    </comment>
    <comment ref="P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15/05/2024 ΚΑΡΤΑ</t>
        </r>
      </text>
    </comment>
    <comment ref="F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25/05/23</t>
        </r>
      </text>
    </comment>
    <comment ref="I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13/10/2023</t>
        </r>
      </text>
    </comment>
    <comment ref="J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9/11/2023</t>
        </r>
      </text>
    </comment>
    <comment ref="K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5/12/2023 </t>
        </r>
      </text>
    </comment>
    <comment ref="L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06/2/24</t>
        </r>
      </text>
    </comment>
    <comment ref="M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21/2/24 </t>
        </r>
      </text>
    </comment>
    <comment ref="N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7/3/24 </t>
        </r>
      </text>
    </comment>
    <comment ref="O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28/3/24 </t>
        </r>
      </text>
    </comment>
    <comment ref="P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18/4/24 </t>
        </r>
      </text>
    </comment>
    <comment ref="Q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28/5/24 </t>
        </r>
      </text>
    </comment>
    <comment ref="C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17/05/23</t>
        </r>
      </text>
    </comment>
    <comment ref="F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45*8</t>
        </r>
      </text>
    </comment>
    <comment ref="G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</t>
        </r>
      </text>
    </comment>
    <comment ref="C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25/09/23</t>
        </r>
      </text>
    </comment>
    <comment ref="F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45*8</t>
        </r>
      </text>
    </comment>
    <comment ref="G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04/09/23
</t>
        </r>
      </text>
    </comment>
    <comment ref="I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11/10/2023 καρτα </t>
        </r>
      </text>
    </comment>
    <comment ref="J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13/11/2023 ΚΑΡΤΑ 45+15 STUDYLAB</t>
        </r>
      </text>
    </comment>
    <comment ref="K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11/12/23 ΚΑΡΡΤΑ</t>
        </r>
      </text>
    </comment>
    <comment ref="L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17/1/24 καρτα </t>
        </r>
      </text>
    </comment>
    <comment ref="M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19/2/24 KARTA </t>
        </r>
      </text>
    </comment>
    <comment ref="N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27/3/24 karta</t>
        </r>
      </text>
    </comment>
    <comment ref="P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καρτα </t>
        </r>
      </text>
    </comment>
    <comment ref="F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Ionia:85*8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26/6/23</t>
        </r>
      </text>
    </comment>
    <comment ref="I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ΚΑΡΤΑ </t>
        </r>
      </text>
    </comment>
    <comment ref="J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6/11/23 ΚΑΡΤΑ </t>
        </r>
      </text>
    </comment>
    <comment ref="K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04/12/23 karta </t>
        </r>
      </text>
    </comment>
    <comment ref="L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08/1/24 ΚΑΡΤΑ </t>
        </r>
      </text>
    </comment>
    <comment ref="M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7/2/24 ΚΑΡΤΑ </t>
        </r>
      </text>
    </comment>
    <comment ref="N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6/3/24 ΚΑΡΤΑ</t>
        </r>
      </text>
    </comment>
    <comment ref="O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01/04/24 καρτα </t>
        </r>
      </text>
    </comment>
    <comment ref="P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30/04/24 ΚΑΡΤΑ </t>
        </r>
      </text>
    </comment>
    <comment ref="F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148*8</t>
        </r>
      </text>
    </comment>
    <comment ref="G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26/6/23</t>
        </r>
      </text>
    </comment>
    <comment ref="I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ΚΑΡΤΑ</t>
        </r>
      </text>
    </comment>
    <comment ref="K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04/12/23 karta</t>
        </r>
      </text>
    </comment>
    <comment ref="L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08/01/24 ΚΑΡΤΑ </t>
        </r>
      </text>
    </comment>
    <comment ref="M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7/2/24 ΚΑΡΤΑ </t>
        </r>
      </text>
    </comment>
    <comment ref="N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6/3/24 ΚΑΡΤΑ</t>
        </r>
      </text>
    </comment>
    <comment ref="O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01/04/24 καρτα </t>
        </r>
      </text>
    </comment>
    <comment ref="F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65+75*8
</t>
        </r>
      </text>
    </comment>
    <comment ref="G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03/10/23 ΚΑΡΤΑ </t>
        </r>
      </text>
    </comment>
    <comment ref="I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3/10/23 ΚΑΡΤΑ </t>
        </r>
      </text>
    </comment>
    <comment ref="J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 karta</t>
        </r>
      </text>
    </comment>
    <comment ref="K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ΚΑΡΤΑ </t>
        </r>
      </text>
    </comment>
    <comment ref="L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23/01/24 ΚΑΡΤΑ </t>
        </r>
      </text>
    </comment>
    <comment ref="M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6/2/24 καρτα </t>
        </r>
      </text>
    </comment>
    <comment ref="N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7/3/24 ΚΑΡΤΑ </t>
        </r>
      </text>
    </comment>
    <comment ref="O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09/04/2024 ΚΑΡΤΑ </t>
        </r>
      </text>
    </comment>
    <comment ref="P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23/05/2024 karta </t>
        </r>
      </text>
    </comment>
    <comment ref="F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140*8</t>
        </r>
      </text>
    </comment>
    <comment ref="G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3/7/23</t>
        </r>
      </text>
    </comment>
    <comment ref="I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11/10/2023</t>
        </r>
      </text>
    </comment>
    <comment ref="J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8/11/2023</t>
        </r>
      </text>
    </comment>
    <comment ref="K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11/12/2023 </t>
        </r>
      </text>
    </comment>
    <comment ref="L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15/1/24</t>
        </r>
      </text>
    </comment>
    <comment ref="M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5/2/24</t>
        </r>
      </text>
    </comment>
    <comment ref="N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11/3/24</t>
        </r>
      </text>
    </comment>
    <comment ref="O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08/04/24 </t>
        </r>
      </text>
    </comment>
    <comment ref="P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</t>
        </r>
      </text>
    </comment>
    <comment ref="F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133*9</t>
        </r>
      </text>
    </comment>
    <comment ref="G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04/07</t>
        </r>
      </text>
    </comment>
    <comment ref="H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12/09/23 karta </t>
        </r>
      </text>
    </comment>
    <comment ref="I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04/10/23 ΚΑΡΤΑ </t>
        </r>
      </text>
    </comment>
    <comment ref="J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6/11/23 ΚΑΡΤΑ </t>
        </r>
      </text>
    </comment>
    <comment ref="K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4/12/23 ΚΑΡΤΑ </t>
        </r>
      </text>
    </comment>
    <comment ref="L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Ionia8/1/24 karta</t>
        </r>
      </text>
    </comment>
    <comment ref="M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5/2/24 ΚΑΡΤΑ</t>
        </r>
      </text>
    </comment>
    <comment ref="N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4/3/24 καρτα </t>
        </r>
      </text>
    </comment>
    <comment ref="O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1/4/24 καρτα </t>
        </r>
      </text>
    </comment>
    <comment ref="P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26/4/24 KARTA </t>
        </r>
      </text>
    </comment>
    <comment ref="C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05/7/23 ΚΑΤΑΘΕΣΗ ΤΑ ΕΠΙΣΤΡΕΨΑΜΕ </t>
        </r>
      </text>
    </comment>
    <comment ref="F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55*8</t>
        </r>
      </text>
    </comment>
    <comment ref="G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29/5/23</t>
        </r>
      </text>
    </comment>
    <comment ref="F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132*9</t>
        </r>
      </text>
    </comment>
    <comment ref="G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12/6/23</t>
        </r>
      </text>
    </comment>
    <comment ref="H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14/09/23 καρτα </t>
        </r>
      </text>
    </comment>
    <comment ref="I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19/10/2023 καρτα </t>
        </r>
      </text>
    </comment>
    <comment ref="J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14/11/2023 καρτα </t>
        </r>
      </text>
    </comment>
    <comment ref="K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13/12/2023 KARTA </t>
        </r>
      </text>
    </comment>
    <comment ref="L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17/01/24 KARTA </t>
        </r>
      </text>
    </comment>
    <comment ref="M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21/2/24 KARTA </t>
        </r>
      </text>
    </comment>
    <comment ref="N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13/3/2024 ΚΑΡΤΑ </t>
        </r>
      </text>
    </comment>
    <comment ref="O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09/04/2024 KARTA </t>
        </r>
      </text>
    </comment>
    <comment ref="P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15/05/24 ΚΑΡΤΑ </t>
        </r>
      </text>
    </comment>
    <comment ref="C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07/07/23</t>
        </r>
      </text>
    </comment>
    <comment ref="F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3/05/23</t>
        </r>
      </text>
    </comment>
    <comment ref="I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ΕΘΝΙΚΗ </t>
        </r>
      </text>
    </comment>
    <comment ref="J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06/11/2023 EUNIKH </t>
        </r>
      </text>
    </comment>
    <comment ref="K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5/12/23 εθνικη </t>
        </r>
      </text>
    </comment>
    <comment ref="L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05/01/24 ΕΘΝΙΚΗ </t>
        </r>
      </text>
    </comment>
    <comment ref="M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11/2/24 ETHNIKI </t>
        </r>
      </text>
    </comment>
    <comment ref="N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10/3/24 ETHNIKI </t>
        </r>
      </text>
    </comment>
    <comment ref="O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11/4/24 ethniki </t>
        </r>
      </text>
    </comment>
    <comment ref="P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EUROBANK </t>
        </r>
      </text>
    </comment>
    <comment ref="C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29/6/23</t>
        </r>
      </text>
    </comment>
    <comment ref="F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115*9</t>
        </r>
      </text>
    </comment>
    <comment ref="G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29/6/23</t>
        </r>
      </text>
    </comment>
    <comment ref="H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27/9/23 ALPHA</t>
        </r>
      </text>
    </comment>
    <comment ref="I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17/10/2023 αλφα </t>
        </r>
      </text>
    </comment>
    <comment ref="J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20/11/2023 ΑΛΦΑ</t>
        </r>
      </text>
    </comment>
    <comment ref="K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18/12/23 ΑΛΦΑ</t>
        </r>
      </text>
    </comment>
    <comment ref="L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20/01/24 ΑΛΦΑ</t>
        </r>
      </text>
    </comment>
    <comment ref="M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05/02/24 ΑΛΦΑ</t>
        </r>
      </text>
    </comment>
    <comment ref="N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6/3/24 ΑΛΦΑ </t>
        </r>
      </text>
    </comment>
    <comment ref="O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18/4/24 alfa </t>
        </r>
      </text>
    </comment>
    <comment ref="P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22/5/24 αλφα </t>
        </r>
      </text>
    </comment>
    <comment ref="C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06/07/23</t>
        </r>
      </text>
    </comment>
    <comment ref="H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29/08/23 εθνικη </t>
        </r>
      </text>
    </comment>
    <comment ref="I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27/09/2023 εθνικη
</t>
        </r>
      </text>
    </comment>
    <comment ref="J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25/10/23 εθνικη </t>
        </r>
      </text>
    </comment>
    <comment ref="K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24/11/2023 εθνικη </t>
        </r>
      </text>
    </comment>
    <comment ref="L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19/12/23 ethiki </t>
        </r>
      </text>
    </comment>
    <comment ref="M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24/01/24 ethniki</t>
        </r>
      </text>
    </comment>
    <comment ref="N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23/2/24 ETHNIKI</t>
        </r>
      </text>
    </comment>
    <comment ref="O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23/3/24 ethniki</t>
        </r>
      </text>
    </comment>
    <comment ref="P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25/4/24 ethniki </t>
        </r>
      </text>
    </comment>
    <comment ref="Q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28/05/24 ΕΤΗΝΙΚΙ </t>
        </r>
      </text>
    </comment>
    <comment ref="H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03/07/23 ΠΕΙΡΑΙΩΣ </t>
        </r>
      </text>
    </comment>
    <comment ref="I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21/12/23 </t>
        </r>
      </text>
    </comment>
    <comment ref="H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03/07/23 ΠΕΙΡΑΙΩΣ </t>
        </r>
      </text>
    </comment>
    <comment ref="I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21/12/23 </t>
        </r>
      </text>
    </comment>
    <comment ref="F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</t>
        </r>
      </text>
    </comment>
    <comment ref="G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15/06/23 ΠΕΙΡΑΙΩΣ</t>
        </r>
      </text>
    </comment>
    <comment ref="I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26/10/2023 peiraios</t>
        </r>
      </text>
    </comment>
    <comment ref="J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29/11/23 peiraios </t>
        </r>
      </text>
    </comment>
    <comment ref="K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22/12/23 peiraios</t>
        </r>
      </text>
    </comment>
    <comment ref="L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30/01/2024 PEIRAIOS </t>
        </r>
      </text>
    </comment>
    <comment ref="M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27/2/24 peiraios </t>
        </r>
      </text>
    </comment>
    <comment ref="N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28/03/24 ΠΕΙΡΑΙΩΣ 
</t>
        </r>
      </text>
    </comment>
    <comment ref="O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26/04/24 ΠΕΙΡΑΙΩΣ </t>
        </r>
      </text>
    </comment>
    <comment ref="P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28/5/24 PEIRAIOS
</t>
        </r>
      </text>
    </comment>
    <comment ref="F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66/8</t>
        </r>
      </text>
    </comment>
    <comment ref="I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26/10/2023 peiraios</t>
        </r>
      </text>
    </comment>
    <comment ref="J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29/11/23 peiraios </t>
        </r>
      </text>
    </comment>
    <comment ref="K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22/12/23 peiraios </t>
        </r>
      </text>
    </comment>
    <comment ref="M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27/2/24 peiraios </t>
        </r>
      </text>
    </comment>
    <comment ref="N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28/03/24 ΠΕΙΡΑΙΩΣ </t>
        </r>
      </text>
    </comment>
    <comment ref="O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26/04/24 ΠΕΙΡΑΙΩΣ </t>
        </r>
      </text>
    </comment>
    <comment ref="P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28/5/24 PEIRAIOS</t>
        </r>
      </text>
    </comment>
    <comment ref="F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161*8</t>
        </r>
      </text>
    </comment>
    <comment ref="I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26/10/2023 peiraios</t>
        </r>
      </text>
    </comment>
    <comment ref="J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v29/11/23 peiraios </t>
        </r>
      </text>
    </comment>
    <comment ref="K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22/12/23 peiraios </t>
        </r>
      </text>
    </comment>
    <comment ref="M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27/2/24 peiraios </t>
        </r>
      </text>
    </comment>
    <comment ref="N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28/03/24 ΠΕΙΡΑΙΩΣ </t>
        </r>
      </text>
    </comment>
    <comment ref="O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26/04/24 ΠΕΙΡΑΙΩΣ </t>
        </r>
      </text>
    </comment>
    <comment ref="P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28/5/24 PEIRAIOS</t>
        </r>
      </text>
    </comment>
    <comment ref="G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27/10/23 ΚΑΡΤΑ </t>
        </r>
      </text>
    </comment>
    <comment ref="I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27/10/2023 ΚΑΡΤΑ </t>
        </r>
      </text>
    </comment>
    <comment ref="J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30/11/2023 karta </t>
        </r>
      </text>
    </comment>
    <comment ref="K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26/01/24 karta </t>
        </r>
      </text>
    </comment>
    <comment ref="L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26/3/24 ΠΕΙΡΑΙΩΣ 
</t>
        </r>
      </text>
    </comment>
    <comment ref="M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15/05/24 ΠΕΙΡΑΙΩΣ </t>
        </r>
      </text>
    </comment>
    <comment ref="G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27/10/23 ΚΑΡΤΑ </t>
        </r>
      </text>
    </comment>
    <comment ref="I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27/10/23 ΚΑΡΤΑ </t>
        </r>
      </text>
    </comment>
    <comment ref="K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26/01/24 karta </t>
        </r>
      </text>
    </comment>
    <comment ref="L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15/05/24 ΠΕΙΡΑΙΩΣ </t>
        </r>
      </text>
    </comment>
    <comment ref="C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6/6/23</t>
        </r>
      </text>
    </comment>
    <comment ref="F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70*8</t>
        </r>
      </text>
    </comment>
    <comment ref="G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6/6/23</t>
        </r>
      </text>
    </comment>
    <comment ref="I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5/10/23 ΚΑΡΤΑ </t>
        </r>
      </text>
    </comment>
    <comment ref="J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 καρτα </t>
        </r>
      </text>
    </comment>
    <comment ref="K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5/12/23 </t>
        </r>
      </text>
    </comment>
    <comment ref="L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11/1/24</t>
        </r>
      </text>
    </comment>
    <comment ref="M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8/2/24</t>
        </r>
      </text>
    </comment>
    <comment ref="N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7/3/24 </t>
        </r>
      </text>
    </comment>
    <comment ref="O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</t>
        </r>
      </text>
    </comment>
    <comment ref="P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16/05/24 </t>
        </r>
      </text>
    </comment>
    <comment ref="F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160*8</t>
        </r>
      </text>
    </comment>
    <comment ref="G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22/09/23 ΚΑΡΤΑ</t>
        </r>
      </text>
    </comment>
    <comment ref="I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12/10/2023 karta </t>
        </r>
      </text>
    </comment>
    <comment ref="J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5/12/23 καρτα </t>
        </r>
      </text>
    </comment>
    <comment ref="K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15/2/24 KARTA</t>
        </r>
      </text>
    </comment>
    <comment ref="L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12/3/24 karta</t>
        </r>
      </text>
    </comment>
    <comment ref="M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16/4/24 ΚΑΡΤΑ </t>
        </r>
      </text>
    </comment>
    <comment ref="N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13/06/2024 karta </t>
        </r>
      </text>
    </comment>
    <comment ref="O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18/9/24 καρτα</t>
        </r>
      </text>
    </comment>
    <comment ref="C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F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65+148*8</t>
        </r>
      </text>
    </comment>
    <comment ref="G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11/10/2023 ΚΑΡΤΑ </t>
        </r>
      </text>
    </comment>
    <comment ref="I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11/10/2023</t>
        </r>
      </text>
    </comment>
    <comment ref="J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14/11/2023 καρτα </t>
        </r>
      </text>
    </comment>
    <comment ref="K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18/12/23 karta </t>
        </r>
      </text>
    </comment>
    <comment ref="L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16/1/24 </t>
        </r>
      </text>
    </comment>
    <comment ref="M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13/2/24 </t>
        </r>
      </text>
    </comment>
    <comment ref="N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14/3/24 καρτα </t>
        </r>
      </text>
    </comment>
    <comment ref="O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16/4/24 </t>
        </r>
      </text>
    </comment>
    <comment ref="P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31/5/24 καρτα </t>
        </r>
      </text>
    </comment>
    <comment ref="C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27/09/2023</t>
        </r>
      </text>
    </comment>
    <comment ref="F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31*8</t>
        </r>
      </text>
    </comment>
    <comment ref="G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19/09/2023 ΚΑΡΤΑ </t>
        </r>
      </text>
    </comment>
    <comment ref="I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ΚΑΡΤΑ </t>
        </r>
      </text>
    </comment>
    <comment ref="J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30/10/2023</t>
        </r>
      </text>
    </comment>
    <comment ref="K78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Ionia:4/12/23 </t>
        </r>
      </text>
    </comment>
    <comment ref="L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08/1/24 </t>
        </r>
      </text>
    </comment>
    <comment ref="M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5/2/24 ΚΑΡΤΑ </t>
        </r>
      </text>
    </comment>
    <comment ref="N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4/3/24 καρτα </t>
        </r>
      </text>
    </comment>
    <comment ref="O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01/04/24</t>
        </r>
      </text>
    </comment>
    <comment ref="P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ΚΑΡΤΑ </t>
        </r>
      </text>
    </comment>
    <comment ref="C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28/6/23 ΠΕΙΡΑΙΩΣ
</t>
        </r>
      </text>
    </comment>
    <comment ref="F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92*8</t>
        </r>
      </text>
    </comment>
    <comment ref="G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29/05/23</t>
        </r>
      </text>
    </comment>
    <comment ref="F80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180*8 KAI GIA TOUS 2 
75 + 15 * 8
</t>
        </r>
      </text>
    </comment>
    <comment ref="G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30/05/23</t>
        </r>
      </text>
    </comment>
    <comment ref="J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3/11/23 ethniki</t>
        </r>
      </text>
    </comment>
    <comment ref="K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20/12/23 ΕΤΗΝΙΚΙ </t>
        </r>
      </text>
    </comment>
    <comment ref="L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29/2/24 ΕΘΝΙΚΗ </t>
        </r>
      </text>
    </comment>
    <comment ref="M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1/3/24</t>
        </r>
      </text>
    </comment>
    <comment ref="N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5/4/24 </t>
        </r>
      </text>
    </comment>
    <comment ref="O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26/04/24 ΕΘΝΙΚΗ </t>
        </r>
      </text>
    </comment>
    <comment ref="P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22/05/24 ΕΘΝΙΚΗ </t>
        </r>
      </text>
    </comment>
    <comment ref="J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3/11/23 ethniki</t>
        </r>
      </text>
    </comment>
    <comment ref="M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1/3/24 </t>
        </r>
      </text>
    </comment>
    <comment ref="N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05/04/24 </t>
        </r>
      </text>
    </comment>
    <comment ref="O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26/04/24 ΕΘΝΙΚΗ </t>
        </r>
      </text>
    </comment>
    <comment ref="P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22/05/24 ΕΘΝΙΚΗ</t>
        </r>
      </text>
    </comment>
    <comment ref="F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G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22/06/23</t>
        </r>
      </text>
    </comment>
    <comment ref="I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4/10/23 </t>
        </r>
      </text>
    </comment>
    <comment ref="J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6/11/2023</t>
        </r>
      </text>
    </comment>
    <comment ref="K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06/12/23 </t>
        </r>
      </text>
    </comment>
    <comment ref="L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08/01/24 ΚΑΡΤΑ </t>
        </r>
      </text>
    </comment>
    <comment ref="M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7/2/24 ΚΑΡΤΑ </t>
        </r>
      </text>
    </comment>
    <comment ref="N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9/3/24</t>
        </r>
      </text>
    </comment>
    <comment ref="O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08/04/24 </t>
        </r>
      </text>
    </comment>
    <comment ref="P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</t>
        </r>
      </text>
    </comment>
    <comment ref="F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44*8</t>
        </r>
      </text>
    </comment>
    <comment ref="G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22/06</t>
        </r>
      </text>
    </comment>
    <comment ref="I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4/10/23 </t>
        </r>
      </text>
    </comment>
    <comment ref="F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109*8</t>
        </r>
      </text>
    </comment>
    <comment ref="G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11/09/23 ΚΑΡΤΑ </t>
        </r>
      </text>
    </comment>
    <comment ref="F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92*8</t>
        </r>
      </text>
    </comment>
    <comment ref="I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9/10/23 PEIRAIOS</t>
        </r>
      </text>
    </comment>
    <comment ref="J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9/11/23 ΠΕΙΡΑΙΩΣ
</t>
        </r>
      </text>
    </comment>
    <comment ref="K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ΠΕΙΡΑΙΩΣ </t>
        </r>
      </text>
    </comment>
    <comment ref="L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 ΠΕΙΡΑΙΩΣ </t>
        </r>
      </text>
    </comment>
    <comment ref="M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9/2/24 ΠΕΙΡΑΙΩΣ </t>
        </r>
      </text>
    </comment>
    <comment ref="N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07/03/24 ΠΕΙΡΑΙΩΣ </t>
        </r>
      </text>
    </comment>
    <comment ref="O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9/4/24 peiraios </t>
        </r>
      </text>
    </comment>
    <comment ref="P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9/05/24 ΠΕΙΡΑΙΩΣ </t>
        </r>
      </text>
    </comment>
    <comment ref="F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62*8</t>
        </r>
      </text>
    </comment>
    <comment ref="I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9/10/23 PEIRAIOS</t>
        </r>
      </text>
    </comment>
    <comment ref="K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ΠΕΙΡΑΙΩΣ </t>
        </r>
      </text>
    </comment>
    <comment ref="L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 ΠΕΙΡΑΙΩΣ </t>
        </r>
      </text>
    </comment>
    <comment ref="M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9/2/24 ΠΕΙΡΑΙΩΣ </t>
        </r>
      </text>
    </comment>
    <comment ref="N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07/03/24 ΠΕΙΡΑΙΩΣ </t>
        </r>
      </text>
    </comment>
    <comment ref="O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9/4/24 peiraios </t>
        </r>
      </text>
    </comment>
    <comment ref="P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9/05/24 ΠΕΙΡΑΙΩΣ </t>
        </r>
      </text>
    </comment>
    <comment ref="F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I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9/10/23 PEIRAIOS</t>
        </r>
      </text>
    </comment>
    <comment ref="K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ΠΕΙΡΑΙΩΣ </t>
        </r>
      </text>
    </comment>
    <comment ref="L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 ΠΕΙΡΑΙΩΣ </t>
        </r>
      </text>
    </comment>
    <comment ref="M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9/2/24 ΠΕΙΡΑΙΩΣ </t>
        </r>
      </text>
    </comment>
    <comment ref="N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07/03/24 ΠΕΙΡΑΙΩΣ </t>
        </r>
      </text>
    </comment>
    <comment ref="O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9/4/24 peiraios </t>
        </r>
      </text>
    </comment>
    <comment ref="P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9/05/24 ΠΕΙΡΑΙΩΣ </t>
        </r>
      </text>
    </comment>
    <comment ref="F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45*8</t>
        </r>
      </text>
    </comment>
    <comment ref="I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9/10/23 PEIRAIOS</t>
        </r>
      </text>
    </comment>
    <comment ref="K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ΠΕΙΡΑΙΩΣ </t>
        </r>
      </text>
    </comment>
    <comment ref="L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 ΠΕΙΡΑΙΩΣ </t>
        </r>
      </text>
    </comment>
    <comment ref="M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9/2/24 ΠΕΙΡΑΙΩΣ </t>
        </r>
      </text>
    </comment>
    <comment ref="N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07/03/24 ΠΕΙΡΑΙΩΣ </t>
        </r>
      </text>
    </comment>
    <comment ref="O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9/05/24 ΠΕΙΡΑΙΩΣ </t>
        </r>
      </text>
    </comment>
    <comment ref="C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6/7/23</t>
        </r>
      </text>
    </comment>
    <comment ref="F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116*8</t>
        </r>
      </text>
    </comment>
    <comment ref="G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
6/6/23</t>
        </r>
      </text>
    </comment>
    <comment ref="I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12/10/2023</t>
        </r>
      </text>
    </comment>
    <comment ref="J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 </t>
        </r>
      </text>
    </comment>
    <comment ref="K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</t>
        </r>
      </text>
    </comment>
    <comment ref="L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</t>
        </r>
      </text>
    </comment>
    <comment ref="M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6/2/24 </t>
        </r>
      </text>
    </comment>
    <comment ref="N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7/3/24 </t>
        </r>
      </text>
    </comment>
    <comment ref="O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</t>
        </r>
      </text>
    </comment>
    <comment ref="P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</t>
        </r>
      </text>
    </comment>
    <comment ref="C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29/06</t>
        </r>
      </text>
    </comment>
    <comment ref="F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44*8</t>
        </r>
      </text>
    </comment>
    <comment ref="G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29/06/23</t>
        </r>
      </text>
    </comment>
    <comment ref="I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18/10/23 εθνικη </t>
        </r>
      </text>
    </comment>
    <comment ref="J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31/10/23 karta </t>
        </r>
      </text>
    </comment>
    <comment ref="K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14/12/23 karta </t>
        </r>
      </text>
    </comment>
    <comment ref="L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16/1/24 ΚΑΡΤΑ </t>
        </r>
      </text>
    </comment>
    <comment ref="M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06/02/24 ΚΑΡΤΑ </t>
        </r>
      </text>
    </comment>
    <comment ref="N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14/3/2024 ΚΑΡΤΑ </t>
        </r>
      </text>
    </comment>
    <comment ref="O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12/4/24 ethniki </t>
        </r>
      </text>
    </comment>
    <comment ref="P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12/4/24 ethniki </t>
        </r>
      </text>
    </comment>
    <comment ref="C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29/06/23</t>
        </r>
      </text>
    </comment>
    <comment ref="F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45*8</t>
        </r>
      </text>
    </comment>
    <comment ref="G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29/06/23</t>
        </r>
      </text>
    </comment>
    <comment ref="I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18/10/23 εθνικη </t>
        </r>
      </text>
    </comment>
    <comment ref="J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31/10/23 karta </t>
        </r>
      </text>
    </comment>
    <comment ref="N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14/3/2024 ΚΑΡΤΑ </t>
        </r>
      </text>
    </comment>
    <comment ref="O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12/4/24 ethniki </t>
        </r>
      </text>
    </comment>
    <comment ref="P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12/4/24 ethniki </t>
        </r>
      </text>
    </comment>
    <comment ref="C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17/5</t>
        </r>
      </text>
    </comment>
    <comment ref="F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140*8</t>
        </r>
      </text>
    </comment>
    <comment ref="G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</t>
        </r>
      </text>
    </comment>
    <comment ref="I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19/10/2023 </t>
        </r>
      </text>
    </comment>
    <comment ref="J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23/11/2023</t>
        </r>
      </text>
    </comment>
    <comment ref="K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21/12/23 ΚΑΡΤΑ </t>
        </r>
      </text>
    </comment>
    <comment ref="L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25/01/24 </t>
        </r>
      </text>
    </comment>
    <comment ref="M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5/3/24 </t>
        </r>
      </text>
    </comment>
    <comment ref="N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13/3/24 </t>
        </r>
      </text>
    </comment>
    <comment ref="O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09/04/2024</t>
        </r>
      </text>
    </comment>
    <comment ref="P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23/05/24</t>
        </r>
      </text>
    </comment>
    <comment ref="F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155 και για τα 3 παιδια </t>
        </r>
      </text>
    </comment>
    <comment ref="G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28/09/2023 ΚΑΡΤΑ </t>
        </r>
      </text>
    </comment>
    <comment ref="I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10/10/23</t>
        </r>
      </text>
    </comment>
    <comment ref="J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 ΚΑΡΤΑ </t>
        </r>
      </text>
    </comment>
    <comment ref="K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12/12/23 </t>
        </r>
      </text>
    </comment>
    <comment ref="L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23/1/24 </t>
        </r>
      </text>
    </comment>
    <comment ref="M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13/2/24 ΚΑΡΤΑ </t>
        </r>
      </text>
    </comment>
    <comment ref="N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14/3/24 καρτα</t>
        </r>
      </text>
    </comment>
    <comment ref="O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</t>
        </r>
      </text>
    </comment>
    <comment ref="P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16/05/24 </t>
        </r>
      </text>
    </comment>
    <comment ref="G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28/09/23 ΚΑΡΤΑ </t>
        </r>
      </text>
    </comment>
    <comment ref="M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13/2/24 ΚΑΡΤΑ </t>
        </r>
      </text>
    </comment>
    <comment ref="O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</t>
        </r>
      </text>
    </comment>
    <comment ref="P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16/05/24 </t>
        </r>
      </text>
    </comment>
    <comment ref="G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28/09/2023 ΚΑΡΤΑ </t>
        </r>
      </text>
    </comment>
    <comment ref="M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13/2/24 ΚΑΡΤΑ </t>
        </r>
      </text>
    </comment>
    <comment ref="O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</t>
        </r>
      </text>
    </comment>
    <comment ref="P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16/05/24 </t>
        </r>
      </text>
    </comment>
    <comment ref="C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</t>
        </r>
      </text>
    </comment>
    <comment ref="G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15/05/23</t>
        </r>
      </text>
    </comment>
    <comment ref="H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μελετη οκτώβτη και νοέμβρη 1/12/23 καρτα </t>
        </r>
      </text>
    </comment>
    <comment ref="I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2/10/2023 </t>
        </r>
      </text>
    </comment>
    <comment ref="J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1/11/23 ΚΑΡΤΑ </t>
        </r>
      </text>
    </comment>
    <comment ref="K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1/12/23 καρτα </t>
        </r>
      </text>
    </comment>
    <comment ref="L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08/1/24 </t>
        </r>
      </text>
    </comment>
    <comment ref="M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7/2/24</t>
        </r>
      </text>
    </comment>
    <comment ref="N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1/3/24 ΚΑΡΤΑ </t>
        </r>
      </text>
    </comment>
    <comment ref="O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1/4/24 καρτα </t>
        </r>
      </text>
    </comment>
    <comment ref="P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15/5/24 ΚΑΡΤΑ 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</t>
        </r>
      </text>
    </comment>
    <comment ref="G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15/5/23</t>
        </r>
      </text>
    </comment>
    <comment ref="H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μελετη οκτώβτη και νοέμβρη 1/12/23 καρτα</t>
        </r>
      </text>
    </comment>
    <comment ref="I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</t>
        </r>
      </text>
    </comment>
    <comment ref="K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1/12/23 καρτα</t>
        </r>
      </text>
    </comment>
    <comment ref="L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08/1/24 </t>
        </r>
      </text>
    </comment>
    <comment ref="M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7/2/24 </t>
        </r>
      </text>
    </comment>
    <comment ref="O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1/4/24 καρτα </t>
        </r>
      </text>
    </comment>
    <comment ref="P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15/5/24 ΚΑΡΤΑ </t>
        </r>
      </text>
    </comment>
    <comment ref="F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92*8</t>
        </r>
      </text>
    </comment>
    <comment ref="G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26/06</t>
        </r>
      </text>
    </comment>
    <comment ref="I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16/11/23 KARTA </t>
        </r>
      </text>
    </comment>
    <comment ref="J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19/12/23 KARTA </t>
        </r>
      </text>
    </comment>
    <comment ref="K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01/02/24</t>
        </r>
      </text>
    </comment>
    <comment ref="L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01/2/24</t>
        </r>
      </text>
    </comment>
    <comment ref="M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28/3/24 ΚΑΡΤΑ </t>
        </r>
      </text>
    </comment>
    <comment ref="N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28/03/2024 ΚΑΡΤΑ </t>
        </r>
      </text>
    </comment>
    <comment ref="O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31/5/24 KARTA </t>
        </r>
      </text>
    </comment>
    <comment ref="F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G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18/05</t>
        </r>
      </text>
    </comment>
    <comment ref="I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ΚΑΡΤΑ </t>
        </r>
      </text>
    </comment>
    <comment ref="J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1/11/23 KARTA </t>
        </r>
      </text>
    </comment>
    <comment ref="K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4/12/23 </t>
        </r>
      </text>
    </comment>
    <comment ref="L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08/1/24 ΚΑΡΤΑ </t>
        </r>
      </text>
    </comment>
    <comment ref="M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31/01/24 ΚΑΡΤΑ </t>
        </r>
      </text>
    </comment>
    <comment ref="N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4/3/24 ΚΑΡΤΑ </t>
        </r>
      </text>
    </comment>
    <comment ref="O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01/04/24 </t>
        </r>
      </text>
    </comment>
    <comment ref="P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ΚΑΡΤΑ </t>
        </r>
      </text>
    </comment>
    <comment ref="F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130*8</t>
        </r>
      </text>
    </comment>
    <comment ref="G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04/09/23</t>
        </r>
      </text>
    </comment>
    <comment ref="I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04/10/23 ΚΑΡΤΑ </t>
        </r>
      </text>
    </comment>
    <comment ref="J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271 13/11/2023</t>
        </r>
      </text>
    </comment>
    <comment ref="K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20/12/23 ΜΕΤΡΗΤΑ </t>
        </r>
      </text>
    </comment>
    <comment ref="L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12/1/24 </t>
        </r>
      </text>
    </comment>
    <comment ref="M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19/2/24 ΚΑΡΤΑ ΚΑΙ ΜΕΤΡΗΤΑ </t>
        </r>
      </text>
    </comment>
    <comment ref="N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20/03/24 </t>
        </r>
      </text>
    </comment>
    <comment ref="O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17/4/24 καρτα </t>
        </r>
      </text>
    </comment>
    <comment ref="P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13/06/2024 ΚΑΡΤΑ 
</t>
        </r>
      </text>
    </comment>
    <comment ref="F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66*8</t>
        </r>
      </text>
    </comment>
    <comment ref="K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20/12/23 ΜΕΤΡΗΤΑ </t>
        </r>
      </text>
    </comment>
    <comment ref="F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K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20/12/23 ΜΕΤΡΗΤΑ </t>
        </r>
      </text>
    </comment>
    <comment ref="C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27/09/2023</t>
        </r>
      </text>
    </comment>
    <comment ref="F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150*8</t>
        </r>
      </text>
    </comment>
    <comment ref="I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20/10/2023 ethniki</t>
        </r>
      </text>
    </comment>
    <comment ref="J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20/10/2023 εθνικη</t>
        </r>
      </text>
    </comment>
    <comment ref="K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20/11/2023</t>
        </r>
      </text>
    </comment>
    <comment ref="L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20/12/23 eunikh </t>
        </r>
      </text>
    </comment>
    <comment ref="M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22/01/24 ΕΘΝΙΚΗ </t>
        </r>
      </text>
    </comment>
    <comment ref="N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20/02/24  ΑΛΦΑ </t>
        </r>
      </text>
    </comment>
    <comment ref="O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20/03/2024 ethniki </t>
        </r>
      </text>
    </comment>
    <comment ref="P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23/04/24 eurobank </t>
        </r>
      </text>
    </comment>
    <comment ref="F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63*8 158 ΚΑΙ ΓΙΑ ΤΟΥΣ 2</t>
        </r>
      </text>
    </comment>
    <comment ref="G105" authorId="0">
      <text/>
    </comment>
    <comment ref="I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19/10/23 </t>
        </r>
      </text>
    </comment>
    <comment ref="J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24/11/2023 καρτα </t>
        </r>
      </text>
    </comment>
    <comment ref="K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19/12/23 ΚΑΡΤΑ </t>
        </r>
      </text>
    </comment>
    <comment ref="L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23/01/24 καρτα </t>
        </r>
      </text>
    </comment>
    <comment ref="M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27/2/24 καρτα </t>
        </r>
      </text>
    </comment>
    <comment ref="N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28/03/24 καρτα </t>
        </r>
      </text>
    </comment>
    <comment ref="O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16/4/24 καρτα </t>
        </r>
      </text>
    </comment>
    <comment ref="P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14/05/24ΛΚΑΡΤΑ</t>
        </r>
      </text>
    </comment>
    <comment ref="F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95*8</t>
        </r>
      </text>
    </comment>
    <comment ref="G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95*8</t>
        </r>
      </text>
    </comment>
    <comment ref="I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19/10/2023 ΚΑΡΤΑ</t>
        </r>
      </text>
    </comment>
    <comment ref="K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19/12/23 ΚΑΡΤΑ </t>
        </r>
      </text>
    </comment>
    <comment ref="O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16/4/24 καρτα </t>
        </r>
      </text>
    </comment>
    <comment ref="P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ΚΑΡΤΑ </t>
        </r>
      </text>
    </comment>
    <comment ref="F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48*8</t>
        </r>
      </text>
    </comment>
    <comment ref="G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20/06/2023</t>
        </r>
      </text>
    </comment>
    <comment ref="I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10/10/23 ΚΑΡΤΑ </t>
        </r>
      </text>
    </comment>
    <comment ref="J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31/10/23 καρτα </t>
        </r>
      </text>
    </comment>
    <comment ref="K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28/11/23 καρτα </t>
        </r>
      </text>
    </comment>
    <comment ref="L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16/1/24 ΚΑΡΤΑ </t>
        </r>
      </text>
    </comment>
    <comment ref="M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1/2/23 ΚΑΡΤΑ </t>
        </r>
      </text>
    </comment>
    <comment ref="N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11/4/24 ΚΑΡΤΑ </t>
        </r>
      </text>
    </comment>
    <comment ref="O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11/4/24 karta </t>
        </r>
      </text>
    </comment>
    <comment ref="P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καρτα </t>
        </r>
      </text>
    </comment>
    <comment ref="F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135*8</t>
        </r>
      </text>
    </comment>
    <comment ref="G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01/06</t>
        </r>
      </text>
    </comment>
    <comment ref="H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30/06/2023</t>
        </r>
      </text>
    </comment>
    <comment ref="L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25/01/24</t>
        </r>
      </text>
    </comment>
    <comment ref="M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8/2/24</t>
        </r>
      </text>
    </comment>
    <comment ref="N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15/05/24</t>
        </r>
      </text>
    </comment>
    <comment ref="O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06/06/2024</t>
        </r>
      </text>
    </comment>
    <comment ref="F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15/05/23</t>
        </r>
      </text>
    </comment>
    <comment ref="I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5/10/23 </t>
        </r>
      </text>
    </comment>
    <comment ref="J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7/11/2023 ΚΑΡΤΑ </t>
        </r>
      </text>
    </comment>
    <comment ref="K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5/12/23 50 καρτα 30 μετρητα
</t>
        </r>
      </text>
    </comment>
    <comment ref="L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 ΚΑΡΤΑ </t>
        </r>
      </text>
    </comment>
    <comment ref="M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1/2/24 karta </t>
        </r>
      </text>
    </comment>
    <comment ref="N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29/2/24 </t>
        </r>
      </text>
    </comment>
    <comment ref="O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09/04/2024 ΚΑΡΤΑ </t>
        </r>
      </text>
    </comment>
    <comment ref="P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ΚΑΡΤΑ </t>
        </r>
      </text>
    </comment>
    <comment ref="F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</t>
        </r>
      </text>
    </comment>
    <comment ref="G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30/05/23</t>
        </r>
      </text>
    </comment>
    <comment ref="I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ΑΠΌ ΤΟ ΚΑΛΟΚΑΙΡΙ 
ΠΕΙΡΑΙΩΣ 
</t>
        </r>
      </text>
    </comment>
    <comment ref="J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16/11/2023</t>
        </r>
      </text>
    </comment>
    <comment ref="K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</t>
        </r>
      </text>
    </comment>
    <comment ref="L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16/1/24 </t>
        </r>
      </text>
    </comment>
    <comment ref="M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6/2/24</t>
        </r>
      </text>
    </comment>
    <comment ref="N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19/3/24 </t>
        </r>
      </text>
    </comment>
    <comment ref="O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11/4/24 </t>
        </r>
      </text>
    </comment>
    <comment ref="P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22/05/24 </t>
        </r>
      </text>
    </comment>
    <comment ref="F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</t>
        </r>
      </text>
    </comment>
    <comment ref="G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10/05/23</t>
        </r>
      </text>
    </comment>
    <comment ref="I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 24/10/2023 karta </t>
        </r>
      </text>
    </comment>
    <comment ref="J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28/11/2023  καρτα </t>
        </r>
      </text>
    </comment>
    <comment ref="K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21/12/23 ΚΑΡΤΑ </t>
        </r>
      </text>
    </comment>
    <comment ref="L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18/01/24 ΚΑΡΤΑ</t>
        </r>
      </text>
    </comment>
    <comment ref="M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27/2/24</t>
        </r>
      </text>
    </comment>
    <comment ref="N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26/3/24 ΚΑΡΤΑ </t>
        </r>
      </text>
    </comment>
    <comment ref="O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
</t>
        </r>
      </text>
    </comment>
    <comment ref="P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11/06/2024 </t>
        </r>
      </text>
    </comment>
    <comment ref="G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2/05/23</t>
        </r>
      </text>
    </comment>
    <comment ref="G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2/05/23</t>
        </r>
      </text>
    </comment>
    <comment ref="G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2/05/23</t>
        </r>
      </text>
    </comment>
    <comment ref="F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31*8</t>
        </r>
      </text>
    </comment>
    <comment ref="G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29/05</t>
        </r>
      </text>
    </comment>
    <comment ref="I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4/10/23 </t>
        </r>
      </text>
    </comment>
    <comment ref="J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6/11/2023 </t>
        </r>
      </text>
    </comment>
    <comment ref="K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4/12/23 </t>
        </r>
      </text>
    </comment>
    <comment ref="L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8/1/24</t>
        </r>
      </text>
    </comment>
    <comment ref="M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8/2/24 </t>
        </r>
      </text>
    </comment>
    <comment ref="N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4/3/24 </t>
        </r>
      </text>
    </comment>
    <comment ref="O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01/04/24 </t>
        </r>
      </text>
    </comment>
    <comment ref="P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</t>
        </r>
      </text>
    </comment>
    <comment ref="G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06/06/23</t>
        </r>
      </text>
    </comment>
    <comment ref="F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142*9</t>
        </r>
      </text>
    </comment>
    <comment ref="G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23/06/23</t>
        </r>
      </text>
    </comment>
    <comment ref="H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3/10/23 ΚΑΡΤΑ </t>
        </r>
      </text>
    </comment>
    <comment ref="I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3/10/23 ΚΑΡΤΑ </t>
        </r>
      </text>
    </comment>
    <comment ref="J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9/11/23 karta </t>
        </r>
      </text>
    </comment>
    <comment ref="K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καρτα </t>
        </r>
      </text>
    </comment>
    <comment ref="L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16/1/24 ΚΑΡΤΑ </t>
        </r>
      </text>
    </comment>
    <comment ref="M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15/3/24 karta </t>
        </r>
      </text>
    </comment>
    <comment ref="N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3/4/24 karta </t>
        </r>
      </text>
    </comment>
    <comment ref="O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ΚΑΡΤΑ </t>
        </r>
      </text>
    </comment>
    <comment ref="P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25/5/25 ΚΑΡΤΑ </t>
        </r>
      </text>
    </comment>
    <comment ref="F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115*9</t>
        </r>
      </text>
    </comment>
    <comment ref="G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8/6/23</t>
        </r>
      </text>
    </comment>
    <comment ref="H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22/09/2023 καρτα </t>
        </r>
      </text>
    </comment>
    <comment ref="I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ΚΑΡΤΑ </t>
        </r>
      </text>
    </comment>
    <comment ref="J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 ΚΑΡΤΑ </t>
        </r>
      </text>
    </comment>
    <comment ref="K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 /23  ΚΑΡΤΑ </t>
        </r>
      </text>
    </comment>
    <comment ref="L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 ΚΑΡΤΑ </t>
        </r>
      </text>
    </comment>
    <comment ref="M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1/2/24 καρτα</t>
        </r>
      </text>
    </comment>
    <comment ref="N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5/3/24 ΚΑΡΤΑ </t>
        </r>
      </text>
    </comment>
    <comment ref="O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ΚΑΡΤΑ</t>
        </r>
      </text>
    </comment>
    <comment ref="P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ΚΑΡΤΑ </t>
        </r>
      </text>
    </comment>
    <comment ref="F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87*9</t>
        </r>
      </text>
    </comment>
    <comment ref="G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8/6/23</t>
        </r>
      </text>
    </comment>
    <comment ref="H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22/09/2023 καρτα </t>
        </r>
      </text>
    </comment>
    <comment ref="I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ΚΑΡΤΑ </t>
        </r>
      </text>
    </comment>
    <comment ref="K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ΚΑΡΤΑ </t>
        </r>
      </text>
    </comment>
    <comment ref="L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 ΚΑΡΤΑ </t>
        </r>
      </text>
    </comment>
    <comment ref="N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5/3/24 ΚΑΡΤΑ </t>
        </r>
      </text>
    </comment>
    <comment ref="O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ΚΑΡΤΑ </t>
        </r>
      </text>
    </comment>
    <comment ref="P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ΚΑΡΤΑ </t>
        </r>
      </text>
    </comment>
    <comment ref="F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108*10</t>
        </r>
      </text>
    </comment>
    <comment ref="G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30/06/23</t>
        </r>
      </text>
    </comment>
    <comment ref="H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16/10/23 καρτα </t>
        </r>
      </text>
    </comment>
    <comment ref="I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22/11/2023 KARTA </t>
        </r>
      </text>
    </comment>
    <comment ref="J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13/12/2023 ΚΑΡΤΑ </t>
        </r>
      </text>
    </comment>
    <comment ref="K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17/1/2024 </t>
        </r>
      </text>
    </comment>
    <comment ref="L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9/2/24 </t>
        </r>
      </text>
    </comment>
    <comment ref="M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11/3/24</t>
        </r>
      </text>
    </comment>
    <comment ref="N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10/04/2024 </t>
        </r>
      </text>
    </comment>
    <comment ref="O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15/05/24 </t>
        </r>
      </text>
    </comment>
    <comment ref="P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11/06/2024</t>
        </r>
      </text>
    </comment>
    <comment ref="Q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25/06/24 </t>
        </r>
      </text>
    </comment>
    <comment ref="G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23/10/2023 </t>
        </r>
      </text>
    </comment>
    <comment ref="H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16/10/20223 καρτα </t>
        </r>
      </text>
    </comment>
    <comment ref="K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17/01/2024</t>
        </r>
      </text>
    </comment>
    <comment ref="L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9/2/24 </t>
        </r>
      </text>
    </comment>
    <comment ref="M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11/3/24 καρτα </t>
        </r>
      </text>
    </comment>
    <comment ref="N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10/04/2024</t>
        </r>
      </text>
    </comment>
    <comment ref="O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15/05/2024 </t>
        </r>
      </text>
    </comment>
    <comment ref="Q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25/06/2024 </t>
        </r>
      </text>
    </comment>
    <comment ref="F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63*8</t>
        </r>
      </text>
    </comment>
    <comment ref="G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1/06/23</t>
        </r>
      </text>
    </comment>
    <comment ref="I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31/10/23 καρτα</t>
        </r>
      </text>
    </comment>
    <comment ref="J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1/12/23 ΚΑΡΤΑ </t>
        </r>
      </text>
    </comment>
    <comment ref="K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19/12/23 ΚΑΡΤΑ </t>
        </r>
      </text>
    </comment>
    <comment ref="L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16/2/24 karta </t>
        </r>
      </text>
    </comment>
    <comment ref="M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29/2/24  KARTA</t>
        </r>
      </text>
    </comment>
    <comment ref="N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28/03/24 KARTA </t>
        </r>
      </text>
    </comment>
    <comment ref="O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30/04/24 karta </t>
        </r>
      </text>
    </comment>
    <comment ref="P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4/6/24 ΚΑΡΤΑ </t>
        </r>
      </text>
    </comment>
    <comment ref="F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124*9
</t>
        </r>
      </text>
    </comment>
    <comment ref="F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124*9</t>
        </r>
      </text>
    </comment>
    <comment ref="G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30/06/23</t>
        </r>
      </text>
    </comment>
    <comment ref="I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31/10/2023 alpha </t>
        </r>
      </text>
    </comment>
    <comment ref="J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21/12/23 ΑΛΦΑ</t>
        </r>
      </text>
    </comment>
    <comment ref="K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30/04/24 ΑΛΦΑ</t>
        </r>
      </text>
    </comment>
    <comment ref="L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12/06/2024 alpha </t>
        </r>
      </text>
    </comment>
    <comment ref="C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13/09/23 peiraios 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83*8</t>
        </r>
      </text>
    </comment>
    <comment ref="G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12/09/2023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68*11</t>
        </r>
      </text>
    </comment>
    <comment ref="G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26/8/23 ALPHA </t>
        </r>
      </text>
    </comment>
    <comment ref="H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28/08/2023 ΑΛΦΑ </t>
        </r>
      </text>
    </comment>
    <comment ref="I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26/9/23 ALPHA </t>
        </r>
      </text>
    </comment>
    <comment ref="J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17/10/2023 alfa </t>
        </r>
      </text>
    </comment>
    <comment ref="K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11/11/2023
καρτα</t>
        </r>
      </text>
    </comment>
    <comment ref="L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14/1/24 ΑΛΦΑ </t>
        </r>
      </text>
    </comment>
    <comment ref="M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13/2/24 ΚΑΡΤΑ </t>
        </r>
      </text>
    </comment>
    <comment ref="N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13/3/2024 ΑΛΦΑ 
</t>
        </r>
      </text>
    </comment>
    <comment ref="O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16/4/24 αλφα
</t>
        </r>
      </text>
    </comment>
    <comment ref="P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11/05/2024 αλφα
</t>
        </r>
      </text>
    </comment>
    <comment ref="Q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13/06/2024 alpha </t>
        </r>
      </text>
    </comment>
    <comment ref="F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67*8</t>
        </r>
      </text>
    </comment>
    <comment ref="G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11/05/23</t>
        </r>
      </text>
    </comment>
    <comment ref="H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11/09/23 ΚΑΡΤΑ </t>
        </r>
      </text>
    </comment>
    <comment ref="I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03/10/23 ΚΑΡΤΑ </t>
        </r>
      </text>
    </comment>
    <comment ref="J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6/11/2023 karta </t>
        </r>
      </text>
    </comment>
    <comment ref="K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4/12/23 ΚΑΡΤΑ </t>
        </r>
      </text>
    </comment>
    <comment ref="L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8/1/24 ΚΑΡΤΑ </t>
        </r>
      </text>
    </comment>
    <comment ref="M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07/2/24 ΚΑΡΤΑ </t>
        </r>
      </text>
    </comment>
    <comment ref="N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11/3/24 ΚΑΡΤΑ </t>
        </r>
      </text>
    </comment>
    <comment ref="O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08/04/2024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119*9</t>
        </r>
      </text>
    </comment>
    <comment ref="G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11/05/23</t>
        </r>
      </text>
    </comment>
    <comment ref="H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11/09/23 ΚΑΡΤΑ</t>
        </r>
      </text>
    </comment>
    <comment ref="I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03/10/23 ΚΑΡΤΑ</t>
        </r>
      </text>
    </comment>
    <comment ref="J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06/11/2023 karta </t>
        </r>
      </text>
    </comment>
    <comment ref="K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4/12/23 ΚΑΡΤΑ </t>
        </r>
      </text>
    </comment>
    <comment ref="L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8/1/24 ΚΑΡΤΑ </t>
        </r>
      </text>
    </comment>
    <comment ref="O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08/04/2024</t>
        </r>
      </text>
    </comment>
    <comment ref="G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06/09/23</t>
        </r>
      </text>
    </comment>
    <comment ref="H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06/09/23</t>
        </r>
      </text>
    </comment>
    <comment ref="I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</t>
        </r>
      </text>
    </comment>
    <comment ref="G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06/09/23</t>
        </r>
      </text>
    </comment>
    <comment ref="I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</t>
        </r>
      </text>
    </comment>
    <comment ref="F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</t>
        </r>
      </text>
    </comment>
    <comment ref="G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15/05/23</t>
        </r>
      </text>
    </comment>
    <comment ref="I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13/10/2023 KARTA </t>
        </r>
      </text>
    </comment>
    <comment ref="J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3/11/23 karta </t>
        </r>
      </text>
    </comment>
    <comment ref="K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6/12/23 karta </t>
        </r>
      </text>
    </comment>
    <comment ref="L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08/1/24 ΚΑΡΤΑ Β</t>
        </r>
      </text>
    </comment>
    <comment ref="M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5/2/24 ΚΑΡΤΑ </t>
        </r>
      </text>
    </comment>
    <comment ref="N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Ionia:6/3</t>
        </r>
        <r>
          <rPr>
            <sz val="9"/>
            <color indexed="81"/>
            <rFont val="Tahoma"/>
            <family val="2"/>
            <charset val="161"/>
          </rPr>
          <t xml:space="preserve">/24 ΚΑΡΤΑ </t>
        </r>
      </text>
    </comment>
    <comment ref="O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3/4/24 καρτα </t>
        </r>
      </text>
    </comment>
    <comment ref="P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ΚΑΡΤΑ 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50*9</t>
        </r>
      </text>
    </comment>
    <comment ref="H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25/09/2023 </t>
        </r>
      </text>
    </comment>
    <comment ref="I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13/10/2023 ΚΑΡΤΑ </t>
        </r>
      </text>
    </comment>
    <comment ref="M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5/2/24 ΚΑΡΤΑ </t>
        </r>
      </text>
    </comment>
    <comment ref="N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6/3/24 ΚΑΡΤΑ</t>
        </r>
      </text>
    </comment>
    <comment ref="O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3/4/24 καρτα </t>
        </r>
      </text>
    </comment>
    <comment ref="P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ΚΑΡΤΑ 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</t>
        </r>
      </text>
    </comment>
    <comment ref="G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29/06/23</t>
        </r>
      </text>
    </comment>
    <comment ref="I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12/10/23 καρτα </t>
        </r>
      </text>
    </comment>
    <comment ref="J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23/11/23 καρτα </t>
        </r>
      </text>
    </comment>
    <comment ref="K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19/12/23 ΚΑΡΤΑ </t>
        </r>
      </text>
    </comment>
    <comment ref="L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6/2/24 ΚΑΡΤΑ </t>
        </r>
      </text>
    </comment>
    <comment ref="M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6/2/24 ΚΑΡΤΑ </t>
        </r>
      </text>
    </comment>
    <comment ref="N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23/4/24 ΚΑΡΤΑ </t>
        </r>
      </text>
    </comment>
    <comment ref="O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23/4/24 ΚΑΡΤΑ</t>
        </r>
      </text>
    </comment>
    <comment ref="P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18/06/2024 καρτα </t>
        </r>
      </text>
    </comment>
    <comment ref="F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66*9</t>
        </r>
      </text>
    </comment>
    <comment ref="H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3/10/23 </t>
        </r>
      </text>
    </comment>
    <comment ref="I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19/10/2023 </t>
        </r>
      </text>
    </comment>
    <comment ref="J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7/11/2023 </t>
        </r>
      </text>
    </comment>
    <comment ref="K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καρτα </t>
        </r>
      </text>
    </comment>
    <comment ref="L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 </t>
        </r>
      </text>
    </comment>
    <comment ref="M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8/2/24 karta </t>
        </r>
      </text>
    </comment>
    <comment ref="N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7/3/24 karta </t>
        </r>
      </text>
    </comment>
    <comment ref="O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4/4/24 </t>
        </r>
      </text>
    </comment>
    <comment ref="P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καρτα </t>
        </r>
      </text>
    </comment>
    <comment ref="F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66*9</t>
        </r>
      </text>
    </comment>
    <comment ref="H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3/10/23 </t>
        </r>
      </text>
    </comment>
    <comment ref="I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19/10/2023 </t>
        </r>
      </text>
    </comment>
    <comment ref="J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07/11/2023 </t>
        </r>
      </text>
    </comment>
    <comment ref="K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7/12/23 καρτα </t>
        </r>
      </text>
    </comment>
    <comment ref="L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</t>
        </r>
      </text>
    </comment>
    <comment ref="N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7/3/24 karta </t>
        </r>
      </text>
    </comment>
    <comment ref="O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4/4/24</t>
        </r>
      </text>
    </comment>
    <comment ref="P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καρτα </t>
        </r>
      </text>
    </comment>
    <comment ref="C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15/09/2023</t>
        </r>
      </text>
    </comment>
    <comment ref="G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15/09/2023</t>
        </r>
      </text>
    </comment>
    <comment ref="J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5/12/23 </t>
        </r>
      </text>
    </comment>
    <comment ref="K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8/2/24 </t>
        </r>
      </text>
    </comment>
    <comment ref="L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</t>
        </r>
      </text>
    </comment>
    <comment ref="M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ΚΑΡΤΑ </t>
        </r>
      </text>
    </comment>
    <comment ref="N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3/6/24 καρτα </t>
        </r>
      </text>
    </comment>
    <comment ref="C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04/07/2023</t>
        </r>
      </text>
    </comment>
    <comment ref="F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124*9</t>
        </r>
      </text>
    </comment>
    <comment ref="G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6/6/23</t>
        </r>
      </text>
    </comment>
    <comment ref="H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7/11/23</t>
        </r>
      </text>
    </comment>
    <comment ref="I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7/11/2023 </t>
        </r>
      </text>
    </comment>
    <comment ref="J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7/11/23</t>
        </r>
      </text>
    </comment>
    <comment ref="K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5/12/23 ΚΑΡΤΑ </t>
        </r>
      </text>
    </comment>
    <comment ref="L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8/2/24</t>
        </r>
      </text>
    </comment>
    <comment ref="M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22/02/24 ΚΑΡΤΑ </t>
        </r>
      </text>
    </comment>
    <comment ref="N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4/4/24 καρτα </t>
        </r>
      </text>
    </comment>
    <comment ref="O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4/4/24 </t>
        </r>
      </text>
    </comment>
    <comment ref="P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12/06/2024 ΚΑΡΤΑ</t>
        </r>
      </text>
    </comment>
    <comment ref="F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133*10</t>
        </r>
      </text>
    </comment>
    <comment ref="G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18/5/23 ΚΑΡΤΑ</t>
        </r>
      </text>
    </comment>
    <comment ref="H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26/09/2023 ΚΑΡΤΑ 
</t>
        </r>
      </text>
    </comment>
    <comment ref="I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2/11/22 ΚΑΡΤΑ </t>
        </r>
      </text>
    </comment>
    <comment ref="J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28/11/2023</t>
        </r>
      </text>
    </comment>
    <comment ref="K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19/12/23 ΚΑΡΤΑ </t>
        </r>
      </text>
    </comment>
    <comment ref="L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11/1/24 ΚΑΡΤΑ </t>
        </r>
      </text>
    </comment>
    <comment ref="M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20/2/24 KARTA</t>
        </r>
      </text>
    </comment>
    <comment ref="N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19/03/24 ΚΑΡΤΑ </t>
        </r>
      </text>
    </comment>
    <comment ref="O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16/4/24 ΚΑΡΤΑ </t>
        </r>
      </text>
    </comment>
    <comment ref="P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28/5/24 ΚΑΡΤΑ </t>
        </r>
      </text>
    </comment>
    <comment ref="F1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68*10</t>
        </r>
      </text>
    </comment>
    <comment ref="C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13/09/2023</t>
        </r>
      </text>
    </comment>
    <comment ref="F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210*8</t>
        </r>
      </text>
    </comment>
    <comment ref="G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13/09/2023</t>
        </r>
      </text>
    </comment>
    <comment ref="I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2/10/2023</t>
        </r>
      </text>
    </comment>
    <comment ref="J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3/11/23 </t>
        </r>
      </text>
    </comment>
    <comment ref="K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4/12/23</t>
        </r>
      </text>
    </comment>
    <comment ref="L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10/01/24 </t>
        </r>
      </text>
    </comment>
    <comment ref="M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2/2/24 </t>
        </r>
      </text>
    </comment>
    <comment ref="N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04/03/2024</t>
        </r>
      </text>
    </comment>
    <comment ref="O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01/4/24 </t>
        </r>
      </text>
    </comment>
    <comment ref="P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5/6/24</t>
        </r>
      </text>
    </comment>
    <comment ref="C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13/09/2023</t>
        </r>
      </text>
    </comment>
    <comment ref="C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13/09/2023</t>
        </r>
      </text>
    </comment>
    <comment ref="F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115*8</t>
        </r>
      </text>
    </comment>
    <comment ref="G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18/09/2023</t>
        </r>
      </text>
    </comment>
    <comment ref="I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10/10/23 ΚΑΡΤΑ</t>
        </r>
      </text>
    </comment>
    <comment ref="J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 ΚΑΡΤΑ </t>
        </r>
      </text>
    </comment>
    <comment ref="K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5/12/23 ΚΑΡΤΑ </t>
        </r>
      </text>
    </comment>
    <comment ref="L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09/01/24 ΚΑΡΤΑ </t>
        </r>
      </text>
    </comment>
    <comment ref="M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1/2/24 καρτα </t>
        </r>
      </text>
    </comment>
    <comment ref="N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5/3/24 ΚΑΡΤΑ </t>
        </r>
      </text>
    </comment>
    <comment ref="O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ΚΑΡΤΑ 
</t>
        </r>
      </text>
    </comment>
    <comment ref="P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ΚΑΡΤΑ </t>
        </r>
      </text>
    </comment>
    <comment ref="F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 ΚΑΙ ΓΙΑ ΤΟΥΣ 2</t>
        </r>
      </text>
    </comment>
    <comment ref="I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6/10/23 ΤΡΑΠΕΖΑ
</t>
        </r>
      </text>
    </comment>
    <comment ref="J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8/11/23 ΠΕΙΡΑΙΩΣ
</t>
        </r>
      </text>
    </comment>
    <comment ref="K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13/12/23 ΕΘΝΙΚΗ
</t>
        </r>
      </text>
    </comment>
    <comment ref="L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10/01/24 peiraios</t>
        </r>
      </text>
    </comment>
    <comment ref="M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21/2/24 ΠΕΙΡΑΙΩΣ </t>
        </r>
      </text>
    </comment>
    <comment ref="N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 </t>
        </r>
      </text>
    </comment>
    <comment ref="O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
 16/5</t>
        </r>
      </text>
    </comment>
    <comment ref="P1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16/5 πειραιωσ</t>
        </r>
      </text>
    </comment>
    <comment ref="C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20/09/2023 </t>
        </r>
      </text>
    </comment>
    <comment ref="F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45*8</t>
        </r>
      </text>
    </comment>
    <comment ref="G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20/09/23</t>
        </r>
      </text>
    </comment>
    <comment ref="I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4/10/23 ΚΑΡΤΑ </t>
        </r>
      </text>
    </comment>
    <comment ref="J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6/11/2023 ΚΑΡΤΑ </t>
        </r>
      </text>
    </comment>
    <comment ref="K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4/12/23 </t>
        </r>
      </text>
    </comment>
    <comment ref="L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10/01/2024 </t>
        </r>
      </text>
    </comment>
    <comment ref="M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7/2/24 ΚΑΡΤΑ </t>
        </r>
      </text>
    </comment>
    <comment ref="N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6/3/24 </t>
        </r>
      </text>
    </comment>
    <comment ref="O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3/4/24 </t>
        </r>
      </text>
    </comment>
    <comment ref="P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13/5/24 καρτα </t>
        </r>
      </text>
    </comment>
    <comment ref="F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100*8</t>
        </r>
      </text>
    </comment>
    <comment ref="G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26/09/20223</t>
        </r>
      </text>
    </comment>
    <comment ref="C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26/09/23 </t>
        </r>
      </text>
    </comment>
    <comment ref="F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22*8</t>
        </r>
      </text>
    </comment>
    <comment ref="G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26/09/2023</t>
        </r>
      </text>
    </comment>
    <comment ref="I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16/10/2023 κσρτα</t>
        </r>
      </text>
    </comment>
    <comment ref="J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15/11/2023 karrta </t>
        </r>
      </text>
    </comment>
    <comment ref="K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4/12/23 KARTA </t>
        </r>
      </text>
    </comment>
    <comment ref="L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M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12/2/24 karta </t>
        </r>
      </text>
    </comment>
    <comment ref="N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11/3/24 καρτα </t>
        </r>
      </text>
    </comment>
    <comment ref="O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17/04/24 karta </t>
        </r>
      </text>
    </comment>
    <comment ref="P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13/05/24 ΚΑΡΤΑ </t>
        </r>
      </text>
    </comment>
    <comment ref="C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03/10/23</t>
        </r>
      </text>
    </comment>
    <comment ref="F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Ionia:69*10</t>
        </r>
      </text>
    </comment>
    <comment ref="G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27/09/2023 ΚΑΡΤΑ </t>
        </r>
      </text>
    </comment>
    <comment ref="I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 ΚΑΡΤΑ </t>
        </r>
      </text>
    </comment>
    <comment ref="J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12/12/23 ΚΑΡΤΑ </t>
        </r>
      </text>
    </comment>
    <comment ref="K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11/1/24 </t>
        </r>
      </text>
    </comment>
    <comment ref="L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1/2/24 ΚΑΡΤΑ </t>
        </r>
      </text>
    </comment>
    <comment ref="M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5/3/24</t>
        </r>
      </text>
    </comment>
    <comment ref="N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καρτα </t>
        </r>
      </text>
    </comment>
    <comment ref="O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14/05/24 </t>
        </r>
      </text>
    </comment>
    <comment ref="P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28/5/24 </t>
        </r>
      </text>
    </comment>
    <comment ref="Q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30/05/24 </t>
        </r>
      </text>
    </comment>
    <comment ref="R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25/06/2024 ΚΑΡΤΑ </t>
        </r>
      </text>
    </comment>
    <comment ref="F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109*7</t>
        </r>
      </text>
    </comment>
    <comment ref="G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30/09/2023 ΚΑΤΑΘΕΣΗ 
 PEIRAIOS 
</t>
        </r>
      </text>
    </comment>
    <comment ref="K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10/12/23 ΠΕΙΡΑΙΩΣ
</t>
        </r>
      </text>
    </comment>
    <comment ref="L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16/12/23 ΚΑΡΤΑ</t>
        </r>
      </text>
    </comment>
    <comment ref="M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3/2/24 peiraios </t>
        </r>
      </text>
    </comment>
    <comment ref="N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29/2/24 ΠΕΙΡΑΙΩΣ
</t>
        </r>
      </text>
    </comment>
    <comment ref="O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30/03/24 KARTA </t>
        </r>
      </text>
    </comment>
    <comment ref="P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18/05/24 ΚΑΡΤΑ </t>
        </r>
      </text>
    </comment>
    <comment ref="C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</t>
        </r>
      </text>
    </comment>
    <comment ref="G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2/10/23 </t>
        </r>
      </text>
    </comment>
    <comment ref="F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160*8</t>
        </r>
      </text>
    </comment>
    <comment ref="G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05/10/23 KARTA </t>
        </r>
      </text>
    </comment>
    <comment ref="I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05/10/23 KARTA </t>
        </r>
      </text>
    </comment>
    <comment ref="I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17/10/2023</t>
        </r>
      </text>
    </comment>
    <comment ref="F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100*8</t>
        </r>
      </text>
    </comment>
    <comment ref="G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23/10/20223</t>
        </r>
      </text>
    </comment>
    <comment ref="I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2/11/23 </t>
        </r>
      </text>
    </comment>
    <comment ref="J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07/12/2023 </t>
        </r>
      </text>
    </comment>
    <comment ref="C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08/02/24</t>
        </r>
      </text>
    </comment>
    <comment ref="F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ΣΥΝΟΛΟ ΠΡΟΓΡΑΜΜΑΤΟΣ 930 ΕΥΡΩ. ΦΕΤΟΣ ΔΙΝΕΙ ΤΑ 380. (50 + 110*3)</t>
        </r>
      </text>
    </comment>
    <comment ref="G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06/2/24</t>
        </r>
      </text>
    </comment>
    <comment ref="L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09/04/24 </t>
        </r>
      </text>
    </comment>
    <comment ref="M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27/2/24 ΚΑΡΤΑ </t>
        </r>
      </text>
    </comment>
    <comment ref="N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2/4/24 </t>
        </r>
      </text>
    </comment>
    <comment ref="O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25/4/24 </t>
        </r>
      </text>
    </comment>
    <comment ref="F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ΣΥΝΟΛΟ ΠΡΟΓΡΑΜΜΑΤΟΣ 930 ΕΥΡΩ. ΦΕΤΟΣ ΔΙΝΕΙ ΤΑ 490 (50+110*4). ΥΠΟΛΕΙΠΟΝΤΑΙ 440 ΕΥΡΩ.</t>
        </r>
      </text>
    </comment>
    <comment ref="G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06/02/24 KARTA </t>
        </r>
      </text>
    </comment>
    <comment ref="M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06/02/24 KARTA </t>
        </r>
      </text>
    </comment>
    <comment ref="N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5/4/24 ΚΑΡΤΑ </t>
        </r>
      </text>
    </comment>
    <comment ref="O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4/4/24 ΚΑΡΤΑ </t>
        </r>
      </text>
    </comment>
    <comment ref="P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16/05/24 ΚΑΡΤΑ </t>
        </r>
      </text>
    </comment>
    <comment ref="F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50+110*8</t>
        </r>
      </text>
    </comment>
    <comment ref="G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29/2/24 </t>
        </r>
      </text>
    </comment>
    <comment ref="M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29/2/24 </t>
        </r>
      </text>
    </comment>
    <comment ref="N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04/04/2024</t>
        </r>
      </text>
    </comment>
    <comment ref="O1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28/5/24 ΚΑΡΤΑ</t>
        </r>
      </text>
    </comment>
  </commentList>
</comments>
</file>

<file path=xl/comments4.xml><?xml version="1.0" encoding="utf-8"?>
<comments xmlns="http://schemas.openxmlformats.org/spreadsheetml/2006/main">
  <authors>
    <author>Eurognosi Nea Ionia</author>
  </authors>
  <commentList>
    <comment ref="F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90+ 9*90</t>
        </r>
      </text>
    </comment>
    <comment ref="G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28/06/2024</t>
        </r>
      </text>
    </comment>
    <comment ref="H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</t>
        </r>
      </text>
    </comment>
    <comment ref="K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 </t>
        </r>
      </text>
    </comment>
    <comment ref="L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3/2</t>
        </r>
      </text>
    </comment>
    <comment ref="M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10/3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30/4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2/6/2025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28/06/2024</t>
        </r>
      </text>
    </comment>
    <comment ref="F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90+ 9*90</t>
        </r>
      </text>
    </comment>
    <comment ref="G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28/6/2024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</t>
        </r>
      </text>
    </comment>
    <comment ref="I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</t>
        </r>
      </text>
    </comment>
    <comment ref="J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</t>
        </r>
      </text>
    </comment>
    <comment ref="L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3/2</t>
        </r>
      </text>
    </comment>
    <comment ref="M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10/3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</t>
        </r>
      </text>
    </comment>
    <comment ref="O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30/4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2/6/2025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28/06/2024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60+ 9*60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28/6/2024</t>
        </r>
      </text>
    </comment>
    <comment ref="H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</t>
        </r>
      </text>
    </comment>
    <comment ref="I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</t>
        </r>
      </text>
    </comment>
    <comment ref="J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</t>
        </r>
      </text>
    </comment>
    <comment ref="K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3/2</t>
        </r>
      </text>
    </comment>
    <comment ref="M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10/3</t>
        </r>
      </text>
    </comment>
    <comment ref="N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</t>
        </r>
      </text>
    </comment>
    <comment ref="O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30/4</t>
        </r>
      </text>
    </comment>
    <comment ref="P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2/6/2025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20/06/24</t>
        </r>
      </text>
    </comment>
    <comment ref="F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100*8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20/06/2024</t>
        </r>
      </text>
    </comment>
    <comment ref="I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</t>
        </r>
      </text>
    </comment>
    <comment ref="J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17/12</t>
        </r>
      </text>
    </comment>
    <comment ref="K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</t>
        </r>
      </text>
    </comment>
    <comment ref="L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27/3</t>
        </r>
      </text>
    </comment>
    <comment ref="N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29/4</t>
        </r>
      </text>
    </comment>
    <comment ref="O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karta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20/06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65+120*8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</t>
        </r>
      </text>
    </comment>
    <comment ref="J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</t>
        </r>
      </text>
    </comment>
    <comment ref="K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</t>
        </r>
      </text>
    </comment>
    <comment ref="L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ΚΑΡΤΑ</t>
        </r>
      </text>
    </comment>
    <comment ref="M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ΚΑΡΤΑ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ΚΑΡΤΑ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20/5 KAΡΤΑ</t>
        </r>
      </text>
    </comment>
    <comment ref="P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20/5 ΚΑΡΤΑ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26/06</t>
        </r>
      </text>
    </comment>
    <comment ref="F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65+120*9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22/05/2024</t>
        </r>
      </text>
    </comment>
    <comment ref="H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25/9 KARTA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KARTA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 καρτα</t>
        </r>
      </text>
    </comment>
    <comment ref="K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26/3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7/5</t>
        </r>
      </text>
    </comment>
    <comment ref="N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21/5</t>
        </r>
      </text>
    </comment>
    <comment ref="O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21/5 ΚΑΡΤΑ</t>
        </r>
      </text>
    </comment>
    <comment ref="P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3/6/2025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Ionia:27/05/2024</t>
        </r>
      </text>
    </comment>
    <comment ref="F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65+120*9</t>
        </r>
      </text>
    </comment>
    <comment ref="G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27/05/24</t>
        </r>
      </text>
    </comment>
    <comment ref="H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KARTA</t>
        </r>
      </text>
    </comment>
    <comment ref="I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</t>
        </r>
      </text>
    </comment>
    <comment ref="J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18/12 ΚΑΡΤΑ</t>
        </r>
      </text>
    </comment>
    <comment ref="K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18/12 ΚΑΡΤΑ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 ΕΥΡΩ 14/4
20 ΕΥΡΩ 5/5</t>
        </r>
      </text>
    </comment>
    <comment ref="M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5/5</t>
        </r>
      </text>
    </comment>
    <comment ref="N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5/5 60 ΕΥΡΩ
28/5 60 ΕΥΡΩ</t>
        </r>
      </text>
    </comment>
    <comment ref="O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 20 ευρώ
20/6 100 ευρώ</t>
        </r>
      </text>
    </comment>
    <comment ref="C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9/9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65+ 8*75</t>
        </r>
      </text>
    </comment>
    <comment ref="G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9/9 KAΡΤΑ</t>
        </r>
      </text>
    </comment>
    <comment ref="I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ΚΑΡΤΑ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</t>
        </r>
      </text>
    </comment>
    <comment ref="K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L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 ΚΑΡΤΑ</t>
        </r>
      </text>
    </comment>
    <comment ref="M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4/2 </t>
        </r>
      </text>
    </comment>
    <comment ref="N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καρτα</t>
        </r>
      </text>
    </comment>
    <comment ref="O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 ΚΑΡΤΑ</t>
        </r>
      </text>
    </comment>
    <comment ref="P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KARTA 8/5</t>
        </r>
      </text>
    </comment>
    <comment ref="C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05/06/2024</t>
        </r>
      </text>
    </comment>
    <comment ref="F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50+50*8</t>
        </r>
      </text>
    </comment>
    <comment ref="G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5/6/24</t>
        </r>
      </text>
    </comment>
    <comment ref="I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21/10 ΠΕΙΡΑΙΩΣ</t>
        </r>
      </text>
    </comment>
    <comment ref="J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 ΠΕΙΡΑΙΩΣ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 ΠΕΙΡΑΙΩΣ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 ΠΕΙΡΑΙΩΣ</t>
        </r>
      </text>
    </comment>
    <comment ref="M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24/2 ΠΕΙΡΑΙΩΣ</t>
        </r>
      </text>
    </comment>
    <comment ref="N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ΠΕΙΡΑΙΩΣ </t>
        </r>
      </text>
    </comment>
    <comment ref="O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22/4 ΠΕΙΡΑΙΩΣ</t>
        </r>
      </text>
    </comment>
    <comment ref="P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5/5 ΠΕΙΡΑΙΩΣ</t>
        </r>
      </text>
    </comment>
    <comment ref="C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05/06/2024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50+50*8</t>
        </r>
      </text>
    </comment>
    <comment ref="G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5/6/24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21/10 ΠΕΙΡΑΙΩΣ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 ΠΕΙΡΑΙΩΣ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 ΠΕΙΡΑΙΩΣ</t>
        </r>
      </text>
    </comment>
    <comment ref="L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 ΠΕΙΡΑΙΩΣ</t>
        </r>
      </text>
    </comment>
    <comment ref="M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24/2 ΠΕΙΡΑΙΩΣ</t>
        </r>
      </text>
    </comment>
    <comment ref="N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ΠΕΙΡΑΙΩΣ</t>
        </r>
      </text>
    </comment>
    <comment ref="O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22/4 ΠΕΙΡΑΙΩΣ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5/5 ΠΕΙΡΑΙΩΣ</t>
        </r>
      </text>
    </comment>
    <comment ref="C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14/9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65+ 111*8
ΞΕΚΙΝΑΕΙ ΑΠΌ ΟΚΤ
</t>
        </r>
      </text>
    </comment>
    <comment ref="G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4/9/24 ΚΑΡΤΑ</t>
        </r>
      </text>
    </comment>
    <comment ref="I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</t>
        </r>
      </text>
    </comment>
    <comment ref="J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2/12</t>
        </r>
      </text>
    </comment>
    <comment ref="K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 ΕΥΡΩ ΛΙΓΟΤΕΡΟ.ΜΟΥ ΔΙΝΕΙ 110
9/1 ΚΑΡΤΑ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11/2 ΚΑΡΤΑ</t>
        </r>
      </text>
    </comment>
    <comment ref="M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 καρτα</t>
        </r>
      </text>
    </comment>
    <comment ref="N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3/4 ΚΑΡΤΑ</t>
        </r>
      </text>
    </comment>
    <comment ref="O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13/5 ΚΑΡΤΑ</t>
        </r>
      </text>
    </comment>
    <comment ref="P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10/6 ΚΑΡΤΑ</t>
        </r>
      </text>
    </comment>
    <comment ref="C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14/9</t>
        </r>
      </text>
    </comment>
    <comment ref="F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65+ 148*8
ΞΕΚΙΝΑΕΙ ΟΚΤ</t>
        </r>
      </text>
    </comment>
    <comment ref="G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4/9/24 ΚΑΡΤΑ</t>
        </r>
      </text>
    </comment>
    <comment ref="I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</t>
        </r>
      </text>
    </comment>
    <comment ref="J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2/12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 ΚΑΡΤΑ</t>
        </r>
      </text>
    </comment>
    <comment ref="L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11/2 ΚΑΡΤΑ</t>
        </r>
      </text>
    </comment>
    <comment ref="M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 καρτα</t>
        </r>
      </text>
    </comment>
    <comment ref="N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3/4 ΚΑΡΤΑ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13/5 ΚΑΡΤΑ</t>
        </r>
      </text>
    </comment>
    <comment ref="P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10/6 ΚΑΡΤΑ</t>
        </r>
      </text>
    </comment>
    <comment ref="C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30/05/2024</t>
        </r>
      </text>
    </comment>
    <comment ref="H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8/7/24 </t>
        </r>
      </text>
    </comment>
    <comment ref="C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30/05/2024</t>
        </r>
      </text>
    </comment>
    <comment ref="H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30/5/24
</t>
        </r>
      </text>
    </comment>
    <comment ref="C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 ΚΑΤΑΘΕΣΗ</t>
        </r>
      </text>
    </comment>
    <comment ref="F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65+47*8</t>
        </r>
      </text>
    </comment>
    <comment ref="G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 1/10 ALPHA BANK</t>
        </r>
      </text>
    </comment>
    <comment ref="I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ALPHA</t>
        </r>
      </text>
    </comment>
    <comment ref="J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 ALPHA</t>
        </r>
      </text>
    </comment>
    <comment ref="K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 ΑΛΦΑ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4/2 alpha</t>
        </r>
      </text>
    </comment>
    <comment ref="M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1/3 alpha</t>
        </r>
      </text>
    </comment>
    <comment ref="N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 αλφα</t>
        </r>
      </text>
    </comment>
    <comment ref="O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1/5 αλφα</t>
        </r>
      </text>
    </comment>
    <comment ref="P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 alpha</t>
        </r>
      </text>
    </comment>
    <comment ref="C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 ΚΑΤΑΘΕΣΗ.</t>
        </r>
      </text>
    </comment>
    <comment ref="F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65+90*8</t>
        </r>
      </text>
    </comment>
    <comment ref="G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
ΚΑΤΑΘΕΣΗ 1/10 ALPHA BANK</t>
        </r>
      </text>
    </comment>
    <comment ref="I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ALPHA</t>
        </r>
      </text>
    </comment>
    <comment ref="J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 ALPHA</t>
        </r>
      </text>
    </comment>
    <comment ref="K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 ΑΛΦΑ</t>
        </r>
      </text>
    </comment>
    <comment ref="L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4/2 alpha</t>
        </r>
      </text>
    </comment>
    <comment ref="M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1/3 alpha</t>
        </r>
      </text>
    </comment>
    <comment ref="N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 αλφα</t>
        </r>
      </text>
    </comment>
    <comment ref="O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1/5 αλφα</t>
        </r>
      </text>
    </comment>
    <comment ref="P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 alpha</t>
        </r>
      </text>
    </comment>
    <comment ref="C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11/06</t>
        </r>
      </text>
    </comment>
    <comment ref="E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ΜΟΝΟ ΟΚΤΩΒΡΙΟΣ</t>
        </r>
      </text>
    </comment>
    <comment ref="F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65+105+ 7*90</t>
        </r>
      </text>
    </comment>
    <comment ref="G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11/06/2024 ΚΑΡΤΑ</t>
        </r>
      </text>
    </comment>
    <comment ref="I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</t>
        </r>
      </text>
    </comment>
    <comment ref="J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 ΜΟΥ ΕΔΩΣΕ 95 ΕΥΡΩ. ΕΠΟΜΕΝΗ ΔΟΣΗ 85 ΕΥΡΩ</t>
        </r>
      </text>
    </comment>
    <comment ref="K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 καρτα</t>
        </r>
      </text>
    </comment>
    <comment ref="L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</t>
        </r>
      </text>
    </comment>
    <comment ref="M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 καρτα</t>
        </r>
      </text>
    </comment>
    <comment ref="N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 καρτα</t>
        </r>
      </text>
    </comment>
    <comment ref="O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8/4 ΚΑΡΤΑ</t>
        </r>
      </text>
    </comment>
    <comment ref="P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 ΚΑΡΤΑ</t>
        </r>
      </text>
    </comment>
    <comment ref="F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+ 8*67</t>
        </r>
      </text>
    </comment>
    <comment ref="G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17/05/2024</t>
        </r>
      </text>
    </comment>
    <comment ref="I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 ΚΑΡΤΑ</t>
        </r>
      </text>
    </comment>
    <comment ref="J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 ΚΑΡΤΑ</t>
        </r>
      </text>
    </comment>
    <comment ref="K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 επομενη δοση 68 ευρω</t>
        </r>
      </text>
    </comment>
    <comment ref="L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</t>
        </r>
      </text>
    </comment>
    <comment ref="M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</t>
        </r>
      </text>
    </comment>
    <comment ref="N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14/3</t>
        </r>
      </text>
    </comment>
    <comment ref="O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64 ΕΥΡΩ ΜΟΥ ΔΙΝΕΙ
εθνικη 4/4</t>
        </r>
      </text>
    </comment>
    <comment ref="P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 2/5</t>
        </r>
      </text>
    </comment>
    <comment ref="C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24/05/2024</t>
        </r>
      </text>
    </comment>
    <comment ref="F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65+ 8*85</t>
        </r>
      </text>
    </comment>
    <comment ref="G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24/05/2024</t>
        </r>
      </text>
    </comment>
    <comment ref="I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 1/10 ΠΕΙΡΑΙΩΣ</t>
        </r>
      </text>
    </comment>
    <comment ref="J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 4/11</t>
        </r>
      </text>
    </comment>
    <comment ref="K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καταθεση</t>
        </r>
      </text>
    </comment>
    <comment ref="L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 ΚΑΤΑΘΕΣΗ</t>
        </r>
      </text>
    </comment>
    <comment ref="M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3/2 ΠΕΙΡΑΙΩΣ</t>
        </r>
      </text>
    </comment>
    <comment ref="N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3/3 πειραιως</t>
        </r>
      </text>
    </comment>
    <comment ref="O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 ΠΕΙΡΑΙΩΣ</t>
        </r>
      </text>
    </comment>
    <comment ref="P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30/4 ΠΕΙΡΑΙΩΣ
</t>
        </r>
      </text>
    </comment>
    <comment ref="C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 </t>
        </r>
      </text>
    </comment>
    <comment ref="F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65+148*8</t>
        </r>
      </text>
    </comment>
    <comment ref="G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 </t>
        </r>
      </text>
    </comment>
    <comment ref="I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ΠΕΙΡΑΙΩΣ</t>
        </r>
      </text>
    </comment>
    <comment ref="J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 ΠΕΙΡΑΙΩΣ</t>
        </r>
      </text>
    </comment>
    <comment ref="K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 ΠΕΙΡΑΙΩΣ</t>
        </r>
      </text>
    </comment>
    <comment ref="L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30/12 ΚΑΤΑΘΕΣΗ</t>
        </r>
      </text>
    </comment>
    <comment ref="M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 ΠΕΙΡΑΙΩΣ</t>
        </r>
      </text>
    </comment>
    <comment ref="N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ΠΕΙΡΑΙΩΣ</t>
        </r>
      </text>
    </comment>
    <comment ref="O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 ΠΕΙΡΑΙΩΣ</t>
        </r>
      </text>
    </comment>
    <comment ref="P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 27/4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 ALPHA</t>
        </r>
      </text>
    </comment>
    <comment ref="F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 ΚΑΡΤΑ</t>
        </r>
      </text>
    </comment>
    <comment ref="I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J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ALPHA</t>
        </r>
      </text>
    </comment>
    <comment ref="K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ΑΛΦΑ</t>
        </r>
      </text>
    </comment>
    <comment ref="L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 ΑΛΦΑ</t>
        </r>
      </text>
    </comment>
    <comment ref="M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 ALPHA</t>
        </r>
      </text>
    </comment>
    <comment ref="N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28/2 αλφα</t>
        </r>
      </text>
    </comment>
    <comment ref="O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 αλφα</t>
        </r>
      </text>
    </comment>
    <comment ref="P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19/6 alpha</t>
        </r>
      </text>
    </comment>
    <comment ref="C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 ALPHA</t>
        </r>
      </text>
    </comment>
    <comment ref="F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 ΚΑΡΤΑ</t>
        </r>
      </text>
    </comment>
    <comment ref="I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J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ALPHA</t>
        </r>
      </text>
    </comment>
    <comment ref="K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ΑΛΦΑ</t>
        </r>
      </text>
    </comment>
    <comment ref="L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 ΑΛΦΑ</t>
        </r>
      </text>
    </comment>
    <comment ref="M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 ALPHA</t>
        </r>
      </text>
    </comment>
    <comment ref="N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28/2 ΑΛΦΑ</t>
        </r>
      </text>
    </comment>
    <comment ref="O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 αλφα</t>
        </r>
      </text>
    </comment>
    <comment ref="P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19/6 alpha</t>
        </r>
      </text>
    </comment>
    <comment ref="C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5/9/24</t>
        </r>
      </text>
    </comment>
    <comment ref="F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65+ 80*8
ΞΕΚΙΝΑΕΙ ΑΠΌ ΟΚΤΩΒΡΗ</t>
        </r>
      </text>
    </comment>
    <comment ref="G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3/9 ΚΑΡΤΑ</t>
        </r>
      </text>
    </comment>
    <comment ref="I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5/9/24 ΚΑΤΑΘΕΣΗ 
ALPHABANK</t>
        </r>
      </text>
    </comment>
    <comment ref="J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ΑΛΦΑ</t>
        </r>
      </text>
    </comment>
    <comment ref="K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ΚΑΡΤΑ</t>
        </r>
      </text>
    </comment>
    <comment ref="L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7/1/25 ΑΛΦΑ</t>
        </r>
      </text>
    </comment>
    <comment ref="M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2/2 alpha</t>
        </r>
      </text>
    </comment>
    <comment ref="N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ΑΛΦΑ</t>
        </r>
      </text>
    </comment>
    <comment ref="O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 αλφα</t>
        </r>
      </text>
    </comment>
    <comment ref="P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2/5 ΑΛΦΑ</t>
        </r>
      </text>
    </comment>
    <comment ref="C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
</t>
        </r>
      </text>
    </comment>
    <comment ref="F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400+120 ΜΕΛΕΤΗ</t>
        </r>
      </text>
    </comment>
    <comment ref="G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11/06/2024 CASH 
ΘΑ ΚΑΝΕΙ ΤΗΝ ΤΑΞΗ ΤΟΥ ΧΡΟΝΟΥ 2025-2026. ΚΡΑΤΑΜΕ ΤΑ ΛΕΦΤΑ</t>
        </r>
      </text>
    </comment>
    <comment ref="C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28/06/2024</t>
        </r>
      </text>
    </comment>
    <comment ref="F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65+148*8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3/9/24 ΜΕΤΡΗΤΑ
</t>
        </r>
      </text>
    </comment>
    <comment ref="I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καρτα</t>
        </r>
      </text>
    </comment>
    <comment ref="J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</t>
        </r>
      </text>
    </comment>
    <comment ref="K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 καρτα</t>
        </r>
      </text>
    </comment>
    <comment ref="L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 ΚΑΡΤΑ</t>
        </r>
      </text>
    </comment>
    <comment ref="M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 καρτα
</t>
        </r>
      </text>
    </comment>
    <comment ref="N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10/3</t>
        </r>
      </text>
    </comment>
    <comment ref="O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28/4 ΚΑΡΤΑ</t>
        </r>
      </text>
    </comment>
    <comment ref="P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12/5 KARTA</t>
        </r>
      </text>
    </comment>
    <comment ref="C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3/9 ΚΑΤΑΘΕΣΗ</t>
        </r>
      </text>
    </comment>
    <comment ref="F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65+139*8</t>
        </r>
      </text>
    </comment>
    <comment ref="G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18/6/24 ΑΛΦΑ </t>
        </r>
      </text>
    </comment>
    <comment ref="I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</t>
        </r>
      </text>
    </comment>
    <comment ref="J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</t>
        </r>
      </text>
    </comment>
    <comment ref="K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</t>
        </r>
      </text>
    </comment>
    <comment ref="L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</t>
        </r>
      </text>
    </comment>
    <comment ref="M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 ΑΛΦΑ</t>
        </r>
      </text>
    </comment>
    <comment ref="N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</t>
        </r>
      </text>
    </comment>
    <comment ref="O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</t>
        </r>
      </text>
    </comment>
    <comment ref="P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8/5/25</t>
        </r>
      </text>
    </comment>
    <comment ref="C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3/9 ΚΑΤΑΘΕΣΗ</t>
        </r>
      </text>
    </comment>
    <comment ref="F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18/6/24 ΑΛΦΑ </t>
        </r>
      </text>
    </comment>
    <comment ref="I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</t>
        </r>
      </text>
    </comment>
    <comment ref="J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</t>
        </r>
      </text>
    </comment>
    <comment ref="K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</t>
        </r>
      </text>
    </comment>
    <comment ref="L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</t>
        </r>
      </text>
    </comment>
    <comment ref="M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 ΑΛΦΑ</t>
        </r>
      </text>
    </comment>
    <comment ref="N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</t>
        </r>
      </text>
    </comment>
    <comment ref="O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</t>
        </r>
      </text>
    </comment>
    <comment ref="P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8/5/25</t>
        </r>
      </text>
    </comment>
    <comment ref="C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25/06/2024</t>
        </r>
      </text>
    </comment>
    <comment ref="F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καταθεση</t>
        </r>
      </text>
    </comment>
    <comment ref="I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29/10. </t>
        </r>
      </text>
    </comment>
    <comment ref="J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20/11 ΚΑΤΑΘΕΣΗ ΕΘΝΙΚΗ</t>
        </r>
      </text>
    </comment>
    <comment ref="K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17/12</t>
        </r>
      </text>
    </comment>
    <comment ref="L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</t>
        </r>
      </text>
    </comment>
    <comment ref="M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 KATAΘΕΣΗ ΕΘΝΙΚΗ</t>
        </r>
      </text>
    </comment>
    <comment ref="N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4/8 ΠΕΙΡΑΙΩΣ</t>
        </r>
      </text>
    </comment>
    <comment ref="O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12/8 ΕΘΝΙΚΗ</t>
        </r>
      </text>
    </comment>
    <comment ref="P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 KATAΘΕΣΗ ΕΘΝΙΚΗ</t>
        </r>
      </text>
    </comment>
    <comment ref="F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100+ 8*105</t>
        </r>
      </text>
    </comment>
    <comment ref="G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</t>
        </r>
      </text>
    </comment>
    <comment ref="I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</t>
        </r>
      </text>
    </comment>
    <comment ref="F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100+105*9</t>
        </r>
      </text>
    </comment>
    <comment ref="G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28/6
</t>
        </r>
      </text>
    </comment>
    <comment ref="I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25/10 ΠΕΙΡΑΙΩΣ</t>
        </r>
      </text>
    </comment>
    <comment ref="J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 πειραιως</t>
        </r>
      </text>
    </comment>
    <comment ref="K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 peiraiws</t>
        </r>
      </text>
    </comment>
    <comment ref="L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2/2 ΠΕΙΡΑΙΩΣ</t>
        </r>
      </text>
    </comment>
    <comment ref="M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28/2 πειραιως</t>
        </r>
      </text>
    </comment>
    <comment ref="N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29/3 ΠΕΙΡΑΙΩΣ</t>
        </r>
      </text>
    </comment>
    <comment ref="O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28/4 ΠΕΙΡΑΙΩΣ</t>
        </r>
      </text>
    </comment>
    <comment ref="P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27/5 ΠΕΙΡΑΙΩΣ</t>
        </r>
      </text>
    </comment>
    <comment ref="Q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 ΠΕΙΡΑΙΩΣ</t>
        </r>
      </text>
    </comment>
    <comment ref="C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14/06/2024</t>
        </r>
      </text>
    </comment>
    <comment ref="F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95*8</t>
        </r>
      </text>
    </comment>
    <comment ref="G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12/06/24</t>
        </r>
      </text>
    </comment>
    <comment ref="I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KAΡΤΑ</t>
        </r>
      </text>
    </comment>
    <comment ref="J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12/12 ΚΑΡΤΑ</t>
        </r>
      </text>
    </comment>
    <comment ref="K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</t>
        </r>
      </text>
    </comment>
    <comment ref="L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 ΚΑΡΤΑ</t>
        </r>
      </text>
    </comment>
    <comment ref="M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12/3 ΚΑΡΤΑ</t>
        </r>
      </text>
    </comment>
    <comment ref="N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10/4 ΚΑΡΤΑ</t>
        </r>
      </text>
    </comment>
    <comment ref="O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12/5 ΚΑΡΤΑ</t>
        </r>
      </text>
    </comment>
    <comment ref="P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 ΚΑΡΤΑ
</t>
        </r>
      </text>
    </comment>
    <comment ref="C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</t>
        </r>
      </text>
    </comment>
    <comment ref="I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 ΚΑΡΤΑ</t>
        </r>
      </text>
    </comment>
    <comment ref="C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F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CASH </t>
        </r>
      </text>
    </comment>
    <comment ref="G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28/06/24</t>
        </r>
      </text>
    </comment>
    <comment ref="F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CASH</t>
        </r>
      </text>
    </comment>
    <comment ref="G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28/06/24</t>
        </r>
      </text>
    </comment>
    <comment ref="F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8*134</t>
        </r>
      </text>
    </comment>
    <comment ref="J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 1/11</t>
        </r>
      </text>
    </comment>
    <comment ref="K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ΠΕΙΡΑΙΩΣ</t>
        </r>
      </text>
    </comment>
    <comment ref="L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1/2 ΚΑΡΤΑ</t>
        </r>
      </text>
    </comment>
    <comment ref="M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1/2 ΚΑΡΤΑ</t>
        </r>
      </text>
    </comment>
    <comment ref="N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21/3 καρτα</t>
        </r>
      </text>
    </comment>
    <comment ref="O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9/5 καρτα</t>
        </r>
      </text>
    </comment>
    <comment ref="P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9/5 καρτα</t>
        </r>
      </text>
    </comment>
    <comment ref="Q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13/6 καρτα</t>
        </r>
      </text>
    </comment>
    <comment ref="C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9/9</t>
        </r>
      </text>
    </comment>
    <comment ref="F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65+ 8*48</t>
        </r>
      </text>
    </comment>
    <comment ref="G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9/9</t>
        </r>
      </text>
    </comment>
    <comment ref="I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</t>
        </r>
      </text>
    </comment>
    <comment ref="J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</t>
        </r>
      </text>
    </comment>
    <comment ref="K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</t>
        </r>
      </text>
    </comment>
    <comment ref="L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</t>
        </r>
      </text>
    </comment>
    <comment ref="M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</t>
        </r>
      </text>
    </comment>
    <comment ref="N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</t>
        </r>
      </text>
    </comment>
    <comment ref="O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7/4</t>
        </r>
      </text>
    </comment>
    <comment ref="P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12/5</t>
        </r>
      </text>
    </comment>
    <comment ref="C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16/9/2024</t>
        </r>
      </text>
    </comment>
    <comment ref="F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65+ 9*104</t>
        </r>
      </text>
    </comment>
    <comment ref="G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 ΜΕΤΡΗΤΑ</t>
        </r>
      </text>
    </comment>
    <comment ref="I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</t>
        </r>
      </text>
    </comment>
    <comment ref="J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</t>
        </r>
      </text>
    </comment>
    <comment ref="K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 ΚΑΡΤΑ</t>
        </r>
      </text>
    </comment>
    <comment ref="L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</t>
        </r>
      </text>
    </comment>
    <comment ref="M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18/2 ΚΑΡΤΑ</t>
        </r>
      </text>
    </comment>
    <comment ref="N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20/3</t>
        </r>
      </text>
    </comment>
    <comment ref="O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29/4 ΚΑΡΤΑ</t>
        </r>
      </text>
    </comment>
    <comment ref="P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29/4 ΚΑΡΤΑ</t>
        </r>
      </text>
    </comment>
    <comment ref="Q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7/6/2025</t>
        </r>
      </text>
    </comment>
    <comment ref="C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30/06/2024 katathesi </t>
        </r>
      </text>
    </comment>
    <comment ref="F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 17/7</t>
        </r>
      </text>
    </comment>
    <comment ref="I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ΕΘΝΙΚΗ</t>
        </r>
      </text>
    </comment>
    <comment ref="J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 ΕΘΝΙΚΗ</t>
        </r>
      </text>
    </comment>
    <comment ref="K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31/12 ΕΘΝΙΚΗ</t>
        </r>
      </text>
    </comment>
    <comment ref="L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 ΕΘΝΙΚΗ</t>
        </r>
      </text>
    </comment>
    <comment ref="M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28/2 ΕΘΝΙΚΗ</t>
        </r>
      </text>
    </comment>
    <comment ref="N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26/3 ΕΘΝΙΚΗ</t>
        </r>
      </text>
    </comment>
    <comment ref="O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30/4 ΕΘΝΙΚΗ</t>
        </r>
      </text>
    </comment>
    <comment ref="P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 ΕΘΝΙΚΗ</t>
        </r>
      </text>
    </comment>
    <comment ref="C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 ΚΑΤΑΘΕΣΗ
</t>
        </r>
      </text>
    </comment>
    <comment ref="F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Ionia65+80*8</t>
        </r>
      </text>
    </comment>
    <comment ref="G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 17/7
</t>
        </r>
      </text>
    </comment>
    <comment ref="I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ΕΘΝΙΚΗ</t>
        </r>
      </text>
    </comment>
    <comment ref="J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 ΕΘΝΙΚΗ</t>
        </r>
      </text>
    </comment>
    <comment ref="K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31/12 ΕΘΝΙΚΗ</t>
        </r>
      </text>
    </comment>
    <comment ref="L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 ΕΘΝΙΚΗ</t>
        </r>
      </text>
    </comment>
    <comment ref="M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28/2 ΕΘΝΙΚΗ</t>
        </r>
      </text>
    </comment>
    <comment ref="N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26/3 ΕΘΝΙΚΗ</t>
        </r>
      </text>
    </comment>
    <comment ref="O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30/4 ΕΘΝΙΚΗ</t>
        </r>
      </text>
    </comment>
    <comment ref="P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 ΕΘΝΙΚΗ</t>
        </r>
      </text>
    </comment>
    <comment ref="C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28/05/24 PEIRAIOS </t>
        </r>
      </text>
    </comment>
    <comment ref="F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28/05/2024</t>
        </r>
      </text>
    </comment>
    <comment ref="I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ΚΑΡΤΑ</t>
        </r>
      </text>
    </comment>
    <comment ref="J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</t>
        </r>
      </text>
    </comment>
    <comment ref="K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 καρτα</t>
        </r>
      </text>
    </comment>
    <comment ref="L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 καρτα</t>
        </r>
      </text>
    </comment>
    <comment ref="M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4/2 ΚΑΡΤΑ</t>
        </r>
      </text>
    </comment>
    <comment ref="N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καρτα</t>
        </r>
      </text>
    </comment>
    <comment ref="O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 ΚΑΡΤΑ</t>
        </r>
      </text>
    </comment>
    <comment ref="P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8/5</t>
        </r>
      </text>
    </comment>
    <comment ref="C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23/5
</t>
        </r>
      </text>
    </comment>
    <comment ref="F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85*8</t>
        </r>
      </text>
    </comment>
    <comment ref="G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</t>
        </r>
      </text>
    </comment>
    <comment ref="I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1/10</t>
        </r>
      </text>
    </comment>
    <comment ref="J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</t>
        </r>
      </text>
    </comment>
    <comment ref="K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L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9/1/25</t>
        </r>
      </text>
    </comment>
    <comment ref="M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4/2</t>
        </r>
      </text>
    </comment>
    <comment ref="N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</t>
        </r>
      </text>
    </comment>
    <comment ref="O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8/4</t>
        </r>
      </text>
    </comment>
    <comment ref="P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8/5/2025</t>
        </r>
      </text>
    </comment>
    <comment ref="C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12/9 ΚΑΤΑΘΕΣΗ</t>
        </r>
      </text>
    </comment>
    <comment ref="F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137*9</t>
        </r>
      </text>
    </comment>
    <comment ref="G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30/5/24 ΕΔΩΣΑΝ 23 ΕΥΡΩ ΠΑΡΑΠΑΝΩ ΓΙΑ ΒΙΒΛΙΑ.ΠΡΟΣΤΕΘΗΚΑΝ ΣΤΗΝ ΠΡΟΚ/ΛΗ</t>
        </r>
      </text>
    </comment>
    <comment ref="H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9/9/24 ΚΑΤΑΘΕΣΗ</t>
        </r>
      </text>
    </comment>
    <comment ref="I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 EUROBANK</t>
        </r>
      </text>
    </comment>
    <comment ref="J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EUROBANK</t>
        </r>
      </text>
    </comment>
    <comment ref="K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 EUROBANK</t>
        </r>
      </text>
    </comment>
    <comment ref="L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 eurobank</t>
        </r>
      </text>
    </comment>
    <comment ref="M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 EUROBANK</t>
        </r>
      </text>
    </comment>
    <comment ref="N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13/3 EUROBANK</t>
        </r>
      </text>
    </comment>
    <comment ref="O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15/4 EUROBANK</t>
        </r>
      </text>
    </comment>
    <comment ref="P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14/5 EUROBANK</t>
        </r>
      </text>
    </comment>
    <comment ref="C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21/06/2024 </t>
        </r>
      </text>
    </comment>
    <comment ref="F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21/06/2024 KARTA</t>
        </r>
      </text>
    </comment>
    <comment ref="I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ΚΑΡΤΑ</t>
        </r>
      </text>
    </comment>
    <comment ref="J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 ΚΑΡΤΑ</t>
        </r>
      </text>
    </comment>
    <comment ref="K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9/12</t>
        </r>
      </text>
    </comment>
    <comment ref="L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 ΚΑΡΤΑ</t>
        </r>
      </text>
    </comment>
    <comment ref="M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 ΚΑΡΤΑ</t>
        </r>
      </text>
    </comment>
    <comment ref="N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10/3 καρτα</t>
        </r>
      </text>
    </comment>
    <comment ref="O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9/4 ΚΑΡΤΑ</t>
        </r>
      </text>
    </comment>
    <comment ref="P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12/5 ΚΑΡΤΑ</t>
        </r>
      </text>
    </comment>
    <comment ref="C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26/6/24</t>
        </r>
      </text>
    </comment>
    <comment ref="F47" authorId="0">
      <text>
        <r>
          <rPr>
            <b/>
            <sz val="9"/>
            <color indexed="81"/>
            <rFont val="Tahoma"/>
            <family val="2"/>
            <charset val="161"/>
          </rPr>
          <t>65+114*9</t>
        </r>
      </text>
    </comment>
    <comment ref="G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26/6/24</t>
        </r>
      </text>
    </comment>
    <comment ref="H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16/9/24</t>
        </r>
      </text>
    </comment>
    <comment ref="I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16/10</t>
        </r>
      </text>
    </comment>
    <comment ref="J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18/11</t>
        </r>
      </text>
    </comment>
    <comment ref="K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</t>
        </r>
      </text>
    </comment>
    <comment ref="L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</t>
        </r>
      </text>
    </comment>
    <comment ref="M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26/2</t>
        </r>
      </text>
    </comment>
    <comment ref="N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26/3</t>
        </r>
      </text>
    </comment>
    <comment ref="O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28/4</t>
        </r>
      </text>
    </comment>
    <comment ref="P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</t>
        </r>
      </text>
    </comment>
    <comment ref="F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ΣΥΝΟΛΟ ΠΕΡΣΙΝΟΥ ΠΡΟΓΡΑΜΜΑΤΟΣ 930 ΕΥΡΩ.ΕΔΩΣΕ ΠΕΡΙΣΙ ΤΑ 380. ΦΕΤΟΣ: 550 (5*110). ΑΠΌ ΜΑΡΤΗ ΕΩΣ ΜΑΙΟ, ΝΈΟ ΣΥΜΦΩΝΗΤΙΚΟ (330 ΕΥΡΩ. 3* 110)</t>
        </r>
      </text>
    </comment>
    <comment ref="I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ΚΑΡΤΑ</t>
        </r>
      </text>
    </comment>
    <comment ref="J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 ΚΑΡΤΑ</t>
        </r>
      </text>
    </comment>
    <comment ref="K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 ΚΑΡΤΑ</t>
        </r>
      </text>
    </comment>
    <comment ref="L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 ΚΑΡΤΑ</t>
        </r>
      </text>
    </comment>
    <comment ref="M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4/2 ΚΑΡΤΑ</t>
        </r>
      </text>
    </comment>
    <comment ref="F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3*110</t>
        </r>
      </text>
    </comment>
    <comment ref="N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ΚΑΡΤΑ</t>
        </r>
      </text>
    </comment>
    <comment ref="O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 ΚΑΡΤΑ</t>
        </r>
      </text>
    </comment>
    <comment ref="P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C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19/06/2024</t>
        </r>
      </text>
    </comment>
    <comment ref="F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65+ 8*65</t>
        </r>
      </text>
    </comment>
    <comment ref="G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27/05/24</t>
        </r>
      </text>
    </comment>
    <comment ref="I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 ΚΑΡΤΑ</t>
        </r>
      </text>
    </comment>
    <comment ref="J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26/11 ΚΑΡΤΑ</t>
        </r>
      </text>
    </comment>
    <comment ref="K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 ΚΑΡΤΑ</t>
        </r>
      </text>
    </comment>
    <comment ref="L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 ΚΑΡΤΑ</t>
        </r>
      </text>
    </comment>
    <comment ref="M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27/2</t>
        </r>
      </text>
    </comment>
    <comment ref="N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 ΚΑΡΤΑ</t>
        </r>
      </text>
    </comment>
    <comment ref="O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P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Q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20/5 ΚΑΡΤΑ</t>
        </r>
      </text>
    </comment>
    <comment ref="C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F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G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I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1/10</t>
        </r>
      </text>
    </comment>
    <comment ref="J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</t>
        </r>
      </text>
    </comment>
    <comment ref="K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L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 ΚΑΡΤΑ</t>
        </r>
      </text>
    </comment>
    <comment ref="M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18/2</t>
        </r>
      </text>
    </comment>
    <comment ref="N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</t>
        </r>
      </text>
    </comment>
    <comment ref="O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 ΚΑΡΤΑ</t>
        </r>
      </text>
    </comment>
    <comment ref="P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</t>
        </r>
      </text>
    </comment>
    <comment ref="C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31/5</t>
        </r>
      </text>
    </comment>
    <comment ref="F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</t>
        </r>
      </text>
    </comment>
    <comment ref="I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 ΚΑΡΤΑ</t>
        </r>
      </text>
    </comment>
    <comment ref="J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 καρτα</t>
        </r>
      </text>
    </comment>
    <comment ref="K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 ΚΑΡΤΑ</t>
        </r>
      </text>
    </comment>
    <comment ref="L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 ΚΑΡΤΑ</t>
        </r>
      </text>
    </comment>
    <comment ref="M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 ΚΑΡΤΑ</t>
        </r>
      </text>
    </comment>
    <comment ref="N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 ΚΑΡΤΑ</t>
        </r>
      </text>
    </comment>
    <comment ref="O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8/4 ΚΑΡΤΑ</t>
        </r>
      </text>
    </comment>
    <comment ref="P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13/5 ΚΑΡΤΑ</t>
        </r>
      </text>
    </comment>
    <comment ref="C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26/9</t>
        </r>
      </text>
    </comment>
    <comment ref="F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65+ 8*148</t>
        </r>
      </text>
    </comment>
    <comment ref="G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26/9</t>
        </r>
      </text>
    </comment>
    <comment ref="I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13/11</t>
        </r>
      </text>
    </comment>
    <comment ref="J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 ΠΕΙΡΑΙΩΣ</t>
        </r>
      </text>
    </comment>
    <comment ref="K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 πειραιως</t>
        </r>
      </text>
    </comment>
    <comment ref="L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ΠΕΙΡΑΙΩΣ</t>
        </r>
      </text>
    </comment>
    <comment ref="M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 πειραιως</t>
        </r>
      </text>
    </comment>
    <comment ref="N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 πειραιως</t>
        </r>
      </text>
    </comment>
    <comment ref="O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 ΠΕΙΡΑΙΩΣ</t>
        </r>
      </text>
    </comment>
    <comment ref="C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27/06/24 </t>
        </r>
      </text>
    </comment>
    <comment ref="E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15*6 ΑΠΌ ΔΕΚΕΜΒΡΗ</t>
        </r>
      </text>
    </comment>
    <comment ref="F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45*8 + 15*6 ΜΕΛΕΤΗ ΕΝΑΡΞΗ ΔΕΚ</t>
        </r>
      </text>
    </comment>
    <comment ref="G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27/6/24 </t>
        </r>
      </text>
    </comment>
    <comment ref="I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</t>
        </r>
      </text>
    </comment>
    <comment ref="J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ΚΑΡΤΑ</t>
        </r>
      </text>
    </comment>
    <comment ref="K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 ΜΕΛΕΤΗ ΚΑΡΤΑ
4/12 45 ΕΥΡΩ ΚΑΡΤΑ</t>
        </r>
      </text>
    </comment>
    <comment ref="L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 καρτα</t>
        </r>
      </text>
    </comment>
    <comment ref="M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 </t>
        </r>
      </text>
    </comment>
    <comment ref="N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ΚΑΡΤΑ</t>
        </r>
      </text>
    </comment>
    <comment ref="O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 </t>
        </r>
      </text>
    </comment>
    <comment ref="P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2/5 ΚΑΡΤΑ</t>
        </r>
      </text>
    </comment>
    <comment ref="C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4/06</t>
        </r>
      </text>
    </comment>
    <comment ref="F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65+142*9</t>
        </r>
      </text>
    </comment>
    <comment ref="G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4/06 ΕΔΩΣΕ 11 ΕΥΡΩ ΠΑΡΑΠΑΝΩ ΓΙΑ ΒΙΒΛΙΑ. ΠΡΟΣΤΕΘΗΚΑΝ ΣΤΗΝ ΠΡΟΚ/ΛΗ</t>
        </r>
      </text>
    </comment>
    <comment ref="H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2/9
</t>
        </r>
      </text>
    </comment>
    <comment ref="I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1/10</t>
        </r>
      </text>
    </comment>
    <comment ref="J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ΚΑΡΤΑ</t>
        </r>
      </text>
    </comment>
    <comment ref="K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 καρτα</t>
        </r>
      </text>
    </comment>
    <comment ref="L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 ΚΑΡΤΑ</t>
        </r>
      </text>
    </comment>
    <comment ref="M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4/2 ΚΑΡΤΑ</t>
        </r>
      </text>
    </comment>
    <comment ref="N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ΚΑΡΤΑ</t>
        </r>
      </text>
    </comment>
    <comment ref="O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3/4</t>
        </r>
      </text>
    </comment>
    <comment ref="P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3/5 ΚΑΡΤΑ</t>
        </r>
      </text>
    </comment>
    <comment ref="F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100+ 8*94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ΚΑΡΤΑ</t>
        </r>
      </text>
    </comment>
    <comment ref="I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11/10</t>
        </r>
      </text>
    </comment>
    <comment ref="J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1/11</t>
        </r>
      </text>
    </comment>
    <comment ref="K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 καρτα</t>
        </r>
      </text>
    </comment>
    <comment ref="L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 ΚΑΡΤΑ</t>
        </r>
      </text>
    </comment>
    <comment ref="M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</t>
        </r>
      </text>
    </comment>
    <comment ref="N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 ΚΑΡΤΑ</t>
        </r>
      </text>
    </comment>
    <comment ref="O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 ΚΑΡΤΑ</t>
        </r>
      </text>
    </comment>
    <comment ref="P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2/5 ΚΑΡΤΑ</t>
        </r>
      </text>
    </comment>
    <comment ref="C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20/5</t>
        </r>
      </text>
    </comment>
    <comment ref="F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20/5</t>
        </r>
      </text>
    </comment>
    <comment ref="I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6/10 ΕΘΝΙΚΗ</t>
        </r>
      </text>
    </comment>
    <comment ref="J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13/11 ΕΘΝΙΚΗ</t>
        </r>
      </text>
    </comment>
    <comment ref="K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12/12 ΕΘΝΙΚΗ</t>
        </r>
      </text>
    </comment>
    <comment ref="L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 ΕΘΝΙΚΗ</t>
        </r>
      </text>
    </comment>
    <comment ref="M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15/2 ΕΘΝΙΚΗ</t>
        </r>
      </text>
    </comment>
    <comment ref="N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10/3 ΕΘΝΙΚΗ</t>
        </r>
      </text>
    </comment>
    <comment ref="O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5/4 εθνική</t>
        </r>
      </text>
    </comment>
    <comment ref="P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14/5 εθνικη</t>
        </r>
      </text>
    </comment>
    <comment ref="F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65+ 8*45</t>
        </r>
      </text>
    </comment>
    <comment ref="G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24/9 KAΡΤΑ</t>
        </r>
      </text>
    </comment>
    <comment ref="I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7/10/2024</t>
        </r>
      </text>
    </comment>
    <comment ref="J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ΚΑΡΤΑ</t>
        </r>
      </text>
    </comment>
    <comment ref="K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16/12</t>
        </r>
      </text>
    </comment>
    <comment ref="L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22/1</t>
        </r>
      </text>
    </comment>
    <comment ref="M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12/2 ΚΑΡΤΑ</t>
        </r>
      </text>
    </comment>
    <comment ref="N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17/3 καρτα</t>
        </r>
      </text>
    </comment>
    <comment ref="O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30/4 ΚΑΡΤΑ</t>
        </r>
      </text>
    </comment>
    <comment ref="P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26/5 ΚΑΡΤΑ</t>
        </r>
      </text>
    </comment>
    <comment ref="C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 ευρω 19/10
47 ευρω 24/10</t>
        </r>
      </text>
    </comment>
    <comment ref="F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8*169 ΔΟΣΗ ΝΟΕΜΒΡΗ ΜΕΙΟΝ 3 ΕΥΡΩ</t>
        </r>
      </text>
    </comment>
    <comment ref="I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19/10 ΚΑΡΤΑ</t>
        </r>
      </text>
    </comment>
    <comment ref="J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21/11 καρτα</t>
        </r>
      </text>
    </comment>
    <comment ref="K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 ΚΑΡΤΑ</t>
        </r>
      </text>
    </comment>
    <comment ref="L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 ΚΑΡΤΑ</t>
        </r>
      </text>
    </comment>
    <comment ref="M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3/5</t>
        </r>
      </text>
    </comment>
    <comment ref="N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3/5</t>
        </r>
      </text>
    </comment>
    <comment ref="O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3/5</t>
        </r>
      </text>
    </comment>
    <comment ref="P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3/5 93 ΕΥΡΩ
27/5 74 ΕΥΡΩ</t>
        </r>
      </text>
    </comment>
    <comment ref="C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01/7/24</t>
        </r>
      </text>
    </comment>
    <comment ref="F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65+132*9</t>
        </r>
      </text>
    </comment>
    <comment ref="G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01/7/24</t>
        </r>
      </text>
    </comment>
    <comment ref="H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20/9 ALPHA</t>
        </r>
      </text>
    </comment>
    <comment ref="I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 17/10</t>
        </r>
      </text>
    </comment>
    <comment ref="J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19/11 ΚΑΤΑΘΕΣΗ ALPHA</t>
        </r>
      </text>
    </comment>
    <comment ref="K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 alpha</t>
        </r>
      </text>
    </comment>
    <comment ref="L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 alpha</t>
        </r>
      </text>
    </comment>
    <comment ref="M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24/3 ALFA</t>
        </r>
      </text>
    </comment>
    <comment ref="N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28/4 ALPHA</t>
        </r>
      </text>
    </comment>
    <comment ref="O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 ALPHA</t>
        </r>
      </text>
    </comment>
    <comment ref="P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9/7 ΚΑΤΑΘΕΣΗ ALPHA</t>
        </r>
      </text>
    </comment>
    <comment ref="C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13/9/2024</t>
        </r>
      </text>
    </comment>
    <comment ref="F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65+ 55*8</t>
        </r>
      </text>
    </comment>
    <comment ref="G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12/9 KAΡΤΑ</t>
        </r>
      </text>
    </comment>
    <comment ref="I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1/10 ΚΑΡΤΑ</t>
        </r>
      </text>
    </comment>
    <comment ref="J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</t>
        </r>
      </text>
    </comment>
    <comment ref="K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 ΚΑΡΤΑ</t>
        </r>
      </text>
    </comment>
    <comment ref="L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</t>
        </r>
      </text>
    </comment>
    <comment ref="M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4/2 ΚΑΡΤΑ</t>
        </r>
      </text>
    </comment>
    <comment ref="N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καρτα</t>
        </r>
      </text>
    </comment>
    <comment ref="O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4/4/ καρτα</t>
        </r>
      </text>
    </comment>
    <comment ref="P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C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21/06/24 ETHNIKI</t>
        </r>
      </text>
    </comment>
    <comment ref="F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100+ 100*10</t>
        </r>
      </text>
    </comment>
    <comment ref="G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25/7/2024 ΚΑΤΑΘΕΣΗ</t>
        </r>
      </text>
    </comment>
    <comment ref="H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31/8 ΚΑΤΑΘΕΣΗ
</t>
        </r>
      </text>
    </comment>
    <comment ref="I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25/9 ΚΑΤΑΘΕΣΗ</t>
        </r>
      </text>
    </comment>
    <comment ref="J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ΕΘΝΙΚΗ</t>
        </r>
      </text>
    </comment>
    <comment ref="K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18/12 αλφα</t>
        </r>
      </text>
    </comment>
    <comment ref="L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30/12 ΑΛΦΑ</t>
        </r>
      </text>
    </comment>
    <comment ref="M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 ΕΘΝΙΚΗ</t>
        </r>
      </text>
    </comment>
    <comment ref="N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24/2 εθνικη</t>
        </r>
      </text>
    </comment>
    <comment ref="O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 ALPHA</t>
        </r>
      </text>
    </comment>
    <comment ref="P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 ΕΘΝΙΚΗ</t>
        </r>
      </text>
    </comment>
    <comment ref="Q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 ΕΘΝΙΚΗ</t>
        </r>
      </text>
    </comment>
    <comment ref="C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F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1075 ΙΟΥΝ 500 ΟΚΤ 500 
ΔΕΚ</t>
        </r>
      </text>
    </comment>
    <comment ref="G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</t>
        </r>
      </text>
    </comment>
    <comment ref="I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</t>
        </r>
      </text>
    </comment>
    <comment ref="K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</t>
        </r>
      </text>
    </comment>
    <comment ref="C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G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</t>
        </r>
      </text>
    </comment>
    <comment ref="K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20/12</t>
        </r>
      </text>
    </comment>
    <comment ref="C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27/06/24 ΠΕΙΡΑΙΩΣ </t>
        </r>
      </text>
    </comment>
    <comment ref="F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65+120*9</t>
        </r>
      </text>
    </comment>
    <comment ref="G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21/06/2024 PEIRAIOS </t>
        </r>
      </text>
    </comment>
    <comment ref="H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ΚΑΤΑΘΕΣΗ ΠΕΙΡΑΙΩΣ</t>
        </r>
      </text>
    </comment>
    <comment ref="I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 ΠΕΙΡΑΙΩΣ</t>
        </r>
      </text>
    </comment>
    <comment ref="J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27/11 peiraiws</t>
        </r>
      </text>
    </comment>
    <comment ref="K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24/12 ΠΕΙΡΑΙΩΣ</t>
        </r>
      </text>
    </comment>
    <comment ref="L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 ΠΕΙΡΑΙΩΣ</t>
        </r>
      </text>
    </comment>
    <comment ref="M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25/2 πειραιως</t>
        </r>
      </text>
    </comment>
    <comment ref="N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 ΠΕΙΡΑΙΩΣ</t>
        </r>
      </text>
    </comment>
    <comment ref="O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28/4 ΠΕΙΡΑΙΩΣ</t>
        </r>
      </text>
    </comment>
    <comment ref="P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 πειραιως</t>
        </r>
      </text>
    </comment>
    <comment ref="F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55+68*8</t>
        </r>
      </text>
    </comment>
    <comment ref="G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21/06/2024 PEIRAIOS </t>
        </r>
      </text>
    </comment>
    <comment ref="I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 ΠΕΙΡΑΙΩΣ</t>
        </r>
      </text>
    </comment>
    <comment ref="J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27/11 peiraiws</t>
        </r>
      </text>
    </comment>
    <comment ref="K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24/12 ΠΕΙΡΑΙΩΣ</t>
        </r>
      </text>
    </comment>
    <comment ref="L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 ΠΕΙΡΑΙΩΣ</t>
        </r>
      </text>
    </comment>
    <comment ref="M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25/2 πειραιως</t>
        </r>
      </text>
    </comment>
    <comment ref="N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 ΠΕΙΡΑΙΩΣ</t>
        </r>
      </text>
    </comment>
    <comment ref="O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28/4 ΠΕΙΡΑΙΩΣ</t>
        </r>
      </text>
    </comment>
    <comment ref="P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 πειραιως</t>
        </r>
      </text>
    </comment>
    <comment ref="C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26/06/2024</t>
        </r>
      </text>
    </comment>
    <comment ref="F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75+75*8</t>
        </r>
      </text>
    </comment>
    <comment ref="G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26/06/2024</t>
        </r>
      </text>
    </comment>
    <comment ref="I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 ΚΑΡΤΑ</t>
        </r>
      </text>
    </comment>
    <comment ref="J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</t>
        </r>
      </text>
    </comment>
    <comment ref="K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</t>
        </r>
      </text>
    </comment>
    <comment ref="L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28/1/25</t>
        </r>
      </text>
    </comment>
    <comment ref="M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18/2</t>
        </r>
      </text>
    </comment>
    <comment ref="N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13/3</t>
        </r>
      </text>
    </comment>
    <comment ref="O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8/4 ΚΑΡΤΑ</t>
        </r>
      </text>
    </comment>
    <comment ref="P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 ΚΑΡΤΑ</t>
        </r>
      </text>
    </comment>
    <comment ref="C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 28/6</t>
        </r>
      </text>
    </comment>
    <comment ref="G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 28/6</t>
        </r>
      </text>
    </comment>
    <comment ref="H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11/9/24</t>
        </r>
      </text>
    </comment>
    <comment ref="I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ΚΑΤΑΘΕΣΗ ΠΕΙΡΑΙΩΣ</t>
        </r>
      </text>
    </comment>
    <comment ref="J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 ΠΕΙΡΑΙΩΣ</t>
        </r>
      </text>
    </comment>
    <comment ref="K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ΠΕΙΡΑΙΩΣ</t>
        </r>
      </text>
    </comment>
    <comment ref="L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27/12 ΠΕΙΡΑΙΩΣ</t>
        </r>
      </text>
    </comment>
    <comment ref="M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 ΠΕΙΡΑΙΩΣ</t>
        </r>
      </text>
    </comment>
    <comment ref="N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ΠΕΙΡΑΙΩΣ</t>
        </r>
      </text>
    </comment>
    <comment ref="O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7/4 ΠΕΙΡΑΙΩΣ</t>
        </r>
      </text>
    </comment>
    <comment ref="P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ΠΕΙΡΑΙΩΣ</t>
        </r>
      </text>
    </comment>
    <comment ref="C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28/06/2024</t>
        </r>
      </text>
    </comment>
    <comment ref="F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65+ 75*8</t>
        </r>
      </text>
    </comment>
    <comment ref="G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17/9/24</t>
        </r>
      </text>
    </comment>
    <comment ref="I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</t>
        </r>
      </text>
    </comment>
    <comment ref="J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</t>
        </r>
      </text>
    </comment>
    <comment ref="K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 ΚΑΡΤΑ</t>
        </r>
      </text>
    </comment>
    <comment ref="L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9/1/25</t>
        </r>
      </text>
    </comment>
    <comment ref="M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4/2</t>
        </r>
      </text>
    </comment>
    <comment ref="N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καρτα</t>
        </r>
      </text>
    </comment>
    <comment ref="O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3/4</t>
        </r>
      </text>
    </comment>
    <comment ref="P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2/6/2025</t>
        </r>
      </text>
    </comment>
    <comment ref="C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 ethniki </t>
        </r>
      </text>
    </comment>
    <comment ref="F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 KATATHESI </t>
        </r>
      </text>
    </comment>
    <comment ref="I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 17/10</t>
        </r>
      </text>
    </comment>
    <comment ref="J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ΕΘΝΙΚΗ</t>
        </r>
      </text>
    </comment>
    <comment ref="K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30/12 εθνικη</t>
        </r>
      </text>
    </comment>
    <comment ref="L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 ΕΘΝΙΚΗ</t>
        </r>
      </text>
    </comment>
    <comment ref="M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25/3 ΕΘΝΙΚΗ</t>
        </r>
      </text>
    </comment>
    <comment ref="N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26/4 ΕΘΝΙΚΗ</t>
        </r>
      </text>
    </comment>
    <comment ref="O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 ΕΘΝΙΚΗ</t>
        </r>
      </text>
    </comment>
    <comment ref="P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 ΕΘΝΙΚΗ</t>
        </r>
      </text>
    </comment>
    <comment ref="F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 KATATHESI </t>
        </r>
      </text>
    </comment>
    <comment ref="I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εθνική 17/10</t>
        </r>
      </text>
    </comment>
    <comment ref="J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ΕΘΝΙΚΗ</t>
        </r>
      </text>
    </comment>
    <comment ref="K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30/12 εθνικη</t>
        </r>
      </text>
    </comment>
    <comment ref="L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 ΕΘΝΙΚΗ</t>
        </r>
      </text>
    </comment>
    <comment ref="M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25/3 ΕΘΝΙΚΗ</t>
        </r>
      </text>
    </comment>
    <comment ref="N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26/4 ΕΘΝΙΚΗ</t>
        </r>
      </text>
    </comment>
    <comment ref="O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 ΕΘΝΙΚΗ</t>
        </r>
      </text>
    </comment>
    <comment ref="P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3/6 ΕΘΝΙΚΗ</t>
        </r>
      </text>
    </comment>
    <comment ref="F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100+ 8*105</t>
        </r>
      </text>
    </comment>
    <comment ref="G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 ΚΑΡΤΑ</t>
        </r>
      </text>
    </comment>
    <comment ref="I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</t>
        </r>
      </text>
    </comment>
    <comment ref="J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</t>
        </r>
      </text>
    </comment>
    <comment ref="K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 ΚΑΡΤΑ</t>
        </r>
      </text>
    </comment>
    <comment ref="L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1/2 ΚΑΡΤΑ </t>
        </r>
      </text>
    </comment>
    <comment ref="M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</t>
        </r>
      </text>
    </comment>
    <comment ref="N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</t>
        </r>
      </text>
    </comment>
    <comment ref="O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2/5 EUROBANK. ΔΕΝ ΘΑ ΣΥΝΕΧΙΣΕΙ ΤΟΝ ΜΑΙΟ</t>
        </r>
      </text>
    </comment>
    <comment ref="C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 11/06</t>
        </r>
      </text>
    </comment>
    <comment ref="F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11/06</t>
        </r>
      </text>
    </comment>
    <comment ref="I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7/10/2024</t>
        </r>
      </text>
    </comment>
    <comment ref="J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13/11</t>
        </r>
      </text>
    </comment>
    <comment ref="K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11/12 ΚΑΡΤΑ</t>
        </r>
      </text>
    </comment>
    <comment ref="L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 ΚΑΡΤΑ</t>
        </r>
      </text>
    </comment>
    <comment ref="M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 ΚΑΡΤΑ</t>
        </r>
      </text>
    </comment>
    <comment ref="N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 ΚΑΡΤΑ</t>
        </r>
      </text>
    </comment>
    <comment ref="O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9/4/25</t>
        </r>
      </text>
    </comment>
    <comment ref="P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7/5</t>
        </r>
      </text>
    </comment>
    <comment ref="C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5/9/24
</t>
        </r>
      </text>
    </comment>
    <comment ref="F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65+ 8*148</t>
        </r>
      </text>
    </comment>
    <comment ref="G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5/9/2024 ΜΕΤΡΗΤΑ</t>
        </r>
      </text>
    </comment>
    <comment ref="I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</t>
        </r>
      </text>
    </comment>
    <comment ref="J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</t>
        </r>
      </text>
    </comment>
    <comment ref="K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</t>
        </r>
      </text>
    </comment>
    <comment ref="L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</t>
        </r>
      </text>
    </comment>
    <comment ref="M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17/2</t>
        </r>
      </text>
    </comment>
    <comment ref="N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24/3</t>
        </r>
      </text>
    </comment>
    <comment ref="O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28/4</t>
        </r>
      </text>
    </comment>
    <comment ref="P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21/5</t>
        </r>
      </text>
    </comment>
    <comment ref="F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ΣΥΝΟΛΟ ΠΡΟΓΡΑΜΜΑΤΟΣ 930 ΕΥΡΩ. ΕΔΩΣΕ ΠΕΡΙΣΙ 380. ΦΕΤΟΣ 550: 5*110</t>
        </r>
      </text>
    </comment>
    <comment ref="I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</t>
        </r>
      </text>
    </comment>
    <comment ref="J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</t>
        </r>
      </text>
    </comment>
    <comment ref="K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 90 ευρω
1/3 20 ευρω καταθεση αλφα</t>
        </r>
      </text>
    </comment>
    <comment ref="L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27/2 ΑΛΦΑ</t>
        </r>
      </text>
    </comment>
    <comment ref="M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27/2 ΑΛΦΑ</t>
        </r>
      </text>
    </comment>
    <comment ref="N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14/4</t>
        </r>
      </text>
    </comment>
    <comment ref="F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100+ 9*105</t>
        </r>
      </text>
    </comment>
    <comment ref="G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</t>
        </r>
      </text>
    </comment>
    <comment ref="I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15/11 ΚΑΡΤΑ</t>
        </r>
      </text>
    </comment>
    <comment ref="J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</t>
        </r>
      </text>
    </comment>
    <comment ref="K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</t>
        </r>
      </text>
    </comment>
    <comment ref="L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</t>
        </r>
      </text>
    </comment>
    <comment ref="M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14/2</t>
        </r>
      </text>
    </comment>
    <comment ref="N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</t>
        </r>
      </text>
    </comment>
    <comment ref="O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9/5</t>
        </r>
      </text>
    </comment>
    <comment ref="P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</t>
        </r>
      </text>
    </comment>
    <comment ref="Q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</t>
        </r>
      </text>
    </comment>
    <comment ref="C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23/9/24</t>
        </r>
      </text>
    </comment>
    <comment ref="F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65+ 148*8</t>
        </r>
      </text>
    </comment>
    <comment ref="G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12/9</t>
        </r>
      </text>
    </comment>
    <comment ref="I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</t>
        </r>
      </text>
    </comment>
    <comment ref="J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K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ΧΡΩΣΤΑΕΙ 46 ΕΥΡΩ 16/1</t>
        </r>
      </text>
    </comment>
    <comment ref="F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75+ 8*115</t>
        </r>
      </text>
    </comment>
    <comment ref="G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22/10 ΚΑΡΤΑ</t>
        </r>
      </text>
    </comment>
    <comment ref="I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22/10 ΚΑΡΤΑ</t>
        </r>
      </text>
    </comment>
    <comment ref="C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Ionia:07/06 ΘΑ ΤΑ ΚΡΑΤΗΣΕΙ ΓΙΑ ΤΟΝ ΝΙΚΟΛΑ. ΓΙΑ ΤΗΣ ED2 ΠΛΗΡΩΣΕ 110 ΕΥΡΩ</t>
        </r>
      </text>
    </comment>
    <comment ref="F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65+120+ 7*140</t>
        </r>
      </text>
    </comment>
    <comment ref="G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07/06 PEIRAIOS</t>
        </r>
      </text>
    </comment>
    <comment ref="I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ΠΕΙΡΑΙΩΣ</t>
        </r>
      </text>
    </comment>
    <comment ref="J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 ΠΕΙΡΑΙΩΣ</t>
        </r>
      </text>
    </comment>
    <comment ref="K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ΠΕΙΡΑΙΩΣ</t>
        </r>
      </text>
    </comment>
    <comment ref="L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 ΠΕΙΡΑΙΩΣ</t>
        </r>
      </text>
    </comment>
    <comment ref="M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 ΠΕΙΡΑΙΩΣ</t>
        </r>
      </text>
    </comment>
    <comment ref="N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 ΠΕΙΡΑΙΩΣ</t>
        </r>
      </text>
    </comment>
    <comment ref="O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9/4 ΠΕΙΡΑΙΩΣ</t>
        </r>
      </text>
    </comment>
    <comment ref="P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 ΠΕΙΡΑΙΩΣ</t>
        </r>
      </text>
    </comment>
    <comment ref="F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50+75*8</t>
        </r>
      </text>
    </comment>
    <comment ref="I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ΠΕΙΡΑΙΩΣ</t>
        </r>
      </text>
    </comment>
    <comment ref="J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 ΠΕΙΡΑΙΩΣ</t>
        </r>
      </text>
    </comment>
    <comment ref="K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ΠΕΙΡΑΙΩΣ</t>
        </r>
      </text>
    </comment>
    <comment ref="L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 ΠΕΙΡΑΙΩΣ</t>
        </r>
      </text>
    </comment>
    <comment ref="M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 ΠΕΙΡΑΙΩΣ</t>
        </r>
      </text>
    </comment>
    <comment ref="N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 ΠΕΙΡΑΙΩΣ</t>
        </r>
      </text>
    </comment>
    <comment ref="O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9/4 ΠΕΙΡΑΙΩΣ</t>
        </r>
      </text>
    </comment>
    <comment ref="P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8/5/2025 ΠΕΙΡΑΙΩΣ</t>
        </r>
      </text>
    </comment>
    <comment ref="C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07/06</t>
        </r>
      </text>
    </comment>
    <comment ref="F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I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ΠΕΙΡΑΙΩΣ</t>
        </r>
      </text>
    </comment>
    <comment ref="J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 ΠΕΙΡΑΙΩΣ</t>
        </r>
      </text>
    </comment>
    <comment ref="K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ΠΕΙΡΑΙΩΣ</t>
        </r>
      </text>
    </comment>
    <comment ref="L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 ΠΕΙΡΑΙΩΣ</t>
        </r>
      </text>
    </comment>
    <comment ref="M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 ΠΕΙΡΑΙΩΣ</t>
        </r>
      </text>
    </comment>
    <comment ref="N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 ΠΕΙΡΑΙΩΣ</t>
        </r>
      </text>
    </comment>
    <comment ref="O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9/4 ΠΕΙΡΑΙΩΣ</t>
        </r>
      </text>
    </comment>
    <comment ref="P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8/5/2025 ΠΕΙΡΑΙΩΣ</t>
        </r>
      </text>
    </comment>
    <comment ref="F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69*8</t>
        </r>
      </text>
    </comment>
    <comment ref="I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ΠΕΙΡΑΙΩΣ</t>
        </r>
      </text>
    </comment>
    <comment ref="J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 ΠΕΙΡΑΙΩΣ</t>
        </r>
      </text>
    </comment>
    <comment ref="K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ΠΕΙΡΑΙΩΣ</t>
        </r>
      </text>
    </comment>
    <comment ref="L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 ΠΕΙΡΑΙΩΣ</t>
        </r>
      </text>
    </comment>
    <comment ref="M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 ΠΕΙΡΑΙΩΣ</t>
        </r>
      </text>
    </comment>
    <comment ref="N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 ΠΕΙΡΑΙΩΣ</t>
        </r>
      </text>
    </comment>
    <comment ref="O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9/4 ΠΕΙΡΑΙΩΣ</t>
        </r>
      </text>
    </comment>
    <comment ref="P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8/5/2025 ΠΕΙΡΑΙΩΣ</t>
        </r>
      </text>
    </comment>
    <comment ref="F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100+ 105*8</t>
        </r>
      </text>
    </comment>
    <comment ref="G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19/9</t>
        </r>
      </text>
    </comment>
    <comment ref="I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</t>
        </r>
      </text>
    </comment>
    <comment ref="J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</t>
        </r>
      </text>
    </comment>
    <comment ref="K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 καρτα</t>
        </r>
      </text>
    </comment>
    <comment ref="L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</t>
        </r>
      </text>
    </comment>
    <comment ref="M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 καρτα</t>
        </r>
      </text>
    </comment>
    <comment ref="N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 5 ΕΥΡΩ ΜΕ ΚΑΡΤΑ ΤΑ ΥΠΟΛΟΙΠΑ ΜΕΤΡΗΤΑ</t>
        </r>
      </text>
    </comment>
    <comment ref="O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 ΚΑΡΤΑ</t>
        </r>
      </text>
    </comment>
    <comment ref="P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2/5 ΚΑΡΤΑ</t>
        </r>
      </text>
    </comment>
    <comment ref="F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C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F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C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F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65+148*8</t>
        </r>
      </text>
    </comment>
    <comment ref="G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I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</t>
        </r>
      </text>
    </comment>
    <comment ref="J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</t>
        </r>
      </text>
    </comment>
    <comment ref="K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L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</t>
        </r>
      </text>
    </comment>
    <comment ref="M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3/2</t>
        </r>
      </text>
    </comment>
    <comment ref="N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</t>
        </r>
      </text>
    </comment>
    <comment ref="O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31/3 ΜΑΙΟΣ +1 ΕΥΡΩ</t>
        </r>
      </text>
    </comment>
    <comment ref="P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19/5</t>
        </r>
      </text>
    </comment>
    <comment ref="C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 </t>
        </r>
      </text>
    </comment>
    <comment ref="F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 </t>
        </r>
      </text>
    </comment>
    <comment ref="I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ΚΑΡΤΑ</t>
        </r>
      </text>
    </comment>
    <comment ref="J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 ΚΑΡΤΑ</t>
        </r>
      </text>
    </comment>
    <comment ref="K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 ΚΑΡΤΑ</t>
        </r>
      </text>
    </comment>
    <comment ref="L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</t>
        </r>
      </text>
    </comment>
    <comment ref="M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25/2</t>
        </r>
      </text>
    </comment>
    <comment ref="N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20/3</t>
        </r>
      </text>
    </comment>
    <comment ref="O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8/4</t>
        </r>
      </text>
    </comment>
    <comment ref="P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</t>
        </r>
      </text>
    </comment>
    <comment ref="C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 </t>
        </r>
      </text>
    </comment>
    <comment ref="F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 </t>
        </r>
      </text>
    </comment>
    <comment ref="I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ΚΑΡΤΑ</t>
        </r>
      </text>
    </comment>
    <comment ref="J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 ΚΑΡΤΑ</t>
        </r>
      </text>
    </comment>
    <comment ref="K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 ΚΑΡΤΑ</t>
        </r>
      </text>
    </comment>
    <comment ref="L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</t>
        </r>
      </text>
    </comment>
    <comment ref="M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25/2</t>
        </r>
      </text>
    </comment>
    <comment ref="N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20/3</t>
        </r>
      </text>
    </comment>
    <comment ref="O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8/4</t>
        </r>
      </text>
    </comment>
    <comment ref="P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</t>
        </r>
      </text>
    </comment>
    <comment ref="C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 </t>
        </r>
      </text>
    </comment>
    <comment ref="F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 </t>
        </r>
      </text>
    </comment>
    <comment ref="I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ΚΑΡΤΑ</t>
        </r>
      </text>
    </comment>
    <comment ref="J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 ΚΑΡΤΑ</t>
        </r>
      </text>
    </comment>
    <comment ref="K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 ΚΑΡΤΑ</t>
        </r>
      </text>
    </comment>
    <comment ref="L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</t>
        </r>
      </text>
    </comment>
    <comment ref="M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25/2</t>
        </r>
      </text>
    </comment>
    <comment ref="N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20/3</t>
        </r>
      </text>
    </comment>
    <comment ref="O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8/4</t>
        </r>
      </text>
    </comment>
    <comment ref="P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</t>
        </r>
      </text>
    </comment>
    <comment ref="C92" authorId="0">
      <text>
        <r>
          <rPr>
            <b/>
            <sz val="9"/>
            <color indexed="81"/>
            <rFont val="Tahoma"/>
            <family val="2"/>
            <charset val="161"/>
          </rPr>
          <t>05/06</t>
        </r>
      </text>
    </comment>
    <comment ref="F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65+63*8</t>
        </r>
      </text>
    </comment>
    <comment ref="G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20/05/2024</t>
        </r>
      </text>
    </comment>
    <comment ref="I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2/10</t>
        </r>
      </text>
    </comment>
    <comment ref="J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</t>
        </r>
      </text>
    </comment>
    <comment ref="K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</t>
        </r>
      </text>
    </comment>
    <comment ref="L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</t>
        </r>
      </text>
    </comment>
    <comment ref="M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3/2</t>
        </r>
      </text>
    </comment>
    <comment ref="N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 ΚΑΡΤΑ</t>
        </r>
      </text>
    </comment>
    <comment ref="O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4/4/25</t>
        </r>
      </text>
    </comment>
    <comment ref="C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05/06</t>
        </r>
      </text>
    </comment>
    <comment ref="F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65+63*8</t>
        </r>
      </text>
    </comment>
    <comment ref="G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20/5/24</t>
        </r>
      </text>
    </comment>
    <comment ref="I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2/10</t>
        </r>
      </text>
    </comment>
    <comment ref="J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</t>
        </r>
      </text>
    </comment>
    <comment ref="K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</t>
        </r>
      </text>
    </comment>
    <comment ref="L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</t>
        </r>
      </text>
    </comment>
    <comment ref="M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3/2</t>
        </r>
      </text>
    </comment>
    <comment ref="N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 ΚΑΡΤΑ</t>
        </r>
      </text>
    </comment>
    <comment ref="O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4/4</t>
        </r>
      </text>
    </comment>
    <comment ref="F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100+ 8*94</t>
        </r>
      </text>
    </comment>
    <comment ref="G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ΚΑΡΤΑ</t>
        </r>
      </text>
    </comment>
    <comment ref="I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11/10</t>
        </r>
      </text>
    </comment>
    <comment ref="J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1/11</t>
        </r>
      </text>
    </comment>
    <comment ref="K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 καρτα</t>
        </r>
      </text>
    </comment>
    <comment ref="L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 ΚΑΡΤΑ</t>
        </r>
      </text>
    </comment>
    <comment ref="M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</t>
        </r>
      </text>
    </comment>
    <comment ref="N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 ΚΑΡΤΑ</t>
        </r>
      </text>
    </comment>
    <comment ref="O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 ΚΑΡΤΑ</t>
        </r>
      </text>
    </comment>
    <comment ref="P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2/5 ΚΑΡΤΑ</t>
        </r>
      </text>
    </comment>
    <comment ref="C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05/06/2024</t>
        </r>
      </text>
    </comment>
    <comment ref="F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05/06/2024</t>
        </r>
      </text>
    </comment>
    <comment ref="I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</t>
        </r>
      </text>
    </comment>
    <comment ref="J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ΚΑΡΤΑ</t>
        </r>
      </text>
    </comment>
    <comment ref="K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</t>
        </r>
      </text>
    </comment>
    <comment ref="L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</t>
        </r>
      </text>
    </comment>
    <comment ref="M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</t>
        </r>
      </text>
    </comment>
    <comment ref="N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+2 ΕΥΡΩ
καρτα 27/2</t>
        </r>
      </text>
    </comment>
    <comment ref="O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8/5/25</t>
        </r>
      </text>
    </comment>
    <comment ref="P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8/5/25</t>
        </r>
      </text>
    </comment>
    <comment ref="C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30/06/24 PEIRAIOS </t>
        </r>
      </text>
    </comment>
    <comment ref="F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30/06/2024 PEIRAIOS </t>
        </r>
      </text>
    </comment>
    <comment ref="I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23/10</t>
        </r>
      </text>
    </comment>
    <comment ref="J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</t>
        </r>
      </text>
    </comment>
    <comment ref="K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</t>
        </r>
      </text>
    </comment>
    <comment ref="L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</t>
        </r>
      </text>
    </comment>
    <comment ref="M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</t>
        </r>
      </text>
    </comment>
    <comment ref="N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12/4</t>
        </r>
      </text>
    </comment>
    <comment ref="O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12/5</t>
        </r>
      </text>
    </comment>
    <comment ref="P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24/5</t>
        </r>
      </text>
    </comment>
    <comment ref="F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65+98*8</t>
        </r>
      </text>
    </comment>
    <comment ref="G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30/06/2024 PEIRAIOS </t>
        </r>
      </text>
    </comment>
    <comment ref="I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23/10 (ΤΑ 18 ΕΥΡΩ ΜΕ ΚΑΡΤΑ.ΤΑ ΥΠΟΛΟΙΠΑ ΜΕΤΡΗΤΑ)</t>
        </r>
      </text>
    </comment>
    <comment ref="J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 ΤΑ 18 ΕΥΡΩ ΚΑΡΤΑ</t>
        </r>
      </text>
    </comment>
    <comment ref="K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</t>
        </r>
      </text>
    </comment>
    <comment ref="L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</t>
        </r>
      </text>
    </comment>
    <comment ref="M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 18 ΕΥΡΩ ΚΑΡΤΑ</t>
        </r>
      </text>
    </comment>
    <comment ref="N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12/4</t>
        </r>
      </text>
    </comment>
    <comment ref="O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12/5</t>
        </r>
      </text>
    </comment>
    <comment ref="P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24/5</t>
        </r>
      </text>
    </comment>
    <comment ref="C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30/06/24 PEIRAIOS </t>
        </r>
      </text>
    </comment>
    <comment ref="F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30/06/2024 PEIRAIOS </t>
        </r>
      </text>
    </comment>
    <comment ref="I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23/10</t>
        </r>
      </text>
    </comment>
    <comment ref="J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13/12</t>
        </r>
      </text>
    </comment>
    <comment ref="K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</t>
        </r>
      </text>
    </comment>
    <comment ref="L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</t>
        </r>
      </text>
    </comment>
    <comment ref="M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</t>
        </r>
      </text>
    </comment>
    <comment ref="N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12/4</t>
        </r>
      </text>
    </comment>
    <comment ref="O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12/5</t>
        </r>
      </text>
    </comment>
    <comment ref="P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24/5</t>
        </r>
      </text>
    </comment>
    <comment ref="F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50+41*8</t>
        </r>
      </text>
    </comment>
    <comment ref="G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30/06/2024 PEIRAIOS </t>
        </r>
      </text>
    </comment>
    <comment ref="C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25/06/24</t>
        </r>
      </text>
    </comment>
    <comment ref="F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+160*8</t>
        </r>
      </text>
    </comment>
    <comment ref="G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04/06</t>
        </r>
      </text>
    </comment>
    <comment ref="I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 ΚΑΡΤΑ</t>
        </r>
      </text>
    </comment>
    <comment ref="J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 καρτα</t>
        </r>
      </text>
    </comment>
    <comment ref="K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 ΚΑΡΤΑ</t>
        </r>
      </text>
    </comment>
    <comment ref="L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 καρτα</t>
        </r>
      </text>
    </comment>
    <comment ref="M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11/2 ΚΑΡΤΑ</t>
        </r>
      </text>
    </comment>
    <comment ref="N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11/3</t>
        </r>
      </text>
    </comment>
    <comment ref="O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 ΚΑΡΤΑ</t>
        </r>
      </text>
    </comment>
    <comment ref="P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13/5 ΚΑΡΤΑ 95 ΕΥΡΩ
15/5 ΚΑΡΤΑ 65 ΕΥΡΩ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12/06/2024</t>
        </r>
      </text>
    </comment>
    <comment ref="F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90*8</t>
        </r>
      </text>
    </comment>
    <comment ref="G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12/06/2024 11 ΕΥΡΩ ΑΠΌ ΒΙΒΛΙΑ ΠΡΟΣΤΕΘΗΚΑΝ ΣΤΗΝ ΠΡΟΚ/ΛΗ</t>
        </r>
      </text>
    </comment>
    <comment ref="I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 ΚΑΡΤΑ</t>
        </r>
      </text>
    </comment>
    <comment ref="J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 ΚΑΡΤΑ</t>
        </r>
      </text>
    </comment>
    <comment ref="K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 KARTA</t>
        </r>
      </text>
    </comment>
    <comment ref="L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 ΚΑΡΤΑ</t>
        </r>
      </text>
    </comment>
    <comment ref="M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 καρτα</t>
        </r>
      </text>
    </comment>
    <comment ref="N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ΚΑΡΤΑ</t>
        </r>
      </text>
    </comment>
    <comment ref="O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3/4 ΚΑΡΤΑ</t>
        </r>
      </text>
    </comment>
    <comment ref="P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C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12/06/2024</t>
        </r>
      </text>
    </comment>
    <comment ref="F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100*8</t>
        </r>
      </text>
    </comment>
    <comment ref="G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12/06/2024</t>
        </r>
      </text>
    </comment>
    <comment ref="I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 ΚΑΡΤΑ</t>
        </r>
      </text>
    </comment>
    <comment ref="J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 ΚΑΡΤΑ</t>
        </r>
      </text>
    </comment>
    <comment ref="K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 KARTA</t>
        </r>
      </text>
    </comment>
    <comment ref="L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 ΚΑΡΤΑ</t>
        </r>
      </text>
    </comment>
    <comment ref="M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 καρτα</t>
        </r>
      </text>
    </comment>
    <comment ref="N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ΚΑΡΤΑ</t>
        </r>
      </text>
    </comment>
    <comment ref="O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3/4 ΚΑΡΤΑ</t>
        </r>
      </text>
    </comment>
    <comment ref="P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F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8*124</t>
        </r>
      </text>
    </comment>
    <comment ref="I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22/10 ΚΑΡΤΑ</t>
        </r>
      </text>
    </comment>
    <comment ref="J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8/11</t>
        </r>
      </text>
    </comment>
    <comment ref="K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
ΕΠΟΜΕΝΗ ΔΟΣΗ 118 ΕΥΡΩ</t>
        </r>
      </text>
    </comment>
    <comment ref="L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9/1/25</t>
        </r>
      </text>
    </comment>
    <comment ref="M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4/2</t>
        </r>
      </text>
    </comment>
    <comment ref="N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1/3</t>
        </r>
      </text>
    </comment>
    <comment ref="O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πληρωνει 115,5. εγω γραφω κανονικα 124
3/4</t>
        </r>
      </text>
    </comment>
    <comment ref="P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3/5</t>
        </r>
      </text>
    </comment>
    <comment ref="F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8*124</t>
        </r>
      </text>
    </comment>
    <comment ref="I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22/10 ΚΑΡΤΑ</t>
        </r>
      </text>
    </comment>
    <comment ref="J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 ΚΑΡΤΑ</t>
        </r>
      </text>
    </comment>
    <comment ref="K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 ΚΑΡΤΑ</t>
        </r>
      </text>
    </comment>
    <comment ref="L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 ΚΑΡΤΑ</t>
        </r>
      </text>
    </comment>
    <comment ref="M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11/2</t>
        </r>
      </text>
    </comment>
    <comment ref="N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ΚΑΡΤΑ</t>
        </r>
      </text>
    </comment>
    <comment ref="O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10/4 ΚΑΡΤΑ</t>
        </r>
      </text>
    </comment>
    <comment ref="P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13/5 ΚΑΡΤΑ</t>
        </r>
      </text>
    </comment>
    <comment ref="C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30/05/2024</t>
        </r>
      </text>
    </comment>
    <comment ref="F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65+ 85*8</t>
        </r>
      </text>
    </comment>
    <comment ref="G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30/05/2024</t>
        </r>
      </text>
    </comment>
    <comment ref="I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 ΚΑΡΤΑ</t>
        </r>
      </text>
    </comment>
    <comment ref="J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 ΚΑΡΤΑ</t>
        </r>
      </text>
    </comment>
    <comment ref="K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 ΚΑΡΤΑ</t>
        </r>
      </text>
    </comment>
    <comment ref="L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 ΚΑΡΤΑ</t>
        </r>
      </text>
    </comment>
    <comment ref="M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</t>
        </r>
      </text>
    </comment>
    <comment ref="N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4/3 καρτα</t>
        </r>
      </text>
    </comment>
    <comment ref="O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3/4 ΚΑΡΤΑ</t>
        </r>
      </text>
    </comment>
    <comment ref="P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C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19/06/2024</t>
        </r>
      </text>
    </comment>
    <comment ref="F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65+90*8</t>
        </r>
      </text>
    </comment>
    <comment ref="G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6/6/24</t>
        </r>
      </text>
    </comment>
    <comment ref="I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</t>
        </r>
      </text>
    </comment>
    <comment ref="J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K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</t>
        </r>
      </text>
    </comment>
    <comment ref="L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</t>
        </r>
      </text>
    </comment>
    <comment ref="M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</t>
        </r>
      </text>
    </comment>
    <comment ref="N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10/4 </t>
        </r>
      </text>
    </comment>
    <comment ref="O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</t>
        </r>
      </text>
    </comment>
    <comment ref="P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A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MPAMPAS GIA OIKONOMIKA </t>
        </r>
      </text>
    </comment>
    <comment ref="C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16/9/2024</t>
        </r>
      </text>
    </comment>
    <comment ref="D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MPAMPAS GIA OIKONOMIKA</t>
        </r>
      </text>
    </comment>
    <comment ref="F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120*9</t>
        </r>
      </text>
    </comment>
    <comment ref="G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</t>
        </r>
      </text>
    </comment>
    <comment ref="H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16/9/24</t>
        </r>
      </text>
    </comment>
    <comment ref="I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14/10</t>
        </r>
      </text>
    </comment>
    <comment ref="J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13/11 ΚΑΡΤΑ</t>
        </r>
      </text>
    </comment>
    <comment ref="K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16/12</t>
        </r>
      </text>
    </comment>
    <comment ref="L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 ΚΑΡΤΑ</t>
        </r>
      </text>
    </comment>
    <comment ref="M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12/2</t>
        </r>
      </text>
    </comment>
    <comment ref="N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12/3 καρτα</t>
        </r>
      </text>
    </comment>
    <comment ref="O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14/4 ΚΑΡΤΑ</t>
        </r>
      </text>
    </comment>
    <comment ref="P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 ΚΑΡΤΑ</t>
        </r>
      </text>
    </comment>
    <comment ref="C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</t>
        </r>
      </text>
    </comment>
    <comment ref="F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G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</t>
        </r>
      </text>
    </comment>
    <comment ref="C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H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9/7/2024 ΚΑΡΤΑ
</t>
        </r>
      </text>
    </comment>
    <comment ref="C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25/06/24 </t>
        </r>
      </text>
    </comment>
    <comment ref="F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75*9</t>
        </r>
      </text>
    </comment>
    <comment ref="G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25/06/24 </t>
        </r>
      </text>
    </comment>
    <comment ref="H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ΚΑΡΤΑ</t>
        </r>
      </text>
    </comment>
    <comment ref="I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 ΚΑΡΤΑ</t>
        </r>
      </text>
    </comment>
    <comment ref="J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29/11 ΚΑΡΤΑ</t>
        </r>
      </text>
    </comment>
    <comment ref="K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</t>
        </r>
      </text>
    </comment>
    <comment ref="L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70 ΕΥΡΩ
28/1 ΚΑΡΤΑ</t>
        </r>
      </text>
    </comment>
    <comment ref="M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ΚΑΡΤΑ</t>
        </r>
      </text>
    </comment>
    <comment ref="N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27/3 ΚΑΡΤΑ</t>
        </r>
      </text>
    </comment>
    <comment ref="O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P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29/5 ΚΑΡΤΑ</t>
        </r>
      </text>
    </comment>
    <comment ref="C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25/06/2024</t>
        </r>
      </text>
    </comment>
    <comment ref="F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65+45*8
      15*8 (study lab)</t>
        </r>
      </text>
    </comment>
    <comment ref="G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27/05</t>
        </r>
      </text>
    </comment>
    <comment ref="I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</t>
        </r>
      </text>
    </comment>
    <comment ref="J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</t>
        </r>
      </text>
    </comment>
    <comment ref="K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</t>
        </r>
      </text>
    </comment>
    <comment ref="L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</t>
        </r>
      </text>
    </comment>
    <comment ref="M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3/2</t>
        </r>
      </text>
    </comment>
    <comment ref="N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</t>
        </r>
      </text>
    </comment>
    <comment ref="O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2/4</t>
        </r>
      </text>
    </comment>
    <comment ref="P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2/5</t>
        </r>
      </text>
    </comment>
    <comment ref="C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04/06</t>
        </r>
      </text>
    </comment>
    <comment ref="G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04/06</t>
        </r>
      </text>
    </comment>
    <comment ref="G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3/9/2024 METRHTA</t>
        </r>
      </text>
    </comment>
    <comment ref="C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04/06</t>
        </r>
      </text>
    </comment>
    <comment ref="G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04/06 κραταμε τα λεφτα για την επομενη χρονια. (310 ευρω)</t>
        </r>
      </text>
    </comment>
    <comment ref="F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120*3</t>
        </r>
      </text>
    </comment>
    <comment ref="H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11/9/2024</t>
        </r>
      </text>
    </comment>
    <comment ref="I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 ΚΑΡΤΑ</t>
        </r>
      </text>
    </comment>
    <comment ref="J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</t>
        </r>
      </text>
    </comment>
    <comment ref="C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20/06/2024</t>
        </r>
      </text>
    </comment>
    <comment ref="F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124*9</t>
        </r>
      </text>
    </comment>
    <comment ref="G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23/05</t>
        </r>
      </text>
    </comment>
    <comment ref="H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13/9/24 ΚΑΡΤΑ</t>
        </r>
      </text>
    </comment>
    <comment ref="I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14/10</t>
        </r>
      </text>
    </comment>
    <comment ref="J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 ΚΑΡΤΑ</t>
        </r>
      </text>
    </comment>
    <comment ref="K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 ΚΑΡΤΑ</t>
        </r>
      </text>
    </comment>
    <comment ref="L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 ΚΑΡΤΑ</t>
        </r>
      </text>
    </comment>
    <comment ref="M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 ΚΑΡΤΑ</t>
        </r>
      </text>
    </comment>
    <comment ref="N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ΚΑΡΤΑ</t>
        </r>
      </text>
    </comment>
    <comment ref="O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10/4</t>
        </r>
      </text>
    </comment>
    <comment ref="P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2/5</t>
        </r>
      </text>
    </comment>
    <comment ref="C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25/06/2024</t>
        </r>
      </text>
    </comment>
    <comment ref="F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65+124*9 </t>
        </r>
      </text>
    </comment>
    <comment ref="G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25/06/2024</t>
        </r>
      </text>
    </comment>
    <comment ref="I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</t>
        </r>
      </text>
    </comment>
    <comment ref="J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</t>
        </r>
      </text>
    </comment>
    <comment ref="K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</t>
        </r>
      </text>
    </comment>
    <comment ref="L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</t>
        </r>
      </text>
    </comment>
    <comment ref="M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19/2</t>
        </r>
      </text>
    </comment>
    <comment ref="N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10/3</t>
        </r>
      </text>
    </comment>
    <comment ref="O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12/4</t>
        </r>
      </text>
    </comment>
    <comment ref="P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5/5</t>
        </r>
      </text>
    </comment>
    <comment ref="Q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10/6/2025</t>
        </r>
      </text>
    </comment>
    <comment ref="F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70*9</t>
        </r>
      </text>
    </comment>
    <comment ref="C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04/06</t>
        </r>
      </text>
    </comment>
    <comment ref="F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90*8</t>
        </r>
      </text>
    </comment>
    <comment ref="G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04/06/2024</t>
        </r>
      </text>
    </comment>
    <comment ref="I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</t>
        </r>
      </text>
    </comment>
    <comment ref="J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ΚΑΡΤΑ</t>
        </r>
      </text>
    </comment>
    <comment ref="K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 ΚΑΡΤΑ</t>
        </r>
      </text>
    </comment>
    <comment ref="L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 καρτα</t>
        </r>
      </text>
    </comment>
    <comment ref="M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1/2 ΚΑΡΤΑ</t>
        </r>
      </text>
    </comment>
    <comment ref="N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27/2 ΚΑΡΤΑ</t>
        </r>
      </text>
    </comment>
    <comment ref="O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28/3 καρτα</t>
        </r>
      </text>
    </comment>
    <comment ref="P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20/9/24</t>
        </r>
      </text>
    </comment>
    <comment ref="F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65+ 42*8</t>
        </r>
      </text>
    </comment>
    <comment ref="G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20/9</t>
        </r>
      </text>
    </comment>
    <comment ref="I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7/10/2024</t>
        </r>
      </text>
    </comment>
    <comment ref="J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ΚΑΡΤΑ</t>
        </r>
      </text>
    </comment>
    <comment ref="K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KARTA</t>
        </r>
      </text>
    </comment>
    <comment ref="L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 ΚΑΡΤΑ</t>
        </r>
      </text>
    </comment>
    <comment ref="M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24/2 καρτα</t>
        </r>
      </text>
    </comment>
    <comment ref="N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10/3 καρτα</t>
        </r>
      </text>
    </comment>
    <comment ref="O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7/4 ΚΑΡΤΑ</t>
        </r>
      </text>
    </comment>
    <comment ref="P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7/5 ΚΑΡΤΑ</t>
        </r>
      </text>
    </comment>
    <comment ref="F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100+10*100</t>
        </r>
      </text>
    </comment>
    <comment ref="G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 50 ΕΥΡΩ
27/6 21 ΕΥΡΩ
16/9 29 ΕΥΡΩ</t>
        </r>
      </text>
    </comment>
    <comment ref="I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15/10 alpha</t>
        </r>
      </text>
    </comment>
    <comment ref="J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ΑΛΦΑ 12/11</t>
        </r>
      </text>
    </comment>
    <comment ref="K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ΑΛΦΑ 12/12</t>
        </r>
      </text>
    </comment>
    <comment ref="L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 ΑΛΦΑ</t>
        </r>
      </text>
    </comment>
    <comment ref="M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14/2 ΑΛΦΑ</t>
        </r>
      </text>
    </comment>
    <comment ref="N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13/3 αλφα</t>
        </r>
      </text>
    </comment>
    <comment ref="O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14/4 ALPHA</t>
        </r>
      </text>
    </comment>
    <comment ref="P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19/5 ΚΑΡΤΑ</t>
        </r>
      </text>
    </comment>
    <comment ref="Q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19/6 ΚΑΡΤΑ</t>
        </r>
      </text>
    </comment>
    <comment ref="R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28/7 ALPHA</t>
        </r>
      </text>
    </comment>
    <comment ref="S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12/8 ALPHA</t>
        </r>
      </text>
    </comment>
    <comment ref="C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26/06/2024</t>
        </r>
      </text>
    </comment>
    <comment ref="F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G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</t>
        </r>
      </text>
    </comment>
    <comment ref="I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ΚΑΡΤΑ</t>
        </r>
      </text>
    </comment>
    <comment ref="J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 καρτα</t>
        </r>
      </text>
    </comment>
    <comment ref="K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ΚΑΡΤΑ</t>
        </r>
      </text>
    </comment>
    <comment ref="L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 ΚΑΡΤΑ</t>
        </r>
      </text>
    </comment>
    <comment ref="M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 ΚΑΡΤΑ</t>
        </r>
      </text>
    </comment>
    <comment ref="N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ΚΑΡΤΑ</t>
        </r>
      </text>
    </comment>
    <comment ref="O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8/4 καρτα</t>
        </r>
      </text>
    </comment>
    <comment ref="P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8/5</t>
        </r>
      </text>
    </comment>
    <comment ref="C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26/0/2024</t>
        </r>
      </text>
    </comment>
    <comment ref="F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140*8</t>
        </r>
      </text>
    </comment>
    <comment ref="G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15/05</t>
        </r>
      </text>
    </comment>
    <comment ref="I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ΚΑΡΤΑ</t>
        </r>
      </text>
    </comment>
    <comment ref="J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 καρτα</t>
        </r>
      </text>
    </comment>
    <comment ref="K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ΚΑΡΤΑ</t>
        </r>
      </text>
    </comment>
    <comment ref="L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 ΚΑΡΤΑ</t>
        </r>
      </text>
    </comment>
    <comment ref="M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 ΚΑΡΤΑ</t>
        </r>
      </text>
    </comment>
    <comment ref="N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6/3 ΚΑΡΤΑ</t>
        </r>
      </text>
    </comment>
    <comment ref="O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8/4 καρτα</t>
        </r>
      </text>
    </comment>
    <comment ref="P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8/5</t>
        </r>
      </text>
    </comment>
    <comment ref="F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100+ 105*8</t>
        </r>
      </text>
    </comment>
    <comment ref="G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19/9</t>
        </r>
      </text>
    </comment>
    <comment ref="I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</t>
        </r>
      </text>
    </comment>
    <comment ref="J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</t>
        </r>
      </text>
    </comment>
    <comment ref="K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 καρτα</t>
        </r>
      </text>
    </comment>
    <comment ref="L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</t>
        </r>
      </text>
    </comment>
    <comment ref="M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7/2 καρτα</t>
        </r>
      </text>
    </comment>
    <comment ref="N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7/3 ΚΑΡΤΑ</t>
        </r>
      </text>
    </comment>
    <comment ref="O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11/4 ΚΑΡΤΑ</t>
        </r>
      </text>
    </comment>
    <comment ref="P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2/5 ΚΑΡΤΑ</t>
        </r>
      </text>
    </comment>
    <comment ref="C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</t>
        </r>
      </text>
    </comment>
    <comment ref="F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120*9</t>
        </r>
      </text>
    </comment>
    <comment ref="G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</t>
        </r>
      </text>
    </comment>
    <comment ref="H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11/9 ΚΑΡΤΑ</t>
        </r>
      </text>
    </comment>
    <comment ref="I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 ΚΑΡΤΑ</t>
        </r>
      </text>
    </comment>
    <comment ref="J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EΘΝΙΚΗ</t>
        </r>
      </text>
    </comment>
    <comment ref="K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 ΕΘΝΙΚΗ</t>
        </r>
      </text>
    </comment>
    <comment ref="L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 ΕΘΝΙΚΗ</t>
        </r>
      </text>
    </comment>
    <comment ref="M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 ΕΘΝΙΚΗ</t>
        </r>
      </text>
    </comment>
    <comment ref="N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 ΕΘΝΙΚΗ</t>
        </r>
      </text>
    </comment>
    <comment ref="O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5/4 ΕΘΝΙΚΗ</t>
        </r>
      </text>
    </comment>
    <comment ref="P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ΕΘΝΙΚΗ</t>
        </r>
      </text>
    </comment>
    <comment ref="F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55*9</t>
        </r>
      </text>
    </comment>
    <comment ref="G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22/05</t>
        </r>
      </text>
    </comment>
    <comment ref="H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11/9 ΚΑΡΤΑ
</t>
        </r>
      </text>
    </comment>
    <comment ref="I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4/10 ΚΑΡΤΑ</t>
        </r>
      </text>
    </comment>
    <comment ref="J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ΕΘΝΙΚΗ</t>
        </r>
      </text>
    </comment>
    <comment ref="K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 ΕΘΝΙΚΗ</t>
        </r>
      </text>
    </comment>
    <comment ref="L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 ΕΘΝΙΚΗ</t>
        </r>
      </text>
    </comment>
    <comment ref="M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 ΕΘΝΙΚΗ</t>
        </r>
      </text>
    </comment>
    <comment ref="N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5/3 ΕΘΝΙΚΗ</t>
        </r>
      </text>
    </comment>
    <comment ref="O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5/4 ΕΘΝΙΚΗ</t>
        </r>
      </text>
    </comment>
    <comment ref="P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ΕΘΝΙΚΗ</t>
        </r>
      </text>
    </comment>
    <comment ref="C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24/9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65+ 8*45</t>
        </r>
      </text>
    </comment>
    <comment ref="G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24/9</t>
        </r>
      </text>
    </comment>
    <comment ref="I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καρτα 14/10</t>
        </r>
      </text>
    </comment>
    <comment ref="J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20/11</t>
        </r>
      </text>
    </comment>
    <comment ref="K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11/12 ΚΑΡΤΑ</t>
        </r>
      </text>
    </comment>
    <comment ref="L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</t>
        </r>
      </text>
    </comment>
    <comment ref="M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24/2</t>
        </r>
      </text>
    </comment>
    <comment ref="N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24/3</t>
        </r>
      </text>
    </comment>
    <comment ref="O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12/5 ΚΑΡΤΑ</t>
        </r>
      </text>
    </comment>
    <comment ref="P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12/5 ΚΑΡΤΑ</t>
        </r>
      </text>
    </comment>
    <comment ref="C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18/06/2024 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65+90*8</t>
        </r>
      </text>
    </comment>
    <comment ref="G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22/10 ΚΑΡΤΑ</t>
        </r>
      </text>
    </comment>
    <comment ref="I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22/10 ΚΑΡΤΑ</t>
        </r>
      </text>
    </comment>
    <comment ref="J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 ΚΑΡΤΑ</t>
        </r>
      </text>
    </comment>
    <comment ref="K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 ΚΑΡΤΑ</t>
        </r>
      </text>
    </comment>
    <comment ref="L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13/2 ΚΑΡΤΑ</t>
        </r>
      </text>
    </comment>
    <comment ref="M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10/4 ΚΑΡΤΑ</t>
        </r>
      </text>
    </comment>
    <comment ref="N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 ΚΑΡΤΑ</t>
        </r>
      </text>
    </comment>
    <comment ref="O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 ΚΑΡΤΑ</t>
        </r>
      </text>
    </comment>
    <comment ref="P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 ΚΑΡΤΑ</t>
        </r>
      </text>
    </comment>
    <comment ref="C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G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I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8/10/24</t>
        </r>
      </text>
    </comment>
    <comment ref="C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G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I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8/10/24</t>
        </r>
      </text>
    </comment>
    <comment ref="C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28/06/2024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
65+ 7*79 + 82 ΑΠΌ ΜΕΣΑ ΟΚΤΩΒΡΗ</t>
        </r>
      </text>
    </comment>
    <comment ref="G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24/9</t>
        </r>
      </text>
    </comment>
    <comment ref="I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</t>
        </r>
      </text>
    </comment>
    <comment ref="J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</t>
        </r>
      </text>
    </comment>
    <comment ref="K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17/12 </t>
        </r>
      </text>
    </comment>
    <comment ref="L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</t>
        </r>
      </text>
    </comment>
    <comment ref="M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11/2</t>
        </r>
      </text>
    </comment>
    <comment ref="N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</t>
        </r>
      </text>
    </comment>
    <comment ref="O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8/4</t>
        </r>
      </text>
    </comment>
    <comment ref="P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13/5</t>
        </r>
      </text>
    </comment>
    <comment ref="C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28/06/2024</t>
        </r>
      </text>
    </comment>
    <comment ref="F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65+ 7*79 + 82 ΑΠΌ ΜΕΣΑ ΟΚΤ</t>
        </r>
      </text>
    </comment>
    <comment ref="G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24/9</t>
        </r>
      </text>
    </comment>
    <comment ref="I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</t>
        </r>
      </text>
    </comment>
    <comment ref="J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</t>
        </r>
      </text>
    </comment>
    <comment ref="K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17/12 8 ΕΥΡΩ ΚΑΡΤΑ</t>
        </r>
      </text>
    </comment>
    <comment ref="L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</t>
        </r>
      </text>
    </comment>
    <comment ref="M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11/2</t>
        </r>
      </text>
    </comment>
    <comment ref="N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11/3</t>
        </r>
      </text>
    </comment>
    <comment ref="O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8/4</t>
        </r>
      </text>
    </comment>
    <comment ref="P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13/5</t>
        </r>
      </text>
    </comment>
    <comment ref="C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F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360 ΕΥΡΩ ΕΞΟΦΛΗΣΗ 30/9</t>
        </r>
      </text>
    </comment>
    <comment ref="G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H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</t>
        </r>
      </text>
    </comment>
    <comment ref="C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600 ΕΥΡΩ ΕΞΟΦΛΗΣΗ 30/9</t>
        </r>
      </text>
    </comment>
    <comment ref="G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H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148*8</t>
        </r>
      </text>
    </comment>
    <comment ref="G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30/05</t>
        </r>
      </text>
    </comment>
    <comment ref="C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12/9/24</t>
        </r>
      </text>
    </comment>
    <comment ref="F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65+132*9</t>
        </r>
      </text>
    </comment>
    <comment ref="G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12/06</t>
        </r>
      </text>
    </comment>
    <comment ref="H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 12/9/24 ΚΑΡΤΑ
ΕΠΟΜ ΔΟΣΗ 130 ΕΥΡΩ</t>
        </r>
      </text>
    </comment>
    <comment ref="I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23/10 καρτα</t>
        </r>
      </text>
    </comment>
    <comment ref="J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 ΚΑΡΤΑ</t>
        </r>
      </text>
    </comment>
    <comment ref="K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 ΚΑΡΤΑ</t>
        </r>
      </text>
    </comment>
    <comment ref="L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11/2 ΚΑΡΤΑ</t>
        </r>
      </text>
    </comment>
    <comment ref="M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11/2 ΚΑΡΤΑ</t>
        </r>
      </text>
    </comment>
    <comment ref="N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28/4 καρτα</t>
        </r>
      </text>
    </comment>
    <comment ref="O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28/4 καρτα</t>
        </r>
      </text>
    </comment>
    <comment ref="P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5/6/2025 KARTA</t>
        </r>
      </text>
    </comment>
    <comment ref="C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OK 9/9</t>
        </r>
      </text>
    </comment>
    <comment ref="H1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9/9/24</t>
        </r>
      </text>
    </comment>
    <comment ref="C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F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100*9</t>
        </r>
      </text>
    </comment>
    <comment ref="G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4/06</t>
        </r>
      </text>
    </comment>
    <comment ref="H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24/9 ΚΑΡΤΑ</t>
        </r>
      </text>
    </comment>
    <comment ref="I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</t>
        </r>
      </text>
    </comment>
    <comment ref="J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</t>
        </r>
      </text>
    </comment>
    <comment ref="K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17/12 ΚΑΡΤΑ</t>
        </r>
      </text>
    </comment>
    <comment ref="L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 καρτα</t>
        </r>
      </text>
    </comment>
    <comment ref="M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 ΚΑΡΤΑ</t>
        </r>
      </text>
    </comment>
    <comment ref="N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</t>
        </r>
      </text>
    </comment>
    <comment ref="O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29/4</t>
        </r>
      </text>
    </comment>
    <comment ref="P1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27/5 ΚΑΡΤΑ</t>
        </r>
      </text>
    </comment>
    <comment ref="C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F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100*9</t>
        </r>
      </text>
    </comment>
    <comment ref="G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4/06</t>
        </r>
      </text>
    </comment>
    <comment ref="H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24/9 ΚΑΡΤΑ</t>
        </r>
      </text>
    </comment>
    <comment ref="I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</t>
        </r>
      </text>
    </comment>
    <comment ref="J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</t>
        </r>
      </text>
    </comment>
    <comment ref="K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17/12 ΚΑΡΤΑ</t>
        </r>
      </text>
    </comment>
    <comment ref="L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 καρτα</t>
        </r>
      </text>
    </comment>
    <comment ref="M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 ΚΑΡΤΑ</t>
        </r>
      </text>
    </comment>
    <comment ref="N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1/4</t>
        </r>
      </text>
    </comment>
    <comment ref="O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29/4</t>
        </r>
      </text>
    </comment>
    <comment ref="P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27/5 ΚΑΡΤΑ</t>
        </r>
      </text>
    </comment>
  </commentList>
</comments>
</file>

<file path=xl/comments5.xml><?xml version="1.0" encoding="utf-8"?>
<comments xmlns="http://schemas.openxmlformats.org/spreadsheetml/2006/main">
  <authors>
    <author>Eurognosi Nea Ionia</author>
  </authors>
  <commentList>
    <comment ref="F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
</t>
        </r>
      </text>
    </comment>
    <comment ref="F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
</t>
        </r>
      </text>
    </comment>
    <comment ref="F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39" authorId="0">
      <text>
        <r>
          <rPr>
            <b/>
            <sz val="9"/>
            <color indexed="81"/>
            <rFont val="Tahoma"/>
            <family val="2"/>
            <charset val="161"/>
          </rPr>
          <t>ΠΑΝΑΓΙΩΤΗΣ</t>
        </r>
      </text>
    </comment>
    <comment ref="F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E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ΡΕΣΤΑ ΑΠΌ 120 ΕΥΡΩ. ΤΑ ΒΙΒΛΙΑ ΕΚΑΝΑΝ 108 ΕΥΡΩ</t>
        </r>
      </text>
    </comment>
    <comment ref="F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ΠΑΤΡΤΙΤΣΙΑ</t>
        </r>
      </text>
    </comment>
    <comment ref="E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ΓΙΑ ΚΑΘΑΡΙΣΜΟ ΣΚΑΛΑΣ
</t>
        </r>
      </text>
    </comment>
    <comment ref="F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C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ΠΛΗΡΟΦΟΡΙΚΗ</t>
        </r>
      </text>
    </comment>
    <comment ref="E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ΓΙΑ ΚΑΘΑΡΙΣΜΟ ΣΚΑΛΑΣ</t>
        </r>
      </text>
    </comment>
    <comment ref="F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Πατρίτσια</t>
        </r>
      </text>
    </comment>
    <comment ref="F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G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ΜΑΣ ΧΡΩΣΤΑΕΙ 1 ΕΥΡΩ</t>
        </r>
      </text>
    </comment>
    <comment ref="F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E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E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ΚΑΘΑΡΙΣΜΟΣ ΣΚΑΛΑΣ</t>
        </r>
      </text>
    </comment>
    <comment ref="F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1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Πατρίτσια</t>
        </r>
      </text>
    </comment>
    <comment ref="E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σκάλα (πληρωμένη έως και 27/10). ΧΡΩΣΤΆΜΕ 1 ΕΥΡΏ</t>
        </r>
      </text>
    </comment>
    <comment ref="F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
</t>
        </r>
      </text>
    </comment>
    <comment ref="G1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ΕΔΩΣΕ 3 ΕΥΡΩ ΠΑΡΑΠΑΝΩ.ΘΑ ΤΑ ΑΦΑΙΡΕΣΩ ΑΠΌ ΤΗΝ ΕΠΟΜΕΝΗ ΔΟΣΗ</t>
        </r>
      </text>
    </comment>
    <comment ref="F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I1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ΚΑΘΑΡΙΣΜΟΣ ΣΚΑΛΑΣ. ΚΑΝΟΝΙΚΑ ΕΊΝΑΙ 8 ΕΥΡΩ. ΧΡΩΣΤΟΥΣΑ 1 ΚΑΙ ΤΗΝ ΕΠΟΜΕΝΗ ΕΒΔΟΜΑΔΑ ΘΑ ΠΛΗΡΩΣΩ ΈΝΑ ΕΥΡΩ ΛΙΓΟΤΕΡΟ</t>
        </r>
      </text>
    </comment>
    <comment ref="F2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2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κ. Πατρίτσια</t>
        </r>
      </text>
    </comment>
    <comment ref="F2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φωτεινη</t>
        </r>
      </text>
    </comment>
    <comment ref="F2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Πατρίτσια</t>
        </r>
      </text>
    </comment>
    <comment ref="E2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ΣΚΑΛΑ. ΤΗΝ ΕΠΟΜΕΝΗ ΕΒΔΟΜ ΔΙΝΩ 5 ΕΥΡΩ</t>
        </r>
      </text>
    </comment>
    <comment ref="F2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2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Πατρίτσια</t>
        </r>
      </text>
    </comment>
    <comment ref="E2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ΑΥΓΑ</t>
        </r>
      </text>
    </comment>
    <comment ref="F2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Στράτος</t>
        </r>
      </text>
    </comment>
    <comment ref="F2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2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2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3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3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3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3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3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E3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</t>
        </r>
      </text>
    </comment>
    <comment ref="F3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3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E3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</t>
        </r>
      </text>
    </comment>
    <comment ref="F3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Στράτος</t>
        </r>
      </text>
    </comment>
    <comment ref="F3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4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 ΠΑΝΑΓΙΩΤΗΣ</t>
        </r>
      </text>
    </comment>
    <comment ref="D4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F4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E4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 αυτή και επομενη εβδομαδα</t>
        </r>
      </text>
    </comment>
    <comment ref="F4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παναγιωτησ</t>
        </r>
      </text>
    </comment>
    <comment ref="F4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Στράτος</t>
        </r>
      </text>
    </comment>
    <comment ref="E4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ΒΙΒΛΙΟ FCE</t>
        </r>
      </text>
    </comment>
    <comment ref="E4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ΓΑΛΛΙΚΟΣ ΚΑΦΕΣ,ΡΟΛΑ ΚΟΥΖΙΝΑΣ</t>
        </r>
      </text>
    </comment>
    <comment ref="D4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ΠΛΗΡΟΦΟΡΙΚΗ</t>
        </r>
      </text>
    </comment>
    <comment ref="C4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ΠΛΗΡΟΦΟΡΙΚΗ</t>
        </r>
      </text>
    </comment>
    <comment ref="F4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ΦΩΤΕΙΝΗ</t>
        </r>
      </text>
    </comment>
    <comment ref="E4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ρολο κουζίνας</t>
        </r>
      </text>
    </comment>
    <comment ref="F4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4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Στράτος</t>
        </r>
      </text>
    </comment>
    <comment ref="F4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E4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ΕΠΙΣΤΡΟΦΗ ΣΤΟΥΣ prof. ΑΠΌ 22 ΕΥΡΩ ΓΙΑ TEST BOOK</t>
        </r>
      </text>
    </comment>
    <comment ref="F4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Στράτος</t>
        </r>
      </text>
    </comment>
    <comment ref="F5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5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C5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ΠΤΥΧΙΟ ΓΑΛΛΙΚΩΝ</t>
        </r>
      </text>
    </comment>
    <comment ref="C5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ΠΤΥΧΙΟ ΓΑΛΛΙΚΩΝ</t>
        </r>
      </text>
    </comment>
    <comment ref="E5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ΔΕΗ</t>
        </r>
      </text>
    </comment>
    <comment ref="F5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5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PANAGIOTIS</t>
        </r>
      </text>
    </comment>
    <comment ref="C5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MOVERS</t>
        </r>
      </text>
    </comment>
    <comment ref="C5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FCE</t>
        </r>
      </text>
    </comment>
    <comment ref="E5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ΚΑΘΑΡΙΣΤΙΚΑ</t>
        </r>
      </text>
    </comment>
    <comment ref="E5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ΣΚΑΛΑ.ΕΠΟΜΕΝΗ ΕΒΔΟΜ. 6 ΕΥΡΩ</t>
        </r>
      </text>
    </comment>
    <comment ref="F5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 ΒΙΒΛΙΑ</t>
        </r>
      </text>
    </comment>
    <comment ref="C5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252 ΕΥΡΩ ΓΙΑ ECPE</t>
        </r>
      </text>
    </comment>
    <comment ref="F5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C5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ΠΤΥΧΙΟ ΓΑΛΛΙΚΑ</t>
        </r>
      </text>
    </comment>
    <comment ref="F5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E5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</t>
        </r>
      </text>
    </comment>
    <comment ref="F5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5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Στράτος</t>
        </r>
      </text>
    </comment>
    <comment ref="C5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young learners</t>
        </r>
      </text>
    </comment>
    <comment ref="F5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Πατρίτσια</t>
        </r>
      </text>
    </comment>
    <comment ref="C5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ΒΙΒΛΙΟ YOUNG LEARNERS</t>
        </r>
      </text>
    </comment>
    <comment ref="E5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39,5 ΔΕΗ + 10,5 ΣΚΑΛΑ</t>
        </r>
      </text>
    </comment>
    <comment ref="C5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ECPE</t>
        </r>
      </text>
    </comment>
    <comment ref="C5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ECPE</t>
        </r>
      </text>
    </comment>
    <comment ref="F5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κυριος Στρατος</t>
        </r>
      </text>
    </comment>
    <comment ref="C5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ECPE</t>
        </r>
      </text>
    </comment>
    <comment ref="E5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super market</t>
        </r>
      </text>
    </comment>
    <comment ref="F6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C6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ΓΙΑ ΠΤΥΧΙΟ.ΛΕΙΠΟΥΝ 12 ΕΥΡΩ</t>
        </r>
      </text>
    </comment>
    <comment ref="F6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C6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ECCE</t>
        </r>
      </text>
    </comment>
    <comment ref="C6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FCE</t>
        </r>
      </text>
    </comment>
    <comment ref="F6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 ΠΤΥΧΙΑ</t>
        </r>
      </text>
    </comment>
    <comment ref="F6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C6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ECCE</t>
        </r>
      </text>
    </comment>
    <comment ref="C6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ECCE</t>
        </r>
      </text>
    </comment>
    <comment ref="C6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FCE</t>
        </r>
      </text>
    </comment>
    <comment ref="C6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FCE</t>
        </r>
      </text>
    </comment>
    <comment ref="F6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 ΠΤΥΧΙΑ</t>
        </r>
      </text>
    </comment>
    <comment ref="F6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6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6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6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6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Στράτος</t>
        </r>
      </text>
    </comment>
    <comment ref="E6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ΑΥΓΑ</t>
        </r>
      </text>
    </comment>
    <comment ref="F6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
</t>
        </r>
      </text>
    </comment>
    <comment ref="E6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 προηγ.+αυτή η εβδομαδα</t>
        </r>
      </text>
    </comment>
    <comment ref="F6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Στράτος</t>
        </r>
      </text>
    </comment>
    <comment ref="E6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 προηγουμενη+ αυτή η εβδομαδα. Επομενη εβδομαδα 4 ευρω</t>
        </r>
      </text>
    </comment>
    <comment ref="F6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7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Στράτος</t>
        </r>
      </text>
    </comment>
    <comment ref="F7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E7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 αυτή+ επομενη εβδομαδα</t>
        </r>
      </text>
    </comment>
    <comment ref="F7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7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C7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ΠΤΥΧΙΟ</t>
        </r>
      </text>
    </comment>
    <comment ref="C7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ΠΤΥΧΙΟ</t>
        </r>
      </text>
    </comment>
    <comment ref="F7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7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C7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YOUNG LEARNERS</t>
        </r>
      </text>
    </comment>
    <comment ref="F7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C7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YOUNG LEARNERS</t>
        </r>
      </text>
    </comment>
    <comment ref="F7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7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 YOUNG LEARNERS</t>
        </r>
      </text>
    </comment>
    <comment ref="C7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YOUNG LEARNERS</t>
        </r>
      </text>
    </comment>
    <comment ref="F7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C7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YOUNG LEARNERS</t>
        </r>
      </text>
    </comment>
    <comment ref="F7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8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8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E8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 ΓΙΑ ΠΡΟΗΓΟΥΜΕΝΗ ΚΑΙ ΑΥΤΉ ΤΗΝ ΕΒΔΟΜΑΔΑ. ΤΗΝ ΕΠΟΜΕΝΗ ΔΙΝΩ 4 ΕΥΡΩ</t>
        </r>
      </text>
    </comment>
    <comment ref="F8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C8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YOUNG LEARNERS</t>
        </r>
      </text>
    </comment>
    <comment ref="F8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
YOUNG LEARNERS</t>
        </r>
      </text>
    </comment>
    <comment ref="F8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8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8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8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E8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 (αυτή+ επομ. 2 εβδομάδες)</t>
        </r>
      </text>
    </comment>
    <comment ref="F8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8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 ΠΑΤΡΙΤΣΙΑ</t>
        </r>
      </text>
    </comment>
    <comment ref="F9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ΒΙΒΛΙΑ Κα ΠΑΤΡΙΤΣΙΑ</t>
        </r>
      </text>
    </comment>
    <comment ref="E9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Σακούλες, ρολά,χαρτί υγείας</t>
        </r>
      </text>
    </comment>
    <comment ref="F9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9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F9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9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 ΒΙΒΛΙΑ</t>
        </r>
      </text>
    </comment>
    <comment ref="F9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E9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ΣΚΑΛΑ ΑΥΤΉ+ ΕΠΟΜ. ΕΒΔΟΜ.
16-20/6 ΔΙΝΩ 4 ΕΥΡΩ</t>
        </r>
      </text>
    </comment>
    <comment ref="F9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9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Koς Στράτος</t>
        </r>
      </text>
    </comment>
    <comment ref="E9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ΔΕΗ ΑΠΡ.+ ΜΑΙΟΣ</t>
        </r>
      </text>
    </comment>
    <comment ref="F9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ΠΑΝΑΓΙΩΤΗΣ- ΒΙΒΛΙΑ</t>
        </r>
      </text>
    </comment>
    <comment ref="F9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Στράτος</t>
        </r>
      </text>
    </comment>
    <comment ref="F9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 ΒΙΒΛΙΑ</t>
        </r>
      </text>
    </comment>
    <comment ref="F9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
</t>
        </r>
      </text>
    </comment>
    <comment ref="F9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ΒΙΒΛΙΑ κα ΠΑΤΡΙΤΣΙΑ</t>
        </r>
      </text>
    </comment>
    <comment ref="F9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9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ΠΑΝΑΓΙΩΤΗΣ- ΒΙΒΛΙΑ</t>
        </r>
      </text>
    </comment>
    <comment ref="F10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10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ΒΙΒΛΙΑ κος ΣΤΡΑΤΟΣ</t>
        </r>
      </text>
    </comment>
    <comment ref="F10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ΒΙΒΛΙΑ ΠΑΝΑΓΙΩΤΗΣ</t>
        </r>
      </text>
    </comment>
    <comment ref="F10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ΠΑΝΑΓΙΩΤΗΣ</t>
        </r>
      </text>
    </comment>
    <comment ref="F10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</t>
        </r>
      </text>
    </comment>
    <comment ref="F10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Κος ΣΤΡΑΤΟΣ ΒΙΒΛΙΑ</t>
        </r>
      </text>
    </comment>
  </commentList>
</comments>
</file>

<file path=xl/comments6.xml><?xml version="1.0" encoding="utf-8"?>
<comments xmlns="http://schemas.openxmlformats.org/spreadsheetml/2006/main">
  <authors>
    <author>Eurognosi Nea Ionia</author>
  </authors>
  <commentList>
    <comment ref="A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ΣΥΝΝΕΝΟΟΥΜΑΙ ΜΕ ΜΠΑΜΠΑ</t>
        </r>
      </text>
    </comment>
    <comment ref="A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ΜΙΛΑΩ ΜΕ ΤΟΝ ΜΠΑΜΠΑ</t>
        </r>
      </text>
    </comment>
    <comment ref="A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ΔΕΝ ΕΧΟΥΝ ΜΠΑΜΠΑ</t>
        </r>
      </text>
    </comment>
    <comment ref="B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ΟΠΟΤΕ ΠΑΙΡΝΕΙ ΑΠΌ ΤΟ ΚΙΝΗΤΟ ΤΟΥ, ΕΝΗΜΕΡΩΝΩ ΤΗΝ ΜΑΜΑ ΤΟΥ</t>
        </r>
      </text>
    </comment>
    <comment ref="A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ΓΙΑ ΟΙΚΟΝΟΜΙΚΑ ΜΙΛΑΩ ΜΟΝΟ ΜΕ ΜΠΑΜΠΑ</t>
        </r>
      </text>
    </comment>
    <comment ref="A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ΜΙΛΑΩ ΜΕ ΘΕΙΑ</t>
        </r>
      </text>
    </comment>
    <comment ref="A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ΔΕΝ ΕΧΟΥΝ ΜΠΑΜΠΑ</t>
        </r>
      </text>
    </comment>
    <comment ref="A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ΔΕΝ ΕΧΟΥΝ ΜΠΑΜΠΑ</t>
        </r>
      </text>
    </comment>
    <comment ref="A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ΓΙΑ ΟΙΚΟΝΟΜΙΚΑ ΤΗΛ. ΜΠΑΜΠΑ
</t>
        </r>
      </text>
    </comment>
    <comment ref="A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ΜΙΛΑΩ ΜΕ ΜΠΑΜΠΑ</t>
        </r>
      </text>
    </comment>
    <comment ref="A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ΤΗΛ. ΤΟΝ ΜΠΑΜΠΑ</t>
        </r>
      </text>
    </comment>
    <comment ref="A1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ΤΗΛ ΤΟΝ ΜΠΑΜΠΑ</t>
        </r>
      </text>
    </comment>
    <comment ref="G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ΜΑΓΑΖΙ</t>
        </r>
      </text>
    </comment>
    <comment ref="A18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ΓΙΑ ΟΙΚΟΝΟΜΙΚΑ ΤΟΝ ΜΠΑΜΠΑ</t>
        </r>
      </text>
    </comment>
  </commentList>
</comments>
</file>

<file path=xl/comments7.xml><?xml version="1.0" encoding="utf-8"?>
<comments xmlns="http://schemas.openxmlformats.org/spreadsheetml/2006/main">
  <authors>
    <author>Eurognosi Nea Ionia</author>
  </authors>
  <commentList>
    <comment ref="A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8/9</t>
        </r>
      </text>
    </comment>
    <comment ref="F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65 + 8*79</t>
        </r>
      </text>
    </comment>
    <comment ref="G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8/9 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</t>
        </r>
      </text>
    </comment>
    <comment ref="K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27/11</t>
        </r>
      </text>
    </comment>
    <comment ref="L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 </t>
        </r>
      </text>
    </comment>
    <comment ref="M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</t>
        </r>
      </text>
    </comment>
    <comment ref="A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24/9</t>
        </r>
      </text>
    </comment>
    <comment ref="F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+ 8*79</t>
        </r>
      </text>
    </comment>
    <comment ref="G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17/9</t>
        </r>
      </text>
    </comment>
    <comment ref="I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</t>
        </r>
      </text>
    </comment>
    <comment ref="J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ΤΗΣ ΚΡΑΤΗΣΑ 1 ΕΥΡΩ, ΜΟΥ ΔΙΝΕΙ 78
4/11 ΠΛΗΡΩΜΗ 80 ΕΥΡΩ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</t>
        </r>
      </text>
    </comment>
    <comment ref="L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ΠΗΡΑ 80, ΧΡΩΣΤΑΩ 1</t>
        </r>
      </text>
    </comment>
    <comment ref="M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5/2</t>
        </r>
      </text>
    </comment>
    <comment ref="A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24/9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+ 8*79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17/9 ΚΑΡΤΑ</t>
        </r>
      </text>
    </comment>
    <comment ref="I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</t>
        </r>
      </text>
    </comment>
    <comment ref="J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ΤΗΣ ΚΡΑΤΗΣΑ 1 ΕΥΡΩ, ΜΟΥ ΔΙΝΕΙ 78
4/11 ΠΛΗΡΩΜΗ 80 ΕΥΡΩ</t>
        </r>
      </text>
    </comment>
    <comment ref="K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ΜΟΥ ΔΙΝΕΙ 77
ΠΛΗΡΩΜΗ 9/12 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ΜΟΥ ΔΙΝΕΙ 77
8/1 ΕΔΩΣΕ 79</t>
        </r>
      </text>
    </comment>
    <comment ref="M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5/2</t>
        </r>
      </text>
    </comment>
    <comment ref="A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</t>
        </r>
      </text>
    </comment>
    <comment ref="F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65+( 8*124 + 128) 
9 ΔΟΣΕΙΣ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</t>
        </r>
      </text>
    </comment>
    <comment ref="I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</t>
        </r>
      </text>
    </comment>
    <comment ref="J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 ΥΠΟΛΟΙΠΟ 48 ΕΥΡΩ
19/11 ΕΞΟΦΛΗΣΗ ΝΟΕΜΒΡΙΟΥ</t>
        </r>
      </text>
    </comment>
    <comment ref="K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19/11 , ΥΠΟΛΟΙΠΟ 52 ΕΥΡΩ
22/12 ΠΛΗΡΩΘΗΚΕ ΥΠΟΛΟΙΠΟ ΚΑΡΤΑ</t>
        </r>
      </text>
    </comment>
    <comment ref="L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22/12 ΚΑΡΤΑ 98 ΕΥΡΩ
18/2 26 ΕΥΡΩ ΟΛΟΚΛΗΡΩΣΗ ΥΠΟΛΟΙΠΟΥ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18/2 </t>
        </r>
      </text>
    </comment>
    <comment ref="N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18/2</t>
        </r>
      </text>
    </comment>
    <comment ref="A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20/6/2025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+ 8*140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20/6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</t>
        </r>
      </text>
    </comment>
    <comment ref="J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  ΥΠΟΛΟΙΠΟ 30 ΕΥΡΩ
13/11  ΕΞΟΦΛΗΣΗ 30 ΕΥΡΩ</t>
        </r>
      </text>
    </comment>
    <comment ref="K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13/11 ΥΠΟΛΟΙΠΟ 20 ΕΥΡΩ</t>
        </r>
      </text>
    </comment>
    <comment ref="A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17/6/2025</t>
        </r>
      </text>
    </comment>
    <comment ref="F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65+ 8*85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17/6/2025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 ΚΑΡΤΑ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</t>
        </r>
      </text>
    </comment>
    <comment ref="K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</t>
        </r>
      </text>
    </comment>
    <comment ref="L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 ΚΑΡΤΑ</t>
        </r>
      </text>
    </comment>
    <comment ref="A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11/6/2025</t>
        </r>
      </text>
    </comment>
    <comment ref="F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65+ 8*74</t>
        </r>
      </text>
    </comment>
    <comment ref="G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11/6/2025</t>
        </r>
      </text>
    </comment>
    <comment ref="I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 ΕΘΝΙΚΗ</t>
        </r>
      </text>
    </comment>
    <comment ref="J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ΚΑΤΑΘΕΣΗ ΠΕΙΡΑΙΩΣ</t>
        </r>
      </text>
    </comment>
    <comment ref="K1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19/12 ΠΕΙΡΑΙΩΣ</t>
        </r>
      </text>
    </comment>
    <comment ref="L1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7/1 ΠΕΙΡΑΙΩΣ</t>
        </r>
      </text>
    </comment>
    <comment ref="A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11/6/2025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65+ 8*74</t>
        </r>
      </text>
    </comment>
    <comment ref="G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11/6/2025</t>
        </r>
      </text>
    </comment>
    <comment ref="I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 ΕΘΝΙΚΗ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ΚΑΤΑΘΕΣΗ ΠΕΙΡΑΙΩΣ</t>
        </r>
      </text>
    </comment>
    <comment ref="K1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19/12 ΠΕΙΡΑΙΩΣ</t>
        </r>
      </text>
    </comment>
    <comment ref="L1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7/1 ΠΕΙΡΑΙΩΣ</t>
        </r>
      </text>
    </comment>
    <comment ref="A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 1Η Δ.</t>
        </r>
      </text>
    </comment>
    <comment ref="C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ΚΑΡΤΑ</t>
        </r>
      </text>
    </comment>
    <comment ref="F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+ 8*140</t>
        </r>
      </text>
    </comment>
    <comment ref="G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ΚΑΡΤΑ</t>
        </r>
      </text>
    </comment>
    <comment ref="I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 </t>
        </r>
      </text>
    </comment>
    <comment ref="J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</t>
        </r>
      </text>
    </comment>
    <comment ref="K1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L1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ΚΑΡΤΑ</t>
        </r>
      </text>
    </comment>
    <comment ref="M1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ΚΑΡΤΑ</t>
        </r>
      </text>
    </comment>
    <comment ref="A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A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2/7/25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65+ 8*90 kai 20 study lab</t>
        </r>
      </text>
    </comment>
    <comment ref="G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26/5/2025</t>
        </r>
      </text>
    </comment>
    <comment ref="I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</t>
        </r>
      </text>
    </comment>
    <comment ref="J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ΚΑΡΤΑ</t>
        </r>
      </text>
    </comment>
    <comment ref="K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ΚΑΡΤΑ</t>
        </r>
      </text>
    </comment>
    <comment ref="L1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1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ΚΑΡΤΑ</t>
        </r>
      </text>
    </comment>
    <comment ref="A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65+ 8*90
ΚΑΙ 8*20 study lab</t>
        </r>
      </text>
    </comment>
    <comment ref="G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2/6/2025</t>
        </r>
      </text>
    </comment>
    <comment ref="I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</t>
        </r>
      </text>
    </comment>
    <comment ref="J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ΚΑΡΤΑ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ΚΑΡΤΑ</t>
        </r>
      </text>
    </comment>
    <comment ref="L1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1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ΚΑΡΤΑ</t>
        </r>
      </text>
    </comment>
    <comment ref="A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65+ 7*79+82
ΚΑΙ  8*20 study lab</t>
        </r>
      </text>
    </comment>
    <comment ref="G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2/6/2025</t>
        </r>
      </text>
    </comment>
    <comment ref="I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ΚΑΡΤΑ</t>
        </r>
      </text>
    </comment>
    <comment ref="K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ΚΑΡΤΑ</t>
        </r>
      </text>
    </comment>
    <comment ref="L1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1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ΚΑΡΤΑ</t>
        </r>
      </text>
    </comment>
    <comment ref="C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11/6</t>
        </r>
      </text>
    </comment>
    <comment ref="G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11/7 ΕΦΑΠΑΞ ΕΞΟΦΛΗΣΗ</t>
        </r>
      </text>
    </comment>
    <comment ref="C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11/6/2025</t>
        </r>
      </text>
    </comment>
    <comment ref="F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65+120*9</t>
        </r>
      </text>
    </comment>
    <comment ref="G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11/7/25 ΜΕΤΡΗΤΑ</t>
        </r>
      </text>
    </comment>
    <comment ref="A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1Η Δ.</t>
        </r>
      </text>
    </comment>
    <comment ref="F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 * 205 ΚΑΙ ΓΙΑ ΤΑ 3 ΠΑΙΔΙΑ</t>
        </r>
      </text>
    </comment>
    <comment ref="H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I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</t>
        </r>
      </text>
    </comment>
    <comment ref="J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27/11</t>
        </r>
      </text>
    </comment>
    <comment ref="K1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L1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10/2 ALPHA</t>
        </r>
      </text>
    </comment>
    <comment ref="A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1Η Δ.</t>
        </r>
      </text>
    </comment>
    <comment ref="F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 * 205 ΚΑΙ ΓΙΑ ΤΑ 3 ΠΑΙΔΙΑ</t>
        </r>
      </text>
    </comment>
    <comment ref="H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I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</t>
        </r>
      </text>
    </comment>
    <comment ref="J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27/11</t>
        </r>
      </text>
    </comment>
    <comment ref="K2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L2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10/2 ALPHA</t>
        </r>
      </text>
    </comment>
    <comment ref="A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1Η Δ.</t>
        </r>
      </text>
    </comment>
    <comment ref="F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 * 205 ΚΑΙ ΓΙΑ ΤΑ 3 ΠΑΙΔΙΑ</t>
        </r>
      </text>
    </comment>
    <comment ref="H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I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</t>
        </r>
      </text>
    </comment>
    <comment ref="J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27/11</t>
        </r>
      </text>
    </comment>
    <comment ref="K2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L2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10/2 ALPHA</t>
        </r>
      </text>
    </comment>
    <comment ref="A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1H ΔΟΣΗ</t>
        </r>
      </text>
    </comment>
    <comment ref="C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3/9</t>
        </r>
      </text>
    </comment>
    <comment ref="F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+ 8*120</t>
        </r>
      </text>
    </comment>
    <comment ref="G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3/9</t>
        </r>
      </text>
    </comment>
    <comment ref="I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 KARTA</t>
        </r>
      </text>
    </comment>
    <comment ref="J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 ΚΑΡΤΑ</t>
        </r>
      </text>
    </comment>
    <comment ref="K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KARTA</t>
        </r>
      </text>
    </comment>
    <comment ref="L2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12/2</t>
        </r>
      </text>
    </comment>
    <comment ref="A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65+8*92</t>
        </r>
      </text>
    </comment>
    <comment ref="G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16/5 ΚΑΡΤΑ</t>
        </r>
      </text>
    </comment>
    <comment ref="I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 ΚΑΤΑΘΕΣΗ ΕΘΝΙΚΗ</t>
        </r>
      </text>
    </comment>
    <comment ref="J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ΚΑΤΑΘ. ΕΘΝΙΚΗ</t>
        </r>
      </text>
    </comment>
    <comment ref="K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21/11 ΚΑΡΤΑ</t>
        </r>
      </text>
    </comment>
    <comment ref="L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19/12 ΚΑΡΤΑ</t>
        </r>
      </text>
    </comment>
    <comment ref="M2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30/1 ΚΑΤΑΘ. ΕΘΝΙΚΗ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15/5/2025</t>
        </r>
      </text>
    </comment>
    <comment ref="F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65+ 9*115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15/5/2025</t>
        </r>
      </text>
    </comment>
    <comment ref="H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12/9 ΚΑΤΑΘΕΣΗ ΑΠΌ EUROCATERING ΣΤΗΝ ALPHA </t>
        </r>
      </text>
    </comment>
    <comment ref="A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F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65+8*155+5</t>
        </r>
      </text>
    </comment>
    <comment ref="G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I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29/8 ΚΑΤΑΘΕΣΗ</t>
        </r>
      </text>
    </comment>
    <comment ref="J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27/9 ΚΑΤΑΘΕΣΗ ΠΕΙΡΑΙΩΣ</t>
        </r>
      </text>
    </comment>
    <comment ref="K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27/10 ΚΑΤΑΘΕΣΗ EUROBANK</t>
        </r>
      </text>
    </comment>
    <comment ref="L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26/11 ΚΑΤΑΘ. ΠΕΙΡΑΙΩΣ</t>
        </r>
      </text>
    </comment>
    <comment ref="M2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25/12 ΠΕΙΡΑΙΩΣ</t>
        </r>
      </text>
    </comment>
    <comment ref="N2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26/1 ΚΑΤΑΘ. ΠΕΙΡΑΙΩΣ</t>
        </r>
      </text>
    </comment>
    <comment ref="O2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ΝΑ ΤΟΥ ΠΑΡΩ +5 ΕΥΡΩ ΓΙΑΤΙ ΠΛΗΡΩΣΕ 60 ΕΥΡΩ ΠΡΟΚ/ΛΗ ΑΝΤΙ ΓΙΑ 65</t>
        </r>
      </text>
    </comment>
    <comment ref="A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30/5/2025</t>
        </r>
      </text>
    </comment>
    <comment ref="F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65+ 8*90</t>
        </r>
      </text>
    </comment>
    <comment ref="G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30/5/2025</t>
        </r>
      </text>
    </comment>
    <comment ref="I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6/10 ΚΑΤΑΘ. ALPHA</t>
        </r>
      </text>
    </comment>
    <comment ref="J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ΚΑΤΑΘΕΣΗ ALPHA BANK</t>
        </r>
      </text>
    </comment>
    <comment ref="K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ALPHA </t>
        </r>
      </text>
    </comment>
    <comment ref="L2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2/1 ALPHA</t>
        </r>
      </text>
    </comment>
    <comment ref="M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2/2 ALPHA</t>
        </r>
      </text>
    </comment>
    <comment ref="A2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1H Δ. 19/1</t>
        </r>
      </text>
    </comment>
    <comment ref="L2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19/1 ΚΑΤΑΘ. ALPHA</t>
        </r>
      </text>
    </comment>
    <comment ref="M2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ALPHA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29/9 ΟΛΙΚΗ ΕΞΟΦΛΗΣΗ ΜΕ ΜΕΤΡΗΤΑ</t>
        </r>
      </text>
    </comment>
    <comment ref="A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17/6/2025</t>
        </r>
      </text>
    </comment>
    <comment ref="F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+ 8*160</t>
        </r>
      </text>
    </comment>
    <comment ref="G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 ΚΑΡΤΑ</t>
        </r>
      </text>
    </comment>
    <comment ref="I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</t>
        </r>
      </text>
    </comment>
    <comment ref="J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19/11 ΚΑΡΤΑ</t>
        </r>
      </text>
    </comment>
    <comment ref="K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 ΚΑΡΤΑ</t>
        </r>
      </text>
    </comment>
    <comment ref="L2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11/2 ΚΑΡΤΑ</t>
        </r>
      </text>
    </comment>
    <comment ref="A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65+ 8*160</t>
        </r>
      </text>
    </comment>
    <comment ref="G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27/6/2025. ΤΑ 15 ΕΥΡΩ ΚΑΡΤΑ ΚΑΙ ΤΑ ΥΠΟΛΟΙΠΑ ΜΕΤΡΗΤΑ</t>
        </r>
      </text>
    </comment>
    <comment ref="I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</t>
        </r>
      </text>
    </comment>
    <comment ref="J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 ΚΑΡΤΑ</t>
        </r>
      </text>
    </comment>
    <comment ref="K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L3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31/1</t>
        </r>
      </text>
    </comment>
    <comment ref="M3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31/1</t>
        </r>
      </text>
    </comment>
    <comment ref="A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</t>
        </r>
      </text>
    </comment>
    <comment ref="F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65+ 8*85</t>
        </r>
      </text>
    </comment>
    <comment ref="G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</t>
        </r>
      </text>
    </comment>
    <comment ref="I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</t>
        </r>
      </text>
    </comment>
    <comment ref="J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 ΚΑΡΤΑ</t>
        </r>
      </text>
    </comment>
    <comment ref="K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L3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31/1</t>
        </r>
      </text>
    </comment>
    <comment ref="M3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31/1</t>
        </r>
      </text>
    </comment>
    <comment ref="C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2/7 ΕΘΝΙΚΗ</t>
        </r>
      </text>
    </comment>
    <comment ref="F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+ 9*120</t>
        </r>
      </text>
    </comment>
    <comment ref="G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 ΚΑΤΑΘΕΣΗ</t>
        </r>
      </text>
    </comment>
    <comment ref="H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6/10 65 ΕΥΡΩ ΚΑΤΑΘΕΣΗ ΠΕΙΡΑΙΩΣ
ΥΠΟΛΟΙΠΟ 55 ΕΥΡΩ ΠΛΗΡΩΜΗ 9/1 ALPHA</t>
        </r>
      </text>
    </comment>
    <comment ref="I3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9/1 ALPHA
ΥΠΟΛΟΙΠΟ 55</t>
        </r>
      </text>
    </comment>
    <comment ref="A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 1Η Δ.</t>
        </r>
      </text>
    </comment>
    <comment ref="F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100+ 8*105</t>
        </r>
      </text>
    </comment>
    <comment ref="G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29/6 ΠΕΙΡΑΙΩΣ</t>
        </r>
      </text>
    </comment>
    <comment ref="I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 ΚΑΤΑΘΕΣΗ ΠΕΙΡΑΙΩΣ</t>
        </r>
      </text>
    </comment>
    <comment ref="J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 ΠΕΙΡΑΙΩΣ</t>
        </r>
      </text>
    </comment>
    <comment ref="K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ΚΑΤΑΘΕΣΗ ΠΕΙΡΑΙΩΣ</t>
        </r>
      </text>
    </comment>
    <comment ref="L3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24/12 ΠΕΙΡΑΙΩΣ</t>
        </r>
      </text>
    </comment>
    <comment ref="M3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1/2 ΠΕΙΡΑΙΩΣ</t>
        </r>
      </text>
    </comment>
    <comment ref="C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</t>
        </r>
      </text>
    </comment>
    <comment ref="F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65+ 8*(90 + 15 SL)</t>
        </r>
      </text>
    </comment>
    <comment ref="G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12/5/2025 ΚΑΡΤΑ</t>
        </r>
      </text>
    </comment>
    <comment ref="A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 1Η Δ.</t>
        </r>
      </text>
    </comment>
    <comment ref="C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19/6/2025</t>
        </r>
      </text>
    </comment>
    <comment ref="F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65+ 9*120</t>
        </r>
      </text>
    </comment>
    <comment ref="G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10/6/2025</t>
        </r>
      </text>
    </comment>
    <comment ref="H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11/9</t>
        </r>
      </text>
    </comment>
    <comment ref="I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21/10 ΚΑΡΤΑ</t>
        </r>
      </text>
    </comment>
    <comment ref="J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13/11 ΚΑΡΤΑ</t>
        </r>
      </text>
    </comment>
    <comment ref="K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 ΚΑΡΤΑ</t>
        </r>
      </text>
    </comment>
    <comment ref="L3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15/1 ΚΑΡΤΑ</t>
        </r>
      </text>
    </comment>
    <comment ref="C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20/9</t>
        </r>
      </text>
    </comment>
    <comment ref="G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</t>
        </r>
      </text>
    </comment>
    <comment ref="G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200 + 7*134</t>
        </r>
      </text>
    </comment>
    <comment ref="I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 ΚΑΡΤΑ
ΕΚΔΟΘΗΚΕ ΤΙΜΟΛΟΓΙΟ</t>
        </r>
      </text>
    </comment>
    <comment ref="K3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28/1 ΚΑΡΤΑ</t>
        </r>
      </text>
    </comment>
    <comment ref="L3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28/1 ΚΑΡΤΑ</t>
        </r>
      </text>
    </comment>
    <comment ref="C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25/6/2025</t>
        </r>
      </text>
    </comment>
    <comment ref="F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( 8*54)</t>
        </r>
      </text>
    </comment>
    <comment ref="G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8/9</t>
        </r>
      </text>
    </comment>
    <comment ref="I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6/10 </t>
        </r>
      </text>
    </comment>
    <comment ref="J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</t>
        </r>
      </text>
    </comment>
    <comment ref="K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</t>
        </r>
      </text>
    </comment>
    <comment ref="L3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</t>
        </r>
      </text>
    </comment>
    <comment ref="M3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9/2</t>
        </r>
      </text>
    </comment>
    <comment ref="A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1Η Δ.</t>
        </r>
      </text>
    </comment>
    <comment ref="F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 * 110</t>
        </r>
      </text>
    </comment>
    <comment ref="K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</t>
        </r>
      </text>
    </comment>
    <comment ref="A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28/6/2025 EUROBANK</t>
        </r>
      </text>
    </comment>
    <comment ref="F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65+8*140</t>
        </r>
      </text>
    </comment>
    <comment ref="G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7/6/2025 KAΡΤΑ</t>
        </r>
      </text>
    </comment>
    <comment ref="I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 </t>
        </r>
      </text>
    </comment>
    <comment ref="J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 ΕΥΡΩ  17/10
ΥΠΟΛΟΙΠΑ 130 ΕΥΡΩ 11/11 ΜΕ ΚΑΡΤΑ</t>
        </r>
      </text>
    </comment>
    <comment ref="K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12/12 </t>
        </r>
      </text>
    </comment>
    <comment ref="L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</t>
        </r>
      </text>
    </comment>
    <comment ref="M4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17/2 </t>
        </r>
      </text>
    </comment>
    <comment ref="A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ΤΕΛΟΣ ΤΟΥ ΜΗΝΑ</t>
        </r>
      </text>
    </comment>
    <comment ref="C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I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ΚΑΤΑΘΕΣΗ ΕΘΝΙΚΗ</t>
        </r>
      </text>
    </comment>
    <comment ref="J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 ΚΑΤΑΘ. ΕΘΝΙΚΗ</t>
        </r>
      </text>
    </comment>
    <comment ref="K4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31/12 ΕΘΝΙΚΗ</t>
        </r>
      </text>
    </comment>
    <comment ref="L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 ΕΘΝΙΚΗ</t>
        </r>
      </text>
    </comment>
    <comment ref="A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5/6/2025</t>
        </r>
      </text>
    </comment>
    <comment ref="F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65+ 8*90</t>
        </r>
      </text>
    </comment>
    <comment ref="G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10/6/2025 ΚΑΡΤΑ</t>
        </r>
      </text>
    </comment>
    <comment ref="I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 ΚΑΡΤΑ</t>
        </r>
      </text>
    </comment>
    <comment ref="J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ΚΑΡΤΑ</t>
        </r>
      </text>
    </comment>
    <comment ref="K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ΚΑΡΤΑ</t>
        </r>
      </text>
    </comment>
    <comment ref="L4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13/1 ΚΑΡΤΑ</t>
        </r>
      </text>
    </comment>
    <comment ref="M4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ΚΑΡΤΑ</t>
        </r>
      </text>
    </comment>
    <comment ref="F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8*118</t>
        </r>
      </text>
    </comment>
    <comment ref="I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 </t>
        </r>
      </text>
    </comment>
    <comment ref="J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 ΚΑΡΤΑ</t>
        </r>
      </text>
    </comment>
    <comment ref="F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 *124</t>
        </r>
      </text>
    </comment>
    <comment ref="G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 </t>
        </r>
      </text>
    </comment>
    <comment ref="A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1Η Δ.</t>
        </r>
      </text>
    </comment>
    <comment ref="C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10/6/25</t>
        </r>
      </text>
    </comment>
    <comment ref="F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65+9*120</t>
        </r>
      </text>
    </comment>
    <comment ref="G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26/9</t>
        </r>
      </text>
    </comment>
    <comment ref="H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26/9 35 ΕΥΡΩ ΚΑΙ 16/10 85 ΕΥΡΩ</t>
        </r>
      </text>
    </comment>
    <comment ref="I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 </t>
        </r>
      </text>
    </comment>
    <comment ref="J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</t>
        </r>
      </text>
    </comment>
    <comment ref="K4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23/12</t>
        </r>
      </text>
    </comment>
    <comment ref="L4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</t>
        </r>
      </text>
    </comment>
    <comment ref="A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 1Η Δ.</t>
        </r>
      </text>
    </comment>
    <comment ref="C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20/5/2025</t>
        </r>
      </text>
    </comment>
    <comment ref="F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65+ 9*115</t>
        </r>
      </text>
    </comment>
    <comment ref="G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20/5/2025</t>
        </r>
      </text>
    </comment>
    <comment ref="H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4/9</t>
        </r>
      </text>
    </comment>
    <comment ref="I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</t>
        </r>
      </text>
    </comment>
    <comment ref="J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</t>
        </r>
      </text>
    </comment>
    <comment ref="K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</t>
        </r>
      </text>
    </comment>
    <comment ref="L4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</t>
        </r>
      </text>
    </comment>
    <comment ref="M4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5/2 </t>
        </r>
      </text>
    </comment>
    <comment ref="A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23/6/2025</t>
        </r>
      </text>
    </comment>
    <comment ref="F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65+ 8*140</t>
        </r>
      </text>
    </comment>
    <comment ref="G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28/5/2025</t>
        </r>
      </text>
    </comment>
    <comment ref="I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16/10</t>
        </r>
      </text>
    </comment>
    <comment ref="J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</t>
        </r>
      </text>
    </comment>
    <comment ref="K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L4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</t>
        </r>
      </text>
    </comment>
    <comment ref="A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18/9</t>
        </r>
      </text>
    </comment>
    <comment ref="F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(8*79)</t>
        </r>
      </text>
    </comment>
    <comment ref="G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11/9 ΚΑΡΤΑ</t>
        </r>
      </text>
    </comment>
    <comment ref="I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29/9 ΚΑΡΤΑ</t>
        </r>
      </text>
    </comment>
    <comment ref="J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ΚΑΡΤΑ</t>
        </r>
      </text>
    </comment>
    <comment ref="K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 ΚΑΡΤΑ</t>
        </r>
      </text>
    </comment>
    <comment ref="L4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4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 ΚΑΡΤΑ</t>
        </r>
      </text>
    </comment>
    <comment ref="A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+ 8*155</t>
        </r>
      </text>
    </comment>
    <comment ref="G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KATAΘ ΠΕΙΡΑΙΩΣ</t>
        </r>
      </text>
    </comment>
    <comment ref="I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ΚΑΤΑΘ ΠΕΙΡΑΙΩΣ</t>
        </r>
      </text>
    </comment>
    <comment ref="J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ΚΑΤΑΘ. ΠΕΙΡΑΙΩΣ</t>
        </r>
      </text>
    </comment>
    <comment ref="K5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1/12 ΚΑΤΑΘΕΣΗ ΠΕΙΡΑΙΩΣ</t>
        </r>
      </text>
    </comment>
    <comment ref="L5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ΚΑΤΑΘ. ΠΕΙΡΑΙΩΣ
ΒΓΗΚΕ ΩΣ ΠΛΕΟΝΑΣΜΑ ΑΠΌ ΤΙΣ ΚΑΤΑΘΕΣΕΙΣ ΤΩΝ ΠΡΟΗΓΟΥΜΕΝΩΝ ΜΗΝΩΝ</t>
        </r>
      </text>
    </comment>
    <comment ref="M5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ΒΓΗΚΕ ΩΣ ΠΛΕΟΝΑΣΜΑ ΑΠΌ ΤΙΣ ΚΑΤΑΘΕΣΕΙΣ ΤΩΝ ΠΡΟΗΓΟΥΜΕΝΩΝ ΜΗΝΩΝ</t>
        </r>
      </text>
    </comment>
    <comment ref="N5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ΔΟΘΗΚΑΝ 110 ΓΙΑ ΤΙΣ ΔΥΟ
ΣΥΝΟΛΙΚΟ ΥΠΟΛΟΙΠΟ 170</t>
        </r>
      </text>
    </comment>
    <comment ref="F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8*75</t>
        </r>
      </text>
    </comment>
    <comment ref="I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</t>
        </r>
      </text>
    </comment>
    <comment ref="J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17/11 ΚΑΤΑΘΕΣΗ ΠΕΙΡΑΙΩΣ</t>
        </r>
      </text>
    </comment>
    <comment ref="K5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21/12 ΕΘΝΙΚΗ</t>
        </r>
      </text>
    </comment>
    <comment ref="F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8*75</t>
        </r>
      </text>
    </comment>
    <comment ref="I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20/10</t>
        </r>
      </text>
    </comment>
    <comment ref="J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17/11 ΚΑΤΑΘΕΣΗ ΠΕΙΡΑΙΩΣ</t>
        </r>
      </text>
    </comment>
    <comment ref="K5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21/12 ΕΘΝΙΚΗ</t>
        </r>
      </text>
    </comment>
    <comment ref="A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F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65+ 8*83</t>
        </r>
      </text>
    </comment>
    <comment ref="G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24/6/2024</t>
        </r>
      </text>
    </comment>
    <comment ref="I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 ΚΑΡΤΑ</t>
        </r>
      </text>
    </comment>
    <comment ref="J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</t>
        </r>
      </text>
    </comment>
    <comment ref="K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ΚΑΡΤΑ</t>
        </r>
      </text>
    </comment>
    <comment ref="L5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22/12 ΚΑΡΤΑ</t>
        </r>
      </text>
    </comment>
    <comment ref="M5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29/1 ΚΑΡΤΑ</t>
        </r>
      </text>
    </comment>
    <comment ref="F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65+ 8*40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26/6/2025 ΚΑΡΤΑ</t>
        </r>
      </text>
    </comment>
    <comment ref="A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26/6/2025</t>
        </r>
      </text>
    </comment>
    <comment ref="F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65+ 8*85</t>
        </r>
      </text>
    </comment>
    <comment ref="G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26/6/2025 ΚΑΡΤΑ</t>
        </r>
      </text>
    </comment>
    <comment ref="I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 ΓΑΛΛΙΚΩΝ + 20 ΕΥΡΩ ΚΑΡΤΑ 14/10</t>
        </r>
      </text>
    </comment>
    <comment ref="J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 ΚΑΡΤΑ</t>
        </r>
      </text>
    </comment>
    <comment ref="K5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2/12 ΚΑΡΤΑ</t>
        </r>
      </text>
    </comment>
    <comment ref="L5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13/1 ΚΑΡΤΑ</t>
        </r>
      </text>
    </comment>
    <comment ref="M5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5/2 ΚΑΡΤΑ</t>
        </r>
      </text>
    </comment>
    <comment ref="A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26/6/2025</t>
        </r>
      </text>
    </comment>
    <comment ref="F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65+ 8*43</t>
        </r>
      </text>
    </comment>
    <comment ref="G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26/6/2025 KAΡΤΑ</t>
        </r>
      </text>
    </comment>
    <comment ref="I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 ΚΑΡΤΑ</t>
        </r>
      </text>
    </comment>
    <comment ref="J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 ΚΑΡΤΑ</t>
        </r>
      </text>
    </comment>
    <comment ref="K5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2/12 ΚΑΡΤΑ</t>
        </r>
      </text>
    </comment>
    <comment ref="L5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13/1 ΚΑΡΤΑ</t>
        </r>
      </text>
    </comment>
    <comment ref="M5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5/2 ΚΑΡΤΑ</t>
        </r>
      </text>
    </comment>
    <comment ref="A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</t>
        </r>
      </text>
    </comment>
    <comment ref="C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19/5</t>
        </r>
      </text>
    </comment>
    <comment ref="F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65+ 8*54 ΚΑΙ 15 STUDY LAB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14/5 ΚΑΡΤΑ</t>
        </r>
      </text>
    </comment>
    <comment ref="I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29/9 ΚΑΙ 8/10 S.L.</t>
        </r>
      </text>
    </comment>
    <comment ref="J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29/10 ΚΑΡΤΑ</t>
        </r>
      </text>
    </comment>
    <comment ref="K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28/11 ΚΑΡΤΑ</t>
        </r>
      </text>
    </comment>
    <comment ref="L5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14/1 μου εδωσε 70, χρωσταω 1 ευρω</t>
        </r>
      </text>
    </comment>
    <comment ref="M5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30/1</t>
        </r>
      </text>
    </comment>
    <comment ref="F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 + 8*115</t>
        </r>
      </text>
    </comment>
    <comment ref="G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ΚΑΡΤΑ</t>
        </r>
      </text>
    </comment>
    <comment ref="I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 ΚΑΡΤΑ</t>
        </r>
      </text>
    </comment>
    <comment ref="J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 KARTA</t>
        </r>
      </text>
    </comment>
    <comment ref="K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ΚΑΡΤΑ</t>
        </r>
      </text>
    </comment>
    <comment ref="L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  ΚΑΡΤΑ</t>
        </r>
      </text>
    </comment>
    <comment ref="M5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15/1 ΚΑΡΤΑ</t>
        </r>
      </text>
    </comment>
    <comment ref="N5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17/2 KARTA</t>
        </r>
      </text>
    </comment>
    <comment ref="F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 + 7*94 + 1*92</t>
        </r>
      </text>
    </comment>
    <comment ref="G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 ΚΑΡΤΑ</t>
        </r>
      </text>
    </comment>
    <comment ref="I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 ΚΑΡΤΑ</t>
        </r>
      </text>
    </comment>
    <comment ref="J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ΚΑΡΤΑ</t>
        </r>
      </text>
    </comment>
    <comment ref="K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ΚΑΡΤΑ</t>
        </r>
      </text>
    </comment>
    <comment ref="L5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5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 ΚΑΡΤΑ</t>
        </r>
      </text>
    </comment>
    <comment ref="A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26/5</t>
        </r>
      </text>
    </comment>
    <comment ref="F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65+ 8*90</t>
        </r>
      </text>
    </comment>
    <comment ref="G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26/5 ΚΑΡΤΑ</t>
        </r>
      </text>
    </comment>
    <comment ref="I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 ΚΑΤΑΘΕΣΗ ΕΘΝΙΚΗ</t>
        </r>
      </text>
    </comment>
    <comment ref="J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 ΚΑΤΑΘΕΣΗ ΕΘΝΙΚΗ</t>
        </r>
      </text>
    </comment>
    <comment ref="K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ΚΑΤΑΘ. ΕΘΝΙΚΗ</t>
        </r>
      </text>
    </comment>
    <comment ref="L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 ΚΑΤΑΘ. ΕΘΝΙΚΗ</t>
        </r>
      </text>
    </comment>
    <comment ref="A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3/7/25</t>
        </r>
      </text>
    </comment>
    <comment ref="F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65+ 8*54</t>
        </r>
      </text>
    </comment>
    <comment ref="G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26/5 ΚΑΡΤΑ</t>
        </r>
      </text>
    </comment>
    <comment ref="I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15/10 ΚΑΡΤΑ</t>
        </r>
      </text>
    </comment>
    <comment ref="J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 ΚΑΡΤΑ</t>
        </r>
      </text>
    </comment>
    <comment ref="K6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 ΚΑΡΤΑ</t>
        </r>
      </text>
    </comment>
    <comment ref="L6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6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4/2 ΚΑΡΤΑ</t>
        </r>
      </text>
    </comment>
    <comment ref="F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 * 115</t>
        </r>
      </text>
    </comment>
    <comment ref="I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6/10 KARTA</t>
        </r>
      </text>
    </comment>
    <comment ref="J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27/11 
ΜΟΥ ΕΔΩΣΕ 120, ΤΗΣ ΧΡΩΣΤΑΩ 5 ΕΥΡΩ</t>
        </r>
      </text>
    </comment>
    <comment ref="K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</t>
        </r>
      </text>
    </comment>
    <comment ref="L6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31/1 </t>
        </r>
      </text>
    </comment>
    <comment ref="A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 1H ΔΟΣΗ</t>
        </r>
      </text>
    </comment>
    <comment ref="F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+ 9 * 142</t>
        </r>
      </text>
    </comment>
    <comment ref="H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16/10 ΚΑΤΑΘΕΣΗ ALPHA</t>
        </r>
      </text>
    </comment>
    <comment ref="I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ΚΑΤΑΘ. ALPHA</t>
        </r>
      </text>
    </comment>
    <comment ref="J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14/11 ΚΑΤΑΘΕΣΗ ALPHA</t>
        </r>
      </text>
    </comment>
    <comment ref="K6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16/12 ALPHA</t>
        </r>
      </text>
    </comment>
    <comment ref="L6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21/1 KATAΘ. ALPHA</t>
        </r>
      </text>
    </comment>
    <comment ref="A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</t>
        </r>
      </text>
    </comment>
    <comment ref="F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+ 8*79
</t>
        </r>
      </text>
    </comment>
    <comment ref="G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30/6/2025</t>
        </r>
      </text>
    </comment>
    <comment ref="I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6/10 ΚΑΡΤΑ</t>
        </r>
      </text>
    </comment>
    <comment ref="J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ΚΑΡΤΑ</t>
        </r>
      </text>
    </comment>
    <comment ref="K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ΚΑΡΤΑ</t>
        </r>
      </text>
    </comment>
    <comment ref="L6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19/1 ΚΑΡΤΑ</t>
        </r>
      </text>
    </comment>
    <comment ref="M6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19/1 ΚΑΡΤΑ</t>
        </r>
      </text>
    </comment>
    <comment ref="D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ED2-3 1+1/2 PROFICIENCY</t>
        </r>
      </text>
    </comment>
    <comment ref="F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65+15*100</t>
        </r>
      </text>
    </comment>
    <comment ref="G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</t>
        </r>
      </text>
    </comment>
    <comment ref="H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14/9 ΚΑΤΑΘΕΣΗ ΕΘΝΙΚΗ</t>
        </r>
      </text>
    </comment>
    <comment ref="I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ALPHA ΚΑΤΑΘΕΣΗ</t>
        </r>
      </text>
    </comment>
    <comment ref="J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ΚΑΤΑΘ. ALPHA</t>
        </r>
      </text>
    </comment>
    <comment ref="K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30/11 ΚΑΤΑΘΕΣΗ ALPHA</t>
        </r>
      </text>
    </comment>
    <comment ref="L6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3/1 ALPHA</t>
        </r>
      </text>
    </comment>
    <comment ref="M6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 ALPHA</t>
        </r>
      </text>
    </comment>
    <comment ref="A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1H ΔΟΣΗ</t>
        </r>
      </text>
    </comment>
    <comment ref="C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10/9</t>
        </r>
      </text>
    </comment>
    <comment ref="F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
65 + 3*353</t>
        </r>
      </text>
    </comment>
    <comment ref="G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10/9 ΚΑΡΤΑ</t>
        </r>
      </text>
    </comment>
    <comment ref="I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6/10</t>
        </r>
      </text>
    </comment>
    <comment ref="J6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</t>
        </r>
      </text>
    </comment>
    <comment ref="K6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</t>
        </r>
      </text>
    </comment>
    <comment ref="A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25/6/2025 πειραιώς</t>
        </r>
      </text>
    </comment>
    <comment ref="F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+ 8*140</t>
        </r>
      </text>
    </comment>
    <comment ref="G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 ΠΕΙΡΑΙΩΣ</t>
        </r>
      </text>
    </comment>
    <comment ref="I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ΚΑΤΑΘΕΣΗ ΠΕΙΡΑΙΩΣ</t>
        </r>
      </text>
    </comment>
    <comment ref="J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ΚΑΤΑΘΕΣΗ ΠΕΙΡΑΙΩΣ</t>
        </r>
      </text>
    </comment>
    <comment ref="K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28/11 ΚΑΤΑΘ. ΠΕΙΡΑΙΩΣ</t>
        </r>
      </text>
    </comment>
    <comment ref="L6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30/12 ΠΕΙΡΑΙΩΣ</t>
        </r>
      </text>
    </comment>
    <comment ref="M6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28/1 ΠΕΙΡΑΙΩΣ</t>
        </r>
      </text>
    </comment>
    <comment ref="A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+ 8*79</t>
        </r>
      </text>
    </comment>
    <comment ref="G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 ΠΕΙΡΑΙΩΣ</t>
        </r>
      </text>
    </comment>
    <comment ref="I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ΚΑΤΑΘΕΣΗ ΠΕΙΡΑΙΩΣ</t>
        </r>
      </text>
    </comment>
    <comment ref="J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ΚΑΤΑΘΕΣΗ ΠΕΙΡΑΙΩΣ</t>
        </r>
      </text>
    </comment>
    <comment ref="K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28/11 ΚΑΤΑΘ. ΠΕΙΡΑΙΩΣ</t>
        </r>
      </text>
    </comment>
    <comment ref="L6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30/12 ΠΕΙΡΑΙΩΣ</t>
        </r>
      </text>
    </comment>
    <comment ref="M6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28/1 ΠΕΙΡΑΙΩΣ</t>
        </r>
      </text>
    </comment>
    <comment ref="F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6*100</t>
        </r>
      </text>
    </comment>
    <comment ref="K6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22/12 ΚΑΡΤΑ</t>
        </r>
      </text>
    </comment>
    <comment ref="A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19/6/2025</t>
        </r>
      </text>
    </comment>
    <comment ref="F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65+ 8*80</t>
        </r>
      </text>
    </comment>
    <comment ref="G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19/6/2025</t>
        </r>
      </text>
    </comment>
    <comment ref="I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J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18/11 ΚΑΡΤΑ</t>
        </r>
      </text>
    </comment>
    <comment ref="K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ΚΑΤΑΘ. ΠΕΙΡΑΙΩΣ</t>
        </r>
      </text>
    </comment>
    <comment ref="L7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15/1 ΚΑΤΑΘ. ΠΕΙΡΑΙΩΣ</t>
        </r>
      </text>
    </comment>
    <comment ref="M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5/2 ΠΕΙΡΑΙΩΣ</t>
        </r>
      </text>
    </comment>
    <comment ref="A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1Η ΔΟΣΗ</t>
        </r>
      </text>
    </comment>
    <comment ref="C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27/5/25 ΚΑΤΑΘΕΣΗ </t>
        </r>
      </text>
    </comment>
    <comment ref="F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+ 8*140
1 Δ. ΣΕΠΤ</t>
        </r>
      </text>
    </comment>
    <comment ref="G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27/5 ΚΑΤΑΘΕΣΗ</t>
        </r>
      </text>
    </comment>
    <comment ref="H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18/9 ΚΑΤΑΘ. ΠΕΙΡΑΙΩΣ</t>
        </r>
      </text>
    </comment>
    <comment ref="I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 ΚΑΤΑΘΕΣΗ ΠΕΙΡΑΙΩΣ</t>
        </r>
      </text>
    </comment>
    <comment ref="K7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29/12  ΠΕΙΡΑΙΩΣ</t>
        </r>
      </text>
    </comment>
    <comment ref="L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6/2 ΠΕΙΡΑΙΩΣ</t>
        </r>
      </text>
    </comment>
    <comment ref="A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1H Δ.</t>
        </r>
      </text>
    </comment>
    <comment ref="C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17/9</t>
        </r>
      </text>
    </comment>
    <comment ref="F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+ 8*85</t>
        </r>
      </text>
    </comment>
    <comment ref="G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17/9</t>
        </r>
      </text>
    </comment>
    <comment ref="I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6/10</t>
        </r>
      </text>
    </comment>
    <comment ref="J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</t>
        </r>
      </text>
    </comment>
    <comment ref="K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ΣΥΝ 5 ΕΥΡΩ , ΚΡΑΤΑΩ 80 
1/12 ΠΛΗΡΩΜΗ ΜΕΤΡΗΤΑ</t>
        </r>
      </text>
    </comment>
    <comment ref="L7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14/1</t>
        </r>
      </text>
    </comment>
    <comment ref="M7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9/2</t>
        </r>
      </text>
    </comment>
    <comment ref="F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65+ 8*43</t>
        </r>
      </text>
    </comment>
    <comment ref="G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A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 1Η Δ.</t>
        </r>
      </text>
    </comment>
    <comment ref="C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F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65+8*90</t>
        </r>
      </text>
    </comment>
    <comment ref="G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I74" authorId="0">
      <text>
        <r>
          <rPr>
            <b/>
            <sz val="9"/>
            <color indexed="81"/>
            <rFont val="Tahoma"/>
            <family val="2"/>
            <charset val="161"/>
          </rPr>
          <t xml:space="preserve">Eurognosi Nea Ionia:
</t>
        </r>
        <r>
          <rPr>
            <sz val="9"/>
            <color indexed="81"/>
            <rFont val="Tahoma"/>
            <family val="2"/>
            <charset val="161"/>
          </rPr>
          <t>ΠΡΟΚ/ΛΗ ΤΩΝ ΓΑΛ + ΥΠΟΛΟΙΠΟ 25 ΕΥΡΩ , ΔΟΘΗΚΑΝ 14/10</t>
        </r>
      </text>
    </comment>
    <comment ref="J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</t>
        </r>
      </text>
    </comment>
    <comment ref="K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18/12 </t>
        </r>
      </text>
    </comment>
    <comment ref="L7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20/1</t>
        </r>
      </text>
    </comment>
    <comment ref="M7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17/2</t>
        </r>
      </text>
    </comment>
    <comment ref="A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8/9</t>
        </r>
      </text>
    </comment>
    <comment ref="F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65+ 8*160</t>
        </r>
      </text>
    </comment>
    <comment ref="G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5/5/2025</t>
        </r>
      </text>
    </comment>
    <comment ref="I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15/10 </t>
        </r>
      </text>
    </comment>
    <comment ref="J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 </t>
        </r>
      </text>
    </comment>
    <comment ref="K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</t>
        </r>
      </text>
    </comment>
    <comment ref="L7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</t>
        </r>
      </text>
    </comment>
    <comment ref="M7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9/2</t>
        </r>
      </text>
    </comment>
    <comment ref="A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19/6/2025</t>
        </r>
      </text>
    </comment>
    <comment ref="F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 * (48 + 20)</t>
        </r>
      </text>
    </comment>
    <comment ref="G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19/6/2025 KARTA</t>
        </r>
      </text>
    </comment>
    <comment ref="I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 ΚΑΡΤΑ</t>
        </r>
      </text>
    </comment>
    <comment ref="J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ΚΑΡΤΑ</t>
        </r>
      </text>
    </comment>
    <comment ref="K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ΚΑΡΤΑ</t>
        </r>
      </text>
    </comment>
    <comment ref="L7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7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ΚΑΡΤΑ</t>
        </r>
      </text>
    </comment>
    <comment ref="A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+ 8*148</t>
        </r>
      </text>
    </comment>
    <comment ref="G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 </t>
        </r>
      </text>
    </comment>
    <comment ref="I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10/10 ΚΑΤΑΘ. ALPHA</t>
        </r>
      </text>
    </comment>
    <comment ref="J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</t>
        </r>
      </text>
    </comment>
    <comment ref="K7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9/12 ΜΕΤΡΗΤΑ ΦΙΛΟΘΕΗ </t>
        </r>
      </text>
    </comment>
    <comment ref="L7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9/1 ΜΕΤΡΗΤΑ ΦΙΛΟΘΕΗ</t>
        </r>
      </text>
    </comment>
    <comment ref="M7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10/2 METΡΗΤΑ</t>
        </r>
      </text>
    </comment>
    <comment ref="A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6/6/2025</t>
        </r>
      </text>
    </comment>
    <comment ref="F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65+ 8*148</t>
        </r>
      </text>
    </comment>
    <comment ref="G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8/5/2025 ΠΕΙΡΑΙΩΣ</t>
        </r>
      </text>
    </comment>
    <comment ref="I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ΕΘΝΙΚΗ</t>
        </r>
      </text>
    </comment>
    <comment ref="J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 ΚΑΤΑΘΕΣΗ ΠΕΙΡΑΙΩΣ</t>
        </r>
      </text>
    </comment>
    <comment ref="K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ΚΑΤΑΘ. ΠΕΙΡΑΙΩΣ</t>
        </r>
      </text>
    </comment>
    <comment ref="L7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ΠΕΙΡΑΙΩΣ</t>
        </r>
      </text>
    </comment>
    <comment ref="M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9/2 ΚΑΤΑΘ. ΠΕΙΡΑΙΩΣ</t>
        </r>
      </text>
    </comment>
    <comment ref="A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
KANEI ΣΤΗΝ ΦΙΛΟΘΕΗ</t>
        </r>
      </text>
    </comment>
    <comment ref="F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65+8*86</t>
        </r>
      </text>
    </comment>
    <comment ref="G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 ΠΕΙΡΑΙΩΣ</t>
        </r>
      </text>
    </comment>
    <comment ref="I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ΕΘΝΙΚΗ</t>
        </r>
      </text>
    </comment>
    <comment ref="J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 ΚΑΤΑΘΕΣΗ ΠΕΙΡΑΙΩΣ</t>
        </r>
      </text>
    </comment>
    <comment ref="K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ΚΑΤΑΘ. ΠΕΙΡΑΙΩΣ</t>
        </r>
      </text>
    </comment>
    <comment ref="L7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ΠΕΙΡΑΙΩΣ</t>
        </r>
      </text>
    </comment>
    <comment ref="M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9/2 ΚΑΤΑΘ. ΠΕΙΡΑΙΩΣ</t>
        </r>
      </text>
    </comment>
    <comment ref="C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6/6/2025</t>
        </r>
      </text>
    </comment>
    <comment ref="F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50+8*81</t>
        </r>
      </text>
    </comment>
    <comment ref="G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8/5/2025 ΠΕΙΡΑΙΩΣ</t>
        </r>
      </text>
    </comment>
    <comment ref="I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ΕΘΝΙΚΗ</t>
        </r>
      </text>
    </comment>
    <comment ref="J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 ΚΑΤΑΘΕΣΗ ΠΕΙΡΑΙΩΣ</t>
        </r>
      </text>
    </comment>
    <comment ref="K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ΚΑΤΑΘ. ΠΕΙΡΑΙΩΣ</t>
        </r>
      </text>
    </comment>
    <comment ref="L8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ΠΕΙΡΑΙΩΣ</t>
        </r>
      </text>
    </comment>
    <comment ref="M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9/2 ΚΑΤΑΘ. ΠΕΙΡΑΙΩΣ</t>
        </r>
      </text>
    </comment>
    <comment ref="A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15/10 1Η Δ.</t>
        </r>
      </text>
    </comment>
    <comment ref="F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 + 8 *105</t>
        </r>
      </text>
    </comment>
    <comment ref="G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 ΚΑΡΤΑ</t>
        </r>
      </text>
    </comment>
    <comment ref="I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22/10 ΚΑΡΤΑ</t>
        </r>
      </text>
    </comment>
    <comment ref="J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19/11</t>
        </r>
      </text>
    </comment>
    <comment ref="K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ΚΑΡΤΑ</t>
        </r>
      </text>
    </comment>
    <comment ref="L8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8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 ΚΑΡΤΑ</t>
        </r>
      </text>
    </comment>
    <comment ref="A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</t>
        </r>
      </text>
    </comment>
    <comment ref="F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65+ 8*160</t>
        </r>
      </text>
    </comment>
    <comment ref="G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</t>
        </r>
      </text>
    </comment>
    <comment ref="I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4/11 150 ΕΥΡΩ ΜΕ ΚΑΡΤΑ ΚΑΙ 10 ΕΥΡΩ ΜΕΤΡΗΤΑ</t>
        </r>
      </text>
    </comment>
    <comment ref="J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</t>
        </r>
      </text>
    </comment>
    <comment ref="K8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10/2 EUROBANK</t>
        </r>
      </text>
    </comment>
    <comment ref="L8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10/2 EUROBANK</t>
        </r>
      </text>
    </comment>
    <comment ref="A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1H Δ.</t>
        </r>
      </text>
    </comment>
    <comment ref="C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 ΕΘΝΙΚΗ</t>
        </r>
      </text>
    </comment>
    <comment ref="F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65+8*65
*210 ΕΥΡΩ ΚΑΙ ΟΙ 3</t>
        </r>
      </text>
    </comment>
    <comment ref="G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 ΕΘΝΙΚΗ</t>
        </r>
      </text>
    </comment>
    <comment ref="I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</t>
        </r>
      </text>
    </comment>
    <comment ref="J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</t>
        </r>
      </text>
    </comment>
    <comment ref="K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18/12</t>
        </r>
      </text>
    </comment>
    <comment ref="L8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15/1</t>
        </r>
      </text>
    </comment>
    <comment ref="A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</t>
        </r>
      </text>
    </comment>
    <comment ref="F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65+8*65</t>
        </r>
      </text>
    </comment>
    <comment ref="G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 ΕΘΝΙΚΗ</t>
        </r>
      </text>
    </comment>
    <comment ref="I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</t>
        </r>
      </text>
    </comment>
    <comment ref="J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</t>
        </r>
      </text>
    </comment>
    <comment ref="K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18/12</t>
        </r>
      </text>
    </comment>
    <comment ref="L8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15/1</t>
        </r>
      </text>
    </comment>
    <comment ref="A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 ΕΘΝΙΚΗ</t>
        </r>
      </text>
    </comment>
    <comment ref="F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65+8*80</t>
        </r>
      </text>
    </comment>
    <comment ref="G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 ΕΘΝΙΚΗ</t>
        </r>
      </text>
    </comment>
    <comment ref="I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 </t>
        </r>
      </text>
    </comment>
    <comment ref="J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</t>
        </r>
      </text>
    </comment>
    <comment ref="K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18/12</t>
        </r>
      </text>
    </comment>
    <comment ref="L8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15/1</t>
        </r>
      </text>
    </comment>
    <comment ref="A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</t>
        </r>
      </text>
    </comment>
    <comment ref="F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+ 7*79+77 ΚΑΙ 20 STUDY LAB</t>
        </r>
      </text>
    </comment>
    <comment ref="G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9/5/2025</t>
        </r>
      </text>
    </comment>
    <comment ref="I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29/9 ΚΑΡΤΑ</t>
        </r>
      </text>
    </comment>
    <comment ref="J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ΚΑΡΤΑ</t>
        </r>
      </text>
    </comment>
    <comment ref="K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 KARTA</t>
        </r>
      </text>
    </comment>
    <comment ref="L8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8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</t>
        </r>
      </text>
    </comment>
    <comment ref="A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65+ 7*73+74 KAI 20 STUDY LAB</t>
        </r>
      </text>
    </comment>
    <comment ref="G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9/5/2025</t>
        </r>
      </text>
    </comment>
    <comment ref="I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29/9 ΚΑΡΤΑ</t>
        </r>
      </text>
    </comment>
    <comment ref="J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ΚΑΡΤΑ</t>
        </r>
      </text>
    </comment>
    <comment ref="K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 KARTA</t>
        </r>
      </text>
    </comment>
    <comment ref="L8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8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</t>
        </r>
      </text>
    </comment>
    <comment ref="F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 + 7*94 + 1*92</t>
        </r>
      </text>
    </comment>
    <comment ref="G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 ΚΑΡΤΑ</t>
        </r>
      </text>
    </comment>
    <comment ref="I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 ΚΑΡΤΑ</t>
        </r>
      </text>
    </comment>
    <comment ref="J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ΚΑΡΤΑ</t>
        </r>
      </text>
    </comment>
    <comment ref="K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ΚΑΡΤΑ</t>
        </r>
      </text>
    </comment>
    <comment ref="L8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8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 ΚΑΡΤΑ</t>
        </r>
      </text>
    </comment>
    <comment ref="A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15/5</t>
        </r>
      </text>
    </comment>
    <comment ref="F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200+ 8*70</t>
        </r>
      </text>
    </comment>
    <comment ref="G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15/5/2025</t>
        </r>
      </text>
    </comment>
    <comment ref="I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 ΚΑΡΤΑ</t>
        </r>
      </text>
    </comment>
    <comment ref="J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ΚΑΡΤΑ</t>
        </r>
      </text>
    </comment>
    <comment ref="K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ΚΑΡΤΑ</t>
        </r>
      </text>
    </comment>
    <comment ref="L8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22/1 ΚΑΡΤΑ</t>
        </r>
      </text>
    </comment>
    <comment ref="M8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5/2 KARTA</t>
        </r>
      </text>
    </comment>
    <comment ref="C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 30/6/25</t>
        </r>
      </text>
    </comment>
    <comment ref="F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+ 8*148 + (3*105)</t>
        </r>
      </text>
    </comment>
    <comment ref="G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KATAUESH 30/6/25</t>
        </r>
      </text>
    </comment>
    <comment ref="I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</t>
        </r>
      </text>
    </comment>
    <comment ref="J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K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</t>
        </r>
      </text>
    </comment>
    <comment ref="L9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23/1 </t>
        </r>
      </text>
    </comment>
    <comment ref="F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50 + (7*112 +1*116)</t>
        </r>
      </text>
    </comment>
    <comment ref="G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 ΚΑΡΤΑ</t>
        </r>
      </text>
    </comment>
    <comment ref="I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</t>
        </r>
      </text>
    </comment>
    <comment ref="K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</t>
        </r>
      </text>
    </comment>
    <comment ref="L9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23/1 </t>
        </r>
      </text>
    </comment>
    <comment ref="A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 30/6/25</t>
        </r>
      </text>
    </comment>
    <comment ref="F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65+8*90</t>
        </r>
      </text>
    </comment>
    <comment ref="G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ΚΑΤΑΘΕΣΗ 30/6/25</t>
        </r>
      </text>
    </comment>
    <comment ref="I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</t>
        </r>
      </text>
    </comment>
    <comment ref="J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K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</t>
        </r>
      </text>
    </comment>
    <comment ref="L9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23/1 </t>
        </r>
      </text>
    </comment>
    <comment ref="F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2*180</t>
        </r>
      </text>
    </comment>
    <comment ref="I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 ΚΑΡΤΑ</t>
        </r>
      </text>
    </comment>
    <comment ref="J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18/11 </t>
        </r>
      </text>
    </comment>
    <comment ref="A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5/6/2025</t>
        </r>
      </text>
    </comment>
    <comment ref="E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ΕΚΑΝΕ ΜΕΛΕΤΗ ΜΕΧΡΙ ΑΡΧΕΣ ΝΟΕΜΒΡΗ ΚΑΙ ΜΕΤΑ ΣΤΑΜΑΤΗΣΕ</t>
        </r>
      </text>
    </comment>
    <comment ref="F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65+ 8*85 KAI 20 STUDY LAB</t>
        </r>
      </text>
    </comment>
    <comment ref="G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I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J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</t>
        </r>
      </text>
    </comment>
    <comment ref="K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ΚΑΡΤΑ</t>
        </r>
      </text>
    </comment>
    <comment ref="L9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9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KARTA</t>
        </r>
      </text>
    </comment>
    <comment ref="A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 1Η Δ.</t>
        </r>
      </text>
    </comment>
    <comment ref="C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5/6/2025</t>
        </r>
      </text>
    </comment>
    <comment ref="F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65+ 9*120</t>
        </r>
      </text>
    </comment>
    <comment ref="G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6/5 ΚΑΡΤΑ</t>
        </r>
      </text>
    </comment>
    <comment ref="H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2/9 ΚΑΡΤΑ</t>
        </r>
      </text>
    </comment>
    <comment ref="I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J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</t>
        </r>
      </text>
    </comment>
    <comment ref="K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ΚΑΡΤΑ</t>
        </r>
      </text>
    </comment>
    <comment ref="L9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9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KARTA</t>
        </r>
      </text>
    </comment>
    <comment ref="A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1H Δ. 1/11
ΕΚΑΝΕ ΜΑΘΗΜΑ ΜΕΧΡΙ ΚΑΙ ΔΕΚΕΜΒΡΗ</t>
        </r>
      </text>
    </comment>
    <comment ref="J9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1/12 ΚΑΤΑΘΕΣΗ EUROBANK</t>
        </r>
      </text>
    </comment>
    <comment ref="A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 1Η ΔΟΣΗ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29/5/2025</t>
        </r>
      </text>
    </comment>
    <comment ref="F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65+ 9*115</t>
        </r>
      </text>
    </comment>
    <comment ref="G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29/5</t>
        </r>
      </text>
    </comment>
    <comment ref="H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4/9 ΚΑΡΤΑ</t>
        </r>
      </text>
    </comment>
    <comment ref="I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J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ΚΑΡΤΑ</t>
        </r>
      </text>
    </comment>
    <comment ref="K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ΚΑΡΤΑ</t>
        </r>
      </text>
    </comment>
    <comment ref="L9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9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ΚΑΡΤΑ</t>
        </r>
      </text>
    </comment>
    <comment ref="A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</t>
        </r>
      </text>
    </comment>
    <comment ref="F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+ 8*48</t>
        </r>
      </text>
    </comment>
    <comment ref="G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</t>
        </r>
      </text>
    </comment>
    <comment ref="I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J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ΚΑΡΤΑ</t>
        </r>
      </text>
    </comment>
    <comment ref="K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4/12 ΚΑΡΤΑ</t>
        </r>
      </text>
    </comment>
    <comment ref="L9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9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ΚΑΡΤΑ</t>
        </r>
      </text>
    </comment>
    <comment ref="A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F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65+ 8*120</t>
        </r>
      </text>
    </comment>
    <comment ref="G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13/5/2025</t>
        </r>
      </text>
    </comment>
    <comment ref="I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</t>
        </r>
      </text>
    </comment>
    <comment ref="J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</t>
        </r>
      </text>
    </comment>
    <comment ref="K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</t>
        </r>
      </text>
    </comment>
    <comment ref="L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20/1</t>
        </r>
      </text>
    </comment>
    <comment ref="A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ΔΟΣΗ</t>
        </r>
      </text>
    </comment>
    <comment ref="C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11/9/25</t>
        </r>
      </text>
    </comment>
    <comment ref="F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+ 8*99(79 + 20 S.L.)</t>
        </r>
      </text>
    </comment>
    <comment ref="G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4/9 ΚΑΡΤΑ</t>
        </r>
      </text>
    </comment>
    <comment ref="I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</t>
        </r>
      </text>
    </comment>
    <comment ref="J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 ΚΑΡΤΑ</t>
        </r>
      </text>
    </comment>
    <comment ref="K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L10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</t>
        </r>
      </text>
    </comment>
    <comment ref="M10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4/2 ΚΑΡΤΑ</t>
        </r>
      </text>
    </comment>
    <comment ref="A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ΔΟΣΗ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11/9/25</t>
        </r>
      </text>
    </comment>
    <comment ref="F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+ 8*140</t>
        </r>
      </text>
    </comment>
    <comment ref="G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4/9 ΚΑΡΤΑ</t>
        </r>
      </text>
    </comment>
    <comment ref="I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</t>
        </r>
      </text>
    </comment>
    <comment ref="J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 ΚΑΡΤΑ</t>
        </r>
      </text>
    </comment>
    <comment ref="K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3/12</t>
        </r>
      </text>
    </comment>
    <comment ref="L10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</t>
        </r>
      </text>
    </comment>
    <comment ref="M10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4/2 ΚΑΡΤΑ</t>
        </r>
      </text>
    </comment>
    <comment ref="C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20/5</t>
        </r>
      </text>
    </comment>
    <comment ref="G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8/5/2025 ΚΑΡΤΑ</t>
        </r>
      </text>
    </comment>
    <comment ref="A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 1Η Δ.</t>
        </r>
      </text>
    </comment>
    <comment ref="C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18/9</t>
        </r>
      </text>
    </comment>
    <comment ref="F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65+ 9*120</t>
        </r>
      </text>
    </comment>
    <comment ref="G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29/5/2025 ΚΑΡΤΑ</t>
        </r>
      </text>
    </comment>
    <comment ref="H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30/9 ΚΑΡΤΑ</t>
        </r>
      </text>
    </comment>
    <comment ref="I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 </t>
        </r>
      </text>
    </comment>
    <comment ref="J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25/11</t>
        </r>
      </text>
    </comment>
    <comment ref="K10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23/12 ΚΑΡΤΑ</t>
        </r>
      </text>
    </comment>
    <comment ref="L10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29/1 ΚΑΡΤΑ</t>
        </r>
      </text>
    </comment>
    <comment ref="C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</t>
        </r>
      </text>
    </comment>
    <comment ref="G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 ΕΦΑΠΑΞ</t>
        </r>
      </text>
    </comment>
    <comment ref="C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</t>
        </r>
      </text>
    </comment>
    <comment ref="F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Τα 310 ευρώ έχουν πληρωθεί την χρονιά 2024-2025</t>
        </r>
      </text>
    </comment>
    <comment ref="G1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310 ευρω πληρωμένα 2024-2025 
290 ευρώ 12/6/2025</t>
        </r>
      </text>
    </comment>
    <comment ref="A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1H Δ</t>
        </r>
      </text>
    </comment>
    <comment ref="C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+ 25TALKIE</t>
        </r>
      </text>
    </comment>
    <comment ref="F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 * 94 (79 + 15 ΕΥΡΩ SL ΑΠΌ ΝΟΕΜΒΡΗ )
ΚΑΙ ΟΙ 2 ΜΑΖΙ 157 ΕΥΡΩ</t>
        </r>
      </text>
    </comment>
    <comment ref="G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9/9</t>
        </r>
      </text>
    </comment>
    <comment ref="I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 ΚΑΡΤΑ</t>
        </r>
      </text>
    </comment>
    <comment ref="J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</t>
        </r>
      </text>
    </comment>
    <comment ref="K1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ΜΟΥ ΕΔΩΣΕ 8 ΕΥΡΩ ΠΑΡΑΠΑΝΩ , ΑΡΑ ΠΑΙΡΝΩ 86 ΕΥΡΩ
ΠΛΗΡΩΜΗ 1/12 ΚΑΡΤΑ</t>
        </r>
      </text>
    </comment>
    <comment ref="L10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20/1 ΚΑΡΤΑ</t>
        </r>
      </text>
    </comment>
    <comment ref="M10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</t>
        </r>
      </text>
    </comment>
    <comment ref="A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 * 63  (48+15 S.L. ΑΠΌ ΔΕΚΕΜΒΡΗ)</t>
        </r>
      </text>
    </comment>
    <comment ref="G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9/9</t>
        </r>
      </text>
    </comment>
    <comment ref="I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 KARTA</t>
        </r>
      </text>
    </comment>
    <comment ref="J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</t>
        </r>
      </text>
    </comment>
    <comment ref="K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ΚΑΡΤΑ
12/12 ΚΑΡΤΑ ΜΕΛΕΤΗ</t>
        </r>
      </text>
    </comment>
    <comment ref="L10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20/1 ΚΑΡΤΑ</t>
        </r>
      </text>
    </comment>
    <comment ref="M10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</t>
        </r>
      </text>
    </comment>
    <comment ref="F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ΕΊΝΑΙ 420 ΕΥΡΩ ΑΝ ΠΛΗΡΩΣΕΙ ΜΕΤΡΗΤΑ ΣΕ 2 ΔΟΣΕΙΣ</t>
        </r>
      </text>
    </comment>
    <comment ref="G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9/9</t>
        </r>
      </text>
    </comment>
    <comment ref="I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1Η ΔΟΣΗ </t>
        </r>
      </text>
    </comment>
    <comment ref="J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27/11 2Η ΔΟΣΗ </t>
        </r>
      </text>
    </comment>
    <comment ref="A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 1Η Δ.</t>
        </r>
      </text>
    </comment>
    <comment ref="D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ED2-3 1-1/2 PROFI</t>
        </r>
      </text>
    </comment>
    <comment ref="F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65+ 15*100</t>
        </r>
      </text>
    </comment>
    <comment ref="G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</t>
        </r>
      </text>
    </comment>
    <comment ref="H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11/9 ΚΑΤΑΘΕΣΗ ΕΘΝΙΚΗ</t>
        </r>
      </text>
    </comment>
    <comment ref="I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 KARTA</t>
        </r>
      </text>
    </comment>
    <comment ref="J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13/11 ΚΑΡΤΑ</t>
        </r>
      </text>
    </comment>
    <comment ref="K1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KARTA</t>
        </r>
      </text>
    </comment>
    <comment ref="L10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15/1 ΚΑΡΤΑ</t>
        </r>
      </text>
    </comment>
    <comment ref="M10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13/2 ΚΑΡΤΑ</t>
        </r>
      </text>
    </comment>
    <comment ref="A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3*120 . 1Η ΔΟΣΗ ΟΚΤΩΒΡΙΟΣ</t>
        </r>
      </text>
    </comment>
    <comment ref="I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3/10 </t>
        </r>
      </text>
    </comment>
    <comment ref="J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7/11</t>
        </r>
      </text>
    </comment>
    <comment ref="K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</t>
        </r>
      </text>
    </comment>
    <comment ref="A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ΚΆΘΕ ΤΕΛΟΣ ΤΟΥ ΜΗΝΑ</t>
        </r>
      </text>
    </comment>
    <comment ref="C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27/6/2025</t>
        </r>
      </text>
    </comment>
    <comment ref="F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+ 8*85 KAI 20 STUDY LAB</t>
        </r>
      </text>
    </comment>
    <comment ref="G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30/5/2025 ΚΑΡΤΑ</t>
        </r>
      </text>
    </comment>
    <comment ref="I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31/10 ΚΑΡΤΑ</t>
        </r>
      </text>
    </comment>
    <comment ref="J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ΚΑΡΤΑ</t>
        </r>
      </text>
    </comment>
    <comment ref="K11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22/12 ΚΑΡΤΑ</t>
        </r>
      </text>
    </comment>
    <comment ref="L11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30/1 ΚΑΡΤΑ</t>
        </r>
      </text>
    </comment>
    <comment ref="A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30/6/2025</t>
        </r>
      </text>
    </comment>
    <comment ref="F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65+ 8*48</t>
        </r>
      </text>
    </comment>
    <comment ref="G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30/6/2025</t>
        </r>
      </text>
    </comment>
    <comment ref="I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13/10 ΚΑΡΤΑ</t>
        </r>
      </text>
    </comment>
    <comment ref="J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12/11 ΚΑΡΤΑ</t>
        </r>
      </text>
    </comment>
    <comment ref="K1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 ΚΑΡΤΑ</t>
        </r>
      </text>
    </comment>
    <comment ref="L11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11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9/2 ΚΑΡΤΑ</t>
        </r>
      </text>
    </comment>
    <comment ref="A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23/9</t>
        </r>
      </text>
    </comment>
    <comment ref="F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65+ 8*140</t>
        </r>
      </text>
    </comment>
    <comment ref="G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20/5 ΚΑΡΤΑ</t>
        </r>
      </text>
    </comment>
    <comment ref="I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</t>
        </r>
      </text>
    </comment>
    <comment ref="J11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</t>
        </r>
      </text>
    </comment>
    <comment ref="K11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23/12</t>
        </r>
      </text>
    </comment>
    <comment ref="L11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</t>
        </r>
      </text>
    </comment>
    <comment ref="A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12/10 1Η ΔΟΣΗ</t>
        </r>
      </text>
    </comment>
    <comment ref="C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 3/9 50ΕΥΡΩ ΚΑΤΑΘΕΣΗ 12/9 35 ΕΥΡΩ ΚΑΤΑΘ.
25/9 35 ΕΥΡΩ ALPHABANK</t>
        </r>
      </text>
    </comment>
    <comment ref="F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10*118</t>
        </r>
      </text>
    </comment>
    <comment ref="I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25/10 ΚΑΤΑΘΕΣΗ ALPHA</t>
        </r>
      </text>
    </comment>
    <comment ref="J1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27/11 ΚΑΤΑΘΕΣΗ ALPHA</t>
        </r>
      </text>
    </comment>
    <comment ref="K11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24/12 ΚΑΤΑΘ. ALPHA</t>
        </r>
      </text>
    </comment>
    <comment ref="L11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26/1 ALPHA</t>
        </r>
      </text>
    </comment>
    <comment ref="A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16/6/2025</t>
        </r>
      </text>
    </comment>
    <comment ref="F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65+ 8*90</t>
        </r>
      </text>
    </comment>
    <comment ref="G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16/6/2025</t>
        </r>
      </text>
    </comment>
    <comment ref="I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9/10 ΚΑΡΤΑ</t>
        </r>
      </text>
    </comment>
    <comment ref="J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</t>
        </r>
      </text>
    </comment>
    <comment ref="K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</t>
        </r>
      </text>
    </comment>
    <comment ref="L11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13/1 ΚΑΡΤΑ</t>
        </r>
      </text>
    </comment>
    <comment ref="M11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3/2 ΚΑΡΤΑ</t>
        </r>
      </text>
    </comment>
    <comment ref="F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8*115</t>
        </r>
      </text>
    </comment>
    <comment ref="I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14/10 KATΑΘΕΣΗ ΠΕΙΡΑΙΩΣ</t>
        </r>
      </text>
    </comment>
    <comment ref="J11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29/12 ΕΘΝΙΚΗ</t>
        </r>
      </text>
    </comment>
    <comment ref="K11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29/12 ΕΘΝΙΚΗ</t>
        </r>
      </text>
    </comment>
    <comment ref="F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 + 8 *105</t>
        </r>
      </text>
    </comment>
    <comment ref="G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8/10 METRHTA</t>
        </r>
      </text>
    </comment>
    <comment ref="I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22/10 ΚΑΡΤΑ</t>
        </r>
      </text>
    </comment>
    <comment ref="J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19/11</t>
        </r>
      </text>
    </comment>
    <comment ref="K1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1/12 ΚΑΡΤΑ</t>
        </r>
      </text>
    </comment>
    <comment ref="L11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11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2/2 </t>
        </r>
      </text>
    </comment>
    <comment ref="A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 1Η ΔΟΣΗ</t>
        </r>
      </text>
    </comment>
    <comment ref="C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</t>
        </r>
      </text>
    </comment>
    <comment ref="F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65+ 9*124
ΌΛΑ ΜΑΖΙ 195 ΕΥΡΩ
ΚΑΙ ΤΑ ΤΡΙΑ 252 ΕΥΡΩ</t>
        </r>
      </text>
    </comment>
    <comment ref="G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19/5</t>
        </r>
      </text>
    </comment>
    <comment ref="H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10/9 ΚΑΡΤΑ</t>
        </r>
      </text>
    </comment>
    <comment ref="I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J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ΚΑΡΤΑ</t>
        </r>
      </text>
    </comment>
    <comment ref="K1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ΚΑΡΤΑ</t>
        </r>
      </text>
    </comment>
    <comment ref="L11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11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5/2 ΚΑΡΤΑ</t>
        </r>
      </text>
    </comment>
    <comment ref="A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 1Η ΔΟΣΗ</t>
        </r>
      </text>
    </comment>
    <comment ref="F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65+9*71</t>
        </r>
      </text>
    </comment>
    <comment ref="G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19/5</t>
        </r>
      </text>
    </comment>
    <comment ref="H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10/9 ΚΑΡΤΑ</t>
        </r>
      </text>
    </comment>
    <comment ref="I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J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ΚΑΡΤΑ</t>
        </r>
      </text>
    </comment>
    <comment ref="K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ΚΑΡΤΑ</t>
        </r>
      </text>
    </comment>
    <comment ref="L11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11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5/2 ΚΑΡΤΑ</t>
        </r>
      </text>
    </comment>
    <comment ref="A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 1Η ΔΟΣΗ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12/6</t>
        </r>
      </text>
    </comment>
    <comment ref="F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(8*39 + 18) + 43+18 </t>
        </r>
      </text>
    </comment>
    <comment ref="G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19/5</t>
        </r>
      </text>
    </comment>
    <comment ref="H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10/9 KARTA</t>
        </r>
      </text>
    </comment>
    <comment ref="I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
7/10 ΚΑΡΤΑ</t>
        </r>
      </text>
    </comment>
    <comment ref="J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ΚΑΡΤΑ</t>
        </r>
      </text>
    </comment>
    <comment ref="K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2/12 ΚΑΡΤΑ</t>
        </r>
      </text>
    </comment>
    <comment ref="L12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12/1 ΚΑΡΤΑ</t>
        </r>
      </text>
    </comment>
    <comment ref="M12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5/2 ΚΑΡΤΑ</t>
        </r>
      </text>
    </comment>
    <comment ref="A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1/11 1Η Δ.</t>
        </r>
      </text>
    </comment>
    <comment ref="F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 *100</t>
        </r>
      </text>
    </comment>
    <comment ref="J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</t>
        </r>
      </text>
    </comment>
    <comment ref="K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6/12</t>
        </r>
      </text>
    </comment>
    <comment ref="L12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20/1</t>
        </r>
      </text>
    </comment>
    <comment ref="M12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31/1</t>
        </r>
      </text>
    </comment>
    <comment ref="A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F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75 + 8*115</t>
        </r>
      </text>
    </comment>
    <comment ref="G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18/9 ΚΑΡΤΑ</t>
        </r>
      </text>
    </comment>
    <comment ref="I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16/10 ΚΑΡΤΑ</t>
        </r>
      </text>
    </comment>
    <comment ref="J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18/11 ΚΑΡΤΑ</t>
        </r>
      </text>
    </comment>
    <comment ref="K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16/12 ΚΑΡΤΑ</t>
        </r>
      </text>
    </comment>
    <comment ref="L12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15/1 ΚΑΡΤΑ </t>
        </r>
      </text>
    </comment>
    <comment ref="M12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17/2 ΚΑΡΤΑ</t>
        </r>
      </text>
    </comment>
    <comment ref="A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</t>
        </r>
      </text>
    </comment>
    <comment ref="F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+ 8*54</t>
        </r>
      </text>
    </comment>
    <comment ref="G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</t>
        </r>
      </text>
    </comment>
    <comment ref="I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15/9  ΥΠΟΛΕΙΠΟΝΤΑΙ 34 ΕΥΡΩ ΓΙΑ ΤΗΝ ΔΟΣΗ ΟΚΤΩΒΡΙΟΥ
5/11 ΠΛΗΡΩΜΗ 34 ΕΥΡΩ ΜΕ ΚΑΡΤΑ</t>
        </r>
      </text>
    </comment>
    <comment ref="J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5/11 ΚΑΡΤΑ</t>
        </r>
      </text>
    </comment>
    <comment ref="K12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8/12 ΚΑΡΤΑ</t>
        </r>
      </text>
    </comment>
    <comment ref="L12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14/1 ΚΑΡΤΑ</t>
        </r>
      </text>
    </comment>
    <comment ref="M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18/2 ΚΑΡΤΑ</t>
        </r>
      </text>
    </comment>
    <comment ref="A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11/9</t>
        </r>
      </text>
    </comment>
    <comment ref="F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+ 8*120</t>
        </r>
      </text>
    </comment>
    <comment ref="G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11/9 </t>
        </r>
      </text>
    </comment>
    <comment ref="I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30/10 ΚΑΡΤΑ</t>
        </r>
      </text>
    </comment>
    <comment ref="J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5/12 </t>
        </r>
      </text>
    </comment>
    <comment ref="K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23/12</t>
        </r>
      </text>
    </comment>
    <comment ref="L12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13/2 ΚΑΡΤΑ</t>
        </r>
      </text>
    </comment>
    <comment ref="A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F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65+ 8*69</t>
        </r>
      </text>
    </comment>
    <comment ref="G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I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J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ΚΑΡΤΑ-ΜΕΤΡΗΤΑ</t>
        </r>
      </text>
    </comment>
    <comment ref="K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KARTA</t>
        </r>
      </text>
    </comment>
    <comment ref="L12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 ΚΑΡΤΑ</t>
        </r>
      </text>
    </comment>
    <comment ref="A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F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65+ 8*85</t>
        </r>
      </text>
    </comment>
    <comment ref="G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I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7/10 ΚΑΡΤΑ</t>
        </r>
      </text>
    </comment>
    <comment ref="J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6/11 ΚΑΡΤΑ-ΜΕΤΡΗΤΑ</t>
        </r>
      </text>
    </comment>
    <comment ref="K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 KARTA</t>
        </r>
      </text>
    </comment>
    <comment ref="L12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8/1 ΚΑΡΤΑ</t>
        </r>
      </text>
    </comment>
    <comment ref="M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 ΚΑΡΤΑ</t>
        </r>
      </text>
    </comment>
    <comment ref="A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 1Η Δ.</t>
        </r>
      </text>
    </comment>
    <comment ref="C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26/6/2025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9*78</t>
        </r>
      </text>
    </comment>
    <comment ref="H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9/9</t>
        </r>
      </text>
    </comment>
    <comment ref="I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</t>
        </r>
      </text>
    </comment>
    <comment ref="J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 + ΜΕΤΡ</t>
        </r>
      </text>
    </comment>
    <comment ref="K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</t>
        </r>
      </text>
    </comment>
    <comment ref="L12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13/1</t>
        </r>
      </text>
    </comment>
    <comment ref="M12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5/2</t>
        </r>
      </text>
    </comment>
    <comment ref="A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 1Η Δ.</t>
        </r>
      </text>
    </comment>
    <comment ref="C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26/6/2025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9*122  SYNOLIKH DOSI GIA TA PAIDIA 200</t>
        </r>
      </text>
    </comment>
    <comment ref="H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9/9</t>
        </r>
      </text>
    </comment>
    <comment ref="I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</t>
        </r>
      </text>
    </comment>
    <comment ref="J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4/11 ΚΑΡΤΑ + ΜΕΤΡ</t>
        </r>
      </text>
    </comment>
    <comment ref="K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9/12</t>
        </r>
      </text>
    </comment>
    <comment ref="L12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13/1</t>
        </r>
      </text>
    </comment>
    <comment ref="M12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5/2</t>
        </r>
      </text>
    </comment>
    <comment ref="C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20/6/2025</t>
        </r>
      </text>
    </comment>
    <comment ref="F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+ 2*192 ΕΥΔΑΠ</t>
        </r>
      </text>
    </comment>
    <comment ref="G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20/6/25</t>
        </r>
      </text>
    </comment>
    <comment ref="K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  ΚΑΤΑΘΕΣΗ ΠΕΙΡΑΙΩΣ ΑΠΌ ΕΥΔΑΠ </t>
        </r>
      </text>
    </comment>
    <comment ref="C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20/6/2025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65+ 2*340 EYDAP TIMOLOGIO</t>
        </r>
      </text>
    </comment>
    <comment ref="G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20/6/25</t>
        </r>
      </text>
    </comment>
    <comment ref="K1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10/12  ΚΑΤΑΘΕΣΗ ΠΕΙΡΑΙΩΣ ΑΠΌ ΕΥΔΑΠ </t>
        </r>
      </text>
    </comment>
    <comment ref="A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65+ 8*73</t>
        </r>
      </text>
    </comment>
    <comment ref="G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24/6/25</t>
        </r>
      </text>
    </comment>
    <comment ref="I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 70 ΕΥΡΩ ΜΕΤΡΗΤΑ + 3 ΕΥΡΩ ΚΑΡΤΑ</t>
        </r>
      </text>
    </comment>
    <comment ref="J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</t>
        </r>
      </text>
    </comment>
    <comment ref="K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</t>
        </r>
      </text>
    </comment>
    <comment ref="L13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19/1</t>
        </r>
      </text>
    </comment>
    <comment ref="M13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9/2 </t>
        </r>
      </text>
    </comment>
    <comment ref="A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24/6/2025</t>
        </r>
      </text>
    </comment>
    <comment ref="F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+ 8*83</t>
        </r>
      </text>
    </comment>
    <comment ref="I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16/9 80 ΕΥΡΩ ΜΕΤΡΗΤΑ + 3 ΕΥΡΩ ΚΑΡΤΑ</t>
        </r>
      </text>
    </comment>
    <comment ref="J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</t>
        </r>
      </text>
    </comment>
    <comment ref="K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8/12</t>
        </r>
      </text>
    </comment>
    <comment ref="L13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19/1</t>
        </r>
      </text>
    </comment>
    <comment ref="M13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9/2</t>
        </r>
      </text>
    </comment>
    <comment ref="A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 1Η ΔΟΣΗ</t>
        </r>
      </text>
    </comment>
    <comment ref="C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12/9/25</t>
        </r>
      </text>
    </comment>
    <comment ref="F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65+ 8*142</t>
        </r>
      </text>
    </comment>
    <comment ref="G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5/6/2025 KAΡΤΑ</t>
        </r>
      </text>
    </comment>
    <comment ref="H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12/9/25 ΚΑΡΤΑ</t>
        </r>
      </text>
    </comment>
    <comment ref="I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ΚΑΡΤΑ</t>
        </r>
      </text>
    </comment>
    <comment ref="J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3/11 ΚΑΡΤΑ</t>
        </r>
      </text>
    </comment>
    <comment ref="K13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22/1 ΚΑΡΤΑ</t>
        </r>
      </text>
    </comment>
    <comment ref="L13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22/1 ΚΑΡΤΑ</t>
        </r>
      </text>
    </comment>
    <comment ref="A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5/10 1Η Δ.</t>
        </r>
      </text>
    </comment>
    <comment ref="C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22/9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 + 8*140</t>
        </r>
      </text>
    </comment>
    <comment ref="G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1/9 ΚΑΡΤΑ</t>
        </r>
      </text>
    </comment>
    <comment ref="I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16/10 KARTA</t>
        </r>
      </text>
    </comment>
    <comment ref="J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 </t>
        </r>
      </text>
    </comment>
    <comment ref="K1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11/12 </t>
        </r>
      </text>
    </comment>
    <comment ref="L13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17/1</t>
        </r>
      </text>
    </comment>
    <comment ref="M13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10/2</t>
        </r>
      </text>
    </comment>
    <comment ref="A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ΔΟΣΗ</t>
        </r>
      </text>
    </comment>
    <comment ref="C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65+ 8*120</t>
        </r>
      </text>
    </comment>
    <comment ref="G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22/5 KARTA</t>
        </r>
      </text>
    </comment>
    <comment ref="I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 ΚΑΡΤΑ</t>
        </r>
      </text>
    </comment>
    <comment ref="J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</t>
        </r>
      </text>
    </comment>
    <comment ref="K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11/12 ΚΑΡΤΑ</t>
        </r>
      </text>
    </comment>
    <comment ref="L13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19/1 ΚΑΡΤΑ</t>
        </r>
      </text>
    </comment>
    <comment ref="M1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10/2</t>
        </r>
      </text>
    </comment>
    <comment ref="A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1/10 1Η Δ.</t>
        </r>
      </text>
    </comment>
    <comment ref="C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5/9</t>
        </r>
      </text>
    </comment>
    <comment ref="F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65+ 8*120</t>
        </r>
      </text>
    </comment>
    <comment ref="G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22/5 ΚΑΡΤΑ</t>
        </r>
      </text>
    </comment>
    <comment ref="I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17/10 ΚΑΡΤΑ</t>
        </r>
      </text>
    </comment>
    <comment ref="J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11/11</t>
        </r>
      </text>
    </comment>
    <comment ref="K1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11/12 ΚΑΡΤΑ</t>
        </r>
      </text>
    </comment>
    <comment ref="L13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19/1 ΚΑΡΤΑ</t>
        </r>
      </text>
    </comment>
  </commentList>
</comments>
</file>

<file path=xl/comments8.xml><?xml version="1.0" encoding="utf-8"?>
<comments xmlns="http://schemas.openxmlformats.org/spreadsheetml/2006/main">
  <authors>
    <author>Eurognosi Nea Ionia</author>
  </authors>
  <commentList>
    <comment ref="I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D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ΣΕΠΤΕΜΒΡΙΟΥ</t>
        </r>
      </text>
    </comment>
    <comment ref="C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F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ΣΕΠΤΕΜΒΡΙΟΥ</t>
        </r>
      </text>
    </comment>
    <comment ref="C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ΣΕΠΤΕΜΒΡΙΟΥ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D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C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C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F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Κ.ΠΑΤΡΙΤΣΙΑ πηρε 605 ευρω
ΜΟΥ ΕΜΕΙΝΕ ΠΑΓΙΟ 49 ΕΥΡΩ</t>
        </r>
      </text>
    </comment>
    <comment ref="C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ΠΡΟΚ/ΛΕΣ ΓΙΑ ΤΟΥΣ 2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90 + (65+25 TALKIE)</t>
        </r>
      </text>
    </comment>
    <comment ref="C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C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122+78 ΠΡΟΚ/ΛΕΣ ΚΑΙ ΓΙΑ ΤΙΣ 2 </t>
        </r>
      </text>
    </comment>
    <comment ref="F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ΠΑΡΕΔΩΣΑ 570. ΚΡΑΤΗΣΑ 5 ΕΥΡΩ, ΑΡΑ ΝΈΟ ΣΥΝΟΛΙΚΟ ΠΑΓΙΟ 54 ΕΥΡΩ</t>
        </r>
      </text>
    </comment>
    <comment ref="D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ΣΕΠΤ.</t>
        </r>
      </text>
    </comment>
    <comment ref="D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ΣΕΠΤ.</t>
        </r>
      </text>
    </comment>
    <comment ref="D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D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C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ΣΕΠΤΕΜΒΡΙΟΣ</t>
        </r>
      </text>
    </comment>
    <comment ref="C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J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ΥΠΟΛΟΙΠΟ ΓΙΑ ΒΙΒΛΙΑ 
35 ΕΥΡΩ</t>
        </r>
      </text>
    </comment>
    <comment ref="D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ΣΕΠΤ.</t>
        </r>
      </text>
    </comment>
    <comment ref="F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ΚΡΑΤΗΣΑ 15 ΕΥΡΩ</t>
        </r>
      </text>
    </comment>
    <comment ref="I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ΣΕΠΤΕΜΒΡΙΟΥ</t>
        </r>
      </text>
    </comment>
    <comment ref="C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 + ΜΕΡΙΔΙΟ ΟΚΤΩΒΡΙΟΥ 20 ΕΥΡΩ</t>
        </r>
      </text>
    </comment>
    <comment ref="D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C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F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ΠΑΡΕΔΩΣΑ 450 , ΔΗΛΑΔΗ ΕΔΩΣΑ +20 ΑΠΌ ΤΟ ΠΑΓΙΟ</t>
        </r>
      </text>
    </comment>
    <comment ref="C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C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D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PROK/LH</t>
        </r>
      </text>
    </comment>
    <comment ref="D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F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22/9 ΤΑΜΕΙΟ</t>
        </r>
      </text>
    </comment>
    <comment ref="F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22/9 ΒΙΒΛΙΑ</t>
        </r>
      </text>
    </comment>
    <comment ref="I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ΕΞΟΦΛΗΣΗ ΒΙΒΛΙΩΝ 
ALPHA</t>
        </r>
      </text>
    </comment>
    <comment ref="D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C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 + ΜΕΡΙΔΙΟ ΣΕΠΤΕΜΒΡΙΟΥ (120-35=85 ΥΠΟΛΟΙΠΟ)</t>
        </r>
      </text>
    </comment>
    <comment ref="F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ΒΙΒΛΙΑ ΚΑ ΠΑΤΡΙΤΣΙΑ</t>
        </r>
      </text>
    </comment>
    <comment ref="I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ΝΟΕΜΒΡΙΟΥ</t>
        </r>
      </text>
    </comment>
    <comment ref="C10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 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ΟΛΙΚΗ ΕΞΟΦΛΗΣΗ ΧΡΟΝΙΑΣ</t>
        </r>
      </text>
    </comment>
    <comment ref="D1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F1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ΤΑΜΕΙΟ</t>
        </r>
      </text>
    </comment>
    <comment ref="F1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ΒΙΒΛΙΑ</t>
        </r>
      </text>
    </comment>
    <comment ref="D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 + ΒΙΒΛΙΑ</t>
        </r>
      </text>
    </comment>
    <comment ref="G1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ΜΕ ΚΑΡΤΑ</t>
        </r>
      </text>
    </comment>
    <comment ref="D1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ΣΕΠΤΕΜΒΡΙΟΥ</t>
        </r>
      </text>
    </comment>
    <comment ref="C1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I1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2/10 ΔΟΣΕΙΣ ΟΚΤΩΒΡΙΟΥ</t>
        </r>
      </text>
    </comment>
    <comment ref="C1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ΤΑΜΕΙΟ ΚΑ ΠΑΤΡΙΤΣΙΑ</t>
        </r>
      </text>
    </comment>
    <comment ref="C13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I1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1Η ΑΠΌ ΤΙΣ 3 ΔΟΣΕΙΣ</t>
        </r>
      </text>
    </comment>
    <comment ref="I1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 </t>
        </r>
      </text>
    </comment>
    <comment ref="F1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ΤΑΜΕΙΟ</t>
        </r>
      </text>
    </comment>
    <comment ref="D1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ΣΕΠΤΕΜΒΡΙΟΥ</t>
        </r>
      </text>
    </comment>
    <comment ref="D1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ΣΕΠΤΕΜΒΡΙΟΥ</t>
        </r>
      </text>
    </comment>
    <comment ref="D1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ΜΕΛΕΤΗ ΟΚΤΩΒΡΙΟΥ</t>
        </r>
      </text>
    </comment>
    <comment ref="C16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D1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D1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 + ΔΟΣΗ ΟΚΤΩΒΡΙΟΥ</t>
        </r>
      </text>
    </comment>
    <comment ref="D1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 + ΔΟΣΗ ΟΚΤΩΒΡΙΟΥ</t>
        </r>
      </text>
    </comment>
    <comment ref="D1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D1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ΟΚΤΩΒΡΙΟΣ</t>
        </r>
      </text>
    </comment>
    <comment ref="C1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1Η ΔΟΣΗ</t>
        </r>
      </text>
    </comment>
    <comment ref="F1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ΤΑΜΕΙΟ ΚΑ ΠΑΤΡΙΤΣΙΑ</t>
        </r>
      </text>
    </comment>
    <comment ref="D18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ΟΚΤΩΒΡΗ</t>
        </r>
      </text>
    </comment>
    <comment ref="C1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I1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 EUROBANK</t>
        </r>
      </text>
    </comment>
    <comment ref="D1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ΥΠΟΛΟΙΠΟ ΔΟΣΗΣ ΟΚΤΩΒΡΙΟΥ </t>
        </r>
      </text>
    </comment>
    <comment ref="D1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1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ΥΠΟΛΟΙΠΟ ΔΟΣΗΣ ΟΚΤΩΒΡΙΟΥ</t>
        </r>
      </text>
    </comment>
    <comment ref="F1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</t>
        </r>
      </text>
    </comment>
    <comment ref="D1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1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2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2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2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ΥΠΟΛΟΙΠΟ ΕΝΙΣΧΥΤΙΚΟ ΙΟΥΝΙΟΥ + ΥΠΟΛΟΙΠΟ ΣΕΠΤΕΜΒΡΙΟΥ</t>
        </r>
      </text>
    </comment>
    <comment ref="D2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I2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</t>
        </r>
      </text>
    </comment>
    <comment ref="D2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2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
140 + 10</t>
        </r>
      </text>
    </comment>
    <comment ref="C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ΔΟΣΕΙΣ ΟΚΤΩΒΡΙΟΥ</t>
        </r>
      </text>
    </comment>
    <comment ref="D2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 ΓΑΛΛΙΚΩΝ</t>
        </r>
      </text>
    </comment>
    <comment ref="C2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2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2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2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2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ΝΟΕΜΒΡΙΟΥ</t>
        </r>
      </text>
    </comment>
    <comment ref="C2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ΟΚΤΩΒΡΙΟΣ + ΝΟΕΜΒΡΙΟΣ</t>
        </r>
      </text>
    </comment>
    <comment ref="C2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ΣΕΠΤ + ΝΟΕΜΒ</t>
        </r>
      </text>
    </comment>
    <comment ref="C2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SEPT + NOEMVR</t>
        </r>
      </text>
    </comment>
    <comment ref="F2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2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C2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2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ΟΚΤΩΒΡΙΟΥ</t>
        </r>
      </text>
    </comment>
    <comment ref="D2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ΔΟΣΗ ΝΟΕΜΒΡΙΟΥ</t>
        </r>
      </text>
    </comment>
    <comment ref="C2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ΠΡΟΚΑΤΑΒΟΛΗ</t>
        </r>
      </text>
    </comment>
    <comment ref="F2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ΚΙ ΕΓΩ ΚΡΑΤΗΣΑ 40 ΕΥΡΩ ΠΑΓΙΟ</t>
        </r>
      </text>
    </comment>
    <comment ref="I2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ΟΚΤΩΒΡΙΟΣ</t>
        </r>
      </text>
    </comment>
    <comment ref="C2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ΠΡΟΚ/ΛΗ</t>
        </r>
      </text>
    </comment>
    <comment ref="C2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2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2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5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ΟΚΤΩΒΡΙΟΣ &amp; ΝΟΕΜΒΡΙΟΣ</t>
        </r>
      </text>
    </comment>
    <comment ref="D26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2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2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26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6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6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2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2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ΟΚΤΩΒΡΙΟΣ</t>
        </r>
      </text>
    </comment>
    <comment ref="C27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ΥΠΟΛΟΙΠΟ ΟΚΤΩΒΡΙΟΥ &amp; ΝΟΕΜΒΡΙΟΣ</t>
        </r>
      </text>
    </comment>
    <comment ref="D2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F28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660 παραδιδω, 10 ΕΥΡΩ ΠΑΓΙΟ</t>
        </r>
      </text>
    </comment>
    <comment ref="C28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8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8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2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2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ΟΚΤΩΒΡΙΟΣ</t>
        </r>
      </text>
    </comment>
    <comment ref="D2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F2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310 TAMEIO / 45 PAGIO</t>
        </r>
      </text>
    </comment>
    <comment ref="C2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0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3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3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3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F3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1000 ΤΑΜΕΙΟ / 55 ΠΑΓΙΟ / 50ΑΡΙΚΟ ΣΤΑ ΒΙΒΛΙΑ</t>
        </r>
      </text>
    </comment>
    <comment ref="D3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3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2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3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 + ΔΕΚΕΜΒΡΙΟΣ</t>
        </r>
      </text>
    </comment>
    <comment ref="D3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3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F3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450 ΤΑΜΕΙΟ / 25 ΠΑΓΙΟ/ 60 ΒΙΒΛΙΑ</t>
        </r>
      </text>
    </comment>
    <comment ref="D3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ΕΞΟΦΛΗΣΗ </t>
        </r>
      </text>
    </comment>
    <comment ref="D3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D3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F3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180 ταμειιο / 25 παγιο </t>
        </r>
      </text>
    </comment>
    <comment ref="D3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 + ΔΕΚΕΜ</t>
        </r>
      </text>
    </comment>
    <comment ref="D3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 + ΔΕΚΕΜ</t>
        </r>
      </text>
    </comment>
    <comment ref="C3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4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3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35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F3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ΠΑΓΙΟ 20 ΕΥΡΩ / ΒΙΒΛΙΑ</t>
        </r>
      </text>
    </comment>
    <comment ref="C37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2H ΔΟΣΗ </t>
        </r>
      </text>
    </comment>
    <comment ref="C37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37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3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
Η ΔΟΣΗ ΕΊΝΑΙ 115, ΤΗΣ ΧΡΩΣΤΑΩ 5 ΕΥΡΩ</t>
        </r>
      </text>
    </comment>
    <comment ref="D3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38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3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3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3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3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3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3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3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3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39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39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0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40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D4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0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F41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ΠΑΓΙΟ 10 ΕΥΡΩ</t>
        </r>
      </text>
    </comment>
    <comment ref="C41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1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D4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F42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 ΠΑΤΡΙΤΣΙΑ / ΠΑΓΙΟ 53</t>
        </r>
      </text>
    </comment>
    <comment ref="C4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ΝΟΕΜΒΡΙΟΣ</t>
        </r>
      </text>
    </comment>
    <comment ref="C4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F4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ΠΑΓΙΟ 15 / ΔΟΘΗΚΑΝ ΣΤΟΝ ΚΥΡΙΟ ΜΙΧΑΛΗ 100 ΕΥΡΩ</t>
        </r>
      </text>
    </comment>
    <comment ref="C4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ΕΞΟΦΛΗΣΗ </t>
        </r>
      </text>
    </comment>
    <comment ref="C4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F46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 ΠΑΓΙΟ</t>
        </r>
      </text>
    </comment>
    <comment ref="D46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6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7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7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F47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20 ΠΑΓΙΟ</t>
        </r>
      </text>
    </comment>
    <comment ref="C47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7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ΜΕΛΕΤΗ</t>
        </r>
      </text>
    </comment>
    <comment ref="D48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ΙΑΝΟΥΑΡΙΟΣ</t>
        </r>
      </text>
    </comment>
    <comment ref="D4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8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C4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ΔΕΚΕΜΒΡΙΟΣ</t>
        </r>
      </text>
    </comment>
    <comment ref="D4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ΙΑΝΟΥΑΡΙΟΣ</t>
        </r>
      </text>
    </comment>
    <comment ref="F4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+30 ΔΟΘΗΚΑΝ ΣΕ ΤΖΩ</t>
        </r>
      </text>
    </comment>
    <comment ref="D49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ΔΕΚΕΜΒΡΙΟΣ</t>
        </r>
      </text>
    </comment>
    <comment ref="D49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ΙΑΝΟΥΑΡΙΟΣ</t>
        </r>
      </text>
    </comment>
    <comment ref="D49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IAN + DEK </t>
        </r>
      </text>
    </comment>
    <comment ref="D50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1Η ΔΟΣΗ ΔΕΚΕΜ.</t>
        </r>
      </text>
    </comment>
    <comment ref="C50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ΔΕΚ</t>
        </r>
      </text>
    </comment>
    <comment ref="C50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ΔΕΚ</t>
        </r>
      </text>
    </comment>
    <comment ref="D50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</t>
        </r>
      </text>
    </comment>
    <comment ref="C50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</t>
        </r>
      </text>
    </comment>
    <comment ref="C50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ΔΕΚ</t>
        </r>
      </text>
    </comment>
    <comment ref="D51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ΔΕΚΕΜΒΡΙΟΣ</t>
        </r>
      </text>
    </comment>
    <comment ref="C51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IANOYARIOS</t>
        </r>
      </text>
    </comment>
    <comment ref="C51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ΙΑΝΟΥΑΡΙΟΣ</t>
        </r>
      </text>
    </comment>
    <comment ref="D51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ΔΕΚΕΜΒΡΙΟΣ</t>
        </r>
      </text>
    </comment>
    <comment ref="C52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ΙΑΝΟΥΑΡΙΟΣ</t>
        </r>
      </text>
    </comment>
    <comment ref="D52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ΙΑΝΟΥΑΡΙΟΣ</t>
        </r>
      </text>
    </comment>
    <comment ref="D52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IANOYARIOS</t>
        </r>
      </text>
    </comment>
    <comment ref="D52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ΙΑΝΟΥΑΡΙΟΣ</t>
        </r>
      </text>
    </comment>
    <comment ref="D52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ΙΑΝΟΥΑΡΙΟΣ</t>
        </r>
      </text>
    </comment>
    <comment ref="D52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ΙΑΝΟΥΑΡΙΟΣ</t>
        </r>
      </text>
    </comment>
    <comment ref="C52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ΙΑΝΟΥΑΡΙΟΣ</t>
        </r>
      </text>
    </comment>
    <comment ref="D52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ΙΑΝΟΥΑΡΙΟΣ</t>
        </r>
      </text>
    </comment>
    <comment ref="D52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ΙΑΝΟΥΑΡΙΟΣ </t>
        </r>
      </text>
    </comment>
    <comment ref="F53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9/1</t>
        </r>
      </text>
    </comment>
    <comment ref="D53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3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3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3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4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4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4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4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4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4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4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ΕΞΟΦΛΗΣΗ</t>
        </r>
      </text>
    </comment>
    <comment ref="F54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1161-(10-25-55)=1071
EΔΩΣΑ 1000 ΣΤΡΟΓΓΥΛΑ
ΠΑΓΙΟ : 15 +71=86</t>
        </r>
      </text>
    </comment>
    <comment ref="D55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5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5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5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6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6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6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6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ΕΠΑΝΕΓΓΡΑΦΗ</t>
        </r>
      </text>
    </comment>
    <comment ref="C56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6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7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7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7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ΦΕΒΡ</t>
        </r>
      </text>
    </comment>
    <comment ref="C57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8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8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 + ΦΕΒΡ</t>
        </r>
      </text>
    </comment>
    <comment ref="C58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9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9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59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59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IAN</t>
        </r>
      </text>
    </comment>
    <comment ref="C59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IAN</t>
        </r>
      </text>
    </comment>
    <comment ref="D59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ΙΑΝ</t>
        </r>
      </text>
    </comment>
    <comment ref="D60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60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ΔΕΚ + ΙΑΝ</t>
        </r>
      </text>
    </comment>
    <comment ref="C61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F61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27/1</t>
        </r>
      </text>
    </comment>
    <comment ref="D61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ΔΕΚ + ΙΑΝ</t>
        </r>
      </text>
    </comment>
    <comment ref="D62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2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62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ΦΕΒΡ</t>
        </r>
      </text>
    </comment>
    <comment ref="D62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63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 + ΦΕΒ</t>
        </r>
      </text>
    </comment>
    <comment ref="C63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C63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64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4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C64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64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64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C64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4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C64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5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5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 + ΦΕΒ</t>
        </r>
      </text>
    </comment>
    <comment ref="C65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65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5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5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FEB</t>
        </r>
      </text>
    </comment>
    <comment ref="D65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5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C65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FEB</t>
        </r>
      </text>
    </comment>
    <comment ref="D66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6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6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6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C66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6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7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 </t>
        </r>
      </text>
    </comment>
    <comment ref="C67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FEB</t>
        </r>
      </text>
    </comment>
    <comment ref="C67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FEB</t>
        </r>
      </text>
    </comment>
    <comment ref="F67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κα ΣΤΕΛΛΑ</t>
        </r>
      </text>
    </comment>
    <comment ref="C68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8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C68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8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C68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C69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69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ΦΕΒ</t>
        </r>
      </text>
    </comment>
    <comment ref="D69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ΦΕΒ</t>
        </r>
      </text>
    </comment>
    <comment ref="D69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ΦΕΒ</t>
        </r>
      </text>
    </comment>
    <comment ref="D69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C70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ΦΕΒ</t>
        </r>
      </text>
    </comment>
    <comment ref="C70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ΦΕΒ</t>
        </r>
      </text>
    </comment>
    <comment ref="D71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D71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ΙΑΝ</t>
        </r>
      </text>
    </comment>
    <comment ref="D72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H72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D72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ΜΑΡΤΙΟΣ</t>
        </r>
      </text>
    </comment>
    <comment ref="H72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72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C72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ΦΕΒ</t>
        </r>
      </text>
    </comment>
    <comment ref="F73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D7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ΦΕΒ</t>
        </r>
      </text>
    </comment>
    <comment ref="C7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ΚΑΛΥΦΘΗΚΕ Ο ΙΑΝ, ΟΛΟΣ Ο ΦΕΒ ΚΑΙ 50 ΕΥΡΩ ΣΤΟΝ ΜΑΡΤΙΟ</t>
        </r>
      </text>
    </comment>
  </commentList>
</comments>
</file>

<file path=xl/comments9.xml><?xml version="1.0" encoding="utf-8"?>
<comments xmlns="http://schemas.openxmlformats.org/spreadsheetml/2006/main">
  <authors>
    <author>Eurognosi Nea Ionia</author>
  </authors>
  <commentList>
    <comment ref="F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ΥΠΟΛΟΙΠΟ ΓΙΑ ΒΙΒΛΙΑ 
35 ΕΥΡΩ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</t>
        </r>
      </text>
    </comment>
    <comment ref="E1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1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1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</t>
        </r>
      </text>
    </comment>
    <comment ref="E1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</t>
        </r>
      </text>
    </comment>
    <comment ref="E2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ΑLPHA</t>
        </r>
      </text>
    </comment>
    <comment ref="E2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</t>
        </r>
      </text>
    </comment>
    <comment ref="E2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2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</t>
        </r>
      </text>
    </comment>
    <comment ref="E2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EUROBANK</t>
        </r>
      </text>
    </comment>
    <comment ref="E2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2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2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 BANK </t>
        </r>
      </text>
    </comment>
    <comment ref="E3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</t>
        </r>
      </text>
    </comment>
    <comment ref="E3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</t>
        </r>
      </text>
    </comment>
    <comment ref="E3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</t>
        </r>
      </text>
    </comment>
    <comment ref="E3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</t>
        </r>
      </text>
    </comment>
    <comment ref="E3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3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3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3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</t>
        </r>
      </text>
    </comment>
    <comment ref="E3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4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</t>
        </r>
      </text>
    </comment>
    <comment ref="E4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4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4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 BANK</t>
        </r>
      </text>
    </comment>
    <comment ref="E4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</t>
        </r>
      </text>
    </comment>
    <comment ref="E4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</t>
        </r>
      </text>
    </comment>
    <comment ref="E4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4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EUROBANK</t>
        </r>
      </text>
    </comment>
    <comment ref="E49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</t>
        </r>
      </text>
    </comment>
    <comment ref="E5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5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5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53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</t>
        </r>
      </text>
    </comment>
    <comment ref="E5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</t>
        </r>
      </text>
    </comment>
    <comment ref="E55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5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57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5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ΠΕΙΡΑΙΩΣ</t>
        </r>
      </text>
    </comment>
    <comment ref="E6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ΕΘΝΙΚΗ</t>
        </r>
      </text>
    </comment>
    <comment ref="E6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ALPHA</t>
        </r>
      </text>
    </comment>
    <comment ref="E6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ΠΕΙΡΑΙΩΣ</t>
        </r>
      </text>
    </comment>
    <comment ref="E6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ΠΕΙΡΑΙΩΣ</t>
        </r>
      </text>
    </comment>
    <comment ref="E6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ΠΕΙΡΑΙΩΣ</t>
        </r>
      </text>
    </comment>
    <comment ref="E65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ΠΕΙΡΑΙΩΣ</t>
        </r>
      </text>
    </comment>
    <comment ref="E6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ΕΘΝΙΚΗ</t>
        </r>
      </text>
    </comment>
    <comment ref="E6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ΕΘΝΙΚΗ</t>
        </r>
      </text>
    </comment>
    <comment ref="E7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ALPHA</t>
        </r>
      </text>
    </comment>
    <comment ref="E7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ALPHA</t>
        </r>
      </text>
    </comment>
    <comment ref="E7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ΠΕΙΡΑΙΩΣ</t>
        </r>
      </text>
    </comment>
    <comment ref="E7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ΠΕΙΡΑΙΩΣ</t>
        </r>
      </text>
    </comment>
    <comment ref="E76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</t>
        </r>
      </text>
    </comment>
    <comment ref="E7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ΠΕΙΡΑΙΩΣ</t>
        </r>
      </text>
    </comment>
    <comment ref="E78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ΑΛΦΑ</t>
        </r>
      </text>
    </comment>
    <comment ref="E7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ALPHA</t>
        </r>
      </text>
    </comment>
    <comment ref="E80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ΠΕΙΡΑΙΩΣ</t>
        </r>
      </text>
    </comment>
    <comment ref="E81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ALPHA</t>
        </r>
      </text>
    </comment>
    <comment ref="E82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ΠΕΙΡΑΙΩΣ</t>
        </r>
      </text>
    </comment>
    <comment ref="E8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ΕΘΝΙΚΗ</t>
        </r>
      </text>
    </comment>
    <comment ref="E84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ΕΘΝΙΚΗ</t>
        </r>
      </text>
    </comment>
    <comment ref="E86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ΠΕΙΡΑΙΩΣ</t>
        </r>
      </text>
    </comment>
    <comment ref="E87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ALPHA</t>
        </r>
      </text>
    </comment>
    <comment ref="E88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ALPHA</t>
        </r>
      </text>
    </comment>
    <comment ref="E89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ALPHA</t>
        </r>
      </text>
    </comment>
    <comment ref="E90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91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92" authorId="0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ΠΕΙΡΑΙΩΣ</t>
        </r>
      </text>
    </comment>
    <comment ref="E93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IAN</t>
        </r>
      </text>
    </comment>
    <comment ref="E94" authorId="0">
      <text>
        <r>
          <rPr>
            <b/>
            <sz val="9"/>
            <color indexed="81"/>
            <rFont val="Tahoma"/>
            <charset val="1"/>
          </rPr>
          <t>Eurognosi Nea Ionia: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<sst xmlns="http://schemas.openxmlformats.org/spreadsheetml/2006/main" count="7001" uniqueCount="2395">
  <si>
    <t>ΕΥΡΩΓΝΩΣΗ ΝΕΑΣ ΙΩΝΙΑΣ 2021-2022</t>
  </si>
  <si>
    <t>ΣΥΝΟΛΟ</t>
  </si>
  <si>
    <t>ΟΝΟΜΑΤ/ΝΥΜΟ</t>
  </si>
  <si>
    <t>ΣΥΜΦΩΝΗΤΙΚΟ</t>
  </si>
  <si>
    <t>ΒΙΒΛΙΑ</t>
  </si>
  <si>
    <t>ΕΠΙΠΕΔΟ</t>
  </si>
  <si>
    <t>ΜΕΛΕΤΗ</t>
  </si>
  <si>
    <t>ΣΥΜΦΩΝΙΑ</t>
  </si>
  <si>
    <t>ΠΡΟΚ/ΛΗ</t>
  </si>
  <si>
    <t>ΣΕΠΤ</t>
  </si>
  <si>
    <t>ΟΚΤ</t>
  </si>
  <si>
    <t>ΝΟΕ</t>
  </si>
  <si>
    <t>ΔΕΚ</t>
  </si>
  <si>
    <t>ΙΑΝ</t>
  </si>
  <si>
    <t>ΦΕΒ</t>
  </si>
  <si>
    <t>ΜΑΡ</t>
  </si>
  <si>
    <t>ΑΠΡ</t>
  </si>
  <si>
    <t>ΜΑΪ</t>
  </si>
  <si>
    <t>ΙΟΥΝ</t>
  </si>
  <si>
    <t>ΙΟΥΛ</t>
  </si>
  <si>
    <t>ΑΥΓ</t>
  </si>
  <si>
    <t>ΕΙΣΠΡΑΞΗ</t>
  </si>
  <si>
    <t>ΥΠ</t>
  </si>
  <si>
    <t>ΕΞΕΛΙΞΗ ΠΛΗΡΩΜΗΣ</t>
  </si>
  <si>
    <t>ΔΙΑΚΟΠΗ</t>
  </si>
  <si>
    <t>ΜΗ ΕΙΣΠΡΑΞΙΜΑ</t>
  </si>
  <si>
    <t>CHAPLINSKA MARIANNA</t>
  </si>
  <si>
    <t>ΝΑΙ</t>
  </si>
  <si>
    <t>ED1</t>
  </si>
  <si>
    <t>CHAPLINSKA NIKOLETA</t>
  </si>
  <si>
    <t>HACHOOM ESRA</t>
  </si>
  <si>
    <t>EJ2</t>
  </si>
  <si>
    <t>HACHOOM MARIAM</t>
  </si>
  <si>
    <t>EJ3</t>
  </si>
  <si>
    <t>HACHOOM WIDAD</t>
  </si>
  <si>
    <t>ET1</t>
  </si>
  <si>
    <t>ISUFAJ KRISTIAN</t>
  </si>
  <si>
    <t>SOLLAKOU FLORENC</t>
  </si>
  <si>
    <t>ED2</t>
  </si>
  <si>
    <t>SOLLAKOU ΑΓΓΕΛΟΣ</t>
  </si>
  <si>
    <t>EK2</t>
  </si>
  <si>
    <t>VERUARI LEANDROS</t>
  </si>
  <si>
    <t>EΚ1</t>
  </si>
  <si>
    <t>VERUARI ORGESTI</t>
  </si>
  <si>
    <t>ΑΓΓΕΛΗ ΛΥΔΙΑ</t>
  </si>
  <si>
    <t>NAI</t>
  </si>
  <si>
    <t>FJH1</t>
  </si>
  <si>
    <t>ΑΓΓΕΛΗΣ ΙΩΑΝΝΗΣ</t>
  </si>
  <si>
    <t>FJH2</t>
  </si>
  <si>
    <t>ΑΘΑΝΑΣΙΟΥ ΚΩΝΣΤΑΝΤΙΝΑ</t>
  </si>
  <si>
    <t>ΑΘΑΝΑΣΙΟΥ ΦΩΤΕΙΝΗ</t>
  </si>
  <si>
    <t xml:space="preserve"> </t>
  </si>
  <si>
    <t>ΑΛΟΥΣΑΙ ΑΝΑΣΤΑΣΙΑ</t>
  </si>
  <si>
    <t>ΕΤ1</t>
  </si>
  <si>
    <t>nai</t>
  </si>
  <si>
    <t>ΑΛΟΥΣΑΙ ΑΝΔΡΕΑΣ</t>
  </si>
  <si>
    <t>ΕΚ3</t>
  </si>
  <si>
    <t>ΑΜΠΙΝΤΙΝ ΒΑΣΙΛΕΙΑ</t>
  </si>
  <si>
    <t>ΑΝΑΣΤΑΣΙΑΔΗΣ ΠΑΝΤΕΛΗΣ</t>
  </si>
  <si>
    <t>ΑΝΑΤΣΟΥΤΣΟΛΑΣ ΑΓΓΕΛΟΣ</t>
  </si>
  <si>
    <t>ΑΝΔΡΙΟΣΟΠΟΥΛΟΣ ΛΕΩΝΙΔΑΣ</t>
  </si>
  <si>
    <t>ΑΡΓΥΡΗΣ ΑΓΓΕΛΟΣ</t>
  </si>
  <si>
    <t>ΑΣΗΜΑΚΟΠΟΥΛΟΣ ΑΓΓΕΛΟΣ</t>
  </si>
  <si>
    <t>ΑΤΡΙΧΟΠΟΥΛΟΣ ΘΑΝΑΣΗΣ</t>
  </si>
  <si>
    <t>EK3</t>
  </si>
  <si>
    <t>ΑΤΡΙΧΟΠΟΥΛΟΥ ΣΠΥΡΙΔΟΥΛΑ</t>
  </si>
  <si>
    <t>ED3</t>
  </si>
  <si>
    <t>ΒΑΡΡΑ ΖΩΗ</t>
  </si>
  <si>
    <t>ΒΑΣΙΛΟΠΟΥΛΟΣ ΧΑΡΑΛΑΜΠΟΣ</t>
  </si>
  <si>
    <t>ΒΛΑΝΤΙΜΙΡΟΦ ΒΑΛΕΝΤΙΝΑ</t>
  </si>
  <si>
    <t>ET1,2</t>
  </si>
  <si>
    <t xml:space="preserve">ΒΛΑΝΤΙΜΙΡΟΦ ΣΤΑΜΟΣ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</si>
  <si>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</si>
  <si>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ΒΟΥΤΥΡΑΚΗΣ ΧΡΙΣΤΟΦΟΡΟΣ</t>
  </si>
  <si>
    <t>ΓΑΛΑΓΚΟΥΣΗΣ ΓΙΑΝΝΗΣ</t>
  </si>
  <si>
    <t>ΓΕΩΡΓΙΑΔΗΣ ΔΗΜΗΤΡΗΣ</t>
  </si>
  <si>
    <t>FJ4</t>
  </si>
  <si>
    <t xml:space="preserve">ΓΕΩΡΓΙΑΔΗΣ ΠΡΟΚΟΠΗΣ </t>
  </si>
  <si>
    <t>ΓΕΩΡΓΙΑΔΗΣ ΤΑΣΟΣ</t>
  </si>
  <si>
    <t>ΓΕΩΡΓΙΑΔΟΥ ΝΙΚΟΛΕΤΑ</t>
  </si>
  <si>
    <t>FKB1</t>
  </si>
  <si>
    <t>ΓΙΑΝΝΙΚΟΥ ΣΟΦΙΑ</t>
  </si>
  <si>
    <t>EDM3</t>
  </si>
  <si>
    <t>ΔΑΒΗ ΟΛΓΑ</t>
  </si>
  <si>
    <t>ΔΑΔΑΡΟΥ ΧΡΥΣΟΥΛΑ</t>
  </si>
  <si>
    <t>ΕΜΜΑΝΟΥΗΛΙΔΗΣ ΣΤΕΦΑΝΟΣ</t>
  </si>
  <si>
    <t>ΕΥΜΟΡΦΟΠΟΥΛΟΥ ΦΩΤΕΙΝΗ</t>
  </si>
  <si>
    <t>ΖΑΒΑΛΗΣ ΝΙΚΗΦΟΡΟΣ</t>
  </si>
  <si>
    <t>GKA2</t>
  </si>
  <si>
    <t>ΖΑΒΑΛΗΣ ΟΔΥΣΣΕΑΣ</t>
  </si>
  <si>
    <t>ΖΑΦΟΛΙΑ ΣΤΑΥΡΙΑΝΝΑ</t>
  </si>
  <si>
    <t>ΖΑΧΑΡΟΠΟΥΛΟΣ ΖΑΧΑΡΙΑΣ</t>
  </si>
  <si>
    <t>FKA1</t>
  </si>
  <si>
    <t>ΖΑΧΑΡΟΠΟΥΛΟΣ ΣΤΕΛΙΟΣ</t>
  </si>
  <si>
    <t xml:space="preserve">ΖΟΡΜΠΑ ΔΗΜΗΤΡΑ </t>
  </si>
  <si>
    <t>ΘΕΟΛΟΓΗ ΜΑΡΙΑΝΤΑ</t>
  </si>
  <si>
    <t>GK1</t>
  </si>
  <si>
    <t>ΙΩΑΝΝΙΔΗΣ ΜΙΧΑΛΗΣ</t>
  </si>
  <si>
    <t>ΚΑΓΙΑΣ ΒΑΓΓΕΛΗΣ</t>
  </si>
  <si>
    <t>ΚΑΚΑΡΟΥΝΤΑ ΑΡΓΥΡΩ</t>
  </si>
  <si>
    <t>ΚΑΛΦΑ ΠΗΝΕΛΟΠΗ</t>
  </si>
  <si>
    <t>ΚΑΝΤΖΟΣ ΑΝΔΡΕΑΣ</t>
  </si>
  <si>
    <t>EΚ2</t>
  </si>
  <si>
    <t>ΚΑΝΤΖΟΥ ΜΑΡΙΛΙΑ</t>
  </si>
  <si>
    <t xml:space="preserve">ΚΑΠΟΥΡΑΝΗ ΧΡΗΣΤΟΣ </t>
  </si>
  <si>
    <t xml:space="preserve">EJ3 </t>
  </si>
  <si>
    <t>ΚΑΡΑΘΑΝΑΣΙΑΔΗ ΣΟΦΙΑ</t>
  </si>
  <si>
    <t>ΚΑΡΑΝΑΝΟΣ ΔΗΜΗΤΡΗΣ</t>
  </si>
  <si>
    <t>GKΒ1</t>
  </si>
  <si>
    <t>ΚΑΡΑΝΑΝΟΥ ΕΥΑΓΓΕΛΙΑ</t>
  </si>
  <si>
    <t>FKΑ1</t>
  </si>
  <si>
    <t xml:space="preserve">ΚΑΡΑΤΡΑΝΤΟΣ ΦΙΛΙΠΠΟΣ </t>
  </si>
  <si>
    <t>BLG</t>
  </si>
  <si>
    <t>ΚΑΡΚΑΛΗΣ ΝΙΚΟΣ</t>
  </si>
  <si>
    <t>EDM1</t>
  </si>
  <si>
    <t>ΚΑΡΟΥΚΑΝΙΔΗ-ΚΑΤΑΚΗ ΗΛΙΑΝΑ</t>
  </si>
  <si>
    <t>ΚΑΡΟΥΚΑΝΙΔΗΣ-ΚΑΤΑΚΗΣ ΠΑΝΑΓΙΩΤΗΣ</t>
  </si>
  <si>
    <t>KIDS1</t>
  </si>
  <si>
    <t>ΚΑΤΣΑΝΕΑΣ ΑΘΑΝΑΣΙΟΣ</t>
  </si>
  <si>
    <t>ΚΑΤΣΟΥΡΙΝΗ ΞΑΝΘΙΠΠΗ</t>
  </si>
  <si>
    <t>ΚΑΤΣΟΥΡΙΝΗΣ ΣΩΤΗΡΗΣ</t>
  </si>
  <si>
    <t>EΤ1/2</t>
  </si>
  <si>
    <t>ΚΑΧΡΑΜΑΝΟΓΛΟΥ ΚΛΕΟΠΑΤΡΑ</t>
  </si>
  <si>
    <t>ΚΕΡΑΜΙΔΑ ΑΡΤΕΜΙΣ</t>
  </si>
  <si>
    <t>ΚΟΝΤΑΡΗΣ ΒΑΓΓΕΛΗΣ</t>
  </si>
  <si>
    <t>ΚΟΝΤΑΡΗΣ ΧΡΗΣΤΟΣ</t>
  </si>
  <si>
    <t>ΚΟΥΡΚΟΥΜΕΛΑΚΗΣ ΙΑΣΩΝΑΣ</t>
  </si>
  <si>
    <t>ΚΟΥΡΚΟΥΜΕΛΑΚΗΣ ΣΤΕΦΑΝΟΣ</t>
  </si>
  <si>
    <t>ΚΟΥΤΗ ΒΑΣΙΛΙΚΗ</t>
  </si>
  <si>
    <t>ET1/2</t>
  </si>
  <si>
    <t>ΚΩΝΣΤΑΝΤΟΠΟΥΛΟΣ ΕΥΑΓΓΕΛΟΣ</t>
  </si>
  <si>
    <t xml:space="preserve">ΚΩΝΣΤΑΝΤΟΠΟΥΛΟΥ ΔΑΝΑΗ </t>
  </si>
  <si>
    <t>ΚΩΣΤΟΠΟΥΛΟΥ ΜΑΡΙΣΙΑ</t>
  </si>
  <si>
    <t>ΕΤ1/2</t>
  </si>
  <si>
    <t>ΛΟΥΛΟΥΔΗΣ ΧΑΡΗΣ</t>
  </si>
  <si>
    <t>ΜΑΓΚΛΑΡΑΣ ΚΩΝΣΤΑΝΤΙΝΟΣ</t>
  </si>
  <si>
    <t xml:space="preserve">ΜΑΚΡΗ ΑΝΑΣΤΑΣΙΑ </t>
  </si>
  <si>
    <t xml:space="preserve">EDM3 </t>
  </si>
  <si>
    <t>ΜΑΚΡΗ ΙΩΑΝΝΑ</t>
  </si>
  <si>
    <t>ΜΑΚΡΗΣ ΑΝΑΣΤΑΣΗΣ</t>
  </si>
  <si>
    <t>ΜΑΛΑΜΑΤΕΝΑΚΗ ΕΛΕΝΗ</t>
  </si>
  <si>
    <t>EK1</t>
  </si>
  <si>
    <t>ΜΑΛΑΜΑΤΕΝΑΚΗΣ ΠΑΥΛΟΣ</t>
  </si>
  <si>
    <t>GKB1</t>
  </si>
  <si>
    <t>ΜΑΛΑΠΑΝΗ ΑΓΑΠΗ</t>
  </si>
  <si>
    <t>ΜΑΛΑΠΑΝΗ ΧΡΙΣΤΙΝΑ</t>
  </si>
  <si>
    <t>ΜΑΝΤΑ ΒΙΒΙΑΝ</t>
  </si>
  <si>
    <t>ΜΑΝΤΑ ΘΕΟΔΩΡΑ</t>
  </si>
  <si>
    <t>ΜΑΝΩΛΟΠΟΥΛΟΣ ΓΙΑΝΝΗΣ</t>
  </si>
  <si>
    <t>ΜΑΡΓΑΡΙΤΗΣ ΧΑΡΗΣ</t>
  </si>
  <si>
    <t>GB1</t>
  </si>
  <si>
    <t>ΜΑΡΙΝΟΣ ΛΑΖΑΡΟΣ</t>
  </si>
  <si>
    <t>ΜΑΥΡΑΚΗΣ ΜΑΝΟΣ</t>
  </si>
  <si>
    <t>ΜΑΥΡΟΜΙΧΑΛΗΣ ΠΑΝΑΓΙΩΤΗΣ</t>
  </si>
  <si>
    <t>FKA2</t>
  </si>
  <si>
    <t>ΜΑΥΡΟΥΔΗΣ ΙΩΑΝΝΗΣ</t>
  </si>
  <si>
    <t>ΜΕΤΑΞΑΣ ΔΗΜΗΤΡΗΣ</t>
  </si>
  <si>
    <t>ΜΕΤΑΞΑΣ ΦΙΛΙΠΠΟΣ</t>
  </si>
  <si>
    <t>ΜΙΛΗ ΚΟΡΙΝΑ</t>
  </si>
  <si>
    <t>ΜΙΛΗΣ ΔΗΜΗΤΡΗΣ</t>
  </si>
  <si>
    <t>ΜΠΑΛΑΔΗΜΑΣ ΝΙΚΟΣ</t>
  </si>
  <si>
    <t xml:space="preserve">ΜΠΑΧΟΣ ΠΑΝΑΓΙΩΤΗΣ </t>
  </si>
  <si>
    <t>ΜΠΙΤΖΑΚΟΥ ΕΡΝΕΣΤΟ</t>
  </si>
  <si>
    <t>ΜΠΟΥΤΣΙΑΡΗ ΚΩΝΣΤΑΝΤΙΝΑ</t>
  </si>
  <si>
    <t>ΜΠΟΥΤΣΙΑΡΗΣ ΝΙΚΟΛΑΣ</t>
  </si>
  <si>
    <t>ΜΠΡΑΤΣΚΑ ΓΙΩΡΓΟΣ</t>
  </si>
  <si>
    <t>ΝΙΚΟΛΑΟΥ ΑΝΑΣΤΑΣΙΑ</t>
  </si>
  <si>
    <t>ΝΙΚΟΠΟΥΛΟΣ ΑΝΤΡΕΑΣ</t>
  </si>
  <si>
    <t>ΝΙΣΑΝΓΙΑΝ ΦΙΛΙΠΠΟΣ</t>
  </si>
  <si>
    <t>ΝΤΑΓΙΑΚΟΥ ΑΝΤΩΝΙΑΝΝΑ</t>
  </si>
  <si>
    <t>FKB2</t>
  </si>
  <si>
    <t>ΟΙΚΟΝΟΜΟΥ ΜΕΛΙΝΑ</t>
  </si>
  <si>
    <t>ΠΑΝΑΓΙΩΤΟΠΟΥΛΟΥ ΒΑΛΕΡΙΑ</t>
  </si>
  <si>
    <t>ΠΑΠΑΓΕΩΡΓΙΟΥ ΚΩΝΣΤΑΝΤΙΝΑ</t>
  </si>
  <si>
    <t>ΕΚ2</t>
  </si>
  <si>
    <t xml:space="preserve">ΠΑΠΑΓΕΩΡΓΙΟΥ ΣΟΦΙΑ </t>
  </si>
  <si>
    <t xml:space="preserve">ΠΑΠΑΔΟΠΟΥΛΟΣ ΒΑΣΙΛΗΣ </t>
  </si>
  <si>
    <t>ΠΑΠΑΔΟΠΟΥΛΟΣ ΓΙΩΡΓΟΣ</t>
  </si>
  <si>
    <t>ΠΑΠΑΔΟΠΟΥΛΟΣ ΝΙΚΟΛΑΣ</t>
  </si>
  <si>
    <t>ΠΑΠΑΔΟΠΟΥΛΟΥ ΕΙΡΗΝΗ</t>
  </si>
  <si>
    <t>ΕΚ1</t>
  </si>
  <si>
    <t>ΠΑΠΑΛΑΝΗΣ ΑΛΕΞΑΝΔΡΟΣ</t>
  </si>
  <si>
    <t>ΠΑΠΑΛΑΝΗΣ ΔΗΜΗΤΡΗΣ</t>
  </si>
  <si>
    <t>ΠΑΠΑΛΑΝΗΣ ΤΑΞΙΑΡΧΗΣ</t>
  </si>
  <si>
    <t xml:space="preserve">ΠΑΠΑΝΤΩΝΗΣ ΔΗΜΟΣΘΕΝΗΣ </t>
  </si>
  <si>
    <t>ΠΑΠΑΝΤΩΝΗΣ ΠΑΝΑΓΙΩΤΗΣ</t>
  </si>
  <si>
    <t>ΠΑΤΣΗΣ ΜΙΧΑΛΗΣ</t>
  </si>
  <si>
    <t>ΠΕΥΚΙΑΝΑΚΗ ΑΝΝΑ</t>
  </si>
  <si>
    <t>ΠΟΛΥΚΑΡΠΟΥ ΙΩΑΝΝΑ</t>
  </si>
  <si>
    <t>ΡΗΓΟΠΟΥΛΟΣ ΒΑΣΙΛΗΣ</t>
  </si>
  <si>
    <t>ΡΗΓΟΠΟΥΛΟΥ ΔΕΣΠΟΙΝΑ</t>
  </si>
  <si>
    <t>ΡΗΓΟΠΟΥΛΟΥ ΧΡΥΣΟΥΛΑ</t>
  </si>
  <si>
    <t>ΣΑΓΑΝΑ ΒΑΣΙΑ</t>
  </si>
  <si>
    <t>FJHALF1</t>
  </si>
  <si>
    <t>ΣΑΛΑΜΑΣ ΝΙΚΟΣ</t>
  </si>
  <si>
    <t>ΣΑΝΤΟΡΙΝΙΟΣ ΜΙΧΑΛΗΣ</t>
  </si>
  <si>
    <t>ΣΑΝΤΟΡΙΝΙΟΥ ΑΝΝΑ</t>
  </si>
  <si>
    <t>ΣΑΡΑΜΑΝΤΟΥ ΑΝΝΑ</t>
  </si>
  <si>
    <t>ΣΕΙΤΟΣ ΧΡΗΣΤΟΣ</t>
  </si>
  <si>
    <t>FK1</t>
  </si>
  <si>
    <t>ΣΙΑΤΗ ΕΥΓΕΝΙΑ</t>
  </si>
  <si>
    <t>ΣΙΑΤΗ ΜΑΡΙΑΝΘΗ</t>
  </si>
  <si>
    <t>ΣΙΟΓΚΑΣ ΦΙΛΙΠΠΟΣ</t>
  </si>
  <si>
    <t>ΣΤΡΑΝΤΖΑ ΘΩΜΟΥΛΑ</t>
  </si>
  <si>
    <t>FH1</t>
  </si>
  <si>
    <t xml:space="preserve">ΣΤΡΟΥΣΟΠΟΥΛΟΣ ΚΩΝΣΤΑΝΤΙΝΟΣ </t>
  </si>
  <si>
    <t>ΤΖΑΝΗΣ ΝΙΚΟΛΑΣ</t>
  </si>
  <si>
    <t>ΤΖΟΥΒΑΡΑ ΕΦΗ</t>
  </si>
  <si>
    <t>ΤΟΜΠΟΡΗΣ ΜΑΡΙΟΣ</t>
  </si>
  <si>
    <t>ΤΡΙΑΝΤΟΠΟΥΛΟΣ ΕΥΘΥΜΗΣ</t>
  </si>
  <si>
    <t>ΤΡΙΑΝΤΟΠΟΥΛΟΣ ΤΡΙΑΝΤΟΣ</t>
  </si>
  <si>
    <t>ΤΡΥΦΩΝΟΠΟΥΛΟΣ ΓΙΑΝΝΗΣ</t>
  </si>
  <si>
    <t>GKH1</t>
  </si>
  <si>
    <t>ΤΡΥΦΩΝΟΠΟΥΛΟΥ ΑΝΑΣΤΑΣΙΑ</t>
  </si>
  <si>
    <t>ΤΣΑΒΟΣ ΑΓΓΕΛΟΣ</t>
  </si>
  <si>
    <t>ES1,2</t>
  </si>
  <si>
    <t>ΤΣΑΝΤΗΛΑ ΕΥΔΟΞΙΑ</t>
  </si>
  <si>
    <t>ΤΣΕΡΩΝΗ ΑΡΙΣΤΕΑ</t>
  </si>
  <si>
    <t>ΦΑΡΑΣΟΠΟΥΛΟΣ ΛΕΥΤΕΡΗΣ</t>
  </si>
  <si>
    <t>ΦΙΛΙΠΠΟΥΣΗ ΙΟΛΗ</t>
  </si>
  <si>
    <t>ΦΙΛΙΠΠΟΥΣΗ ΜΥΡΤΩ</t>
  </si>
  <si>
    <t>ΧΡΗΣΤΙΔΗ ΑΓΑΠΗ</t>
  </si>
  <si>
    <t>ΧΡΗΣΤΙΔΗ ΑΓΓΕΛΙΚΑ</t>
  </si>
  <si>
    <t>ΧΡΗΣΤΙΔΗ ΓΕΩΡΓΙΑ</t>
  </si>
  <si>
    <t>ΨΑΡΡΑΚΗΣ ΒΑΣΙΛΗΣ</t>
  </si>
  <si>
    <t>KIDS</t>
  </si>
  <si>
    <t>ΨΑΡΡΑΚΗΣ ΠΑΝΑΓΙΩΤΗΣ</t>
  </si>
  <si>
    <t>ΨΥΛΛΟΣ ΔΗΜΗΤΡΗΣ</t>
  </si>
  <si>
    <t>ΨΥΛΛΟΥ ΚΥΡΙΑΚΗ</t>
  </si>
  <si>
    <t>EJ1</t>
  </si>
  <si>
    <t>ΜΑΚΡΗ ΑΝΑΣΤΑΣΙΑ</t>
  </si>
  <si>
    <t>GKA1</t>
  </si>
  <si>
    <t>ΤΗΛΕΦΩΝΟ</t>
  </si>
  <si>
    <t>ES</t>
  </si>
  <si>
    <t>6947776371ΜΠ/6934738860ΜΑΜ</t>
  </si>
  <si>
    <t>6947529075/6948252652ΘΕΙΟΣ</t>
  </si>
  <si>
    <t>6945630418MA/6945630979Θ/6987415074ΓIA</t>
  </si>
  <si>
    <t>ΒΑΝΤΑΡΑΚΗ ΕΛΕΝΗ</t>
  </si>
  <si>
    <t>6973037248ΜΑΜ/6973358203ΜΠ</t>
  </si>
  <si>
    <t>6956032149ΜΑΜ/6943483057ΜΠ</t>
  </si>
  <si>
    <t>6930770062MΠ/6932956309MA</t>
  </si>
  <si>
    <t>6979229289ΜΠ/6973880124</t>
  </si>
  <si>
    <t>6978803078/6932851343</t>
  </si>
  <si>
    <t>ΕΤ2</t>
  </si>
  <si>
    <t>ΕΥΡΩΓΝΩΣΗ ΝΕΑΣ ΙΩΝΙΑΣ ΤΗΛΕΦΩΝΑ</t>
  </si>
  <si>
    <t>ΟΝΟΜΑ ΜΗΤΡΟΣ</t>
  </si>
  <si>
    <t>ΟΝΟΜΑ ΠΑΤΡΟΣ</t>
  </si>
  <si>
    <t>ΣΤΑΘΕΡΟ</t>
  </si>
  <si>
    <t>ΤΗΛ. ΜΑΜΑΣ</t>
  </si>
  <si>
    <t>ΤΗΛ. ΜΠΑΜΠΑ</t>
  </si>
  <si>
    <t>EMAIL</t>
  </si>
  <si>
    <t>ΕΡΙΟΛΑ</t>
  </si>
  <si>
    <t>ΜΑΡΙΟΣ</t>
  </si>
  <si>
    <t>6995530631 LEDI</t>
  </si>
  <si>
    <t xml:space="preserve">VERUARI ORGESTI </t>
  </si>
  <si>
    <t>ΑΓΓΕΛΗ ΛΥΔΙΑ &amp; ΙΩΑΝΝΗΣ</t>
  </si>
  <si>
    <t>ΔΗΜΗΤΡΗΣ</t>
  </si>
  <si>
    <t>syrouniki@yahoo.gr</t>
  </si>
  <si>
    <t>ΓΙΩΡΓΟΣ</t>
  </si>
  <si>
    <t>ΕΥΗ</t>
  </si>
  <si>
    <t>ΧΡΗΣΤΟΣ</t>
  </si>
  <si>
    <t>evichris_4@hotmail.com</t>
  </si>
  <si>
    <t>ΓΙΑΓΙΑ ΠΟΠΗ</t>
  </si>
  <si>
    <t>ΕΙΡΗΝΗ</t>
  </si>
  <si>
    <t>ΑΝΤΩΝΗΣ</t>
  </si>
  <si>
    <t>ΣΤΑΥΡΟΥΛΑ</t>
  </si>
  <si>
    <t>ΗΛΙΑΣ</t>
  </si>
  <si>
    <t>6942658876ΠΑΠΠΟΥΣ</t>
  </si>
  <si>
    <t>ΓΩΓΩ</t>
  </si>
  <si>
    <t>ΑΡΓΥΡΗΣ</t>
  </si>
  <si>
    <t>ΑΝΑΣΤΑΣΙΑ</t>
  </si>
  <si>
    <t>ΚΩΣΤΑΣ</t>
  </si>
  <si>
    <t>kostas517517@gmail.com</t>
  </si>
  <si>
    <t>ΕΥΑΓΓΕΛΙΑ</t>
  </si>
  <si>
    <t>ΓΙΑΝΝΗΣ</t>
  </si>
  <si>
    <t>ΜΑΓΔΑ</t>
  </si>
  <si>
    <t>ΑΝΝΑ</t>
  </si>
  <si>
    <t>ΦΡΕΝΙΑ</t>
  </si>
  <si>
    <t>6940116366ΠΑΠΠΟΥΣ ΕΥΑΓΓΕΛΟΣ</t>
  </si>
  <si>
    <t>ΚΑΤΕΡΙΝΑ</t>
  </si>
  <si>
    <t>koudounakaterina@yahoo.gr</t>
  </si>
  <si>
    <t>ΓΕΩΡΓΙΟΣ</t>
  </si>
  <si>
    <t>ΓΙΩΤΑ</t>
  </si>
  <si>
    <t>ΒΑΣΙΛΗΣ</t>
  </si>
  <si>
    <t>ΝΙΚΟΛΕΤΑ</t>
  </si>
  <si>
    <t>ΕΥΤΥΧΗΣ</t>
  </si>
  <si>
    <t>ΙΣΟΥΦΑΙ ΚΡΙΣΤΙΑΝ</t>
  </si>
  <si>
    <t>ΕΓΚΛΑ</t>
  </si>
  <si>
    <t>ΜΑΡΙΑ</t>
  </si>
  <si>
    <t>ΠΑΥΛΟΣ</t>
  </si>
  <si>
    <t>ΝΑΣΙΑ</t>
  </si>
  <si>
    <t>ΝΙΚΟΣ</t>
  </si>
  <si>
    <t>INFO@DOORSAFETY.GR</t>
  </si>
  <si>
    <t>ΚΑΠΟΥΡAΝΗ ΧΡΗΣΤΟΣ</t>
  </si>
  <si>
    <t xml:space="preserve">ΙΩΑΝΝΑ </t>
  </si>
  <si>
    <t>ΣΠΥΡΟΣ</t>
  </si>
  <si>
    <t>ΚΑΡΑΝΤΡΑΤΟΣ ΦΙΛΙΠΠΟΣ</t>
  </si>
  <si>
    <t>ΔΗΜΗΤΡΑ</t>
  </si>
  <si>
    <t>6977665400MΠ/6945937603Μ</t>
  </si>
  <si>
    <t>ΒΙΛΗ</t>
  </si>
  <si>
    <t>ΚΩΝΣΤΑΝΤΙΝΟΣ</t>
  </si>
  <si>
    <t>ΕΛΙΣΑΒΕΤ</t>
  </si>
  <si>
    <t>ΣΤΕΛΛΑ</t>
  </si>
  <si>
    <t>ΤΑΞΙΑΡΧΗΣ</t>
  </si>
  <si>
    <t>ΕΛΙΝΑ</t>
  </si>
  <si>
    <t>ΣΟΦΙΑ</t>
  </si>
  <si>
    <t>ΜΑΙΡΗ</t>
  </si>
  <si>
    <t xml:space="preserve">ΘΑΝΑΣΗΣ </t>
  </si>
  <si>
    <t>ΑΛΕΞΑΝΔΡΟΣ</t>
  </si>
  <si>
    <t>anastasia.x.makri@gmail.com</t>
  </si>
  <si>
    <t xml:space="preserve">ΜΑΚΡΗ ΙΩΑΝΝΑ/ ΑΝΑΣΤΑΣΗΣ </t>
  </si>
  <si>
    <t>ΕΛΕΝΑ</t>
  </si>
  <si>
    <t>ΓΙΑΝΝΑ</t>
  </si>
  <si>
    <t>ΠΑΝΑΓΙΩΤΗΣ</t>
  </si>
  <si>
    <t>gkaratasou@yahoo.gr</t>
  </si>
  <si>
    <t>ΝΑΝΑ</t>
  </si>
  <si>
    <t>ΒΑΣΙΛΙΚΗ</t>
  </si>
  <si>
    <t>ΣΑΒΒΑΣ</t>
  </si>
  <si>
    <t>ΜΙΛΗ ΚΟΡΙΝΑ &amp; ΔΗΜΗΤΡΗΣ</t>
  </si>
  <si>
    <t>2108027138(ΜΠ)</t>
  </si>
  <si>
    <t>irinikarambatsou@gmail.com</t>
  </si>
  <si>
    <t>ΚΩΝΣΤΑΝΤΙΝΑ</t>
  </si>
  <si>
    <t>nasosnikolopoulos@dsa.gr</t>
  </si>
  <si>
    <t>ΝΙΚΟΛΑΟΣ</t>
  </si>
  <si>
    <t>marykoi1977@gmail.com</t>
  </si>
  <si>
    <t>ΣΒΕΤΛΑΝΑ</t>
  </si>
  <si>
    <t>ΚΥΡΙΑΚΟΣ</t>
  </si>
  <si>
    <t>ΒΙΒΗ</t>
  </si>
  <si>
    <t>ΕΛΕΝΗ</t>
  </si>
  <si>
    <t>ΒΑΙΤΣΑ</t>
  </si>
  <si>
    <t>ipapadopoulos74@gmail.com</t>
  </si>
  <si>
    <t>ΠΑΠΑΝΤΩΝΗΣ ΔΗΜΟΣΘΕΝΗΣ /ΠΑΝΟΣ</t>
  </si>
  <si>
    <t>ΛΕΥΤΕΡΗΣ</t>
  </si>
  <si>
    <t>dtouban@gmail.com</t>
  </si>
  <si>
    <t>ΜΕΛΙΝΑ</t>
  </si>
  <si>
    <t>ΡΗΓΟΠΟΥΛΟΥ ΔΕΣΠΟΙΝΑ &amp; ΒΑΣΙΛΗΣ &amp; ΧΡΥΣΟΥΛΑ</t>
  </si>
  <si>
    <t>ΣΕΒΗ</t>
  </si>
  <si>
    <t>sev.almpani@yahoo.gr</t>
  </si>
  <si>
    <t>ΙΟΥΛΙΑ</t>
  </si>
  <si>
    <t>ΠΑΝΤΕΛΗΣ</t>
  </si>
  <si>
    <t>antonis.seit@yahoo.com</t>
  </si>
  <si>
    <t>ΕΥΑ</t>
  </si>
  <si>
    <t>spurossiatis@gmail.com</t>
  </si>
  <si>
    <t xml:space="preserve">ΡΑΦΑΕΛΛΑ </t>
  </si>
  <si>
    <t>gkioliarafaela@gmail.com</t>
  </si>
  <si>
    <t>ΣΟΛΛΑΚΟΥ ΑΓΓΕΛΟΣ</t>
  </si>
  <si>
    <t>ΙΛΝΤΑ</t>
  </si>
  <si>
    <t xml:space="preserve">ΕΡΙΟΝ </t>
  </si>
  <si>
    <t>ΔΩΡΑ</t>
  </si>
  <si>
    <t>aptheodora1@gmail.com</t>
  </si>
  <si>
    <t>ΘΑΛΕΙΑ</t>
  </si>
  <si>
    <t>ΠΟΠΗ</t>
  </si>
  <si>
    <t>jimtsantilas@yahoo.gr</t>
  </si>
  <si>
    <t>ΠΑΝΑΓΙΩΤΑ</t>
  </si>
  <si>
    <t>ΣΤΕΡΓΙΟΣ</t>
  </si>
  <si>
    <t>nagiamama2013@gmail.com</t>
  </si>
  <si>
    <t>2102758622ΠΑΠΠΟΥΣ ΘΑΝΑΣΗΣ/ 2102758662</t>
  </si>
  <si>
    <t>ΤΖΩΡΤΖΙΝΑ</t>
  </si>
  <si>
    <t>ΙΩΑΝΝΑ</t>
  </si>
  <si>
    <t>ΨΑΡΡΑΚΗΣ ΠΑΝΑΓΙΩΤΗΣ/ΒΑΣΙΛΗΣ</t>
  </si>
  <si>
    <t>ΓΕΩΡΓΙΑ</t>
  </si>
  <si>
    <t>ΜΙΧΑΗΛ</t>
  </si>
  <si>
    <t>ΨΥΛΛΟΥ ΚΥΡΙΑΚΗ &amp; ΔΗΜΗΤΡΗΣ</t>
  </si>
  <si>
    <t>ΧΑΡΑ</t>
  </si>
  <si>
    <t>h.kontopoulou@gmail.com</t>
  </si>
  <si>
    <t>ΗΜΕΡΟΜΗΝΙΑ</t>
  </si>
  <si>
    <t>ΟΝΟΜΑΤΕΠΩΝΥΜΟ</t>
  </si>
  <si>
    <t>ΜΕΤΡΗΤΑ</t>
  </si>
  <si>
    <t>ΚΑΡΤΑ</t>
  </si>
  <si>
    <t>ΕΞΟΔΑ</t>
  </si>
  <si>
    <t>ΣΤΡΑΤΟΣ</t>
  </si>
  <si>
    <t>PRACTICE TESTS</t>
  </si>
  <si>
    <t>ΚΑΤΑΘΕΣΗ</t>
  </si>
  <si>
    <t xml:space="preserve">ΤΣΑΝΤΗΛΑ ΕΥΔΟΞΙΑ </t>
  </si>
  <si>
    <t xml:space="preserve">ΒΟΥΤΥΡΑΚΗΣ ΧΡΙΣΤΟΦΟΡΟΣ </t>
  </si>
  <si>
    <t xml:space="preserve">ΚΟΥΡΚΟΥΜΕΛΑΚΗΣ ΙΑΣΟΝΑΣ </t>
  </si>
  <si>
    <t xml:space="preserve">ΚΟΥΡΚΟΥΜΕΛΑΚΗΣ ΣΤΕΦΑΝΟΣ </t>
  </si>
  <si>
    <t xml:space="preserve">ΚΑΤΣΟΥΡΙΝΗΣ ΣΩΤΗΡΗΣ </t>
  </si>
  <si>
    <t xml:space="preserve">ΔΑΔΑΡΟΥ ΧΡΥΣΟΥΛΑ </t>
  </si>
  <si>
    <t xml:space="preserve">HACHOUM MARIAM - WIDAD </t>
  </si>
  <si>
    <t>ΣΑΝΤΟΡΙΝΙΟΣ ΜΙΧΑΛΗΣ-ΑΝΝΑ</t>
  </si>
  <si>
    <t>ΜΑΛΑΜΑΤΕΝΑΚΗΣ ΠΑΥΛΟΣ-ΕΛΕΝΗ</t>
  </si>
  <si>
    <t xml:space="preserve">SOLLAKOU AGGELOS </t>
  </si>
  <si>
    <t xml:space="preserve">ΜΕΤΑΞΑΣ ΦΙΛΙΠΠΟΣ </t>
  </si>
  <si>
    <t xml:space="preserve">ΜΕΤΑΞΑΣ ΔΗΜΗΤΡΗΣ </t>
  </si>
  <si>
    <t xml:space="preserve">ΜΑΥΡΟΥΔΗΣ ΙΩΑΝΝΗΣ </t>
  </si>
  <si>
    <t xml:space="preserve">ΚΟΥΤΗ ΒΑΣΙΛΙΚΗΣ </t>
  </si>
  <si>
    <t xml:space="preserve">ΧΡΗΣΤΙΔΗ ΓΕΩΡΓΙΑ </t>
  </si>
  <si>
    <t xml:space="preserve">ΧΡΗΣΤΙΔΗ ΑΓΑΠΗ  </t>
  </si>
  <si>
    <t xml:space="preserve">ΚΩΣΤΟΠΟΥΛΟΥ ΜΑΡΙΣΙΑ </t>
  </si>
  <si>
    <t xml:space="preserve">CHAPLINSKA </t>
  </si>
  <si>
    <t xml:space="preserve">ΕΥΜΟΡΦΟΠΟΥΛΟΥ ΦΩΤΕΙΝΗ </t>
  </si>
  <si>
    <t xml:space="preserve">ΑΜΠΙΝΤΙΝ ΒΑΣΙΛΕΙΑ </t>
  </si>
  <si>
    <t xml:space="preserve">ΚΑΤΣΟΥΡΙΝΗΣ </t>
  </si>
  <si>
    <t xml:space="preserve">ΨΥΛΛΟΣ ΔΗΜΗΤΡΗΣ &amp; ΚΥΡΙΑΚΗ </t>
  </si>
  <si>
    <t xml:space="preserve">ΚΑΡΟΥΚΑΝΙΔΗΣ ΚΑΤΑΚΗΣ ΗΛΙΑΝΝΑ &amp; ΠΑΝΑΓΙΩΤΗΣ </t>
  </si>
  <si>
    <t xml:space="preserve">ΜΠΙΤΖΑΚΟΥ ΕΡΝΕΣΤΟ </t>
  </si>
  <si>
    <t xml:space="preserve">ΚΑΡΟΥΚΑΝΙΔΗΣ ΚΑΤΑΚΗΣ  ΠΑΝΑΓΙΩΤΗΣ </t>
  </si>
  <si>
    <t xml:space="preserve">ΣΑΝΤΟΡΙΝΙΟΣ ΜΙΧΑΛΗΣ </t>
  </si>
  <si>
    <t xml:space="preserve">ΣΑΝΤΟΡΙΝΙΟΥ ΑΝΝΑ </t>
  </si>
  <si>
    <t xml:space="preserve">ΣΙΟΓΚΑΣ ΦΙΛΙΠΠΟΣ </t>
  </si>
  <si>
    <t xml:space="preserve">ΚΑΓΙΑΣ ΒΑΓΓΕΛΗΣ </t>
  </si>
  <si>
    <t xml:space="preserve">ΚΑΤΣΑΝΕΑΣ </t>
  </si>
  <si>
    <t xml:space="preserve">ΓΑΛΑΓΚΟΥΣΗΣ ΓΙΑΝΝΗΣ </t>
  </si>
  <si>
    <t xml:space="preserve">ΑΝΔΡΙΟΣΟΠΟΥΛΟΣ ΛΕΩΝΙΔΑΣ </t>
  </si>
  <si>
    <t xml:space="preserve">ΒΑΡΡΑ ΖΩΗ </t>
  </si>
  <si>
    <t xml:space="preserve">ΤΖΟΥΒΑΡΑ ΕΦΗ </t>
  </si>
  <si>
    <t xml:space="preserve">ΦΙΛΙΠΠΟΥΣΗ ΜΥΡΤΩ - ΙΟΛΗ </t>
  </si>
  <si>
    <t xml:space="preserve">ΠΕΥΚΙΑΝΑΚΗ ΑΝΝΑ </t>
  </si>
  <si>
    <t xml:space="preserve">ΚΑΝΤΖΟΣ ΑΝΔΡΕΑΣ &amp; ΜΑΡΙΛΙΑ </t>
  </si>
  <si>
    <t xml:space="preserve">ΤΡΙΑΝΤΟΠΟΥΛΟΣ ΕΥΘΥΜΗΣ ΚΑΙ ΤΡΙΑΝΤΟΣ </t>
  </si>
  <si>
    <t xml:space="preserve">ΜΑΓΚΛΑΡΑΣ ΚΩΝΣΤΑΝΤΙΝΟΣ </t>
  </si>
  <si>
    <t xml:space="preserve">ΣΑΛΑΜΑΣ ΝΙΚΟΣ </t>
  </si>
  <si>
    <t xml:space="preserve">ΑΡΓΥΡΗΣ ΑΓΓΕΛΟΣ </t>
  </si>
  <si>
    <t xml:space="preserve">ΤΡΥΦΩΝΟΠΟΥΛΟΥ ΑΝΑΣΤΑΣΙΑ &amp; ΓΙΑΝΝΗΣ </t>
  </si>
  <si>
    <t xml:space="preserve">HACHOOM MARIAM-ESRA </t>
  </si>
  <si>
    <t>ΧΡΗΣΤΙΔΗ ΑΓΓΕΛΙΚΗ</t>
  </si>
  <si>
    <t xml:space="preserve">ΜΑΥΡΑΚΗΣ ΜΑΝΟΣ </t>
  </si>
  <si>
    <t xml:space="preserve">ΜΑΝΩΛΟΠΟΥΛΟΣ ΓΙΑΝΝΗΣ </t>
  </si>
  <si>
    <t xml:space="preserve">ΤΣΕΡΩΝΗ ΑΡΙΣΤΕΑ </t>
  </si>
  <si>
    <t>ISOUFAI KRISTIAN</t>
  </si>
  <si>
    <t xml:space="preserve">ΖΑΒΑΛΗΣ ΟΔΥΣΣΕΑΣ </t>
  </si>
  <si>
    <t>ΠΑΠΑΓΕΩΡΓΙΟΥ ΚΩΝΝΑ-ΣΟΦΙΑ</t>
  </si>
  <si>
    <t>ΓΕΩΡΓΙΑΔΗΣ ΔΗΜ/ΗΣ-ΤΑΣΟΣ-ΠΡΟΚ/ΗΣ</t>
  </si>
  <si>
    <t>200ΣΕΠ.10οκτ</t>
  </si>
  <si>
    <t>ΧΡΙΣΤΗΔΗ ΓΕΩΡΓΙΑ-ΑΓΑΠΗ</t>
  </si>
  <si>
    <t>ΚΟΝΤΑΡΗΣ ΧΡΗΣΤΟΣ-ΒΑΓΓΕΛΗΣ</t>
  </si>
  <si>
    <t>ΖΟΡΜΠΑ ΔΗΜΗΤΡΑ</t>
  </si>
  <si>
    <t>ΜΙΛΗ ΚΟΡΙΝΑ-ΔΗΜΗΤΡΗΣ</t>
  </si>
  <si>
    <t xml:space="preserve">ΚΑΝΤΖΟΥ ΜΑΡΙΛΙΑ &amp; ΑΝΔΡΕΑΣ </t>
  </si>
  <si>
    <t xml:space="preserve">ΜΑΛΑΜΑΤΕΝΑΚΗΣ ΠΑΥΛΟΣ - ΕΛΕΝΗ </t>
  </si>
  <si>
    <t xml:space="preserve">ΨΑΡΡΑΚΗΣ ΠΑΝΑΓΙΩΤΗΣ &amp; ΒΑΣΙΛΗΣ </t>
  </si>
  <si>
    <t xml:space="preserve">ΓΕΩΡΓΙΑΔΗΣ ΔΗΜΗΤΡΗΣ </t>
  </si>
  <si>
    <t xml:space="preserve">ΤΖΑΝΗΣ ΝΙΚΟΛΑΣ </t>
  </si>
  <si>
    <t xml:space="preserve">ΒΛΑΝΤΙΜΙΡΟΒΑ </t>
  </si>
  <si>
    <t xml:space="preserve">ΠΑΠΑΝΤΩΝΗΣ </t>
  </si>
  <si>
    <t xml:space="preserve">ΚΟΥΤΗ ΒΑΣΙΛΙΚΗ </t>
  </si>
  <si>
    <t xml:space="preserve">ΜΕΤΑΞΑΣ ΔΗΜΗΤΡΗΣ &amp; ΦΙΛΙΠΠΟΣ </t>
  </si>
  <si>
    <t xml:space="preserve">ΓΙΑΝΝΙΚΟΥ ΣΟΦΙΑ </t>
  </si>
  <si>
    <t xml:space="preserve">ΜΠΑΛΑΔΗΜΑΣ ΝΙΚΟΣ </t>
  </si>
  <si>
    <t xml:space="preserve">ΚΟΥΡΚΟΥΜΕΛΆΚΗΣ </t>
  </si>
  <si>
    <t xml:space="preserve">ΠΑΠΑΔΟΠΟΥΛΟΣ ΝΙΚΟΣ </t>
  </si>
  <si>
    <t xml:space="preserve">ΝΗΣΑΓΙΑΝ ΦΙΛΙΠΠΟΣ </t>
  </si>
  <si>
    <t xml:space="preserve">ΠΑΝΑΓΙΩΤΟΠΟΥΛΟΥ ΒΑΛΕΡΙΑ  </t>
  </si>
  <si>
    <t xml:space="preserve">ΛΟΥΛΟΥΔΗΣ ΧΑΡΗΣ </t>
  </si>
  <si>
    <t xml:space="preserve">ΖΑΦΟΛΙΑ </t>
  </si>
  <si>
    <t>ΣΕΙΤΟΣ</t>
  </si>
  <si>
    <t xml:space="preserve">ΠΟΛΥΚΑΡΠΟΥ ΙΩΑΝΝΑ </t>
  </si>
  <si>
    <t>ΜΑΛΑΠΑΝΗ ΧΡΙΣΤΙΝΑ ΑΓΑΠΗ</t>
  </si>
  <si>
    <t xml:space="preserve">CHAPLINSKA MARIANA </t>
  </si>
  <si>
    <t>ΜΠΑΧΟΣ ΠΑΝΑΓΙΩΤΗΣ</t>
  </si>
  <si>
    <t>ΚΑΤΣΑΝΕΑΣ ΘΑΝΑΣΗΣ</t>
  </si>
  <si>
    <t>ΤΡΙΑΝΤΟΠΟΥΛΟΣ ΤΡΙΑΝΤΟΣ/ΕΥΘΥΜΗΣ</t>
  </si>
  <si>
    <t>ΛΑΖΑΡΟΣ ΜΑΡΙΝΟΣ</t>
  </si>
  <si>
    <t xml:space="preserve">ΜΑΡΓΑΡΙΤΗΣ ΧΑΡΗΣ </t>
  </si>
  <si>
    <t xml:space="preserve">VERUARI </t>
  </si>
  <si>
    <t xml:space="preserve">ΟΙΚΟΝΟΜΟΥ ΜΕΛΙΝΑ </t>
  </si>
  <si>
    <t xml:space="preserve">ΑΜΠΙΝΤΙΝ </t>
  </si>
  <si>
    <t xml:space="preserve">ΑΡΜΑΡΙΩΤΗ ΑΡΙΑΔΝΗ </t>
  </si>
  <si>
    <t xml:space="preserve">ΦΙΛΙΠΠΟΥΣΗ ΜΥΡΤΩ &amp; ΙΟΛΗ </t>
  </si>
  <si>
    <t xml:space="preserve">Γαλαγκουσης Γιαννης </t>
  </si>
  <si>
    <t xml:space="preserve">HACHOOM </t>
  </si>
  <si>
    <t>ΜΙΛΗ ΔΗΜΗΤΡΗΣ &amp; ΚΟΡΙΝΑ</t>
  </si>
  <si>
    <t xml:space="preserve">ΚΑΤΣΟΥΡΙΝΗΣ ΣΩΤΗΡΗΣ - ΞΑΝΘΙΠΗ </t>
  </si>
  <si>
    <t xml:space="preserve">ΤΡΥΦΩΝΟΠΟΥΛΟΣ ΓΙΑΝΝΗΣ- ΑΝΑΣΤΑΣΙΑ </t>
  </si>
  <si>
    <t xml:space="preserve">ΝΙΚΟΠΟΥΛΟΣ ΑΝΔΡΕΑΣ </t>
  </si>
  <si>
    <t xml:space="preserve">ΨΥΛΛΟΥ ΚΥΡΙΑΚΗ &amp; ΔΗΜΗΤΡΗΣ </t>
  </si>
  <si>
    <t xml:space="preserve">ΚΑΡΟΥΚΑΝΙΔΗ ΚΑΤΑΚΗ ΗΛΙΑΝΑ - ΠΑΝΑΓΙΩΤΗΣ </t>
  </si>
  <si>
    <t xml:space="preserve">ΙΩΑΝΝΙΔΗΣ ΜΙΧΑΛΗΣ </t>
  </si>
  <si>
    <t xml:space="preserve">ΖΑΦΟΛΙΑ ΣΤΑΥΡΙΑΝΑ </t>
  </si>
  <si>
    <t>ΣΟΛΛΑΚΟΥ</t>
  </si>
  <si>
    <t>ΝΙΣΑΓΙΑΝ ΦΙΛΙΠΠΟΣ</t>
  </si>
  <si>
    <t xml:space="preserve">ΚΑΠΟΥΡΑΝΗ </t>
  </si>
  <si>
    <t xml:space="preserve">ΙΣΟΥΦΑΙ </t>
  </si>
  <si>
    <t xml:space="preserve">ΠΑΠΑΔΟΠΟΥΛΟΣ ΝΙΚΟΛΑΣ </t>
  </si>
  <si>
    <t xml:space="preserve">ΧΡΗΣΤΙΔΗ ΑΓΑΠΗ &amp; ΓΕΩΡΓΙΑ </t>
  </si>
  <si>
    <t xml:space="preserve">ΧΡΗΣΤΙΔΗ ΑΓΓΕΛΙΚΑ </t>
  </si>
  <si>
    <t xml:space="preserve">ΚΟΥΡΚΟΥΜΕΛΑΚΗΣ ΣΤΕΦΑΝΟΣ &amp; ΙΑΣΩΝΑΣ </t>
  </si>
  <si>
    <t xml:space="preserve">ΒΑΣΙΛΟΠΟΥΛΟΣ ΧΑΡΗΣ </t>
  </si>
  <si>
    <t xml:space="preserve">ΠΟΛΥΚΑΡΠΟΥ </t>
  </si>
  <si>
    <t xml:space="preserve">ΜΑΚΡΗΣ </t>
  </si>
  <si>
    <t xml:space="preserve">VERUARI LEANDROS </t>
  </si>
  <si>
    <t xml:space="preserve">ΨΑΡΡΑΚΗΣ ΒΑΣΙΛΗΣ &amp; ΠΑΝΑΓΙΩΤΗΣ </t>
  </si>
  <si>
    <t>ΖΟΡΜΠΑ</t>
  </si>
  <si>
    <t xml:space="preserve">ΒΟΥΤΥΡΑΚΗΣ </t>
  </si>
  <si>
    <t xml:space="preserve">ΚΑΡΑΤΡΑΝΤΟΣ </t>
  </si>
  <si>
    <t xml:space="preserve">ΓΑΛΑΓΚΟΥΣΗΣ </t>
  </si>
  <si>
    <t xml:space="preserve">ΘΕΟΛΟΓΗ </t>
  </si>
  <si>
    <t xml:space="preserve">ΚΑΤΣΟΥΡΙΝΗ </t>
  </si>
  <si>
    <t>ΑΝΑΣΤΑΣΙΑΔΗΣ</t>
  </si>
  <si>
    <t>ΜΑΥΡΑΚΗΣ</t>
  </si>
  <si>
    <t>ΜΑΛΑΠΑΝΗ</t>
  </si>
  <si>
    <t xml:space="preserve">ΦΙΛΙΠΠΟΥΣΗ ΜΥΡΤΩ </t>
  </si>
  <si>
    <t xml:space="preserve">ΣΟΛΛΑΛΟΥ ΑΓΓΕΛΟΣ &amp; ΦΛΟΡΕΝΣ </t>
  </si>
  <si>
    <t>ΠΑΝΑΓΙΩΤΟΠΟΥΛΟΥ  ΒΑΛΕΡΙΑ</t>
  </si>
  <si>
    <t>CHAPLINSKA ΝΙΚΟΛ &amp; ΜΑΡΙΑΝΝΑ</t>
  </si>
  <si>
    <t>ΤΡΙΑΝΤΟΠΟΥΛΟΣ ΤΡΙΑΝΤΟΣ &amp; ΕΥΘΥΜΗΣ</t>
  </si>
  <si>
    <t xml:space="preserve">ΑΜΠΙΝΤΙΝ ΣΙΛΙΑ </t>
  </si>
  <si>
    <t xml:space="preserve">ΚΑΡΟΥΚΑΝΙΔΗ ΚΑΤΑΚΗ </t>
  </si>
  <si>
    <t xml:space="preserve">ΑΝΑΣΤΑΣΙΑ ΜΑΚΡΗ </t>
  </si>
  <si>
    <t>ΚΑΠΟΥΡΑΝΗ ΧΡΗΣΤΟΣ</t>
  </si>
  <si>
    <t>ΒΛΑΝΤΙΜΙΡΟΦ</t>
  </si>
  <si>
    <t xml:space="preserve">ΣΑΝΤΟΡΙΝΙΟΥ ΑΝΝΑ - ΜΙΧΑΛΗΣ </t>
  </si>
  <si>
    <t xml:space="preserve">ΤΟΜΠΟΡΗΣ ΜΑΡΙΟΣ </t>
  </si>
  <si>
    <t xml:space="preserve">ΙΣΟΥΦΑΙ ΚΡΙΣΤΙΑΝ </t>
  </si>
  <si>
    <t xml:space="preserve">ΒΑΣΙΛΟΠΟΥΛΟΣ </t>
  </si>
  <si>
    <t xml:space="preserve">ΚΟΥΡΚΟΥΜΕΛΑΚΗΣ </t>
  </si>
  <si>
    <t>ΤΖΑΝΗΣ</t>
  </si>
  <si>
    <t xml:space="preserve">ΣΕΙΤΟΣ </t>
  </si>
  <si>
    <t xml:space="preserve">ΜΠΡΑΤΣΚΑ </t>
  </si>
  <si>
    <t>ΤΣΕΡΩΝΗ</t>
  </si>
  <si>
    <t>ΜΙΛΗ</t>
  </si>
  <si>
    <t xml:space="preserve">ΧΡΗΣΤΙΔΗ </t>
  </si>
  <si>
    <t>ΠΟΛΥΚΑΡΠΟΥ</t>
  </si>
  <si>
    <t xml:space="preserve">ΨΑΡΡΑΚΗΣ </t>
  </si>
  <si>
    <t>ΣΑΝΤΟΡΙΝΙΟΥ</t>
  </si>
  <si>
    <t xml:space="preserve">ΖΟΡΜΠΑ </t>
  </si>
  <si>
    <t>ΜΠΑΛΑΔΗΜΑΣ</t>
  </si>
  <si>
    <t>ΓΙΑΝΝΙΚΟΥ</t>
  </si>
  <si>
    <t>ΚΑΤΣΑΝΕΑΣ ΘΑΝΟΣ</t>
  </si>
  <si>
    <t xml:space="preserve">ΑΝΔΡΙΟΣΟΠΟΥΛΟΣ </t>
  </si>
  <si>
    <t xml:space="preserve">ΕΥΜΟΡΦΟΠΟΥΛΟΥ </t>
  </si>
  <si>
    <t xml:space="preserve">ΤΡΙΑΝΤΟΠΟΥΛΟΣ </t>
  </si>
  <si>
    <t>ΠΕΥΚΙΑΝΝΑΚΗ</t>
  </si>
  <si>
    <t>ΜΑΝΩΛΟΠΟΥΛΟΣ</t>
  </si>
  <si>
    <t>ΚΑΝΤΖΟΣ ΑΝΔΡΕΑΣ &amp; ΜΑΡΙΛΙΑ</t>
  </si>
  <si>
    <t xml:space="preserve">ΦΙΛΙΠΟΥΣΗ </t>
  </si>
  <si>
    <t xml:space="preserve">ΚΩΣΤΟΠΟΥΛΟΥ </t>
  </si>
  <si>
    <t xml:space="preserve">ΒΑΣΙΛΟΠΟΥΛΟΣ ΧΑΡΑΛΑΜΠΟΣ </t>
  </si>
  <si>
    <t>`</t>
  </si>
  <si>
    <t xml:space="preserve">ΣΟΛΛΑΚΟΥ </t>
  </si>
  <si>
    <t xml:space="preserve">ΠΑΝΑΓΙΩΤΟΠΟΥΛΟΥ </t>
  </si>
  <si>
    <t xml:space="preserve">ΣΑΛΑΜΑΣ </t>
  </si>
  <si>
    <t xml:space="preserve">ΜΠΙΤΖΑΚΟΥ </t>
  </si>
  <si>
    <t xml:space="preserve">ΝΙΚΟΠΟΥΛΟΣ </t>
  </si>
  <si>
    <t>ΠΑΠΑΔΟΠΟΥΛΟΥ</t>
  </si>
  <si>
    <t>ΨΥΛΛΟΥ</t>
  </si>
  <si>
    <t xml:space="preserve">ΛΟΥΛΟΥΔΗΣ </t>
  </si>
  <si>
    <t xml:space="preserve">ΤΣΕΡΩΝΗ </t>
  </si>
  <si>
    <t xml:space="preserve">ΜΙΛΗ ΚΟΡΙΝΑ - ΔΗΜΗΤΡΗΣ </t>
  </si>
  <si>
    <t xml:space="preserve">ΜΑΛΑΠΑΝΗ </t>
  </si>
  <si>
    <t>ΚΟΥΤΗ</t>
  </si>
  <si>
    <t>ΖΑΦΟΛΙΑ</t>
  </si>
  <si>
    <t>ΤΡΥΦΩΝΟΠΟΥΛΟΥ</t>
  </si>
  <si>
    <t xml:space="preserve">ΚΑΡΟΥΚΑΝΙΔΗ </t>
  </si>
  <si>
    <t xml:space="preserve">ΜΑΥΡΑΚΗΣ </t>
  </si>
  <si>
    <t>ΤΖΟΥΒΑΡΑ</t>
  </si>
  <si>
    <t>ΚΡΙΣΤΙΑΝ ΙΣΟΥΦΑΙ</t>
  </si>
  <si>
    <t>ΣΑΝΤΟΡΙΝΙΟΣ</t>
  </si>
  <si>
    <t xml:space="preserve">ΠΕΥΚΙΑΝΑΚΗ </t>
  </si>
  <si>
    <t>ΣΤΡΑΝΤΖΑ</t>
  </si>
  <si>
    <t xml:space="preserve">ΑΝΑΣΤΑΣΙΑΔΗΣ </t>
  </si>
  <si>
    <t xml:space="preserve">CHAPLINSIKA </t>
  </si>
  <si>
    <t>ΑΜΠΝΤΙΝ</t>
  </si>
  <si>
    <t>ΙΩΑΝΝΙΔΗΣ</t>
  </si>
  <si>
    <t xml:space="preserve">ΜΠΑΛΑΔΗΜΑΣ </t>
  </si>
  <si>
    <t xml:space="preserve">ΓΙΑΝΝΙΚΟΥ </t>
  </si>
  <si>
    <t>ΦΙΛΙΠΠΟΥΣΗ</t>
  </si>
  <si>
    <t>ΑΝΔΡΙΟΣΟΠΟΥΛΟΣ</t>
  </si>
  <si>
    <t>ΨΑΡΡΑΚΗΣ</t>
  </si>
  <si>
    <t>HACHOOM</t>
  </si>
  <si>
    <t xml:space="preserve">ΜΠΑΧΟΣ </t>
  </si>
  <si>
    <t>ΤΟΜΠΟΡΗΣ</t>
  </si>
  <si>
    <t>ΜΠΙΤΖΑΚΟΥ</t>
  </si>
  <si>
    <t>ΜΑΡΓΑΡΙΤΗΣ</t>
  </si>
  <si>
    <t>ΜΠΡΑΤΣΚΑ</t>
  </si>
  <si>
    <t>ΠΑΠΑΔΟΠΟΥΛΟΣ</t>
  </si>
  <si>
    <t>ΚΑΠΟΥΡΑΝΗ</t>
  </si>
  <si>
    <t>ΚΟΥΡΚΟΥΜΕΛΑΚΗ</t>
  </si>
  <si>
    <t xml:space="preserve">ΓΕΩΡΓΙΑΔΗΣ </t>
  </si>
  <si>
    <t xml:space="preserve">τζουβαρα </t>
  </si>
  <si>
    <t>ΘΕΟΛΟΓΗ</t>
  </si>
  <si>
    <t xml:space="preserve">ΚΑΤΣΟΥΡΙΝΗ ΞΑΝΘΙΠΗ - ΣΩΤΗΡΗΣ </t>
  </si>
  <si>
    <t xml:space="preserve">ΨΥΛΛΟΥ ΚΥΡΙΑΚΗ - ΔΗΜΗΤΡΗΣ </t>
  </si>
  <si>
    <t xml:space="preserve">ΚΑΤΑΚΗ ΗΛΙΑΝΝΑ </t>
  </si>
  <si>
    <t xml:space="preserve">ΜΑΝΩΛΟΠΟΥΛΟΣ </t>
  </si>
  <si>
    <t xml:space="preserve">ΦΙΛΙΠΠΟΥΣΗ </t>
  </si>
  <si>
    <t xml:space="preserve">ΙΩΑΝΝΙΔΗΣ </t>
  </si>
  <si>
    <t>ΑΜΠΙΝΤΙΝ</t>
  </si>
  <si>
    <t>ΣΑΝΤΟΡΙΝΙΟΣ ΜΙΧΑΛΗΣ &amp; ΑΝΝΑ</t>
  </si>
  <si>
    <t xml:space="preserve">ΜΠΙΤΖΑΚΟΥ ΕΡΝΑΣΤΟ </t>
  </si>
  <si>
    <t>6909556091(ΜΑΡΙΑΝΤΑ)</t>
  </si>
  <si>
    <t xml:space="preserve">HACHOOM MARIAM-WIDAD-ESRA </t>
  </si>
  <si>
    <t xml:space="preserve">KOYTH ΒΑΣΙΛΙΚΗ </t>
  </si>
  <si>
    <t xml:space="preserve">TZAΝΗΣ ΝΙΚΟΛΑΣ </t>
  </si>
  <si>
    <t>ΠΑΠΑΝΤΩΝΗΣ</t>
  </si>
  <si>
    <t>ISUFAI KRISTIAN</t>
  </si>
  <si>
    <t xml:space="preserve">ΤΡΥΦΩΝΟΠΟΥΛΟΥ </t>
  </si>
  <si>
    <t xml:space="preserve">ΣΤΕΛΙΟΣ </t>
  </si>
  <si>
    <t>ΟΙΚΟΝΟΜΟΥ</t>
  </si>
  <si>
    <t xml:space="preserve">ΣΑΝΤΟΡΙΝΙΟΣ </t>
  </si>
  <si>
    <t xml:space="preserve">ΚΑΝΤΖΟΣ </t>
  </si>
  <si>
    <t xml:space="preserve">ΚΑΤΑΚΗΣ </t>
  </si>
  <si>
    <t>ΤΡΙΑΝΤΟΠΟΥΛΟΣ</t>
  </si>
  <si>
    <t xml:space="preserve">ΤΖΟΥΒΑΡΑ </t>
  </si>
  <si>
    <t>ΒΟΥΤΥΡΑΚΗΣ</t>
  </si>
  <si>
    <t>ΠΕΥΚΙΑΝΑΚΗ</t>
  </si>
  <si>
    <t>ΚΩΝΣΤΑΝΤΟΠΟΥΛΟΣ ΕΥΑΓΓΕΛΟΣ &amp; ΔΑΝΑΣΗ</t>
  </si>
  <si>
    <t xml:space="preserve">μαρια </t>
  </si>
  <si>
    <t xml:space="preserve">μιλη </t>
  </si>
  <si>
    <t>κατσουρινη</t>
  </si>
  <si>
    <t>ΤΡΥΦΩΝΟΠΟΥΛΟΣ</t>
  </si>
  <si>
    <t>ΚΟΥΡΚΟΥΜΕΛΑΚΗΣ</t>
  </si>
  <si>
    <t xml:space="preserve">ΜΑΝΩΛΟΠΟΛΟΣ </t>
  </si>
  <si>
    <t>μαργαριτης</t>
  </si>
  <si>
    <t>konstadinakarra@yahoo.gr</t>
  </si>
  <si>
    <t xml:space="preserve">παπαδοπουλος νικολας </t>
  </si>
  <si>
    <t>ΓΕΡΟΔΗΜΟΥ</t>
  </si>
  <si>
    <t xml:space="preserve">ΚΑΓΙΑΣ </t>
  </si>
  <si>
    <t xml:space="preserve">ΣΤΡΑΝΤΖΑ </t>
  </si>
  <si>
    <t>ΓΑΛΑΓΚΟΥΣΗΣ</t>
  </si>
  <si>
    <t>ΤΡΙΑΝΤΑΝΤΟΠΟΥΛΟΣ</t>
  </si>
  <si>
    <t>ΚΑΤΣΟΥΡΙΝΗ</t>
  </si>
  <si>
    <t>ΚΩΣΤΟΠΟΥΛΟΥ</t>
  </si>
  <si>
    <t>ΚΑΝΤΖΟΣ</t>
  </si>
  <si>
    <t>ΚΑΡΟΥΚΑΝΙΔΗ ΚΑΤΑΚΗ</t>
  </si>
  <si>
    <t xml:space="preserve">ΤΣΑΝΤΗΛΑ </t>
  </si>
  <si>
    <t>ΜΠΑΧΟΣ</t>
  </si>
  <si>
    <t>ΣΑΝΤΟΡΙΝΙΟΣ ΠΡΟΚΑΤΑΒΟΛΗ</t>
  </si>
  <si>
    <t>ΚΕΡΑΜΜΥΔΑ ΠΡΟΚΑΤΑΒΟΛΗ</t>
  </si>
  <si>
    <t>ΣΑΛΑΜΑΣ</t>
  </si>
  <si>
    <t>ΤΡΙΑΝΤΟΠΟΥΛΟΣ ΠΡΟΚΑΤΑΒΟΛΗ</t>
  </si>
  <si>
    <t xml:space="preserve">ΚΑΓΙΑΣ ΒΑΓΓΕΛΗΣ ΠΡΟΚΑΤΑΒΟΛΗ + ΒΙΒΛΙΑ </t>
  </si>
  <si>
    <t>ΠΟΛΥΚΑΡΠΟΥ ΠΡΟΚΑΤΑΒΟΛΗ</t>
  </si>
  <si>
    <t>ΤΣΑΝΤΗΛΑ ΠΡΟΚΑΤΑΒΟΛΗ</t>
  </si>
  <si>
    <t>ΒΑΣΙΛΟΠΟΥΛΟΣ</t>
  </si>
  <si>
    <t>ΝΙΚΟΠΟΥΛΟΣ ΑΝΔΡΕΑΣ ΠΡΟΚΑΤΑΒΟΛΗ</t>
  </si>
  <si>
    <t xml:space="preserve">ΝΙΚΟΠΟΥΛΟΣ ΑΝΔΡΕΑΣ ΒΙΒΛΙΑ </t>
  </si>
  <si>
    <t>ΒΟΥΤΥΡΑΚΗΣ ΠΡΟΚΑΤΑΒΟΛΗ</t>
  </si>
  <si>
    <t>ΠΟΛΥΚΑΡΠΟΥ ΥΠΟΛΟΙΠΟ ΠΡΟΚΑΤΑΒΟΛΗΣ</t>
  </si>
  <si>
    <t xml:space="preserve">ΖΩΤΟΥ ΘΕΟΔΩΡΑ </t>
  </si>
  <si>
    <t xml:space="preserve">ΟΙΚΟΝΟ0ΜΟΥ </t>
  </si>
  <si>
    <t>ΜΠΟΥΤΣΙΑΡΗ ΠΡΟΚΑΤΑΒΟΛΗ ΚΑΙ ΒΙΒΛΙΑ</t>
  </si>
  <si>
    <t>ΚΑΠΟΥΡΑΝΗ ΠΡΟΚΑΤΑΒΟΛΗ</t>
  </si>
  <si>
    <t xml:space="preserve">ΚΑΡΟΥΚΑΝΙΔΗ ΚΑΤΑΚΗ ΗΛΙΑΝΝΑ ΚΑΙ ΠΑΝΑΓΙΩΤΗΣ  ΠΡΟΚΑΤΑΒΟΛΗ </t>
  </si>
  <si>
    <t>ΚΑΤΣΑΝΕΑΣ ΠΡΟΚΑΤΑΒΟΛΗ ΚΑΙ ΒΙΒΛΙΑ</t>
  </si>
  <si>
    <t xml:space="preserve">ΠΕΥΚΙΑΝΝΑΚΗ ΘΕΡΙΝΟ </t>
  </si>
  <si>
    <t>ΠΕΥΚΙΑΝΝΑΚΗ ΒΙΒΛΙΑ</t>
  </si>
  <si>
    <t>ΙΣΟΥΦΑΙ ΠΡΟΚΑΤΑΒΟΛΗ</t>
  </si>
  <si>
    <t xml:space="preserve">ΑΜΠΙΝΤΙΝ ΒΙΒΛΙΑ </t>
  </si>
  <si>
    <t xml:space="preserve">ΚΟΥΡΚΟΥΜΕΛΑΚΗ </t>
  </si>
  <si>
    <t xml:space="preserve">ΜΑΝΩΛΟΠΟΥΛΟΣ ΠΡΟΚΑΤΑΒΟΛΗ ΒΙΒΛΙΑ </t>
  </si>
  <si>
    <t>ΕΜΜΑΝΟΥΗΛΙΔΗΣ</t>
  </si>
  <si>
    <t>ΡΗΓΟΠΟΥΛΟΥ ΒΙΒΛΙΑ</t>
  </si>
  <si>
    <t xml:space="preserve">ΤΣΑΝΤΗΛΑ ΒΙΒΛΙΑ </t>
  </si>
  <si>
    <t xml:space="preserve">ΚΑΡΟΥΚΑΝΙΔΗ ΚΑΤΑΚΗ ΒΙΒΛΙΑ </t>
  </si>
  <si>
    <t xml:space="preserve">ΜΟΧΑΜΟΥΝΤ ΙΣΜΑΗΛ ΒΙΒΛΙΑ &amp; ΠΡΟΚΑΤΑΒΟΛΗ </t>
  </si>
  <si>
    <t>ΛΟΥΛΟΥΔΗΣ</t>
  </si>
  <si>
    <t xml:space="preserve">ttt.zzz1979@gmail.com </t>
  </si>
  <si>
    <t>ΖΩΤΟΥ ΘΕΟΔΩΡΑ</t>
  </si>
  <si>
    <t>katerina.mavr@yahoo.gr</t>
  </si>
  <si>
    <t xml:space="preserve">ΠΑΝΑΓΙΩΤΟΠΟΥΛΟΥ ΒΑΛΕΡΙΑ ΒΙΒΛΙΑ ΚΑΙ ΠΡΟΚΑΤΑΒΟΛΗ </t>
  </si>
  <si>
    <t xml:space="preserve">ΧΡΗΣΤΙΔΗ  </t>
  </si>
  <si>
    <t>ΑΜΠΙΝΤΙΝ ΣΙΛΙΑ ΘΕΡΙΝΟ</t>
  </si>
  <si>
    <t>GKHALF1</t>
  </si>
  <si>
    <t>ΨΥΛΛΟΥ ΚΥΡΙΑΚΗ ΚΑΙ ΔΗΜΗΤΡΗΣ ΘΕΡΙΝΟ</t>
  </si>
  <si>
    <t>ΣΟΛΛΑΚΟΥ ΠΡΟΚΑΤΑΒΟΛΗ ΚΑΙ ΒΙΒΛΙΑ</t>
  </si>
  <si>
    <t>ΑΡΓΥΡΗΣ ΑΛΕΞΑΝΔΡΟΣ</t>
  </si>
  <si>
    <t>ET2</t>
  </si>
  <si>
    <t>MOXAMOYNT ISMAIL</t>
  </si>
  <si>
    <t xml:space="preserve">KANTZΟΣ ΑΝΔΡΕΑΣ ΚΑΙ ΜΑΡΙΛΙΑ </t>
  </si>
  <si>
    <t xml:space="preserve">ΜΠΙΤΖΑΚΟΥ ΕΡΙΚΑ </t>
  </si>
  <si>
    <t>GB2</t>
  </si>
  <si>
    <t>FB1</t>
  </si>
  <si>
    <t xml:space="preserve">VERUARI LEANDROS ΠΡΟΚΑΤΑΒΟΛΗ ΚΑΙ ΒΙΒΛΙΑ </t>
  </si>
  <si>
    <t xml:space="preserve">ΤΡΥΦΩΝΟΠΟΥΛΟΥ ΑΝΑΣΤΑΣΙΑ ΚΑΙ ΓΙΑΝΝΗΣ </t>
  </si>
  <si>
    <t>KOYTH ΒΑΣΙΛΙΚΗ ΒΙΒΛΙΑ</t>
  </si>
  <si>
    <t>ΠΑΝΟΣ  : 6972882728</t>
  </si>
  <si>
    <t xml:space="preserve">ΨΥΛΛΟΣ  ΒΙΒΛΙΑ ΓΙΑ ΘΕΡΙΝΟ </t>
  </si>
  <si>
    <t>ΜΠΡΑΤΣΚΑ ΠΡΟΚΑΤΑΒΟΛΗ</t>
  </si>
  <si>
    <t>ΚΑΤΣΑΝΕΑΣ ΘΕΡΙΝΟ</t>
  </si>
  <si>
    <t xml:space="preserve">ΠΑΠΑΔΟΠΟΥΛΟΣ ΒΑΣΙΛΗΣ &amp; ΓΙΩΡΓΟΣ ΒΙΒΛΙΑ </t>
  </si>
  <si>
    <t xml:space="preserve">ΤΖΟΥΒΑΡΑ ΕΦΗ ΠΡΟΚΑΤΑΒΟΛΗ </t>
  </si>
  <si>
    <t xml:space="preserve">ΠΑΝΑΓΙΩΤΟΠΟΥΛΟΥ ΒΑΛΕΡΙΑ SUMMER SCHOOL </t>
  </si>
  <si>
    <t xml:space="preserve">MOXAMOYNT ISMAIL </t>
  </si>
  <si>
    <t>ΙΩΑΝΝΙΔΗ ΔΕΣΠΟΙΝΑ-ΧΡΥΣΗ</t>
  </si>
  <si>
    <t xml:space="preserve">ΤΖΑΝΗΣ ΠΑΝΑΓΙΩΤΗΣ ΠΡΟΚΑΤΑΒΟΛΗ </t>
  </si>
  <si>
    <t xml:space="preserve">ΒΑΣΙΛΟΠΟΥΛΟΣ ΧΑΡΑΛΑΜΠΟΣ ΠΡΟΚΑΤΑΒΟΛΗ </t>
  </si>
  <si>
    <t xml:space="preserve">ΤΖΑΝΗΣ ΠΑΝΑΓΙΩΤΗΣ </t>
  </si>
  <si>
    <t xml:space="preserve">ΚΑΤΣΟΥΡΙΝΗΣ ΠΡΟΚΑΤΑΒΟΛΕΣ </t>
  </si>
  <si>
    <t>ΙΩΑΝΝΙΔΗΣ ΜΙΧΑΛΗΣ ΠΡΟΚΑΤΑΒΟΛΗ</t>
  </si>
  <si>
    <t xml:space="preserve">ΖΩΗ ΑΝΤΙΑ </t>
  </si>
  <si>
    <t xml:space="preserve">ΖΩΗ ΠΑΥΛΙΝΑ </t>
  </si>
  <si>
    <t xml:space="preserve">ΖΩΗ ΑΝΤΙΑ ΚΑΙ ΠΑΥΛΙΝΑ </t>
  </si>
  <si>
    <t>ΖΩΗ ΠΑΥΛΙΝΑ ΚΑΙ ΑΝΤΙΑ</t>
  </si>
  <si>
    <t xml:space="preserve">KANANI IZAMPELA </t>
  </si>
  <si>
    <t>ΑΝΤΕΛΙΝΑ</t>
  </si>
  <si>
    <t>ddelinajanca4@gmail.com</t>
  </si>
  <si>
    <t>ΚΑΝΑΝΙ ΙΖΑΜΠΕΛΑ</t>
  </si>
  <si>
    <t xml:space="preserve">IZAMΠΕΛΑ ΚΑΝΑΝΙ ΠΡΟΚΑΤΑΒΟΛΗ ΚΑΙ ΒΙΒΛΙΑ </t>
  </si>
  <si>
    <t xml:space="preserve">ΤΖΑΝΗΣ ΝΙΚΟΛΑΣ ΠΡΟΚΑΤΑΒΟΛΗ </t>
  </si>
  <si>
    <t>VERUARI ORGESTI ΠΡΟΚΑΤΑΒΟΛH</t>
  </si>
  <si>
    <t>ΡΗΓΟΠΟΥΛΟΥ ΧΡΥΣΟΥΛΑ &amp; ΒΑΣΙΛΗΣ ΜΕΛΕΤΗ</t>
  </si>
  <si>
    <t xml:space="preserve">ΓΑΛΑΓΚΟΥΣΗΣ ΒΙΒΛΙΑ </t>
  </si>
  <si>
    <t xml:space="preserve">ΓΑΛΑΓΚΟΥΣΗΣ ΛΟΙΖΟΣ </t>
  </si>
  <si>
    <t xml:space="preserve">ΓΕΩΡΓΙΑΔΗΣ ΔΗΜΗΤΡΗΣ ΤΑΣΟΣ ΠΡΟΚΟΠΗΣ ΒΙΒΛΙΑ </t>
  </si>
  <si>
    <t xml:space="preserve">ΧΡΗΣΤΙΔΗ ΑΓΑΠΗ ΓΕΩΡΓΙΑ </t>
  </si>
  <si>
    <t>ΚΑΠΟΥΡΑΝΗ ΧΡΗΣΤΟΣ ΠΡΟΚΑΤΑΒΟΛΗ ΘΕΡΙΝΟ</t>
  </si>
  <si>
    <t xml:space="preserve">ΠΑΠΑΔΟΠΟΥΛΟΥ ΕΙΡΗΝΗ ΚΑΙ ΓΙΩΡΓΟΣ SUMMER SCHOOL </t>
  </si>
  <si>
    <t xml:space="preserve">ΣΑΓΑΝΑ ΒΑΣΙΑ ΒΙΒΛΙΑ </t>
  </si>
  <si>
    <t xml:space="preserve">ΑΝΔΡΙΟΣΟΠΟΥΛΟΣ ΒΙΒΛΙΑ ΚΑΙ ΠΡΟΚΑΤΑΒΟΛΗ </t>
  </si>
  <si>
    <t xml:space="preserve">ΝΑΙ </t>
  </si>
  <si>
    <t xml:space="preserve">ΠΕΥΚΙΑΝΝΑΚΗ ΑΝΝΑ </t>
  </si>
  <si>
    <t>ΒΛΑΝΤΙΜΙΡΟΒΑ ΠΡΟΚΑΤΑΒΟΛΗ</t>
  </si>
  <si>
    <t>ΑΝΑΣΤΑΣΙΑΔΗΣ ΘΕΡΙΝΟ</t>
  </si>
  <si>
    <t>FJ2</t>
  </si>
  <si>
    <t>ΑΓΓΕΛΗ ΛΥΔΙΑ ΚΑΙ ΙΩΑΝΝΗΣ ΠΡΟΚΑΤΑΒΟΛΗ</t>
  </si>
  <si>
    <t>ΠΑΠΑΔΟΠΟΥΛΟΣ ΓΙΩΡΓΟΣ ΚΑΙ ΕΙΡΗΝΗ ΠΡΟΚΑΤΑΒΟΛΗ</t>
  </si>
  <si>
    <t xml:space="preserve">ΠΑΠΑΔΟΠΟΥΛΟΣ ΓΙΩΡΓΟΣ ΚΑΙ ΕΙΡΗΝΗ ΒΙΒΛΙΑ </t>
  </si>
  <si>
    <t xml:space="preserve">ΝΗΣΩΤΑΚΗΣ ΧΑΡΑΛΑΜΠΟΣ </t>
  </si>
  <si>
    <t xml:space="preserve">ΤΡΥΦΩΝΟΠΟΥΛΟΥ ΑΝΑΣΤΑΣΙΑ ΚΑΙ ΓΙΑΝΗΣ </t>
  </si>
  <si>
    <t>ΤΡΥΦΩΝΟΠΟΥΛΟΥ ΑΝΑΣΤΑΣΙΑ ΚΑΙ ΓΙΑΝΗΣ  ΠΡΟΚΑΤΑΒΟΛΗ</t>
  </si>
  <si>
    <t>ΤΡΥΦΩΝΟΠΟΥΛΟΥ ΑΝΑΣΤΑΣΙΑ ΚΑΙ ΓΙΑΝΝΗΣ ΒΙΒΛΙΑ</t>
  </si>
  <si>
    <t xml:space="preserve">ΠΑΠΑΔΟΠΟΥΛΟΥ ΣΟΦΙΑ </t>
  </si>
  <si>
    <t xml:space="preserve">ΠΑΠΑΔΟΠΟΥΛΟΥ ΣΟΦΙΑ ΠΡΟΚΑΤΑΒΟΛΗ ΚΑΙ ΒΙΒΛΙΑ </t>
  </si>
  <si>
    <t xml:space="preserve">ΚΟΥΖΑΝΙΔΗ ΑΡΙΑΔΝΗ </t>
  </si>
  <si>
    <t xml:space="preserve">ΚΟΥΖΑΝΙΔΗ ΑΡΙΑΔΝΗ ΠΡΟΚΑΤΑΒΟΛΗ ΚΑΙ ΒΙΒΛΙΑ </t>
  </si>
  <si>
    <t>ΕΥΜΟΡΦΟΠΟΥΛΟΥ ΒΙΒΛΙΑ ΚΑΙ ΠΡΟΚΑΤΑΒΟΛΗ</t>
  </si>
  <si>
    <t>ΕΥΜΟΡΦΟΠΟΥΛΟΥ SUMMER SCHOOL</t>
  </si>
  <si>
    <t>ΚΩΣΤΟΠΟΥΛΟΥ ΜΑΡΙΣΙΑ ΒΙΒΛΙΑ ΚΑΙ ΠΡΟΚΑΤΑΒΟΛΗ</t>
  </si>
  <si>
    <t>ΕΥΑΓΓΕΛΟΥ ΚΩΝΣΤΑΝΤΙΝΑ</t>
  </si>
  <si>
    <t xml:space="preserve">ΔΗΜΗΤΡΑ </t>
  </si>
  <si>
    <t xml:space="preserve">ΔΗΜΗΤΡΗΣ </t>
  </si>
  <si>
    <t>droumpeka@yahoo.gr</t>
  </si>
  <si>
    <t xml:space="preserve">ΜΑΥΡΟΥΔΗΣ ΙΩΑΝΝΗΣ ΠΡΟΚΑΤΑΒΟΛΗ </t>
  </si>
  <si>
    <t>ΑΓΓΕΛΙΚΗ</t>
  </si>
  <si>
    <t>agtarama@gmail.com</t>
  </si>
  <si>
    <t xml:space="preserve">ΒΑΝΤΑΡΑΚΗΣ ΛΕΩΝΙΔΑΣ </t>
  </si>
  <si>
    <t>ΝΑ</t>
  </si>
  <si>
    <t xml:space="preserve">ΒΑΝΤΑΡΑΚΗ ΕΛΕΝΗ &amp; ΛΕΩΝΙΔΑΣ </t>
  </si>
  <si>
    <t xml:space="preserve">ΚΩΝΣΤΑΝΤΟΠΟΥΛΟΥ ΔΑΝΑΗ ΔΙΔΑΚΤΡΑ </t>
  </si>
  <si>
    <t xml:space="preserve">ΚΩΝΣΤΑΝΤΟΠΟΥΛΟΥ ΔΑΝΑΗ ΒΙΒΛΙΑ </t>
  </si>
  <si>
    <t xml:space="preserve">ΒΑΝΤΑΡΑΚΗ ΕΛΕΝΗ ΚΑΙ ΛΕΩΝΙΔΑΣ </t>
  </si>
  <si>
    <t xml:space="preserve">ΜΑΡΙΑ </t>
  </si>
  <si>
    <t>ΤΡΙΑΝΤΟΠΟΥΛΟΙ ΒΙΒΛΙΑ</t>
  </si>
  <si>
    <t>ναι</t>
  </si>
  <si>
    <t>ΚΑΛΦΑ ΠΗΝΕΛΟΠΗ ΒΙΒΛΙΑ ΚΑΙ ΠΡΟΚΑΤΑΒΟΛΗ</t>
  </si>
  <si>
    <t>ΕΥΑΓΓΕΛΟΥ ΚΩΝΣΤΑΝΤΙΝΑ ΠΡΟΚΑΤΑΒΟΛΗ</t>
  </si>
  <si>
    <t>ΜΕΛΙΝΑ ΟΙΚΟΝΟΜΟΥ ΠΡΟΚΑΤΑΒΟΛΗ</t>
  </si>
  <si>
    <t xml:space="preserve">ΕΥΜΟΡΦΟΠΟΥΛΟΥ ΦΩΤΕΙΝΗ SUMMER SCHOOL </t>
  </si>
  <si>
    <t xml:space="preserve">ΜΕΤΑΞΑΣ ΦΙΛΙΠΠΟΣ ΚΑΙ ΔΗΜΗΤΡΗΣ ΠΡΟΚΑΤΑΒΟΛΕΣ ΚΑΙ ΒΙΒΛΙΑ </t>
  </si>
  <si>
    <t xml:space="preserve">ΣΑΛΑΜΑΣ ΠΡΟΚΑΤΑΒΟΛΗ </t>
  </si>
  <si>
    <t>ΝΤΑΝΟΥ ΕΛΕΝΑ</t>
  </si>
  <si>
    <t xml:space="preserve">ΣΕΙΤΟΣ ΧΡΗΣΤΟΣ ΒΙΒΛΙΑ ΚΑΙ ΠΡΟΚΑΤΑΒΟΛΗ </t>
  </si>
  <si>
    <t>85 + 105</t>
  </si>
  <si>
    <t>ΣΑΝΤΟΡΙΝΙΟΣ ΜΙΧΑΛΗΣ ΚΑΙ ΑΝΝΑ ΒΙΒΛΙΑ</t>
  </si>
  <si>
    <t xml:space="preserve">ΠΑΠΑΝΤΩΝΗΣ ΔΗΜΟΣ ΚΑΙ ΠΑΝΟΣ </t>
  </si>
  <si>
    <t>ΠΑΠΑΝΤΩΝΗΣ ΔΗΜΟΣ ΚΑΙ ΠΑΝΟΣ ΒΙΒΛΙΑ</t>
  </si>
  <si>
    <t xml:space="preserve">120+76 </t>
  </si>
  <si>
    <t>ΛΟΥΛΟΥΔΗΣ ΠΡΟΛΑΤΑΒΟΛΗ</t>
  </si>
  <si>
    <t xml:space="preserve">ΛΟΥΛΟΥΔΗΣ ΒΙΒΛΙΑ </t>
  </si>
  <si>
    <t>ΑΜΠΙΝΤΙΝ ΣΙΛΙΑ ΒΙΒΛΙΑ ΚΑΙ ΠΡΟΚΑΤΑΒΟΛΗ (85+15)</t>
  </si>
  <si>
    <t>ΣΤΕΦΑΝΟΣ ΕΜΜΑΝΟΥΗΛΙΔΗΣ ΥΠΟΛΟΙΠΟ ΔΙΔΑΚΤΡΩΝ</t>
  </si>
  <si>
    <t>ΣΤΕΦΑΝΟΣ ΕΜΜΑΝΟΥΗΛΙΔΗΣ ΒΙΒΛΙΑ</t>
  </si>
  <si>
    <t xml:space="preserve">ΜΑΛΑΜΑΤΕΝΑΚΗΣ ΠΑΥΛΟΣ ΚΑΙ ΕΛΕΝΗ ΒΙΒΛΙΑ </t>
  </si>
  <si>
    <t>ΣΑΡΑΜΑΝΤΟΣ ΝΙΚΟΛΑΣ</t>
  </si>
  <si>
    <t>ΒΟΥΤΥΡΑΚΗΣ ΧΡΙΣΤΟΦΟΡΟΣ ΒΙΒΛΙΑ</t>
  </si>
  <si>
    <t>ΑΤΡΙΧΟΠΟΥΛΟΣ ΘΑΝΑΣΗΣ ΠΡΟΚΑΤΑΒΟΛΗ ΚΑΙ ΒΙΒΛΙΑ</t>
  </si>
  <si>
    <t>ΚΡΙΣΤΙΑΝ ΙΣΟΥΦΑΙ ΒΙΒΛΙΑ</t>
  </si>
  <si>
    <t xml:space="preserve">ΜΠΙΤΖΑΚΟΥ ΕΡΝΕΣΤΟ ΚΑΙ ΕΡΙΚΑ ΠΡΟΚΑΤΑΒΟΛΕΣ </t>
  </si>
  <si>
    <t>ΑΓΓΕΛΗ ΛΥΔΙΑ ΚΑΙ ΙΩΑΝΝΗΣ ΕΞΟΦΛΗΣΗ ΠΡΟΗΓΟΥΜΕΝΗΣ ΧΡΟΝΙΑΣ</t>
  </si>
  <si>
    <t xml:space="preserve">ΧΡΗΣΤΙΔΗ ΑΓΓΕΛΙΚΑ ΕΞΟΦΛΗΣΗ ΠΡΟΗΓΟΥΜΕΝΗΣ ΧΡΟΝΙΑΣ </t>
  </si>
  <si>
    <t>ΧΡΗΣΤΙΔΗ ΑΓΓΕΛΙΚΑ ΠΡΟΚΑΤΑΒΟΛΗ</t>
  </si>
  <si>
    <t>ΧΡΗΣΤΙΔΗ ΑΓΓΕΛΙΚΑ ΒΙΒΛΙΑ</t>
  </si>
  <si>
    <t xml:space="preserve">erabatz@yahoo.gr </t>
  </si>
  <si>
    <t>ΜΙΧΑΗΛΙΔΟΥ ΔΕΣΠΟΙΝΑ</t>
  </si>
  <si>
    <t>ΣΑΛΑΜΑΣ ΝΙΚΟΣ ΒΙΒΛΙΑ</t>
  </si>
  <si>
    <t>ΜΙΧΑΗΛΙΔΟΥ ΔΕΣΠΟΙΝΑ ΠΡΟΚΑΤΑΒΟΛΗ</t>
  </si>
  <si>
    <t>ΜΙΧΑΗΛΙΔΟΥ ΔΕΣΠΟΙΝΑ ΒΙΒΛΙΑ</t>
  </si>
  <si>
    <t>ΜΑΓΚΛΑΡΑΣ ΚΩΝ/ΝΟΣ ΒΙΒΛΙΑ</t>
  </si>
  <si>
    <t>ΜΑΓΚΛΑΡΑΣ ΚΩΝ/ΝΟΣ ΠΡΟΚΑΤΑΒΟΛΗ</t>
  </si>
  <si>
    <t>ΒΑΣΙΛΟΠΟΥΛΟΣ ΧΑΡΑΛΑΜΠΟΣ ΒΙΒΛΙΑ</t>
  </si>
  <si>
    <t xml:space="preserve">ΚΑΠΟΥΡΑΝΗ ΧΡΗΣΤΟΣ ΒΙΒΛΙΑ </t>
  </si>
  <si>
    <t>ΜΠΙΤΖΑΚΟΥ ΕΡΝΕΣΤΟ ΒΙΒΛΙΑ</t>
  </si>
  <si>
    <t>ΜΠΙΤΖΑΚΟΥ ΕΡΡΙΚΑ ΒΙΒΛΙΑ</t>
  </si>
  <si>
    <t>ΟΙΚΟΝΟΜΟΥ ΜΕΛΙΝΑ ΒΙΒΛΙΑ</t>
  </si>
  <si>
    <t>ΑΜΠΙΝΤΙΝ ΣΙΛΙΑ ΥΠΟΛΟΙΠΟ ΠΡΟΚΑΤΑΒΟΛΗΣ</t>
  </si>
  <si>
    <t>maria_anat@yahoo.com</t>
  </si>
  <si>
    <t>ΑΝΑΣΤΑΣΙΑΔΗΣ ΠΑΝΤΕΛΗΣ 2Η ΔΟΣΗ ΘΕΡΙΝΟ</t>
  </si>
  <si>
    <t>ΜΑΛΑΠΑΝΗ ΑΓΑΠΗ ΚΑΙ ΧΡΙΣΤΙΝΑ ΕΞΟΦΛΗΣΗ</t>
  </si>
  <si>
    <t>ΜΑΛΑΠΑΝΗ ΑΓΑΠΗ ΒΙΒΛΙΑ</t>
  </si>
  <si>
    <t xml:space="preserve">ΚΟΥΡΚΟΥΜΕΛΑΚΗΣ ΣΤΕΦΑΝΟΣ ΒΙΒΛΙΑ ΚΑΙ ΠΡΟΚΑΤΑΒΟΛΗ </t>
  </si>
  <si>
    <t>ΑΓΓΕΛΗ ΛΥΔΙΑ &amp; ΙΩΑΝΝΗΣ ΠΡΟΚΑΤΑΒΟΛΕΣ ΓΑΛΛΙΚΩΝ</t>
  </si>
  <si>
    <t xml:space="preserve">ΑΓΓΕΛΗ ΛΥΔΙΑ &amp; ΙΩΑΝΝΗΣ ΒΙΒΛΙΑ </t>
  </si>
  <si>
    <t xml:space="preserve">μιλη κορινα και δημητρησ βιβλια </t>
  </si>
  <si>
    <t>ΜΙΧΑΛΗΣ ΙΩΑΝΝΙΔΗΣ &amp; ΝΤΕΣΗ ΒΙΒΛΙΑ</t>
  </si>
  <si>
    <t>ΠΑΠΑΔΟΠΟΥΛΟΣ ΝΙΚΟΛΑΣ ΒΙΒΛΙΑ ΚΑΙ ΠΡΟΚΑΤΑΒΟΛΗ</t>
  </si>
  <si>
    <t>ΖΩΗ ΠΑΥΛΙΝΑ ΚΑΙ ΑΝΤΙΑ ΒΙΒΛΙΑ</t>
  </si>
  <si>
    <t>ΒΛΑΝΤΙΙΜΙΡΟΒΑ ΒΑΛΕΝΤΙΝΑ ΒΙΒΛΙΑ</t>
  </si>
  <si>
    <t xml:space="preserve">ΜΑΡΓΑΡΙΤΗΣ ΧΑΡΗΣ ΒΙΒΛΙΑ </t>
  </si>
  <si>
    <t>ΜΑΡΓΑΡΙΤΗΣ ΧΑΡΗΣ ΠΡΟΚΑΤΑΒΟΛΗ</t>
  </si>
  <si>
    <t>ΜΑΡΙΝΟΣ ΛΑΖΑΡΟΣ ΠΡΟΚΑΤΑΒΟΛΗ</t>
  </si>
  <si>
    <t xml:space="preserve">ΧΡΗΣΤΙΔΗ ΓΕΩΡΓΙΑ ΚΑΙ ΑΓΑΠΗ </t>
  </si>
  <si>
    <t>ΦΙΛΙΠΠΟΥΣΗ ΜΥΡΤΩ ΒΙΒΛΙΑ</t>
  </si>
  <si>
    <t>ΣΙΛΙΑ ΑΜΠΙΝΤΙΝ</t>
  </si>
  <si>
    <t xml:space="preserve">ΨΥΛΛΟΥ ΚΥΡΙΑΚΗ &amp; ΒΑΣΙΛΗΣ </t>
  </si>
  <si>
    <t xml:space="preserve">ΚΙΣΤΑ ΜΕΓΚΥ ΠΛΗΡΟΦΟΡΙΚΗ </t>
  </si>
  <si>
    <t xml:space="preserve">ΚΥΠΡΑΙΟΥ ΣΤΑΥΡΟΥΛΑ ΠΛΗΡΟΦΟΡΙΚΗ </t>
  </si>
  <si>
    <t>ΤΣΕΡΩΝΗ ΑΡΙΣΤΕΑ ΒΙΒΛΙΑ ΚΑΙ ΠΡΟΚΑΤΑΒΟΛΗ</t>
  </si>
  <si>
    <t>ΚΩΝΣΤΑΝΤΟΠΟΥΛΟΥ ΔΑΝΑΗ</t>
  </si>
  <si>
    <t xml:space="preserve">CHATZOGLOU.LAYWER@GMAIL.COM </t>
  </si>
  <si>
    <t>dahfatma19@gmail.com</t>
  </si>
  <si>
    <t>ΧΙΤΙΡΟΓΛΟΥ ΝΙΚΟΣ</t>
  </si>
  <si>
    <t xml:space="preserve">ΧΙΤΙΡΟΓΛΟΥ ΝΙΚΟΣ </t>
  </si>
  <si>
    <t xml:space="preserve">nikolasxitirog@gmail.com </t>
  </si>
  <si>
    <t>ΧΙΤΙΡΟΓΛΟΥ ΝΙΚΟΣ ΠΡΟΚΑΤΑΒΟΛΗ ΚΑΙ ΠΡΩΤΗ ΔΟΣΗ</t>
  </si>
  <si>
    <t>55+145</t>
  </si>
  <si>
    <t>ΑΖΟΥΚΗ ΜΑΡΙΑ ΠΛΗΡΟΦΟΡΙΚΗ</t>
  </si>
  <si>
    <t>ΚΟΥΦΟΠΟΥΛΟΥ ΧΡΥΣΟΥΛΑ</t>
  </si>
  <si>
    <t>ΚΑΤΕΡΙΝΑ ΚΟΗ</t>
  </si>
  <si>
    <t>loyloydakion2@gmail.com</t>
  </si>
  <si>
    <t>ΚΟΥΦΟΠΟΥΛΟΥ ΧΡΥΣΑ</t>
  </si>
  <si>
    <t xml:space="preserve">ΜΙΧΑΗΛΙΔΟΥ ΔΕΣΠΟΙΝΑ </t>
  </si>
  <si>
    <t>ΜΙΧΑΛΗΣ</t>
  </si>
  <si>
    <t>ΚΑΝΤΖΟΣ ΑΝΔΡΕΑΣ ΒΙΒΛΙΑ ΚΑΙ ΠΡΟΚΑΤΑΒΟΛΗ</t>
  </si>
  <si>
    <t>ΠΑΠΑΔΟΠΟΥΛΟΥ ΣΟΦΙΑ</t>
  </si>
  <si>
    <t xml:space="preserve">ΑΝΤΩΝΗΣ </t>
  </si>
  <si>
    <t xml:space="preserve">ΜΑΡΙΝΑ </t>
  </si>
  <si>
    <t>marina.symeonidou.83@gmail.com</t>
  </si>
  <si>
    <t>ΣΕΦΕΡΙΔΗ ΔΕΣΠΟΙΝΑ</t>
  </si>
  <si>
    <t xml:space="preserve">ΒΑΣΙΛΕΙΑ </t>
  </si>
  <si>
    <t xml:space="preserve">ΠΑΝΤΕΛΈΗΜΩΝ </t>
  </si>
  <si>
    <t>vassoula_19@hotmail.com</t>
  </si>
  <si>
    <t xml:space="preserve">ΣΑΓΑΝΑ ΒΑΣΙΑ ΓΑΛΛΙΚΑ </t>
  </si>
  <si>
    <t xml:space="preserve">ΖΩΗ ΒΑΡΡΑ </t>
  </si>
  <si>
    <t xml:space="preserve">ΒΑΡΑ ΖΩΗ </t>
  </si>
  <si>
    <t xml:space="preserve">ΝΙΚΟΣ ΠΑΠΑΔΟΠΟΥΛΟΣ </t>
  </si>
  <si>
    <t xml:space="preserve">ΛΑΖΑΡΟΣ ΜΑΡΙΝΟΣ ΒΙΒΛΙΑ </t>
  </si>
  <si>
    <t>ΦΙΛΙΠΠΟΥΣΗ ΙΟΛΗ &amp; ΜΥΡΤΩ ΠΡΟΚΑΤΑΒΟΛΗ</t>
  </si>
  <si>
    <t xml:space="preserve">ΜΑΡΓΑΡΙΤΗΣ ΧΑΡΗΣ ΕΞΟΦΛΗΣΗ </t>
  </si>
  <si>
    <t>ΜΥΛΩΝΑ ΑΝΝΑ</t>
  </si>
  <si>
    <t xml:space="preserve">ΜΥΛΩΝΑ ΑΝΝΑ </t>
  </si>
  <si>
    <t xml:space="preserve">ΤΣΑΝΤΗΛΑ ΕΥΔΟΞΙΑ ΠΡΟΚΛΤΑΒΟΛΗ ΓΕΡΜΑΝΙΚΩΝ ΚΑΙ ΒΙΒΛΙΑ </t>
  </si>
  <si>
    <t>tsintonivaso@gmail.com</t>
  </si>
  <si>
    <t xml:space="preserve">nai </t>
  </si>
  <si>
    <t xml:space="preserve">ΓΙΑΝΝΟΠΟΥΛΟΣ ΜΙΧΑΛΗΣ </t>
  </si>
  <si>
    <t>ΤΡΙΑΝΤΑΦΥΛΛΟΣ</t>
  </si>
  <si>
    <t xml:space="preserve">elinazap21@gmail.com </t>
  </si>
  <si>
    <t xml:space="preserve">ΓΙΑΝΝΟΠΟΥΛΟΣ ΜΙΧΑΛΗΣ ΒΙΒΛΙΑ ΚΑΙ ΠΡΟΚΑΤΑΒΟΛΗ </t>
  </si>
  <si>
    <t>55+91</t>
  </si>
  <si>
    <t>ΕΥΡΩΓΝΩΣΗ ΝΕΑΣ ΙΩΝΙΑΣ 2022-2023</t>
  </si>
  <si>
    <t xml:space="preserve">ΤΣΑΤΣΑΚΟΥ ΟΥΡΑΝΙΑ </t>
  </si>
  <si>
    <t xml:space="preserve">ΣΤΑΜΑΤΙΑ </t>
  </si>
  <si>
    <t xml:space="preserve">ΔΗΜΠΑΛΙ ΜΑΤΑΙΟ </t>
  </si>
  <si>
    <t xml:space="preserve">ΝΤΑΣΗΣ ΙΩΑΝΝΗΣ ΚΑΙ ΘΕΟΔΩΡΟΣ </t>
  </si>
  <si>
    <t xml:space="preserve">ΕΡΙΝΟΛΝΤΑ </t>
  </si>
  <si>
    <t xml:space="preserve">ΝΤΑΣΗΣ ΘΕΟΔΩΡΟΣ </t>
  </si>
  <si>
    <t xml:space="preserve">ΝΤΑΣΗΣ ΙΩΑΝΝΗΣ </t>
  </si>
  <si>
    <t>ΝΤΑΣΗΣ ΙΩΑΝΝΗΣ ΚΑΙ ΘΕΟΔΩΡΟΣ</t>
  </si>
  <si>
    <t xml:space="preserve">ΝΤΑΣΗΣ ΙΩΑΝΝΗΣ ΚΑΙ ΘΕΟΔΩΡΟΣ ΒΙΒΛΙΑ </t>
  </si>
  <si>
    <t xml:space="preserve">ΜΑΤΕΟ ΔΗΜΠΑΛΙ ΠΡΟΚΑΤΑΒΟΛΗ ΚΑΙ ΒΙΒΛΙΑ </t>
  </si>
  <si>
    <t>55+66</t>
  </si>
  <si>
    <t xml:space="preserve">ΜΗΛΙΩΝΗ ΒΑΣΙΛΙΚΗ </t>
  </si>
  <si>
    <t>ΣΙΟΓΚΑΣ ΦΙΛΙΠΠΟΣ ΠΡΟΚΑΤΑΒΟΛΗ</t>
  </si>
  <si>
    <t xml:space="preserve">ΣΙΟΓΚΑΣ ΦΙΛΙΠΠΟΣ ΠΡΟΚΑΤΑΒΟΛΗ ΚΑΙ ΒΙΒΛΙΑ </t>
  </si>
  <si>
    <t>ΠΡΟΕΣΤΑΚΗ ΑΡΙΑΔΝΗ ΕΓΓΡΑΦΗ</t>
  </si>
  <si>
    <t>ΠΡΟΕΣΤΑΚΗ ΑΡΙΑΔΝΗ</t>
  </si>
  <si>
    <t>helendim11@gmail.com</t>
  </si>
  <si>
    <t xml:space="preserve">ΑΝΝΑ ΜΥΛΩΝΑ </t>
  </si>
  <si>
    <t xml:space="preserve">ΜΠΙΛΙΑ ΜΑΡΙΑ </t>
  </si>
  <si>
    <t>ΜΠΙΛΙΑ ΜΑΡΙΑ ΠΡΟΚΑΤΑΒΟΛΗ</t>
  </si>
  <si>
    <t xml:space="preserve">ΠΡΟΕΣΤΑΚΗ ΑΡΙΑΔΝΗ ΒΙΒΛΙΑ </t>
  </si>
  <si>
    <t>ΨΥΛΛΟΣ ΔΗΜΗΤΡΗΣ/ ΚΥΡΙΑΚΗ ΒΙΒΛΙΑ</t>
  </si>
  <si>
    <t>ΨΥΛΛΟΣ ΔΗΜΗΤΡΗΣ/ ΚΥΡΙΑΚΗ ΠΡΟΚΑΤΑΒΟΛΗ</t>
  </si>
  <si>
    <t xml:space="preserve">ΑΝΑΣΤΑΣΙΑΔΗΣ ΠΑΝΤΕΛΗΣ </t>
  </si>
  <si>
    <t xml:space="preserve">ΦΑΙΗ </t>
  </si>
  <si>
    <t>fay.lappa@gmail.com / n.lazaridis@gmail.com</t>
  </si>
  <si>
    <t>ΜΑΛΑΜΑΤΕΝΑΚΗ ΕΛΕΝΗ ΠΡΟΚΑΤΑΒΟΛΗ ΓΕΡΜΑΝΙΚΩΝ</t>
  </si>
  <si>
    <t xml:space="preserve">ΛΑΖΑΡΙΔΟΥ ΜΕΛΙΝΑ ΠΡΟΚΑΤΑΒΟΛΗ </t>
  </si>
  <si>
    <t xml:space="preserve">ΜΑΛΑΜΑΤΕΝΑΚΗ ΕΛΕΝΗ </t>
  </si>
  <si>
    <t xml:space="preserve">ΚΥΡΙΑΖΑΚΟΣ ΗΛΙΑΣ </t>
  </si>
  <si>
    <t>ΚΥΡΙΑΖΑΚΟΣ ΑΓΓΕΛΟΣ</t>
  </si>
  <si>
    <t>ΚΥΡΙΑΖΑΚΟΥ ΕΛΠΙΔΑ</t>
  </si>
  <si>
    <t>ΚΥΡΙΑΖΑΚΟΣ ΗΛΙΑΣ-ΑΓΓΕΛΟΣ-ΕΛΠΙΔΑ ΠΡΟΚ.</t>
  </si>
  <si>
    <t xml:space="preserve">ΚΥΡΙΑΖΑΚΟΣ ΗΛΙΑΣ-ΑΓΓΕΛΟΣ-ΕΛΠΙΔΑ ΒΙΒΛΙΑ </t>
  </si>
  <si>
    <t xml:space="preserve">ΜΑΓΚΛΑΡΑΣ ΚΩΝ/ΝΟΣ </t>
  </si>
  <si>
    <t>ΚΟΥΦΟΠΟΥΛΟΥ ΧΡΥΣΑ ΒΙΒΛΙΑ + TALKIE</t>
  </si>
  <si>
    <t xml:space="preserve">ΛΑΖΑΡΙΔΟΥ ΜΕΛΙΝΑ ΒΙΒΛΙΑ + TALKIE </t>
  </si>
  <si>
    <t xml:space="preserve">ΜΙΧΑΗΛΙΔΟΥ ΔΕΣΠΟΙΝΑ TALKIE </t>
  </si>
  <si>
    <t xml:space="preserve">ΠΑΝΤΕΛΗΣ ΜΠΑΡΟΥΜΗΣ </t>
  </si>
  <si>
    <t xml:space="preserve">ΜΠΑΡΟΥΜΗΣ ΠΑΝΤΕΛΗΣ </t>
  </si>
  <si>
    <t>ΘΕΟΛΟΓΗ ΒΙΒΛΙΑ</t>
  </si>
  <si>
    <t xml:space="preserve">ΑΝΑΣΤΑΣΙΑΔΗΣ ΠΑΝΤΕΛΗΣ ΒΙΒΛΙΑ </t>
  </si>
  <si>
    <t xml:space="preserve">ΑΝΑΣΤΑΣΙΑΔΗΣ ΠΑΝΤΕΛΗΣ ΔΙΔΑΚΤΡΑ </t>
  </si>
  <si>
    <t xml:space="preserve">ΛΑΖΑΡΙΔΗ ΜΕΛΙΝΑ </t>
  </si>
  <si>
    <t xml:space="preserve">ΤΡΥΦΩΝΟΠΟΥΛΟΣ ΓΙΑΝΝΗΣ &amp; ΑΝΑΣΤΑΣΙΑ </t>
  </si>
  <si>
    <t xml:space="preserve">ΦΙΛΙΠΠΟΥΣΗ ΙΟΛΗ &amp; ΜΥΡΤΩ </t>
  </si>
  <si>
    <t xml:space="preserve">ΝΤΑΝΟΥ ΕΛΕΝΑ TALKIE </t>
  </si>
  <si>
    <t xml:space="preserve">ΖΩΤΟΥ ΔΩΡΑ </t>
  </si>
  <si>
    <t xml:space="preserve">ΤΡΙΑΝΤΟΣ &amp; ΕΥΘΥΜΗΣ ΤΡΙΑΝΤΟΠΟΥΛΟΣ </t>
  </si>
  <si>
    <t xml:space="preserve">ΜΟΧΑΜΟΥΝΤ ΙΣΜΑΗΛ </t>
  </si>
  <si>
    <t xml:space="preserve">ΠΡΟΕΣΤΑΚΗ ΑΡΙΑΔΝΗ </t>
  </si>
  <si>
    <t xml:space="preserve">KIDS </t>
  </si>
  <si>
    <t xml:space="preserve">ΜΠΙΤΖΑΚΟΥ ΕΡΝΕΣΤΟ &amp; ΕΡΙΚΑ </t>
  </si>
  <si>
    <t xml:space="preserve">ΙΩΑΝΝΙΔΗΣ ΜΙΧΑΛΗΣ &amp; ΝΤΕΣΥ </t>
  </si>
  <si>
    <t xml:space="preserve">ΤΣΑΤΣΑΚΟΥ ΟΥΡΑΝΙΑ ΒΙΒΛΙΑ </t>
  </si>
  <si>
    <t xml:space="preserve">ΚΑΤΣΟΥΡΙΝΗ ΞΑΝΘΙΠΗ &amp; ΣΩΤΗΡΗΣ </t>
  </si>
  <si>
    <t xml:space="preserve">ΠΑΠΑΔΟΠΟΥΛΟΣ ΓΙΩΡΓΟΣ ΒΙΒΛΙΑ </t>
  </si>
  <si>
    <t xml:space="preserve">ΧΡΗΣΤΙΔΗ ΑΓΑΠΗ ΒΙΒΛΙΑ </t>
  </si>
  <si>
    <t xml:space="preserve">ΝΤΑΝΟΥ ΕΛΕΝΑ </t>
  </si>
  <si>
    <t xml:space="preserve">ΠΑΝΑΓΙΩΤΟΠΟΥΛΟΥ ΒΑΛΕΡΙΑ </t>
  </si>
  <si>
    <t>ΛΑΖΑΡΟΣ ΜΑΡΙΝΟΣ ΒΙΒΛΙΟ PRACTISE TEST</t>
  </si>
  <si>
    <t xml:space="preserve">ΣΑΝΤΟΡΙΝΙΟΣ ΜΙΧΑΛΗΣ &amp; ΑΝΝΑ </t>
  </si>
  <si>
    <t xml:space="preserve">ΜΑΡΓΑΡΙΤΗΣ ΧΑΡΗΣ ΑΓΓΛΙΚΑ &amp; ΓΕΡΜΑΝΙΚΑ </t>
  </si>
  <si>
    <t xml:space="preserve">ISUFAI KRISTIAN </t>
  </si>
  <si>
    <t xml:space="preserve">ΑΡΜΕΝΗΣ ΕΥΑΓΓΕΛΟΣ </t>
  </si>
  <si>
    <t>ΑΡΜΕΝΗΣ ΕΥΑΓΓΕΛΟΣ ΠΡΟΚΑΤΑΒΟΛΗ &amp; ΟΚΤΩΒΡΗΣ</t>
  </si>
  <si>
    <t>ΜΠΑΡΟΥΜΗΣ ΠΑΝΤΕΛΗΣ</t>
  </si>
  <si>
    <t xml:space="preserve">elenitsouvala70@gmail.com </t>
  </si>
  <si>
    <t xml:space="preserve">ΠΑΠΑΔΟΠΟΥΛΟΥ ΕΙΡΗΝΗ &amp; ΓΙΩΡΓΙΟΣ </t>
  </si>
  <si>
    <t xml:space="preserve">ΑΡΜΕΝΗΣ ΒΑΓΓΕΛΗΣ  ΒΙΒΛΙΑ ΓΕΡΜΑΝΙΚΩΝ </t>
  </si>
  <si>
    <t xml:space="preserve">ΣΕΙΤΟΣ ΧΡΗΣΤΟΣ </t>
  </si>
  <si>
    <t xml:space="preserve">ΜΑΡΙΝΟΣ ΛΑΖΑΡΟΣ </t>
  </si>
  <si>
    <t xml:space="preserve">ΓΙΩΡΓΟΣ ΠΑΠΑΔΟΠΟΥΛΟΣ ΕΞΕΤΑΣΤΡΑ ΓΕΡΜΑΝΙΚΩΝ </t>
  </si>
  <si>
    <t xml:space="preserve">ΚΩΝΣΤΑΝΤΙΝΑ ΠΑΠΑΔΟΓΙΑΝΝΗ ΠΡΟΚΑΤΑΒΟΛΗ </t>
  </si>
  <si>
    <t xml:space="preserve">ΠΑΠΑΔΟΓΙΑΝΝΗ ΚΩΝΣΤΑΝΤΙΝΑ </t>
  </si>
  <si>
    <t xml:space="preserve">ΜΑΡΓΑΡΙΤΗΣ ΧΑΡΗΣ ΒΙΒΛΙΑ ΚΑΙ ΕΞΕΤΑΣΤΡΑ </t>
  </si>
  <si>
    <t xml:space="preserve">ΑΓΓΕΛΗΣ ΙΩΑΝΝΗΣ &amp; ΛΥΔΙΑ </t>
  </si>
  <si>
    <t xml:space="preserve">ΜΑΤΕΟ ΔΙΜΠΑΛΙ </t>
  </si>
  <si>
    <t xml:space="preserve">ΚΑΛΟΓΕΡΟΠΟΥΛΟΥ ΑΜΑΛΙΑ </t>
  </si>
  <si>
    <t xml:space="preserve">ΚΑΡΟΥΚΑΝΙΔΗ ΚΑΤΑΚΗ ΗΛΙΑΝΑ </t>
  </si>
  <si>
    <t>ΠΑΠΑΓΕΩΡΓΙΟΥ ΚΩΝ/ΝΑ &amp; ΣΟΦΙΑ</t>
  </si>
  <si>
    <t xml:space="preserve">ΑΡΑΠΑΤΖΗ ΑΛΕΞΑΝΔΡΑ </t>
  </si>
  <si>
    <t xml:space="preserve">stav2.derm@yahoo.gr </t>
  </si>
  <si>
    <t xml:space="preserve">ΜΙΛΗ ΚΟΡΙΝΑ &amp; ΔΗΜΗΤΡΗΣ </t>
  </si>
  <si>
    <t xml:space="preserve">ΠΑΠΑΔΟΠΟΥΛΟΣ ΓΙΩΡΓΟΣ &amp; ΒΑΣΙΛΗΣ </t>
  </si>
  <si>
    <t>ΜΠΙΤΖΑΚΟΥ ΕΡΝΕΣΤΟ ΜΕΛΕΤΗ</t>
  </si>
  <si>
    <t>ΜΑΡΙΝΟΥ ΜΑΡΙΑΝΝΑ</t>
  </si>
  <si>
    <t>ΜΑΡΙΑΝΝΑ ΜΑΡΙΝΟΥ</t>
  </si>
  <si>
    <t xml:space="preserve">ΜΑΡΙΝΟΥ ΜΑΡΙΑΝΝΑ + βιβλια </t>
  </si>
  <si>
    <t xml:space="preserve">ΒΛΑΝΤΙΜΙΡΟΒ ΒΑΛΕΝΤΙΝΑ </t>
  </si>
  <si>
    <t xml:space="preserve">ΝΙΚΟΠΟΥΛΌΣ ΑΝΔΡΕΑΣ </t>
  </si>
  <si>
    <t>ΧΙΤΙΡΟΓΛΟΥ ΝΙΚΟΣ ΒΙΒΛΙΟ</t>
  </si>
  <si>
    <t xml:space="preserve">ΝΗΣΩΤΑΚΗΣ  ΧΑΡΑΛΑΜΠΟΣ </t>
  </si>
  <si>
    <t>ΦΙΛΙΠΠΟΥΣΗ ΜΥΡΤΩ &amp; ΙΟΛΗ</t>
  </si>
  <si>
    <t xml:space="preserve">ΑΓΓΕΛΗ ΛΥΔΙΑ &amp; ΙΩΑΝΝΗΣ </t>
  </si>
  <si>
    <t xml:space="preserve">ΤΡΙΑΝΤΟΠΟΥΛΟΣ ΕΥΘΥΜΗΣ &amp; ΤΡΙΑΝΤΟΣ </t>
  </si>
  <si>
    <t xml:space="preserve">ΦΟΥΝΤΑ ΔΕΣΠΟΙΝΑ </t>
  </si>
  <si>
    <t xml:space="preserve">ΔΕΣΠΟΙΝΑ ΦΟΥΝΤΑ </t>
  </si>
  <si>
    <t xml:space="preserve">ΠΑΠΑΝΤΩΝΗΣ ΠΑΝΑΓΙΩΤΗΣ &amp; ΔΗΜΟΣΘΕΝΗΣ </t>
  </si>
  <si>
    <t xml:space="preserve">ΕΥΑΓΓΕΛΟΥ ΚΩΝ/ΝΑ </t>
  </si>
  <si>
    <t xml:space="preserve">ΖΩΗ ΑΝΤΙΑ &amp; ΠΑΥΛΙΝΑ </t>
  </si>
  <si>
    <t xml:space="preserve">ΚΑΝΑΝΙ ΙΖΑΜΠΕΛΑ </t>
  </si>
  <si>
    <t xml:space="preserve">ΚΑΝΤΖΟΣ ΑΝΔΡΕΑΣ </t>
  </si>
  <si>
    <t>ΚΑΡΑΤΡΑΝΤΟΣ ΦΙΛΙΠΠΟΣ</t>
  </si>
  <si>
    <t>ΣΑΝΤΟΡΙΝΙΟΣ ΜΙΧΑΛΗΣ ΚΑΙ ΑΝΝΑ</t>
  </si>
  <si>
    <t xml:space="preserve">ΒΟΥΤΥΡΑΚΗΣ ΧΡΙΣΤΟΦΟΡΟΣ ΒΙΒΛΙΟ &amp; ΔΙΔΑΚΤΡΑ </t>
  </si>
  <si>
    <t>ΚΟΥΖΑΝΙΔΗ ΑΡΙΑΔΝΗ</t>
  </si>
  <si>
    <t xml:space="preserve">ΤΖΑΝΗΣ ΝΙΚΟΛΑΣ ΚΑΙ ΠΑΝΑΓΙΩΤΗΣ </t>
  </si>
  <si>
    <t xml:space="preserve">ΘΕΟΛΟΓΗ ΜΑΡΙΑΝΤΑ </t>
  </si>
  <si>
    <t>ΜΟΧΑΜΟΥΝΤ ΙΣΜΑΗΛ</t>
  </si>
  <si>
    <t xml:space="preserve">ΠΑΠΑΔΟΠΟΥΛΟΥ ΕΙΡΗΝΗ ΚΑΙ ΓΙΩΡΓΟΣ </t>
  </si>
  <si>
    <t xml:space="preserve">ΨΥΛΛΟΥ ΚΥΡΙΑΚΗ ΚΑΙ ΔΗΜΗΤΡΗΣ </t>
  </si>
  <si>
    <t xml:space="preserve">ΚΑΤΣΟΥΡΙΝΗΣ ΞΑΝΘΙΠΗ &amp; ΣΩΤΗΡΗΣ </t>
  </si>
  <si>
    <t xml:space="preserve">ΓΕΩΡΓΙΑΔΗΣ ΔΗΜΗΤΡΗΣ ΓΑΛΛΙΚΑ </t>
  </si>
  <si>
    <t xml:space="preserve">ΜΠΡΑΤΣΚΑ ΓΙΩΡΓΟΣ </t>
  </si>
  <si>
    <t xml:space="preserve">ΑΡΑΠΑΝΤΧΗ ΑΛΕΞΑΝΔΡΑ </t>
  </si>
  <si>
    <t>ΤΣΑΤΣΑΚΟΥ ΟΥΡΑΝΙΑ ΜΕΛΕΤΗ</t>
  </si>
  <si>
    <t xml:space="preserve">ΜΠΑΡΟΥΜΗΣ </t>
  </si>
  <si>
    <t xml:space="preserve">ΑΤΡΙΧΟΠΟΥΛΟΥ ΣΠΥΡΙΔΟΥΛΑ </t>
  </si>
  <si>
    <t xml:space="preserve">ΑΤΡΙΧΟΠΟΥΛΟΥ ΣΠΥΡΙΔΟΥΛΑ ΕΞΕΤΑΣΤΡΑ </t>
  </si>
  <si>
    <t>ΜΑΤΕΟ ΔΙΜΠΑΛΙ</t>
  </si>
  <si>
    <t>ΜΑΡΙΣΙΑ ΚΩΣΤΟΠΟΥΛΟΥ</t>
  </si>
  <si>
    <t xml:space="preserve">ΚΡΙΣΤΙΑΝ ΙΣΟΥΦΑΙ </t>
  </si>
  <si>
    <t xml:space="preserve">ΒΑΝΤΑΡΑΚΗ </t>
  </si>
  <si>
    <t>ΖΩΗ ΑΝΤΙΑ &amp; ΠΑΥΛΙΝΑ</t>
  </si>
  <si>
    <t>ΠΑΠΑΓΕΩΡΓΙΟΥ ΚΩΝ/ΝΑ</t>
  </si>
  <si>
    <t>ΒΛΑΝΤΙΜΙΡΟΒΑ ΒΑΛΕΝΤΙΝΑ</t>
  </si>
  <si>
    <t xml:space="preserve">ΚΑΤΑΚΗ </t>
  </si>
  <si>
    <t xml:space="preserve">ΚΑΛΟΓΕΡΟΠΟΥΛΟΥ </t>
  </si>
  <si>
    <t>ΚΑΛΑΜΑΤΙΑΝΟΥ ΣΟΦΙΑ</t>
  </si>
  <si>
    <t>ΞΕΝΙΑ</t>
  </si>
  <si>
    <t>xenia.iliadi@gmail.com</t>
  </si>
  <si>
    <t xml:space="preserve">ΒΑΣΙΛΟΠΟΥΛΟΣ ΒΙΒΛΙΑ </t>
  </si>
  <si>
    <t xml:space="preserve">ΒΑΣΙΛΟΠΟΥΛΟΣ ΔΙΔΑΚΤΡΑ </t>
  </si>
  <si>
    <t xml:space="preserve">ΒΑΣΙΛΟΠΟΥΛΟΣ ΙΑΣΟΝΑΣ </t>
  </si>
  <si>
    <t>ΒΑΣΙΛΟΠΟΥΛΟΣ ΙΑΣΟΝΑΣ</t>
  </si>
  <si>
    <t>ΧΡΥΣΑ</t>
  </si>
  <si>
    <t>ar.vasil@gmail.com</t>
  </si>
  <si>
    <t>ΜΠΙΛΙΑ ΜΑΡΙΑ</t>
  </si>
  <si>
    <t xml:space="preserve">ΝΙΚΟΠΟΥΛΟΣ ΑΝΔΕΑΣ </t>
  </si>
  <si>
    <t>ΖΩΤΟΥ ΔΩΡΑ</t>
  </si>
  <si>
    <t xml:space="preserve">ΣΕΦΕΡΙΔΗ </t>
  </si>
  <si>
    <t>ΧΡΗΣΤΙΔΗ ΓΕΩΡΓΙΑ &amp; ΑΓΑΠΗ</t>
  </si>
  <si>
    <t>ΠΑΠΑΔΟΠΟΥΛΟΣ ΓΙΩΡΓΟΣ &amp; ΕΙΡΗΝΗ</t>
  </si>
  <si>
    <t xml:space="preserve">ΧΙΤΙΡΟΓΛΟΥ </t>
  </si>
  <si>
    <t>ΦΟΥΝΤΑ ΔΕΣΠΟΙΝΑ</t>
  </si>
  <si>
    <t>ΛΑΖΑΡΙΔΗ ΜΕΛΙΝΑ</t>
  </si>
  <si>
    <t>ΤΡΥΦΩΝΟΠΟΥΛΟΥ ΑΝΑΣΤΑΣΙΑ &amp; ΓΙΑΝΝΗΣ</t>
  </si>
  <si>
    <t>ΚΑΡΑΤΡΑΝΤΟΣ Φ.</t>
  </si>
  <si>
    <t xml:space="preserve">ΝΗΣΩΤΑΚΗΣ </t>
  </si>
  <si>
    <t xml:space="preserve">ΑΓΓΕΛΗΣ </t>
  </si>
  <si>
    <t>ΖΩΗ ΒΑΡΡΑ</t>
  </si>
  <si>
    <t>ΒΑΝΤΑΡΑΚΗ</t>
  </si>
  <si>
    <t xml:space="preserve">ΨΥΛΛΟΥ </t>
  </si>
  <si>
    <t xml:space="preserve">ΠΑΠΑΔΟΓΙΑΝΝΗΣ </t>
  </si>
  <si>
    <t xml:space="preserve">ΙΩΑΝΝΙΔΗΣ ΜΙΧΑΛΗΣ ΚΑΙ ΝΤΕΥΣ </t>
  </si>
  <si>
    <t>ΤΣΑΤΣΑΚΟΥ</t>
  </si>
  <si>
    <t xml:space="preserve">ΧΑΡΗΣ ΜΑΡΓΑΡΙΤΗΣ </t>
  </si>
  <si>
    <t>ΑΜΠΙΝΤΙΝ ΣΙΛΙΑ</t>
  </si>
  <si>
    <t xml:space="preserve">ΚΑΤΣΙΚΑΚΗ ΑΛΕΞΑΝΔΡΑ </t>
  </si>
  <si>
    <t xml:space="preserve">ΚΑΚΑΝΙ ΙΖΑΜΠΕΛΑ </t>
  </si>
  <si>
    <t>ΚΑΤΑΚΗ</t>
  </si>
  <si>
    <t>ΜΙΧΑΗΛΙΔΟΥ</t>
  </si>
  <si>
    <t>ΠΑΠΑΓΕΩΡΓΙΟΥ</t>
  </si>
  <si>
    <t xml:space="preserve">ΑΡΑΠΑΝΤΖΗ ΑΛΕΞΑΝΔΡΑ </t>
  </si>
  <si>
    <t>ΝΙΚΟΠΟΥΛΟΣ</t>
  </si>
  <si>
    <t>ΔΗΜΠΑΛΙ ΜΑΤΕΟ</t>
  </si>
  <si>
    <t>ΜΑΓΚΛΑΡΑΣ ΚΩΝ/ΝΟΣ</t>
  </si>
  <si>
    <t>ΝΙΚΟΣ ΠΑΠΑΔΟΠΟΥΛΟΣ</t>
  </si>
  <si>
    <t>ΑΡΑΠΑΤΖΗ ΑΛΕΞΑΝΔΡΑ</t>
  </si>
  <si>
    <t>κουφοπουλου χρυσουλα</t>
  </si>
  <si>
    <t>μαλαπανη</t>
  </si>
  <si>
    <t xml:space="preserve">ΚΑΤΣΟΥΡΙΝΗ Ξ. &amp; ΣΩΤΗΡΗΣ </t>
  </si>
  <si>
    <t xml:space="preserve">ΑΝΔΡΙΟΣΟΠΟΥΛΟΣ Λ. </t>
  </si>
  <si>
    <t xml:space="preserve">ΚΟΥΤΗ </t>
  </si>
  <si>
    <t xml:space="preserve">ΜΟΧΑΜΟΥΝΤ </t>
  </si>
  <si>
    <t>ΦΟΥΝΤΑ ΔΕΣΠΟΙΑ</t>
  </si>
  <si>
    <t xml:space="preserve">ΒΑΡΡΑ </t>
  </si>
  <si>
    <t xml:space="preserve">ΜΥΛΩΝΑ </t>
  </si>
  <si>
    <t>ΤΡΥΦΩΝΟΠΟΥΛΟΣ Γ * ΑΝΑΣΤΑΣΙΑ</t>
  </si>
  <si>
    <t>ΝΗΣΩΤΑΚΗΣ ΧΑΡΑΛΑΜΠΟΣ</t>
  </si>
  <si>
    <t>ΓΙΑΝΝΟΠΟΥΛΟΣ ΜΙΧΑΛΗΣ</t>
  </si>
  <si>
    <t>ΦΙΛΙΠΠΟΥΣΗ ΙΟΛΗ-ΜΥΡΤΩ</t>
  </si>
  <si>
    <t>ΑΓΓΕΛΗΣ</t>
  </si>
  <si>
    <t xml:space="preserve">ΑΡΜΕΝΗΣ </t>
  </si>
  <si>
    <t xml:space="preserve">ΚΑΤΣΙΚΑΚΗ </t>
  </si>
  <si>
    <t>κουρκουμελακης</t>
  </si>
  <si>
    <t xml:space="preserve">μιχαηλιδου </t>
  </si>
  <si>
    <t>κατακη</t>
  </si>
  <si>
    <t>ΠΡΟΕΣΤΑΚΗ</t>
  </si>
  <si>
    <t>ΣΑΛΑΜΑ</t>
  </si>
  <si>
    <t>par.ntamaga@gmail.com</t>
  </si>
  <si>
    <t>τσερωνη</t>
  </si>
  <si>
    <t>αναστασιαδης</t>
  </si>
  <si>
    <t>ΠΑΥΛΙΝΑ ΑΝΤΙΑ ΖΩΗ</t>
  </si>
  <si>
    <t>παπαδοπουλου ειρηνη/γιωργος</t>
  </si>
  <si>
    <t>μαρινος λαζαρος</t>
  </si>
  <si>
    <t>καπουρανη</t>
  </si>
  <si>
    <t xml:space="preserve">παπαδογιαννη </t>
  </si>
  <si>
    <t>ΠΑΠΑΔΟΠΟΥΛΟΙ (Γ.Β)</t>
  </si>
  <si>
    <t>ΧΡΗΣΤΙΔΗ</t>
  </si>
  <si>
    <t>ΕΥΑΓΓΕΛΟΥ</t>
  </si>
  <si>
    <t>ΚΟΥΦΟΠΟΥΛΟΥ</t>
  </si>
  <si>
    <t>ΚΑΡΑΤΡΑΝΤΟΣ</t>
  </si>
  <si>
    <t>ΚΟΥΖΑΝΙΔΗ</t>
  </si>
  <si>
    <t>ΖΑΑΒΑΛΗΣ</t>
  </si>
  <si>
    <t>ΤΣΑΝΤΗΛΑ</t>
  </si>
  <si>
    <t>ΜΙΛΗ ΚΟΡΙΝΑ ΚΑΙ ΔΗΜΗΤΡΗΣ</t>
  </si>
  <si>
    <t xml:space="preserve">ΚΟΥΤΗ ΒΑΣΙΛΙΚΗ ΕΞΕΤΑΣΤΡΑ </t>
  </si>
  <si>
    <t>ΚΑΤΣΙΚΑΚΗ ΑΛΕΞΑΝΔΡΑ</t>
  </si>
  <si>
    <t>ΛΑΖΑΡΙΔΗ</t>
  </si>
  <si>
    <t>ΔΗΜΠΑΛΙ</t>
  </si>
  <si>
    <t xml:space="preserve">ΙΣΜΑΙΛ ΜΟΧΑΜΟΥΝΤ </t>
  </si>
  <si>
    <t xml:space="preserve">ΓΙΑΝΝΟΠΟΥΛΟΣ </t>
  </si>
  <si>
    <t xml:space="preserve">ΨΥΛΛΟΣ ΔΗΜΗΤΡΗΣ ΚΑΙ ΚΥΡΙΑΚΗ </t>
  </si>
  <si>
    <t>ΒΑΣΙΛΟΠΟΥΛΟΣ ΜΠΑΜΠΗΣ</t>
  </si>
  <si>
    <t>φιλιππουση ιολη και μυρτω</t>
  </si>
  <si>
    <t>σαλαμας</t>
  </si>
  <si>
    <t>προεστακη</t>
  </si>
  <si>
    <t xml:space="preserve">ΜΥΛΨΝΑ ΑΝΝΑ </t>
  </si>
  <si>
    <t>ΛΑΖΑΡΙΔH ΜΕΛΙΝΑ</t>
  </si>
  <si>
    <t xml:space="preserve">SOLLAKOY </t>
  </si>
  <si>
    <t>ΠΑΠΑΔΟΠΟΥΛΟΥ ΕΙΡΗΝΗ-ΓΙΩΡΓΟΣ</t>
  </si>
  <si>
    <t xml:space="preserve">ΠΑΠΑΓΕΩΡΓΙΟΥ  </t>
  </si>
  <si>
    <t>ΧΙΤΙΡΟΓΛΟΥ</t>
  </si>
  <si>
    <t xml:space="preserve">ΜΑΛΑΠΑΝΗ ΑΓΑΠΗ ΕΞΕΤΑΣΤΡΑ </t>
  </si>
  <si>
    <t>ΝΗΣΩΤΑΚΗΣ</t>
  </si>
  <si>
    <t>Ζαβαλης Νικηφορος εξεταστρα</t>
  </si>
  <si>
    <t>Χιτιρογλου</t>
  </si>
  <si>
    <t>Κανανι Ιζαμπελα</t>
  </si>
  <si>
    <t xml:space="preserve">Λαζαριδη </t>
  </si>
  <si>
    <t>ΤΡΥΦΩΝΟΠΟΥΛΟΣ ΓΙΑΝΝΗΣ/ΑΝΑΣΤΑΣΙΑ</t>
  </si>
  <si>
    <t>ΠΑΠΑΔΟΠΟΥΛΟΣ ΓΙΩΡΓΟΣ/ ΒΑΣΙΛΗΣ</t>
  </si>
  <si>
    <t xml:space="preserve">ΠΑΠΑΝΤΩΝΗΣ εξεταστρα </t>
  </si>
  <si>
    <t xml:space="preserve">ΤΡΙΑΝΤΟΠΟΥΛΟΣ ΤΡΙΑΝΤΟΣ/ΕΥΘΥΜΗΣ </t>
  </si>
  <si>
    <t>ΑΡΜΕΝΗΣ ΕΥΑΓΓΕΛΟΣ</t>
  </si>
  <si>
    <t>ΣΑΝΤΟΡΙΝΙΟΥ ΑΝΝΑ ΚΑΙ ΜΙΧΑΛΗΣ</t>
  </si>
  <si>
    <t>ΠΑΠΑΔΟΠΟΥΛΟΣ ΝΙΚΟΛΑΣ Ω</t>
  </si>
  <si>
    <t>ΚΕΡΑΜΥΔΑ ΕΞΕΤΑΣΤΡΑ</t>
  </si>
  <si>
    <t xml:space="preserve">ΖΑΒΑΛΗΣ </t>
  </si>
  <si>
    <t xml:space="preserve">ΜΑΡΓΑΡΙΤΗΣ </t>
  </si>
  <si>
    <t>ΜΟΧΑΜΟΥΝΤ</t>
  </si>
  <si>
    <t>ΜΠΙΛΙΑ</t>
  </si>
  <si>
    <t xml:space="preserve">ΜΕΤΑΞΑΣ ΦΙΛΙΠΠΟΣ ΕΞΕΤΑΣΤΡΑ </t>
  </si>
  <si>
    <t>ΜΑΓΚΛΑΡΑΣ ΚΩΝ/ΝΟΣ ΕΞΕΤΑΣΤΡΑ</t>
  </si>
  <si>
    <t>ΕΞΕΤΑΣΤΡΑ ΑΝΔΡΙΟΣΟΠΟΥΛΟΣ</t>
  </si>
  <si>
    <t>ΠΑΠΑΔΟΠΟΥΛΟΥ ΕΙΡΗΝΗ ΚΑΙ ΓΙΩΡΓΟΣ</t>
  </si>
  <si>
    <t>ΜΠΑΡΟΥΜΗ ΠΑΝΤΕΛΗΣ</t>
  </si>
  <si>
    <t xml:space="preserve">ΠΡΟΕΣΤΑΚΗ </t>
  </si>
  <si>
    <t>ΖΩΗ ΑΝΤΙΑ-ΠΑΥΛΙΝΑ</t>
  </si>
  <si>
    <t>ORGESTI VERUARI</t>
  </si>
  <si>
    <t xml:space="preserve">ISUFAI </t>
  </si>
  <si>
    <t xml:space="preserve">ΜΑΡΙΝΟΣ </t>
  </si>
  <si>
    <t xml:space="preserve">ΜΙΛΗ ΚΟΡΙΝΑ ΚΑΙ ΔΗΜΗΤΡΗΣ </t>
  </si>
  <si>
    <t>ΑΡΑΠΑΝΤΖΗ</t>
  </si>
  <si>
    <t>ΠΑΠΑΔΟΓΙΑΝΝΗ</t>
  </si>
  <si>
    <t xml:space="preserve">ΕΥΑΓΓΕΛΟΥ </t>
  </si>
  <si>
    <t>ΜΙΧΑΗΛΊΔΟΥ</t>
  </si>
  <si>
    <t xml:space="preserve">ΚΩΣΤΟΠΟΥΛΟΥ ΒΙΒΛΙΟ </t>
  </si>
  <si>
    <t>ΚΑΝΑΝΙ</t>
  </si>
  <si>
    <t xml:space="preserve">ΚΑΤΕΡΙΝΑ ΠΟΛΙΤΗ ΠΛΗΡΟΦΟΡΙΚΗ </t>
  </si>
  <si>
    <t xml:space="preserve">veruari </t>
  </si>
  <si>
    <t xml:space="preserve">  </t>
  </si>
  <si>
    <t xml:space="preserve">κατσουρινης βιβλιο </t>
  </si>
  <si>
    <t xml:space="preserve">παπαδοπουλος βασιλης και γιωργος </t>
  </si>
  <si>
    <t xml:space="preserve">τρυφωνοπουλος γιαννης και αναστασια </t>
  </si>
  <si>
    <t>παπαγεωργιου κωνσταντινα/σοφια</t>
  </si>
  <si>
    <t>σαραμαντου βιβλιο</t>
  </si>
  <si>
    <t>μαυρομιχαλης</t>
  </si>
  <si>
    <t>βουτυρακης</t>
  </si>
  <si>
    <t xml:space="preserve">γαλαγκουσης </t>
  </si>
  <si>
    <t>αγγελης</t>
  </si>
  <si>
    <t>6945356481</t>
  </si>
  <si>
    <t>χιτιρογλου</t>
  </si>
  <si>
    <t xml:space="preserve">ΔΗΜΠΑΛΙ ΜΑΤΕΟ </t>
  </si>
  <si>
    <t xml:space="preserve">ΖΩΤΟΥ </t>
  </si>
  <si>
    <t>ΜΥΛΩΝΑ</t>
  </si>
  <si>
    <t>ΚΑΤΣΙΚΑΚΗ</t>
  </si>
  <si>
    <t>ΒΑΡΡΑ</t>
  </si>
  <si>
    <t xml:space="preserve">ΜΕΤΑΞΑΣ ΕΞΕΤΑΣΤΡΑ </t>
  </si>
  <si>
    <t xml:space="preserve">ΚΩΝΣΤΑΝΤΟΠΟΥΛΟΥ </t>
  </si>
  <si>
    <t xml:space="preserve">ΠΑΠΑΔΟΠΟΥΛΟΣ ΕΞΕΤΑΣΤΡΑ </t>
  </si>
  <si>
    <t>ΤΡΥΦΩΝΟΠΟΥΛΟΥ ΑΝΑΣΤΑΣΙΑ/ΓΙΑΝΝΗΣ</t>
  </si>
  <si>
    <t>ΨΥΛΛΟΥ ΚΥΡΙΑΚΗ-ΔΗΜΗΤΡΗΣ</t>
  </si>
  <si>
    <t>ΠΑΠΑΔΟΠΟΥΛΟΥ ΕΙΡΗΝΗ/ΓΙΩΡΓΟΣ</t>
  </si>
  <si>
    <t>ΦΙΛΙΠΠΟΥΣΗ ΜΥΡΤΩ-ΙΟΛΗ</t>
  </si>
  <si>
    <t>ζωη αντια παυλινα</t>
  </si>
  <si>
    <t>καρουκανιδη κατακη</t>
  </si>
  <si>
    <t xml:space="preserve">ΚΑΝΑΝΙ </t>
  </si>
  <si>
    <t xml:space="preserve">ΚΟΥΦΟΠΟΥΛΟΥ </t>
  </si>
  <si>
    <t>ΓΙΑΝΝΗΣ : 6948513257</t>
  </si>
  <si>
    <t xml:space="preserve">ΠΑΠΑΔΟΠΟΥΛΟΣ </t>
  </si>
  <si>
    <t>ΜΟΧΑΜΟΥΝΤ ΙΣΜΑΙΛ</t>
  </si>
  <si>
    <t>ΑΓΓΕΛΗΣ ΙΩΑΝΝΗΣ-ΛΥΔΙΑ</t>
  </si>
  <si>
    <t>ΡΗΓΟΠΟΥΛΟΙ ΒΙΒΛΙΑ</t>
  </si>
  <si>
    <t xml:space="preserve">ΜΑΡΙΝΟΥ ΜΑΡΙΑΝΝΑ </t>
  </si>
  <si>
    <t>ΛΑΖΑΡΙΔΗ ΠΡΟΚΑΤΑΒΟΛΗ</t>
  </si>
  <si>
    <t>ΠΑΠΑΓΕΩΓΡΙΟΥ</t>
  </si>
  <si>
    <t>ΖΩΤΟΥ ΒΙΒΛΙΑ ΘΕΡΙΝΟ</t>
  </si>
  <si>
    <t>ΖΩΤΟΥ ΕΞΟΦΛΗΣΗ</t>
  </si>
  <si>
    <t xml:space="preserve">ΡΗΓΟΠΟΥΛΟΥ ΒΙΒΛΙΑ </t>
  </si>
  <si>
    <t xml:space="preserve">ΡΗΓΟΠΟΥΛΟΥ 2023-2024 </t>
  </si>
  <si>
    <t>ΡΗΓΟΠΟΥΛΟΥ 2023*2024</t>
  </si>
  <si>
    <t>ΚΑΓΙΑΣ ΠΡΟΚΑΤΑΒΟΛΗ</t>
  </si>
  <si>
    <t>SOLLAKOY</t>
  </si>
  <si>
    <t xml:space="preserve">ΔΗΜΠΑΛΙ  ΠΡΟΚΑΤΑΒΟΛΗ </t>
  </si>
  <si>
    <t>ΠΑΠΔΟΓΙΑΝΝΗ ΝΑΤΙΑ</t>
  </si>
  <si>
    <t xml:space="preserve">ευαγγελου </t>
  </si>
  <si>
    <t>βασιλοπουλος 2023-2024</t>
  </si>
  <si>
    <t>βασιλοπουλος βιβλια</t>
  </si>
  <si>
    <t>ΚΑΓΙΑΣ ΒΙΒΛΙΑ</t>
  </si>
  <si>
    <t>ΓΙΑΝΝΟΠΟΥΛΟΣ ΠΡΟΚΑΤΑΒΟΛΗ</t>
  </si>
  <si>
    <t>ΓΙΑΝΝΟΠΟΥΛΟΣ ΒΙΒΛΙΑ</t>
  </si>
  <si>
    <t xml:space="preserve">ΓΙΑΝΝΟΠΟΥΛΟΣ ΕΞΟΦΛΗΣΗ </t>
  </si>
  <si>
    <t>ΤΡΙΑΝΤΟΠΟΥΛΟΣ ΕΥΘΥΜΗΣ-ΤΡΙΑΝΤΟΣ</t>
  </si>
  <si>
    <t>ΠΡΟΕΣΤΑΚΗ ΑΡΙΑΔΝΗ ΠΡΟΚΑΤΑΒΟΛΗ</t>
  </si>
  <si>
    <t xml:space="preserve">ΔΗΜΠΑΛΙ </t>
  </si>
  <si>
    <t>ΤΡΙΑΝΤΟΠΟΥΛΟΙ ΠΡΟΚΑΤΑΒΟΛΗ</t>
  </si>
  <si>
    <t>ΜΙΛΗΣ ΔΗΜΗΤΡΗΣ ΚΑΙ ΚΟΡΙΝΑ</t>
  </si>
  <si>
    <t>ΔΗΜΠΑΛΙ ΒΙΒΛΙΑ</t>
  </si>
  <si>
    <t xml:space="preserve">ΓΕΡΟΝΤΑΚΗ ΠΛΗΡΟΦΟΡΙΚΗ </t>
  </si>
  <si>
    <t xml:space="preserve">ΤΣΑΝΤΗΛΑ ΠΡΟΚΑΤΑΒΟΛΗ </t>
  </si>
  <si>
    <t xml:space="preserve">ΜΠΟΥΤΣΙΑΡΗ ΒΙΒΛΙΑ </t>
  </si>
  <si>
    <t>ΜΠΟΥΤΣΙΑΡΗΣ ΠΡΟΚΑΤΑΒΟΛΗ</t>
  </si>
  <si>
    <t>ΝΤΑΣΗΣ ΓΙΑΝΝΗΣ-ΘΟΔΩΡΗΣ ΠΡΟΚΑΤΑΒΟΛΗ</t>
  </si>
  <si>
    <t>ΠΕΥΚΙΑΝΑΚΗ ΠΡΟΚΑΤΑΒΟΛΗ/ ΒΙΒΛΙΑ</t>
  </si>
  <si>
    <t xml:space="preserve">ΑΣΗΜΑΚΟΠΟΥΛΟΣ ΠΡΟΚΑΤΑΒΟΛΗ ΚΑΙ ΒΙΒΛΙΑ </t>
  </si>
  <si>
    <t>ΚΑΡΑΤΡΑΝΤΟΣ ΒΙΒΛΙΑ ΚΑΙ ΠΡΟΚΑΤΑΒΟΛΗ</t>
  </si>
  <si>
    <t>ΤΡΥΦΩΝΟΠΟΥΛΟΙ</t>
  </si>
  <si>
    <t xml:space="preserve">ΝΙΚΟΠΟΥΛΟΣ ΠΡΟΚΑΤΑΒΟΛΗ </t>
  </si>
  <si>
    <t>ΨΥΛΛΟΣ ΔΗΜΗΤΡΗΣ ΚΑΙ ΚΥΡΙΑΚΗ ΠΡΟΚΑΤΑΒΟΛΗ</t>
  </si>
  <si>
    <t>ΠΑΝΑΓΙΩΤΟΠΟΥΛΟΥ ΒΑΛΕΡΙΑ ΠΡΟΚΑΤΑΒΟΛΗ ΚΑΙ ΒΙΒΛΙΑ</t>
  </si>
  <si>
    <t>ΓΕΡΟΝΤΑΚΗ ΠΛΗΡΟΦΟΡΙΚΗ</t>
  </si>
  <si>
    <t>ΛΕΑΝΔΡΟΣ ΒΕΡΟΥΑΡΙ ΠΡΟΚΑΤΑΒΟΛΗ</t>
  </si>
  <si>
    <t>mparoumis2000@yahoo.gr</t>
  </si>
  <si>
    <t>ΑΝΑΤΣΟΥΤΣΟΛΑΣ ΠΡΟΚΑΤΑΒΟΛΗ</t>
  </si>
  <si>
    <t>ΤΖΟΒΑΝΙ ΑΓΓΕΛΙ ΠΛΗΡΟΦΟΡΙΚΗ</t>
  </si>
  <si>
    <t>ΚΟΥΖΑΝΙΔΗ ΒΙΒΛΙΑ ΘΕΡΙΝΟ</t>
  </si>
  <si>
    <t>ΣΟΛΛΑΚΟΥ ΑΓΓΕΛΟΣ ΠΡΟΚΑΤΑΒΟΛΗ</t>
  </si>
  <si>
    <t>παπαδοπουλου ειρηνη και γιωργος</t>
  </si>
  <si>
    <t>ΚΑΠΟΥΡΑΝΗ ΧΡΗΣΤΟΣ ΠΡΟΚΑΤΑΒ0ΛΗ</t>
  </si>
  <si>
    <t>ΑΤΡΙΧΟΠΟΥΛΟΣ ΘΑΝΑΣΗΣ ΠΡΟΚΑΤΑΒΟΛΗ</t>
  </si>
  <si>
    <t>ΑΤΡΙΧΟΠΟΥΛΟΣ ΘΑΝΑΣΗΣ ΒΙΒΛΙΑ</t>
  </si>
  <si>
    <t>MALAPANH</t>
  </si>
  <si>
    <t>χρηστιδη αγαπη</t>
  </si>
  <si>
    <t xml:space="preserve">κουφοπουλου </t>
  </si>
  <si>
    <t>κουφοπουλου προκαταβολη</t>
  </si>
  <si>
    <t>ΣΑΓΑΝΑ ΑΝΔΡΟΝΙΚΗ</t>
  </si>
  <si>
    <t>ΝΤΑΝΟΥ</t>
  </si>
  <si>
    <t>ΝΤΑΝΟΥ ΠΡΟΚΑΤΑΒΟΛΗ ΘΕΡΙΝΟ</t>
  </si>
  <si>
    <t xml:space="preserve">ΨΥΛΛΟΥ ΚΥΡΙΑΚΗ ΚΑΙ ΔΗΜΗΤΡΗΣ ΒΙΒΛΙΑ </t>
  </si>
  <si>
    <t xml:space="preserve">ΜΙΛΗΣ ΔΗΜΗΤΡΗΣ ΚΑΙ ΚΟΡΙΝΑ ΠΡΟΚΑΤΑΒΟΛΗ </t>
  </si>
  <si>
    <t>ΒΑΝΤΑΡΑΚΗΣ ΛΕΩΝΙΔΑΣ ΚΑΙ ΕΛΕΝΗ ΠΡΟΚΑΤΑΒΟΛΗ</t>
  </si>
  <si>
    <t xml:space="preserve">ΑΜΑΝΤΑ ΜΕΤΑ  ΠΡΟΚΑΤΑΒΟΛΗ </t>
  </si>
  <si>
    <t xml:space="preserve">ΠΟΛΥΚΑΡΠΟΥ ΠΡΟΚΑΤΑΒΟΛΗ </t>
  </si>
  <si>
    <t>ΝΤΑΒΑ</t>
  </si>
  <si>
    <t>ΑΡΙΑΝ</t>
  </si>
  <si>
    <t>AMIDAVA1991@GMAIL.COM</t>
  </si>
  <si>
    <t>LEANDROS VERUARI</t>
  </si>
  <si>
    <t>ΑΡΜΕΝΗΣ ΠΡΟΚΑΤΑΒΟΛΗ</t>
  </si>
  <si>
    <t>ΜΟΧΑΜΟΥΝΤ ΠΡΟΚΑΤΑΒΟΛΗ</t>
  </si>
  <si>
    <t xml:space="preserve">ΜΟΧΑΜΟΥΝΤ ΒΙΒΛΙΑ </t>
  </si>
  <si>
    <t xml:space="preserve">ΜΟΧΑΜΟΥΝΤ ΜΑΙΟΣ </t>
  </si>
  <si>
    <t xml:space="preserve">ΓΕΩΡΓΙΑΔΗΣ ΒΙΒΛΙΑ </t>
  </si>
  <si>
    <t>ΣΕΦΕΡΙΔΗ ΠΡΟΚΑΤΑΒΟΛΗ</t>
  </si>
  <si>
    <t>ΣΕΦΕΡΙΔΗ ΒΙΒΛΙΑ</t>
  </si>
  <si>
    <t xml:space="preserve">ΣΕΦΕΡΙΔΗ ΜΑΙΟΣ </t>
  </si>
  <si>
    <t xml:space="preserve">ΠΑΝΟΣ ΠΑΠΑΝΤΩΝΗΣ </t>
  </si>
  <si>
    <t>ΒΑΣΙΛΟΠΟΥΛΟΣ ΠΡΟΚ.</t>
  </si>
  <si>
    <t>FATMA</t>
  </si>
  <si>
    <t>ΙΩΑΝΝΗΣ ΜΑΝΩΛΟΠΟΥΛΟΣ ΠΡΟΚΑΤΑΒΟΛΗ</t>
  </si>
  <si>
    <t>ΜΑΝΩΛΟΠΟΥΛΟΣ ΒΙΒΛΙΑ</t>
  </si>
  <si>
    <t xml:space="preserve">ΖΩΤΟΥ ΔΩΡΑ ΒΙΒΛΙΑ </t>
  </si>
  <si>
    <t xml:space="preserve">ΒΑΣΙΑ ΣΑΓΑΝΑ ΔΙΔΑΚΤΡΑ 2023-2024 ΑΓΓΛΙΚΑ </t>
  </si>
  <si>
    <t>ΒΑΣΙΑ ΣΑΓΑΝΑ ΔΙΔΑΚΤΡΑ 2023-2024 ΓΑΛΛΙΚΑ</t>
  </si>
  <si>
    <t xml:space="preserve">ΒΑΣΙΑ ΣΑΓΑΝΑ ΒΙΒΛΙΑ </t>
  </si>
  <si>
    <t>ΜΥΛΩΝΑ ΑΝΝΑ  ΠΡΟΚΑΤΑΒΟΛΗ</t>
  </si>
  <si>
    <t>ΜΥΛΩΝΑ ΑΝΝΑ ΒΙΒΛΙΑ</t>
  </si>
  <si>
    <t>ΕΥΑΓΓΕΛΟΥ ΒΙΒΛΙΑ</t>
  </si>
  <si>
    <t>ΕΥΑΓΓΕΛΟΥ ΠΡΟΚΑΤΑΒΟΛΗ</t>
  </si>
  <si>
    <t xml:space="preserve">ΜΙΛΗ </t>
  </si>
  <si>
    <t xml:space="preserve">ΣΑΓΑΝΑ ΑΝΔΡΟΝΙΚΗ </t>
  </si>
  <si>
    <t xml:space="preserve">ΠΑΝΑΓΙΩΤΑ ΠΕΤΣΑ </t>
  </si>
  <si>
    <t>ΣΑΝΤΟΡΙΝΙΟΥ ΠΡΟΚΑΤΑΒΟΛΕΣ</t>
  </si>
  <si>
    <t>ΙΣΟΥΦΑΙ ΒΙΒΛΙΑ</t>
  </si>
  <si>
    <t xml:space="preserve">ΑΝΔΡΙΟΣΟΠΟΥΛΟΣ ΠΡΟΚΑΤΑΒΟΛΗ+ΒΙΒΛΙΑ </t>
  </si>
  <si>
    <t>ΚΩΣΤΟΠΟΥΛΟΥ ΠΡΟΚΑΤΑΒΟΛΗ</t>
  </si>
  <si>
    <t xml:space="preserve">ΕΜΜΑΝΟΥΗΛΙΔΗΣ ΣΤΕΦΑΝΟΣ ΓΕΡΜΑΝΙΚΑ </t>
  </si>
  <si>
    <t xml:space="preserve">ΕΜΜΑΝΟΥΗΛΙΔΗΣ ΣΤΕΦΑΝΟΣ ΑΓΓΛΙΚΑ </t>
  </si>
  <si>
    <t xml:space="preserve">ΕΜΜΑΝΟΥΗΛΙΔΗΣ ΣΤΕΦΑΝΟΣ ΒΙΒΛΙΑ </t>
  </si>
  <si>
    <t xml:space="preserve">VERUARI ΒΙΒΛΙΑ </t>
  </si>
  <si>
    <t xml:space="preserve">VERUARI ΥΠΟΛΟΙΠΟ </t>
  </si>
  <si>
    <t xml:space="preserve">KOYTH BASILIKH BOOKS </t>
  </si>
  <si>
    <t xml:space="preserve"> ΑΜΠΙΝΤΙΝ ΣΙΛΙΑ ΠΡΟΚΑΤΑΒΟΛΗ</t>
  </si>
  <si>
    <t>ΕΠΙΣΤΡΟΦΗ</t>
  </si>
  <si>
    <t>ΠΑΠΑΔΟΠΟΥΛΟΥ ΕΙΡΗΝΗ ΚΑΙ ΓΙΩΡΓΟΣ ΒΙΒΛΙΑ</t>
  </si>
  <si>
    <t xml:space="preserve">ΔΩΡΑ ΖΩΤΟΥ ΘΕΡΙΝΟ </t>
  </si>
  <si>
    <t>ΠΑΠΑΔΟΠΟΥΛΟΥ ΣΟΦΙΑ ΠΡΟΚΑΤΑΒΟΛΗ</t>
  </si>
  <si>
    <t xml:space="preserve">ΤΡΙΑΝΤΟΠΟΥΛΟΣ ΤΡΙΑΝΤΟΣ/ΕΥΘΥΜΗΣ ΒΙΒΛΙΑ </t>
  </si>
  <si>
    <t xml:space="preserve">ΣΑΓΑΝΑ ΑΝΔΡΟΝΙΚΗ ΒΙΒΛΙΑ </t>
  </si>
  <si>
    <t xml:space="preserve">ΜΑΚΡΗΣ ΑΝΑΣΤΑΣΗΣ ΚΑΙ ΙΩΑΝΝΑ </t>
  </si>
  <si>
    <t>ΜΑΚΡΗΣ ΑΝΑΣΤΑΣΗΣ ΚΑΙ ΙΩΑΝΝΑ ΥΠΟΛΟΙΠΟ ΒΙΒΛΙΩΝ</t>
  </si>
  <si>
    <t>ΚΟΥΖΑΝΙΔΗ ΑΡΙΑΔΝΗ ΘΕΡΙΝΟ</t>
  </si>
  <si>
    <t xml:space="preserve">ΜΑΚΡΗΣ ΑΝΑΣΤΑΣΗΣ </t>
  </si>
  <si>
    <t xml:space="preserve">ΜΑΚΡΗ ΙΩΑΝΝΑ  </t>
  </si>
  <si>
    <t>ΑΜΑΝΤΑ ΜΕΤΑ</t>
  </si>
  <si>
    <t>GKHALF2</t>
  </si>
  <si>
    <t>GHALF2</t>
  </si>
  <si>
    <t>ΜΙΧΑΗΛΙΔΟΥ ΡΑΦΑΕΛΑ</t>
  </si>
  <si>
    <t xml:space="preserve">ΜΙΧΑΗΛΙΔΟΥ ΔΕΣΠΟΙΝΑ ΠΡΟΚΑΤΑΒΟΛΗ </t>
  </si>
  <si>
    <t xml:space="preserve">ΜΙΧΑΗΛΙΔΟΥ ΔΕΣΠΟΙΝΑ ΒΙΒΛΙΑ </t>
  </si>
  <si>
    <t>ΜΙΧΑΗΛΙΔΟΥ ΡΑΦΑΕΛΑ ΠΡΟΚΑΤΑΒΟΛΗ</t>
  </si>
  <si>
    <t>ΜΙΧΑΗΛΙΔΟΥ ΡΑΦΑΕΛΑ ΒΙΒΛΙΑ</t>
  </si>
  <si>
    <t>BRUNA</t>
  </si>
  <si>
    <t>VERUARI ORGESTI  ΠΡΟΚΑΤΑΒΟΛΗ</t>
  </si>
  <si>
    <t>VERUARI ORGESTI  ΒΙΒΛΙΑ</t>
  </si>
  <si>
    <t xml:space="preserve">ΧΑΡΑΛΑΜΠΟΣ ΒΑΣΙΛΟΠΟΥΛΟΣ ΒΙΒΛΙΑ </t>
  </si>
  <si>
    <t xml:space="preserve">ΑΜΠΙΝΤΙΝ ΒΑΣΙΛΕΙΑ ΒΙΒΛΙΑ </t>
  </si>
  <si>
    <t>ΣΑΛΑΜΑΣ ΝΙΚΟΣ ΠΡΟΚΑΤΑΒΟΛΗ</t>
  </si>
  <si>
    <t>ΝΤΑΣΗΣ ΓΙΑΝΝΗΣ &amp; ΘΟΔΩΡΗΣ ΒΙΒΛΙΑ</t>
  </si>
  <si>
    <t xml:space="preserve">META AMANDA ΒΙΒΛΙΑ </t>
  </si>
  <si>
    <t>ΠΑΠΑΔΟΠΟΥΛΟΣ ΝΙΚΟΣ</t>
  </si>
  <si>
    <t xml:space="preserve">ΑΓΓΕΛΗΣ ΙΩΑΝΝΗΣ-ΛΥΔΙΑ </t>
  </si>
  <si>
    <t>ΟΙΚΟΝΟΜΟΥ ΠΡΟΚΑΤΑΒΟΛΗ</t>
  </si>
  <si>
    <t>ΟΙΚΟΝΟΜΟΥ ΕΞΟΦΛΗΣΗ</t>
  </si>
  <si>
    <t>ΚΩΣΤΟΠΟΥΛΟΥ ΒΙΒΛΙΑ</t>
  </si>
  <si>
    <t>ΠΟΛΥΚΑΡΠΟΥ ΒΙΒΛΙΑ</t>
  </si>
  <si>
    <t>ΙΩΑΝΝΙΔΗΣ ΣΑΒΒΑΣ ΒΙΒΛΙΑ</t>
  </si>
  <si>
    <t>ΦΙΛΙΠΠΟΥΣΗ ΙΟΛΗ ΠΡΟΚΑΤΑΒΟΛΗ</t>
  </si>
  <si>
    <t xml:space="preserve">ΦΙΛΙΠΠΟΥΣΗ ΙΟΛΗ ΒΙΒΛΙΑ </t>
  </si>
  <si>
    <t>ΜΥΡΤΩ ΒΙΒΛΙΑ</t>
  </si>
  <si>
    <t>ΜΥΡΤΩ ΠΡΟΚΑΤΑΒΟΛΗ</t>
  </si>
  <si>
    <t xml:space="preserve">ΣΟΛΛΑΚΟΥ ΒΙΒΛΙΑ </t>
  </si>
  <si>
    <t xml:space="preserve">ΠΡΟΕΣΤΑΚΗ ΜΕΤΡΗΤΑ ΒΙΒΛΙΑ </t>
  </si>
  <si>
    <t>ΤΣΕΡΩΝΗ ΠΡΟΚΑΤΑΒΟΛΗ</t>
  </si>
  <si>
    <t xml:space="preserve">ΤΣΕΡΩΝΗ ΒΙΒΛΙΑ </t>
  </si>
  <si>
    <t xml:space="preserve">ΛΟΥΛΟΥΔΗΣ ΠΡΟΚΑΤΑΒΟΛΗ </t>
  </si>
  <si>
    <t xml:space="preserve">ΝΗΣΩΤΑΚΗΣ ΓΙΩΡΓΟΣ </t>
  </si>
  <si>
    <t xml:space="preserve">ΝΗΣΩΤΑΚΗΣ ΧΑΡΑΛΑΜΠΟΣ ΠΡΟΚΑΤΑΒΟΛΕΣ </t>
  </si>
  <si>
    <t xml:space="preserve">ΝΗΣΩΤΑΚΗΣ ΓΙΩΡΓΟΣ ΠΡΟΚΑΤΑΒΟΛΕΣ </t>
  </si>
  <si>
    <t xml:space="preserve">ΤΡΥΦΩΝΟΠΟΥΛΟΣ ΓΙΑΝΝΗΣ et1/2 βιβλία </t>
  </si>
  <si>
    <t xml:space="preserve">ΑΝΑΣΤΑΣΙΑ ΒΙΒΛΙΑ </t>
  </si>
  <si>
    <t xml:space="preserve">ΠΑΠΑΓΕΩΡΓΙΟΥ ΚΩΝ/ΝΑ ΒΙΒΛΙΑ </t>
  </si>
  <si>
    <t>ΠΑΠΑΓΕΩΡΓΙΟΥ ΣΟΦΙΑ ΒΙΒΛΙΑ</t>
  </si>
  <si>
    <t xml:space="preserve">ΣΑΛΑΜΑΣ ΒΙΒΛΙΑ </t>
  </si>
  <si>
    <t xml:space="preserve">ΠΑΠΑΝΤΩΝΗΣ ΒΙΒΛΙΑ </t>
  </si>
  <si>
    <t>ΣΕΙΤΟΣ ΠΡΟΚΑΤΑΒΟΛΗ</t>
  </si>
  <si>
    <t>elina@idsign.gr</t>
  </si>
  <si>
    <t>ΟΙΚΟΝΟΜΟΥ ΒΙΒΛΙΑ</t>
  </si>
  <si>
    <t>ΝΤΑΝΟΥ ΔΑΝΑΗ</t>
  </si>
  <si>
    <t xml:space="preserve">ΝΤΑΝΟΣ ΝΙΚΟΛΑΣ </t>
  </si>
  <si>
    <t>ΣΕΙΤΟΣ ΧΡΗΣΤΟΣ ΒΙΒΛΙΑ</t>
  </si>
  <si>
    <t xml:space="preserve">ΑΓΓΕΛΗΣ ΙΩΑΝΝΗΣ ΚΑΙ ΛΥΔΙΑ ΠΡΟΚΑΤΑΒΟΛΕΣ ΚΑΙ ΒΙΒΛΙΑ </t>
  </si>
  <si>
    <t>ΕΥΡΩΓΝΩΣΗ ΝΕΑΣ ΙΩΝΙΑΣ 2023-2024</t>
  </si>
  <si>
    <t>ΧΡΗΣΤΙΔΗ ΒΙΒΛΙΑ</t>
  </si>
  <si>
    <t>ΚΟΥΤΗ ΒΑΣΙΛΙΚΗ ΠΡΟΚΑΤΑΒΟΛΗ</t>
  </si>
  <si>
    <t>KANANI ΙΖΑΜΠΕΛΑ</t>
  </si>
  <si>
    <t xml:space="preserve">KANANI ΙΖΑΜΠΕΛΑ ΒΙΒΛΙΑ ΚΑΙ ΠΡΟΚΑΤΑΒΟΛΗ </t>
  </si>
  <si>
    <t xml:space="preserve">ΜΑΓΚΛΑΡΑΣ ΒΙΒΛΙΑ </t>
  </si>
  <si>
    <t>ΛΑΖΑΡΙΔΗ ΜΕΛΙΝΑ ΒΙΒΛΙΑ</t>
  </si>
  <si>
    <t xml:space="preserve">ΚΑΤΑΚΗΣ ΠΑΝΑΓΙΩΤΗΣ </t>
  </si>
  <si>
    <t>ΚΑΤΑΚΗΣ</t>
  </si>
  <si>
    <t>ΤΡΥΦΩΝΟΠΟΥΛΟΙ ΠΡΟΚΑΤΑΒΟΛΗ &amp; ΔΟΣΗ</t>
  </si>
  <si>
    <t>ΕΡΙΚΟ ΜΠΟΥΤΣΗ ΠΡΟΚΑΤΑΒΟΛΗ</t>
  </si>
  <si>
    <t>ΒΙΒΛΙΑ ΕΡΙΚΟ ΜΠΟΥΤΣΗ ΒΙΒΛΙΑ</t>
  </si>
  <si>
    <t xml:space="preserve">ΜΕΛΙΤΙΝΑ ΑΝΑΣΤΑΣΙΑΔΗ ΒΙΒΛΙΑ </t>
  </si>
  <si>
    <t>ΑΝΑΣΤΑΣΙΑΔΗΣ ΠΑΝΤΕΛΗΣ ΒΙΒΛΙΑ</t>
  </si>
  <si>
    <t>ΑΝΑΣΤΑΣΙΑΔΗ ΜΕΛΙΤΙΝΑ</t>
  </si>
  <si>
    <t xml:space="preserve">ΚΑΛΑΜΑΤΙΑΝΟΥ ΣΟΦΙΑ/ΜΑΓΔΑ </t>
  </si>
  <si>
    <t xml:space="preserve">ΚΑΛΑΜΑΤΙΑΝΟΥ ΜΑΓΔΑ </t>
  </si>
  <si>
    <t>ΚΑΛΑΜΑΤΙΑΝΟΥ ΜΑΓΔΑ ΠΡΟΚΑΤΑΒΟΛΗ</t>
  </si>
  <si>
    <t xml:space="preserve">ΜΠΑΡΟΥΜΗΣ ΠΑΝΤΕΛΗΣ ΠΡΟΚΑΤΑΒΟΛΗ </t>
  </si>
  <si>
    <t>ΘΕΟΛΟΓΗ ΠΡΟΚΑΤΑΒΟΛΗ</t>
  </si>
  <si>
    <t xml:space="preserve">ΤΡΙΑΝΤΟΠΟΥΛΟΙ </t>
  </si>
  <si>
    <t>ΤΑΚΗΣ ΜΙΧΑΛΗΣ</t>
  </si>
  <si>
    <t xml:space="preserve">ΧΡΙΣΤΙΝΑ </t>
  </si>
  <si>
    <t xml:space="preserve">ΑΛΕΞΑΝΔΡΟΣ </t>
  </si>
  <si>
    <t>alexandros.takis.76@gmail.com</t>
  </si>
  <si>
    <t xml:space="preserve">ΤΑΚΗΣ ΜΙΧΑΛΗΣ ΠΡΟΚΑΤΑΒΟΛΗ </t>
  </si>
  <si>
    <t>ΑΓΚΟΛΗ ΕΛΒΑΝΑ ΣΤΕΦΑΝΟΣ ΚΑΙ ΝΙΚΟΣ ΠΡΟΚΑΤΑΒΟΛΗ ΚΑΙ ΒΙΒΛΙΑ</t>
  </si>
  <si>
    <t xml:space="preserve">AGOLI ELVANA </t>
  </si>
  <si>
    <t>AGOLLI NIKO</t>
  </si>
  <si>
    <t xml:space="preserve">AGOLI STEFANO </t>
  </si>
  <si>
    <t xml:space="preserve">AGOLI ELVANA NIKOS KAI STEFANOS </t>
  </si>
  <si>
    <t xml:space="preserve">ΧΡΗΣΤΙΔΗ ΑΓΑΠΗ ΠΡΟΚ.+ΒΙΒΛΙΑ </t>
  </si>
  <si>
    <t xml:space="preserve">ΣΥΜΙΔΑΛΑΣ ΝΙΚΟΣ </t>
  </si>
  <si>
    <t>simidaln@gmail.com</t>
  </si>
  <si>
    <t>Σ¥ΜΙΔΑΛΑΣ ΝΙΚΟΣ</t>
  </si>
  <si>
    <t xml:space="preserve">ΑΒΡΑΑΜ ΜΑΝΩΛΗΣ </t>
  </si>
  <si>
    <t>ΑΒΡΑΑΜ ΑΝΤΩΝΗΣ</t>
  </si>
  <si>
    <t xml:space="preserve">ΑΒΡΑΑΜ ΜΑΝΩΛΗΣ ΚΑΙ ΑΝΤΩΝΗΣ </t>
  </si>
  <si>
    <t xml:space="preserve">ΠΑΝΑΓΙΩΤΑ </t>
  </si>
  <si>
    <t>ΑΘΑΝΑΣΙΟΣ</t>
  </si>
  <si>
    <t>panagiotapapagiannaki@gmail.com</t>
  </si>
  <si>
    <t>ΑΒΡΑΑΜ ΜΑΝΩΛΗΣ ΚΑΙ ΑΝΤΩΝΗΣ ΠΡΟΚΑΤΑΒΟΛΗ</t>
  </si>
  <si>
    <t>ΑΒΡΑΑΜ ΜΑΝΩΛΗΣ ΚΑΙ ΑΝΤΩΝΗΣ ΒΙΒΛΙΑ</t>
  </si>
  <si>
    <t xml:space="preserve">ΣΥΜΙΔΑΛΑΣ ΝΙΚΟΣ ΠΡΟΚΑΤΑΒΟΛΗ </t>
  </si>
  <si>
    <t>ΜΑΡΙΝΟΥ ΜΑΡΙΑΝΝΑ ΠΡΟΚΑΤΑΒΟΛΗ</t>
  </si>
  <si>
    <t xml:space="preserve">ΚΑΠΕΡΩΝΗΣ ΧΡΙΣΤΟΦΟΡΟΣ </t>
  </si>
  <si>
    <t>ΧΡΙΣΤΟΦΟΡΟΣ ΚΑΠΕΡΩΝΗΣ ΠΡΟΚΑΤΑΒΟΛΗ ΚΑΙ ΒΙΒΛΙΑ ΚΑΙ ΤΑΛΚΙΕ</t>
  </si>
  <si>
    <t>ΚΑΠΕΡΩΝΗΣ ΧΡΙΣΤΟΦΟΡΟΣ</t>
  </si>
  <si>
    <t xml:space="preserve">ikokkalidou@gmail.com </t>
  </si>
  <si>
    <t xml:space="preserve">ΚΑΡΟΥΚΑΝΙΔΗΣ ΚΑΤΑΚΗΣ ΠΑΝΑΓΙΩΤΗΣ </t>
  </si>
  <si>
    <t xml:space="preserve">ΨΥΛΛΟΣ ΔΗΜΗΤΡΗΣ &amp; ΚΙΚΗ </t>
  </si>
  <si>
    <t>ΤΙΝΤΩΝΗΣ ΝΙΚΟΣ</t>
  </si>
  <si>
    <t>ES1+2</t>
  </si>
  <si>
    <t>ΤΙΝΤΩΝΗΣ ΝΙΚΟΣ ΠΡΟΚΑΤΑΒΟΛΗ</t>
  </si>
  <si>
    <t xml:space="preserve">ΚΟΥΚΟΥ ΜΑΡΙΑ ΠΡΟΚΑΤΑΒΟΛΗ ΚΑΙ ΒΙΒΛΙΑ </t>
  </si>
  <si>
    <t>ΚΟΥΚΟΥ ΜΑΡΙΑ</t>
  </si>
  <si>
    <t>ΕΥΓΕΝΙΑ</t>
  </si>
  <si>
    <t xml:space="preserve">koukos.giorgos@gmail.com-fourkioti.evgenia@gmail.com </t>
  </si>
  <si>
    <t xml:space="preserve">ΜΑΡΙΝΟΥ ΜΑΡΙΑΝΝΑ ΒΙΒΛΙΑ </t>
  </si>
  <si>
    <t>ΡΟΜΠΟΛΑΣ ΒΙΚΤΩΡΑΣ ΠΡΟΚΑΤΑΒΟΛΗ</t>
  </si>
  <si>
    <t xml:space="preserve">ΠΑΠΑΔΟΠΟΥΛΟΣ ΒΑΣΙΛΗΣ ΒΙΒΛΙΑ </t>
  </si>
  <si>
    <t xml:space="preserve">ΡΟΜΠΟΛΑΣ ΒΙΚΤΩΡΑΣ </t>
  </si>
  <si>
    <t>ΝΤΑΝΟΥ ΕΛΕΝΑ ΔΑΝΑΗ-ΝΙΚΟΣ</t>
  </si>
  <si>
    <t>ΑΙΚΑΤΕΡΙΝΗ</t>
  </si>
  <si>
    <t>nikolaosrompolas@outlook.com.gr</t>
  </si>
  <si>
    <t xml:space="preserve">ΚΕΒΑΝΙ ΦΡΑΝΤΣΕΣΚΑ </t>
  </si>
  <si>
    <t xml:space="preserve">ΝΤΑΣΗΣ ΙΩΑΝΝΗΣ ΚΑΙ ΘΟΔΩΡΗΣ </t>
  </si>
  <si>
    <t xml:space="preserve">ΑΓΚΟΛΙ ΕΛΒΑΝΑ ΚΑΙ ΝΙΚΟΣ ΚΑΙ ΣΤΕΦΑΝΟΣ </t>
  </si>
  <si>
    <t xml:space="preserve">ΤΣΑΤΣΑΚΟΣ ΓΙΑΝΝΗΣ </t>
  </si>
  <si>
    <t xml:space="preserve">ΤΣΑΤΣΑΚΟΣ ΓΙΑΝΝΗΣ ΒΙΒΛΙΑ ΚΑΙ ΠΡΟΚΑΤΑΒΟΛΗ </t>
  </si>
  <si>
    <t>ΤΡΥΦΩΝΟΠΟΥΛΟΥ ΓΙΑΝΝΗΣ ΚΑΙ ΑΝΑΣΤΑΣΙΑ</t>
  </si>
  <si>
    <t>ΚΑΛΑΜΑΤΙΑΝΟΥ ΜΑΓΔΑ  ΚΑΙ ΒΙΒΛΙΑ</t>
  </si>
  <si>
    <t>ΚΑΤΣΟΥΡΙΝΗ ΞΑΝΘΙΠΗ &amp; ΣΩΤΗΡΗΣ</t>
  </si>
  <si>
    <t>ΜΑΡΙΝΟΣ ΛΑΖΑΡΟΣ ΒΙΒΛΙΑ</t>
  </si>
  <si>
    <t xml:space="preserve">ΖΩΤΟΥ  ΔΩΡΑ </t>
  </si>
  <si>
    <t xml:space="preserve">ΑΓΓΕΛΗ ΛΥΔΙΑ ΚΑΙ ΓΙΑΝΝΗΣ </t>
  </si>
  <si>
    <t xml:space="preserve">ΦΙΛΙΠΠΟΥΣΗ ΙΟΛΗ ΚΑΙ ΜΥΡΤΩ </t>
  </si>
  <si>
    <t>ΓΑΛΑΓΚΟΥΣΗΣ ΛΟΙΖΟΣ ΚΑΙ ΓΙΑΝΝΗΣ</t>
  </si>
  <si>
    <t xml:space="preserve">ΓΙΑΝΝΟΥ ΚΑΤΕΡΙΝΑ </t>
  </si>
  <si>
    <t>ΡΟΜΠΟΛΑΣ ΒΙΚΤΩΡΑΣ ΒΙΒΛΙΑ ΕΚ2</t>
  </si>
  <si>
    <t xml:space="preserve">ΚΟΥΖΑΝΙΔΗ ΑΡΙΑΔΝΗ ΠΡΟΚΑΤΑΒΟΛΗ ΚΑΙ ΟΚΤΩΒΡΗΣ </t>
  </si>
  <si>
    <t xml:space="preserve">ΤΡΙΑΝΤΟΠΟΥΛΟΣ ΤΡΙΑΝΤΟΣ ΚΑΙ ΕΥΘΥΝΗΣ </t>
  </si>
  <si>
    <t xml:space="preserve">ΕΔΩΣΑ 55 ΕΥΡΩ ΣΤΗΝ ΚΟΥΦΟΠΟΥΛΟΥ ΕΠΙΣΤΡΟΦΗ ΒΙΒΛΙΩΝ </t>
  </si>
  <si>
    <t xml:space="preserve">ΠΑΠΑΓΕΩΡΓΙΟΥ ΚΩΝ/ΝΑ ΚΑΙ ΣΟΦΙΑ </t>
  </si>
  <si>
    <t xml:space="preserve"> ΜΙΧΑΗΛΙΔΟΥ ΔΕΣΠΟΙΝΑ ΡΑΦΑΕΛΑ </t>
  </si>
  <si>
    <t>ΜΠΟΥΤΣΙΑΡΗΣ ΝΙΚΟΛΑΣ ΒΙΒΛΙΟ ΓΑΛΛΙΚΩΝ</t>
  </si>
  <si>
    <t>ΑΝΑΣΤΑΣΙΑΔΗΣ ΠΑΝΤΕΛΗΣ ΚΑΙ ΜΕΛΙΤΙΝΑ</t>
  </si>
  <si>
    <t xml:space="preserve">ΤΣΑΤΣΑΚΟΥ ΟΥΡΑΝΙΑ/ΓΙΑΝΝΗΣ </t>
  </si>
  <si>
    <t xml:space="preserve">ΖΑΠΕΝΟΓΛΟΥ ΒΑΡΒΑΡΑ ΠΛΗΡΟΦΟΡΙΚΗ </t>
  </si>
  <si>
    <t>ΠΑΠΑΤΖΙΚΟΥ ΧΡΙΣΤΙΝΑ</t>
  </si>
  <si>
    <t>ΠΑΠΑΤΖΙΚΟΥ ΧΡΙΣΤΙΝΑ ΠΡΟΚΑΤΑΒΟΛΗ</t>
  </si>
  <si>
    <t>ΠΑΠΑΤΖΙΚΟΥ ΧΡΙΣΤΙΝΑ ΟΚΤΩΒΡΙΟΣ</t>
  </si>
  <si>
    <t xml:space="preserve">ΠΑΠΑΤΖΙΚΟΥ ΧΡΙΣΤΙΝΑ </t>
  </si>
  <si>
    <t>ΛΕΝΑ ΔΟΥΡΟΥ</t>
  </si>
  <si>
    <t xml:space="preserve">douroulena@gmail.com </t>
  </si>
  <si>
    <t>ΧΡΙΣΤΙΝΑ : 6975903080</t>
  </si>
  <si>
    <t xml:space="preserve">ΝΤΑΝΟΥ ΕΛΕΝΑ ΔΑΝΑΗ ΚΑΙ ΝΙΚΟΛΑΣ </t>
  </si>
  <si>
    <t>ΣΕΛΑΛΜΑΖΙΔΟΥ ΔΕΣΠΟΙΝΑ ΠΛΗΡΟΦΟΡΙΚΗ</t>
  </si>
  <si>
    <t>ΣΥΜΙΔΑΛΑΣ ΝΙΚΟΣ</t>
  </si>
  <si>
    <t xml:space="preserve">ΕΔΩΣΑ 67 ΕΥΡΩ ΓΙΑ ΤΟ ΠΑΚΕΤΟ CLOSE UP C2 </t>
  </si>
  <si>
    <t xml:space="preserve">ΑΝΡΔΡΙΟΣΟΠΟΥΛΟΣ ΛΕΩΝΙΔΑΣ </t>
  </si>
  <si>
    <t xml:space="preserve">NAI </t>
  </si>
  <si>
    <t>13/10/2023`</t>
  </si>
  <si>
    <t xml:space="preserve">ΘΕΟΥ ΙΩΑΝΝΑ ΠΛΗΡΟΦΟΡΙΚΗ </t>
  </si>
  <si>
    <t xml:space="preserve">ΤΣΙΜΠΟΥΡΗΣ ΜΑΡΙΟΣ </t>
  </si>
  <si>
    <t xml:space="preserve">ΚΟΥΚΟΥ ΜΑΡΙΑ  </t>
  </si>
  <si>
    <t xml:space="preserve">17/10/20223 </t>
  </si>
  <si>
    <t>ΠΛΗΡΩΣΑΜΕ ΤΟ ΒΙΒΛΙΟ ΓΑΛΛΙΚΩΝ ΤΗΣ ΣΑΓΑΝΑΣ ΒΑΣΙΑΣ</t>
  </si>
  <si>
    <t>ΦΙΛΙΠΠΟΥΣΗ ΜΥΡΤΩ ΚΑΙ ΙΟΛΗ</t>
  </si>
  <si>
    <t>ΓΕΡΟΝΤΑΚΗ ΣΤΕΛΛΑ</t>
  </si>
  <si>
    <t xml:space="preserve">ΣΕΙΤΟΣ ΧΡΗΣΤΟΣ  ΓΑΛΛΙΚΑ </t>
  </si>
  <si>
    <t>ΡΟΥΣΚΑ (RUSUDAN KHORBALADZE)</t>
  </si>
  <si>
    <t>ΚΟΛΙΟΥ ΠΗΝΕΛΟΠΗ</t>
  </si>
  <si>
    <t>ΜΕΤΑ ΝΤΑΒΑ</t>
  </si>
  <si>
    <t>ΝΤΑΒΑ ΜΕΤΑ</t>
  </si>
  <si>
    <t xml:space="preserve">ORGESTI VERUARI </t>
  </si>
  <si>
    <t>ΝΗΣΣΩΤΑΚΗΣ ΧΑΡΑΛΑΜΠΟΣ-ΓΙΩΡΓΟΣ</t>
  </si>
  <si>
    <t>ΕΥΑΓΓΕΛΟΥ ΚΩΝ/ΝΑ</t>
  </si>
  <si>
    <t xml:space="preserve">ΝΤΑΣΗΣ ΘΟΔΩΡΗΣ/ΓΙΑΝΝΗΣ </t>
  </si>
  <si>
    <t xml:space="preserve">ΑΝΑΣΤΑΣΙΑΔΗΣ ΠΑΝΤΕΛΗΣ ΚΑΙ ΜΕΛΙΤΙΝΑ </t>
  </si>
  <si>
    <t xml:space="preserve">ΓΑΛΑΓΚΟΥΣΗΣ ΓΙΑΝΝΗΣ ΚΑΙ ΛΟΙΖΟΣ </t>
  </si>
  <si>
    <t xml:space="preserve">ΝΤΑΝΟΥ </t>
  </si>
  <si>
    <t xml:space="preserve">ΜΕΤΑ ΑΜΑΡΝΤΑ </t>
  </si>
  <si>
    <t xml:space="preserve">ΑΜΑΡΝΤΑ ΜΕΤΑ </t>
  </si>
  <si>
    <t xml:space="preserve">ΜΕΤΑ ΝΤΑΒΑ </t>
  </si>
  <si>
    <t>AGKOLI</t>
  </si>
  <si>
    <t>ΤΣΙΟΣΤΑ ΜΑΡΙΑ ΕΛΕΝΗ ΠΛΗΡΟΦΟΡΙΚΗ</t>
  </si>
  <si>
    <t xml:space="preserve">ΑΓΓΕΛΗ ΛΥΔΙΑ ΚΑΙ ΙΩΑΝΝΗΣ </t>
  </si>
  <si>
    <t xml:space="preserve">ΚΑΤΣΟΥΡΙΝΗΣ ΣΩΤΗΡΗΣ ΚΑΙ ΞΑΝΘΙΠΗ </t>
  </si>
  <si>
    <t>ΤΡΙΑΝΤΟΠΟΥΛΟΣ ΤΡΙΑΝΤΟΣ ΚΑΙ ΕΥΘΥΜΗΣ</t>
  </si>
  <si>
    <t xml:space="preserve">ΦΙΛΙΠΠΟΥΣΗ ΜΥΡΤΩ ΚΑΙ ΙΟΛΗ </t>
  </si>
  <si>
    <t xml:space="preserve">ΚΑΛΑΜΑΤΙΑΝΟΥ </t>
  </si>
  <si>
    <t xml:space="preserve">ΕΥΑΓΓΕΛΟΥ ΚΩΝΣΤΑΝΤΙΝΑ </t>
  </si>
  <si>
    <t xml:space="preserve">ΚΟΥΚΟΥ ΜΑΡΙΑ </t>
  </si>
  <si>
    <t xml:space="preserve">                                                      </t>
  </si>
  <si>
    <t xml:space="preserve">ΠΑΠΑΔΟΠΟΥΛΟΣ ΓΙΩΡΓΟΣ ΚΑΙ ΕΙΡΗΝΗ </t>
  </si>
  <si>
    <t xml:space="preserve">LEANDROS VERUARI </t>
  </si>
  <si>
    <t xml:space="preserve">ΨΥΛΛΟΥ ΚΙΚΗ ΚΑΙ ΔΗΜΗΤΡΗΣ </t>
  </si>
  <si>
    <t xml:space="preserve">ΜΑΝΤΑ </t>
  </si>
  <si>
    <t>ΝΤΑΣΗΣ ΘΟΔΩΡΗΣ ΚΑΙ ΓΙΑΝΝΗΣ</t>
  </si>
  <si>
    <t xml:space="preserve">ΕΜΜΜΑΝΟΥΗΛΙΔΗΣ ΣΤΕΦΑΝΟΣ ΜΕΛΕΤΗ </t>
  </si>
  <si>
    <t xml:space="preserve">ΑΓΚΟΛΙ </t>
  </si>
  <si>
    <t xml:space="preserve">ΚΑΤΣΟΥΡΙΝΗ ΞΑΝΘΙΠΗ ΚΑΙ ΣΩΤΗΡΗΣ </t>
  </si>
  <si>
    <t xml:space="preserve">ΤΡΙΑΝΤΟΠΟΥΛΟΣ ΤΡΙΑΝΤΟΣ ΚΑΙ ΕΥΘΥΜΗΣ </t>
  </si>
  <si>
    <t xml:space="preserve">ΑΓΓΕΛΗ </t>
  </si>
  <si>
    <t xml:space="preserve">ΜΟΧΑΜΑΝΤ ΙΣΜΑΙΛ </t>
  </si>
  <si>
    <t>ΙΣΜΑΗΛ ΜΟΧΑΜΑΝΤ</t>
  </si>
  <si>
    <t xml:space="preserve">ΚΑΠΟΥΡΑΝΗΣ ΧΡΗΣΤΟΣ </t>
  </si>
  <si>
    <t>ΠΕΥΚΙΑΝΝΑΚΗ ΑΝΝΑ</t>
  </si>
  <si>
    <t xml:space="preserve">ΣΥΜΙΔΑΛΑΣ </t>
  </si>
  <si>
    <t xml:space="preserve">ΞΕΝΙΚΑΚΗ ΚΑΤΕΡΙΝΑ ΠΛΗΡΟΦΟΡΙΚΗ </t>
  </si>
  <si>
    <t>ΜΕΤΑ ΑΜΑΡΝΤΑ</t>
  </si>
  <si>
    <t>ΑΝΑΣΤΑΣΙΑΔΗ ΜΕΛΙΤΙΝΑ ΚΑΙ ΠΑΝΤΕΛΗΣ</t>
  </si>
  <si>
    <t xml:space="preserve">ΝΙΚΟΛΑΣ ΣΑΛΑΜΑΣ </t>
  </si>
  <si>
    <t>ΑΡΜΕΝΗΣ ΒΑΓΓΕΛΗΣ</t>
  </si>
  <si>
    <t>ΣΑΝΤΟΡΙΝΙΟΥ ΑΝΝΑ/ΜΙΧΑΛΗΣ</t>
  </si>
  <si>
    <t>ΣΤΕΦΑΝΟΣ ΚΟΥΡΚΟΥΜΕΛΑΚΗΣ</t>
  </si>
  <si>
    <t xml:space="preserve">ΡΟΜΠΟΛΑΣ </t>
  </si>
  <si>
    <t>ΝΤΑΝΟΥ ΕΛΕΝΑ ΝΙΚΟΣ ΔΑΝΑΗ</t>
  </si>
  <si>
    <t xml:space="preserve">ΑΝΔΡΙΑΣΟΠΟΥΛΟΣ ΛΕΩΝΙΔΑΣ </t>
  </si>
  <si>
    <t>ΝΗΣΩΤΑΚΗΣ ΓΙΩΡΓΟΣ ΚΑΙ ΧΑΡΑΛΑΜΠΟΣ</t>
  </si>
  <si>
    <t xml:space="preserve">ΚΕΒΑΝΙ ΦΡΑΤΣΕΣΚΑ </t>
  </si>
  <si>
    <t xml:space="preserve">ΜΑΤΕΟ ΔΗΜΠΑΛΙ </t>
  </si>
  <si>
    <t xml:space="preserve">ΣΕΦΕΡΙΔΗ ΔΕΣΠΟΙΝΑ </t>
  </si>
  <si>
    <t xml:space="preserve">ΠΑΠΑΓΕΩΡΓΙΟΥ </t>
  </si>
  <si>
    <t xml:space="preserve">ΣΟΛΛΑΚΟΥ ΑΓΓΕΛΟΣ </t>
  </si>
  <si>
    <t xml:space="preserve">ΜΑΚΡΗ ΙΩΑΝΝΑ ΚΑΙ ΑΝΑΣΤΑΣΗΣ </t>
  </si>
  <si>
    <t>ΔΗΜΠΑΛΙ ΜΑΤEO</t>
  </si>
  <si>
    <t xml:space="preserve">ΝΤΑΣΗΣ ΙΩΑΝΝΗΣ Κ ΘΟΔΩΡΗΣ </t>
  </si>
  <si>
    <t>ΚΑΤΣΟΥΡΙΝΗ ΞΑΝΘΙΠΗ</t>
  </si>
  <si>
    <t xml:space="preserve">ΓΑΛΑΓΚΟΥΣΗΣ ΛΟΙΖΟΣ/ΓΙΑΝΝΗΣ </t>
  </si>
  <si>
    <t>ΜΟΧΑΜΑΝΤΑ ΙΣΜΑΙΛ</t>
  </si>
  <si>
    <t xml:space="preserve">ΣΑΝΤΟΡΙΝΙΟΣ ΜΙΧΑΛΗΣ ΚΑΙ ΑΝΝΑ </t>
  </si>
  <si>
    <t xml:space="preserve">ΕΜΜΑΝΟΥΗΛΙΔΗΣ </t>
  </si>
  <si>
    <t>ΕΛΒΑΝΑ : 6946383665</t>
  </si>
  <si>
    <t>ΑΓΓΕΛΗ</t>
  </si>
  <si>
    <t>ΜΑΡΙΑ ΚΟΥΚΟΥ</t>
  </si>
  <si>
    <t xml:space="preserve">πολυκαρπου </t>
  </si>
  <si>
    <t>ΝΤΑΝΟΥ ΕΛΈΝΑ/ΝΙΚΟΛΑΣ/ΔΑΝΑΗ</t>
  </si>
  <si>
    <t xml:space="preserve">ΚΟΥΖΑΝΙΔΗ </t>
  </si>
  <si>
    <t xml:space="preserve">ΠΑΠΑΔΟΠΟΥΛΟΥ ΕΙΡΗΝΗ Κ ΓΙΩΡΓΟΣ </t>
  </si>
  <si>
    <t xml:space="preserve">ΠΑΠΑΝΤΩΝΗΣ ΠΑΝΟΣ </t>
  </si>
  <si>
    <t>ΙΣΟΥΦΑΙ</t>
  </si>
  <si>
    <t>ΜΑΝΤΑ</t>
  </si>
  <si>
    <t>i_galazoula@hotmail.com</t>
  </si>
  <si>
    <t>OIKONOMOY</t>
  </si>
  <si>
    <t xml:space="preserve">ΝΤΑΣΗΣ ΘΟΔΩΡΗΣ Κ ΓΙΑΝΝΗΣ </t>
  </si>
  <si>
    <t xml:space="preserve">ΜΑΡΙΝ ΟΥ ΜΑΡΙΑΝΝΑ </t>
  </si>
  <si>
    <t>TSANTHLA</t>
  </si>
  <si>
    <t>ΑΝΑΣΤΑΣΙΑΔΗΣ ΠΑΝΤΕΛΗΣ &amp; ΜΕΛΙΤΙΝΑ</t>
  </si>
  <si>
    <t xml:space="preserve">ΜΟΧΑΜΟΝΤ ΙΣΜΑΗΛ </t>
  </si>
  <si>
    <t xml:space="preserve">ΜΠΑΜΠΗ ΖΙΝΑ </t>
  </si>
  <si>
    <t xml:space="preserve">ΜΠΑΜΠΗ ΖΙΝΑ ΠΡΟΚΑΤΑΒΟΛΗ </t>
  </si>
  <si>
    <t xml:space="preserve">ΜΠΑΜΠΗ ΖΙΝΑ ΒΙΒΛΙΑ </t>
  </si>
  <si>
    <t xml:space="preserve">ΚΑΡΑΜΠΟΥΡΝΙΩΤΗ ΙΩΑΝΝΑ </t>
  </si>
  <si>
    <t xml:space="preserve">ΤΣΕΡΩΝΗ ΑΡΙΣΤΕΡΑ </t>
  </si>
  <si>
    <t>FKA1/2</t>
  </si>
  <si>
    <t xml:space="preserve">ΜΙΧΑΗΛΙΔΟΥ </t>
  </si>
  <si>
    <t xml:space="preserve">ΠΑΠΑΓΕΩΡΓΙΟΥ ΚΩΝ/ΝΑ ΕΞΕΤΑΣΤΡΑ </t>
  </si>
  <si>
    <t xml:space="preserve">ΧΡΗΣΤΙΔΗ ΑΓΓΕΛΙΚΑ ΒΙΒΛΙΟ </t>
  </si>
  <si>
    <t xml:space="preserve">ΖΙΝΑ ΜΠΑΜΠΗ  ΒΙΒΛΙΑ ΓΑΛΛΙΚΩΝ </t>
  </si>
  <si>
    <t xml:space="preserve">ΣΕΙΤΟΣ ΕΞΕΤΑΣΤΡΑ ΓΑΛΛΙΚΩΝ </t>
  </si>
  <si>
    <t xml:space="preserve">ΓΑΛΑΓΚΟΥΣΗΣ ΓΙΑΝΝΗΣ Κ ΛΟΙΖΟΣ </t>
  </si>
  <si>
    <t xml:space="preserve">ΤΟΜΠΟΡΗΣ </t>
  </si>
  <si>
    <t>ΜΠΡΑΤΗΣ ΑΓΓΕΛΟΣ</t>
  </si>
  <si>
    <t xml:space="preserve">ΜΑΡΓΑΡΙΤΗΣ  </t>
  </si>
  <si>
    <t xml:space="preserve">ΕΜΜΑΝΟΥΗΛΙΔΗΣ ΣΤΕΦΑΝΟΣ </t>
  </si>
  <si>
    <t xml:space="preserve">ΚΑΡΟΥΚΑΝΙΔΗΣ ΚΑΤΑΚΗΣ </t>
  </si>
  <si>
    <t xml:space="preserve">ΚΟΛΛΙΟΥ ΠΗΝΕΛΟΠΗ ΕΞΕΤΑΣΤΡΑ ΓΑΛΛΙΚΩΝ </t>
  </si>
  <si>
    <t xml:space="preserve">ΑΓΓΕΛΗΣ ΙΩΑΝΝΗΣ ΕΞΕΤΑΣΤΡΑ ΓΑΛΛΙΚΩΝ </t>
  </si>
  <si>
    <t xml:space="preserve">ΣΑΓΑΝΑ ΒΑΣΙΑ ΕΞΕΤΑΣΤΡΑ </t>
  </si>
  <si>
    <t xml:space="preserve">προεστακη </t>
  </si>
  <si>
    <t xml:space="preserve">ΠΑΠΑΔΟΠΟΥΛΟΥ </t>
  </si>
  <si>
    <t xml:space="preserve">ΠΕΥΚΙΑΝΝΑΚΗ ΑΝΝΑ ΕΞΕΤΑΣΤΡΑ YLE </t>
  </si>
  <si>
    <t xml:space="preserve">ΣΙΟΓΚΑΣ ΦΙΛΙΠΠΟΣ ΕΞΕΤΑΣΤΡΑ </t>
  </si>
  <si>
    <t xml:space="preserve">ΚΑΠΕΤΑΝΟΣ </t>
  </si>
  <si>
    <t xml:space="preserve">ΜΙΛΗ ΚΟΡΙΝΑ-ΔΗΜΗΤΡΗΣ </t>
  </si>
  <si>
    <t xml:space="preserve">ΝΤΑΣΗΣ </t>
  </si>
  <si>
    <t xml:space="preserve">ΜΠΟΥΤΣΙ ΕΡΡΙΚΟ </t>
  </si>
  <si>
    <t xml:space="preserve">ΑΓΓΕΛΗΣ ΕΞΕΤΑΣΤΡΑ </t>
  </si>
  <si>
    <t xml:space="preserve">ΜΠΟΥΝΤΑΣ ΑΘΑΝΑΣΙΟΣ ΠΛΗΡΟΦΟΡΙΚΗ </t>
  </si>
  <si>
    <t xml:space="preserve">almapetsolari@gmail.com </t>
  </si>
  <si>
    <t xml:space="preserve">ΜΑΚΡΗ ΙΩΑΝΝΑ ΕΞΕΤΑΣΤΡΑ </t>
  </si>
  <si>
    <t xml:space="preserve">ΑΤΡΙΧΟΠΟΥΛΟΣ ΕΞΕΤΑΣΤΡΑ </t>
  </si>
  <si>
    <t xml:space="preserve">ΣΑΝΤΟΡΙΝΙΟΣ ΜΙΧΑΛΗΣ ΑΝΝΑ </t>
  </si>
  <si>
    <t xml:space="preserve">ΓΑΛΑΓΚΟΥΣΗΣ ΛΟΙΖΟΣ ΚΑΙ ΓΙΑΝΝΗΣ </t>
  </si>
  <si>
    <t xml:space="preserve">ΙΣΜΑΗΛ ΜΟΧΑΜΑΝΤΑ </t>
  </si>
  <si>
    <t xml:space="preserve">ΓΕΩΡΓΙΑΔΗΣ ΤΑΣΟΣ ΕΞΕΤΑΣΤΡΑ </t>
  </si>
  <si>
    <t>ΓΕΩΡΓΙΑΔΗΣ ΔΗΜΗΤΡΗΣ ΕΞΕΤΑΣΤΡΑ</t>
  </si>
  <si>
    <t xml:space="preserve">ΚΑΤΣΟΥΡΙΝΗ ΞΑΝΘΙΠΗ-ΣΩΤΗΡΗΣ </t>
  </si>
  <si>
    <t xml:space="preserve">ΤΣΑΝΤΗΛΑ ΕΞΕΤΑΣΤΡΑ </t>
  </si>
  <si>
    <t xml:space="preserve">ΑΝΔΡΙΟΣΟΠΟΥΛΟΣ ΕΞΕΤΑΣΤΡΑ </t>
  </si>
  <si>
    <t xml:space="preserve">ΝΙΚΟΠΟΥΛΟΣ ΑΝΔΡΕΑΣ ΕΞΕΤΑΣΤΡΑ </t>
  </si>
  <si>
    <t>veruarienkeledi@gmail.com</t>
  </si>
  <si>
    <t>ΛΕΝΤΙ</t>
  </si>
  <si>
    <t xml:space="preserve">ΑΡΜΕΛΑ </t>
  </si>
  <si>
    <t>rezarti</t>
  </si>
  <si>
    <t xml:space="preserve">rezartiveruari@gmail.com </t>
  </si>
  <si>
    <t>popitsa1@hotmail.com</t>
  </si>
  <si>
    <t>siderigogo1976@gmail.com</t>
  </si>
  <si>
    <t>magdaslan@yahoo.gr</t>
  </si>
  <si>
    <t>john.j.cook79@gmail.com</t>
  </si>
  <si>
    <t>giotapipis@gmail.com</t>
  </si>
  <si>
    <t>kavalarinicole@gmail.com</t>
  </si>
  <si>
    <t>voutsimaria@gmail.com</t>
  </si>
  <si>
    <t>ckatakis@gmail.com</t>
  </si>
  <si>
    <t>skats02@gmail.com</t>
  </si>
  <si>
    <t xml:space="preserve">ioannapouriki@gmail.gr </t>
  </si>
  <si>
    <t xml:space="preserve">ΚΟΛΛΙΟΥ ΠΗΝΕΛΟΠΗ </t>
  </si>
  <si>
    <t>konstantina1094@gmail.com</t>
  </si>
  <si>
    <t>sakiskostop@yahoo.com</t>
  </si>
  <si>
    <t>sofia481977@gmail.com</t>
  </si>
  <si>
    <t>christos.mk@hotmail.com</t>
  </si>
  <si>
    <t>tseliouvoula@gmail.com</t>
  </si>
  <si>
    <t>ath.zelou@yahoo.gr</t>
  </si>
  <si>
    <t xml:space="preserve">ΕΙΡΗΝΗ </t>
  </si>
  <si>
    <t xml:space="preserve">marakizagl@gmail.com </t>
  </si>
  <si>
    <t xml:space="preserve">ΚΟΥΡΚΟΥΜΕΛΑΚΗΣ ΕΞΕΤΑΣΤΡΑ </t>
  </si>
  <si>
    <t xml:space="preserve">ΜΟΧΑΜΑΝΤ ΙΣΜΑΙΛ ΕΞΕΤΑΣΤΡΑ </t>
  </si>
  <si>
    <t xml:space="preserve">ΓΑΛΑΓΚΟΥΣΗΣ ΕΞΕΤΑΣΤΡΑ </t>
  </si>
  <si>
    <t xml:space="preserve">ΜΑΡΓΑΡΙΤΗΣ ΧΑΡΗΣ ΕΞΕΤΑΣΤΡΑ </t>
  </si>
  <si>
    <t xml:space="preserve">ΜΑΡΙΑΝΤΑ ΘΕΟΛΟΓΗ ΕΞΕΤΑΣΤΡΑ </t>
  </si>
  <si>
    <t xml:space="preserve">ΑΣΗΜΑΚΟΠΟΥΛΟΣ ΕΞΕΤΑΣΤΡΑ </t>
  </si>
  <si>
    <t>eriolapaco@yahoo.com</t>
  </si>
  <si>
    <t>stellapapac@hotmail.com</t>
  </si>
  <si>
    <t xml:space="preserve">ΒΑΣΙΛΟΠΟΥΛΟΣ ΕΞΕΤΑΣΤΡΑ </t>
  </si>
  <si>
    <t>ΝΤΑΝΟΥ ΕΛΕΝΑ -ΝΙΚΟΛΑΣ-ΔΑΝΑΗ</t>
  </si>
  <si>
    <t xml:space="preserve">ΧΡΗΣΤΙΔΗ ΑΓΑΠΗ ΕΞΕΤΑΣΤΡΑ </t>
  </si>
  <si>
    <t xml:space="preserve">ΣΑΛΑΜΑΣ ΝΙΚΟΣ ΕΞΕΤΑΣΤΡΑ </t>
  </si>
  <si>
    <t xml:space="preserve">kiriakospan@gmail.com </t>
  </si>
  <si>
    <t xml:space="preserve">ΖΑΧΑΡΟΠΟΥΛΟΣ ΣΤΕΛΙΟΣ ΕΞΕΤΑΣΤΡΑ </t>
  </si>
  <si>
    <t>ΚΑΓΙΑΣ ΒΑΣΙΛΗΣ ΕΞΕΤΑΣΤΡΑ</t>
  </si>
  <si>
    <t xml:space="preserve">ΠΑΠΑΓΕΩΡΓΙΟΥ ΣΟΦΙΑ ΕΞΕΤΑΣΤΡΑ </t>
  </si>
  <si>
    <t xml:space="preserve">ΧΑΡΑ ΣΤΑΥΡΙΔΗ ΚΑΤΩΠΟΔΗ ΠΛΗΡΟΦΟΡΙΚΗ </t>
  </si>
  <si>
    <t xml:space="preserve">ΦΙΛΙΠΟΥΣΗ ΜΥΡΤΩ  ΕΞΕΤΑΣΤΡΑ </t>
  </si>
  <si>
    <t>ΕΞΕΤΑΣΤΡΑ VERUARI ORGESTI</t>
  </si>
  <si>
    <t xml:space="preserve">ΕΞΕΤΑΣΤΡΑ VERUARI LEANDROS </t>
  </si>
  <si>
    <t xml:space="preserve">ΕΞΕΤΑΣΤΡΑ ΚΑΤΣΟΥΡΙΝΗ ΞΑΝΘΙΠΗ </t>
  </si>
  <si>
    <t xml:space="preserve">ΠΑΠΑΔΟΠΟΥΛΟΥ ΕΙΡΗΝΗ - ΓΙΩΡΓΟΣ </t>
  </si>
  <si>
    <t xml:space="preserve">ΚΑΠΟΥΡΑΝΗ ΕΞΕΤΑΣΤΡΑ </t>
  </si>
  <si>
    <t xml:space="preserve">ΜΟΧΑΜΑΝΤΑ ΙΣΜΑΙΛ </t>
  </si>
  <si>
    <t xml:space="preserve">ΒΑΛΕΡΙΑ ΠΑΝΑΓΙΩΤΟΠΟΥΛΟΥ </t>
  </si>
  <si>
    <t xml:space="preserve">ΣΑΛΑΜΑΣ ΒΙΒΛΙΟ </t>
  </si>
  <si>
    <t xml:space="preserve">ΜΕΤΑ </t>
  </si>
  <si>
    <t xml:space="preserve">ΣΑΝΤΟΡΙΝΙΟΣ ΜΙΧΑΛΗΣ-ΑΝΝΑ </t>
  </si>
  <si>
    <t xml:space="preserve">ΜΥΛΩΝΑ ΒΙΒΛΙΟ </t>
  </si>
  <si>
    <t xml:space="preserve">ΚΑΠΕΡΩΝΗΣ </t>
  </si>
  <si>
    <t xml:space="preserve">ΦΙΛΙΠΠΟΥΣΗ ΙΟΛΗ-ΜΥΡΤΩ </t>
  </si>
  <si>
    <t xml:space="preserve">ΒΑΣΙΛΟΠΟΥΛΟΣ ΧΑΡΑΛΑΜΠΟΣ ΒΙΒΛΙΟ </t>
  </si>
  <si>
    <t xml:space="preserve">ΚΑΡΑΜΠΟΥΡΝΙΩΤΗ </t>
  </si>
  <si>
    <t xml:space="preserve">ΚΑΠΕΤΑΝΟΣ ΒΑΣΙΛΗΣ </t>
  </si>
  <si>
    <t>ΑΡΜΕΝΗΣ</t>
  </si>
  <si>
    <t xml:space="preserve">ΝΤΑΣΗΣ ΙΩΑΝΝΗΣ-ΘΟΔΩΡΗΣ </t>
  </si>
  <si>
    <t xml:space="preserve">ΔΗΜΠΑΛΙ ΜΑΤΕΟ ΕΞΕΤΑΣΤΡΑ </t>
  </si>
  <si>
    <t xml:space="preserve">ΤΡΙΑΝΤΟΠΟΥΛΟΣ ΤΡΙΑΝΤΟΣ-ΕΥΘΥΜΗΣ </t>
  </si>
  <si>
    <t xml:space="preserve">danilmary@gmail.com </t>
  </si>
  <si>
    <t xml:space="preserve">ΜΠΑΜΠΗ ΖΗΝΑ </t>
  </si>
  <si>
    <t xml:space="preserve">ΡΗΓΟΠΟΥΛΟΥ ΕΞΕΤΑΣΤΡΑ </t>
  </si>
  <si>
    <t xml:space="preserve">ψυλλου κικη και δημητρης </t>
  </si>
  <si>
    <t xml:space="preserve">KOYKOY ΜΑΡΙΑ </t>
  </si>
  <si>
    <t xml:space="preserve">Veruari Leandros </t>
  </si>
  <si>
    <t xml:space="preserve">Veruari Orgesti </t>
  </si>
  <si>
    <t xml:space="preserve">ΜΑΡΙΝΟΣ ΛΑΖΑΡΟΣ ΕΞΕΤΑΣΤΡΑ </t>
  </si>
  <si>
    <t xml:space="preserve">ΤΣΟΥΚΑΛΑ ΒΑΣΙΛΙΚΗ </t>
  </si>
  <si>
    <t>ΣΕΦΕΡΙΔΗ</t>
  </si>
  <si>
    <t xml:space="preserve">ΚΑΤΣΟΥΡΙΝΗ ΞΑΝΘΙΠΗ/ΣΩΤΗΡΗΣ </t>
  </si>
  <si>
    <t xml:space="preserve">ΜΟΧΑΜΟΥΝΤ ΙΣΜΑΙΛ </t>
  </si>
  <si>
    <t xml:space="preserve">ΜΑΡΙΑ ΚΟΥΚΟΥ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</si>
  <si>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</si>
  <si>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ΠΕΥΚΙΑΝΝΑΚΗ </t>
  </si>
  <si>
    <t xml:space="preserve">ΠΑΠΑΔΟΠΟΥΛΟΥ ΕΙΡΗΝΗ-ΓΙΩΡΓΟΣ </t>
  </si>
  <si>
    <t xml:space="preserve">ΧΡΗΣΤΙΔΗ ΑΓΑΠΗ </t>
  </si>
  <si>
    <t xml:space="preserve">ΓΑΛΑΓΚΟΥΣΗΣ ΛΟΙΖΟΣ-ΓΙΑΝΝΗΣ </t>
  </si>
  <si>
    <t xml:space="preserve">ΑΓΚΟΛΙ ΣΤΕΦΑΝΟΣ ΘΕΡΙΝΟ </t>
  </si>
  <si>
    <t>ΑΓΚΟΛΙ ΣΤΕΦΑΝΟΣ ΒΙΒΛΙΑ ΘΕΡΙΝΟ</t>
  </si>
  <si>
    <t xml:space="preserve">ΝΤΑΣΗΣ ΘΟΔΩΡΗΣ-ΓΙΑΝΝΗΣ </t>
  </si>
  <si>
    <t xml:space="preserve">ΕΥΑΓΓΕΛΛΟΥ </t>
  </si>
  <si>
    <t xml:space="preserve">ΚΕΒΑΝΙ </t>
  </si>
  <si>
    <t>ΝΤΑΣΗΣ ΠΡΟΚΑΤΑΒΟΛΗ</t>
  </si>
  <si>
    <t xml:space="preserve">ΛΑΖΑΡΙΔΗ ΒΙΒΛΙΑ </t>
  </si>
  <si>
    <t xml:space="preserve">ΜΠΑΜΠΗ ΖΙΝΑ ΠΛΗΡΟΦΟΡΙΚΗ </t>
  </si>
  <si>
    <t xml:space="preserve">VERUARI LEANDROS ΠΡΟΚΑΤΑΒΟΛΗ ΚΑΙ ΜΑΙΟΣ </t>
  </si>
  <si>
    <t>ΣΑΝΤΟΡΙΝΙΟΣ ΜΙΧΑΛΗΣ ΠΡΟΚΑΤΑΒΟΛΗ</t>
  </si>
  <si>
    <t xml:space="preserve">ΚΑΓΙΑΣ ΒΙΒΛΙΑ </t>
  </si>
  <si>
    <t>ΑΣΗΜΑΚΟΠΟΥΛΟΣ ΒΙΒΛΙΑ Κ ΠΡΟΚΑΤΑΒΟΛΗ</t>
  </si>
  <si>
    <t xml:space="preserve">ΣΟΛΛΑΚΟΥ ΑΓΓΕΛΟΣ ΠΡΟΚΑΤΑΒΟΛΗ </t>
  </si>
  <si>
    <t>ΠΑΡΑΣΚΕΥΟΠΟΥΛΟΥ ΕΛΕΝΗ ΠΛΗΡΟΦΟΡΙΚΗ</t>
  </si>
  <si>
    <t>ΚΑΡΟΥΚΑΝΙΔΗΣ ΚΑΤΑΚΗΣ ΠΑΝΑΓΙΩΤΗΣ ΠΡΟΚΑΤΑΒΟΛΗ</t>
  </si>
  <si>
    <t>VERUARI ORGESTI ΠΡΟΚΑΤΑΒΟΛΗ</t>
  </si>
  <si>
    <t xml:space="preserve">ΒΙΒΛΙΑ VERUARI ORGESTI </t>
  </si>
  <si>
    <t>ΣΑΓΑΝΑ ΑΝΔΡΟΝΙΚΗ ΠΡΟΚΑΤΑΒΟΛΗ</t>
  </si>
  <si>
    <t>ΚΑΤΣΟΥΡΙΝΗ ΞΑΝΘΙΠΠΗ-ΣΩΤΗΡΗΣ</t>
  </si>
  <si>
    <t>ΖΩΤΟΥ ΠΡΟΚΑΤΑΒΟΛΗ</t>
  </si>
  <si>
    <t xml:space="preserve">ΨΥΛΛΟΣ ΔΗΜΗΤΡΗΣ Κ ΚΙΚΗ </t>
  </si>
  <si>
    <t>ΧΙΤΙΡΟΓΛΟΥ ΠΡΟΚΑΤΑΒΟΛΗ</t>
  </si>
  <si>
    <t xml:space="preserve">ΚΟΥΖΑΝΙΔΗ ΑΡΙΑΔΝΗ ΠΡΟΚΑΤΑΒΟΛΗ </t>
  </si>
  <si>
    <t xml:space="preserve">ΜΕΤΑ ΑΜΑΡΝΤΑ ΘΕΡΙΝΟ </t>
  </si>
  <si>
    <t xml:space="preserve">ΠΡΟΕΣΤΑΚΗ ΑΡΙΑΔΝΗ ΠΡΟΚΑΤΑΒΟΛΗ </t>
  </si>
  <si>
    <t xml:space="preserve">ΡΗΓΟΠΟΥΛΟΣ </t>
  </si>
  <si>
    <t>ΠΕΥΚΙΑΝΑΚΗ ΒΙΒΛΙΑ Κ ΠΡΟΚΑΤΑΒΟΛΗ</t>
  </si>
  <si>
    <t>ABIDIN CELIA-NEFELI</t>
  </si>
  <si>
    <t xml:space="preserve">ABIDIN CELIA-NEFELI ΒΙΒΛΙΑ </t>
  </si>
  <si>
    <t xml:space="preserve">ΟΙΚΟΝΟΜΟΥ </t>
  </si>
  <si>
    <t>χρηστιδη</t>
  </si>
  <si>
    <t xml:space="preserve">αγγελης </t>
  </si>
  <si>
    <t xml:space="preserve">ΣΑΓΑΝΑ ΘΕΟΔΩΡΑ </t>
  </si>
  <si>
    <t xml:space="preserve">ΣΑΓΑΝΑ ΒΑΣΙΑ </t>
  </si>
  <si>
    <t xml:space="preserve">ΣΑΓΑΝΑ ΘΕΟΔΩΡΑ ΒΙΒΛΙΑ </t>
  </si>
  <si>
    <t xml:space="preserve">ΣΕΦΕΡΙΔΗ ΕΓΓΡΑΦΗ </t>
  </si>
  <si>
    <t>ΑΝΑΣΤΑΣΙΑΔΗΣ ΠΑΝΤΕΛΗΣ-ΜΕΛΙΤΙΝΑ</t>
  </si>
  <si>
    <t xml:space="preserve">ΚΟΥΤΗ ΒΑΣΙΛΙΚΗ ΠΡΟΚΑΤΑΒΟΛΗ </t>
  </si>
  <si>
    <t xml:space="preserve">ΚΟΥΤΗ ΒΑΣΙΛΙΚΗ ΒΙΒΛΙΑ </t>
  </si>
  <si>
    <t xml:space="preserve">ΣΕΦΕΡΙΔΗ ΒΙΒΊΑ </t>
  </si>
  <si>
    <t>ΨΥΛΛΟΣ ΔΗΜΗΤΡΗΣ/ΚΙΚΗ ΠΡΟΚΑΤΑΒΟΛΗ</t>
  </si>
  <si>
    <t xml:space="preserve">ΠΑΠΑΔΟΠΟΥΛΟΣ ΒΑΣΙΛΗΣ ΠΡΟΚΑΤΑΒΟΛΗ </t>
  </si>
  <si>
    <t>liakypraiou21@gmail.com</t>
  </si>
  <si>
    <t xml:space="preserve">ΑΒΡΑΑΜ ΑΝΤΩΝΗΣ &amp; ΜΑΝΩΛΗΣ ΠΡΟΚΑΤΑΒΟΛΕΣ </t>
  </si>
  <si>
    <t xml:space="preserve">ΑΒΡΑΑΜ ΑΝΤΩΝΗΣ &amp; ΜΑΝΩΛΗΣ ΒΙΒΛΙΑ  </t>
  </si>
  <si>
    <t xml:space="preserve">ΑΓΚΟΛΙ ΕΛΒΑΝΑ ΚΑΙ ΣΤΕΦΑΝΟΣ </t>
  </si>
  <si>
    <t xml:space="preserve">ΝΤΑΣΗΣ ΙΩΑΝΝΗΣ ΚΑΙ ΘΟΔΩΡΗΣ ΒΙΒΛΙΑ </t>
  </si>
  <si>
    <t xml:space="preserve">ΓΕΩΡΓΙΑΔΗΣ ΔΗΜΗΤΡΗΣ ΤΑΣΟΣ ΠΡΟΚΟΠΗΣ </t>
  </si>
  <si>
    <t xml:space="preserve">ΠΑΝΑΓΙΩΤΟΠΟΥΛΟΥ ΒΑΛΕΡΙΑ ΠΡΟΚΑΤΑΒΟΛΗ Κ ΒΙΒΛΙΑ </t>
  </si>
  <si>
    <t xml:space="preserve">ΜΠΟΥΤΣΙΑΡΗ ΚΩΝ/ΝΑ ΒΙΒΛΙΑ </t>
  </si>
  <si>
    <t xml:space="preserve">ΜΠΟΥΤΣΙΑΡΗΣ ΝΙΚΟΛΑΣ ΒΙΒΛΙΑ </t>
  </si>
  <si>
    <t>ΑΝΔΡΙΟΣΟΠΟΥΛΟΣ ΠΡΟΚΑΤΑΒΟΛΗ</t>
  </si>
  <si>
    <t xml:space="preserve">ΑΝΔΡΙΟΣΟΠΟΥΛΟΣ ΒΙΒΛΙΑ </t>
  </si>
  <si>
    <t>ΒΑΣΙΛΟΠΟΥΛΟΣ ΙΑΣΟΝΑΣ ΠΡΟΚΑΤΑΒΟΛΗ</t>
  </si>
  <si>
    <t xml:space="preserve">ΜΙΧΑΗΛΙΔΟΥ ΔΕΣΠΟΙΝΑ ΒΙΒΛΙΑ  </t>
  </si>
  <si>
    <t xml:space="preserve">ΒΑΣΙΛΟΠΟΥΛΟΣ ΙΑΣΟΝΑΣ ΒΙΒΛΙΑ </t>
  </si>
  <si>
    <t>ΔΗΜΠΑΛΙ ΜΑΤΕΟ ΠΡΟΚΑΤΑΒΟΛΗ</t>
  </si>
  <si>
    <t xml:space="preserve">ΧΡΗΣΤΙΔΗ ΑΓΓΕΛΙΚΑ ΕΞΟΦΛΗΣΗ </t>
  </si>
  <si>
    <t xml:space="preserve">ΠΑΠΑΔΟΠΟΥΛΟΥ ΕΙΡΗΝΗ &amp; ΓΙΩΡΓΟΣ ΠΡΟΚΑΤΑΒΟΛΕΣ </t>
  </si>
  <si>
    <t xml:space="preserve">ΠΑΠΑΔΟΠΟΥΛΟΥ ΕΙΡΗΝΗ &amp; ΓΙΩΡΓΟΣ ΒΙΒΛΙΑ  </t>
  </si>
  <si>
    <t>ΑΜΠΙΝΤΙΝ ΝΕΦΕΛΗ</t>
  </si>
  <si>
    <t xml:space="preserve">ΚΑΡΟΥΚΑΝΙΔΗΣ-ΚΑΤΑΚΗΣ ΠΑΝΑΓΙΩΤΗΣ </t>
  </si>
  <si>
    <t>ΕΥΡΩΓΝΩΣΗ ΝΕΑ ΙΩΝΙΑ 2024-2025</t>
  </si>
  <si>
    <t>FJHALF2</t>
  </si>
  <si>
    <t xml:space="preserve">ΔΗΜΠΑΛΙ ΜΑΤΕΟ ΒΙΒΛΙΑ </t>
  </si>
  <si>
    <t xml:space="preserve">ΣΤΕΦΑΝΟΣ ΑΓΚΟΛΙ </t>
  </si>
  <si>
    <t xml:space="preserve">ΠΟΛΥΚΑΡΠΟΥ ΙΩΑΝΝΑ ΒΙΒΛΙΑ </t>
  </si>
  <si>
    <t xml:space="preserve">ΚΑΡΟΥΚΑΝΙΔΗΣ ΚΑΤΑΚΗΣ ΒΙΒΛΙΑ </t>
  </si>
  <si>
    <t xml:space="preserve">ΣΑΝΤΟΡΙΝΙΟΣ ΜΙΧΑΛΗΣ ΒΙΒΛΙΑ </t>
  </si>
  <si>
    <t xml:space="preserve">ΙΣΟΥΦΑΙ ΚΡΙΣΤΙΑΝ ΠΡΟΚΑΤΑΒΟΛΗ ΚΑΙ ΒΙΒΛΙΑ </t>
  </si>
  <si>
    <t xml:space="preserve">ΣΟΛΛΑΚΟΥ ΑΓΓΕΛΟΣ ΒΙΒΛΙΑ </t>
  </si>
  <si>
    <t xml:space="preserve">ΚΑΠΕΡΩΝΗΣ ΠΡΟΚΑΤΑΒΟΛΗ </t>
  </si>
  <si>
    <t xml:space="preserve">ΚΑΠΕΡΩΝΗΣ ΒΙΒΛΙΑ </t>
  </si>
  <si>
    <t>ΣΕΙΤΟΣ ΒΙΒΛΙΑ</t>
  </si>
  <si>
    <t>ΠΡΟΚΑΤΑΒΟΛΗ</t>
  </si>
  <si>
    <t>ΕΞΟΦΛΗΣΗ</t>
  </si>
  <si>
    <t>ΓΕΩΡΓΙΑΔΗΣ ΒΙΒΛΙΑ</t>
  </si>
  <si>
    <t>ΣΑΓΑΝΑ ΑΝΔΡΟΝΙΚΗ ΒΙΒΛΙΑ</t>
  </si>
  <si>
    <t xml:space="preserve">ΡΟΜΠΟΛΑΣ ΕΞΟΦΛΗΣΗ </t>
  </si>
  <si>
    <t xml:space="preserve">ΡΟΜΠΟΛΑΣ ΒΙΒΛΙΑ ΠΡΟΚΑΤΑΒΟΛΗ </t>
  </si>
  <si>
    <t xml:space="preserve">ΤΡΙΑΝΤΟΠΟΥΛΟΙ ΒΙΒΛΙΑ </t>
  </si>
  <si>
    <t xml:space="preserve">ΛΕΑΝΔΡΟΣ ΒΕΡΟΥΑΡΙ ΒΙΒΛΙΑ </t>
  </si>
  <si>
    <t xml:space="preserve">ΜΑΝΩΛΟΠΟΥΛΟΣ ΒΙΒΛΙΑ ΚΑΙ ΠΡΟΚΑΤΑΒΟΛΗ </t>
  </si>
  <si>
    <t>ΚΑΠΟΥΡΑΝΗ ΒΙΒΛΙΑ ΚΑΙ ΠΡΟΚΑΤΑΒΟΛΗ</t>
  </si>
  <si>
    <t>ΡΗΓΟΠΟΥΛΟΥ ΘΕΡΙΝΟ</t>
  </si>
  <si>
    <t xml:space="preserve">ΚΟΥΡΟΥΓΕΝΗ ΖΩΗ </t>
  </si>
  <si>
    <t>ΒΑΣΙΛΙΚΗ-ΒΑΣΩ</t>
  </si>
  <si>
    <t xml:space="preserve">ΠΑΝΑΓΙΩΤΗΣ </t>
  </si>
  <si>
    <t xml:space="preserve">papatheov@hotmail.com </t>
  </si>
  <si>
    <t xml:space="preserve">ΚΟΥΡΟΥΓΕΝΗ ΖΩΗ ΠΡΟΚΑΤΑΒΟΛΗ Κ ΒΙΒΛΙΑ </t>
  </si>
  <si>
    <t>ΜΕΤΑ ΑΜΑΡΝΤΑ ΘΕΡΙΝΟ</t>
  </si>
  <si>
    <t xml:space="preserve">ΜΕΤΑ ΑΜΑΡΝΤΑ ΒΙΒΛΙΑ </t>
  </si>
  <si>
    <t xml:space="preserve">ΑΤΡΙΧΟΠΟΥΛΟΣ ΘΑΝΑΣΗΣ ΒΙΒΛΙΑ </t>
  </si>
  <si>
    <t xml:space="preserve">ΑΤΡΙΧΟΠΟΥΛΟΣ ΘΑΝΑΣΗΣ ΠΡΟΚΑΤΑΒΟΛΗ  </t>
  </si>
  <si>
    <t>ΦΙΛΙΠΟΥΣΗ ΙΟΛΗ ΚΑΙ ΜΥΡΤΩ ΒΙΒΛΙΑ</t>
  </si>
  <si>
    <t>ΘΕΡΙΝΟ ΕΞΟΦΛΗΣΗ ΑΓΚΟΛΙ</t>
  </si>
  <si>
    <t xml:space="preserve">ΑΓΚΟΛΙ ΒΙΒΛΙΑ </t>
  </si>
  <si>
    <t xml:space="preserve">ΠΡΟΚΑΤΑΒΟΛΗ </t>
  </si>
  <si>
    <t xml:space="preserve">ΒΑΣΙΛΟΠΟΥΛΟΣ ΧΑΡΑΛΑΜΠΟΣ ΒΙΒΛΙΑ </t>
  </si>
  <si>
    <t xml:space="preserve">ΨΥΛΛΟΥ ΚΙΚΗ-ΔΗΜΗΤΡΗΣ </t>
  </si>
  <si>
    <t xml:space="preserve">ΒΙΒΛΙΑ ΝΙΚΟΠΟΥΛΟΣ ΑΝΔΡΕΑΣ </t>
  </si>
  <si>
    <t>ΕΜΜΑΝΟΥΗΛΙΔΗΣ ΒΙΒΛΙΑ ΚΑΙ ΕΞΟΦΛΗΣΗ ΧΡΟΝΙΑΣ</t>
  </si>
  <si>
    <t xml:space="preserve">ΝΗΣΩΤΑΚΗΣ ΒΙΒΛΙΑ </t>
  </si>
  <si>
    <t xml:space="preserve">ΝΤΑΝΟΥ ΔΑΝΑΗ ΝΙΚΟΛΑΣ ΚΑΙ ΕΛΕΝΑΣ ΠΡΟΚΑΤΑΒΟΛΗ ΚΑΙ ΒΙΒΛΙΑ </t>
  </si>
  <si>
    <t xml:space="preserve">ΛΟΥΛΟΥΔΗΣ ΠΡΟΚΑΤΑΒΟΛΗ-ΒΙΒΛΙΑ </t>
  </si>
  <si>
    <t>ΜΙΧΑΣ ΠΛΗΡΟΦΟΡΙΚΗ</t>
  </si>
  <si>
    <t xml:space="preserve">ΓΛΟΥΣΤΙΑΝΟΣ ΚΩΝΣΤΑΝΤΙΝΟΣ </t>
  </si>
  <si>
    <t>ES3&amp;4</t>
  </si>
  <si>
    <t xml:space="preserve">ΦΕΖΟΛΙ ΜΑΡΙΟΣ </t>
  </si>
  <si>
    <t>ΦΕΖΟΛΙ ΜΑΤΕΟ</t>
  </si>
  <si>
    <t xml:space="preserve">ΚΟΡΑΚΙΔΗΣ ΔΗΜΗΤΡΗΣ </t>
  </si>
  <si>
    <t xml:space="preserve">ΚΟΡΑΚΙΔΗΣ ΠΡΟΚΑΤΑΒΟΛΗ </t>
  </si>
  <si>
    <t xml:space="preserve">ΦΑΖΟΛΙ ΠΡΟΚΑΤΑΒΟΛΗ </t>
  </si>
  <si>
    <t xml:space="preserve">ΚΟΡΑΚΙΔΗΣ ΒΙΒΛΙΑ </t>
  </si>
  <si>
    <t xml:space="preserve">ΦΑΖΟΛΙ ΒΙΒΛΙΑ </t>
  </si>
  <si>
    <t>ΦΕΖΟΛΙ ΜΑΡΙΟΣ ΚΑΙ ΜΑΤΕΟ</t>
  </si>
  <si>
    <t>ΑΛΜΑ</t>
  </si>
  <si>
    <t>-</t>
  </si>
  <si>
    <t>almamema86@gmail.com</t>
  </si>
  <si>
    <t>6-8-2014 και 11/2/2016</t>
  </si>
  <si>
    <t>ΠΟΛΥΞΕΝΗ-ΞΕΝΙΑ</t>
  </si>
  <si>
    <t>ΑΛΚΗΣ</t>
  </si>
  <si>
    <t>ΧΑΛΟ ΟΛΙΒΙΑ</t>
  </si>
  <si>
    <t>ΧΑΛΟ ΟΡΝΕΛΑ</t>
  </si>
  <si>
    <t>ΟΛΙΒΙΑ ΚΑΙ ΟΡΝΕΛΑ ΧΑΛΟ ΒΙΒΛΙΑ ΚΑΙ ΠΡΟΚΑΤΑΒΟΛΕΣ</t>
  </si>
  <si>
    <t xml:space="preserve">ΧΑΛΟ ΟΛΙΒΙΑ &amp; ΟΡΝΕΛΑ </t>
  </si>
  <si>
    <t>ΦΛΟΡΕΝΤΣ</t>
  </si>
  <si>
    <t>bardhahalo@gmail.com</t>
  </si>
  <si>
    <t>23-12-2014 και 03/08/2016</t>
  </si>
  <si>
    <t xml:space="preserve">ΡΗΓΟΠΟΥΛΟΥ ΧΡΥΣΟΥΛΑ ΘΕΡΙΝΟ </t>
  </si>
  <si>
    <t>ΑΜΠΙΝΤΙΝ ΣΙΛΙΑ ΚΑΙ ΝΕΦΕΛΗ</t>
  </si>
  <si>
    <t xml:space="preserve">ΡΗΓΟΠΟΥΛΟΥ </t>
  </si>
  <si>
    <t>AGOLI NIKO</t>
  </si>
  <si>
    <t>HMEΡΟMHNIA</t>
  </si>
  <si>
    <t>ΣΑΜΟΥΕΛΑ ΖΑΜΠΙΔΗ</t>
  </si>
  <si>
    <t>ΒΑΣΙΑ ΣΑΓΑΝΑ</t>
  </si>
  <si>
    <t>ΧΑΡΑΛΑΜΠΟΣ ΒΑΣΙΛΟΠΟΥΛΟΣ</t>
  </si>
  <si>
    <t>ΚΛΕΙΩ ΒΑΡΚΑ</t>
  </si>
  <si>
    <t>ΒΑΡΚΑ ΚΛΕΙΩ</t>
  </si>
  <si>
    <t>ΦΡΥΝΗ ΣΙΟΓΙΑ</t>
  </si>
  <si>
    <t>ΙΩΑΝΝΗΣ</t>
  </si>
  <si>
    <t>jvarkas@gmail.com</t>
  </si>
  <si>
    <t>6973666549ΜΑ/69722991432ΜΠ</t>
  </si>
  <si>
    <t>ΝΙΚΗ ΣΥΡΟΥ</t>
  </si>
  <si>
    <t>ΛΥΔΙΑ &amp; ΙΩΑΝΝΗΣ ΑΓΓΕΛΗΣ</t>
  </si>
  <si>
    <t>ΑΛΕΞΑΝΔΡΟΣ ΜΙΛΟ</t>
  </si>
  <si>
    <t>ΤΖΑΜΙΛ</t>
  </si>
  <si>
    <t>ΙΣΜΑΗΛ ΜΟΧΑΜΟΥΝΤ</t>
  </si>
  <si>
    <t>ΣΟΡΙΓΙΑ</t>
  </si>
  <si>
    <t>ΘΑΝΑΣΗ</t>
  </si>
  <si>
    <t>alexandrosmilo@gmail.com</t>
  </si>
  <si>
    <t>ΜΙΛΟ ΑΛΕΞΑΝΔΡΟΣ (ΕΝΗΛΙΚΑΣ)</t>
  </si>
  <si>
    <t>ΜΙΛΟ ΑΛΕΞΑΝΔΡΟΣ</t>
  </si>
  <si>
    <t>ES1+ ES2</t>
  </si>
  <si>
    <t>ΖΑΜΠΙΔΗ ΣΑΜΟΥΕΛΑ</t>
  </si>
  <si>
    <t>ΕΙΡΗΝΗ ΠΟΥΛΟΠΟΥΛΟΥ</t>
  </si>
  <si>
    <t>irini_zamp@hotmail.com</t>
  </si>
  <si>
    <t>6986643731 (ΣΑΜΟΥΕΛΑ)</t>
  </si>
  <si>
    <t>ΕΤ 1/2</t>
  </si>
  <si>
    <t>ΝΤΑΝΟΥ ΕΛΕΝΑ, ΔΑΝΑΗ, ΝΙΚΟΛΑΣ</t>
  </si>
  <si>
    <t>ΚΟΥΡΟΥΓΕΝΗ ΖΩΗ</t>
  </si>
  <si>
    <t>ZANI LUKAS</t>
  </si>
  <si>
    <t>ΨΑΧΟΥΛΙΑ ΕΛΕΝΗ</t>
  </si>
  <si>
    <t>ΕΥΣΤΑΘΙΟΥ ΖΑΦΕΙΡΙΑ</t>
  </si>
  <si>
    <t>GLEDA</t>
  </si>
  <si>
    <t>GAZMEND</t>
  </si>
  <si>
    <t>gledazani83@gmail.com</t>
  </si>
  <si>
    <t>6978265717 (ΜΑΜΑ)</t>
  </si>
  <si>
    <t>tsimoula@gmail.com</t>
  </si>
  <si>
    <t>savnena@hotmail.gr</t>
  </si>
  <si>
    <t>ΝΕΝΑ</t>
  </si>
  <si>
    <t>ZANI LUKA</t>
  </si>
  <si>
    <t>6909594018(ΦΩΤΕΙΝΗ)</t>
  </si>
  <si>
    <t>ED3- DEC</t>
  </si>
  <si>
    <t>ΜΠΑΜΠΗ ΖΙΝΑ</t>
  </si>
  <si>
    <t>ΚΑΠΕΤΑΝΟΣ ΒΑΣΙΛΗΣ</t>
  </si>
  <si>
    <t>ΜΠΈΙΝΤΟ ΕΜΜΑΝΟΥΕΛΑ</t>
  </si>
  <si>
    <t>6906111379 (ΕΜΜΑΝΟΥΕΛΑ)</t>
  </si>
  <si>
    <t>ΝΙΚΟΛΕΤΤΑ</t>
  </si>
  <si>
    <t>ΕΝΤΜΟΝΤ</t>
  </si>
  <si>
    <t>ΛΥΜΠΕΡΗ ΑΝΔΡΙΑΝΑ</t>
  </si>
  <si>
    <t>antouanlibe@gmail.com</t>
  </si>
  <si>
    <t>panxristakopoulou@yahoo.gr</t>
  </si>
  <si>
    <t>ΣΑΜΟΥΕΛΛΑ ΖΑΜΠΙΔΗ</t>
  </si>
  <si>
    <t>ΓΑΛΑΓΚΟΥΣΗΣ ΓΙΑΝΝΗΣ/ ΛΟΙΖΟΣ</t>
  </si>
  <si>
    <t>ΚΑΛΛΙΟΠΗ</t>
  </si>
  <si>
    <t>ΠΑΠΑΔΟΠΟΥΛΟΣ ΒΑΣΙΛΗΣ</t>
  </si>
  <si>
    <t>ΜΠΡΑΙΜΑΚΗΣ ΓΙΩΡΓΟΣ</t>
  </si>
  <si>
    <t>ΓΚΟΛΦΩ</t>
  </si>
  <si>
    <t>ΑΓΓΕΛΟΣ</t>
  </si>
  <si>
    <t>giwrgosmp.judo@gmail.com</t>
  </si>
  <si>
    <t>ΤΣΑΚΩΝΑ ΓΚΟΛΦΩ</t>
  </si>
  <si>
    <t>ES1/2</t>
  </si>
  <si>
    <t>evikaragianni2010@hotmail.com</t>
  </si>
  <si>
    <t>ΣΚΑΡΛΑΤΟΣ ΙΑΣΟΝΑΣ</t>
  </si>
  <si>
    <t>ΕJ2</t>
  </si>
  <si>
    <t>ΡΕΝΑ</t>
  </si>
  <si>
    <t>kostasskarlatos5@gmail.com</t>
  </si>
  <si>
    <t>ABIDIN ΣΙΛΙΑ /ΝΕΦΕΛΗ</t>
  </si>
  <si>
    <t>ΜΠΕΙΝΤΟ ΕΜΜΑΝΟΥΕΛΑ</t>
  </si>
  <si>
    <t>ΛΕΔΑΚΗ ΟΛΓΑ</t>
  </si>
  <si>
    <t>ΔΙΑΜΑΝΤΩ</t>
  </si>
  <si>
    <t>diamanto83@gmail.com</t>
  </si>
  <si>
    <t>ΤΣΕΛΑΙ ΜΕΛΙΝΑ</t>
  </si>
  <si>
    <t>ΓΕΝΤΙΑΝ</t>
  </si>
  <si>
    <t>artamelina00@gmail.com</t>
  </si>
  <si>
    <t>ΜΠΡΑΙΜΑΚΗΣ ΓΙΩΡΓΟΣ (ΕΝΗΛΙΚΑΣ)</t>
  </si>
  <si>
    <t>ΓΛΟΥΣΤΙΑΝΟΣ ΚΩΝΣΤΑΝΤΙΝΟΣ</t>
  </si>
  <si>
    <t>gloustianos@yahoo.gr</t>
  </si>
  <si>
    <t>ΑΛΕΞΑΝΔΡΑ</t>
  </si>
  <si>
    <t>ΚΟΥΛΟΥΒΑΚΟΣ ΑΛΕΞΙΟΣ</t>
  </si>
  <si>
    <t>ΜΑΡΙΟΣ ΤΟΜΠΟΡΗΣ</t>
  </si>
  <si>
    <t>kexrinik@gmail.com</t>
  </si>
  <si>
    <t>ΧΑΛΟ ΟΛΙΒΙΑ &amp; ΟΡΝΕΛΑ</t>
  </si>
  <si>
    <t>AGOLI</t>
  </si>
  <si>
    <t>ΤΡΙΑΝΤΟΠΟΥΛΟΙ</t>
  </si>
  <si>
    <t>ΚΟΡΑΚΙΔΗΣ ΔΗΜΗΤΡΗΣ</t>
  </si>
  <si>
    <t>ΝΤΑΝΟΥ ΕΛΕΝΗ,ΔΑΝΑΗ,ΝΙΚΟΛΑΣ</t>
  </si>
  <si>
    <t>ΛΥΜΠΕΡΗ ΑΝΤΡΙΑΝΑ</t>
  </si>
  <si>
    <t>ΝΤΕΡΒΙΣΗ ΓΚΡΕΙΣ</t>
  </si>
  <si>
    <t>ΛΑΓΟΥΔΗΣ ΘΕΟΔΩΡΟΣ</t>
  </si>
  <si>
    <t>ΕS1,2</t>
  </si>
  <si>
    <t>teof100@gmail.com</t>
  </si>
  <si>
    <t>stelladervishi@gmail.com</t>
  </si>
  <si>
    <t>FKA 1/2</t>
  </si>
  <si>
    <t>ΚΑΡΑΜΠΟΥΡΝΙΩΤΗ ΙΩΑΝΝΑ</t>
  </si>
  <si>
    <t>ΡΟΜΠΟΛΑΣ ΒΙΚΤΩΡΑΣ</t>
  </si>
  <si>
    <t>ΑΝΑΣΤΑΣΙΑΔΗ ΜΕΛΙΤΙΝΑ &amp; ΠΑΝΤΕΛΗΣ</t>
  </si>
  <si>
    <t>ΝΤΑΣΗΣ ΘΟΔΩΡΗΣ &amp; ΓΙΑΝΝΗΣ</t>
  </si>
  <si>
    <t>ΓΑΛΑΓΚΟΥΣΗΣ ΓΙΑΝΝΗΣ &amp; ΛΟΙΖΟΣ</t>
  </si>
  <si>
    <t>ΔΙΜΠΑΛΙ ΣΙΜΟΝ</t>
  </si>
  <si>
    <t>ΠΑΠΑΔΟΠΟΥΛΟΥ ΕΙΡΗΝΗ &amp; ΓΙΩΡΓΟΣ</t>
  </si>
  <si>
    <t>ΓΙΑΝΝΑΚΟΠΟΥΛΟΥ ΚΑΤΕΡΙΝΑ</t>
  </si>
  <si>
    <t>kgiannakopoulou188@gmail.com</t>
  </si>
  <si>
    <t>ES 1,2</t>
  </si>
  <si>
    <t>ΜΠΑΡΓΙΩΤΑΚΗ ΚΑΤΕΡΙΝΑ</t>
  </si>
  <si>
    <t>ES 3,4</t>
  </si>
  <si>
    <t>ΝΙΚΑ</t>
  </si>
  <si>
    <t>ΑΠΟΣΤΟΛΗΣ</t>
  </si>
  <si>
    <t>dhimpaliergios@gmail.com</t>
  </si>
  <si>
    <t>ΔΙΜΠΆΛΙ ΣΙΜΟΝ</t>
  </si>
  <si>
    <t>ΦΑΤΜΠΑΡΔΑ (ΦΩΤΕΙΝΗ)</t>
  </si>
  <si>
    <t>alex0412@hotmail.gr</t>
  </si>
  <si>
    <t>ΦΕΖΟΛΙ ΜΑΤΕΟ &amp; ΜΑΡΙΟ</t>
  </si>
  <si>
    <t>ΜΠΛΕΝΤΙΑΝ</t>
  </si>
  <si>
    <t>bargiotaki@gmail.com</t>
  </si>
  <si>
    <t>ΚΑΡΟΥΚΑΝΙΔΗΣ- ΚΑΤΑΚΗΣ ΠΑΝΑΓΙΩΤΗΣ</t>
  </si>
  <si>
    <t>ΦΙΛΙΠΠΟΥΣΗ ΙΟΛΗ &amp; ΜΥΡΤΩ</t>
  </si>
  <si>
    <t>mary.lou@hotmail.gr</t>
  </si>
  <si>
    <t>behdonikoletasen@gmail.com</t>
  </si>
  <si>
    <t>tsakwna.g@gmail.com</t>
  </si>
  <si>
    <t>ΝΙΚΟΠΟΥΛΟΣ ΑΝΔΡΕΑΣ</t>
  </si>
  <si>
    <t>xkorakide@gmail.com</t>
  </si>
  <si>
    <t>ΙΩΑΝΝΗΣ: 6945953626</t>
  </si>
  <si>
    <t>ΛΕΠΤΙΔΗ Ν'ΙΑ</t>
  </si>
  <si>
    <t>ΛΕΠΤΙΔΗ ΝΊΑ</t>
  </si>
  <si>
    <t>ΝΙΝΑ</t>
  </si>
  <si>
    <t>ΙΩΝ</t>
  </si>
  <si>
    <t>jashiashili473@gmail.com</t>
  </si>
  <si>
    <t>ΠΟΔΑΡΑΣ ΒΑΣΙΛΗΣ</t>
  </si>
  <si>
    <t>ΔΗΜΗΤΡΑ ΣΑΜΑΡΑ</t>
  </si>
  <si>
    <t>ΤΑΣΟΣ</t>
  </si>
  <si>
    <r>
      <t>dimsam7@gmail.com</t>
    </r>
    <r>
      <rPr>
        <sz val="11"/>
        <color theme="1"/>
        <rFont val="Calibri"/>
        <family val="2"/>
        <scheme val="minor"/>
      </rPr>
      <t> , tassos012002@yahoo.gr </t>
    </r>
  </si>
  <si>
    <t>ΜΠΟΥΡΛΑΚΟΣ ΓΕΩΡΓΙΟΣ</t>
  </si>
  <si>
    <t>ΠΑΠΠΑΣ ΑΘΑΝΑΣΙΟΣ</t>
  </si>
  <si>
    <t>6972034960 (ΕΝΗΛΙΚΑΣ)</t>
  </si>
  <si>
    <t>mpour13@yahoo.gr</t>
  </si>
  <si>
    <t>pappasathanassios@gmail.com</t>
  </si>
  <si>
    <t>ΠΑΠΑΣΤΑΘΗΣ ΣΤΕΛΙΟΣ</t>
  </si>
  <si>
    <t>6979180067 (ΕΝΗΛΙΚΑΣ)</t>
  </si>
  <si>
    <t>stel_rayz@hotmail.com</t>
  </si>
  <si>
    <t>kalliopisarava@gmail.com</t>
  </si>
  <si>
    <t>ΜΠΟΥΡΛΑΚΟΣ ΓΙΩΡΓΟΣ</t>
  </si>
  <si>
    <t>ΚΩΤΟΥΛΑ ΚΩΝΣΤΑΝΤΙΝΑ</t>
  </si>
  <si>
    <t>ΑΓΑΘΗ ΤΡΙΑΝΤΑΦΥΛΛΗ</t>
  </si>
  <si>
    <t>ΓΕΩΡΓΙΑΔΗΣ ΠΡΟΚΟΠΗΣ</t>
  </si>
  <si>
    <t>ΜΑΚΡΗ ΙΩΑΝΝΑ &amp; ΑΝΑΣΤΑΣΗΣ</t>
  </si>
  <si>
    <t>ΓΑΛΑΓΚΟΥΣΗΣ ΛΟΙΖΟΣ &amp; ΓΙΑΝΝΗΣ</t>
  </si>
  <si>
    <t>ΒΕΝΕΤΗ ΚΑΤΕΡΙΝΑ</t>
  </si>
  <si>
    <t>ΑΓΓΕΛΗ ΛΥΔIA &amp; ΙΩΑΝΝΗΣ</t>
  </si>
  <si>
    <t>ildagerraj@gmail.com</t>
  </si>
  <si>
    <t>ΝΤΕΡΒΙΣΗ ΓΚΡΕΙΣ &amp; ΛΑΓΟΥΔΗΣ ΘΕΟΔΩΡΟΣ</t>
  </si>
  <si>
    <t>ΕΠΙΦΑΝΗΣ ΟΡΕΣΤΗΣ</t>
  </si>
  <si>
    <t>6949099451/6951973754</t>
  </si>
  <si>
    <t>oepifanis@gmail.com</t>
  </si>
  <si>
    <t>ES 3/4</t>
  </si>
  <si>
    <t>ΔΙΜΠΑΛΙ ΜΑΤΕΟ</t>
  </si>
  <si>
    <t>ΑΓΚΟΛΙ ΕΛΒΑΝΑ,ΝΙΚΟ,ΣΤΕΦΑΝΟ</t>
  </si>
  <si>
    <t>ΝΤΑΝΟΥ ΝΙΚΟΛΑΣ,ΔΑΝΑΗ,ΕΛΕΝΑ</t>
  </si>
  <si>
    <t>ΤΡΙΑΝΤΟΠΟΥΛΟΣ ΕΥΘΥΜΗΣ ΚΑΙ ΤΡΙΑΝΤΟΣ</t>
  </si>
  <si>
    <t>ΖΑΜΠΙΔΗ ΣΑΜΟΥΕΛΛΑ</t>
  </si>
  <si>
    <t>ΖΑΧΑΡΟΠΟΥΛΟΣ ΖΑΧΑΡΙΑΣ &amp; ΣΤΕΛΙΟΣ</t>
  </si>
  <si>
    <t>ΚΑΠΟΥΡΑΝΗ ΧΡΗΣΤΟ</t>
  </si>
  <si>
    <t>ΡΟΥΜΠΙΝΗ</t>
  </si>
  <si>
    <t>popesgourou1@gmail.com</t>
  </si>
  <si>
    <t>ΚΑΛΑΜΑΤΙΑΝΟΥ ΜΑΓΔΑ</t>
  </si>
  <si>
    <t>zinababi@gmail.com</t>
  </si>
  <si>
    <t>ΑΓΚΟΛΙ</t>
  </si>
  <si>
    <t>ΝΤΑΝΟΥ ΕΛΕΝΑ,ΔΑΝΑΗ,ΝΙΚΟΛΑΣ</t>
  </si>
  <si>
    <t>ΖΑΝΙ LUKAS</t>
  </si>
  <si>
    <t xml:space="preserve">ΤΡΙΑΝΤΟΠΟΥΛΟΣ ΤΡΙΑΝΤΟΣ &amp; ΕΥΘΥΜΗΣ </t>
  </si>
  <si>
    <t>roubiveneti@gmail.com , nightshark76@yahoo.com</t>
  </si>
  <si>
    <t>2102812048- 2102755063 (ΜΑΓΑΖΙ)</t>
  </si>
  <si>
    <t>ΓΚΟΒΟΠΟΥΛΟΥ ΔΑΦΝΗ</t>
  </si>
  <si>
    <t>ΚΩΣΤΗΣ</t>
  </si>
  <si>
    <t>ΠΗΝΕΛΟΠΗ</t>
  </si>
  <si>
    <t>ΑΓΑΛΙΩΤΗΣ ΑΝΑΣΤΑΣΗΣ</t>
  </si>
  <si>
    <t>ΠΑΠΑΓΕΩΡΓΙΟΥ ΣΟΦΙΑ &amp; ΚΩΝ/ΝΑ</t>
  </si>
  <si>
    <t>ΕΛΙΣΣΑΒΕΤ ΠΕΤΣΟΛΑΡΗ</t>
  </si>
  <si>
    <t>ΜΠΑΜΠΗ ΖΗΝΑ</t>
  </si>
  <si>
    <t>VERUARI LEANDRO</t>
  </si>
  <si>
    <t>ΝΤΑΣΗΣ ΘΕΟΔΩΡΟΣ &amp; ΓΙΑΝΝΗΣ</t>
  </si>
  <si>
    <t>τσελαι μελινα</t>
  </si>
  <si>
    <t>ΖANI LUKA</t>
  </si>
  <si>
    <t>ΛΕΠΤΙΔΗ ΝΑΙ</t>
  </si>
  <si>
    <t>mariouskafar@hotmail.com , kwnaboutsiari@gmail.com</t>
  </si>
  <si>
    <t>ζωτου δωρα</t>
  </si>
  <si>
    <t>ΦΛΩΡΟΥ ΓΕΩΡΓΙΑ</t>
  </si>
  <si>
    <t>ΑΓΚΟΛΙ ΝΙΚΟ,ΕΛΒΑΝΑ,ΣΤΕΦΑΝΟ</t>
  </si>
  <si>
    <t>ΤΖΑΡΝΤΑ ΣΙΜΟΝΑ</t>
  </si>
  <si>
    <t>ΝΤΡΕΤΣΑ ΙΜΕΛΝΤΑ</t>
  </si>
  <si>
    <t>NTΕΡΒΙΣΗ ΓΚΡΕΙΣ</t>
  </si>
  <si>
    <t>lyineli@gmail.com</t>
  </si>
  <si>
    <t>ΕΥΣΤΑΘΙΟΥ ΡΕΝΙΑ</t>
  </si>
  <si>
    <t>ΨΥΛΛΟΣ ΚΥΡΙΑΚΗ &amp; ΔΗΜΗΤΡΗΣ</t>
  </si>
  <si>
    <t>mamelinamou@hotmail.com</t>
  </si>
  <si>
    <t>6940092790 (ΜΑΤΕΟ)</t>
  </si>
  <si>
    <t>veruari leandro</t>
  </si>
  <si>
    <t>ginaki99@hotmail.com</t>
  </si>
  <si>
    <t>ΝΤΑΝΟΥ ΕΛΕΝΑ, ΔΑΝΑΗ,ΝΙΚΟΛΑΣ</t>
  </si>
  <si>
    <t>ΝΙΚΟΛΙΔΑΚΗ ΧΡΥΣΗ</t>
  </si>
  <si>
    <t>ΑΓΚΟΛΙ ΝΙΚΟ &amp; ΕΛΒΑΝΑ &amp; ΣΤΕΦΑΝΟ</t>
  </si>
  <si>
    <t>ΜΠΟΥΤΣΙΑΡΗ ΚΩΝ/ΝΑ</t>
  </si>
  <si>
    <t>βανταρακη ελενη &amp; λεωνιδασ</t>
  </si>
  <si>
    <t>ΝΤΑΝΟΥ ΕΛΕΝΑ &amp; ΔΑΝΑΗ &amp; ΝΙΚΟΛΑΣ</t>
  </si>
  <si>
    <t>ΛΕΠΤΙΔΗ Νία</t>
  </si>
  <si>
    <t>ΚΑΡΟΥΚΑΝΙΔΗΣ-ΚΑΤΑΚΗΣ</t>
  </si>
  <si>
    <t xml:space="preserve">ΤΡΙΑΝΤΟΠΟΥΛΟΣ ΤΡΙΑΝΤΟΣ </t>
  </si>
  <si>
    <t>πολυκαρπου ιωαννα</t>
  </si>
  <si>
    <t>ΜΠΟΥΤΣΙΑΡΗ ΚΩΝΣΤΑΝΤΙΝΑ- ΝΙΚΟΣ</t>
  </si>
  <si>
    <t>ΛΕΩΝΙΔΑΣ</t>
  </si>
  <si>
    <t>ΚΑΠΟΥΡΑΝΙ ΧΡΗΣΤΟΣ</t>
  </si>
  <si>
    <t>ΒΕΡΟΥΑΡΙ ΛΕΑΝΔΡΟΣ</t>
  </si>
  <si>
    <t>6994838527 (ΜΑΜΑ) 6930574612 (ΘΕΙΑ ΛΙΤΣΑ)</t>
  </si>
  <si>
    <t xml:space="preserve">ΓΑΛΑΓΚΟΥΣΗΣ ΓΙΑΝΝΗΣ &amp; ΛΟΙΖΟΣ </t>
  </si>
  <si>
    <t>ΖΑΝΙ ΛΟΥΚΑ</t>
  </si>
  <si>
    <t>alexandrosfilippousis@gmail.com</t>
  </si>
  <si>
    <t>META AMI</t>
  </si>
  <si>
    <t>mariasagana@hotmail.com</t>
  </si>
  <si>
    <t>ΚΑΡΑΜΠΟΥΡΝΙΩΤΗ ΙΩΑΝΝΑ 2</t>
  </si>
  <si>
    <t>ΦΙΛΙΠΠΟΥΣΗ ΙΟΛΗ ΚΑΙ ΜΥΡΤΩ</t>
  </si>
  <si>
    <t>ΜΠΑΜΠΗ ΖΗΝΑ 2</t>
  </si>
  <si>
    <t>ΨΥΛΛΟΣ ΔΗΜΗΤΡΗΣ &amp; ΚΥΡΙΑΚΗ</t>
  </si>
  <si>
    <t>ΜΕΤΑ ΑΜΙ</t>
  </si>
  <si>
    <t>ΑΓΚΟΛΙ ΝΙΚΟ, ΕΛΒΑΝΑ,ΣΤΕΦΑΝΟ</t>
  </si>
  <si>
    <t>dhimpalierinolnta@gmail.com</t>
  </si>
  <si>
    <t>ΕΥΡΩΓΝΩΣΗ ΝΕΑ ΙΩΝΙΑ 2025-2026</t>
  </si>
  <si>
    <t>ΝΤΑΣΗΣ ΓΙΑΝΝΗΣ</t>
  </si>
  <si>
    <t>ΝΤΑΣΗΣ ΘΟΔΩΡΗΣ</t>
  </si>
  <si>
    <t>ΜΠΟΥΤΣΙΑΡΗΣ ΝΙΚΟΣ</t>
  </si>
  <si>
    <t>ΤΣΑΝΤΗΛΑΣ ΣΤΑΘΗΣ</t>
  </si>
  <si>
    <t>ΤΣΑΝΤΗΛΑ ΕΥΔΟΞΙΑ &amp; ΣΤΑΘΗΣ</t>
  </si>
  <si>
    <t xml:space="preserve">ΛΕΠΤΙΔΗ ΝΊΑ </t>
  </si>
  <si>
    <t>ΚΑΠΟΥΡΑΝΗΣ ΧΡΗΣΤΟΣ</t>
  </si>
  <si>
    <t>ΑΓΚΟΛΛΙ ΕΛΒΑΝΑ</t>
  </si>
  <si>
    <t>2/6/20250</t>
  </si>
  <si>
    <t>ΑΓΚΟΛΙ ΝΙΚΟ,ΕΛΒΑΝΑ,ΣΤΕΦΑΝΟΣ</t>
  </si>
  <si>
    <t>ΑΓΚΟΛΛΙ ΝΙΚΟ</t>
  </si>
  <si>
    <t>ΑΓΚΟΛΛΙ ΣΤΕΦΑΝΟΣ</t>
  </si>
  <si>
    <t>ΜΠΟΥΤΣΙΑΡΗ ΚΩΝ/ΝΑ &amp; ΝΙΚΟΣ</t>
  </si>
  <si>
    <t>ΑΒΡΑΑΜ ΜΑΝΩΛΗΣ</t>
  </si>
  <si>
    <t>ΑΒΡΑΑΜ ΑΝΤΩΝΗΣ &amp; ΜΑΝΩΛΗΣ</t>
  </si>
  <si>
    <t>`ΝΑΙ</t>
  </si>
  <si>
    <t>ΣΑΓΑΝΑ ΘΕΟΔΩΡΑ</t>
  </si>
  <si>
    <t>ΜΠΑΖΙΩΤΟΠΟΥΛΟΣ ΔΗΜΗΤΡΗΣ</t>
  </si>
  <si>
    <t>ΦΟΥΡΝΙΩΤΗ ΚΑΤΕΡΙΝΑ</t>
  </si>
  <si>
    <t>ΦΟΥΡΝΙΩΤΗΣ ΝΙΚΟΣ</t>
  </si>
  <si>
    <t>ΦΟΥΡΝΙΩΤΗΣ ΚΑΤΕΡΙΝΑ &amp; ΝΙΚΟΣ</t>
  </si>
  <si>
    <t>ΖΗΝΑ</t>
  </si>
  <si>
    <t>ΒΑΓΓΕΛΗΣ</t>
  </si>
  <si>
    <t>6946135524 (ΜΑΜΑ)</t>
  </si>
  <si>
    <t>fourniotizena@gmail.com</t>
  </si>
  <si>
    <t>6977122485 (ΜΑΜΑ)</t>
  </si>
  <si>
    <t>ΤΣΑΤΣΑΚΟΥ ΟΥΡΑΝΙΑ &amp; ΓΙΑΝΝΗΣ</t>
  </si>
  <si>
    <t>FK Half 1</t>
  </si>
  <si>
    <t>ΦΕΖΟΛΙ ΜΑΡΙΟΣ</t>
  </si>
  <si>
    <t>FKHALF1</t>
  </si>
  <si>
    <t>ΚΟΥΖΑΝΙΔΗ ΜΥΡΤΩ</t>
  </si>
  <si>
    <t>ΚΟΥΖΑΝΙΔΗ ΑΡΙΑΔΝΗ &amp; ΜΥΡΤΩ</t>
  </si>
  <si>
    <t>ΝΤΑΝΟΣ ΝΙΚΟΛΑΣ</t>
  </si>
  <si>
    <t>ΓΑΛΑΓΚΟΥΣΗΣ ΛΟΙΖΟΣ</t>
  </si>
  <si>
    <t xml:space="preserve"> ΑΡΤΕΜΙΣ ΔΗΜΟΠΟΥΛΟΥ</t>
  </si>
  <si>
    <t>ΠΑΠΑΓΕΩΡΓΙΟΥ ΣΟΦΙΑ</t>
  </si>
  <si>
    <t>ΕΛΕΝΗ ΨΑΧΟΥΛΙΑ</t>
  </si>
  <si>
    <t xml:space="preserve">ΑΤΡΙΧΟΠΟΥΛΟΣ ΘΑΝΑΣΗΣ </t>
  </si>
  <si>
    <t>,,,</t>
  </si>
  <si>
    <t>ΠΟΥΡΙΚΗ ΕΥΑΓΓΕΛΙΑ</t>
  </si>
  <si>
    <t>ΠΟΥΡΙΚΗ ΑΡΙΑΔΝΗ</t>
  </si>
  <si>
    <t xml:space="preserve">                                                                    </t>
  </si>
  <si>
    <t>ΠΟΥΡΙΚΗ ΕΥΑΓΓΕΛΙΑ &amp; ΑΡΙΑΔΝΗ</t>
  </si>
  <si>
    <t>ΝΤΕΝΙΣΑ</t>
  </si>
  <si>
    <t>ΑΝΑΣΤΑΣΙΑΔΗ ΑΝΔΡΙΑΝΝΑ</t>
  </si>
  <si>
    <t>ΣΑΛΑΚΟΥ ΑΜΕΛΙΑ</t>
  </si>
  <si>
    <t>ΣΑΚΕΛΛΙΟΣ ΘΟΔΩΡΗΣ</t>
  </si>
  <si>
    <t>ΣΑΚΕΛΛΙΟΣ ΣΤΑΥΡΟΣ</t>
  </si>
  <si>
    <t>6985959424 (ΜΑΜΑ)</t>
  </si>
  <si>
    <t>ΣΙΓΑΝΑΚΗ ΕΛΕΝΑ</t>
  </si>
  <si>
    <t>IBRAHIMI DION</t>
  </si>
  <si>
    <t>ΑΝΤΖΕΛΑ</t>
  </si>
  <si>
    <t>ΧΑΡΑ ΚΑΡΑΒΟΥΛΗ</t>
  </si>
  <si>
    <t>RDV</t>
  </si>
  <si>
    <t>ΣΤΡΑΤΟΣ-ΚΟΤΟΥΛΑΣ</t>
  </si>
  <si>
    <t>ΠΑΝΑΓΙΩΤΗΣ-ΕΝΗΛΙΚΑΣ</t>
  </si>
  <si>
    <t>ΑΡΙΘΜΗΣΗ</t>
  </si>
  <si>
    <t>ΠΑΝΑΓΙΩΤΗΣ-ΕΝΗΛΙΚΑΣ LOWER</t>
  </si>
  <si>
    <t>ΠΑΝΑΓΙΩΤΗΣ.ΓΕΩΡΓΙΑΔΗ(ενήλικας)-ΕD3</t>
  </si>
  <si>
    <t>ΜΕΛΙΝΑ-2α Δημ-1η φορά</t>
  </si>
  <si>
    <t>ΠΑΤΡΙΤΣΙΑ - ΑΝΑΣΤΑΣΙΑΔΗ</t>
  </si>
  <si>
    <t>ΠΑΝΑΓΙΩΤΗΣ-ΣΕΪΤΟΥ</t>
  </si>
  <si>
    <t>ΜΕΛΙΝΑ&amp;ΠΑΤΡΙΤΣΙΑ-ΣΙΓΑΝΑΚΗ-Junior A</t>
  </si>
  <si>
    <t>ΣΑΚΕΛΛΙΟΣ ΣΤΑΥΡΟΣ &amp; ΘΟΔΩΡΗΣ</t>
  </si>
  <si>
    <t>ΑΝΤΑ</t>
  </si>
  <si>
    <t>ΓΡΗΓΟΡΗΣ</t>
  </si>
  <si>
    <t>sakelliosgrigorios@hotmail.gr</t>
  </si>
  <si>
    <t>ΜΕΛΙΝΑ-ΣΑΚΕΛΛΙΟΣ ΘΟΔΩΡΗΣ &amp; ΣΤΑΥΡΟΣ-2 ΠΑΙΔΙΑ (1η φορά)</t>
  </si>
  <si>
    <t>ΕΚΤΑΚΤΑ :</t>
  </si>
  <si>
    <t>MELINA.ΑΜΕΛΙΑ ΒΕΙΔΟΥ-3Η ΔΗΜ-1η φορά</t>
  </si>
  <si>
    <t>ΚΑΡΑΚΕΛΕ ΝΕΦΕΛΗ</t>
  </si>
  <si>
    <t>denisagolosi@gmail.com</t>
  </si>
  <si>
    <t>ΔΟΣΗ ΟΚΤΩΒΡΙΟΥ</t>
  </si>
  <si>
    <t>ΔΟΣΗ ΣΕΠΤΕΜΒΡΙΟΥ</t>
  </si>
  <si>
    <t>1Η ΠΡΟΚ/ΛΗ ΓΙΑ ΒΙΒΛΙΑ</t>
  </si>
  <si>
    <t>2Η ΠΡΟΚ/ΛΗ ΓΙΑ ΒΙΒΛΙΑ</t>
  </si>
  <si>
    <t>100 (ΕΘΝΙΚΗ)</t>
  </si>
  <si>
    <t>ΜΑΚΗΣ</t>
  </si>
  <si>
    <t>ΕΦΗ ΒΡΟΝΤΕΛΗ</t>
  </si>
  <si>
    <t>efievrodelie@gmail.com</t>
  </si>
  <si>
    <t>ΠΕΥΚΙΑΝΑΚΗ ΕΥΦΡΟΣΥΝΗ</t>
  </si>
  <si>
    <t>ΕΚΚΡΕΜΕΙΣ</t>
  </si>
  <si>
    <t>ΣΑΓΑΝΑ ΒΑΣΙΑ &amp; ΘΕΟΔΩΡΑ</t>
  </si>
  <si>
    <t>6951303046 (ΜΑΜΑ)</t>
  </si>
  <si>
    <t>hkarampouli@gmail.com</t>
  </si>
  <si>
    <t>65 + 20</t>
  </si>
  <si>
    <t>185 + 500</t>
  </si>
  <si>
    <t>LINSAJ ERMIS</t>
  </si>
  <si>
    <t>RRAPUSHAJ LIONEL</t>
  </si>
  <si>
    <t>RRAPUSAJ LIONEL</t>
  </si>
  <si>
    <t>ΛΕΛΑ</t>
  </si>
  <si>
    <t>ΙΔΙΟΣ</t>
  </si>
  <si>
    <t>ΙΔΙΑ</t>
  </si>
  <si>
    <t>ΤΣΕΚΟΥΡΑΣ ΑΛΚΗΣ</t>
  </si>
  <si>
    <t>alkistsekouras@ymail.com</t>
  </si>
  <si>
    <t>ED3-RTK</t>
  </si>
  <si>
    <t>ED2-RTK</t>
  </si>
  <si>
    <t>6995530631 (ΜΠΑΜΠΑΣ)</t>
  </si>
  <si>
    <t>ΠΕΥΚΙΑΝΑΚΗ ΑΝΝΑ &amp; ΕΥΦΡΟΣΥΝΗ</t>
  </si>
  <si>
    <t>ΣΟΛΑΚΟΥ ΑΓΓΕΛΟΣ</t>
  </si>
  <si>
    <t>ΤΡΙΤΗ-ΠΕΜΠΤΗ</t>
  </si>
  <si>
    <t>4 - 5:45</t>
  </si>
  <si>
    <t>ED1 / MR P</t>
  </si>
  <si>
    <t>5 - 6:45</t>
  </si>
  <si>
    <t>6:45 - 8:30</t>
  </si>
  <si>
    <t>6:45 - 8</t>
  </si>
  <si>
    <t>EK2 / SABR</t>
  </si>
  <si>
    <t>ET2 / STAV</t>
  </si>
  <si>
    <t>ΔΕΥΤΕΡΑ - ΤΕΤΑΡΤΗ</t>
  </si>
  <si>
    <t>5 - 6:15</t>
  </si>
  <si>
    <t>EK3 / STAV</t>
  </si>
  <si>
    <t>7:30 - 9:15</t>
  </si>
  <si>
    <t>ED1 / DEREK</t>
  </si>
  <si>
    <t>EJ3 / SABRINA</t>
  </si>
  <si>
    <t>EK1 / MELINA</t>
  </si>
  <si>
    <t>EK3 / MELINA</t>
  </si>
  <si>
    <t>ED3 / DEREK</t>
  </si>
  <si>
    <t>EJ2 / MELINA</t>
  </si>
  <si>
    <t>ET1/2 / DEREK</t>
  </si>
  <si>
    <t>EDM3 / DEREK</t>
  </si>
  <si>
    <t>ED3 / MR P</t>
  </si>
  <si>
    <t>ΠΑΡΑΣΚΕΥΗ</t>
  </si>
  <si>
    <t>GKB1 / TROAS</t>
  </si>
  <si>
    <t>ΑΝΑΣΤΑΣΙΑΔΗΣ ΠΑΝΤΕΛΗΣ &amp; ΜΕΛΙΤΙΝΑ &amp; ΑΝΔΡΙΑΝΝΑ</t>
  </si>
  <si>
    <t>6946388866 (ΜΠΑΜΠΑΣ)</t>
  </si>
  <si>
    <t>6947344307 (ΜΠΑΜΠΑΣ)</t>
  </si>
  <si>
    <t xml:space="preserve">ΑΝΤΑ </t>
  </si>
  <si>
    <t xml:space="preserve"> ΠΡΟΓΡΑΜΜΑ ΜΑΘΗΑΜΑΤΩΝ 2025-2026</t>
  </si>
  <si>
    <t>ES3/4 / MELINA</t>
  </si>
  <si>
    <t>FR-B2 / IOANNA</t>
  </si>
  <si>
    <t>65 + 35</t>
  </si>
  <si>
    <t>ΠΕΡΣΙΝΑ</t>
  </si>
  <si>
    <t>ΒΑΣΙΛΟΠΟΥΛΟΣ ΙΑΣΩΝΑΣ</t>
  </si>
  <si>
    <t xml:space="preserve">ΝΤΑΣΗΣ ΘΟΔΩΡΗΣ </t>
  </si>
  <si>
    <t>ΚΑΡ4ΑΚΕΛΕ ΝΕΦΕΛΗ</t>
  </si>
  <si>
    <t>ΔΟΣΗ ΝΟΕΜΒΡΙΟΥ</t>
  </si>
  <si>
    <t xml:space="preserve">ΕΞΟΦΛΗΣΗ ΒΙΒΛΙΩΝ </t>
  </si>
  <si>
    <t>6945195961 (ΜΠΑΜΠΑΣ)</t>
  </si>
  <si>
    <t>6:15-7:30</t>
  </si>
  <si>
    <t>pipikojorgo1@gmail.com</t>
  </si>
  <si>
    <t>ΑΡΙΣΤΕΙΔΗΣ (ΑΡΗΣ)</t>
  </si>
  <si>
    <t>ΑΓΚΟΛΙ ΕΛΒΑΝΑ</t>
  </si>
  <si>
    <t>ΑΓΚΟΛΙ ΣΤΕΦΑΝΟΣ</t>
  </si>
  <si>
    <t>ΑΓΚΟΛΙ ΝΙΚΟ</t>
  </si>
  <si>
    <t>7:15-9</t>
  </si>
  <si>
    <t>Aggelika/ DEREK</t>
  </si>
  <si>
    <t>IASONAS/SABRINA</t>
  </si>
  <si>
    <t>6:30-8:15</t>
  </si>
  <si>
    <t>ES3/4 / DEREK</t>
  </si>
  <si>
    <t>ESPANOL</t>
  </si>
  <si>
    <t>EUROLAB</t>
  </si>
  <si>
    <t>ENGLISH</t>
  </si>
  <si>
    <t>FRANCAIS</t>
  </si>
  <si>
    <t>8:15-10</t>
  </si>
  <si>
    <t>STUDY LAB</t>
  </si>
  <si>
    <t>ΤΡΙΑΤΟΜΙΚΟ EK2</t>
  </si>
  <si>
    <t>ΠΟΥΡΙΚΗ ΑΡΙΑΔΝΗ &amp; ΕΥΑΓΓΕΛΙΑ</t>
  </si>
  <si>
    <t>ΛΕΩΝΤΙΑΔΟΥ ΑΝΝΑ</t>
  </si>
  <si>
    <t>8:30-9:45</t>
  </si>
  <si>
    <t>ΛΥΜΠΕΡΗ ΑΝΔΡΙΑΝΝΑ</t>
  </si>
  <si>
    <t>ΦΕΖΟΛΙ ΜΑΤΕΟ &amp; ΜΑΡΙΟΣ</t>
  </si>
  <si>
    <t>ΙΑΚΩΒ ΚΑΤΕΡΙΝΑ</t>
  </si>
  <si>
    <t>ES3/4</t>
  </si>
  <si>
    <t>annanefelileon@gmail.com</t>
  </si>
  <si>
    <t>ΑΝΑΣΤΑΣΙΑΔΗ ΜΕΛΙΤΙΝΑ&amp;ΑΝΔΡΙ</t>
  </si>
  <si>
    <t>ΤΣΑΝΤΗΛΑΣ ΕΥΔΟΞΙΑ</t>
  </si>
  <si>
    <t>ΤΕΛΑ (η γεματουλα)</t>
  </si>
  <si>
    <t>lazarela.linfaj@gmail.com</t>
  </si>
  <si>
    <t>artelarrapushaj@gmail.com</t>
  </si>
  <si>
    <t>LINFAJ ERMIS</t>
  </si>
  <si>
    <t xml:space="preserve">ΤΣΑΚΩΝΑ ΓΚΟΛΓΩ </t>
  </si>
  <si>
    <t>ΝΤΕΡΒΙΣΗ ΣΤΕΛΛΑ</t>
  </si>
  <si>
    <t>ΛΑΓΟΥΔΗΣ ΘΟΔΩΡΗΣ</t>
  </si>
  <si>
    <t>ΚΥΡΙΑΚΟΥ ΕΙΡΗΝΗ</t>
  </si>
  <si>
    <t>6978146466 (ΜΠΑΜΠΑΣ)</t>
  </si>
  <si>
    <t>giorgosrigo21@gmail.com , liakypraiou21@gmail.com</t>
  </si>
  <si>
    <t>4:00-9:00</t>
  </si>
  <si>
    <t>ΜΠΕΖΩΝΗ ΣΟΦΙΑ</t>
  </si>
  <si>
    <t>ΚΟΛΙΑ ΡΑΦΑΕΛΛΑ</t>
  </si>
  <si>
    <t>EK3 Δ-Τ ΣΤΑΥΡΟΥΛΑ</t>
  </si>
  <si>
    <t>ΝΕΑ ΙΩΝΙΑ ΤΜΗΜΑΤΑ 2025-2026</t>
  </si>
  <si>
    <t>6:45-8 μμ</t>
  </si>
  <si>
    <t>5-6:15 μμ</t>
  </si>
  <si>
    <t xml:space="preserve">ΤΣΕΛΑΙ ΜΕΛΙΝΑ </t>
  </si>
  <si>
    <t>EJ3 Δ-Τ  ΣΑΜΠΡΙΝΑ</t>
  </si>
  <si>
    <t>EK1 Δ-Τ  ΜΕΛΙΝΑ</t>
  </si>
  <si>
    <t>6:45-8:30  μμ</t>
  </si>
  <si>
    <t>5:00-6:45 μμ</t>
  </si>
  <si>
    <t>6:45-8:30 μμ</t>
  </si>
  <si>
    <t xml:space="preserve">            EK2  ΣΑΜΠΡΙΝΑ</t>
  </si>
  <si>
    <t xml:space="preserve">  Τ-Π</t>
  </si>
  <si>
    <t xml:space="preserve"> Δ-Τ   6:15-7:30</t>
  </si>
  <si>
    <t>AGOLI STEFANOS</t>
  </si>
  <si>
    <t>ΜΕΤΑ ΑΜΑΝΤΑ</t>
  </si>
  <si>
    <t>7:30-9:15 μμ</t>
  </si>
  <si>
    <t>AGOLI ELVANA</t>
  </si>
  <si>
    <t>EK3 Τ-Π ΜΕΛΙΝΑ</t>
  </si>
  <si>
    <t>5-6:45 μμ</t>
  </si>
  <si>
    <t>ΠΑΝΑΓΙΩΤ/ΛΟΥ ΒΑΛΕΡΙΑ</t>
  </si>
  <si>
    <t>ΕΤ2 Τ-Π DEREK</t>
  </si>
  <si>
    <t>ΕΤ2 Τ-Π ΣΤΑΥΡΟΥΛΑ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</si>
  <si>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</si>
  <si>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6977236579 (MAMA)</t>
  </si>
  <si>
    <t>6937662221 (MAMA)</t>
  </si>
  <si>
    <t>ΝΤΑΝΟΥ ΕΛΕΝΑ&amp;ΝΙΚΟΛ&amp;ΔΑΝΑΗ</t>
  </si>
  <si>
    <t>ΤΣΑΓΚΟΥΡΝΗ ΙΩΑΝΝΑ</t>
  </si>
  <si>
    <t xml:space="preserve">ΚΥΡΙΑΚΟΥ ΕΙΡΗΝΗ </t>
  </si>
  <si>
    <t>ΠΑΠΠΟΥΣ  6983097876</t>
  </si>
  <si>
    <t>ΕΚ1 Τ-Π  ΣΑΜΠΡΙΝΑ</t>
  </si>
  <si>
    <t>6946521498 (ΜΠΑΜΠΑΣ)</t>
  </si>
  <si>
    <t>6978627786 (ΜΠΑΜΠΑΣ)</t>
  </si>
  <si>
    <t>9:00-10:30</t>
  </si>
  <si>
    <t>EK1 / SABRINA</t>
  </si>
  <si>
    <t>6987654833 (ΜΑΜΑ)</t>
  </si>
  <si>
    <t>BIKH</t>
  </si>
  <si>
    <t>ΔΙΑΚΟΣΤΑΜΑΤΗ ΕΛΕΝΑ</t>
  </si>
  <si>
    <t>7:30-9:15</t>
  </si>
  <si>
    <t>4-5:45</t>
  </si>
  <si>
    <t>ED1 Δ-Τ  DEREK</t>
  </si>
  <si>
    <t>ED1 Τ-Π  MR P</t>
  </si>
  <si>
    <t>ED3 Δ-Τ MR P</t>
  </si>
  <si>
    <t>antaveis93@gmail.com</t>
  </si>
  <si>
    <t xml:space="preserve">                                                                                                                             </t>
  </si>
  <si>
    <t xml:space="preserve">ΧΡΗΣΤΙΔΗ ΑΓΓΕΛΙΚΑ                 </t>
  </si>
  <si>
    <t xml:space="preserve">              </t>
  </si>
  <si>
    <t>ED3  Τ-Π  DEREK</t>
  </si>
  <si>
    <t>ΕΛΙΝΑ ΤΣΙΡΟΥ</t>
  </si>
  <si>
    <t xml:space="preserve">elinatsiros@yahoo.gr </t>
  </si>
  <si>
    <t>GKB1  ΠΑΡΑΣΚΕΥΗ</t>
  </si>
  <si>
    <t xml:space="preserve">FK-B2 ΠΑΡΑΣΚΕΥΗ </t>
  </si>
  <si>
    <t>6:10-7:50</t>
  </si>
  <si>
    <t>7:15-9:00</t>
  </si>
  <si>
    <t>8:30-10:00</t>
  </si>
  <si>
    <t>ΛΑΓΟΥΔΗΣ ΘΕΟΔΩΡΗΣ</t>
  </si>
  <si>
    <t>ΖΑΓΟΡΙΤΗΣ ΝΙΚΟΣ</t>
  </si>
  <si>
    <t>ES3/4   Δ-Τ  MELINA</t>
  </si>
  <si>
    <t>ES3/4  DEREK ΠΑΡΑΣΚΕΥΗ</t>
  </si>
  <si>
    <t>8:15-10:00</t>
  </si>
  <si>
    <t>ΓΛΟΥΣΤΙΑΝΟΣ ΚΩΝ/ΝΟΣ</t>
  </si>
  <si>
    <t>6974900363 (ενήλικη)</t>
  </si>
  <si>
    <t>katerinafilipp2019@gmail.com</t>
  </si>
  <si>
    <t>EDM3 Τ-Π  DEREK</t>
  </si>
  <si>
    <t>6988380884 (ενήλικη)</t>
  </si>
  <si>
    <t>eir.d.kyriakou@gmail.com</t>
  </si>
  <si>
    <t>EJ2  Τ-Π  ΜΕΛΙΝΑ</t>
  </si>
  <si>
    <t>celajegla@gmail.com</t>
  </si>
  <si>
    <t>ΑΒΡΑΑΜ ΑΝΤΩΝΗΣ&amp;ΜΑΝΟΣ</t>
  </si>
  <si>
    <t>ΜΠΡΑΙΜΑΚΗΣ ΓΙΩΡΓΟΣ &amp; ΤΣΑΚΩΝΑ</t>
  </si>
  <si>
    <t>ΟΛΙΚΗ ΕΞΟΦΛΗΣΗ</t>
  </si>
  <si>
    <t>ΜΠΟΥΤΣΙΑΡΗ ΚΩΝ/ΝΑ&amp;ΝΙΚΟΣ</t>
  </si>
  <si>
    <t>6974181311 (ενήλικας)</t>
  </si>
  <si>
    <t xml:space="preserve">ΤΣΕΚΟΥΡΑΣ ΑΛΚΗΣ  </t>
  </si>
  <si>
    <t>6939718181 (ενηλ)</t>
  </si>
  <si>
    <t>ioannatsagurni@gmail.com</t>
  </si>
  <si>
    <t>6940403009 (ενηλ)</t>
  </si>
  <si>
    <t>ΚΟΛΛΙΑ ΡΑΦΑΕΛΑ</t>
  </si>
  <si>
    <t>ΔΟΣΗ ΔΕΚΕΜΒΡΙΟΥ</t>
  </si>
  <si>
    <t>ΙΟΡΔΑΝΙΔΗΣ ΛΕΥΤΕΡΗΣ</t>
  </si>
  <si>
    <t>ΤΣΑΡΟΥΧΑ ΕΒΙΤΑ</t>
  </si>
  <si>
    <t>6936898808  (ενηλ)</t>
  </si>
  <si>
    <t>evitsarou@gmail.com</t>
  </si>
  <si>
    <t xml:space="preserve">ΙΟΡΔΑΝΙΔΗΣ ΛΕΥΤΕΡΗΣ </t>
  </si>
  <si>
    <t>6943263736  (ενηλ)</t>
  </si>
  <si>
    <t>elefteriosiordanidis@gmail.com</t>
  </si>
  <si>
    <t>6977828272 (ΜΠΑΜΠΑΣ)</t>
  </si>
  <si>
    <t>ΧΑΛΟ ΟΡΝΕΛΑ &amp; ΟΛΙΒΙΑ</t>
  </si>
  <si>
    <t>ΣΑΚΕΛΛΙΟΣ ΘΟΔΩΡΗΣ &amp; ΣΤΑΥΡΟΣ</t>
  </si>
  <si>
    <t>ΒΙΚΥ</t>
  </si>
  <si>
    <t>ΦΩΤΗΣ</t>
  </si>
  <si>
    <t>2102712685</t>
  </si>
  <si>
    <t>6944658588</t>
  </si>
  <si>
    <t>6944438235</t>
  </si>
  <si>
    <t>2102797373γιαγια</t>
  </si>
  <si>
    <t>fkollias@star.gr</t>
  </si>
  <si>
    <t>ΑΓΚΟΛΙ ΕΛΒ &amp; ΝΙΚ &amp; ΣΤΕΦΑΝΟΣ</t>
  </si>
  <si>
    <t>ΝΤΕΡΒΙΣΗ ΣΤΕΛΛΑ &amp; ΛΑΓΟΥΔΗΣ Θ.</t>
  </si>
  <si>
    <t xml:space="preserve">IBRAHIMI DION </t>
  </si>
  <si>
    <t>ΑΝΑΣΤΑΣΙΑΔΗ ΜΕΛ &amp; ΑΝΔΡΙ &amp; ΠΑΝ</t>
  </si>
  <si>
    <t>antkouza@gmail.com</t>
  </si>
  <si>
    <t xml:space="preserve">ΜΑΓΚΛΑΡΑΣ </t>
  </si>
  <si>
    <t>ΚΟΛΛΙΑ ΡΑΦΑΕΛΛΑ</t>
  </si>
  <si>
    <t>ΠΕΥΚΙΑΝΝΑΚΗ ΕΥΦΡ &amp; ΑΝΝΑ</t>
  </si>
  <si>
    <t>ΜΠΑΖΙΩΤΟΠΟΥΛΟΣ ΔΗΜ.</t>
  </si>
  <si>
    <t>ΠΟΥΡΙΚΗ ΕΥΑ &amp; ΑΡΙΑΔΝΗ</t>
  </si>
  <si>
    <t>ΠΑΡΑΣΚΕΥΟΠΟΥΛΟΥ ΜΑΡΙΑ</t>
  </si>
  <si>
    <t>6947830966 (ενήλ.)</t>
  </si>
  <si>
    <t>mairapar29@gmail.com</t>
  </si>
  <si>
    <t>6936903689 (DAD)</t>
  </si>
  <si>
    <t>ΡΕΖΑΡΤΑ (ΑΡΤΕΜΙΣ)</t>
  </si>
  <si>
    <t>ΝΤΑΝΟΥ ΕΛΕΝΑ &amp; ΔΑΝΑΗ &amp; ΝΙΚΟΣ</t>
  </si>
  <si>
    <t>ΣΑΒΒΑΤΟ</t>
  </si>
  <si>
    <t>6937211654 (ΜΠΑΜΠΑΣ)</t>
  </si>
  <si>
    <t xml:space="preserve">ΤΣΑΡΟΥΧΑ ΕΒΙΤΑ </t>
  </si>
  <si>
    <t>ΑΒΡΑΑΜ Α &amp; Μ</t>
  </si>
  <si>
    <t>ΡΕΙΖΑΚΗΣ ΗΛΙΑΣ</t>
  </si>
  <si>
    <t>C2</t>
  </si>
  <si>
    <t>ΠΑΡΑΚΕΥΟΠΟΥΛΟΥ ΜΑΡΙΑ</t>
  </si>
  <si>
    <t>VASIA (ONLY FEEDBACK)</t>
  </si>
  <si>
    <t>ΤΣΑΓΚΟΥΡΝΗ ΙΩΑΝΝΑ (ONLY FEEDBACK)</t>
  </si>
  <si>
    <t>BABIS</t>
  </si>
  <si>
    <t>B2</t>
  </si>
  <si>
    <t>ΑΤΡΙΧΟΠΟΥΛΟΣ ΘANAΣΗΣ</t>
  </si>
  <si>
    <t>ΔΟΣΗ ΙΑΝΟΥΑΡΙΟΥ</t>
  </si>
  <si>
    <t>GALAGKOUSIS JOHN</t>
  </si>
  <si>
    <t>ΑΝΑΣΤΑΣΙΑΔΗΣ ΠΑΝΤ &amp; ΑΝΔΡΙ &amp; ΜΕΛ</t>
  </si>
  <si>
    <t>VERUARI O.</t>
  </si>
  <si>
    <t>VERUARI L.</t>
  </si>
  <si>
    <r>
      <t>C2-</t>
    </r>
    <r>
      <rPr>
        <b/>
        <sz val="11"/>
        <color theme="1"/>
        <rFont val="Calibri"/>
        <family val="2"/>
        <charset val="161"/>
        <scheme val="minor"/>
      </rPr>
      <t xml:space="preserve"> Mr P FEEDBACK</t>
    </r>
  </si>
  <si>
    <r>
      <t>Β2-</t>
    </r>
    <r>
      <rPr>
        <b/>
        <sz val="11"/>
        <color theme="1"/>
        <rFont val="Calibri"/>
        <family val="2"/>
        <charset val="161"/>
        <scheme val="minor"/>
      </rPr>
      <t>Mr Derek FEEDBACK</t>
    </r>
  </si>
  <si>
    <t>ΓΡΑΠΤΑ</t>
  </si>
  <si>
    <t xml:space="preserve">10-11πμ </t>
  </si>
  <si>
    <t xml:space="preserve">11-12πμ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</si>
  <si>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</si>
  <si>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5:15-6:15</t>
  </si>
  <si>
    <t>5-5:30</t>
  </si>
  <si>
    <t xml:space="preserve">12-1μμ </t>
  </si>
  <si>
    <t xml:space="preserve">FEEDBACK </t>
  </si>
  <si>
    <t>ΔΕΥΤΕΡΑ</t>
  </si>
  <si>
    <r>
      <t xml:space="preserve">C2- </t>
    </r>
    <r>
      <rPr>
        <b/>
        <sz val="11"/>
        <color theme="1"/>
        <rFont val="Calibri"/>
        <family val="2"/>
        <charset val="161"/>
        <scheme val="minor"/>
      </rPr>
      <t>Mr Derek FEEDBACK</t>
    </r>
  </si>
  <si>
    <t>4:00-5:00</t>
  </si>
  <si>
    <t>ΠΟΥΡΙΚΗ ΕΥΑ</t>
  </si>
  <si>
    <t>ΚΩΝΣΤΑΝΤΙΝΙΔΗΣ ΘΕΜΗΣ</t>
  </si>
  <si>
    <r>
      <rPr>
        <b/>
        <sz val="11"/>
        <color theme="1"/>
        <rFont val="Calibri"/>
        <family val="2"/>
        <charset val="161"/>
        <scheme val="minor"/>
      </rPr>
      <t xml:space="preserve">TEST </t>
    </r>
    <r>
      <rPr>
        <sz val="11"/>
        <color theme="1"/>
        <rFont val="Calibri"/>
        <family val="2"/>
        <charset val="161"/>
        <scheme val="minor"/>
      </rPr>
      <t>ΠΟΥΡΙΚΗ ΕΥΑ &amp; ΤΟΜΠΟΡΗΣ</t>
    </r>
  </si>
  <si>
    <r>
      <rPr>
        <b/>
        <sz val="11"/>
        <color theme="1"/>
        <rFont val="Calibri"/>
        <family val="2"/>
        <charset val="161"/>
        <scheme val="minor"/>
      </rPr>
      <t xml:space="preserve">TEST </t>
    </r>
    <r>
      <rPr>
        <sz val="11"/>
        <color theme="1"/>
        <rFont val="Calibri"/>
        <family val="2"/>
        <charset val="161"/>
        <scheme val="minor"/>
      </rPr>
      <t>ΕΥΔΟΞΙΑ</t>
    </r>
  </si>
  <si>
    <r>
      <rPr>
        <b/>
        <sz val="11"/>
        <color theme="1"/>
        <rFont val="Calibri"/>
        <family val="2"/>
        <charset val="161"/>
        <scheme val="minor"/>
      </rPr>
      <t>TEST</t>
    </r>
    <r>
      <rPr>
        <sz val="11"/>
        <color theme="1"/>
        <rFont val="Calibri"/>
        <family val="2"/>
        <scheme val="minor"/>
      </rPr>
      <t xml:space="preserve"> ΒΑΣΙΑ/ΑΓΓΕΛΙΚΑ</t>
    </r>
  </si>
  <si>
    <t>11:30-13:30</t>
  </si>
  <si>
    <t>FCE</t>
  </si>
  <si>
    <t>Β2-FCE   11:30-12:30</t>
  </si>
  <si>
    <t>AΓΓΕΛΗ ΛΥΔΙΑ</t>
  </si>
  <si>
    <r>
      <rPr>
        <b/>
        <sz val="11"/>
        <color theme="1"/>
        <rFont val="Calibri"/>
        <family val="2"/>
        <charset val="161"/>
        <scheme val="minor"/>
      </rPr>
      <t xml:space="preserve">TEST </t>
    </r>
    <r>
      <rPr>
        <sz val="11"/>
        <color theme="1"/>
        <rFont val="Calibri"/>
        <family val="2"/>
        <charset val="161"/>
        <scheme val="minor"/>
      </rPr>
      <t>VASIA&amp;AGG</t>
    </r>
  </si>
  <si>
    <t>Β2-ECCE  11:00-12:00</t>
  </si>
  <si>
    <t>ΝΤΕΡΒΙΣΗ &amp; ΛΑΓΟΥΔΗΣ</t>
  </si>
  <si>
    <t>ΑΓΚΟΛΙ ΕΛΒ&amp;ΝΙΚ&amp;ΣΤΕΦ</t>
  </si>
  <si>
    <t>ΜΑΛΛΙΣΟ ΑΧΜΑΝΤ</t>
  </si>
  <si>
    <t>nikos13cupra@gmail.com</t>
  </si>
  <si>
    <t>6:30-7:30</t>
  </si>
  <si>
    <r>
      <rPr>
        <b/>
        <sz val="11"/>
        <color theme="1"/>
        <rFont val="Calibri"/>
        <family val="2"/>
        <charset val="161"/>
        <scheme val="minor"/>
      </rPr>
      <t xml:space="preserve">TEST </t>
    </r>
    <r>
      <rPr>
        <sz val="11"/>
        <color theme="1"/>
        <rFont val="Calibri"/>
        <family val="2"/>
        <charset val="161"/>
        <scheme val="minor"/>
      </rPr>
      <t>ΛΟΥΛΟΥΔΗΣ ΧΑΡΗΣ</t>
    </r>
  </si>
  <si>
    <t>ΤΡΙΤΗ</t>
  </si>
  <si>
    <t>4:20-5:00</t>
  </si>
  <si>
    <r>
      <rPr>
        <b/>
        <sz val="11"/>
        <color theme="1"/>
        <rFont val="Calibri"/>
        <family val="2"/>
        <charset val="161"/>
        <scheme val="minor"/>
      </rPr>
      <t>FEEDBACK</t>
    </r>
    <r>
      <rPr>
        <sz val="11"/>
        <color theme="1"/>
        <rFont val="Calibri"/>
        <family val="2"/>
        <scheme val="minor"/>
      </rPr>
      <t xml:space="preserve">   ΛΟΥΛΟΥΔΗΣ ΧΑΡΗΣ</t>
    </r>
  </si>
  <si>
    <r>
      <rPr>
        <b/>
        <sz val="11"/>
        <color theme="1"/>
        <rFont val="Calibri"/>
        <family val="2"/>
        <charset val="161"/>
        <scheme val="minor"/>
      </rPr>
      <t>FEEDBACK</t>
    </r>
    <r>
      <rPr>
        <sz val="11"/>
        <color theme="1"/>
        <rFont val="Calibri"/>
        <family val="2"/>
        <scheme val="minor"/>
      </rPr>
      <t xml:space="preserve"> ΑΓΓΕΛΙΚΑ </t>
    </r>
  </si>
  <si>
    <t>ΜΑΛΑΜΑΤΕΝΑΚΗ</t>
  </si>
  <si>
    <t>ΠΑΤΕΛΗΣ ΜΑΝΩΛΗΣ</t>
  </si>
  <si>
    <t>ΑΜΑΡΝΤΑ ΜΕΤΑ</t>
  </si>
  <si>
    <t>ΜΠΡΑΙΜΑΚΗΣ &amp; ΤΣΑΚΩΝΑ ΓΚΟΛΦΩ</t>
  </si>
  <si>
    <t>6970090160  (ενηλ.)</t>
  </si>
  <si>
    <t>ahmad.miho17@gmail.com</t>
  </si>
  <si>
    <t>vpapadimopoulou@gmail.com</t>
  </si>
  <si>
    <t>ΠΟΛΥΤΊΜΗ</t>
  </si>
  <si>
    <t>ΠΑΡΙΣ</t>
  </si>
  <si>
    <t>6945405146 (ενηλ.)</t>
  </si>
  <si>
    <t>ΚΥΡΙΑΚΟΥ ΕΙΡΗΝΗ (ΜΟΝΟ ΤΕΣΤ)</t>
  </si>
  <si>
    <t>8:30-9:00</t>
  </si>
  <si>
    <r>
      <t xml:space="preserve">FEEDBACK </t>
    </r>
    <r>
      <rPr>
        <sz val="11"/>
        <color theme="1"/>
        <rFont val="Calibri"/>
        <family val="2"/>
        <charset val="161"/>
        <scheme val="minor"/>
      </rPr>
      <t>ΚΥΡΙΑΚΟΥ ΕΙΡΗΝΗ</t>
    </r>
  </si>
  <si>
    <t>3:45-4:45</t>
  </si>
  <si>
    <t>ΠΕΥΚΙΑΝΝΑΚΗ ΕΥΦ&amp;ΑΝΝΑ</t>
  </si>
  <si>
    <t>4-5:00</t>
  </si>
  <si>
    <t>4:15-5:30</t>
  </si>
  <si>
    <t>5:00-6:00</t>
  </si>
  <si>
    <t xml:space="preserve">ΣΑΒΒΑΤΟ </t>
  </si>
  <si>
    <t>10:00-11:00</t>
  </si>
  <si>
    <t>11:00-12:00</t>
  </si>
  <si>
    <r>
      <rPr>
        <b/>
        <sz val="11"/>
        <color theme="1"/>
        <rFont val="Calibri"/>
        <family val="2"/>
        <charset val="161"/>
        <scheme val="minor"/>
      </rPr>
      <t>FEEDBACK C2</t>
    </r>
    <r>
      <rPr>
        <sz val="11"/>
        <color theme="1"/>
        <rFont val="Calibri"/>
        <family val="2"/>
        <scheme val="minor"/>
      </rPr>
      <t xml:space="preserve"> MR P. </t>
    </r>
  </si>
  <si>
    <r>
      <rPr>
        <b/>
        <sz val="11"/>
        <color theme="1"/>
        <rFont val="Calibri"/>
        <family val="2"/>
        <charset val="161"/>
        <scheme val="minor"/>
      </rPr>
      <t>FEEDBACK B2</t>
    </r>
    <r>
      <rPr>
        <sz val="11"/>
        <color theme="1"/>
        <rFont val="Calibri"/>
        <family val="2"/>
        <scheme val="minor"/>
      </rPr>
      <t xml:space="preserve"> MR D.</t>
    </r>
  </si>
  <si>
    <t>11:30-12:30</t>
  </si>
  <si>
    <t>12:00-1:00</t>
  </si>
  <si>
    <t>12:30-1:30</t>
  </si>
  <si>
    <r>
      <rPr>
        <b/>
        <sz val="11"/>
        <color theme="1"/>
        <rFont val="Calibri"/>
        <family val="2"/>
        <charset val="161"/>
        <scheme val="minor"/>
      </rPr>
      <t>TEST</t>
    </r>
    <r>
      <rPr>
        <sz val="11"/>
        <color theme="1"/>
        <rFont val="Calibri"/>
        <family val="2"/>
        <scheme val="minor"/>
      </rPr>
      <t xml:space="preserve"> ΛΟΥΛΟΥΔΗΣ ΧΑΡΗΣ</t>
    </r>
  </si>
  <si>
    <r>
      <rPr>
        <b/>
        <sz val="11"/>
        <color theme="1"/>
        <rFont val="Calibri"/>
        <family val="2"/>
        <charset val="161"/>
        <scheme val="minor"/>
      </rPr>
      <t>TEST</t>
    </r>
    <r>
      <rPr>
        <sz val="11"/>
        <color theme="1"/>
        <rFont val="Calibri"/>
        <family val="2"/>
        <scheme val="minor"/>
      </rPr>
      <t xml:space="preserve"> ΕΥΑ ΠΟΥΡΙΚΗ</t>
    </r>
  </si>
  <si>
    <r>
      <rPr>
        <b/>
        <sz val="11"/>
        <color theme="1"/>
        <rFont val="Calibri"/>
        <family val="2"/>
        <charset val="161"/>
        <scheme val="minor"/>
      </rPr>
      <t>TEST</t>
    </r>
    <r>
      <rPr>
        <sz val="11"/>
        <color theme="1"/>
        <rFont val="Calibri"/>
        <family val="2"/>
        <scheme val="minor"/>
      </rPr>
      <t xml:space="preserve"> ΕΥΔΟΞΙΑ</t>
    </r>
  </si>
  <si>
    <r>
      <rPr>
        <b/>
        <sz val="11"/>
        <color theme="1"/>
        <rFont val="Calibri"/>
        <family val="2"/>
        <charset val="161"/>
        <scheme val="minor"/>
      </rPr>
      <t xml:space="preserve">FEEDBACK B2-ECCE </t>
    </r>
    <r>
      <rPr>
        <sz val="11"/>
        <color theme="1"/>
        <rFont val="Calibri"/>
        <family val="2"/>
        <scheme val="minor"/>
      </rPr>
      <t xml:space="preserve"> Mr P</t>
    </r>
  </si>
  <si>
    <r>
      <t xml:space="preserve">FEEDBACK FCE </t>
    </r>
    <r>
      <rPr>
        <sz val="11"/>
        <color theme="1"/>
        <rFont val="Calibri"/>
        <family val="2"/>
        <charset val="161"/>
        <scheme val="minor"/>
      </rPr>
      <t>MR P</t>
    </r>
  </si>
  <si>
    <r>
      <rPr>
        <b/>
        <sz val="11"/>
        <color theme="1"/>
        <rFont val="Calibri"/>
        <family val="2"/>
        <charset val="161"/>
        <scheme val="minor"/>
      </rPr>
      <t>TEST C2</t>
    </r>
    <r>
      <rPr>
        <sz val="11"/>
        <color theme="1"/>
        <rFont val="Calibri"/>
        <family val="2"/>
        <scheme val="minor"/>
      </rPr>
      <t xml:space="preserve">(8) </t>
    </r>
  </si>
  <si>
    <r>
      <rPr>
        <b/>
        <sz val="11"/>
        <color theme="1"/>
        <rFont val="Calibri"/>
        <family val="2"/>
        <charset val="161"/>
        <scheme val="minor"/>
      </rPr>
      <t>TEST C2</t>
    </r>
    <r>
      <rPr>
        <sz val="11"/>
        <color theme="1"/>
        <rFont val="Calibri"/>
        <family val="2"/>
        <charset val="161"/>
        <scheme val="minor"/>
      </rPr>
      <t>(7)</t>
    </r>
  </si>
  <si>
    <r>
      <rPr>
        <b/>
        <sz val="11"/>
        <color theme="1"/>
        <rFont val="Calibri"/>
        <family val="2"/>
        <charset val="161"/>
        <scheme val="minor"/>
      </rPr>
      <t>TEST</t>
    </r>
    <r>
      <rPr>
        <sz val="11"/>
        <color theme="1"/>
        <rFont val="Calibri"/>
        <family val="2"/>
        <charset val="161"/>
        <scheme val="minor"/>
      </rPr>
      <t xml:space="preserve"> </t>
    </r>
    <r>
      <rPr>
        <b/>
        <sz val="11"/>
        <color theme="1"/>
        <rFont val="Calibri"/>
        <family val="2"/>
        <charset val="161"/>
        <scheme val="minor"/>
      </rPr>
      <t>B2-FCE</t>
    </r>
    <r>
      <rPr>
        <sz val="11"/>
        <color theme="1"/>
        <rFont val="Calibri"/>
        <family val="2"/>
        <charset val="161"/>
        <scheme val="minor"/>
      </rPr>
      <t xml:space="preserve"> (4) </t>
    </r>
    <r>
      <rPr>
        <sz val="10"/>
        <color theme="1"/>
        <rFont val="Calibri"/>
        <family val="2"/>
        <charset val="161"/>
        <scheme val="minor"/>
      </rPr>
      <t>ΣΤΗΝ ΜΕΣΗ ΣΕ ENGLISH&amp;ESPANOL</t>
    </r>
  </si>
  <si>
    <t>Δ 4:00-5:00</t>
  </si>
  <si>
    <t>Δ 6:30-7:30</t>
  </si>
  <si>
    <t>ΤΟΜΠΟΡΗΣ ΒΙΒΛΙΟ</t>
  </si>
  <si>
    <t>ΒΙΒΛΙΟ PRACTICE TESTS</t>
  </si>
  <si>
    <t>ΦΟΥΡΝΙΩΤΗ Κ&amp;Ν</t>
  </si>
  <si>
    <t>ΑΠΌ ΕΥΔΑΠ</t>
  </si>
  <si>
    <t>1Η ΔΟΣΗ</t>
  </si>
  <si>
    <r>
      <rPr>
        <b/>
        <sz val="11"/>
        <color theme="1"/>
        <rFont val="Calibri"/>
        <family val="2"/>
        <charset val="161"/>
        <scheme val="minor"/>
      </rPr>
      <t>TEST B2</t>
    </r>
    <r>
      <rPr>
        <sz val="11"/>
        <color theme="1"/>
        <rFont val="Calibri"/>
        <family val="2"/>
        <scheme val="minor"/>
      </rPr>
      <t xml:space="preserve"> (8)</t>
    </r>
  </si>
  <si>
    <r>
      <t xml:space="preserve">FEEDBACK C2 </t>
    </r>
    <r>
      <rPr>
        <sz val="11"/>
        <color theme="1"/>
        <rFont val="Calibri"/>
        <family val="2"/>
        <charset val="161"/>
        <scheme val="minor"/>
      </rPr>
      <t>Mr D (*8)</t>
    </r>
  </si>
  <si>
    <r>
      <rPr>
        <b/>
        <sz val="11"/>
        <color theme="1"/>
        <rFont val="Calibri"/>
        <family val="2"/>
        <charset val="161"/>
        <scheme val="minor"/>
      </rPr>
      <t>TEST B2-ECCE</t>
    </r>
    <r>
      <rPr>
        <sz val="11"/>
        <color theme="1"/>
        <rFont val="Calibri"/>
        <family val="2"/>
        <scheme val="minor"/>
      </rPr>
      <t>(5)</t>
    </r>
  </si>
  <si>
    <t>ΜΑΥΡΟΔΟΝΤΗΣ ΗΛΙΑΣ*</t>
  </si>
  <si>
    <r>
      <t xml:space="preserve">B2- </t>
    </r>
    <r>
      <rPr>
        <b/>
        <sz val="11"/>
        <color theme="1"/>
        <rFont val="Calibri"/>
        <family val="2"/>
        <charset val="161"/>
        <scheme val="minor"/>
      </rPr>
      <t>Mr P FEEDBACK 12:00-12:30</t>
    </r>
  </si>
  <si>
    <t>Β2-FCE -Mr P FEEDBACK 12:30-</t>
  </si>
  <si>
    <t>6945279626 (ΜΠΑΜΠΑΣ)</t>
  </si>
  <si>
    <t>.</t>
  </si>
  <si>
    <t>6932543735 (ΜΠΑΜΠΑΣ)</t>
  </si>
  <si>
    <t>ΝΤΑΝΟΥ ΕΛΕΝΑ &amp; ΝΙΚΟΣ &amp; ΔΑΝΑΗ</t>
  </si>
  <si>
    <t>6982995002 (ΜΑΜΑ)</t>
  </si>
  <si>
    <t xml:space="preserve"> elvanaagolli3@gmail.com</t>
  </si>
  <si>
    <t>ΡΟΜΠΟΛΑΣ ΒΙΚΤΩΡ</t>
  </si>
  <si>
    <t>ΔΟΣΗ ΦΕΒΡΟΥΑΡΙΟΥ</t>
  </si>
  <si>
    <t>ΑΝΑΣΤΑΣΙΑΔΗΣ ΠΑΝ &amp; ΑΝΔΡ &amp; ΜΕΛ</t>
  </si>
  <si>
    <t>ΦΕΖΟΛΙ ΜΑΡΙΟΣ &amp; ΜΑΤΕΟ</t>
  </si>
  <si>
    <t>ΠΕΥΚΙΑΝΝΑΚΗ ΕΥΦΡΟΣΥΝΗ &amp; ΑΝΝΑ</t>
  </si>
  <si>
    <t>AGOLI ELV &amp; NICK &amp; STEF</t>
  </si>
  <si>
    <t>ΑΒΡΑΑΜ ΜΑΝ &amp; ΑΝΤ</t>
  </si>
  <si>
    <t>ΑΒΡΑΑΜ ΑΝΤ &amp; ΜΑΝ</t>
  </si>
  <si>
    <t>ΜΙΣΗ ΟΚΤΩΒΡ+ΝΟΕΜ</t>
  </si>
  <si>
    <t>ΔΟΣΗ ΝΟΕΜ+ΔΕΚΕΜ</t>
  </si>
  <si>
    <t>ΝΤΕΡΒΙΣΗ ΣΤΕΛΛΑ &amp; ΛΑΓΟΥΔΗΣ ΘΟΔ</t>
  </si>
  <si>
    <t>ΜΠΡΑΙΜΑΚΗΣ Γ &amp; ΤΣΑΚΩΝΑ ΓΚΟΛΦΩ</t>
  </si>
  <si>
    <t>ΚΟΥΖΑΝΙΔΗ ΜΥΡΤΩ &amp; ΑΡΙΑΔΝΗ</t>
  </si>
  <si>
    <t>/2026</t>
  </si>
  <si>
    <t>ΓΕΩΡΓΙΟΥ ΓΙΩΡΓΟΣ</t>
  </si>
  <si>
    <t>sofiamakrido@hotmail.gr</t>
  </si>
  <si>
    <t>6955113269 (ΜΑΜΑ)</t>
  </si>
  <si>
    <t>ΒΑΣΙΛΕΙΑΔΟΥ ΓΕΩΡΓΙΑ</t>
  </si>
  <si>
    <t>ES2/3</t>
  </si>
  <si>
    <t>ΔΟΣΗ ΙΑΝΟΥΑΡΙΟΥ + ΠΛΗΡΟΦΟΡΙΚΗ ΕΦΑΠΑΞ</t>
  </si>
  <si>
    <t>6909287635 (ενηλ.)</t>
  </si>
  <si>
    <t>vasiliadigogo</t>
  </si>
  <si>
    <t>ΒΑΣΙΛΕΙΑΔΗ ΓΕΩΡΓΙΑ</t>
  </si>
  <si>
    <t>ΧΡΗΣΤΙΔΗ ΑΓΓΕΛΙΚΙΑ</t>
  </si>
  <si>
    <t>ΔΟΣΗ ΜΑΡΤΙΟΥ</t>
  </si>
  <si>
    <t>mdiakostamatis@gmail.com</t>
  </si>
  <si>
    <t>ΠΑΠΑΔ/ΛΟΣ ΓΙΩΡΓΟΣ</t>
  </si>
  <si>
    <t>ΛΑΓΟΥΔΗΣ &amp; ΝΤΕΡΒΙΣΗ</t>
  </si>
  <si>
    <t>ΠΕΥΚΙΑΝΝΑΚΗ ΑΝΝΑ &amp; ΕΥΦΡΟΣΥΝΗ</t>
  </si>
  <si>
    <t>ΤΣΑΝΤΗΛΑΣ ΣΤΑΘΗΣ &amp; ΕΥΔΟΞΙΑ</t>
  </si>
  <si>
    <t>ΑΝΑΣΤΑΣΙΑΔΗ Π &amp; Α &amp; Μ</t>
  </si>
  <si>
    <t>ΔΟΣΗ ΙΑΝ+ΦΕΒ</t>
  </si>
  <si>
    <t>ΔΟΣΗ ΙΑΝ</t>
  </si>
  <si>
    <t>ΜΑΚΡΗΣ ΑΝΑΣΤΑΣΗΣ ΕΞΕΤΑΣΤΡΑ</t>
  </si>
  <si>
    <t>ΕΓΙΝΑΝ RDV</t>
  </si>
  <si>
    <t xml:space="preserve">ΖΑΜΠΙΔΗ ΣΑΜΟΥΕΛΑ </t>
  </si>
  <si>
    <t xml:space="preserve">ΜΠΟΥΤΣΙΑΡΗ </t>
  </si>
</sst>
</file>

<file path=xl/styles.xml><?xml version="1.0" encoding="utf-8"?>
<styleSheet xmlns="http://schemas.openxmlformats.org/spreadsheetml/2006/main">
  <numFmts count="1">
    <numFmt numFmtId="43" formatCode="_-* #,##0.00\ _€_-;\-* #,##0.00\ _€_-;_-* &quot;-&quot;??\ _€_-;_-@_-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sz val="11"/>
      <color theme="1"/>
      <name val="Calibri"/>
      <family val="2"/>
      <charset val="161"/>
    </font>
    <font>
      <b/>
      <sz val="9"/>
      <color indexed="81"/>
      <name val="Tahoma"/>
      <family val="2"/>
      <charset val="161"/>
    </font>
    <font>
      <sz val="9"/>
      <color indexed="81"/>
      <name val="Tahoma"/>
      <family val="2"/>
      <charset val="161"/>
    </font>
    <font>
      <b/>
      <sz val="13"/>
      <color rgb="FF1F497D"/>
      <name val="Calibri"/>
      <family val="2"/>
      <charset val="161"/>
    </font>
    <font>
      <b/>
      <sz val="14"/>
      <color rgb="FF1F497D"/>
      <name val="Calibri"/>
      <family val="2"/>
      <charset val="161"/>
    </font>
    <font>
      <b/>
      <sz val="12"/>
      <color rgb="FF1F497D"/>
      <name val="Calibri"/>
      <family val="2"/>
      <charset val="161"/>
    </font>
    <font>
      <b/>
      <sz val="13"/>
      <name val="Calibri"/>
      <family val="2"/>
      <charset val="161"/>
    </font>
    <font>
      <b/>
      <sz val="13"/>
      <color rgb="FFFF0000"/>
      <name val="Calibri"/>
      <family val="2"/>
      <charset val="161"/>
    </font>
    <font>
      <b/>
      <sz val="13"/>
      <color rgb="FF4F81BD"/>
      <name val="Calibri"/>
      <family val="2"/>
      <charset val="161"/>
    </font>
    <font>
      <b/>
      <sz val="12"/>
      <color rgb="FFFF0000"/>
      <name val="Calibri"/>
      <family val="2"/>
      <charset val="161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  <charset val="161"/>
    </font>
    <font>
      <sz val="11"/>
      <color rgb="FF993300"/>
      <name val="Open Sans"/>
      <charset val="161"/>
    </font>
    <font>
      <b/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  <font>
      <sz val="12"/>
      <color theme="1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charset val="161"/>
      <scheme val="minor"/>
    </font>
    <font>
      <sz val="9"/>
      <color theme="1"/>
      <name val="Calibri"/>
      <family val="2"/>
      <charset val="161"/>
      <scheme val="minor"/>
    </font>
    <font>
      <b/>
      <sz val="16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2"/>
      <name val="Calibri"/>
      <family val="2"/>
      <charset val="161"/>
      <scheme val="minor"/>
    </font>
    <font>
      <sz val="13"/>
      <name val="Calibri"/>
      <family val="2"/>
      <charset val="161"/>
      <scheme val="minor"/>
    </font>
    <font>
      <sz val="14"/>
      <color theme="1"/>
      <name val="Calibri"/>
      <family val="2"/>
      <scheme val="minor"/>
    </font>
    <font>
      <sz val="12"/>
      <color theme="1"/>
      <name val="Segoe UI"/>
      <family val="2"/>
      <charset val="161"/>
    </font>
    <font>
      <sz val="14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8" fillId="0" borderId="1" applyNumberFormat="0" applyFill="0" applyAlignment="0" applyProtection="0"/>
    <xf numFmtId="0" fontId="19" fillId="0" borderId="0" applyNumberFormat="0" applyFill="0" applyBorder="0" applyAlignment="0" applyProtection="0"/>
  </cellStyleXfs>
  <cellXfs count="309">
    <xf numFmtId="0" fontId="0" fillId="0" borderId="0" xfId="0"/>
    <xf numFmtId="0" fontId="9" fillId="0" borderId="0" xfId="0" applyFont="1"/>
    <xf numFmtId="0" fontId="13" fillId="0" borderId="0" xfId="1" applyFont="1" applyFill="1" applyBorder="1" applyProtection="1">
      <protection locked="0"/>
    </xf>
    <xf numFmtId="0" fontId="13" fillId="0" borderId="0" xfId="1" applyFont="1" applyFill="1" applyBorder="1" applyAlignment="1" applyProtection="1">
      <alignment horizontal="left"/>
      <protection locked="0"/>
    </xf>
    <xf numFmtId="0" fontId="13" fillId="0" borderId="0" xfId="1" applyFont="1" applyFill="1" applyBorder="1" applyAlignment="1" applyProtection="1">
      <alignment horizontal="center"/>
      <protection locked="0"/>
    </xf>
    <xf numFmtId="0" fontId="14" fillId="0" borderId="0" xfId="1" applyFont="1" applyFill="1" applyBorder="1" applyProtection="1">
      <protection locked="0"/>
    </xf>
    <xf numFmtId="0" fontId="14" fillId="0" borderId="0" xfId="1" applyFont="1" applyFill="1" applyBorder="1" applyAlignment="1" applyProtection="1">
      <alignment horizontal="left"/>
      <protection locked="0"/>
    </xf>
    <xf numFmtId="0" fontId="14" fillId="0" borderId="0" xfId="1" applyFont="1" applyFill="1" applyBorder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0" fontId="18" fillId="0" borderId="0" xfId="1" applyFont="1" applyFill="1" applyBorder="1" applyProtection="1">
      <protection locked="0"/>
    </xf>
    <xf numFmtId="0" fontId="14" fillId="0" borderId="0" xfId="0" applyFont="1"/>
    <xf numFmtId="0" fontId="9" fillId="0" borderId="0" xfId="0" applyFont="1" applyAlignment="1">
      <alignment horizontal="center"/>
    </xf>
    <xf numFmtId="0" fontId="20" fillId="0" borderId="5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5" xfId="0" applyFont="1" applyBorder="1" applyAlignment="1">
      <alignment horizontal="center"/>
    </xf>
    <xf numFmtId="0" fontId="22" fillId="0" borderId="0" xfId="0" applyFon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" fontId="0" fillId="0" borderId="0" xfId="0" applyNumberFormat="1" applyAlignment="1">
      <alignment horizontal="left"/>
    </xf>
    <xf numFmtId="0" fontId="14" fillId="0" borderId="7" xfId="1" applyFont="1" applyFill="1" applyBorder="1" applyAlignment="1" applyProtection="1">
      <alignment horizontal="center"/>
      <protection hidden="1"/>
    </xf>
    <xf numFmtId="0" fontId="12" fillId="0" borderId="5" xfId="1" applyFont="1" applyFill="1" applyBorder="1" applyProtection="1">
      <protection hidden="1"/>
    </xf>
    <xf numFmtId="0" fontId="13" fillId="0" borderId="5" xfId="1" applyFont="1" applyFill="1" applyBorder="1" applyProtection="1">
      <protection hidden="1"/>
    </xf>
    <xf numFmtId="0" fontId="13" fillId="0" borderId="5" xfId="1" applyFont="1" applyFill="1" applyBorder="1" applyAlignment="1" applyProtection="1">
      <alignment horizontal="center"/>
      <protection hidden="1"/>
    </xf>
    <xf numFmtId="9" fontId="13" fillId="0" borderId="5" xfId="1" applyNumberFormat="1" applyFont="1" applyFill="1" applyBorder="1" applyAlignment="1" applyProtection="1">
      <alignment horizontal="center"/>
      <protection hidden="1"/>
    </xf>
    <xf numFmtId="0" fontId="13" fillId="0" borderId="6" xfId="1" applyFont="1" applyFill="1" applyBorder="1" applyProtection="1">
      <protection hidden="1"/>
    </xf>
    <xf numFmtId="0" fontId="13" fillId="0" borderId="6" xfId="1" applyFont="1" applyFill="1" applyBorder="1" applyAlignment="1" applyProtection="1">
      <alignment horizontal="left"/>
      <protection hidden="1"/>
    </xf>
    <xf numFmtId="0" fontId="13" fillId="0" borderId="6" xfId="1" applyFont="1" applyFill="1" applyBorder="1" applyAlignment="1" applyProtection="1">
      <alignment horizontal="center"/>
      <protection hidden="1"/>
    </xf>
    <xf numFmtId="0" fontId="13" fillId="0" borderId="6" xfId="1" applyNumberFormat="1" applyFont="1" applyFill="1" applyBorder="1" applyAlignment="1" applyProtection="1">
      <alignment horizontal="center"/>
      <protection hidden="1"/>
    </xf>
    <xf numFmtId="9" fontId="13" fillId="0" borderId="6" xfId="1" applyNumberFormat="1" applyFont="1" applyFill="1" applyBorder="1" applyAlignment="1" applyProtection="1">
      <alignment horizontal="center"/>
      <protection hidden="1"/>
    </xf>
    <xf numFmtId="0" fontId="14" fillId="0" borderId="6" xfId="1" applyFont="1" applyFill="1" applyBorder="1" applyAlignment="1" applyProtection="1">
      <alignment horizontal="center"/>
      <protection hidden="1"/>
    </xf>
    <xf numFmtId="0" fontId="14" fillId="0" borderId="5" xfId="1" applyFont="1" applyFill="1" applyBorder="1" applyProtection="1">
      <protection hidden="1"/>
    </xf>
    <xf numFmtId="0" fontId="14" fillId="0" borderId="7" xfId="1" applyFont="1" applyFill="1" applyBorder="1" applyProtection="1">
      <protection locked="0" hidden="1"/>
    </xf>
    <xf numFmtId="0" fontId="14" fillId="0" borderId="7" xfId="1" applyFont="1" applyFill="1" applyBorder="1" applyAlignment="1" applyProtection="1">
      <alignment horizontal="center"/>
      <protection locked="0" hidden="1"/>
    </xf>
    <xf numFmtId="9" fontId="14" fillId="0" borderId="7" xfId="1" applyNumberFormat="1" applyFont="1" applyFill="1" applyBorder="1" applyAlignment="1" applyProtection="1">
      <alignment horizontal="center"/>
      <protection hidden="1"/>
    </xf>
    <xf numFmtId="0" fontId="14" fillId="0" borderId="5" xfId="1" quotePrefix="1" applyFont="1" applyFill="1" applyBorder="1" applyAlignment="1" applyProtection="1">
      <alignment horizontal="center"/>
      <protection hidden="1"/>
    </xf>
    <xf numFmtId="0" fontId="14" fillId="0" borderId="5" xfId="1" applyFont="1" applyFill="1" applyBorder="1" applyProtection="1">
      <protection locked="0" hidden="1"/>
    </xf>
    <xf numFmtId="0" fontId="14" fillId="0" borderId="5" xfId="1" applyFont="1" applyFill="1" applyBorder="1" applyAlignment="1" applyProtection="1">
      <alignment horizontal="center"/>
      <protection locked="0" hidden="1"/>
    </xf>
    <xf numFmtId="0" fontId="12" fillId="0" borderId="5" xfId="1" applyFont="1" applyFill="1" applyBorder="1" applyAlignment="1" applyProtection="1">
      <alignment horizontal="center"/>
      <protection locked="0" hidden="1"/>
    </xf>
    <xf numFmtId="0" fontId="15" fillId="0" borderId="5" xfId="1" applyFont="1" applyFill="1" applyBorder="1" applyProtection="1">
      <protection hidden="1"/>
    </xf>
    <xf numFmtId="0" fontId="12" fillId="0" borderId="7" xfId="1" applyFont="1" applyFill="1" applyBorder="1" applyAlignment="1" applyProtection="1">
      <alignment horizontal="center"/>
      <protection locked="0" hidden="1"/>
    </xf>
    <xf numFmtId="0" fontId="12" fillId="0" borderId="5" xfId="1" applyNumberFormat="1" applyFont="1" applyFill="1" applyBorder="1" applyAlignment="1" applyProtection="1">
      <alignment horizontal="center"/>
      <protection locked="0" hidden="1"/>
    </xf>
    <xf numFmtId="0" fontId="16" fillId="0" borderId="5" xfId="1" applyFont="1" applyFill="1" applyBorder="1" applyProtection="1">
      <protection hidden="1"/>
    </xf>
    <xf numFmtId="0" fontId="12" fillId="0" borderId="7" xfId="1" applyNumberFormat="1" applyFont="1" applyFill="1" applyBorder="1" applyAlignment="1" applyProtection="1">
      <alignment horizontal="center"/>
      <protection locked="0" hidden="1"/>
    </xf>
    <xf numFmtId="0" fontId="17" fillId="0" borderId="5" xfId="1" applyFont="1" applyFill="1" applyBorder="1" applyProtection="1">
      <protection hidden="1"/>
    </xf>
    <xf numFmtId="0" fontId="18" fillId="0" borderId="5" xfId="1" applyFont="1" applyFill="1" applyBorder="1" applyProtection="1">
      <protection locked="0" hidden="1"/>
    </xf>
    <xf numFmtId="0" fontId="18" fillId="0" borderId="7" xfId="1" applyFont="1" applyFill="1" applyBorder="1" applyAlignment="1" applyProtection="1">
      <alignment horizontal="center"/>
      <protection locked="0" hidden="1"/>
    </xf>
    <xf numFmtId="0" fontId="18" fillId="0" borderId="5" xfId="1" applyFont="1" applyFill="1" applyBorder="1" applyAlignment="1" applyProtection="1">
      <alignment horizontal="center"/>
      <protection locked="0" hidden="1"/>
    </xf>
    <xf numFmtId="0" fontId="18" fillId="0" borderId="5" xfId="1" quotePrefix="1" applyFont="1" applyFill="1" applyBorder="1" applyAlignment="1" applyProtection="1">
      <alignment horizontal="center"/>
      <protection hidden="1"/>
    </xf>
    <xf numFmtId="0" fontId="18" fillId="0" borderId="5" xfId="1" applyFont="1" applyFill="1" applyBorder="1" applyProtection="1">
      <protection hidden="1"/>
    </xf>
    <xf numFmtId="0" fontId="15" fillId="0" borderId="7" xfId="1" applyFont="1" applyFill="1" applyBorder="1" applyProtection="1">
      <protection locked="0" hidden="1"/>
    </xf>
    <xf numFmtId="0" fontId="16" fillId="0" borderId="5" xfId="1" applyNumberFormat="1" applyFont="1" applyFill="1" applyBorder="1" applyAlignment="1" applyProtection="1">
      <alignment horizontal="center"/>
      <protection hidden="1"/>
    </xf>
    <xf numFmtId="9" fontId="16" fillId="0" borderId="5" xfId="1" applyNumberFormat="1" applyFont="1" applyFill="1" applyBorder="1" applyAlignment="1" applyProtection="1">
      <alignment horizontal="center"/>
      <protection hidden="1"/>
    </xf>
    <xf numFmtId="0" fontId="12" fillId="0" borderId="5" xfId="1" applyFont="1" applyFill="1" applyBorder="1" applyAlignment="1" applyProtection="1">
      <alignment horizontal="center"/>
      <protection hidden="1"/>
    </xf>
    <xf numFmtId="0" fontId="12" fillId="0" borderId="5" xfId="1" applyNumberFormat="1" applyFont="1" applyFill="1" applyBorder="1" applyAlignment="1" applyProtection="1">
      <alignment horizontal="center"/>
      <protection hidden="1"/>
    </xf>
    <xf numFmtId="3" fontId="14" fillId="0" borderId="7" xfId="1" applyNumberFormat="1" applyFont="1" applyFill="1" applyBorder="1" applyAlignment="1" applyProtection="1">
      <alignment horizontal="center"/>
      <protection locked="0" hidden="1"/>
    </xf>
    <xf numFmtId="0" fontId="19" fillId="0" borderId="0" xfId="2" applyFill="1" applyBorder="1" applyAlignment="1" applyProtection="1">
      <alignment horizontal="center"/>
      <protection locked="0"/>
    </xf>
    <xf numFmtId="0" fontId="15" fillId="0" borderId="7" xfId="1" applyFont="1" applyFill="1" applyBorder="1" applyProtection="1">
      <protection hidden="1"/>
    </xf>
    <xf numFmtId="14" fontId="9" fillId="0" borderId="0" xfId="0" applyNumberFormat="1" applyFont="1"/>
    <xf numFmtId="0" fontId="15" fillId="0" borderId="7" xfId="1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 vertical="top"/>
    </xf>
    <xf numFmtId="0" fontId="19" fillId="0" borderId="0" xfId="2" applyFill="1" applyBorder="1" applyAlignment="1" applyProtection="1">
      <alignment horizontal="center"/>
    </xf>
    <xf numFmtId="49" fontId="23" fillId="0" borderId="0" xfId="0" applyNumberFormat="1" applyFont="1"/>
    <xf numFmtId="0" fontId="24" fillId="0" borderId="0" xfId="0" applyFont="1"/>
    <xf numFmtId="0" fontId="12" fillId="0" borderId="7" xfId="1" applyFont="1" applyFill="1" applyBorder="1" applyProtection="1">
      <protection hidden="1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" fontId="0" fillId="0" borderId="0" xfId="0" applyNumberFormat="1"/>
    <xf numFmtId="43" fontId="19" fillId="0" borderId="0" xfId="2" applyNumberFormat="1" applyFill="1" applyBorder="1" applyAlignment="1" applyProtection="1">
      <alignment horizontal="center"/>
      <protection locked="0"/>
    </xf>
    <xf numFmtId="0" fontId="19" fillId="0" borderId="0" xfId="2"/>
    <xf numFmtId="0" fontId="25" fillId="0" borderId="0" xfId="0" applyFont="1"/>
    <xf numFmtId="0" fontId="26" fillId="0" borderId="0" xfId="0" applyFont="1"/>
    <xf numFmtId="0" fontId="27" fillId="0" borderId="0" xfId="0" applyFont="1"/>
    <xf numFmtId="0" fontId="14" fillId="0" borderId="0" xfId="1" applyFont="1" applyFill="1" applyBorder="1" applyAlignment="1" applyProtection="1">
      <alignment horizontal="left" wrapText="1"/>
      <protection locked="0"/>
    </xf>
    <xf numFmtId="0" fontId="14" fillId="0" borderId="8" xfId="1" applyFont="1" applyFill="1" applyBorder="1" applyAlignment="1" applyProtection="1">
      <alignment horizontal="center"/>
      <protection locked="0" hidden="1"/>
    </xf>
    <xf numFmtId="0" fontId="14" fillId="0" borderId="9" xfId="1" applyFont="1" applyFill="1" applyBorder="1" applyAlignment="1" applyProtection="1">
      <alignment horizontal="center"/>
      <protection locked="0" hidden="1"/>
    </xf>
    <xf numFmtId="0" fontId="14" fillId="0" borderId="10" xfId="1" applyFont="1" applyFill="1" applyBorder="1" applyAlignment="1" applyProtection="1">
      <alignment horizontal="center"/>
      <protection locked="0" hidden="1"/>
    </xf>
    <xf numFmtId="16" fontId="0" fillId="0" borderId="0" xfId="0" applyNumberFormat="1" applyAlignment="1">
      <alignment horizontal="center"/>
    </xf>
    <xf numFmtId="0" fontId="25" fillId="0" borderId="11" xfId="0" applyFont="1" applyBorder="1"/>
    <xf numFmtId="0" fontId="26" fillId="0" borderId="11" xfId="0" applyFont="1" applyBorder="1"/>
    <xf numFmtId="0" fontId="0" fillId="0" borderId="11" xfId="0" applyBorder="1"/>
    <xf numFmtId="0" fontId="14" fillId="0" borderId="7" xfId="1" applyFont="1" applyFill="1" applyBorder="1" applyProtection="1">
      <protection locked="0"/>
    </xf>
    <xf numFmtId="0" fontId="14" fillId="0" borderId="7" xfId="1" applyFont="1" applyFill="1" applyBorder="1" applyAlignment="1" applyProtection="1">
      <alignment horizontal="center"/>
      <protection locked="0"/>
    </xf>
    <xf numFmtId="0" fontId="14" fillId="0" borderId="5" xfId="1" applyFont="1" applyFill="1" applyBorder="1" applyProtection="1">
      <protection locked="0"/>
    </xf>
    <xf numFmtId="0" fontId="12" fillId="0" borderId="7" xfId="1" applyNumberFormat="1" applyFont="1" applyFill="1" applyBorder="1" applyAlignment="1" applyProtection="1">
      <alignment horizontal="center"/>
      <protection locked="0"/>
    </xf>
    <xf numFmtId="0" fontId="12" fillId="0" borderId="7" xfId="1" applyFont="1" applyFill="1" applyBorder="1" applyAlignment="1" applyProtection="1">
      <alignment horizontal="center"/>
      <protection locked="0"/>
    </xf>
    <xf numFmtId="0" fontId="14" fillId="0" borderId="5" xfId="1" applyFont="1" applyFill="1" applyBorder="1" applyAlignment="1" applyProtection="1">
      <alignment horizontal="center"/>
      <protection locked="0"/>
    </xf>
    <xf numFmtId="3" fontId="14" fillId="0" borderId="7" xfId="1" applyNumberFormat="1" applyFont="1" applyFill="1" applyBorder="1" applyAlignment="1" applyProtection="1">
      <alignment horizontal="center"/>
      <protection locked="0"/>
    </xf>
    <xf numFmtId="0" fontId="15" fillId="0" borderId="7" xfId="1" applyFont="1" applyFill="1" applyBorder="1" applyProtection="1">
      <protection locked="0"/>
    </xf>
    <xf numFmtId="0" fontId="12" fillId="0" borderId="7" xfId="1" applyFont="1" applyFill="1" applyBorder="1" applyProtection="1">
      <protection locked="0"/>
    </xf>
    <xf numFmtId="0" fontId="18" fillId="0" borderId="7" xfId="1" applyFont="1" applyFill="1" applyBorder="1" applyAlignment="1" applyProtection="1">
      <alignment horizontal="center"/>
      <protection locked="0"/>
    </xf>
    <xf numFmtId="0" fontId="15" fillId="0" borderId="7" xfId="1" applyFont="1" applyFill="1" applyBorder="1" applyAlignment="1" applyProtection="1">
      <alignment horizontal="center"/>
      <protection locked="0"/>
    </xf>
    <xf numFmtId="0" fontId="12" fillId="0" borderId="5" xfId="1" applyFont="1" applyFill="1" applyBorder="1" applyAlignment="1" applyProtection="1">
      <alignment horizontal="center"/>
      <protection locked="0"/>
    </xf>
    <xf numFmtId="0" fontId="12" fillId="0" borderId="5" xfId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center"/>
    </xf>
    <xf numFmtId="0" fontId="0" fillId="3" borderId="0" xfId="0" applyFill="1"/>
    <xf numFmtId="0" fontId="22" fillId="0" borderId="0" xfId="0" applyFont="1"/>
    <xf numFmtId="0" fontId="28" fillId="0" borderId="0" xfId="0" applyFont="1"/>
    <xf numFmtId="0" fontId="0" fillId="3" borderId="0" xfId="0" applyFill="1" applyAlignment="1">
      <alignment horizontal="center"/>
    </xf>
    <xf numFmtId="0" fontId="30" fillId="0" borderId="0" xfId="0" applyFont="1"/>
    <xf numFmtId="0" fontId="29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24" fillId="0" borderId="0" xfId="0" applyFont="1" applyAlignment="1">
      <alignment horizontal="left"/>
    </xf>
    <xf numFmtId="0" fontId="30" fillId="0" borderId="12" xfId="0" applyFont="1" applyBorder="1"/>
    <xf numFmtId="0" fontId="0" fillId="0" borderId="8" xfId="0" applyBorder="1"/>
    <xf numFmtId="0" fontId="0" fillId="0" borderId="2" xfId="0" applyBorder="1"/>
    <xf numFmtId="0" fontId="0" fillId="0" borderId="13" xfId="0" applyBorder="1"/>
    <xf numFmtId="0" fontId="0" fillId="0" borderId="14" xfId="0" applyBorder="1"/>
    <xf numFmtId="0" fontId="25" fillId="0" borderId="11" xfId="0" applyFont="1" applyBorder="1" applyAlignment="1">
      <alignment horizontal="center"/>
    </xf>
    <xf numFmtId="0" fontId="0" fillId="0" borderId="3" xfId="0" applyBorder="1"/>
    <xf numFmtId="0" fontId="25" fillId="0" borderId="12" xfId="0" applyFont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5" borderId="0" xfId="0" applyFill="1"/>
    <xf numFmtId="0" fontId="0" fillId="7" borderId="11" xfId="0" applyFill="1" applyBorder="1"/>
    <xf numFmtId="0" fontId="0" fillId="7" borderId="12" xfId="0" applyFill="1" applyBorder="1"/>
    <xf numFmtId="0" fontId="0" fillId="8" borderId="9" xfId="0" applyFill="1" applyBorder="1"/>
    <xf numFmtId="0" fontId="0" fillId="5" borderId="11" xfId="0" applyFill="1" applyBorder="1"/>
    <xf numFmtId="0" fontId="0" fillId="5" borderId="12" xfId="0" applyFill="1" applyBorder="1"/>
    <xf numFmtId="0" fontId="0" fillId="6" borderId="12" xfId="0" applyFill="1" applyBorder="1"/>
    <xf numFmtId="0" fontId="0" fillId="6" borderId="9" xfId="0" applyFill="1" applyBorder="1"/>
    <xf numFmtId="0" fontId="31" fillId="5" borderId="3" xfId="0" applyFont="1" applyFill="1" applyBorder="1"/>
    <xf numFmtId="0" fontId="0" fillId="0" borderId="20" xfId="0" applyBorder="1"/>
    <xf numFmtId="0" fontId="0" fillId="0" borderId="21" xfId="0" applyBorder="1"/>
    <xf numFmtId="0" fontId="0" fillId="0" borderId="12" xfId="0" applyBorder="1"/>
    <xf numFmtId="0" fontId="32" fillId="6" borderId="20" xfId="0" applyFont="1" applyFill="1" applyBorder="1"/>
    <xf numFmtId="0" fontId="32" fillId="6" borderId="23" xfId="0" applyFont="1" applyFill="1" applyBorder="1"/>
    <xf numFmtId="0" fontId="0" fillId="0" borderId="9" xfId="0" applyBorder="1"/>
    <xf numFmtId="0" fontId="0" fillId="0" borderId="24" xfId="0" applyBorder="1"/>
    <xf numFmtId="0" fontId="32" fillId="0" borderId="24" xfId="0" applyFont="1" applyBorder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10" xfId="0" applyBorder="1"/>
    <xf numFmtId="0" fontId="0" fillId="0" borderId="29" xfId="0" applyBorder="1"/>
    <xf numFmtId="0" fontId="0" fillId="0" borderId="15" xfId="0" applyBorder="1"/>
    <xf numFmtId="0" fontId="0" fillId="0" borderId="7" xfId="0" applyBorder="1"/>
    <xf numFmtId="0" fontId="32" fillId="6" borderId="24" xfId="0" applyFont="1" applyFill="1" applyBorder="1"/>
    <xf numFmtId="0" fontId="32" fillId="6" borderId="22" xfId="0" applyFont="1" applyFill="1" applyBorder="1"/>
    <xf numFmtId="0" fontId="0" fillId="0" borderId="4" xfId="0" applyBorder="1"/>
    <xf numFmtId="0" fontId="0" fillId="0" borderId="31" xfId="0" applyBorder="1"/>
    <xf numFmtId="0" fontId="32" fillId="6" borderId="32" xfId="0" applyFont="1" applyFill="1" applyBorder="1"/>
    <xf numFmtId="0" fontId="32" fillId="0" borderId="4" xfId="0" applyFont="1" applyBorder="1"/>
    <xf numFmtId="0" fontId="0" fillId="0" borderId="32" xfId="0" applyBorder="1"/>
    <xf numFmtId="0" fontId="0" fillId="0" borderId="34" xfId="0" applyBorder="1"/>
    <xf numFmtId="0" fontId="0" fillId="0" borderId="35" xfId="0" applyBorder="1"/>
    <xf numFmtId="0" fontId="25" fillId="0" borderId="32" xfId="0" applyFont="1" applyBorder="1"/>
    <xf numFmtId="0" fontId="32" fillId="9" borderId="36" xfId="0" applyFont="1" applyFill="1" applyBorder="1"/>
    <xf numFmtId="0" fontId="0" fillId="0" borderId="33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32" fillId="0" borderId="34" xfId="0" applyFont="1" applyBorder="1"/>
    <xf numFmtId="0" fontId="32" fillId="9" borderId="32" xfId="0" applyFont="1" applyFill="1" applyBorder="1"/>
    <xf numFmtId="0" fontId="32" fillId="9" borderId="42" xfId="0" applyFont="1" applyFill="1" applyBorder="1"/>
    <xf numFmtId="0" fontId="32" fillId="6" borderId="36" xfId="0" applyFont="1" applyFill="1" applyBorder="1"/>
    <xf numFmtId="0" fontId="32" fillId="6" borderId="42" xfId="0" applyFont="1" applyFill="1" applyBorder="1"/>
    <xf numFmtId="0" fontId="32" fillId="6" borderId="17" xfId="0" applyFont="1" applyFill="1" applyBorder="1"/>
    <xf numFmtId="0" fontId="32" fillId="6" borderId="19" xfId="0" applyFont="1" applyFill="1" applyBorder="1"/>
    <xf numFmtId="0" fontId="25" fillId="9" borderId="34" xfId="0" applyFont="1" applyFill="1" applyBorder="1"/>
    <xf numFmtId="0" fontId="25" fillId="0" borderId="34" xfId="0" applyFont="1" applyBorder="1"/>
    <xf numFmtId="0" fontId="14" fillId="0" borderId="0" xfId="1" applyNumberFormat="1" applyFont="1" applyFill="1" applyBorder="1" applyAlignment="1" applyProtection="1">
      <alignment horizontal="center"/>
      <protection locked="0"/>
    </xf>
    <xf numFmtId="0" fontId="14" fillId="0" borderId="0" xfId="1" applyFont="1" applyFill="1" applyBorder="1" applyAlignment="1" applyProtection="1">
      <protection locked="0"/>
    </xf>
    <xf numFmtId="0" fontId="32" fillId="6" borderId="0" xfId="0" applyFont="1" applyFill="1"/>
    <xf numFmtId="0" fontId="14" fillId="0" borderId="0" xfId="1" applyNumberFormat="1" applyFont="1" applyFill="1" applyBorder="1" applyAlignment="1" applyProtection="1">
      <alignment horizontal="left"/>
      <protection locked="0"/>
    </xf>
    <xf numFmtId="0" fontId="34" fillId="0" borderId="0" xfId="0" applyFont="1" applyAlignment="1">
      <alignment horizontal="left"/>
    </xf>
    <xf numFmtId="0" fontId="0" fillId="4" borderId="9" xfId="0" applyFill="1" applyBorder="1"/>
    <xf numFmtId="0" fontId="0" fillId="0" borderId="18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32" fillId="0" borderId="25" xfId="0" applyFont="1" applyBorder="1"/>
    <xf numFmtId="0" fontId="0" fillId="0" borderId="5" xfId="0" applyBorder="1"/>
    <xf numFmtId="0" fontId="32" fillId="7" borderId="36" xfId="0" applyFont="1" applyFill="1" applyBorder="1"/>
    <xf numFmtId="0" fontId="32" fillId="7" borderId="42" xfId="0" applyFont="1" applyFill="1" applyBorder="1"/>
    <xf numFmtId="0" fontId="32" fillId="7" borderId="32" xfId="0" applyFont="1" applyFill="1" applyBorder="1"/>
    <xf numFmtId="0" fontId="32" fillId="7" borderId="39" xfId="0" applyFont="1" applyFill="1" applyBorder="1"/>
    <xf numFmtId="0" fontId="32" fillId="7" borderId="18" xfId="0" applyFont="1" applyFill="1" applyBorder="1"/>
    <xf numFmtId="0" fontId="32" fillId="7" borderId="0" xfId="0" applyFont="1" applyFill="1"/>
    <xf numFmtId="0" fontId="0" fillId="6" borderId="15" xfId="0" applyFill="1" applyBorder="1"/>
    <xf numFmtId="0" fontId="32" fillId="5" borderId="36" xfId="0" applyFont="1" applyFill="1" applyBorder="1"/>
    <xf numFmtId="0" fontId="32" fillId="5" borderId="42" xfId="0" applyFont="1" applyFill="1" applyBorder="1"/>
    <xf numFmtId="0" fontId="32" fillId="5" borderId="32" xfId="0" applyFont="1" applyFill="1" applyBorder="1"/>
    <xf numFmtId="0" fontId="32" fillId="10" borderId="42" xfId="0" applyFont="1" applyFill="1" applyBorder="1" applyAlignment="1">
      <alignment horizontal="left"/>
    </xf>
    <xf numFmtId="0" fontId="0" fillId="10" borderId="45" xfId="0" applyFill="1" applyBorder="1" applyAlignment="1">
      <alignment horizontal="left"/>
    </xf>
    <xf numFmtId="0" fontId="32" fillId="10" borderId="36" xfId="0" applyFont="1" applyFill="1" applyBorder="1"/>
    <xf numFmtId="0" fontId="32" fillId="6" borderId="8" xfId="0" applyFont="1" applyFill="1" applyBorder="1"/>
    <xf numFmtId="0" fontId="32" fillId="6" borderId="44" xfId="0" applyFont="1" applyFill="1" applyBorder="1"/>
    <xf numFmtId="0" fontId="25" fillId="6" borderId="34" xfId="0" applyFont="1" applyFill="1" applyBorder="1"/>
    <xf numFmtId="0" fontId="32" fillId="8" borderId="36" xfId="0" applyFont="1" applyFill="1" applyBorder="1"/>
    <xf numFmtId="0" fontId="32" fillId="8" borderId="42" xfId="0" applyFont="1" applyFill="1" applyBorder="1"/>
    <xf numFmtId="0" fontId="32" fillId="8" borderId="32" xfId="0" applyFont="1" applyFill="1" applyBorder="1"/>
    <xf numFmtId="0" fontId="32" fillId="8" borderId="22" xfId="0" applyFont="1" applyFill="1" applyBorder="1"/>
    <xf numFmtId="0" fontId="32" fillId="8" borderId="20" xfId="0" applyFont="1" applyFill="1" applyBorder="1"/>
    <xf numFmtId="0" fontId="32" fillId="8" borderId="46" xfId="0" applyFont="1" applyFill="1" applyBorder="1" applyAlignment="1">
      <alignment wrapText="1"/>
    </xf>
    <xf numFmtId="0" fontId="32" fillId="8" borderId="30" xfId="0" applyFont="1" applyFill="1" applyBorder="1"/>
    <xf numFmtId="0" fontId="0" fillId="8" borderId="12" xfId="0" applyFill="1" applyBorder="1"/>
    <xf numFmtId="0" fontId="32" fillId="8" borderId="45" xfId="0" applyFont="1" applyFill="1" applyBorder="1"/>
    <xf numFmtId="0" fontId="32" fillId="8" borderId="19" xfId="0" applyFont="1" applyFill="1" applyBorder="1"/>
    <xf numFmtId="0" fontId="32" fillId="8" borderId="35" xfId="0" applyFont="1" applyFill="1" applyBorder="1"/>
    <xf numFmtId="0" fontId="25" fillId="8" borderId="43" xfId="0" applyFont="1" applyFill="1" applyBorder="1"/>
    <xf numFmtId="0" fontId="32" fillId="5" borderId="24" xfId="0" applyFont="1" applyFill="1" applyBorder="1"/>
    <xf numFmtId="0" fontId="32" fillId="5" borderId="22" xfId="0" applyFont="1" applyFill="1" applyBorder="1"/>
    <xf numFmtId="0" fontId="32" fillId="5" borderId="0" xfId="0" applyFont="1" applyFill="1"/>
    <xf numFmtId="0" fontId="32" fillId="5" borderId="39" xfId="0" applyFont="1" applyFill="1" applyBorder="1"/>
    <xf numFmtId="0" fontId="32" fillId="5" borderId="47" xfId="0" applyFont="1" applyFill="1" applyBorder="1"/>
    <xf numFmtId="0" fontId="32" fillId="5" borderId="48" xfId="0" applyFont="1" applyFill="1" applyBorder="1"/>
    <xf numFmtId="0" fontId="32" fillId="7" borderId="47" xfId="0" applyFont="1" applyFill="1" applyBorder="1"/>
    <xf numFmtId="0" fontId="32" fillId="7" borderId="48" xfId="0" applyFont="1" applyFill="1" applyBorder="1"/>
    <xf numFmtId="0" fontId="32" fillId="8" borderId="39" xfId="0" applyFont="1" applyFill="1" applyBorder="1"/>
    <xf numFmtId="0" fontId="32" fillId="8" borderId="18" xfId="0" applyFont="1" applyFill="1" applyBorder="1"/>
    <xf numFmtId="0" fontId="0" fillId="8" borderId="47" xfId="0" applyFill="1" applyBorder="1"/>
    <xf numFmtId="0" fontId="32" fillId="8" borderId="0" xfId="0" applyFont="1" applyFill="1"/>
    <xf numFmtId="0" fontId="32" fillId="6" borderId="39" xfId="0" applyFont="1" applyFill="1" applyBorder="1"/>
    <xf numFmtId="0" fontId="32" fillId="6" borderId="18" xfId="0" applyFont="1" applyFill="1" applyBorder="1"/>
    <xf numFmtId="0" fontId="0" fillId="6" borderId="47" xfId="0" applyFill="1" applyBorder="1"/>
    <xf numFmtId="0" fontId="0" fillId="0" borderId="53" xfId="0" applyBorder="1"/>
    <xf numFmtId="49" fontId="35" fillId="0" borderId="0" xfId="0" applyNumberFormat="1" applyFont="1" applyAlignment="1">
      <alignment horizontal="center" vertical="center" wrapText="1"/>
    </xf>
    <xf numFmtId="49" fontId="36" fillId="0" borderId="0" xfId="0" applyNumberFormat="1" applyFont="1" applyAlignment="1">
      <alignment horizontal="center" vertical="center" wrapText="1"/>
    </xf>
    <xf numFmtId="16" fontId="25" fillId="0" borderId="0" xfId="0" applyNumberFormat="1" applyFont="1"/>
    <xf numFmtId="0" fontId="37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/>
    </xf>
    <xf numFmtId="18" fontId="0" fillId="0" borderId="0" xfId="0" applyNumberFormat="1"/>
    <xf numFmtId="0" fontId="39" fillId="0" borderId="0" xfId="0" applyFont="1"/>
    <xf numFmtId="0" fontId="25" fillId="0" borderId="0" xfId="0" applyFont="1" applyAlignment="1">
      <alignment horizontal="center"/>
    </xf>
    <xf numFmtId="0" fontId="0" fillId="0" borderId="54" xfId="0" applyBorder="1"/>
    <xf numFmtId="0" fontId="0" fillId="0" borderId="56" xfId="0" applyBorder="1"/>
    <xf numFmtId="20" fontId="30" fillId="0" borderId="0" xfId="0" applyNumberFormat="1" applyFont="1" applyAlignment="1">
      <alignment horizontal="left"/>
    </xf>
    <xf numFmtId="0" fontId="0" fillId="0" borderId="54" xfId="0" applyBorder="1" applyAlignment="1">
      <alignment textRotation="21"/>
    </xf>
    <xf numFmtId="0" fontId="0" fillId="6" borderId="56" xfId="0" applyFill="1" applyBorder="1"/>
    <xf numFmtId="0" fontId="7" fillId="0" borderId="0" xfId="0" applyFont="1"/>
    <xf numFmtId="0" fontId="5" fillId="0" borderId="0" xfId="0" applyFont="1"/>
    <xf numFmtId="0" fontId="4" fillId="0" borderId="0" xfId="0" applyFont="1"/>
    <xf numFmtId="0" fontId="7" fillId="0" borderId="12" xfId="0" applyFont="1" applyBorder="1"/>
    <xf numFmtId="0" fontId="4" fillId="0" borderId="12" xfId="0" applyFont="1" applyBorder="1"/>
    <xf numFmtId="0" fontId="0" fillId="12" borderId="56" xfId="0" applyFill="1" applyBorder="1"/>
    <xf numFmtId="0" fontId="0" fillId="7" borderId="9" xfId="0" applyFill="1" applyBorder="1"/>
    <xf numFmtId="0" fontId="0" fillId="5" borderId="9" xfId="0" applyFill="1" applyBorder="1"/>
    <xf numFmtId="0" fontId="3" fillId="0" borderId="3" xfId="0" applyFont="1" applyBorder="1"/>
    <xf numFmtId="0" fontId="3" fillId="0" borderId="12" xfId="0" applyFont="1" applyBorder="1"/>
    <xf numFmtId="0" fontId="6" fillId="8" borderId="0" xfId="0" applyFont="1" applyFill="1"/>
    <xf numFmtId="0" fontId="3" fillId="8" borderId="4" xfId="0" applyFont="1" applyFill="1" applyBorder="1"/>
    <xf numFmtId="0" fontId="3" fillId="5" borderId="12" xfId="0" applyFont="1" applyFill="1" applyBorder="1"/>
    <xf numFmtId="0" fontId="3" fillId="5" borderId="4" xfId="0" applyFont="1" applyFill="1" applyBorder="1"/>
    <xf numFmtId="0" fontId="3" fillId="6" borderId="0" xfId="0" applyFont="1" applyFill="1"/>
    <xf numFmtId="0" fontId="25" fillId="6" borderId="0" xfId="0" applyFont="1" applyFill="1"/>
    <xf numFmtId="0" fontId="3" fillId="6" borderId="11" xfId="0" applyFont="1" applyFill="1" applyBorder="1"/>
    <xf numFmtId="0" fontId="0" fillId="6" borderId="55" xfId="0" applyFill="1" applyBorder="1" applyAlignment="1">
      <alignment horizontal="center"/>
    </xf>
    <xf numFmtId="0" fontId="37" fillId="11" borderId="0" xfId="0" applyFont="1" applyFill="1"/>
    <xf numFmtId="0" fontId="37" fillId="11" borderId="12" xfId="0" applyFont="1" applyFill="1" applyBorder="1"/>
    <xf numFmtId="0" fontId="39" fillId="11" borderId="12" xfId="0" applyFont="1" applyFill="1" applyBorder="1"/>
    <xf numFmtId="0" fontId="0" fillId="5" borderId="55" xfId="0" applyFill="1" applyBorder="1" applyAlignment="1">
      <alignment horizontal="center"/>
    </xf>
    <xf numFmtId="0" fontId="0" fillId="13" borderId="56" xfId="0" applyFill="1" applyBorder="1"/>
    <xf numFmtId="0" fontId="0" fillId="7" borderId="55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3" fillId="5" borderId="0" xfId="0" applyFont="1" applyFill="1"/>
    <xf numFmtId="0" fontId="3" fillId="7" borderId="0" xfId="0" applyFont="1" applyFill="1"/>
    <xf numFmtId="0" fontId="2" fillId="5" borderId="11" xfId="0" applyFont="1" applyFill="1" applyBorder="1"/>
    <xf numFmtId="0" fontId="25" fillId="7" borderId="0" xfId="0" applyFont="1" applyFill="1"/>
    <xf numFmtId="0" fontId="2" fillId="8" borderId="11" xfId="0" applyFont="1" applyFill="1" applyBorder="1"/>
    <xf numFmtId="0" fontId="0" fillId="6" borderId="56" xfId="0" applyFill="1" applyBorder="1" applyAlignment="1">
      <alignment horizontal="center"/>
    </xf>
    <xf numFmtId="0" fontId="0" fillId="5" borderId="56" xfId="0" applyFill="1" applyBorder="1"/>
    <xf numFmtId="0" fontId="0" fillId="7" borderId="0" xfId="0" applyFill="1" applyAlignment="1">
      <alignment horizontal="center"/>
    </xf>
    <xf numFmtId="0" fontId="0" fillId="12" borderId="0" xfId="0" applyFill="1"/>
    <xf numFmtId="16" fontId="25" fillId="0" borderId="0" xfId="0" applyNumberFormat="1" applyFont="1" applyAlignment="1">
      <alignment horizontal="center"/>
    </xf>
    <xf numFmtId="0" fontId="0" fillId="12" borderId="0" xfId="0" applyFill="1" applyBorder="1"/>
    <xf numFmtId="0" fontId="0" fillId="3" borderId="24" xfId="0" applyFill="1" applyBorder="1"/>
    <xf numFmtId="0" fontId="0" fillId="3" borderId="23" xfId="0" applyFill="1" applyBorder="1"/>
    <xf numFmtId="0" fontId="0" fillId="3" borderId="11" xfId="0" applyFill="1" applyBorder="1"/>
    <xf numFmtId="0" fontId="0" fillId="3" borderId="32" xfId="0" applyFill="1" applyBorder="1"/>
    <xf numFmtId="0" fontId="0" fillId="3" borderId="5" xfId="0" applyFill="1" applyBorder="1"/>
    <xf numFmtId="0" fontId="0" fillId="3" borderId="51" xfId="0" applyFill="1" applyBorder="1"/>
    <xf numFmtId="0" fontId="0" fillId="3" borderId="39" xfId="0" applyFill="1" applyBorder="1"/>
    <xf numFmtId="0" fontId="0" fillId="13" borderId="24" xfId="0" applyFill="1" applyBorder="1"/>
    <xf numFmtId="0" fontId="0" fillId="13" borderId="23" xfId="0" applyFill="1" applyBorder="1"/>
    <xf numFmtId="0" fontId="0" fillId="12" borderId="23" xfId="0" applyFill="1" applyBorder="1"/>
    <xf numFmtId="0" fontId="0" fillId="12" borderId="11" xfId="0" applyFill="1" applyBorder="1"/>
    <xf numFmtId="0" fontId="0" fillId="14" borderId="23" xfId="0" applyFill="1" applyBorder="1"/>
    <xf numFmtId="0" fontId="0" fillId="14" borderId="2" xfId="0" applyFill="1" applyBorder="1"/>
    <xf numFmtId="0" fontId="0" fillId="14" borderId="11" xfId="0" applyFill="1" applyBorder="1"/>
    <xf numFmtId="0" fontId="0" fillId="14" borderId="24" xfId="0" applyFill="1" applyBorder="1"/>
    <xf numFmtId="0" fontId="0" fillId="14" borderId="5" xfId="0" applyFill="1" applyBorder="1"/>
    <xf numFmtId="0" fontId="0" fillId="14" borderId="28" xfId="0" applyFill="1" applyBorder="1"/>
    <xf numFmtId="0" fontId="0" fillId="3" borderId="4" xfId="0" applyFill="1" applyBorder="1"/>
    <xf numFmtId="0" fontId="0" fillId="14" borderId="32" xfId="0" applyFill="1" applyBorder="1"/>
    <xf numFmtId="0" fontId="13" fillId="0" borderId="2" xfId="1" applyFont="1" applyFill="1" applyBorder="1" applyAlignment="1" applyProtection="1">
      <alignment horizontal="center"/>
      <protection locked="0"/>
    </xf>
    <xf numFmtId="0" fontId="13" fillId="0" borderId="3" xfId="1" applyFont="1" applyFill="1" applyBorder="1" applyAlignment="1" applyProtection="1">
      <alignment horizontal="center"/>
      <protection locked="0"/>
    </xf>
    <xf numFmtId="0" fontId="13" fillId="0" borderId="4" xfId="1" applyFont="1" applyFill="1" applyBorder="1" applyAlignment="1" applyProtection="1">
      <alignment horizontal="center"/>
      <protection locked="0"/>
    </xf>
    <xf numFmtId="0" fontId="13" fillId="0" borderId="2" xfId="1" applyFont="1" applyFill="1" applyBorder="1" applyAlignment="1" applyProtection="1">
      <alignment horizontal="center"/>
      <protection hidden="1"/>
    </xf>
    <xf numFmtId="0" fontId="13" fillId="0" borderId="3" xfId="1" applyFont="1" applyFill="1" applyBorder="1" applyAlignment="1" applyProtection="1">
      <alignment horizontal="center"/>
      <protection hidden="1"/>
    </xf>
    <xf numFmtId="0" fontId="13" fillId="0" borderId="4" xfId="1" applyFont="1" applyFill="1" applyBorder="1" applyAlignment="1" applyProtection="1">
      <alignment horizontal="center"/>
      <protection hidden="1"/>
    </xf>
    <xf numFmtId="0" fontId="13" fillId="0" borderId="0" xfId="1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>
      <alignment horizontal="left"/>
    </xf>
    <xf numFmtId="0" fontId="33" fillId="0" borderId="17" xfId="0" applyFont="1" applyBorder="1" applyAlignment="1">
      <alignment horizontal="left"/>
    </xf>
    <xf numFmtId="0" fontId="33" fillId="0" borderId="18" xfId="0" applyFont="1" applyBorder="1" applyAlignment="1">
      <alignment horizontal="left"/>
    </xf>
    <xf numFmtId="0" fontId="33" fillId="0" borderId="19" xfId="0" applyFont="1" applyBorder="1" applyAlignment="1">
      <alignment horizontal="left"/>
    </xf>
    <xf numFmtId="0" fontId="0" fillId="14" borderId="4" xfId="0" applyFill="1" applyBorder="1"/>
    <xf numFmtId="0" fontId="0" fillId="14" borderId="0" xfId="0" applyFill="1"/>
  </cellXfs>
  <cellStyles count="3">
    <cellStyle name="Επικεφαλίδα 2" xfId="1" builtinId="17"/>
    <cellStyle name="Κανονικό" xfId="0" builtinId="0"/>
    <cellStyle name="Υπερ-σύνδεση" xfId="2" builtinId="8"/>
  </cellStyles>
  <dxfs count="45">
    <dxf>
      <font>
        <color rgb="FF1F497D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mailto:droumpeka@yahoo.gr" TargetMode="External"/><Relationship Id="rId117" Type="http://schemas.openxmlformats.org/officeDocument/2006/relationships/hyperlink" Target="mailto:alexandrosfilippousis@gmail.com" TargetMode="External"/><Relationship Id="rId21" Type="http://schemas.openxmlformats.org/officeDocument/2006/relationships/hyperlink" Target="mailto:INFO@DOORSAFETY.GR" TargetMode="External"/><Relationship Id="rId42" Type="http://schemas.openxmlformats.org/officeDocument/2006/relationships/hyperlink" Target="mailto:ar.vasil@gmail.com" TargetMode="External"/><Relationship Id="rId47" Type="http://schemas.openxmlformats.org/officeDocument/2006/relationships/hyperlink" Target="mailto:alexandros.takis.76@gmail.com" TargetMode="External"/><Relationship Id="rId63" Type="http://schemas.openxmlformats.org/officeDocument/2006/relationships/hyperlink" Target="mailto:elvanaagoli3@gmail.com" TargetMode="External"/><Relationship Id="rId68" Type="http://schemas.openxmlformats.org/officeDocument/2006/relationships/hyperlink" Target="mailto:jvarkas@gmail.com" TargetMode="External"/><Relationship Id="rId84" Type="http://schemas.openxmlformats.org/officeDocument/2006/relationships/hyperlink" Target="mailto:teof100@gmail.com" TargetMode="External"/><Relationship Id="rId89" Type="http://schemas.openxmlformats.org/officeDocument/2006/relationships/hyperlink" Target="mailto:mary.lou@hotmail.gr" TargetMode="External"/><Relationship Id="rId112" Type="http://schemas.openxmlformats.org/officeDocument/2006/relationships/hyperlink" Target="mailto:sofia481977@gmail.com" TargetMode="External"/><Relationship Id="rId133" Type="http://schemas.openxmlformats.org/officeDocument/2006/relationships/hyperlink" Target="mailto:katerinafilipp2019@gmail.com" TargetMode="External"/><Relationship Id="rId138" Type="http://schemas.openxmlformats.org/officeDocument/2006/relationships/hyperlink" Target="mailto:elefteriosiordanidis@gmail.com" TargetMode="External"/><Relationship Id="rId16" Type="http://schemas.openxmlformats.org/officeDocument/2006/relationships/hyperlink" Target="mailto:nagiamama2013@gmail.com" TargetMode="External"/><Relationship Id="rId107" Type="http://schemas.openxmlformats.org/officeDocument/2006/relationships/hyperlink" Target="mailto:siderigogo1976@gmail.com" TargetMode="External"/><Relationship Id="rId11" Type="http://schemas.openxmlformats.org/officeDocument/2006/relationships/hyperlink" Target="mailto:sev.almpani@yahoo.gr" TargetMode="External"/><Relationship Id="rId32" Type="http://schemas.openxmlformats.org/officeDocument/2006/relationships/hyperlink" Target="mailto:nikolasxitirog@gmail.com" TargetMode="External"/><Relationship Id="rId37" Type="http://schemas.openxmlformats.org/officeDocument/2006/relationships/hyperlink" Target="mailto:elinazap21@gmail.com" TargetMode="External"/><Relationship Id="rId53" Type="http://schemas.openxmlformats.org/officeDocument/2006/relationships/hyperlink" Target="mailto:douroulena@gmail.com" TargetMode="External"/><Relationship Id="rId58" Type="http://schemas.openxmlformats.org/officeDocument/2006/relationships/hyperlink" Target="mailto:voutsimaria@gmail.com" TargetMode="External"/><Relationship Id="rId74" Type="http://schemas.openxmlformats.org/officeDocument/2006/relationships/hyperlink" Target="mailto:panxristakopoulou@yahoo.gr" TargetMode="External"/><Relationship Id="rId79" Type="http://schemas.openxmlformats.org/officeDocument/2006/relationships/hyperlink" Target="mailto:artamelina00@gmail.com" TargetMode="External"/><Relationship Id="rId102" Type="http://schemas.openxmlformats.org/officeDocument/2006/relationships/hyperlink" Target="mailto:nightshark76@yahoo.com" TargetMode="External"/><Relationship Id="rId123" Type="http://schemas.openxmlformats.org/officeDocument/2006/relationships/hyperlink" Target="mailto:efievrodelie@gmail.com" TargetMode="External"/><Relationship Id="rId128" Type="http://schemas.openxmlformats.org/officeDocument/2006/relationships/hyperlink" Target="mailto:annanefelileon@gmail.com" TargetMode="External"/><Relationship Id="rId144" Type="http://schemas.openxmlformats.org/officeDocument/2006/relationships/hyperlink" Target="mailto:ahmad.miho17@gmail.com" TargetMode="External"/><Relationship Id="rId149" Type="http://schemas.openxmlformats.org/officeDocument/2006/relationships/hyperlink" Target="mailto:%20mdiakostamatis@gmail.com" TargetMode="External"/><Relationship Id="rId5" Type="http://schemas.openxmlformats.org/officeDocument/2006/relationships/hyperlink" Target="mailto:kostas517517@gmail.com" TargetMode="External"/><Relationship Id="rId90" Type="http://schemas.openxmlformats.org/officeDocument/2006/relationships/hyperlink" Target="mailto:behdonikoletasen@gmail.com" TargetMode="External"/><Relationship Id="rId95" Type="http://schemas.openxmlformats.org/officeDocument/2006/relationships/hyperlink" Target="mailto:mpour13@yahoo.gr" TargetMode="External"/><Relationship Id="rId22" Type="http://schemas.openxmlformats.org/officeDocument/2006/relationships/hyperlink" Target="mailto:konstadinakarra@yahoo.gr" TargetMode="External"/><Relationship Id="rId27" Type="http://schemas.openxmlformats.org/officeDocument/2006/relationships/hyperlink" Target="mailto:agtarama@gmail.com" TargetMode="External"/><Relationship Id="rId43" Type="http://schemas.openxmlformats.org/officeDocument/2006/relationships/hyperlink" Target="mailto:par.ntamaga@gmail.com" TargetMode="External"/><Relationship Id="rId48" Type="http://schemas.openxmlformats.org/officeDocument/2006/relationships/hyperlink" Target="mailto:simidaln@gmail.com" TargetMode="External"/><Relationship Id="rId64" Type="http://schemas.openxmlformats.org/officeDocument/2006/relationships/hyperlink" Target="mailto:kiriakospan@gmail.com" TargetMode="External"/><Relationship Id="rId69" Type="http://schemas.openxmlformats.org/officeDocument/2006/relationships/hyperlink" Target="mailto:alexandrosmilo@gmail.com" TargetMode="External"/><Relationship Id="rId113" Type="http://schemas.openxmlformats.org/officeDocument/2006/relationships/hyperlink" Target="mailto:tseliouvoula@gmail.com" TargetMode="External"/><Relationship Id="rId118" Type="http://schemas.openxmlformats.org/officeDocument/2006/relationships/hyperlink" Target="mailto:mariasagana@hotmail.com" TargetMode="External"/><Relationship Id="rId134" Type="http://schemas.openxmlformats.org/officeDocument/2006/relationships/hyperlink" Target="mailto:eir.d.kyriakou@gmail.com" TargetMode="External"/><Relationship Id="rId139" Type="http://schemas.openxmlformats.org/officeDocument/2006/relationships/hyperlink" Target="mailto:fkollias@star.gr" TargetMode="External"/><Relationship Id="rId80" Type="http://schemas.openxmlformats.org/officeDocument/2006/relationships/hyperlink" Target="mailto:gloustianos@yahoo.gr" TargetMode="External"/><Relationship Id="rId85" Type="http://schemas.openxmlformats.org/officeDocument/2006/relationships/hyperlink" Target="mailto:stelladervishi@gmail.com" TargetMode="External"/><Relationship Id="rId150" Type="http://schemas.openxmlformats.org/officeDocument/2006/relationships/hyperlink" Target="mailto:tsimoula@gmail.com" TargetMode="External"/><Relationship Id="rId12" Type="http://schemas.openxmlformats.org/officeDocument/2006/relationships/hyperlink" Target="mailto:aptheodora1@gmail.com" TargetMode="External"/><Relationship Id="rId17" Type="http://schemas.openxmlformats.org/officeDocument/2006/relationships/hyperlink" Target="mailto:evichris_4@hotmail.com" TargetMode="External"/><Relationship Id="rId25" Type="http://schemas.openxmlformats.org/officeDocument/2006/relationships/hyperlink" Target="mailto:ddelinajanca4@gmail.com" TargetMode="External"/><Relationship Id="rId33" Type="http://schemas.openxmlformats.org/officeDocument/2006/relationships/hyperlink" Target="mailto:loyloydakion2@gmail.com" TargetMode="External"/><Relationship Id="rId38" Type="http://schemas.openxmlformats.org/officeDocument/2006/relationships/hyperlink" Target="mailto:helendim11@gmail.com" TargetMode="External"/><Relationship Id="rId46" Type="http://schemas.openxmlformats.org/officeDocument/2006/relationships/hyperlink" Target="mailto:elina@idsign.gr" TargetMode="External"/><Relationship Id="rId59" Type="http://schemas.openxmlformats.org/officeDocument/2006/relationships/hyperlink" Target="mailto:ioannapouriki@gmail.gr" TargetMode="External"/><Relationship Id="rId67" Type="http://schemas.openxmlformats.org/officeDocument/2006/relationships/hyperlink" Target="mailto:almamema86@gmail.com" TargetMode="External"/><Relationship Id="rId103" Type="http://schemas.openxmlformats.org/officeDocument/2006/relationships/hyperlink" Target="mailto:popesgourou1@gmail.com" TargetMode="External"/><Relationship Id="rId108" Type="http://schemas.openxmlformats.org/officeDocument/2006/relationships/hyperlink" Target="mailto:john.j.cook79@gmail.com" TargetMode="External"/><Relationship Id="rId116" Type="http://schemas.openxmlformats.org/officeDocument/2006/relationships/hyperlink" Target="mailto:ginaki99@hotmail.com" TargetMode="External"/><Relationship Id="rId124" Type="http://schemas.openxmlformats.org/officeDocument/2006/relationships/hyperlink" Target="mailto:denisagolosi@gmail.com" TargetMode="External"/><Relationship Id="rId129" Type="http://schemas.openxmlformats.org/officeDocument/2006/relationships/hyperlink" Target="mailto:lazarela.linfaj@gmail.com" TargetMode="External"/><Relationship Id="rId137" Type="http://schemas.openxmlformats.org/officeDocument/2006/relationships/hyperlink" Target="mailto:evitsarou@gmail.com" TargetMode="External"/><Relationship Id="rId20" Type="http://schemas.openxmlformats.org/officeDocument/2006/relationships/hyperlink" Target="mailto:nasosnikolopoulos@dsa.gr" TargetMode="External"/><Relationship Id="rId41" Type="http://schemas.openxmlformats.org/officeDocument/2006/relationships/hyperlink" Target="mailto:xenia.iliadi@gmail.com" TargetMode="External"/><Relationship Id="rId54" Type="http://schemas.openxmlformats.org/officeDocument/2006/relationships/hyperlink" Target="mailto:i_galazoula@hotmail.com" TargetMode="External"/><Relationship Id="rId62" Type="http://schemas.openxmlformats.org/officeDocument/2006/relationships/hyperlink" Target="mailto:stellapapac@hotmail.com" TargetMode="External"/><Relationship Id="rId70" Type="http://schemas.openxmlformats.org/officeDocument/2006/relationships/hyperlink" Target="mailto:irini_zamp@hotmail.com" TargetMode="External"/><Relationship Id="rId75" Type="http://schemas.openxmlformats.org/officeDocument/2006/relationships/hyperlink" Target="mailto:giwrgosmp.judo@gmail.com" TargetMode="External"/><Relationship Id="rId83" Type="http://schemas.openxmlformats.org/officeDocument/2006/relationships/hyperlink" Target="mailto:mariouskafar@hotmail.com" TargetMode="External"/><Relationship Id="rId88" Type="http://schemas.openxmlformats.org/officeDocument/2006/relationships/hyperlink" Target="mailto:bargiotaki@gmail.com" TargetMode="External"/><Relationship Id="rId91" Type="http://schemas.openxmlformats.org/officeDocument/2006/relationships/hyperlink" Target="mailto:tsakwna.g@gmail.com" TargetMode="External"/><Relationship Id="rId96" Type="http://schemas.openxmlformats.org/officeDocument/2006/relationships/hyperlink" Target="mailto:pappasathanassios@gmail.com" TargetMode="External"/><Relationship Id="rId111" Type="http://schemas.openxmlformats.org/officeDocument/2006/relationships/hyperlink" Target="mailto:konstantina1094@gmail.com" TargetMode="External"/><Relationship Id="rId132" Type="http://schemas.openxmlformats.org/officeDocument/2006/relationships/hyperlink" Target="mailto:antaveis93@gmail.com" TargetMode="External"/><Relationship Id="rId140" Type="http://schemas.openxmlformats.org/officeDocument/2006/relationships/hyperlink" Target="mailto:antkouza@gmail.com" TargetMode="External"/><Relationship Id="rId145" Type="http://schemas.openxmlformats.org/officeDocument/2006/relationships/hyperlink" Target="mailto:vpapadimopoulou@gmail.com" TargetMode="External"/><Relationship Id="rId153" Type="http://schemas.openxmlformats.org/officeDocument/2006/relationships/comments" Target="../comments6.xml"/><Relationship Id="rId1" Type="http://schemas.openxmlformats.org/officeDocument/2006/relationships/hyperlink" Target="mailto:jimtsantilas@yahoo.gr" TargetMode="External"/><Relationship Id="rId6" Type="http://schemas.openxmlformats.org/officeDocument/2006/relationships/hyperlink" Target="mailto:spurossiatis@gmail.com" TargetMode="External"/><Relationship Id="rId15" Type="http://schemas.openxmlformats.org/officeDocument/2006/relationships/hyperlink" Target="mailto:h.kontopoulou@gmail.com" TargetMode="External"/><Relationship Id="rId23" Type="http://schemas.openxmlformats.org/officeDocument/2006/relationships/hyperlink" Target="mailto:ttt.zzz1979@gmail.com" TargetMode="External"/><Relationship Id="rId28" Type="http://schemas.openxmlformats.org/officeDocument/2006/relationships/hyperlink" Target="mailto:erabatz@yahoo.gr" TargetMode="External"/><Relationship Id="rId36" Type="http://schemas.openxmlformats.org/officeDocument/2006/relationships/hyperlink" Target="mailto:tsintonivaso@gmail.com" TargetMode="External"/><Relationship Id="rId49" Type="http://schemas.openxmlformats.org/officeDocument/2006/relationships/hyperlink" Target="mailto:panagiotapapagiannaki@gmail.com" TargetMode="External"/><Relationship Id="rId57" Type="http://schemas.openxmlformats.org/officeDocument/2006/relationships/hyperlink" Target="mailto:giotapipis@gmail.com" TargetMode="External"/><Relationship Id="rId106" Type="http://schemas.openxmlformats.org/officeDocument/2006/relationships/hyperlink" Target="mailto:popitsa1@hotmail.com" TargetMode="External"/><Relationship Id="rId114" Type="http://schemas.openxmlformats.org/officeDocument/2006/relationships/hyperlink" Target="mailto:lyineli@gmail.com" TargetMode="External"/><Relationship Id="rId119" Type="http://schemas.openxmlformats.org/officeDocument/2006/relationships/hyperlink" Target="mailto:dhimpalierinolnta@gmail.com" TargetMode="External"/><Relationship Id="rId127" Type="http://schemas.openxmlformats.org/officeDocument/2006/relationships/hyperlink" Target="mailto:pipikojorgo1@gmail.com" TargetMode="External"/><Relationship Id="rId10" Type="http://schemas.openxmlformats.org/officeDocument/2006/relationships/hyperlink" Target="mailto:gkioliarafaela@gmail.com" TargetMode="External"/><Relationship Id="rId31" Type="http://schemas.openxmlformats.org/officeDocument/2006/relationships/hyperlink" Target="mailto:dahfatma19@gmail.com" TargetMode="External"/><Relationship Id="rId44" Type="http://schemas.openxmlformats.org/officeDocument/2006/relationships/hyperlink" Target="mailto:mparoumis2000@yahoo.gr" TargetMode="External"/><Relationship Id="rId52" Type="http://schemas.openxmlformats.org/officeDocument/2006/relationships/hyperlink" Target="mailto:nikolaosrompolas@outlook.com.gr" TargetMode="External"/><Relationship Id="rId60" Type="http://schemas.openxmlformats.org/officeDocument/2006/relationships/hyperlink" Target="mailto:marakizagl@gmail.com" TargetMode="External"/><Relationship Id="rId65" Type="http://schemas.openxmlformats.org/officeDocument/2006/relationships/hyperlink" Target="mailto:liakypraiou21@gmail.com" TargetMode="External"/><Relationship Id="rId73" Type="http://schemas.openxmlformats.org/officeDocument/2006/relationships/hyperlink" Target="mailto:antouanlibe@gmail.com" TargetMode="External"/><Relationship Id="rId78" Type="http://schemas.openxmlformats.org/officeDocument/2006/relationships/hyperlink" Target="mailto:diamanto83@gmail.com" TargetMode="External"/><Relationship Id="rId81" Type="http://schemas.openxmlformats.org/officeDocument/2006/relationships/hyperlink" Target="mailto:alex0412@hotmail.gr" TargetMode="External"/><Relationship Id="rId86" Type="http://schemas.openxmlformats.org/officeDocument/2006/relationships/hyperlink" Target="mailto:kgiannakopoulou188@gmail.com" TargetMode="External"/><Relationship Id="rId94" Type="http://schemas.openxmlformats.org/officeDocument/2006/relationships/hyperlink" Target="mailto:jashiashili473@gmail.com" TargetMode="External"/><Relationship Id="rId99" Type="http://schemas.openxmlformats.org/officeDocument/2006/relationships/hyperlink" Target="mailto:ildagerraj@gmail.com" TargetMode="External"/><Relationship Id="rId101" Type="http://schemas.openxmlformats.org/officeDocument/2006/relationships/hyperlink" Target="mailto:oepifanis@gmail.com" TargetMode="External"/><Relationship Id="rId122" Type="http://schemas.openxmlformats.org/officeDocument/2006/relationships/hyperlink" Target="mailto:sakelliosgrigorios@hotmail.gr" TargetMode="External"/><Relationship Id="rId130" Type="http://schemas.openxmlformats.org/officeDocument/2006/relationships/hyperlink" Target="mailto:artelarrapushaj@gmail.com" TargetMode="External"/><Relationship Id="rId135" Type="http://schemas.openxmlformats.org/officeDocument/2006/relationships/hyperlink" Target="mailto:ioannatsagurni@gmail.com" TargetMode="External"/><Relationship Id="rId143" Type="http://schemas.openxmlformats.org/officeDocument/2006/relationships/hyperlink" Target="mailto:nikos13cupra@gmail.com" TargetMode="External"/><Relationship Id="rId148" Type="http://schemas.openxmlformats.org/officeDocument/2006/relationships/hyperlink" Target="mailto:danilmary@gmail.com" TargetMode="External"/><Relationship Id="rId151" Type="http://schemas.openxmlformats.org/officeDocument/2006/relationships/printerSettings" Target="../printerSettings/printerSettings9.bin"/><Relationship Id="rId4" Type="http://schemas.openxmlformats.org/officeDocument/2006/relationships/hyperlink" Target="mailto:syrouniki@yahoo.gr" TargetMode="External"/><Relationship Id="rId9" Type="http://schemas.openxmlformats.org/officeDocument/2006/relationships/hyperlink" Target="mailto:antonis.seit@yahoo.com" TargetMode="External"/><Relationship Id="rId13" Type="http://schemas.openxmlformats.org/officeDocument/2006/relationships/hyperlink" Target="mailto:dtouban@gmail.com" TargetMode="External"/><Relationship Id="rId18" Type="http://schemas.openxmlformats.org/officeDocument/2006/relationships/hyperlink" Target="mailto:gkaratasou@yahoo.gr" TargetMode="External"/><Relationship Id="rId39" Type="http://schemas.openxmlformats.org/officeDocument/2006/relationships/hyperlink" Target="mailto:elenitsouvala70@gmail.com" TargetMode="External"/><Relationship Id="rId109" Type="http://schemas.openxmlformats.org/officeDocument/2006/relationships/hyperlink" Target="mailto:celajegla@gmail.com" TargetMode="External"/><Relationship Id="rId34" Type="http://schemas.openxmlformats.org/officeDocument/2006/relationships/hyperlink" Target="mailto:marina.symeonidou.83@gmail.com" TargetMode="External"/><Relationship Id="rId50" Type="http://schemas.openxmlformats.org/officeDocument/2006/relationships/hyperlink" Target="mailto:ikokkalidou@gmail.com" TargetMode="External"/><Relationship Id="rId55" Type="http://schemas.openxmlformats.org/officeDocument/2006/relationships/hyperlink" Target="mailto:almapetsolari@gmail.com" TargetMode="External"/><Relationship Id="rId76" Type="http://schemas.openxmlformats.org/officeDocument/2006/relationships/hyperlink" Target="mailto:evikaragianni2010@hotmail.com" TargetMode="External"/><Relationship Id="rId97" Type="http://schemas.openxmlformats.org/officeDocument/2006/relationships/hyperlink" Target="mailto:stel_rayz@hotmail.com" TargetMode="External"/><Relationship Id="rId104" Type="http://schemas.openxmlformats.org/officeDocument/2006/relationships/hyperlink" Target="mailto:zinababi@gmail.com" TargetMode="External"/><Relationship Id="rId120" Type="http://schemas.openxmlformats.org/officeDocument/2006/relationships/hyperlink" Target="mailto:fourniotizena@gmail.com" TargetMode="External"/><Relationship Id="rId125" Type="http://schemas.openxmlformats.org/officeDocument/2006/relationships/hyperlink" Target="mailto:hkarampouli@gmail.com" TargetMode="External"/><Relationship Id="rId141" Type="http://schemas.openxmlformats.org/officeDocument/2006/relationships/hyperlink" Target="mailto:elinatsiros@yahoo.gr" TargetMode="External"/><Relationship Id="rId146" Type="http://schemas.openxmlformats.org/officeDocument/2006/relationships/hyperlink" Target="mailto:antaveis93@gmail.com" TargetMode="External"/><Relationship Id="rId7" Type="http://schemas.openxmlformats.org/officeDocument/2006/relationships/hyperlink" Target="mailto:giorgosrigo21@gmail.com" TargetMode="External"/><Relationship Id="rId71" Type="http://schemas.openxmlformats.org/officeDocument/2006/relationships/hyperlink" Target="mailto:gledazani83@gmail.com" TargetMode="External"/><Relationship Id="rId92" Type="http://schemas.openxmlformats.org/officeDocument/2006/relationships/hyperlink" Target="mailto:xkorakide@gmail.com" TargetMode="External"/><Relationship Id="rId2" Type="http://schemas.openxmlformats.org/officeDocument/2006/relationships/hyperlink" Target="mailto:ipapadopoulos74@gmail.com" TargetMode="External"/><Relationship Id="rId29" Type="http://schemas.openxmlformats.org/officeDocument/2006/relationships/hyperlink" Target="mailto:maria_anat@yahoo.com" TargetMode="External"/><Relationship Id="rId24" Type="http://schemas.openxmlformats.org/officeDocument/2006/relationships/hyperlink" Target="mailto:katerina.mavr@yahoo.gr" TargetMode="External"/><Relationship Id="rId40" Type="http://schemas.openxmlformats.org/officeDocument/2006/relationships/hyperlink" Target="mailto:stav2.derm@yahoo.gr" TargetMode="External"/><Relationship Id="rId45" Type="http://schemas.openxmlformats.org/officeDocument/2006/relationships/hyperlink" Target="mailto:AMIDAVA1991@GMAIL.COM" TargetMode="External"/><Relationship Id="rId66" Type="http://schemas.openxmlformats.org/officeDocument/2006/relationships/hyperlink" Target="mailto:papatheov@hotmail.com" TargetMode="External"/><Relationship Id="rId87" Type="http://schemas.openxmlformats.org/officeDocument/2006/relationships/hyperlink" Target="mailto:dhimpaliergios@gmail.com" TargetMode="External"/><Relationship Id="rId110" Type="http://schemas.openxmlformats.org/officeDocument/2006/relationships/hyperlink" Target="mailto:ckatakis@gmail.com" TargetMode="External"/><Relationship Id="rId115" Type="http://schemas.openxmlformats.org/officeDocument/2006/relationships/hyperlink" Target="mailto:mamelinamou@hotmail.com" TargetMode="External"/><Relationship Id="rId131" Type="http://schemas.openxmlformats.org/officeDocument/2006/relationships/hyperlink" Target="mailto:john.j.cook79@gmail.com" TargetMode="External"/><Relationship Id="rId136" Type="http://schemas.openxmlformats.org/officeDocument/2006/relationships/hyperlink" Target="mailto:bardhahalo@gmail.com" TargetMode="External"/><Relationship Id="rId61" Type="http://schemas.openxmlformats.org/officeDocument/2006/relationships/hyperlink" Target="mailto:eriolapaco@yahoo.com" TargetMode="External"/><Relationship Id="rId82" Type="http://schemas.openxmlformats.org/officeDocument/2006/relationships/hyperlink" Target="mailto:kexrinik@gmail.com" TargetMode="External"/><Relationship Id="rId152" Type="http://schemas.openxmlformats.org/officeDocument/2006/relationships/vmlDrawing" Target="../drawings/vmlDrawing6.vml"/><Relationship Id="rId19" Type="http://schemas.openxmlformats.org/officeDocument/2006/relationships/hyperlink" Target="mailto:marykoi1977@gmail.com" TargetMode="External"/><Relationship Id="rId14" Type="http://schemas.openxmlformats.org/officeDocument/2006/relationships/hyperlink" Target="mailto:irinikarambatsou@gmail.com" TargetMode="External"/><Relationship Id="rId30" Type="http://schemas.openxmlformats.org/officeDocument/2006/relationships/hyperlink" Target="mailto:CHATZOGLOU.LAYWER@GMAIL.COM" TargetMode="External"/><Relationship Id="rId35" Type="http://schemas.openxmlformats.org/officeDocument/2006/relationships/hyperlink" Target="mailto:vassoula_19@hotmail.com" TargetMode="External"/><Relationship Id="rId56" Type="http://schemas.openxmlformats.org/officeDocument/2006/relationships/hyperlink" Target="mailto:rezartiveruari@gmail.com" TargetMode="External"/><Relationship Id="rId77" Type="http://schemas.openxmlformats.org/officeDocument/2006/relationships/hyperlink" Target="mailto:kostasskarlatos5@gmail.com" TargetMode="External"/><Relationship Id="rId100" Type="http://schemas.openxmlformats.org/officeDocument/2006/relationships/hyperlink" Target="mailto:christos.mk@hotmail.com" TargetMode="External"/><Relationship Id="rId105" Type="http://schemas.openxmlformats.org/officeDocument/2006/relationships/hyperlink" Target="mailto:veruarienkeledi@gmail.com" TargetMode="External"/><Relationship Id="rId126" Type="http://schemas.openxmlformats.org/officeDocument/2006/relationships/hyperlink" Target="mailto:alkistsekouras@ymail.com" TargetMode="External"/><Relationship Id="rId147" Type="http://schemas.openxmlformats.org/officeDocument/2006/relationships/hyperlink" Target="mailto:stelladervishi@gmail.com" TargetMode="External"/><Relationship Id="rId8" Type="http://schemas.openxmlformats.org/officeDocument/2006/relationships/hyperlink" Target="mailto:anastasia.x.makri@gmail.com" TargetMode="External"/><Relationship Id="rId51" Type="http://schemas.openxmlformats.org/officeDocument/2006/relationships/hyperlink" Target="mailto:koukos.giorgos@gmail.com-fourkioti.evgenia@gmail.com" TargetMode="External"/><Relationship Id="rId72" Type="http://schemas.openxmlformats.org/officeDocument/2006/relationships/hyperlink" Target="mailto:savnena@hotmail.gr" TargetMode="External"/><Relationship Id="rId93" Type="http://schemas.openxmlformats.org/officeDocument/2006/relationships/hyperlink" Target="mailto:magdaslan@yahoo.gr" TargetMode="External"/><Relationship Id="rId98" Type="http://schemas.openxmlformats.org/officeDocument/2006/relationships/hyperlink" Target="mailto:kalliopisarava@gmail.com" TargetMode="External"/><Relationship Id="rId121" Type="http://schemas.openxmlformats.org/officeDocument/2006/relationships/hyperlink" Target="mailto:sofiamakrido@hotmail.gr" TargetMode="External"/><Relationship Id="rId142" Type="http://schemas.openxmlformats.org/officeDocument/2006/relationships/hyperlink" Target="mailto:mairapar29@gmail.com" TargetMode="External"/><Relationship Id="rId3" Type="http://schemas.openxmlformats.org/officeDocument/2006/relationships/hyperlink" Target="mailto:koudounakaterina@yahoo.gr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I874"/>
  <sheetViews>
    <sheetView workbookViewId="0">
      <pane ySplit="1" topLeftCell="A854" activePane="bottomLeft" state="frozen"/>
      <selection pane="bottomLeft" activeCell="I805" sqref="I805"/>
    </sheetView>
  </sheetViews>
  <sheetFormatPr defaultRowHeight="15"/>
  <cols>
    <col min="1" max="1" width="14" style="18" bestFit="1" customWidth="1"/>
    <col min="2" max="2" width="47.85546875" bestFit="1" customWidth="1"/>
    <col min="3" max="3" width="12.85546875" style="14" bestFit="1" customWidth="1"/>
    <col min="4" max="5" width="6.85546875" style="14" bestFit="1" customWidth="1"/>
    <col min="6" max="6" width="8.85546875" style="14" bestFit="1" customWidth="1"/>
    <col min="7" max="7" width="7" style="16" bestFit="1" customWidth="1"/>
    <col min="8" max="8" width="15" style="14" bestFit="1" customWidth="1"/>
    <col min="9" max="9" width="10.28515625" style="14" bestFit="1" customWidth="1"/>
  </cols>
  <sheetData>
    <row r="1" spans="1:9" s="13" customFormat="1">
      <c r="A1" s="12" t="s">
        <v>365</v>
      </c>
      <c r="B1" s="12" t="s">
        <v>366</v>
      </c>
      <c r="C1" s="12" t="s">
        <v>367</v>
      </c>
      <c r="D1" s="12" t="s">
        <v>368</v>
      </c>
      <c r="E1" s="12" t="s">
        <v>369</v>
      </c>
      <c r="F1" s="12" t="s">
        <v>370</v>
      </c>
      <c r="G1" s="15" t="s">
        <v>4</v>
      </c>
      <c r="H1" s="12" t="s">
        <v>371</v>
      </c>
      <c r="I1" s="12" t="s">
        <v>372</v>
      </c>
    </row>
    <row r="2" spans="1:9">
      <c r="A2" s="17">
        <v>44454</v>
      </c>
      <c r="B2" t="s">
        <v>218</v>
      </c>
      <c r="G2" s="16">
        <v>91</v>
      </c>
    </row>
    <row r="3" spans="1:9">
      <c r="A3" s="17">
        <v>44454</v>
      </c>
      <c r="B3" t="s">
        <v>373</v>
      </c>
      <c r="D3" s="14">
        <v>67</v>
      </c>
    </row>
    <row r="4" spans="1:9">
      <c r="A4" s="17">
        <v>44454</v>
      </c>
      <c r="B4" t="s">
        <v>374</v>
      </c>
      <c r="D4" s="14">
        <v>110</v>
      </c>
    </row>
    <row r="5" spans="1:9">
      <c r="A5" s="17">
        <v>44454</v>
      </c>
      <c r="B5" t="s">
        <v>375</v>
      </c>
      <c r="C5" s="14">
        <v>66</v>
      </c>
    </row>
    <row r="6" spans="1:9">
      <c r="A6" s="17">
        <v>44454</v>
      </c>
      <c r="B6" t="s">
        <v>376</v>
      </c>
      <c r="C6" s="14">
        <v>59</v>
      </c>
    </row>
    <row r="7" spans="1:9">
      <c r="A7" s="17">
        <v>44454</v>
      </c>
      <c r="B7" t="s">
        <v>377</v>
      </c>
      <c r="D7" s="14">
        <v>111</v>
      </c>
    </row>
    <row r="8" spans="1:9">
      <c r="A8" s="17">
        <v>44455</v>
      </c>
      <c r="B8" t="s">
        <v>167</v>
      </c>
      <c r="D8" s="14">
        <v>147</v>
      </c>
    </row>
    <row r="9" spans="1:9">
      <c r="A9" s="17">
        <v>44455</v>
      </c>
      <c r="B9" t="s">
        <v>208</v>
      </c>
      <c r="D9" s="14">
        <v>60</v>
      </c>
    </row>
    <row r="10" spans="1:9">
      <c r="A10" s="17">
        <v>44455</v>
      </c>
      <c r="B10" t="s">
        <v>188</v>
      </c>
      <c r="C10" s="14">
        <v>60</v>
      </c>
    </row>
    <row r="11" spans="1:9">
      <c r="A11" s="17">
        <v>44456</v>
      </c>
      <c r="B11" t="s">
        <v>168</v>
      </c>
      <c r="C11" s="14">
        <v>50</v>
      </c>
    </row>
    <row r="12" spans="1:9">
      <c r="A12" s="17">
        <v>44456</v>
      </c>
      <c r="B12" t="s">
        <v>106</v>
      </c>
      <c r="C12" s="14">
        <v>55</v>
      </c>
      <c r="G12" s="16">
        <v>120</v>
      </c>
    </row>
    <row r="13" spans="1:9">
      <c r="A13" s="17"/>
    </row>
    <row r="14" spans="1:9">
      <c r="A14" s="17"/>
    </row>
    <row r="15" spans="1:9">
      <c r="A15" s="17">
        <v>44457</v>
      </c>
      <c r="B15" t="s">
        <v>378</v>
      </c>
      <c r="D15" s="14">
        <v>115</v>
      </c>
    </row>
    <row r="16" spans="1:9">
      <c r="A16" s="17">
        <v>44457</v>
      </c>
      <c r="B16" t="s">
        <v>379</v>
      </c>
      <c r="D16" s="14">
        <v>150</v>
      </c>
    </row>
    <row r="17" spans="1:7">
      <c r="A17" s="17">
        <v>44459</v>
      </c>
      <c r="B17" t="s">
        <v>75</v>
      </c>
      <c r="D17" s="14">
        <v>330</v>
      </c>
      <c r="G17" s="16">
        <v>34</v>
      </c>
    </row>
    <row r="18" spans="1:7">
      <c r="A18" s="17">
        <v>44459</v>
      </c>
      <c r="B18" t="s">
        <v>380</v>
      </c>
      <c r="D18" s="14">
        <v>98</v>
      </c>
    </row>
    <row r="19" spans="1:7">
      <c r="A19" s="17">
        <v>44460</v>
      </c>
      <c r="B19" t="s">
        <v>214</v>
      </c>
      <c r="D19" s="14">
        <v>150</v>
      </c>
    </row>
    <row r="20" spans="1:7">
      <c r="A20" s="17">
        <v>44461</v>
      </c>
      <c r="B20" t="s">
        <v>57</v>
      </c>
      <c r="C20" s="14">
        <v>55</v>
      </c>
      <c r="G20" s="16">
        <v>91</v>
      </c>
    </row>
    <row r="21" spans="1:7">
      <c r="A21" s="17">
        <v>44461</v>
      </c>
      <c r="B21" t="s">
        <v>86</v>
      </c>
      <c r="C21" s="14">
        <v>50</v>
      </c>
      <c r="G21" s="16">
        <v>90</v>
      </c>
    </row>
    <row r="22" spans="1:7">
      <c r="A22" s="17">
        <v>44461</v>
      </c>
      <c r="B22" t="s">
        <v>381</v>
      </c>
      <c r="D22" s="14">
        <v>267</v>
      </c>
    </row>
    <row r="23" spans="1:7">
      <c r="A23" s="17">
        <v>44462</v>
      </c>
      <c r="B23" t="s">
        <v>83</v>
      </c>
      <c r="C23" s="14">
        <v>115</v>
      </c>
    </row>
    <row r="25" spans="1:7">
      <c r="A25" s="17"/>
    </row>
    <row r="26" spans="1:7">
      <c r="A26" s="17">
        <v>44463</v>
      </c>
      <c r="B26" t="s">
        <v>382</v>
      </c>
      <c r="C26" s="14">
        <v>150</v>
      </c>
    </row>
    <row r="27" spans="1:7">
      <c r="A27" s="17">
        <v>44463</v>
      </c>
      <c r="B27" t="s">
        <v>383</v>
      </c>
      <c r="D27" s="14">
        <v>100</v>
      </c>
    </row>
    <row r="28" spans="1:7">
      <c r="A28" s="17">
        <v>44463</v>
      </c>
      <c r="B28" t="s">
        <v>384</v>
      </c>
      <c r="D28" s="14">
        <v>100</v>
      </c>
    </row>
    <row r="30" spans="1:7">
      <c r="A30" s="17">
        <v>44466</v>
      </c>
      <c r="B30" t="s">
        <v>385</v>
      </c>
      <c r="C30" s="14">
        <v>75</v>
      </c>
    </row>
    <row r="31" spans="1:7">
      <c r="A31" s="17">
        <v>44466</v>
      </c>
      <c r="B31" t="s">
        <v>386</v>
      </c>
      <c r="D31" s="14">
        <v>100</v>
      </c>
    </row>
    <row r="32" spans="1:7">
      <c r="A32" s="17">
        <v>44466</v>
      </c>
      <c r="B32" t="s">
        <v>192</v>
      </c>
      <c r="G32" s="16">
        <v>34</v>
      </c>
    </row>
    <row r="33" spans="1:7">
      <c r="A33" s="17">
        <v>44466</v>
      </c>
      <c r="B33" t="s">
        <v>374</v>
      </c>
      <c r="D33" s="14">
        <v>110</v>
      </c>
    </row>
    <row r="35" spans="1:7">
      <c r="A35" s="17">
        <v>44467</v>
      </c>
      <c r="B35" t="s">
        <v>387</v>
      </c>
      <c r="G35" s="16">
        <v>120</v>
      </c>
    </row>
    <row r="36" spans="1:7">
      <c r="B36" t="s">
        <v>388</v>
      </c>
      <c r="G36" s="16">
        <v>94</v>
      </c>
    </row>
    <row r="37" spans="1:7">
      <c r="B37" t="s">
        <v>136</v>
      </c>
      <c r="C37" s="14">
        <v>150</v>
      </c>
    </row>
    <row r="39" spans="1:7">
      <c r="A39" s="17">
        <v>44468</v>
      </c>
      <c r="B39" t="s">
        <v>389</v>
      </c>
      <c r="C39" s="14">
        <v>115</v>
      </c>
    </row>
    <row r="40" spans="1:7">
      <c r="A40" s="17"/>
    </row>
    <row r="41" spans="1:7">
      <c r="A41" s="17">
        <v>44469</v>
      </c>
      <c r="B41" t="s">
        <v>390</v>
      </c>
      <c r="C41" s="14">
        <v>262</v>
      </c>
    </row>
    <row r="42" spans="1:7">
      <c r="A42" s="17"/>
    </row>
    <row r="43" spans="1:7">
      <c r="A43" s="17">
        <v>44470</v>
      </c>
      <c r="B43" t="s">
        <v>391</v>
      </c>
      <c r="C43" s="14">
        <v>160</v>
      </c>
    </row>
    <row r="44" spans="1:7">
      <c r="B44" t="s">
        <v>94</v>
      </c>
      <c r="D44" s="14">
        <v>70</v>
      </c>
    </row>
    <row r="47" spans="1:7">
      <c r="A47" s="17"/>
    </row>
    <row r="48" spans="1:7">
      <c r="A48" s="17">
        <v>44473</v>
      </c>
      <c r="B48" t="s">
        <v>392</v>
      </c>
      <c r="C48" s="14">
        <v>40</v>
      </c>
    </row>
    <row r="49" spans="1:7">
      <c r="B49" t="s">
        <v>120</v>
      </c>
      <c r="D49" s="14">
        <v>111</v>
      </c>
    </row>
    <row r="50" spans="1:7">
      <c r="B50" t="s">
        <v>393</v>
      </c>
      <c r="D50" s="14">
        <v>70</v>
      </c>
    </row>
    <row r="51" spans="1:7">
      <c r="A51" s="17"/>
      <c r="B51" t="s">
        <v>216</v>
      </c>
      <c r="D51" s="14">
        <v>79</v>
      </c>
    </row>
    <row r="52" spans="1:7">
      <c r="B52" t="s">
        <v>394</v>
      </c>
      <c r="D52" s="14">
        <v>80</v>
      </c>
    </row>
    <row r="53" spans="1:7">
      <c r="B53" t="s">
        <v>395</v>
      </c>
      <c r="D53" s="14">
        <v>223</v>
      </c>
    </row>
    <row r="54" spans="1:7">
      <c r="A54" s="17"/>
      <c r="B54" t="s">
        <v>396</v>
      </c>
    </row>
    <row r="55" spans="1:7">
      <c r="B55" t="s">
        <v>397</v>
      </c>
      <c r="G55" s="16">
        <v>30</v>
      </c>
    </row>
    <row r="56" spans="1:7">
      <c r="B56" t="s">
        <v>398</v>
      </c>
      <c r="D56" s="14">
        <v>63</v>
      </c>
    </row>
    <row r="57" spans="1:7">
      <c r="B57" t="s">
        <v>399</v>
      </c>
      <c r="D57" s="14">
        <v>35</v>
      </c>
    </row>
    <row r="58" spans="1:7">
      <c r="B58" t="s">
        <v>136</v>
      </c>
      <c r="D58" s="14">
        <v>75</v>
      </c>
    </row>
    <row r="60" spans="1:7">
      <c r="A60" s="17">
        <v>44474</v>
      </c>
      <c r="B60" t="s">
        <v>400</v>
      </c>
      <c r="G60" s="16">
        <v>95</v>
      </c>
    </row>
    <row r="61" spans="1:7">
      <c r="B61" t="s">
        <v>401</v>
      </c>
      <c r="C61" s="14">
        <v>43</v>
      </c>
    </row>
    <row r="62" spans="1:7">
      <c r="B62" t="s">
        <v>402</v>
      </c>
      <c r="D62" s="14">
        <v>55</v>
      </c>
    </row>
    <row r="63" spans="1:7">
      <c r="B63" t="s">
        <v>62</v>
      </c>
      <c r="D63" s="14">
        <v>43</v>
      </c>
    </row>
    <row r="64" spans="1:7">
      <c r="B64" t="s">
        <v>403</v>
      </c>
      <c r="D64" s="14">
        <v>92</v>
      </c>
    </row>
    <row r="65" spans="1:4">
      <c r="B65" t="s">
        <v>404</v>
      </c>
      <c r="C65" s="14">
        <v>87</v>
      </c>
    </row>
    <row r="66" spans="1:4">
      <c r="B66" t="s">
        <v>405</v>
      </c>
      <c r="D66" s="14">
        <v>330</v>
      </c>
    </row>
    <row r="67" spans="1:4">
      <c r="B67" t="s">
        <v>406</v>
      </c>
      <c r="D67" s="14">
        <v>143</v>
      </c>
    </row>
    <row r="68" spans="1:4">
      <c r="B68" t="s">
        <v>407</v>
      </c>
      <c r="C68" s="14">
        <v>69</v>
      </c>
    </row>
    <row r="69" spans="1:4">
      <c r="B69" t="s">
        <v>408</v>
      </c>
      <c r="D69" s="14">
        <v>40</v>
      </c>
    </row>
    <row r="70" spans="1:4">
      <c r="B70" t="s">
        <v>409</v>
      </c>
      <c r="D70" s="14">
        <v>105</v>
      </c>
    </row>
    <row r="71" spans="1:4">
      <c r="B71" t="s">
        <v>410</v>
      </c>
      <c r="D71" s="14">
        <v>112</v>
      </c>
    </row>
    <row r="72" spans="1:4">
      <c r="B72" t="s">
        <v>411</v>
      </c>
      <c r="C72" s="14">
        <v>150</v>
      </c>
    </row>
    <row r="73" spans="1:4">
      <c r="B73" t="s">
        <v>412</v>
      </c>
      <c r="D73" s="14">
        <v>117</v>
      </c>
    </row>
    <row r="74" spans="1:4">
      <c r="B74" t="s">
        <v>412</v>
      </c>
      <c r="D74" s="14">
        <v>117</v>
      </c>
    </row>
    <row r="75" spans="1:4">
      <c r="B75" t="s">
        <v>104</v>
      </c>
      <c r="D75" s="14">
        <v>50</v>
      </c>
    </row>
    <row r="77" spans="1:4">
      <c r="A77" s="17">
        <v>44475</v>
      </c>
      <c r="B77" t="s">
        <v>413</v>
      </c>
      <c r="D77" s="14">
        <v>67</v>
      </c>
    </row>
    <row r="78" spans="1:4">
      <c r="B78" t="s">
        <v>414</v>
      </c>
      <c r="C78" s="14">
        <v>145</v>
      </c>
    </row>
    <row r="79" spans="1:4">
      <c r="B79" t="s">
        <v>415</v>
      </c>
      <c r="D79" s="14">
        <v>250</v>
      </c>
    </row>
    <row r="80" spans="1:4">
      <c r="B80" t="s">
        <v>416</v>
      </c>
      <c r="C80" s="14">
        <v>71</v>
      </c>
    </row>
    <row r="81" spans="1:7">
      <c r="B81" t="s">
        <v>417</v>
      </c>
      <c r="D81" s="14">
        <v>50</v>
      </c>
    </row>
    <row r="84" spans="1:7">
      <c r="A84" s="17">
        <v>44476</v>
      </c>
      <c r="B84" t="s">
        <v>139</v>
      </c>
      <c r="C84" s="14">
        <v>500</v>
      </c>
    </row>
    <row r="85" spans="1:7">
      <c r="B85" t="s">
        <v>418</v>
      </c>
      <c r="D85" s="14">
        <v>38</v>
      </c>
    </row>
    <row r="86" spans="1:7">
      <c r="B86" t="s">
        <v>97</v>
      </c>
      <c r="C86" s="14">
        <v>137</v>
      </c>
    </row>
    <row r="87" spans="1:7">
      <c r="B87" t="s">
        <v>419</v>
      </c>
      <c r="C87" s="14">
        <v>70</v>
      </c>
    </row>
    <row r="90" spans="1:7">
      <c r="A90" s="17">
        <v>44477</v>
      </c>
      <c r="B90" t="s">
        <v>203</v>
      </c>
      <c r="D90" s="14">
        <v>46</v>
      </c>
    </row>
    <row r="91" spans="1:7">
      <c r="B91" t="s">
        <v>420</v>
      </c>
      <c r="C91" s="14">
        <v>55</v>
      </c>
    </row>
    <row r="92" spans="1:7">
      <c r="B92" t="s">
        <v>421</v>
      </c>
      <c r="G92" s="16">
        <v>34</v>
      </c>
    </row>
    <row r="95" spans="1:7">
      <c r="A95" s="17">
        <v>44480</v>
      </c>
      <c r="B95" t="s">
        <v>165</v>
      </c>
      <c r="C95" s="14">
        <v>150</v>
      </c>
    </row>
    <row r="96" spans="1:7">
      <c r="B96" t="s">
        <v>422</v>
      </c>
      <c r="D96" s="14">
        <v>165</v>
      </c>
    </row>
    <row r="97" spans="1:4">
      <c r="B97" t="s">
        <v>423</v>
      </c>
      <c r="C97" s="14" t="s">
        <v>424</v>
      </c>
    </row>
    <row r="100" spans="1:4">
      <c r="A100" s="17">
        <v>44481</v>
      </c>
      <c r="B100" t="s">
        <v>425</v>
      </c>
      <c r="C100" s="14">
        <v>200</v>
      </c>
    </row>
    <row r="101" spans="1:4">
      <c r="B101" t="s">
        <v>208</v>
      </c>
      <c r="D101" s="14">
        <v>62</v>
      </c>
    </row>
    <row r="102" spans="1:4">
      <c r="B102" t="s">
        <v>426</v>
      </c>
      <c r="C102" s="14">
        <v>82</v>
      </c>
    </row>
    <row r="103" spans="1:4">
      <c r="A103" s="17"/>
    </row>
    <row r="105" spans="1:4">
      <c r="A105" s="17">
        <v>44482</v>
      </c>
      <c r="B105" t="s">
        <v>427</v>
      </c>
      <c r="D105" s="14">
        <v>110</v>
      </c>
    </row>
    <row r="106" spans="1:4">
      <c r="B106" t="s">
        <v>428</v>
      </c>
      <c r="C106" s="14">
        <v>99</v>
      </c>
    </row>
    <row r="107" spans="1:4">
      <c r="B107" t="s">
        <v>171</v>
      </c>
      <c r="D107" s="14">
        <v>65</v>
      </c>
    </row>
    <row r="108" spans="1:4">
      <c r="B108" t="s">
        <v>186</v>
      </c>
      <c r="C108" s="14">
        <v>115</v>
      </c>
    </row>
    <row r="111" spans="1:4">
      <c r="A111" s="17">
        <v>44487</v>
      </c>
      <c r="B111" t="s">
        <v>429</v>
      </c>
      <c r="D111" s="14">
        <v>113</v>
      </c>
    </row>
    <row r="112" spans="1:4">
      <c r="B112" t="s">
        <v>430</v>
      </c>
      <c r="D112" s="14">
        <v>266</v>
      </c>
    </row>
    <row r="113" spans="1:5">
      <c r="B113" t="s">
        <v>431</v>
      </c>
      <c r="C113" s="14">
        <v>34</v>
      </c>
      <c r="E113" s="14" t="s">
        <v>51</v>
      </c>
    </row>
    <row r="114" spans="1:5">
      <c r="B114" t="s">
        <v>432</v>
      </c>
      <c r="D114" s="14">
        <v>210</v>
      </c>
    </row>
    <row r="116" spans="1:5">
      <c r="A116" s="17">
        <v>44488</v>
      </c>
      <c r="B116" t="s">
        <v>433</v>
      </c>
      <c r="C116" s="14">
        <v>42</v>
      </c>
    </row>
    <row r="117" spans="1:5">
      <c r="B117" t="s">
        <v>434</v>
      </c>
      <c r="D117" s="14">
        <v>500</v>
      </c>
    </row>
    <row r="118" spans="1:5">
      <c r="B118" t="s">
        <v>435</v>
      </c>
      <c r="C118" s="14">
        <v>400</v>
      </c>
    </row>
    <row r="121" spans="1:5">
      <c r="A121" s="17">
        <v>44489</v>
      </c>
      <c r="B121" t="s">
        <v>436</v>
      </c>
      <c r="D121" s="14">
        <v>100</v>
      </c>
    </row>
    <row r="122" spans="1:5">
      <c r="B122" t="s">
        <v>437</v>
      </c>
      <c r="D122" s="14">
        <v>200</v>
      </c>
    </row>
    <row r="123" spans="1:5">
      <c r="B123" t="s">
        <v>104</v>
      </c>
      <c r="D123" s="14">
        <v>43</v>
      </c>
    </row>
    <row r="124" spans="1:5">
      <c r="B124" t="s">
        <v>136</v>
      </c>
      <c r="C124" s="14">
        <v>125</v>
      </c>
    </row>
    <row r="125" spans="1:5">
      <c r="B125" t="s">
        <v>438</v>
      </c>
      <c r="D125" s="14">
        <v>109</v>
      </c>
    </row>
    <row r="126" spans="1:5">
      <c r="B126" t="s">
        <v>439</v>
      </c>
      <c r="D126" s="14">
        <v>109</v>
      </c>
    </row>
    <row r="127" spans="1:5">
      <c r="B127" t="s">
        <v>440</v>
      </c>
      <c r="C127" s="14">
        <v>125</v>
      </c>
    </row>
    <row r="129" spans="1:4">
      <c r="A129" s="17">
        <v>44490</v>
      </c>
      <c r="B129" t="s">
        <v>441</v>
      </c>
      <c r="D129" s="14">
        <v>121</v>
      </c>
    </row>
    <row r="130" spans="1:4">
      <c r="B130" t="s">
        <v>442</v>
      </c>
      <c r="C130" s="14">
        <v>35</v>
      </c>
    </row>
    <row r="131" spans="1:4">
      <c r="B131" t="s">
        <v>443</v>
      </c>
      <c r="C131" s="14">
        <v>80</v>
      </c>
    </row>
    <row r="133" spans="1:4">
      <c r="A133" s="17">
        <v>44491</v>
      </c>
      <c r="B133" t="s">
        <v>444</v>
      </c>
      <c r="C133" s="14">
        <v>128</v>
      </c>
    </row>
    <row r="135" spans="1:4">
      <c r="A135" s="17">
        <v>44494</v>
      </c>
      <c r="B135" t="s">
        <v>445</v>
      </c>
      <c r="C135" s="14">
        <v>45</v>
      </c>
    </row>
    <row r="137" spans="1:4">
      <c r="A137" s="17">
        <v>44495</v>
      </c>
      <c r="B137" t="s">
        <v>202</v>
      </c>
      <c r="C137" s="14">
        <v>87</v>
      </c>
    </row>
    <row r="138" spans="1:4">
      <c r="B138" t="s">
        <v>446</v>
      </c>
      <c r="D138" s="14">
        <v>105</v>
      </c>
    </row>
    <row r="139" spans="1:4">
      <c r="B139" t="s">
        <v>447</v>
      </c>
      <c r="C139" s="14">
        <v>74</v>
      </c>
    </row>
    <row r="140" spans="1:4">
      <c r="B140" t="s">
        <v>179</v>
      </c>
      <c r="D140" s="14">
        <v>148</v>
      </c>
    </row>
    <row r="142" spans="1:4">
      <c r="A142" s="17">
        <v>44496</v>
      </c>
      <c r="B142" t="s">
        <v>374</v>
      </c>
      <c r="D142" s="14">
        <v>110</v>
      </c>
    </row>
    <row r="143" spans="1:4">
      <c r="B143" t="s">
        <v>448</v>
      </c>
      <c r="C143" s="14">
        <v>180</v>
      </c>
    </row>
    <row r="144" spans="1:4">
      <c r="B144" t="s">
        <v>165</v>
      </c>
      <c r="C144" s="14">
        <v>100</v>
      </c>
    </row>
    <row r="147" spans="1:4">
      <c r="A147" s="17">
        <v>44498</v>
      </c>
      <c r="B147" t="s">
        <v>203</v>
      </c>
      <c r="D147" s="14">
        <v>46</v>
      </c>
    </row>
    <row r="149" spans="1:4">
      <c r="A149" s="17">
        <v>44499</v>
      </c>
      <c r="B149" t="s">
        <v>132</v>
      </c>
      <c r="D149" s="14">
        <v>115</v>
      </c>
    </row>
    <row r="150" spans="1:4">
      <c r="B150" t="s">
        <v>29</v>
      </c>
      <c r="C150" s="14">
        <v>131</v>
      </c>
    </row>
    <row r="151" spans="1:4">
      <c r="B151" t="s">
        <v>449</v>
      </c>
      <c r="C151" s="14">
        <v>131</v>
      </c>
    </row>
    <row r="153" spans="1:4">
      <c r="A153" s="17">
        <v>44501</v>
      </c>
      <c r="B153" t="s">
        <v>152</v>
      </c>
      <c r="C153" s="14">
        <v>115</v>
      </c>
    </row>
    <row r="154" spans="1:4">
      <c r="B154" t="s">
        <v>450</v>
      </c>
      <c r="C154" s="14">
        <v>240</v>
      </c>
    </row>
    <row r="156" spans="1:4">
      <c r="A156" s="17">
        <v>44502</v>
      </c>
      <c r="B156" t="s">
        <v>451</v>
      </c>
      <c r="C156" s="14">
        <v>55</v>
      </c>
    </row>
    <row r="157" spans="1:4">
      <c r="B157" t="s">
        <v>98</v>
      </c>
      <c r="C157" s="14">
        <v>43</v>
      </c>
    </row>
    <row r="158" spans="1:4">
      <c r="B158" t="s">
        <v>452</v>
      </c>
      <c r="D158" s="14">
        <v>112</v>
      </c>
    </row>
    <row r="159" spans="1:4">
      <c r="B159" t="s">
        <v>207</v>
      </c>
      <c r="D159" s="14">
        <v>143</v>
      </c>
    </row>
    <row r="160" spans="1:4">
      <c r="B160" t="s">
        <v>404</v>
      </c>
      <c r="D160" s="14">
        <v>87</v>
      </c>
    </row>
    <row r="161" spans="1:4">
      <c r="B161" t="s">
        <v>187</v>
      </c>
      <c r="D161" s="14">
        <v>40</v>
      </c>
    </row>
    <row r="162" spans="1:4">
      <c r="B162" t="s">
        <v>412</v>
      </c>
      <c r="D162" s="14">
        <v>117</v>
      </c>
    </row>
    <row r="164" spans="1:4">
      <c r="A164" s="17">
        <v>44503</v>
      </c>
      <c r="B164" t="s">
        <v>453</v>
      </c>
      <c r="C164" s="14">
        <v>945</v>
      </c>
    </row>
    <row r="165" spans="1:4">
      <c r="B165" t="s">
        <v>454</v>
      </c>
      <c r="C165" s="14">
        <v>200</v>
      </c>
    </row>
    <row r="166" spans="1:4">
      <c r="B166" t="s">
        <v>455</v>
      </c>
      <c r="C166" s="14">
        <v>200</v>
      </c>
    </row>
    <row r="167" spans="1:4">
      <c r="B167" t="s">
        <v>456</v>
      </c>
      <c r="D167" s="14">
        <v>65</v>
      </c>
    </row>
    <row r="168" spans="1:4">
      <c r="B168" t="s">
        <v>457</v>
      </c>
      <c r="C168" s="14">
        <v>40</v>
      </c>
    </row>
    <row r="169" spans="1:4">
      <c r="B169" t="s">
        <v>458</v>
      </c>
      <c r="C169" s="14">
        <v>250</v>
      </c>
    </row>
    <row r="172" spans="1:4">
      <c r="A172" s="17">
        <v>44504</v>
      </c>
      <c r="B172" t="s">
        <v>62</v>
      </c>
      <c r="D172" s="14">
        <v>43</v>
      </c>
    </row>
    <row r="173" spans="1:4">
      <c r="B173" t="s">
        <v>58</v>
      </c>
      <c r="D173" s="14">
        <v>43</v>
      </c>
    </row>
    <row r="174" spans="1:4">
      <c r="B174" t="s">
        <v>418</v>
      </c>
      <c r="D174" s="14">
        <v>37.5</v>
      </c>
    </row>
    <row r="175" spans="1:4">
      <c r="B175" t="s">
        <v>459</v>
      </c>
      <c r="D175" s="14">
        <v>79</v>
      </c>
    </row>
    <row r="177" spans="1:4">
      <c r="A177" s="17">
        <v>44505</v>
      </c>
      <c r="B177" t="s">
        <v>460</v>
      </c>
      <c r="C177" s="14">
        <v>92</v>
      </c>
    </row>
    <row r="178" spans="1:4">
      <c r="B178" t="s">
        <v>461</v>
      </c>
      <c r="D178" s="14">
        <v>250</v>
      </c>
    </row>
    <row r="179" spans="1:4">
      <c r="B179" t="s">
        <v>462</v>
      </c>
      <c r="C179" s="14">
        <v>99</v>
      </c>
    </row>
    <row r="182" spans="1:4">
      <c r="A182" s="17">
        <v>44508</v>
      </c>
      <c r="B182" t="s">
        <v>463</v>
      </c>
      <c r="D182" s="14">
        <v>181</v>
      </c>
    </row>
    <row r="183" spans="1:4">
      <c r="B183" t="s">
        <v>464</v>
      </c>
      <c r="C183" s="14">
        <v>150</v>
      </c>
    </row>
    <row r="184" spans="1:4">
      <c r="B184" t="s">
        <v>465</v>
      </c>
      <c r="C184" s="14">
        <v>92</v>
      </c>
    </row>
    <row r="185" spans="1:4">
      <c r="B185" t="s">
        <v>373</v>
      </c>
      <c r="C185" s="14">
        <v>79</v>
      </c>
    </row>
    <row r="186" spans="1:4">
      <c r="B186" t="s">
        <v>466</v>
      </c>
      <c r="D186" s="14">
        <v>80</v>
      </c>
    </row>
    <row r="187" spans="1:4">
      <c r="B187" t="s">
        <v>467</v>
      </c>
      <c r="D187" s="14">
        <v>223</v>
      </c>
    </row>
    <row r="188" spans="1:4">
      <c r="B188" t="s">
        <v>468</v>
      </c>
      <c r="C188" s="14">
        <v>137</v>
      </c>
    </row>
    <row r="189" spans="1:4">
      <c r="B189" t="s">
        <v>469</v>
      </c>
      <c r="C189" s="14">
        <v>50</v>
      </c>
    </row>
    <row r="190" spans="1:4">
      <c r="B190" t="s">
        <v>439</v>
      </c>
      <c r="D190" s="14">
        <v>109</v>
      </c>
    </row>
    <row r="191" spans="1:4">
      <c r="B191" t="s">
        <v>81</v>
      </c>
      <c r="D191" s="14">
        <v>109</v>
      </c>
    </row>
    <row r="193" spans="1:4">
      <c r="A193" s="17">
        <v>44509</v>
      </c>
      <c r="B193" t="s">
        <v>470</v>
      </c>
      <c r="C193" s="14">
        <v>200</v>
      </c>
    </row>
    <row r="194" spans="1:4">
      <c r="B194" t="s">
        <v>409</v>
      </c>
      <c r="D194" s="14">
        <v>113</v>
      </c>
    </row>
    <row r="195" spans="1:4">
      <c r="B195" t="s">
        <v>471</v>
      </c>
      <c r="C195" s="14">
        <v>35</v>
      </c>
    </row>
    <row r="197" spans="1:4">
      <c r="A197" s="17">
        <v>44510</v>
      </c>
      <c r="B197" t="s">
        <v>472</v>
      </c>
      <c r="D197" s="14">
        <v>43</v>
      </c>
    </row>
    <row r="198" spans="1:4">
      <c r="B198" t="s">
        <v>473</v>
      </c>
      <c r="C198" s="14">
        <v>55</v>
      </c>
    </row>
    <row r="200" spans="1:4">
      <c r="A200" s="17">
        <v>44512</v>
      </c>
      <c r="B200" t="s">
        <v>474</v>
      </c>
      <c r="D200" s="14">
        <v>121</v>
      </c>
    </row>
    <row r="202" spans="1:4">
      <c r="A202" s="17">
        <v>44513</v>
      </c>
      <c r="B202" t="s">
        <v>186</v>
      </c>
      <c r="D202" s="14">
        <v>115</v>
      </c>
    </row>
    <row r="204" spans="1:4">
      <c r="A204" s="17">
        <v>44515</v>
      </c>
      <c r="B204" t="s">
        <v>475</v>
      </c>
      <c r="C204" s="14">
        <v>200</v>
      </c>
    </row>
    <row r="205" spans="1:4">
      <c r="B205" t="s">
        <v>476</v>
      </c>
      <c r="C205" s="14">
        <v>142</v>
      </c>
    </row>
    <row r="206" spans="1:4">
      <c r="B206" t="s">
        <v>477</v>
      </c>
      <c r="C206" s="14">
        <v>125</v>
      </c>
    </row>
    <row r="207" spans="1:4">
      <c r="B207" t="s">
        <v>478</v>
      </c>
      <c r="C207" s="14">
        <v>85</v>
      </c>
    </row>
    <row r="209" spans="1:4">
      <c r="A209" s="17">
        <v>44516</v>
      </c>
      <c r="B209" t="s">
        <v>433</v>
      </c>
      <c r="C209" s="14">
        <v>42</v>
      </c>
    </row>
    <row r="210" spans="1:4">
      <c r="B210" t="s">
        <v>444</v>
      </c>
      <c r="D210" s="14">
        <v>128</v>
      </c>
    </row>
    <row r="211" spans="1:4">
      <c r="B211" t="s">
        <v>208</v>
      </c>
      <c r="D211" s="14">
        <v>62</v>
      </c>
    </row>
    <row r="212" spans="1:4">
      <c r="B212" t="s">
        <v>479</v>
      </c>
      <c r="C212" s="14">
        <v>62</v>
      </c>
    </row>
    <row r="213" spans="1:4">
      <c r="B213" t="s">
        <v>419</v>
      </c>
      <c r="C213" s="14">
        <v>70</v>
      </c>
    </row>
    <row r="216" spans="1:4">
      <c r="A216" s="17">
        <v>44518</v>
      </c>
      <c r="B216" t="s">
        <v>198</v>
      </c>
      <c r="C216" s="14">
        <v>105</v>
      </c>
    </row>
    <row r="217" spans="1:4">
      <c r="B217" t="s">
        <v>480</v>
      </c>
      <c r="C217" s="14">
        <v>500</v>
      </c>
    </row>
    <row r="219" spans="1:4">
      <c r="A219" s="17">
        <v>44522</v>
      </c>
      <c r="B219" t="s">
        <v>481</v>
      </c>
      <c r="C219" s="14">
        <v>100</v>
      </c>
    </row>
    <row r="220" spans="1:4">
      <c r="B220" t="s">
        <v>254</v>
      </c>
      <c r="C220" s="14">
        <v>100</v>
      </c>
    </row>
    <row r="221" spans="1:4">
      <c r="B221" t="s">
        <v>482</v>
      </c>
      <c r="C221" s="14">
        <v>34</v>
      </c>
    </row>
    <row r="222" spans="1:4">
      <c r="B222" t="s">
        <v>162</v>
      </c>
      <c r="D222" s="14">
        <v>43</v>
      </c>
    </row>
    <row r="223" spans="1:4">
      <c r="B223" t="s">
        <v>483</v>
      </c>
      <c r="C223" s="14">
        <v>110</v>
      </c>
    </row>
    <row r="226" spans="1:4">
      <c r="A226" s="17">
        <v>44524</v>
      </c>
      <c r="B226" t="s">
        <v>90</v>
      </c>
      <c r="C226" s="14">
        <v>65</v>
      </c>
    </row>
    <row r="229" spans="1:4">
      <c r="A229" s="17">
        <v>44529</v>
      </c>
      <c r="B229" t="s">
        <v>484</v>
      </c>
      <c r="D229" s="14">
        <v>110</v>
      </c>
    </row>
    <row r="230" spans="1:4">
      <c r="B230" t="s">
        <v>485</v>
      </c>
      <c r="C230" s="14">
        <v>101</v>
      </c>
    </row>
    <row r="231" spans="1:4">
      <c r="B231" t="s">
        <v>435</v>
      </c>
      <c r="C231" s="14">
        <v>400</v>
      </c>
    </row>
    <row r="233" spans="1:4">
      <c r="A233" s="17">
        <v>44530</v>
      </c>
      <c r="B233" t="s">
        <v>486</v>
      </c>
      <c r="C233" s="14">
        <v>92</v>
      </c>
    </row>
    <row r="234" spans="1:4">
      <c r="B234" t="s">
        <v>436</v>
      </c>
      <c r="D234" s="14">
        <v>100</v>
      </c>
    </row>
    <row r="235" spans="1:4">
      <c r="B235" t="s">
        <v>487</v>
      </c>
      <c r="C235" s="14">
        <v>157</v>
      </c>
    </row>
    <row r="237" spans="1:4">
      <c r="A237" s="17">
        <v>44531</v>
      </c>
      <c r="B237" t="s">
        <v>488</v>
      </c>
      <c r="D237" s="14">
        <v>181</v>
      </c>
    </row>
    <row r="238" spans="1:4">
      <c r="B238" t="s">
        <v>489</v>
      </c>
      <c r="D238" s="14">
        <v>43</v>
      </c>
    </row>
    <row r="239" spans="1:4">
      <c r="B239" t="s">
        <v>490</v>
      </c>
      <c r="D239" s="14">
        <v>115</v>
      </c>
    </row>
    <row r="240" spans="1:4">
      <c r="B240" t="s">
        <v>491</v>
      </c>
      <c r="C240" s="14">
        <v>180</v>
      </c>
    </row>
    <row r="242" spans="1:4">
      <c r="A242" s="17">
        <v>44532</v>
      </c>
      <c r="B242" t="s">
        <v>492</v>
      </c>
      <c r="D242" s="14">
        <v>79</v>
      </c>
    </row>
    <row r="243" spans="1:4">
      <c r="B243" t="s">
        <v>451</v>
      </c>
      <c r="D243" s="14">
        <v>55</v>
      </c>
    </row>
    <row r="244" spans="1:4">
      <c r="B244" t="s">
        <v>493</v>
      </c>
      <c r="C244" s="14">
        <v>200</v>
      </c>
    </row>
    <row r="245" spans="1:4">
      <c r="B245" t="s">
        <v>60</v>
      </c>
      <c r="D245" s="14">
        <v>87</v>
      </c>
    </row>
    <row r="246" spans="1:4">
      <c r="B246" t="s">
        <v>148</v>
      </c>
      <c r="D246" s="14">
        <v>37.5</v>
      </c>
    </row>
    <row r="247" spans="1:4">
      <c r="B247" t="s">
        <v>494</v>
      </c>
      <c r="D247" s="14">
        <v>40</v>
      </c>
    </row>
    <row r="248" spans="1:4">
      <c r="B248" t="s">
        <v>495</v>
      </c>
      <c r="C248" s="14">
        <v>262</v>
      </c>
    </row>
    <row r="249" spans="1:4">
      <c r="B249" t="s">
        <v>496</v>
      </c>
      <c r="D249" s="14">
        <v>112</v>
      </c>
    </row>
    <row r="251" spans="1:4">
      <c r="A251" s="17">
        <v>44533</v>
      </c>
      <c r="B251" t="s">
        <v>207</v>
      </c>
      <c r="D251" s="14">
        <v>143</v>
      </c>
    </row>
    <row r="252" spans="1:4">
      <c r="B252" t="s">
        <v>179</v>
      </c>
      <c r="C252" s="14">
        <v>80</v>
      </c>
    </row>
    <row r="254" spans="1:4">
      <c r="A254" s="17">
        <v>44534</v>
      </c>
      <c r="B254" t="s">
        <v>389</v>
      </c>
      <c r="C254" s="14">
        <v>115</v>
      </c>
    </row>
    <row r="256" spans="1:4">
      <c r="A256" s="17">
        <v>44536</v>
      </c>
      <c r="B256" t="s">
        <v>497</v>
      </c>
      <c r="C256" s="14">
        <v>40</v>
      </c>
    </row>
    <row r="257" spans="1:4">
      <c r="B257" t="s">
        <v>373</v>
      </c>
      <c r="C257" s="14">
        <v>79</v>
      </c>
    </row>
    <row r="258" spans="1:4">
      <c r="B258" t="s">
        <v>498</v>
      </c>
      <c r="D258" s="14">
        <v>143</v>
      </c>
    </row>
    <row r="259" spans="1:4">
      <c r="B259" t="s">
        <v>499</v>
      </c>
      <c r="C259" s="14">
        <v>115</v>
      </c>
    </row>
    <row r="261" spans="1:4">
      <c r="A261" s="17">
        <v>44537</v>
      </c>
      <c r="B261" t="s">
        <v>187</v>
      </c>
      <c r="D261" s="14">
        <v>40</v>
      </c>
    </row>
    <row r="262" spans="1:4">
      <c r="B262" t="s">
        <v>468</v>
      </c>
      <c r="C262" s="14">
        <v>137</v>
      </c>
    </row>
    <row r="264" spans="1:4">
      <c r="A264" s="17">
        <v>44538</v>
      </c>
      <c r="B264" t="s">
        <v>500</v>
      </c>
      <c r="D264" s="14">
        <v>43</v>
      </c>
    </row>
    <row r="265" spans="1:4">
      <c r="B265" t="s">
        <v>450</v>
      </c>
      <c r="C265" s="14">
        <v>240</v>
      </c>
    </row>
    <row r="266" spans="1:4">
      <c r="B266" t="s">
        <v>160</v>
      </c>
      <c r="D266" s="14">
        <v>109</v>
      </c>
    </row>
    <row r="267" spans="1:4">
      <c r="B267" t="s">
        <v>438</v>
      </c>
      <c r="D267" s="14">
        <v>109</v>
      </c>
    </row>
    <row r="270" spans="1:4">
      <c r="A270" s="17">
        <v>44540</v>
      </c>
      <c r="B270" t="s">
        <v>501</v>
      </c>
      <c r="C270" s="14">
        <v>300</v>
      </c>
      <c r="D270" s="14">
        <v>50</v>
      </c>
    </row>
    <row r="271" spans="1:4">
      <c r="B271" t="s">
        <v>502</v>
      </c>
      <c r="D271" s="14">
        <v>110</v>
      </c>
    </row>
    <row r="273" spans="1:4">
      <c r="A273" s="17">
        <v>44541</v>
      </c>
      <c r="B273" t="s">
        <v>503</v>
      </c>
      <c r="D273" s="14">
        <v>62</v>
      </c>
    </row>
    <row r="274" spans="1:4">
      <c r="B274" t="s">
        <v>171</v>
      </c>
      <c r="D274" s="14">
        <v>65</v>
      </c>
    </row>
    <row r="275" spans="1:4">
      <c r="B275" t="s">
        <v>94</v>
      </c>
      <c r="C275" s="14">
        <v>110</v>
      </c>
    </row>
    <row r="277" spans="1:4">
      <c r="A277" s="17">
        <v>44543</v>
      </c>
      <c r="B277" t="s">
        <v>128</v>
      </c>
      <c r="D277" s="14">
        <v>100</v>
      </c>
    </row>
    <row r="278" spans="1:4">
      <c r="B278" t="s">
        <v>441</v>
      </c>
      <c r="D278" s="14">
        <v>121</v>
      </c>
    </row>
    <row r="279" spans="1:4">
      <c r="B279" t="s">
        <v>504</v>
      </c>
      <c r="C279" s="14">
        <v>55</v>
      </c>
    </row>
    <row r="280" spans="1:4">
      <c r="B280" t="s">
        <v>505</v>
      </c>
      <c r="C280" s="14">
        <v>85</v>
      </c>
    </row>
    <row r="282" spans="1:4">
      <c r="A282" s="17">
        <v>44544</v>
      </c>
      <c r="B282" t="s">
        <v>506</v>
      </c>
      <c r="C282" s="14">
        <v>125</v>
      </c>
    </row>
    <row r="283" spans="1:4">
      <c r="B283" t="s">
        <v>461</v>
      </c>
      <c r="D283" s="14">
        <v>200</v>
      </c>
    </row>
    <row r="284" spans="1:4">
      <c r="B284" t="s">
        <v>507</v>
      </c>
      <c r="C284" s="14">
        <v>42</v>
      </c>
    </row>
    <row r="285" spans="1:4">
      <c r="B285" t="s">
        <v>508</v>
      </c>
      <c r="C285" s="14">
        <v>105</v>
      </c>
    </row>
    <row r="287" spans="1:4">
      <c r="A287" s="17">
        <v>44545</v>
      </c>
      <c r="B287" t="s">
        <v>445</v>
      </c>
      <c r="C287" s="14">
        <v>115</v>
      </c>
    </row>
    <row r="288" spans="1:4">
      <c r="B288" t="s">
        <v>509</v>
      </c>
      <c r="C288" s="14">
        <v>244</v>
      </c>
    </row>
    <row r="290" spans="1:4">
      <c r="A290" s="17">
        <v>44546</v>
      </c>
      <c r="B290" t="s">
        <v>510</v>
      </c>
      <c r="C290" s="14">
        <v>70</v>
      </c>
    </row>
    <row r="292" spans="1:4">
      <c r="A292" s="19">
        <v>44547</v>
      </c>
      <c r="B292" t="s">
        <v>511</v>
      </c>
      <c r="C292" s="14">
        <v>100</v>
      </c>
    </row>
    <row r="294" spans="1:4">
      <c r="A294" s="17">
        <v>44550</v>
      </c>
      <c r="B294" t="s">
        <v>512</v>
      </c>
      <c r="C294" s="14">
        <v>200</v>
      </c>
    </row>
    <row r="296" spans="1:4">
      <c r="A296" s="19">
        <v>44551</v>
      </c>
      <c r="B296" t="s">
        <v>513</v>
      </c>
      <c r="C296" s="14">
        <v>62</v>
      </c>
    </row>
    <row r="297" spans="1:4">
      <c r="B297" t="s">
        <v>134</v>
      </c>
      <c r="C297" s="14">
        <v>128</v>
      </c>
    </row>
    <row r="299" spans="1:4">
      <c r="A299" s="17">
        <v>44552</v>
      </c>
      <c r="B299" t="s">
        <v>152</v>
      </c>
      <c r="D299" s="14">
        <v>150</v>
      </c>
    </row>
    <row r="300" spans="1:4">
      <c r="B300" t="s">
        <v>136</v>
      </c>
      <c r="C300" s="14">
        <v>115</v>
      </c>
    </row>
    <row r="302" spans="1:4">
      <c r="A302" s="17">
        <v>44553</v>
      </c>
      <c r="B302" t="s">
        <v>203</v>
      </c>
      <c r="D302" s="14">
        <v>46</v>
      </c>
    </row>
    <row r="304" spans="1:4">
      <c r="A304" s="17">
        <v>44571</v>
      </c>
      <c r="B304" t="s">
        <v>393</v>
      </c>
      <c r="D304" s="14">
        <v>181</v>
      </c>
    </row>
    <row r="305" spans="1:4">
      <c r="B305" t="s">
        <v>406</v>
      </c>
      <c r="D305" s="14">
        <v>143</v>
      </c>
    </row>
    <row r="306" spans="1:4">
      <c r="B306" t="s">
        <v>514</v>
      </c>
      <c r="C306" s="14">
        <v>34</v>
      </c>
    </row>
    <row r="307" spans="1:4">
      <c r="B307" t="s">
        <v>515</v>
      </c>
      <c r="D307" s="14">
        <v>110</v>
      </c>
    </row>
    <row r="308" spans="1:4">
      <c r="B308" t="s">
        <v>516</v>
      </c>
      <c r="C308" s="14">
        <v>110</v>
      </c>
    </row>
    <row r="309" spans="1:4">
      <c r="B309" t="s">
        <v>517</v>
      </c>
      <c r="D309" s="14">
        <v>109</v>
      </c>
    </row>
    <row r="310" spans="1:4">
      <c r="B310" t="s">
        <v>518</v>
      </c>
      <c r="D310" s="14">
        <v>109</v>
      </c>
    </row>
    <row r="313" spans="1:4">
      <c r="A313" s="17">
        <v>44572</v>
      </c>
      <c r="B313" t="s">
        <v>519</v>
      </c>
      <c r="D313" s="14">
        <v>55</v>
      </c>
    </row>
    <row r="314" spans="1:4">
      <c r="B314" t="s">
        <v>198</v>
      </c>
      <c r="D314" s="14">
        <v>105</v>
      </c>
    </row>
    <row r="315" spans="1:4">
      <c r="B315" t="s">
        <v>520</v>
      </c>
      <c r="C315" s="14">
        <v>87</v>
      </c>
    </row>
    <row r="316" spans="1:4">
      <c r="B316" t="s">
        <v>521</v>
      </c>
      <c r="C316" s="14">
        <v>150</v>
      </c>
    </row>
    <row r="317" spans="1:4">
      <c r="B317" t="s">
        <v>522</v>
      </c>
      <c r="D317" s="14">
        <v>112</v>
      </c>
    </row>
    <row r="318" spans="1:4">
      <c r="B318" t="s">
        <v>523</v>
      </c>
      <c r="D318" s="14">
        <v>40</v>
      </c>
    </row>
    <row r="319" spans="1:4">
      <c r="B319" t="s">
        <v>524</v>
      </c>
      <c r="D319" s="14">
        <v>37.5</v>
      </c>
    </row>
    <row r="320" spans="1:4">
      <c r="B320" t="s">
        <v>486</v>
      </c>
      <c r="C320" s="14">
        <v>92</v>
      </c>
    </row>
    <row r="321" spans="1:4">
      <c r="B321" t="s">
        <v>525</v>
      </c>
      <c r="D321" s="14">
        <v>226</v>
      </c>
    </row>
    <row r="322" spans="1:4">
      <c r="B322" t="s">
        <v>468</v>
      </c>
      <c r="C322" s="14">
        <v>137</v>
      </c>
    </row>
    <row r="323" spans="1:4">
      <c r="B323" t="s">
        <v>526</v>
      </c>
      <c r="C323" s="14">
        <v>79</v>
      </c>
    </row>
    <row r="324" spans="1:4">
      <c r="B324" t="s">
        <v>461</v>
      </c>
      <c r="D324" s="14">
        <v>200</v>
      </c>
    </row>
    <row r="325" spans="1:4">
      <c r="B325" t="s">
        <v>390</v>
      </c>
      <c r="C325" s="14">
        <v>262</v>
      </c>
    </row>
    <row r="327" spans="1:4">
      <c r="A327" s="17">
        <v>44573</v>
      </c>
      <c r="B327" t="s">
        <v>457</v>
      </c>
      <c r="C327" s="14">
        <v>40</v>
      </c>
    </row>
    <row r="328" spans="1:4">
      <c r="B328" t="s">
        <v>527</v>
      </c>
      <c r="D328" s="14">
        <v>125</v>
      </c>
    </row>
    <row r="329" spans="1:4">
      <c r="B329" t="s">
        <v>528</v>
      </c>
      <c r="C329" s="14">
        <v>85</v>
      </c>
    </row>
    <row r="330" spans="1:4">
      <c r="B330" t="s">
        <v>489</v>
      </c>
      <c r="C330" s="14" t="s">
        <v>529</v>
      </c>
      <c r="D330" s="14">
        <v>43</v>
      </c>
    </row>
    <row r="331" spans="1:4">
      <c r="B331" t="s">
        <v>472</v>
      </c>
      <c r="D331" s="14">
        <v>43</v>
      </c>
    </row>
    <row r="333" spans="1:4">
      <c r="A333" s="17">
        <v>44574</v>
      </c>
      <c r="B333" t="s">
        <v>208</v>
      </c>
      <c r="D333" s="14">
        <v>62</v>
      </c>
    </row>
    <row r="334" spans="1:4">
      <c r="B334" t="s">
        <v>530</v>
      </c>
      <c r="C334" s="14">
        <v>400</v>
      </c>
    </row>
    <row r="335" spans="1:4">
      <c r="B335" t="s">
        <v>531</v>
      </c>
      <c r="D335" s="14">
        <v>200</v>
      </c>
    </row>
    <row r="336" spans="1:4">
      <c r="B336" t="s">
        <v>532</v>
      </c>
      <c r="D336" s="14">
        <v>117</v>
      </c>
    </row>
    <row r="339" spans="1:4">
      <c r="A339" s="17">
        <v>44575</v>
      </c>
      <c r="B339" t="s">
        <v>533</v>
      </c>
      <c r="C339" s="14">
        <v>55</v>
      </c>
    </row>
    <row r="340" spans="1:4">
      <c r="B340" t="s">
        <v>534</v>
      </c>
      <c r="C340" s="14">
        <v>184</v>
      </c>
    </row>
    <row r="341" spans="1:4">
      <c r="B341" t="s">
        <v>171</v>
      </c>
      <c r="D341" s="14">
        <v>65</v>
      </c>
    </row>
    <row r="342" spans="1:4">
      <c r="B342" t="s">
        <v>535</v>
      </c>
      <c r="D342" s="14">
        <v>74</v>
      </c>
    </row>
    <row r="344" spans="1:4">
      <c r="A344" s="17">
        <v>44576</v>
      </c>
      <c r="B344" t="s">
        <v>149</v>
      </c>
      <c r="C344" s="14">
        <v>200</v>
      </c>
    </row>
    <row r="346" spans="1:4">
      <c r="A346" s="17">
        <v>44578</v>
      </c>
      <c r="B346" t="s">
        <v>484</v>
      </c>
      <c r="D346" s="14">
        <v>110</v>
      </c>
    </row>
    <row r="347" spans="1:4">
      <c r="B347" t="s">
        <v>536</v>
      </c>
      <c r="D347" s="14">
        <v>80</v>
      </c>
    </row>
    <row r="349" spans="1:4">
      <c r="A349" s="17">
        <v>44579</v>
      </c>
      <c r="B349" t="s">
        <v>506</v>
      </c>
      <c r="C349" s="14">
        <v>125</v>
      </c>
    </row>
    <row r="350" spans="1:4">
      <c r="B350" t="s">
        <v>537</v>
      </c>
      <c r="D350" s="14">
        <v>128</v>
      </c>
    </row>
    <row r="351" spans="1:4">
      <c r="B351" t="s">
        <v>538</v>
      </c>
      <c r="C351" s="14">
        <v>70</v>
      </c>
    </row>
    <row r="353" spans="1:4">
      <c r="A353" s="17">
        <v>44580</v>
      </c>
      <c r="B353" t="s">
        <v>481</v>
      </c>
      <c r="D353" s="14">
        <v>100</v>
      </c>
    </row>
    <row r="354" spans="1:4">
      <c r="B354" t="s">
        <v>254</v>
      </c>
    </row>
    <row r="356" spans="1:4">
      <c r="A356" s="17">
        <v>44582</v>
      </c>
      <c r="B356" t="s">
        <v>539</v>
      </c>
      <c r="C356" s="14">
        <v>100</v>
      </c>
    </row>
    <row r="358" spans="1:4">
      <c r="A358" s="17">
        <v>44590</v>
      </c>
      <c r="B358" t="s">
        <v>540</v>
      </c>
      <c r="D358" s="14">
        <v>360</v>
      </c>
    </row>
    <row r="359" spans="1:4">
      <c r="B359" t="s">
        <v>541</v>
      </c>
      <c r="C359" s="14">
        <v>100</v>
      </c>
    </row>
    <row r="360" spans="1:4">
      <c r="B360" t="s">
        <v>527</v>
      </c>
      <c r="D360" s="14">
        <v>115</v>
      </c>
    </row>
    <row r="361" spans="1:4">
      <c r="B361" t="s">
        <v>542</v>
      </c>
      <c r="C361" s="14">
        <v>115</v>
      </c>
    </row>
    <row r="363" spans="1:4">
      <c r="A363" s="17">
        <v>44592</v>
      </c>
      <c r="B363" t="s">
        <v>543</v>
      </c>
      <c r="C363" s="14">
        <v>285</v>
      </c>
    </row>
    <row r="364" spans="1:4">
      <c r="B364" t="s">
        <v>484</v>
      </c>
      <c r="D364" s="14">
        <v>110</v>
      </c>
    </row>
    <row r="365" spans="1:4">
      <c r="B365" t="s">
        <v>509</v>
      </c>
      <c r="C365" s="14">
        <v>150</v>
      </c>
    </row>
    <row r="366" spans="1:4">
      <c r="B366" t="s">
        <v>533</v>
      </c>
      <c r="D366" s="14">
        <v>55</v>
      </c>
    </row>
    <row r="367" spans="1:4">
      <c r="B367" t="s">
        <v>544</v>
      </c>
      <c r="D367" s="14">
        <v>286</v>
      </c>
    </row>
    <row r="368" spans="1:4">
      <c r="B368" t="s">
        <v>545</v>
      </c>
      <c r="D368" s="14">
        <v>115</v>
      </c>
    </row>
    <row r="370" spans="1:4">
      <c r="A370" s="17">
        <v>44593</v>
      </c>
      <c r="B370" t="s">
        <v>74</v>
      </c>
      <c r="C370" s="14">
        <v>92</v>
      </c>
    </row>
    <row r="371" spans="1:4">
      <c r="B371" t="s">
        <v>524</v>
      </c>
      <c r="D371" s="14">
        <v>37.5</v>
      </c>
    </row>
    <row r="372" spans="1:4">
      <c r="B372" t="s">
        <v>487</v>
      </c>
      <c r="C372" s="14">
        <v>157</v>
      </c>
    </row>
    <row r="373" spans="1:4">
      <c r="B373" t="s">
        <v>479</v>
      </c>
      <c r="C373" s="14">
        <v>62</v>
      </c>
    </row>
    <row r="374" spans="1:4">
      <c r="B374" t="s">
        <v>546</v>
      </c>
      <c r="D374" s="14">
        <v>143</v>
      </c>
    </row>
    <row r="377" spans="1:4">
      <c r="A377" s="17">
        <v>44594</v>
      </c>
      <c r="B377" t="s">
        <v>488</v>
      </c>
      <c r="D377" s="14">
        <v>181</v>
      </c>
    </row>
    <row r="378" spans="1:4">
      <c r="B378" t="s">
        <v>547</v>
      </c>
      <c r="C378" s="14">
        <v>110</v>
      </c>
    </row>
    <row r="379" spans="1:4">
      <c r="B379" t="s">
        <v>485</v>
      </c>
      <c r="C379" s="14">
        <v>50</v>
      </c>
    </row>
    <row r="380" spans="1:4">
      <c r="B380" t="s">
        <v>548</v>
      </c>
      <c r="D380" s="14">
        <v>110</v>
      </c>
    </row>
    <row r="381" spans="1:4">
      <c r="B381" t="s">
        <v>536</v>
      </c>
      <c r="D381" s="14">
        <v>80</v>
      </c>
    </row>
    <row r="384" spans="1:4">
      <c r="A384" s="17">
        <v>44595</v>
      </c>
      <c r="B384" t="s">
        <v>402</v>
      </c>
      <c r="D384" s="14">
        <v>55</v>
      </c>
    </row>
    <row r="385" spans="1:4">
      <c r="B385" t="s">
        <v>549</v>
      </c>
      <c r="D385" s="14">
        <v>40</v>
      </c>
    </row>
    <row r="386" spans="1:4">
      <c r="B386" t="s">
        <v>522</v>
      </c>
      <c r="D386" s="14">
        <v>112</v>
      </c>
    </row>
    <row r="388" spans="1:4">
      <c r="A388" s="17">
        <v>44596</v>
      </c>
      <c r="B388" t="s">
        <v>550</v>
      </c>
      <c r="D388" s="14">
        <v>46</v>
      </c>
    </row>
    <row r="389" spans="1:4">
      <c r="B389" t="s">
        <v>551</v>
      </c>
      <c r="D389" s="14">
        <v>43</v>
      </c>
    </row>
    <row r="390" spans="1:4">
      <c r="B390" t="s">
        <v>552</v>
      </c>
      <c r="C390" s="14">
        <v>262</v>
      </c>
    </row>
    <row r="393" spans="1:4">
      <c r="A393" s="17">
        <v>44599</v>
      </c>
      <c r="B393" t="s">
        <v>553</v>
      </c>
      <c r="C393" s="14">
        <v>40</v>
      </c>
    </row>
    <row r="394" spans="1:4">
      <c r="B394" t="s">
        <v>554</v>
      </c>
      <c r="D394" s="14">
        <v>137</v>
      </c>
    </row>
    <row r="395" spans="1:4">
      <c r="B395" t="s">
        <v>532</v>
      </c>
      <c r="D395" s="14">
        <v>117</v>
      </c>
    </row>
    <row r="396" spans="1:4">
      <c r="B396" t="s">
        <v>555</v>
      </c>
      <c r="D396" s="14">
        <v>109</v>
      </c>
    </row>
    <row r="397" spans="1:4">
      <c r="B397" t="s">
        <v>556</v>
      </c>
      <c r="D397" s="14">
        <v>109</v>
      </c>
    </row>
    <row r="399" spans="1:4">
      <c r="A399" s="17">
        <v>44600</v>
      </c>
      <c r="B399" t="s">
        <v>557</v>
      </c>
      <c r="D399" s="14">
        <v>79</v>
      </c>
    </row>
    <row r="400" spans="1:4">
      <c r="B400" t="s">
        <v>558</v>
      </c>
      <c r="D400" s="14">
        <v>87</v>
      </c>
    </row>
    <row r="402" spans="1:7">
      <c r="A402" s="17">
        <v>44601</v>
      </c>
      <c r="B402" t="s">
        <v>559</v>
      </c>
      <c r="C402" s="14">
        <v>34</v>
      </c>
    </row>
    <row r="405" spans="1:7">
      <c r="A405" s="17">
        <v>44602</v>
      </c>
      <c r="B405" t="s">
        <v>560</v>
      </c>
      <c r="D405" s="14">
        <v>250</v>
      </c>
    </row>
    <row r="406" spans="1:7">
      <c r="B406" t="s">
        <v>535</v>
      </c>
      <c r="D406" s="14">
        <v>74</v>
      </c>
    </row>
    <row r="408" spans="1:7">
      <c r="A408" s="17">
        <v>44606</v>
      </c>
      <c r="B408" t="s">
        <v>476</v>
      </c>
      <c r="C408" s="14">
        <v>213</v>
      </c>
    </row>
    <row r="409" spans="1:7">
      <c r="B409" t="s">
        <v>505</v>
      </c>
      <c r="D409" s="14">
        <v>85</v>
      </c>
    </row>
    <row r="410" spans="1:7">
      <c r="B410" t="s">
        <v>561</v>
      </c>
      <c r="C410" s="14">
        <v>240</v>
      </c>
    </row>
    <row r="411" spans="1:7">
      <c r="B411" t="s">
        <v>491</v>
      </c>
      <c r="G411" s="16">
        <v>20</v>
      </c>
    </row>
    <row r="413" spans="1:7">
      <c r="A413" s="17">
        <v>44607</v>
      </c>
      <c r="B413" t="s">
        <v>513</v>
      </c>
      <c r="C413" s="14">
        <v>62</v>
      </c>
    </row>
    <row r="414" spans="1:7">
      <c r="B414" t="s">
        <v>562</v>
      </c>
      <c r="D414" s="14">
        <v>62</v>
      </c>
    </row>
    <row r="416" spans="1:7">
      <c r="A416" s="17">
        <v>44608</v>
      </c>
      <c r="B416" t="s">
        <v>128</v>
      </c>
      <c r="D416" s="14">
        <v>100</v>
      </c>
    </row>
    <row r="418" spans="1:4">
      <c r="A418" s="17">
        <v>44609</v>
      </c>
      <c r="B418" t="s">
        <v>446</v>
      </c>
      <c r="D418" s="14">
        <v>105</v>
      </c>
    </row>
    <row r="420" spans="1:4">
      <c r="A420" s="17">
        <v>44610</v>
      </c>
      <c r="B420" t="s">
        <v>563</v>
      </c>
      <c r="D420" s="14">
        <v>55</v>
      </c>
    </row>
    <row r="422" spans="1:4">
      <c r="A422" s="17">
        <v>44611</v>
      </c>
      <c r="B422" t="s">
        <v>483</v>
      </c>
      <c r="C422" s="14">
        <v>110</v>
      </c>
    </row>
    <row r="424" spans="1:4">
      <c r="A424" s="17">
        <v>44613</v>
      </c>
      <c r="B424" t="s">
        <v>564</v>
      </c>
      <c r="C424" s="14">
        <v>400</v>
      </c>
    </row>
    <row r="425" spans="1:4">
      <c r="B425" t="s">
        <v>543</v>
      </c>
      <c r="C425" s="14">
        <v>145</v>
      </c>
    </row>
    <row r="426" spans="1:4">
      <c r="B426" t="s">
        <v>565</v>
      </c>
      <c r="C426" s="14">
        <v>100</v>
      </c>
    </row>
    <row r="428" spans="1:4">
      <c r="A428" s="17">
        <v>44614</v>
      </c>
      <c r="B428" t="s">
        <v>507</v>
      </c>
      <c r="C428" s="14">
        <v>84</v>
      </c>
    </row>
    <row r="429" spans="1:4">
      <c r="B429" t="s">
        <v>566</v>
      </c>
      <c r="D429" s="14">
        <v>121</v>
      </c>
    </row>
    <row r="430" spans="1:4">
      <c r="B430" t="s">
        <v>567</v>
      </c>
      <c r="D430" s="14">
        <v>43</v>
      </c>
    </row>
    <row r="431" spans="1:4">
      <c r="B431" t="s">
        <v>510</v>
      </c>
      <c r="C431" s="14">
        <v>70</v>
      </c>
    </row>
    <row r="433" spans="1:4">
      <c r="A433" s="17">
        <v>44615</v>
      </c>
      <c r="B433" t="s">
        <v>568</v>
      </c>
      <c r="C433" s="14">
        <v>125</v>
      </c>
    </row>
    <row r="435" spans="1:4">
      <c r="A435" s="17">
        <v>44616</v>
      </c>
      <c r="B435" t="s">
        <v>484</v>
      </c>
      <c r="D435" s="14">
        <v>110</v>
      </c>
    </row>
    <row r="437" spans="1:4">
      <c r="A437" s="17">
        <v>44617</v>
      </c>
      <c r="B437" t="s">
        <v>203</v>
      </c>
      <c r="D437" s="14">
        <v>46</v>
      </c>
    </row>
    <row r="438" spans="1:4">
      <c r="B438" t="s">
        <v>171</v>
      </c>
      <c r="D438" s="14">
        <v>65</v>
      </c>
    </row>
    <row r="439" spans="1:4">
      <c r="B439" t="s">
        <v>511</v>
      </c>
      <c r="C439" s="14">
        <v>100</v>
      </c>
    </row>
    <row r="441" spans="1:4">
      <c r="A441" s="17">
        <v>44618</v>
      </c>
      <c r="B441" t="s">
        <v>389</v>
      </c>
      <c r="D441" s="14">
        <v>115</v>
      </c>
    </row>
    <row r="443" spans="1:4">
      <c r="A443" s="17">
        <v>44620</v>
      </c>
      <c r="B443" t="s">
        <v>254</v>
      </c>
      <c r="C443" s="14">
        <v>100</v>
      </c>
    </row>
    <row r="444" spans="1:4">
      <c r="B444" t="s">
        <v>481</v>
      </c>
      <c r="C444" s="14">
        <v>100</v>
      </c>
    </row>
    <row r="445" spans="1:4">
      <c r="B445" t="s">
        <v>482</v>
      </c>
      <c r="C445" s="14">
        <v>34</v>
      </c>
    </row>
    <row r="446" spans="1:4">
      <c r="B446" t="s">
        <v>569</v>
      </c>
      <c r="C446" s="14">
        <v>210</v>
      </c>
    </row>
    <row r="448" spans="1:4">
      <c r="A448" s="17">
        <v>44621</v>
      </c>
      <c r="B448" t="s">
        <v>402</v>
      </c>
      <c r="D448" s="14">
        <v>55</v>
      </c>
    </row>
    <row r="449" spans="1:4">
      <c r="B449" t="s">
        <v>570</v>
      </c>
      <c r="D449" s="14">
        <v>143</v>
      </c>
    </row>
    <row r="450" spans="1:4">
      <c r="B450" t="s">
        <v>571</v>
      </c>
      <c r="C450" s="14">
        <v>157</v>
      </c>
    </row>
    <row r="452" spans="1:4">
      <c r="A452" s="17">
        <v>44622</v>
      </c>
      <c r="B452" t="s">
        <v>572</v>
      </c>
      <c r="D452" s="14">
        <v>181</v>
      </c>
    </row>
    <row r="453" spans="1:4">
      <c r="B453" t="s">
        <v>573</v>
      </c>
      <c r="D453" s="14">
        <v>80</v>
      </c>
    </row>
    <row r="454" spans="1:4">
      <c r="B454" t="s">
        <v>574</v>
      </c>
      <c r="D454" s="14">
        <v>143</v>
      </c>
    </row>
    <row r="455" spans="1:4">
      <c r="B455" t="s">
        <v>390</v>
      </c>
      <c r="C455" s="14">
        <v>262</v>
      </c>
    </row>
    <row r="457" spans="1:4">
      <c r="A457" s="17">
        <v>44623</v>
      </c>
      <c r="B457" t="s">
        <v>486</v>
      </c>
      <c r="C457" s="14">
        <v>92</v>
      </c>
    </row>
    <row r="458" spans="1:4">
      <c r="B458" t="s">
        <v>522</v>
      </c>
      <c r="D458" s="14">
        <v>112</v>
      </c>
    </row>
    <row r="459" spans="1:4">
      <c r="B459" t="s">
        <v>549</v>
      </c>
      <c r="D459" s="14">
        <v>40</v>
      </c>
    </row>
    <row r="460" spans="1:4">
      <c r="B460" t="s">
        <v>575</v>
      </c>
      <c r="D460" s="14">
        <v>37.5</v>
      </c>
    </row>
    <row r="461" spans="1:4">
      <c r="B461" t="s">
        <v>435</v>
      </c>
      <c r="C461" s="14">
        <v>200</v>
      </c>
    </row>
    <row r="463" spans="1:4">
      <c r="A463" s="17">
        <v>44628</v>
      </c>
      <c r="B463" t="s">
        <v>576</v>
      </c>
      <c r="D463" s="14">
        <v>79</v>
      </c>
    </row>
    <row r="464" spans="1:4">
      <c r="B464" t="s">
        <v>520</v>
      </c>
      <c r="D464" s="14">
        <v>87</v>
      </c>
    </row>
    <row r="465" spans="1:4">
      <c r="B465" t="s">
        <v>532</v>
      </c>
      <c r="D465" s="14">
        <v>117</v>
      </c>
    </row>
    <row r="466" spans="1:4">
      <c r="B466" t="s">
        <v>537</v>
      </c>
      <c r="D466" s="14">
        <v>128</v>
      </c>
    </row>
    <row r="467" spans="1:4">
      <c r="B467" t="s">
        <v>474</v>
      </c>
      <c r="D467" s="14">
        <v>121</v>
      </c>
    </row>
    <row r="468" spans="1:4">
      <c r="B468" t="s">
        <v>179</v>
      </c>
      <c r="D468" s="14">
        <v>74</v>
      </c>
    </row>
    <row r="470" spans="1:4">
      <c r="A470" s="17">
        <v>44629</v>
      </c>
      <c r="B470" t="s">
        <v>577</v>
      </c>
      <c r="C470" s="14">
        <v>137</v>
      </c>
    </row>
    <row r="471" spans="1:4">
      <c r="B471" t="s">
        <v>578</v>
      </c>
      <c r="C471" s="14">
        <v>40</v>
      </c>
    </row>
    <row r="472" spans="1:4">
      <c r="B472" t="s">
        <v>579</v>
      </c>
      <c r="D472" s="14">
        <v>114</v>
      </c>
    </row>
    <row r="473" spans="1:4">
      <c r="B473" t="s">
        <v>58</v>
      </c>
      <c r="D473" s="14">
        <v>43</v>
      </c>
    </row>
    <row r="474" spans="1:4">
      <c r="B474" t="s">
        <v>580</v>
      </c>
      <c r="D474" s="14">
        <v>93</v>
      </c>
    </row>
    <row r="475" spans="1:4">
      <c r="B475" t="s">
        <v>485</v>
      </c>
      <c r="C475" s="14">
        <v>4</v>
      </c>
    </row>
    <row r="476" spans="1:4">
      <c r="B476" t="s">
        <v>555</v>
      </c>
      <c r="D476" s="14">
        <v>109</v>
      </c>
    </row>
    <row r="477" spans="1:4">
      <c r="B477" t="s">
        <v>518</v>
      </c>
      <c r="D477" s="14">
        <v>109</v>
      </c>
    </row>
    <row r="480" spans="1:4">
      <c r="A480" s="17">
        <v>44635</v>
      </c>
      <c r="B480" t="s">
        <v>582</v>
      </c>
      <c r="D480" s="14">
        <v>200</v>
      </c>
    </row>
    <row r="482" spans="1:4">
      <c r="A482" s="17">
        <v>44636</v>
      </c>
      <c r="B482" t="s">
        <v>478</v>
      </c>
      <c r="C482" s="14">
        <v>85</v>
      </c>
    </row>
    <row r="484" spans="1:4">
      <c r="A484" s="17">
        <v>44637</v>
      </c>
      <c r="B484" t="s">
        <v>480</v>
      </c>
      <c r="C484" s="14">
        <v>400</v>
      </c>
    </row>
    <row r="486" spans="1:4">
      <c r="A486" s="17">
        <v>44638</v>
      </c>
      <c r="B486" t="s">
        <v>465</v>
      </c>
      <c r="C486" s="14">
        <v>100</v>
      </c>
    </row>
    <row r="488" spans="1:4">
      <c r="A488" s="17">
        <v>44639</v>
      </c>
      <c r="B488" t="s">
        <v>516</v>
      </c>
      <c r="C488" s="14">
        <v>110</v>
      </c>
    </row>
    <row r="490" spans="1:4">
      <c r="A490" s="17">
        <v>44641</v>
      </c>
      <c r="B490" t="s">
        <v>567</v>
      </c>
      <c r="D490" s="14">
        <v>43</v>
      </c>
    </row>
    <row r="492" spans="1:4">
      <c r="A492" s="17">
        <v>44642</v>
      </c>
      <c r="B492" t="s">
        <v>584</v>
      </c>
      <c r="C492" s="14">
        <v>42</v>
      </c>
    </row>
    <row r="493" spans="1:4">
      <c r="B493" t="s">
        <v>506</v>
      </c>
      <c r="C493" s="14">
        <v>125</v>
      </c>
    </row>
    <row r="496" spans="1:4">
      <c r="A496" s="17">
        <v>44643</v>
      </c>
      <c r="B496" t="s">
        <v>583</v>
      </c>
      <c r="D496" s="14">
        <v>100</v>
      </c>
    </row>
    <row r="498" spans="1:4">
      <c r="A498" s="17">
        <v>44644</v>
      </c>
      <c r="B498" t="s">
        <v>585</v>
      </c>
      <c r="C498" s="14">
        <v>235</v>
      </c>
    </row>
    <row r="499" spans="1:4">
      <c r="B499" t="s">
        <v>513</v>
      </c>
      <c r="C499" s="14">
        <v>62</v>
      </c>
    </row>
    <row r="501" spans="1:4">
      <c r="A501" s="17">
        <v>44646</v>
      </c>
      <c r="B501" t="s">
        <v>527</v>
      </c>
      <c r="D501" s="14">
        <v>115</v>
      </c>
    </row>
    <row r="503" spans="1:4">
      <c r="A503" s="17">
        <v>44648</v>
      </c>
      <c r="B503" t="s">
        <v>586</v>
      </c>
      <c r="C503" s="14">
        <v>55</v>
      </c>
    </row>
    <row r="504" spans="1:4">
      <c r="B504" t="s">
        <v>587</v>
      </c>
      <c r="C504" s="14">
        <v>145</v>
      </c>
    </row>
    <row r="505" spans="1:4">
      <c r="B505" t="s">
        <v>491</v>
      </c>
      <c r="C505" s="14">
        <v>180</v>
      </c>
    </row>
    <row r="507" spans="1:4">
      <c r="A507" s="17">
        <v>44649</v>
      </c>
      <c r="B507" t="s">
        <v>530</v>
      </c>
      <c r="C507" s="14">
        <v>150</v>
      </c>
    </row>
    <row r="508" spans="1:4">
      <c r="B508" t="s">
        <v>446</v>
      </c>
      <c r="C508" s="14">
        <v>105</v>
      </c>
    </row>
    <row r="510" spans="1:4">
      <c r="A510" s="17">
        <v>44650</v>
      </c>
      <c r="B510" t="s">
        <v>589</v>
      </c>
      <c r="C510" s="14">
        <v>65</v>
      </c>
    </row>
    <row r="511" spans="1:4">
      <c r="B511" t="s">
        <v>514</v>
      </c>
      <c r="C511" s="14">
        <v>34</v>
      </c>
    </row>
    <row r="513" spans="1:4">
      <c r="A513" s="17">
        <v>44652</v>
      </c>
      <c r="B513" t="s">
        <v>486</v>
      </c>
      <c r="C513" s="14">
        <v>102</v>
      </c>
    </row>
    <row r="514" spans="1:4">
      <c r="B514" t="s">
        <v>571</v>
      </c>
      <c r="C514" s="14">
        <v>157</v>
      </c>
    </row>
    <row r="515" spans="1:4">
      <c r="B515" t="s">
        <v>550</v>
      </c>
      <c r="D515" s="14">
        <v>46</v>
      </c>
    </row>
    <row r="516" spans="1:4">
      <c r="B516" t="s">
        <v>590</v>
      </c>
      <c r="D516" s="14">
        <v>77</v>
      </c>
    </row>
    <row r="518" spans="1:4">
      <c r="A518" s="17">
        <v>44655</v>
      </c>
      <c r="B518" t="s">
        <v>512</v>
      </c>
      <c r="C518" s="14">
        <v>71</v>
      </c>
    </row>
    <row r="519" spans="1:4">
      <c r="B519" t="s">
        <v>591</v>
      </c>
      <c r="D519" s="14">
        <v>226</v>
      </c>
    </row>
    <row r="520" spans="1:4">
      <c r="B520" t="s">
        <v>592</v>
      </c>
      <c r="D520" s="14">
        <v>143</v>
      </c>
    </row>
    <row r="522" spans="1:4">
      <c r="A522" s="17">
        <v>44656</v>
      </c>
      <c r="B522" t="s">
        <v>593</v>
      </c>
      <c r="D522" s="14">
        <v>112</v>
      </c>
    </row>
    <row r="523" spans="1:4">
      <c r="B523" t="s">
        <v>594</v>
      </c>
      <c r="D523" s="14">
        <v>143</v>
      </c>
    </row>
    <row r="524" spans="1:4">
      <c r="B524" t="s">
        <v>554</v>
      </c>
      <c r="C524" s="14">
        <v>137</v>
      </c>
    </row>
    <row r="526" spans="1:4">
      <c r="A526" s="17">
        <v>44657</v>
      </c>
      <c r="B526" t="s">
        <v>595</v>
      </c>
      <c r="D526" s="14">
        <v>110</v>
      </c>
    </row>
    <row r="527" spans="1:4">
      <c r="B527" t="s">
        <v>457</v>
      </c>
      <c r="C527" s="14">
        <v>40</v>
      </c>
    </row>
    <row r="528" spans="1:4">
      <c r="B528" t="s">
        <v>490</v>
      </c>
      <c r="D528" s="14">
        <v>165</v>
      </c>
    </row>
    <row r="530" spans="1:4">
      <c r="A530" s="17">
        <v>44658</v>
      </c>
      <c r="B530" t="s">
        <v>402</v>
      </c>
      <c r="D530" s="14">
        <v>14</v>
      </c>
    </row>
    <row r="531" spans="1:4">
      <c r="B531" t="s">
        <v>557</v>
      </c>
      <c r="D531" s="14">
        <v>79</v>
      </c>
    </row>
    <row r="532" spans="1:4">
      <c r="B532" t="s">
        <v>520</v>
      </c>
      <c r="D532" s="14">
        <v>87</v>
      </c>
    </row>
    <row r="533" spans="1:4">
      <c r="B533" t="s">
        <v>596</v>
      </c>
      <c r="D533" s="14">
        <v>40</v>
      </c>
    </row>
    <row r="534" spans="1:4">
      <c r="B534" t="s">
        <v>597</v>
      </c>
      <c r="D534" s="14">
        <v>220</v>
      </c>
    </row>
    <row r="536" spans="1:4">
      <c r="A536" s="17">
        <v>44659</v>
      </c>
      <c r="B536" t="s">
        <v>599</v>
      </c>
      <c r="C536" s="14">
        <v>100</v>
      </c>
    </row>
    <row r="537" spans="1:4">
      <c r="B537" t="s">
        <v>600</v>
      </c>
      <c r="D537" s="14">
        <v>181</v>
      </c>
    </row>
    <row r="539" spans="1:4">
      <c r="A539" s="17">
        <v>44662</v>
      </c>
      <c r="B539" t="s">
        <v>601</v>
      </c>
      <c r="C539" s="14">
        <v>165</v>
      </c>
    </row>
    <row r="540" spans="1:4">
      <c r="B540" t="s">
        <v>541</v>
      </c>
      <c r="D540" s="14">
        <v>100</v>
      </c>
    </row>
    <row r="541" spans="1:4">
      <c r="B541" t="s">
        <v>489</v>
      </c>
      <c r="D541" s="14">
        <v>143</v>
      </c>
    </row>
    <row r="542" spans="1:4">
      <c r="B542" t="s">
        <v>483</v>
      </c>
      <c r="C542" s="14">
        <v>110</v>
      </c>
    </row>
    <row r="543" spans="1:4">
      <c r="B543" t="s">
        <v>517</v>
      </c>
      <c r="D543" s="14">
        <v>109</v>
      </c>
    </row>
    <row r="544" spans="1:4">
      <c r="B544" t="s">
        <v>518</v>
      </c>
      <c r="D544" s="14">
        <v>109</v>
      </c>
    </row>
    <row r="545" spans="1:4">
      <c r="B545" t="s">
        <v>509</v>
      </c>
      <c r="C545" s="14">
        <v>244</v>
      </c>
    </row>
    <row r="547" spans="1:4">
      <c r="A547" s="17">
        <v>44663</v>
      </c>
      <c r="B547" t="s">
        <v>602</v>
      </c>
      <c r="C547" s="14">
        <v>125</v>
      </c>
    </row>
    <row r="548" spans="1:4">
      <c r="B548" t="s">
        <v>507</v>
      </c>
      <c r="C548" s="14">
        <v>42</v>
      </c>
    </row>
    <row r="549" spans="1:4">
      <c r="B549" t="s">
        <v>505</v>
      </c>
      <c r="C549" s="14">
        <v>80</v>
      </c>
    </row>
    <row r="550" spans="1:4">
      <c r="B550" t="s">
        <v>603</v>
      </c>
      <c r="D550" s="14">
        <v>37.5</v>
      </c>
    </row>
    <row r="551" spans="1:4">
      <c r="B551" t="s">
        <v>532</v>
      </c>
      <c r="D551" s="14">
        <v>117</v>
      </c>
    </row>
    <row r="552" spans="1:4">
      <c r="B552" t="s">
        <v>537</v>
      </c>
      <c r="C552" s="14">
        <v>128</v>
      </c>
    </row>
    <row r="553" spans="1:4">
      <c r="B553" t="s">
        <v>390</v>
      </c>
      <c r="C553" s="14">
        <v>262</v>
      </c>
    </row>
    <row r="555" spans="1:4">
      <c r="A555" s="17">
        <v>44664</v>
      </c>
      <c r="B555" t="s">
        <v>604</v>
      </c>
      <c r="C555" s="14">
        <v>200</v>
      </c>
    </row>
    <row r="556" spans="1:4">
      <c r="B556" t="s">
        <v>606</v>
      </c>
      <c r="D556" s="14">
        <v>121</v>
      </c>
    </row>
    <row r="558" spans="1:4">
      <c r="A558" s="17">
        <v>44669</v>
      </c>
      <c r="B558" t="s">
        <v>585</v>
      </c>
      <c r="C558" s="14">
        <v>200</v>
      </c>
    </row>
    <row r="559" spans="1:4">
      <c r="A559" s="17">
        <v>44670</v>
      </c>
      <c r="B559" t="s">
        <v>607</v>
      </c>
      <c r="C559" s="14">
        <v>120</v>
      </c>
    </row>
    <row r="561" spans="1:4">
      <c r="A561" s="17">
        <v>44684</v>
      </c>
      <c r="B561" t="s">
        <v>608</v>
      </c>
      <c r="C561" s="14">
        <v>46</v>
      </c>
    </row>
    <row r="562" spans="1:4">
      <c r="B562" t="s">
        <v>609</v>
      </c>
      <c r="D562" s="14">
        <v>48</v>
      </c>
    </row>
    <row r="563" spans="1:4">
      <c r="B563" t="s">
        <v>594</v>
      </c>
      <c r="D563" s="14">
        <v>143</v>
      </c>
    </row>
    <row r="564" spans="1:4">
      <c r="B564" t="s">
        <v>508</v>
      </c>
      <c r="D564" s="14">
        <v>105</v>
      </c>
    </row>
    <row r="565" spans="1:4">
      <c r="B565" t="s">
        <v>610</v>
      </c>
      <c r="C565" s="14">
        <v>82</v>
      </c>
    </row>
    <row r="566" spans="1:4">
      <c r="B566" t="s">
        <v>575</v>
      </c>
      <c r="D566" s="14">
        <v>37.5</v>
      </c>
    </row>
    <row r="567" spans="1:4">
      <c r="B567" t="s">
        <v>611</v>
      </c>
      <c r="D567" s="14">
        <v>116</v>
      </c>
    </row>
    <row r="568" spans="1:4">
      <c r="B568" t="s">
        <v>523</v>
      </c>
      <c r="D568" s="14">
        <v>40</v>
      </c>
    </row>
    <row r="569" spans="1:4">
      <c r="B569" t="s">
        <v>461</v>
      </c>
      <c r="D569" s="14">
        <v>200</v>
      </c>
    </row>
    <row r="571" spans="1:4">
      <c r="A571" s="17">
        <v>44685</v>
      </c>
      <c r="B571" t="s">
        <v>465</v>
      </c>
      <c r="C571" s="14">
        <v>100</v>
      </c>
    </row>
    <row r="572" spans="1:4">
      <c r="B572" t="s">
        <v>286</v>
      </c>
      <c r="C572" s="14">
        <v>100</v>
      </c>
    </row>
    <row r="573" spans="1:4">
      <c r="B573" t="s">
        <v>536</v>
      </c>
      <c r="D573" s="14">
        <v>160</v>
      </c>
    </row>
    <row r="574" spans="1:4">
      <c r="B574" t="s">
        <v>548</v>
      </c>
      <c r="D574" s="14">
        <v>49</v>
      </c>
    </row>
    <row r="575" spans="1:4">
      <c r="B575" t="s">
        <v>612</v>
      </c>
      <c r="D575" s="14">
        <v>182</v>
      </c>
    </row>
    <row r="576" spans="1:4">
      <c r="B576" t="s">
        <v>613</v>
      </c>
      <c r="C576" s="14">
        <v>110</v>
      </c>
    </row>
    <row r="577" spans="1:4">
      <c r="B577" t="s">
        <v>589</v>
      </c>
      <c r="D577" s="14">
        <v>65</v>
      </c>
    </row>
    <row r="578" spans="1:4">
      <c r="B578" t="s">
        <v>614</v>
      </c>
      <c r="D578" s="14">
        <v>113</v>
      </c>
    </row>
    <row r="579" spans="1:4">
      <c r="B579" t="s">
        <v>555</v>
      </c>
      <c r="D579" s="14">
        <v>112</v>
      </c>
    </row>
    <row r="580" spans="1:4">
      <c r="B580" t="s">
        <v>518</v>
      </c>
      <c r="D580" s="14">
        <v>112</v>
      </c>
    </row>
    <row r="581" spans="1:4">
      <c r="B581" t="s">
        <v>445</v>
      </c>
      <c r="D581" s="14">
        <v>115</v>
      </c>
    </row>
    <row r="583" spans="1:4">
      <c r="A583" s="17">
        <v>44686</v>
      </c>
      <c r="B583" t="s">
        <v>576</v>
      </c>
      <c r="D583" s="14">
        <v>79</v>
      </c>
    </row>
    <row r="584" spans="1:4">
      <c r="B584" t="s">
        <v>520</v>
      </c>
      <c r="D584" s="14">
        <v>87</v>
      </c>
    </row>
    <row r="585" spans="1:4">
      <c r="B585" t="s">
        <v>571</v>
      </c>
      <c r="C585" s="14">
        <v>157</v>
      </c>
    </row>
    <row r="586" spans="1:4">
      <c r="B586" t="s">
        <v>179</v>
      </c>
      <c r="D586" s="14">
        <v>36</v>
      </c>
    </row>
    <row r="587" spans="1:4">
      <c r="B587" t="s">
        <v>538</v>
      </c>
      <c r="C587" s="14">
        <v>210</v>
      </c>
    </row>
    <row r="589" spans="1:4">
      <c r="A589" s="17">
        <v>44687</v>
      </c>
      <c r="B589" t="s">
        <v>511</v>
      </c>
      <c r="C589" s="14">
        <v>46</v>
      </c>
    </row>
    <row r="591" spans="1:4">
      <c r="A591" s="17">
        <v>44690</v>
      </c>
      <c r="B591" t="s">
        <v>484</v>
      </c>
      <c r="D591" s="14">
        <v>120</v>
      </c>
    </row>
    <row r="592" spans="1:4">
      <c r="B592" t="s">
        <v>578</v>
      </c>
      <c r="C592" s="14">
        <v>40</v>
      </c>
    </row>
    <row r="593" spans="1:4">
      <c r="B593" t="s">
        <v>41</v>
      </c>
      <c r="C593" s="14">
        <v>100</v>
      </c>
    </row>
    <row r="594" spans="1:4">
      <c r="B594" t="s">
        <v>43</v>
      </c>
      <c r="C594" s="14">
        <v>100</v>
      </c>
    </row>
    <row r="595" spans="1:4">
      <c r="B595" t="s">
        <v>615</v>
      </c>
      <c r="D595" s="14">
        <v>143</v>
      </c>
    </row>
    <row r="596" spans="1:4">
      <c r="B596" t="s">
        <v>618</v>
      </c>
      <c r="D596" s="14">
        <v>100</v>
      </c>
    </row>
    <row r="597" spans="1:4">
      <c r="B597" t="s">
        <v>616</v>
      </c>
      <c r="C597" s="14">
        <v>76</v>
      </c>
    </row>
    <row r="598" spans="1:4">
      <c r="B598" t="s">
        <v>617</v>
      </c>
      <c r="C598" s="14">
        <v>240</v>
      </c>
    </row>
    <row r="599" spans="1:4">
      <c r="B599" t="s">
        <v>619</v>
      </c>
      <c r="D599" s="14">
        <v>55</v>
      </c>
    </row>
    <row r="601" spans="1:4">
      <c r="A601" s="17">
        <v>44691</v>
      </c>
      <c r="B601" t="s">
        <v>622</v>
      </c>
      <c r="C601" s="14">
        <v>140</v>
      </c>
    </row>
    <row r="602" spans="1:4">
      <c r="B602" t="s">
        <v>541</v>
      </c>
      <c r="D602" s="14">
        <v>100</v>
      </c>
    </row>
    <row r="603" spans="1:4">
      <c r="B603" t="s">
        <v>621</v>
      </c>
      <c r="D603" s="14">
        <v>110</v>
      </c>
    </row>
    <row r="604" spans="1:4">
      <c r="B604" t="s">
        <v>620</v>
      </c>
      <c r="D604" s="14">
        <v>114</v>
      </c>
    </row>
    <row r="605" spans="1:4">
      <c r="B605" t="s">
        <v>513</v>
      </c>
      <c r="C605" s="14">
        <v>124</v>
      </c>
    </row>
    <row r="606" spans="1:4">
      <c r="B606" t="s">
        <v>623</v>
      </c>
      <c r="C606" s="14">
        <v>40</v>
      </c>
    </row>
    <row r="608" spans="1:4">
      <c r="A608" s="17">
        <v>44692</v>
      </c>
      <c r="B608" t="s">
        <v>489</v>
      </c>
      <c r="C608" s="14">
        <v>43</v>
      </c>
    </row>
    <row r="609" spans="1:4">
      <c r="B609" t="s">
        <v>624</v>
      </c>
      <c r="C609" s="14">
        <v>55</v>
      </c>
    </row>
    <row r="610" spans="1:4">
      <c r="B610" t="s">
        <v>625</v>
      </c>
      <c r="D610" s="14">
        <v>50</v>
      </c>
    </row>
    <row r="611" spans="1:4">
      <c r="B611" t="s">
        <v>465</v>
      </c>
      <c r="C611" s="14">
        <v>168</v>
      </c>
    </row>
    <row r="612" spans="1:4">
      <c r="B612" t="s">
        <v>626</v>
      </c>
      <c r="C612" s="14">
        <v>55</v>
      </c>
    </row>
    <row r="613" spans="1:4">
      <c r="B613" t="s">
        <v>627</v>
      </c>
      <c r="C613" s="14">
        <v>94</v>
      </c>
    </row>
    <row r="614" spans="1:4">
      <c r="B614" t="s">
        <v>192</v>
      </c>
      <c r="C614" s="14">
        <v>1000</v>
      </c>
    </row>
    <row r="616" spans="1:4">
      <c r="A616" s="17">
        <v>44693</v>
      </c>
      <c r="B616" t="s">
        <v>628</v>
      </c>
      <c r="D616" s="14">
        <v>55</v>
      </c>
    </row>
    <row r="617" spans="1:4">
      <c r="B617" t="s">
        <v>629</v>
      </c>
      <c r="C617" s="14">
        <v>15</v>
      </c>
    </row>
    <row r="618" spans="1:4">
      <c r="B618" t="s">
        <v>562</v>
      </c>
      <c r="D618" s="14">
        <v>66</v>
      </c>
    </row>
    <row r="620" spans="1:4">
      <c r="A620" s="17">
        <v>44694</v>
      </c>
      <c r="B620" t="s">
        <v>630</v>
      </c>
      <c r="D620" s="14">
        <v>55</v>
      </c>
    </row>
    <row r="623" spans="1:4">
      <c r="A623" s="17">
        <v>44697</v>
      </c>
      <c r="B623" t="s">
        <v>149</v>
      </c>
      <c r="C623" s="14">
        <v>200</v>
      </c>
    </row>
    <row r="624" spans="1:4">
      <c r="B624" t="s">
        <v>631</v>
      </c>
      <c r="D624" s="14">
        <v>65</v>
      </c>
    </row>
    <row r="625" spans="1:4">
      <c r="B625" t="s">
        <v>632</v>
      </c>
      <c r="C625" s="14">
        <v>200</v>
      </c>
      <c r="D625" s="14">
        <v>100</v>
      </c>
    </row>
    <row r="626" spans="1:4">
      <c r="B626" t="s">
        <v>222</v>
      </c>
      <c r="C626" s="14">
        <v>101</v>
      </c>
    </row>
    <row r="627" spans="1:4">
      <c r="B627" t="s">
        <v>472</v>
      </c>
      <c r="D627" s="14">
        <v>43</v>
      </c>
    </row>
    <row r="628" spans="1:4">
      <c r="B628" t="s">
        <v>633</v>
      </c>
      <c r="D628" s="14">
        <v>55</v>
      </c>
    </row>
    <row r="629" spans="1:4">
      <c r="B629" t="s">
        <v>483</v>
      </c>
      <c r="C629" s="14">
        <v>100</v>
      </c>
    </row>
    <row r="630" spans="1:4">
      <c r="B630" t="s">
        <v>634</v>
      </c>
      <c r="D630" s="14">
        <v>110</v>
      </c>
    </row>
    <row r="632" spans="1:4">
      <c r="A632" s="17">
        <v>44698</v>
      </c>
      <c r="B632" t="s">
        <v>557</v>
      </c>
      <c r="D632" s="14">
        <v>97</v>
      </c>
    </row>
    <row r="633" spans="1:4">
      <c r="B633" t="s">
        <v>635</v>
      </c>
      <c r="C633" s="14">
        <v>195</v>
      </c>
    </row>
    <row r="634" spans="1:4">
      <c r="B634" t="s">
        <v>636</v>
      </c>
      <c r="D634" s="14">
        <v>100</v>
      </c>
    </row>
    <row r="635" spans="1:4">
      <c r="B635" t="s">
        <v>637</v>
      </c>
      <c r="C635" s="14">
        <v>55</v>
      </c>
    </row>
    <row r="637" spans="1:4">
      <c r="A637" s="17">
        <v>44699</v>
      </c>
      <c r="B637" t="s">
        <v>638</v>
      </c>
      <c r="C637" s="14">
        <v>55</v>
      </c>
    </row>
    <row r="638" spans="1:4">
      <c r="A638" s="18">
        <v>0</v>
      </c>
      <c r="B638" t="s">
        <v>639</v>
      </c>
      <c r="C638" s="14">
        <v>55</v>
      </c>
    </row>
    <row r="639" spans="1:4">
      <c r="B639" t="s">
        <v>190</v>
      </c>
      <c r="D639" s="14">
        <v>2280</v>
      </c>
    </row>
    <row r="640" spans="1:4">
      <c r="B640" t="s">
        <v>640</v>
      </c>
      <c r="C640" s="14">
        <v>125</v>
      </c>
    </row>
    <row r="641" spans="1:5">
      <c r="B641" t="s">
        <v>485</v>
      </c>
      <c r="C641" s="14">
        <v>50</v>
      </c>
    </row>
    <row r="643" spans="1:5">
      <c r="A643" s="17">
        <v>44700</v>
      </c>
      <c r="B643" t="s">
        <v>565</v>
      </c>
      <c r="D643" s="14">
        <v>111</v>
      </c>
    </row>
    <row r="644" spans="1:5">
      <c r="B644" t="s">
        <v>641</v>
      </c>
      <c r="C644" s="14">
        <v>55</v>
      </c>
      <c r="D644" s="14">
        <v>55</v>
      </c>
    </row>
    <row r="646" spans="1:5">
      <c r="A646" s="17">
        <v>44704</v>
      </c>
      <c r="B646" t="s">
        <v>642</v>
      </c>
      <c r="C646" s="14">
        <v>900</v>
      </c>
    </row>
    <row r="647" spans="1:5">
      <c r="B647" t="s">
        <v>643</v>
      </c>
      <c r="C647" s="14">
        <v>205</v>
      </c>
    </row>
    <row r="648" spans="1:5">
      <c r="B648" t="s">
        <v>644</v>
      </c>
      <c r="C648" s="14">
        <v>85</v>
      </c>
    </row>
    <row r="649" spans="1:5">
      <c r="B649" t="s">
        <v>645</v>
      </c>
      <c r="C649" s="14">
        <v>131</v>
      </c>
    </row>
    <row r="650" spans="1:5">
      <c r="B650" t="s">
        <v>646</v>
      </c>
      <c r="C650">
        <v>148</v>
      </c>
      <c r="D650"/>
      <c r="E650"/>
    </row>
    <row r="651" spans="1:5">
      <c r="B651" t="s">
        <v>390</v>
      </c>
      <c r="C651" s="14">
        <v>262</v>
      </c>
    </row>
    <row r="653" spans="1:5">
      <c r="A653" s="17">
        <v>44705</v>
      </c>
      <c r="B653" t="s">
        <v>647</v>
      </c>
      <c r="C653" s="14">
        <v>128</v>
      </c>
    </row>
    <row r="654" spans="1:5">
      <c r="B654" t="s">
        <v>62</v>
      </c>
      <c r="C654" s="14">
        <v>140</v>
      </c>
    </row>
    <row r="655" spans="1:5">
      <c r="B655" t="s">
        <v>651</v>
      </c>
      <c r="C655" s="14">
        <v>55</v>
      </c>
      <c r="D655" s="14">
        <v>55</v>
      </c>
    </row>
    <row r="656" spans="1:5">
      <c r="B656" t="s">
        <v>652</v>
      </c>
      <c r="C656" s="14">
        <v>600</v>
      </c>
    </row>
    <row r="658" spans="1:4">
      <c r="A658" s="17">
        <v>44706</v>
      </c>
      <c r="B658" t="s">
        <v>653</v>
      </c>
      <c r="C658" s="14">
        <v>100</v>
      </c>
    </row>
    <row r="659" spans="1:4">
      <c r="B659" t="s">
        <v>655</v>
      </c>
      <c r="D659" s="14">
        <v>300</v>
      </c>
    </row>
    <row r="661" spans="1:4">
      <c r="A661" s="17">
        <v>44707</v>
      </c>
      <c r="B661" t="s">
        <v>446</v>
      </c>
      <c r="C661" s="14">
        <v>105</v>
      </c>
    </row>
    <row r="662" spans="1:4">
      <c r="B662" t="s">
        <v>470</v>
      </c>
      <c r="C662" s="14">
        <v>88.5</v>
      </c>
    </row>
    <row r="663" spans="1:4">
      <c r="B663" t="s">
        <v>656</v>
      </c>
      <c r="C663" s="14">
        <v>140</v>
      </c>
    </row>
    <row r="665" spans="1:4">
      <c r="A665" s="17">
        <v>44708</v>
      </c>
      <c r="B665" t="s">
        <v>660</v>
      </c>
      <c r="D665" s="14">
        <v>109</v>
      </c>
    </row>
    <row r="666" spans="1:4">
      <c r="B666" t="s">
        <v>171</v>
      </c>
      <c r="D666" s="14">
        <v>65</v>
      </c>
    </row>
    <row r="668" spans="1:4">
      <c r="A668" s="17">
        <v>44709</v>
      </c>
      <c r="B668" t="s">
        <v>527</v>
      </c>
      <c r="D668" s="14">
        <v>40</v>
      </c>
    </row>
    <row r="670" spans="1:4">
      <c r="A670" s="17">
        <v>44711</v>
      </c>
      <c r="B670" t="s">
        <v>149</v>
      </c>
      <c r="C670" s="14">
        <v>200</v>
      </c>
    </row>
    <row r="671" spans="1:4">
      <c r="B671" t="s">
        <v>41</v>
      </c>
      <c r="C671" s="14">
        <v>100</v>
      </c>
    </row>
    <row r="672" spans="1:4">
      <c r="B672" t="s">
        <v>664</v>
      </c>
      <c r="C672" s="14">
        <v>100</v>
      </c>
    </row>
    <row r="673" spans="1:4">
      <c r="B673" t="s">
        <v>665</v>
      </c>
      <c r="C673" s="14">
        <v>100</v>
      </c>
    </row>
    <row r="674" spans="1:4">
      <c r="B674" t="s">
        <v>666</v>
      </c>
      <c r="C674" s="14">
        <v>120</v>
      </c>
    </row>
    <row r="675" spans="1:4">
      <c r="B675" t="s">
        <v>144</v>
      </c>
      <c r="C675" s="14">
        <v>360</v>
      </c>
    </row>
    <row r="676" spans="1:4">
      <c r="B676" t="s">
        <v>668</v>
      </c>
      <c r="C676" s="14">
        <v>75</v>
      </c>
    </row>
    <row r="677" spans="1:4">
      <c r="B677" t="s">
        <v>669</v>
      </c>
      <c r="C677" s="14">
        <v>100</v>
      </c>
    </row>
    <row r="679" spans="1:4">
      <c r="A679" s="17">
        <v>44712</v>
      </c>
      <c r="B679" t="s">
        <v>670</v>
      </c>
      <c r="C679" s="14">
        <v>200</v>
      </c>
    </row>
    <row r="680" spans="1:4">
      <c r="B680" t="s">
        <v>461</v>
      </c>
      <c r="D680" s="14">
        <v>200</v>
      </c>
    </row>
    <row r="681" spans="1:4">
      <c r="B681" t="s">
        <v>671</v>
      </c>
      <c r="C681" s="14">
        <v>196</v>
      </c>
    </row>
    <row r="682" spans="1:4">
      <c r="B682" t="s">
        <v>672</v>
      </c>
      <c r="D682" s="14">
        <v>50</v>
      </c>
    </row>
    <row r="683" spans="1:4">
      <c r="B683" t="s">
        <v>474</v>
      </c>
      <c r="D683" s="14">
        <v>121</v>
      </c>
    </row>
    <row r="684" spans="1:4">
      <c r="B684" t="s">
        <v>487</v>
      </c>
      <c r="C684" s="14">
        <v>157</v>
      </c>
    </row>
    <row r="685" spans="1:4">
      <c r="B685" t="s">
        <v>673</v>
      </c>
      <c r="D685" s="14">
        <v>90</v>
      </c>
    </row>
    <row r="688" spans="1:4">
      <c r="A688" s="17">
        <v>44713</v>
      </c>
      <c r="B688" t="s">
        <v>677</v>
      </c>
      <c r="D688" s="14">
        <v>55</v>
      </c>
    </row>
    <row r="689" spans="1:4">
      <c r="B689" t="s">
        <v>676</v>
      </c>
      <c r="C689" s="14">
        <v>55</v>
      </c>
    </row>
    <row r="690" spans="1:4">
      <c r="B690" t="s">
        <v>690</v>
      </c>
      <c r="C690" s="14">
        <v>55</v>
      </c>
    </row>
    <row r="691" spans="1:4">
      <c r="B691" t="s">
        <v>679</v>
      </c>
      <c r="D691" s="14">
        <v>110</v>
      </c>
    </row>
    <row r="692" spans="1:4">
      <c r="B692" t="s">
        <v>43</v>
      </c>
      <c r="C692" s="14">
        <v>100</v>
      </c>
    </row>
    <row r="693" spans="1:4">
      <c r="B693" t="s">
        <v>691</v>
      </c>
      <c r="C693" s="14">
        <v>55</v>
      </c>
    </row>
    <row r="694" spans="1:4">
      <c r="B694" t="s">
        <v>680</v>
      </c>
      <c r="D694" s="14">
        <v>55</v>
      </c>
    </row>
    <row r="695" spans="1:4">
      <c r="B695" t="s">
        <v>468</v>
      </c>
      <c r="D695" s="14">
        <v>137</v>
      </c>
    </row>
    <row r="696" spans="1:4">
      <c r="B696" t="s">
        <v>683</v>
      </c>
      <c r="C696" s="14">
        <v>110</v>
      </c>
    </row>
    <row r="697" spans="1:4">
      <c r="B697" t="s">
        <v>689</v>
      </c>
      <c r="C697" s="14">
        <v>130</v>
      </c>
    </row>
    <row r="698" spans="1:4">
      <c r="B698" t="s">
        <v>481</v>
      </c>
      <c r="C698" s="14">
        <v>40</v>
      </c>
    </row>
    <row r="700" spans="1:4">
      <c r="A700" s="17">
        <v>44714</v>
      </c>
      <c r="B700" t="s">
        <v>602</v>
      </c>
      <c r="C700" s="14">
        <v>125</v>
      </c>
    </row>
    <row r="701" spans="1:4">
      <c r="B701" t="s">
        <v>692</v>
      </c>
      <c r="C701" s="14">
        <v>160</v>
      </c>
    </row>
    <row r="702" spans="1:4">
      <c r="B702" t="s">
        <v>673</v>
      </c>
      <c r="D702" s="14">
        <v>90</v>
      </c>
    </row>
    <row r="703" spans="1:4">
      <c r="B703" t="s">
        <v>693</v>
      </c>
      <c r="C703" s="14">
        <v>176</v>
      </c>
    </row>
    <row r="704" spans="1:4">
      <c r="B704" t="s">
        <v>695</v>
      </c>
      <c r="C704" s="14">
        <v>300</v>
      </c>
    </row>
    <row r="705" spans="1:4">
      <c r="B705" t="s">
        <v>696</v>
      </c>
      <c r="C705" s="14">
        <v>600</v>
      </c>
    </row>
    <row r="706" spans="1:4">
      <c r="B706" t="s">
        <v>472</v>
      </c>
      <c r="C706" s="14">
        <v>43</v>
      </c>
    </row>
    <row r="707" spans="1:4">
      <c r="B707" t="s">
        <v>697</v>
      </c>
      <c r="C707" s="14">
        <v>200</v>
      </c>
    </row>
    <row r="708" spans="1:4">
      <c r="B708" t="s">
        <v>698</v>
      </c>
      <c r="D708" s="14">
        <v>360</v>
      </c>
    </row>
    <row r="709" spans="1:4">
      <c r="B709" t="s">
        <v>707</v>
      </c>
      <c r="D709" s="14">
        <v>110</v>
      </c>
    </row>
    <row r="710" spans="1:4">
      <c r="B710" t="s">
        <v>708</v>
      </c>
      <c r="C710" s="14">
        <v>140</v>
      </c>
    </row>
    <row r="713" spans="1:4">
      <c r="A713" s="17">
        <v>44715</v>
      </c>
      <c r="B713" t="s">
        <v>699</v>
      </c>
      <c r="C713" s="14">
        <v>96</v>
      </c>
    </row>
    <row r="714" spans="1:4">
      <c r="B714" t="s">
        <v>700</v>
      </c>
      <c r="C714" s="14">
        <v>140</v>
      </c>
    </row>
    <row r="716" spans="1:4">
      <c r="A716" s="17">
        <v>44718</v>
      </c>
      <c r="B716" t="s">
        <v>702</v>
      </c>
      <c r="D716" s="14">
        <v>100</v>
      </c>
    </row>
    <row r="717" spans="1:4">
      <c r="B717" t="s">
        <v>703</v>
      </c>
      <c r="C717" s="14">
        <v>150</v>
      </c>
    </row>
    <row r="718" spans="1:4">
      <c r="B718" t="s">
        <v>706</v>
      </c>
      <c r="C718" s="14">
        <v>110</v>
      </c>
    </row>
    <row r="719" spans="1:4">
      <c r="B719" t="s">
        <v>704</v>
      </c>
      <c r="C719" s="14">
        <v>100</v>
      </c>
    </row>
    <row r="721" spans="1:5">
      <c r="A721" s="17">
        <v>44720</v>
      </c>
      <c r="B721" t="s">
        <v>710</v>
      </c>
      <c r="C721" s="14">
        <v>25</v>
      </c>
    </row>
    <row r="722" spans="1:5">
      <c r="B722" t="s">
        <v>711</v>
      </c>
      <c r="C722" s="14">
        <v>110</v>
      </c>
    </row>
    <row r="723" spans="1:5">
      <c r="B723" t="s">
        <v>712</v>
      </c>
      <c r="C723" s="14">
        <v>15</v>
      </c>
    </row>
    <row r="724" spans="1:5">
      <c r="B724" t="s">
        <v>714</v>
      </c>
      <c r="C724" s="14">
        <v>135</v>
      </c>
    </row>
    <row r="725" spans="1:5">
      <c r="B725" t="s">
        <v>716</v>
      </c>
      <c r="C725" s="14">
        <v>55</v>
      </c>
      <c r="D725" s="14">
        <v>80</v>
      </c>
    </row>
    <row r="726" spans="1:5">
      <c r="B726" t="s">
        <v>717</v>
      </c>
      <c r="D726" s="14">
        <v>255</v>
      </c>
    </row>
    <row r="727" spans="1:5">
      <c r="B727" t="s">
        <v>718</v>
      </c>
      <c r="D727" s="14">
        <v>100</v>
      </c>
    </row>
    <row r="729" spans="1:5">
      <c r="A729" s="17">
        <v>44722</v>
      </c>
      <c r="B729" t="s">
        <v>719</v>
      </c>
      <c r="C729" s="14">
        <v>175</v>
      </c>
    </row>
    <row r="730" spans="1:5">
      <c r="B730" t="s">
        <v>724</v>
      </c>
      <c r="C730" s="14">
        <v>50</v>
      </c>
    </row>
    <row r="731" spans="1:5">
      <c r="B731" t="s">
        <v>737</v>
      </c>
      <c r="C731"/>
      <c r="D731">
        <v>55</v>
      </c>
      <c r="E731"/>
    </row>
    <row r="732" spans="1:5">
      <c r="C732"/>
      <c r="D732"/>
      <c r="E732"/>
    </row>
    <row r="733" spans="1:5">
      <c r="A733" s="17">
        <v>44727</v>
      </c>
      <c r="B733" t="s">
        <v>729</v>
      </c>
      <c r="C733" s="14">
        <v>110</v>
      </c>
    </row>
    <row r="734" spans="1:5">
      <c r="B734" t="s">
        <v>730</v>
      </c>
      <c r="C734" s="14">
        <v>224</v>
      </c>
    </row>
    <row r="735" spans="1:5">
      <c r="B735" t="s">
        <v>731</v>
      </c>
      <c r="C735" s="14">
        <v>76</v>
      </c>
    </row>
    <row r="736" spans="1:5">
      <c r="B736" t="s">
        <v>734</v>
      </c>
      <c r="C736" s="14">
        <v>140</v>
      </c>
    </row>
    <row r="737" spans="1:4">
      <c r="B737" t="s">
        <v>461</v>
      </c>
      <c r="D737" s="14">
        <v>190</v>
      </c>
    </row>
    <row r="738" spans="1:4">
      <c r="B738" t="s">
        <v>736</v>
      </c>
      <c r="C738" s="14">
        <v>120</v>
      </c>
      <c r="D738" s="14">
        <v>55</v>
      </c>
    </row>
    <row r="740" spans="1:4">
      <c r="A740" s="17">
        <v>44728</v>
      </c>
      <c r="B740" t="s">
        <v>738</v>
      </c>
      <c r="D740" s="14">
        <v>55</v>
      </c>
    </row>
    <row r="741" spans="1:4">
      <c r="B741" t="s">
        <v>653</v>
      </c>
      <c r="C741" s="14">
        <v>100</v>
      </c>
    </row>
    <row r="743" spans="1:4">
      <c r="A743" s="17">
        <v>44729</v>
      </c>
      <c r="B743" t="s">
        <v>739</v>
      </c>
      <c r="D743" s="14">
        <v>80</v>
      </c>
    </row>
    <row r="745" spans="1:4">
      <c r="A745" s="17">
        <v>44732</v>
      </c>
      <c r="B745" t="s">
        <v>740</v>
      </c>
      <c r="C745" s="14">
        <v>440</v>
      </c>
    </row>
    <row r="746" spans="1:4">
      <c r="B746" t="s">
        <v>741</v>
      </c>
      <c r="D746" s="14">
        <v>55</v>
      </c>
    </row>
    <row r="748" spans="1:4">
      <c r="A748" s="17">
        <v>44733</v>
      </c>
      <c r="B748" t="s">
        <v>743</v>
      </c>
      <c r="C748" s="14" t="s">
        <v>744</v>
      </c>
    </row>
    <row r="749" spans="1:4">
      <c r="A749" s="17">
        <v>44734</v>
      </c>
      <c r="B749" t="s">
        <v>745</v>
      </c>
      <c r="C749" s="14">
        <v>140</v>
      </c>
    </row>
    <row r="751" spans="1:4">
      <c r="A751" s="17">
        <v>44735</v>
      </c>
      <c r="B751" t="s">
        <v>746</v>
      </c>
      <c r="C751" s="14">
        <v>135</v>
      </c>
    </row>
    <row r="752" spans="1:4">
      <c r="B752" t="s">
        <v>747</v>
      </c>
      <c r="C752" s="14" t="s">
        <v>748</v>
      </c>
    </row>
    <row r="753" spans="1:4">
      <c r="B753" t="s">
        <v>749</v>
      </c>
      <c r="D753" s="14">
        <v>105</v>
      </c>
    </row>
    <row r="754" spans="1:4">
      <c r="B754" t="s">
        <v>750</v>
      </c>
      <c r="C754" s="14">
        <v>96</v>
      </c>
    </row>
    <row r="755" spans="1:4">
      <c r="B755" t="s">
        <v>751</v>
      </c>
      <c r="C755" s="14">
        <v>100</v>
      </c>
    </row>
    <row r="757" spans="1:4">
      <c r="A757" s="17">
        <v>44739</v>
      </c>
      <c r="B757" t="s">
        <v>752</v>
      </c>
      <c r="C757" s="14">
        <v>30</v>
      </c>
    </row>
    <row r="758" spans="1:4">
      <c r="B758" t="s">
        <v>753</v>
      </c>
      <c r="C758" s="14">
        <v>163</v>
      </c>
    </row>
    <row r="759" spans="1:4">
      <c r="B759" t="s">
        <v>754</v>
      </c>
      <c r="C759" s="14">
        <v>205</v>
      </c>
    </row>
    <row r="760" spans="1:4">
      <c r="B760" t="s">
        <v>756</v>
      </c>
      <c r="C760" s="14">
        <v>120</v>
      </c>
    </row>
    <row r="761" spans="1:4">
      <c r="B761" t="s">
        <v>436</v>
      </c>
      <c r="D761" s="14">
        <v>115</v>
      </c>
    </row>
    <row r="762" spans="1:4">
      <c r="B762" t="s">
        <v>757</v>
      </c>
    </row>
    <row r="763" spans="1:4">
      <c r="B763" t="s">
        <v>758</v>
      </c>
      <c r="C763" s="14">
        <v>85</v>
      </c>
    </row>
    <row r="764" spans="1:4">
      <c r="B764" t="s">
        <v>759</v>
      </c>
      <c r="D764" s="14">
        <v>110</v>
      </c>
    </row>
    <row r="765" spans="1:4">
      <c r="B765" t="s">
        <v>760</v>
      </c>
      <c r="C765" s="14">
        <v>198</v>
      </c>
    </row>
    <row r="766" spans="1:4">
      <c r="B766" t="s">
        <v>761</v>
      </c>
      <c r="C766" s="14">
        <v>42</v>
      </c>
    </row>
    <row r="767" spans="1:4">
      <c r="B767" t="s">
        <v>762</v>
      </c>
      <c r="C767" s="14">
        <v>55</v>
      </c>
    </row>
    <row r="768" spans="1:4">
      <c r="B768" t="s">
        <v>763</v>
      </c>
      <c r="C768" s="14">
        <v>96</v>
      </c>
    </row>
    <row r="770" spans="1:4">
      <c r="A770" s="17">
        <v>44740</v>
      </c>
      <c r="B770" t="s">
        <v>766</v>
      </c>
      <c r="C770" s="14">
        <v>120</v>
      </c>
    </row>
    <row r="771" spans="1:4">
      <c r="B771" t="s">
        <v>767</v>
      </c>
      <c r="D771" s="14">
        <v>50</v>
      </c>
    </row>
    <row r="772" spans="1:4">
      <c r="B772" t="s">
        <v>768</v>
      </c>
      <c r="C772" s="14">
        <v>55</v>
      </c>
    </row>
    <row r="773" spans="1:4">
      <c r="B773" t="s">
        <v>769</v>
      </c>
      <c r="C773" s="14">
        <v>85</v>
      </c>
    </row>
    <row r="774" spans="1:4">
      <c r="B774" t="s">
        <v>770</v>
      </c>
      <c r="D774" s="14">
        <v>55</v>
      </c>
    </row>
    <row r="775" spans="1:4">
      <c r="B775" t="s">
        <v>771</v>
      </c>
      <c r="C775" s="14">
        <v>100</v>
      </c>
    </row>
    <row r="776" spans="1:4">
      <c r="B776" t="s">
        <v>772</v>
      </c>
      <c r="C776" s="14">
        <v>85</v>
      </c>
    </row>
    <row r="777" spans="1:4">
      <c r="B777" t="s">
        <v>773</v>
      </c>
      <c r="C777" s="14">
        <v>85</v>
      </c>
    </row>
    <row r="778" spans="1:4">
      <c r="B778" t="s">
        <v>774</v>
      </c>
      <c r="C778" s="14">
        <v>55</v>
      </c>
    </row>
    <row r="779" spans="1:4">
      <c r="B779" t="s">
        <v>775</v>
      </c>
      <c r="C779" s="14">
        <v>85</v>
      </c>
    </row>
    <row r="781" spans="1:4">
      <c r="A781" s="17">
        <v>44741</v>
      </c>
      <c r="B781" t="s">
        <v>187</v>
      </c>
      <c r="C781" s="14">
        <v>85</v>
      </c>
    </row>
    <row r="782" spans="1:4">
      <c r="B782" t="s">
        <v>776</v>
      </c>
      <c r="C782" s="14">
        <v>40</v>
      </c>
    </row>
    <row r="784" spans="1:4">
      <c r="A784" s="17">
        <v>44742</v>
      </c>
      <c r="B784" t="s">
        <v>778</v>
      </c>
      <c r="D784" s="14">
        <v>100</v>
      </c>
    </row>
    <row r="785" spans="1:4">
      <c r="B785" t="s">
        <v>712</v>
      </c>
      <c r="C785" s="14">
        <v>155</v>
      </c>
    </row>
    <row r="786" spans="1:4">
      <c r="B786" t="s">
        <v>779</v>
      </c>
      <c r="C786" s="14">
        <v>172</v>
      </c>
    </row>
    <row r="787" spans="1:4">
      <c r="B787" t="s">
        <v>780</v>
      </c>
      <c r="C787" s="14">
        <v>76</v>
      </c>
    </row>
    <row r="788" spans="1:4">
      <c r="B788" t="s">
        <v>781</v>
      </c>
      <c r="C788" s="14">
        <v>151</v>
      </c>
    </row>
    <row r="789" spans="1:4">
      <c r="B789" t="s">
        <v>782</v>
      </c>
      <c r="C789" s="14">
        <v>80</v>
      </c>
    </row>
    <row r="790" spans="1:4">
      <c r="B790" t="s">
        <v>783</v>
      </c>
      <c r="C790" s="14">
        <v>181</v>
      </c>
    </row>
    <row r="792" spans="1:4">
      <c r="A792" s="17">
        <v>44746</v>
      </c>
      <c r="B792" t="s">
        <v>784</v>
      </c>
      <c r="C792" s="14">
        <v>110</v>
      </c>
    </row>
    <row r="794" spans="1:4">
      <c r="A794" s="17">
        <v>44743</v>
      </c>
      <c r="B794" t="s">
        <v>785</v>
      </c>
      <c r="C794" s="14">
        <v>156</v>
      </c>
    </row>
    <row r="795" spans="1:4">
      <c r="B795" t="s">
        <v>786</v>
      </c>
      <c r="C795" s="14">
        <v>120</v>
      </c>
      <c r="D795" s="14">
        <v>80</v>
      </c>
    </row>
    <row r="796" spans="1:4">
      <c r="B796" t="s">
        <v>787</v>
      </c>
      <c r="C796" s="14">
        <v>160</v>
      </c>
    </row>
    <row r="797" spans="1:4">
      <c r="B797" t="s">
        <v>788</v>
      </c>
      <c r="C797" s="14">
        <v>120</v>
      </c>
    </row>
    <row r="798" spans="1:4">
      <c r="B798" t="s">
        <v>789</v>
      </c>
      <c r="C798" s="14">
        <v>120</v>
      </c>
    </row>
    <row r="799" spans="1:4">
      <c r="B799" t="s">
        <v>790</v>
      </c>
      <c r="C799" s="14">
        <v>50</v>
      </c>
    </row>
    <row r="800" spans="1:4">
      <c r="B800" t="s">
        <v>791</v>
      </c>
      <c r="C800" s="14">
        <v>50</v>
      </c>
    </row>
    <row r="802" spans="1:4">
      <c r="A802" s="17">
        <v>44748</v>
      </c>
      <c r="B802" t="s">
        <v>792</v>
      </c>
      <c r="C802" s="14">
        <v>200</v>
      </c>
    </row>
    <row r="803" spans="1:4">
      <c r="B803" t="s">
        <v>793</v>
      </c>
      <c r="C803" s="14">
        <v>85</v>
      </c>
    </row>
    <row r="804" spans="1:4">
      <c r="B804" t="s">
        <v>794</v>
      </c>
      <c r="C804" s="14">
        <v>100</v>
      </c>
    </row>
    <row r="806" spans="1:4">
      <c r="A806" s="17">
        <v>44749</v>
      </c>
      <c r="B806" t="s">
        <v>500</v>
      </c>
      <c r="C806" s="14">
        <v>100</v>
      </c>
    </row>
    <row r="807" spans="1:4">
      <c r="B807" t="s">
        <v>795</v>
      </c>
      <c r="D807" s="14">
        <v>300</v>
      </c>
    </row>
    <row r="809" spans="1:4">
      <c r="A809" s="17">
        <v>44753</v>
      </c>
      <c r="B809" t="s">
        <v>796</v>
      </c>
      <c r="D809" s="14">
        <v>200</v>
      </c>
    </row>
    <row r="811" spans="1:4">
      <c r="A811" s="17">
        <v>44755</v>
      </c>
      <c r="B811" t="s">
        <v>797</v>
      </c>
      <c r="C811" s="14">
        <v>100</v>
      </c>
    </row>
    <row r="813" spans="1:4">
      <c r="A813" s="17">
        <v>44757</v>
      </c>
      <c r="B813" t="s">
        <v>798</v>
      </c>
      <c r="C813" s="14">
        <v>145</v>
      </c>
    </row>
    <row r="815" spans="1:4">
      <c r="A815" s="17">
        <v>44803</v>
      </c>
      <c r="B815" t="s">
        <v>799</v>
      </c>
      <c r="D815" s="14">
        <v>130</v>
      </c>
    </row>
    <row r="817" spans="1:4">
      <c r="A817" s="17">
        <v>44806</v>
      </c>
      <c r="B817" t="s">
        <v>805</v>
      </c>
      <c r="C817" s="14" t="s">
        <v>806</v>
      </c>
    </row>
    <row r="819" spans="1:4">
      <c r="A819" s="17">
        <v>44807</v>
      </c>
      <c r="B819" t="s">
        <v>807</v>
      </c>
      <c r="C819" s="14">
        <v>140</v>
      </c>
    </row>
    <row r="821" spans="1:4">
      <c r="A821" s="17">
        <v>44809</v>
      </c>
      <c r="B821" t="s">
        <v>808</v>
      </c>
      <c r="D821" s="14">
        <v>55</v>
      </c>
    </row>
    <row r="823" spans="1:4">
      <c r="A823" s="17">
        <v>44810</v>
      </c>
      <c r="B823" t="s">
        <v>814</v>
      </c>
      <c r="C823" s="14">
        <v>160</v>
      </c>
    </row>
    <row r="824" spans="1:4">
      <c r="A824" s="17">
        <v>44810</v>
      </c>
      <c r="B824" t="s">
        <v>819</v>
      </c>
      <c r="C824" s="14">
        <v>30</v>
      </c>
    </row>
    <row r="826" spans="1:4">
      <c r="A826" s="17">
        <v>44811</v>
      </c>
      <c r="B826" t="s">
        <v>823</v>
      </c>
      <c r="C826" s="14">
        <v>400</v>
      </c>
    </row>
    <row r="827" spans="1:4">
      <c r="B827" t="s">
        <v>528</v>
      </c>
      <c r="D827" s="14">
        <v>115</v>
      </c>
    </row>
    <row r="828" spans="1:4">
      <c r="B828" t="s">
        <v>825</v>
      </c>
      <c r="C828" s="14">
        <v>147</v>
      </c>
    </row>
    <row r="829" spans="1:4">
      <c r="B829" t="s">
        <v>826</v>
      </c>
      <c r="D829" s="14">
        <v>107</v>
      </c>
    </row>
    <row r="830" spans="1:4">
      <c r="B830" t="s">
        <v>827</v>
      </c>
      <c r="C830" s="14">
        <v>107</v>
      </c>
    </row>
    <row r="831" spans="1:4">
      <c r="B831" t="s">
        <v>602</v>
      </c>
      <c r="C831" s="14">
        <v>115</v>
      </c>
    </row>
    <row r="833" spans="1:4">
      <c r="A833" s="17">
        <v>44812</v>
      </c>
      <c r="B833" t="s">
        <v>828</v>
      </c>
      <c r="C833" s="14">
        <v>110</v>
      </c>
    </row>
    <row r="834" spans="1:4">
      <c r="B834" t="s">
        <v>829</v>
      </c>
      <c r="C834" s="14">
        <v>125</v>
      </c>
    </row>
    <row r="835" spans="1:4">
      <c r="B835" t="s">
        <v>216</v>
      </c>
      <c r="C835" s="14">
        <v>82</v>
      </c>
    </row>
    <row r="837" spans="1:4">
      <c r="A837" s="17">
        <v>44814</v>
      </c>
      <c r="B837" t="s">
        <v>831</v>
      </c>
      <c r="C837" s="14">
        <v>55</v>
      </c>
    </row>
    <row r="838" spans="1:4">
      <c r="B838" t="s">
        <v>807</v>
      </c>
      <c r="C838" s="14">
        <v>160</v>
      </c>
    </row>
    <row r="840" spans="1:4">
      <c r="A840" s="17">
        <v>44816</v>
      </c>
      <c r="B840" t="s">
        <v>131</v>
      </c>
      <c r="D840" s="14">
        <v>130</v>
      </c>
    </row>
    <row r="841" spans="1:4">
      <c r="B841" t="s">
        <v>832</v>
      </c>
      <c r="C841" s="14">
        <v>128</v>
      </c>
    </row>
    <row r="842" spans="1:4">
      <c r="B842" t="s">
        <v>838</v>
      </c>
      <c r="C842" s="14" t="s">
        <v>839</v>
      </c>
    </row>
    <row r="844" spans="1:4">
      <c r="A844" s="17">
        <v>44818</v>
      </c>
      <c r="B844" t="s">
        <v>848</v>
      </c>
      <c r="C844" s="14">
        <v>500</v>
      </c>
    </row>
    <row r="845" spans="1:4">
      <c r="B845" t="s">
        <v>849</v>
      </c>
      <c r="C845" s="14">
        <v>122</v>
      </c>
    </row>
    <row r="846" spans="1:4">
      <c r="B846" t="s">
        <v>850</v>
      </c>
      <c r="C846" s="14" t="s">
        <v>851</v>
      </c>
    </row>
    <row r="847" spans="1:4">
      <c r="B847" t="s">
        <v>405</v>
      </c>
      <c r="C847" s="14">
        <v>120</v>
      </c>
    </row>
    <row r="849" spans="1:4">
      <c r="A849" s="17">
        <v>44819</v>
      </c>
      <c r="B849" t="s">
        <v>412</v>
      </c>
      <c r="D849" s="14">
        <v>127</v>
      </c>
    </row>
    <row r="850" spans="1:4">
      <c r="B850" t="s">
        <v>852</v>
      </c>
      <c r="D850" s="14">
        <v>90</v>
      </c>
    </row>
    <row r="851" spans="1:4">
      <c r="B851" t="s">
        <v>436</v>
      </c>
      <c r="D851" s="14">
        <v>115</v>
      </c>
    </row>
    <row r="853" spans="1:4">
      <c r="A853" s="17">
        <v>44820</v>
      </c>
      <c r="B853" t="s">
        <v>853</v>
      </c>
      <c r="C853" s="14">
        <v>100</v>
      </c>
    </row>
    <row r="854" spans="1:4">
      <c r="B854" t="s">
        <v>854</v>
      </c>
      <c r="D854" s="14">
        <v>47</v>
      </c>
    </row>
    <row r="855" spans="1:4">
      <c r="B855" t="s">
        <v>855</v>
      </c>
      <c r="D855" s="14">
        <v>55</v>
      </c>
    </row>
    <row r="856" spans="1:4">
      <c r="B856" t="s">
        <v>858</v>
      </c>
      <c r="C856" s="14">
        <v>107</v>
      </c>
    </row>
    <row r="858" spans="1:4">
      <c r="A858" s="17">
        <v>44823</v>
      </c>
      <c r="B858" t="s">
        <v>860</v>
      </c>
      <c r="C858" s="14">
        <v>120</v>
      </c>
    </row>
    <row r="860" spans="1:4">
      <c r="A860" s="17">
        <v>44824</v>
      </c>
      <c r="B860" t="s">
        <v>861</v>
      </c>
      <c r="C860" s="14">
        <v>105</v>
      </c>
    </row>
    <row r="861" spans="1:4">
      <c r="B861" t="s">
        <v>862</v>
      </c>
      <c r="C861" s="14">
        <v>120</v>
      </c>
    </row>
    <row r="862" spans="1:4">
      <c r="B862" t="s">
        <v>863</v>
      </c>
      <c r="D862" s="14">
        <v>133</v>
      </c>
    </row>
    <row r="863" spans="1:4">
      <c r="B863" t="s">
        <v>864</v>
      </c>
      <c r="D863" s="14">
        <v>55</v>
      </c>
    </row>
    <row r="865" spans="1:4">
      <c r="A865" s="17">
        <v>44825</v>
      </c>
      <c r="B865" t="s">
        <v>396</v>
      </c>
      <c r="D865" s="14">
        <v>62</v>
      </c>
    </row>
    <row r="866" spans="1:4">
      <c r="B866" t="s">
        <v>867</v>
      </c>
      <c r="D866" s="14">
        <v>50</v>
      </c>
    </row>
    <row r="867" spans="1:4">
      <c r="B867" t="s">
        <v>868</v>
      </c>
      <c r="D867" s="14">
        <v>55</v>
      </c>
    </row>
    <row r="869" spans="1:4">
      <c r="A869" s="17">
        <v>44826</v>
      </c>
      <c r="B869" t="s">
        <v>187</v>
      </c>
      <c r="C869" s="14">
        <v>67</v>
      </c>
    </row>
    <row r="870" spans="1:4">
      <c r="B870" t="s">
        <v>873</v>
      </c>
      <c r="C870" s="14">
        <v>150</v>
      </c>
    </row>
    <row r="871" spans="1:4">
      <c r="B871" t="s">
        <v>874</v>
      </c>
      <c r="C871" s="14">
        <v>177</v>
      </c>
    </row>
    <row r="873" spans="1:4">
      <c r="A873" s="17">
        <v>44831</v>
      </c>
      <c r="B873" t="s">
        <v>408</v>
      </c>
      <c r="D873" s="14">
        <v>67</v>
      </c>
    </row>
    <row r="874" spans="1:4">
      <c r="B874" t="s">
        <v>503</v>
      </c>
      <c r="D874" s="14">
        <v>60</v>
      </c>
    </row>
  </sheetData>
  <autoFilter ref="A1:I1"/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FC301"/>
  <sheetViews>
    <sheetView zoomScale="80" zoomScaleNormal="80" workbookViewId="0">
      <pane ySplit="3" topLeftCell="A4" activePane="bottomLeft" state="frozen"/>
      <selection activeCell="D1" sqref="D1"/>
      <selection pane="bottomLeft" activeCell="A11" sqref="A11:XFD11"/>
    </sheetView>
  </sheetViews>
  <sheetFormatPr defaultColWidth="13" defaultRowHeight="17.25"/>
  <cols>
    <col min="1" max="1" width="35.140625" style="36" customWidth="1"/>
    <col min="2" max="2" width="7.7109375" style="37" customWidth="1"/>
    <col min="3" max="3" width="8.7109375" style="38" customWidth="1"/>
    <col min="4" max="4" width="10.7109375" style="38" bestFit="1" customWidth="1"/>
    <col min="5" max="5" width="13.5703125" style="38" customWidth="1"/>
    <col min="6" max="6" width="13.85546875" style="38" customWidth="1"/>
    <col min="7" max="7" width="15.42578125" style="38" customWidth="1"/>
    <col min="8" max="8" width="7.28515625" style="41" bestFit="1" customWidth="1"/>
    <col min="9" max="10" width="8.42578125" style="38" customWidth="1"/>
    <col min="11" max="11" width="9.7109375" style="38" customWidth="1"/>
    <col min="12" max="13" width="8.7109375" style="38" customWidth="1"/>
    <col min="14" max="14" width="9.28515625" style="38" customWidth="1"/>
    <col min="15" max="15" width="8.28515625" style="38" customWidth="1"/>
    <col min="16" max="16" width="8" style="38" customWidth="1"/>
    <col min="17" max="18" width="6.42578125" style="38" bestFit="1" customWidth="1"/>
    <col min="19" max="19" width="6.42578125" style="38" customWidth="1"/>
    <col min="20" max="20" width="11.42578125" style="54" bestFit="1" customWidth="1"/>
    <col min="21" max="21" width="9.42578125" style="51" bestFit="1" customWidth="1"/>
    <col min="22" max="22" width="26.7109375" style="52" customWidth="1"/>
    <col min="23" max="23" width="13" style="38"/>
    <col min="24" max="24" width="17.42578125" style="53" bestFit="1" customWidth="1"/>
    <col min="25" max="16384" width="13" style="21"/>
  </cols>
  <sheetData>
    <row r="1" spans="1:445" ht="18.75">
      <c r="A1" s="296" t="s">
        <v>840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8"/>
    </row>
    <row r="2" spans="1:445" s="22" customFormat="1" ht="18.75">
      <c r="A2" s="22" t="s">
        <v>1</v>
      </c>
      <c r="B2" s="23"/>
      <c r="C2" s="23">
        <f>SUM(C4:C1048576)</f>
        <v>12199</v>
      </c>
      <c r="D2" s="23"/>
      <c r="E2" s="23">
        <f t="shared" ref="E2:T2" si="0">SUM(E4:E1048576)</f>
        <v>2105</v>
      </c>
      <c r="F2" s="23">
        <f t="shared" si="0"/>
        <v>130034</v>
      </c>
      <c r="G2" s="23">
        <f t="shared" si="0"/>
        <v>15642</v>
      </c>
      <c r="H2" s="23">
        <f t="shared" si="0"/>
        <v>3883</v>
      </c>
      <c r="I2" s="23">
        <f t="shared" si="0"/>
        <v>13747</v>
      </c>
      <c r="J2" s="23">
        <f t="shared" si="0"/>
        <v>13319</v>
      </c>
      <c r="K2" s="23">
        <f t="shared" si="0"/>
        <v>13802</v>
      </c>
      <c r="L2" s="23">
        <f t="shared" si="0"/>
        <v>13094</v>
      </c>
      <c r="M2" s="23">
        <f t="shared" si="0"/>
        <v>12638</v>
      </c>
      <c r="N2" s="23">
        <f t="shared" si="0"/>
        <v>11372</v>
      </c>
      <c r="O2" s="23">
        <f t="shared" si="0"/>
        <v>12012</v>
      </c>
      <c r="P2" s="23">
        <f t="shared" si="0"/>
        <v>9179</v>
      </c>
      <c r="Q2" s="23">
        <f t="shared" si="0"/>
        <v>1189</v>
      </c>
      <c r="R2" s="23">
        <f t="shared" si="0"/>
        <v>0</v>
      </c>
      <c r="S2" s="23">
        <f t="shared" si="0"/>
        <v>0</v>
      </c>
      <c r="T2" s="23">
        <f t="shared" si="0"/>
        <v>119877</v>
      </c>
      <c r="U2" s="23">
        <f>SUMIF(U4:U1048576,"&gt;=0")</f>
        <v>4843</v>
      </c>
      <c r="V2" s="24">
        <f>IF(AND(ISBLANK(E2),ISBLANK(F2), ISBLANK(G2), ISBLANK(H2), ISBLANK(I2), ISBLANK(J2), ISBLANK(K2), ISBLANK(L2), ISBLANK(M2),ISBLANK(N2), ISBLANK(O2), ISBLANK(P2), ISBLANK(Q2), ISBLANK(R2), ISBLANK(S2)), "",IFERROR(((F2+E2)-U2)/(F2+E2),""))</f>
        <v>0.96334920046314865</v>
      </c>
      <c r="W2" s="23">
        <f>COUNTA(W4:W1048576)</f>
        <v>13</v>
      </c>
      <c r="X2" s="23">
        <f>SUM(X4:X300)</f>
        <v>7476</v>
      </c>
    </row>
    <row r="3" spans="1:445" ht="19.5" thickBot="1">
      <c r="A3" s="25" t="s">
        <v>2</v>
      </c>
      <c r="B3" s="26" t="s">
        <v>3</v>
      </c>
      <c r="C3" s="27" t="s">
        <v>4</v>
      </c>
      <c r="D3" s="27" t="s">
        <v>5</v>
      </c>
      <c r="E3" s="27" t="s">
        <v>6</v>
      </c>
      <c r="F3" s="27" t="s">
        <v>7</v>
      </c>
      <c r="G3" s="27" t="s">
        <v>8</v>
      </c>
      <c r="H3" s="27" t="s">
        <v>9</v>
      </c>
      <c r="I3" s="27" t="s">
        <v>10</v>
      </c>
      <c r="J3" s="27" t="s">
        <v>11</v>
      </c>
      <c r="K3" s="27" t="s">
        <v>12</v>
      </c>
      <c r="L3" s="27" t="s">
        <v>13</v>
      </c>
      <c r="M3" s="27" t="s">
        <v>14</v>
      </c>
      <c r="N3" s="27" t="s">
        <v>15</v>
      </c>
      <c r="O3" s="27" t="s">
        <v>16</v>
      </c>
      <c r="P3" s="27" t="s">
        <v>17</v>
      </c>
      <c r="Q3" s="27" t="s">
        <v>18</v>
      </c>
      <c r="R3" s="27" t="s">
        <v>19</v>
      </c>
      <c r="S3" s="27" t="s">
        <v>20</v>
      </c>
      <c r="T3" s="28" t="s">
        <v>21</v>
      </c>
      <c r="U3" s="28" t="s">
        <v>22</v>
      </c>
      <c r="V3" s="29" t="s">
        <v>23</v>
      </c>
      <c r="W3" s="30" t="s">
        <v>24</v>
      </c>
      <c r="X3" s="30" t="s">
        <v>25</v>
      </c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  <c r="FY3" s="31"/>
      <c r="FZ3" s="31"/>
      <c r="GA3" s="31"/>
      <c r="GB3" s="31"/>
      <c r="GC3" s="31"/>
      <c r="GD3" s="31"/>
      <c r="GE3" s="31"/>
      <c r="GF3" s="31"/>
      <c r="GG3" s="31"/>
      <c r="GH3" s="31"/>
      <c r="GI3" s="31"/>
      <c r="GJ3" s="31"/>
      <c r="GK3" s="31"/>
      <c r="GL3" s="31"/>
      <c r="GM3" s="31"/>
      <c r="GN3" s="31"/>
      <c r="GO3" s="31"/>
      <c r="GP3" s="31"/>
      <c r="GQ3" s="31"/>
      <c r="GR3" s="3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1"/>
      <c r="HF3" s="31"/>
      <c r="HG3" s="31"/>
      <c r="HH3" s="31"/>
      <c r="HI3" s="31"/>
      <c r="HJ3" s="31"/>
      <c r="HK3" s="31"/>
      <c r="HL3" s="31"/>
      <c r="HM3" s="31"/>
      <c r="HN3" s="31"/>
      <c r="HO3" s="31"/>
      <c r="HP3" s="31"/>
      <c r="HQ3" s="31"/>
      <c r="HR3" s="31"/>
      <c r="HS3" s="31"/>
      <c r="HT3" s="31"/>
      <c r="HU3" s="31"/>
      <c r="HV3" s="31"/>
      <c r="HW3" s="31"/>
      <c r="HX3" s="31"/>
      <c r="HY3" s="31"/>
      <c r="HZ3" s="31"/>
      <c r="IA3" s="31"/>
      <c r="IB3" s="31"/>
      <c r="IC3" s="31"/>
      <c r="ID3" s="31"/>
      <c r="IE3" s="31"/>
      <c r="IF3" s="31"/>
      <c r="IG3" s="31"/>
      <c r="IH3" s="31"/>
      <c r="II3" s="31"/>
      <c r="IJ3" s="31"/>
      <c r="IK3" s="31"/>
      <c r="IL3" s="31"/>
      <c r="IM3" s="31"/>
      <c r="IN3" s="31"/>
      <c r="IO3" s="31"/>
      <c r="IP3" s="31"/>
      <c r="IQ3" s="31"/>
      <c r="IR3" s="31"/>
      <c r="IS3" s="31"/>
      <c r="IT3" s="31"/>
      <c r="IU3" s="31"/>
      <c r="IV3" s="31"/>
      <c r="IW3" s="31"/>
      <c r="IX3" s="31"/>
      <c r="IY3" s="31"/>
      <c r="IZ3" s="31"/>
      <c r="JA3" s="31"/>
      <c r="JB3" s="31"/>
      <c r="JC3" s="31"/>
      <c r="JD3" s="31"/>
      <c r="JE3" s="31"/>
      <c r="JF3" s="31"/>
      <c r="JG3" s="31"/>
      <c r="JH3" s="31"/>
      <c r="JI3" s="31"/>
      <c r="JJ3" s="31"/>
      <c r="JK3" s="31"/>
      <c r="JL3" s="31"/>
      <c r="JM3" s="31"/>
      <c r="JN3" s="31"/>
      <c r="JO3" s="31"/>
      <c r="JP3" s="31"/>
      <c r="JQ3" s="31"/>
      <c r="JR3" s="31"/>
      <c r="JS3" s="31"/>
      <c r="JT3" s="31"/>
      <c r="JU3" s="31"/>
      <c r="JV3" s="31"/>
      <c r="JW3" s="31"/>
      <c r="JX3" s="31"/>
      <c r="JY3" s="31"/>
      <c r="JZ3" s="31"/>
      <c r="KA3" s="31"/>
      <c r="KB3" s="31"/>
      <c r="KC3" s="31"/>
      <c r="KD3" s="31"/>
      <c r="KE3" s="31"/>
      <c r="KF3" s="31"/>
      <c r="KG3" s="31"/>
      <c r="KH3" s="31"/>
      <c r="KI3" s="31"/>
      <c r="KJ3" s="31"/>
      <c r="KK3" s="31"/>
      <c r="KL3" s="31"/>
      <c r="KM3" s="31"/>
      <c r="KN3" s="31"/>
      <c r="KO3" s="31"/>
      <c r="KP3" s="31"/>
      <c r="KQ3" s="31"/>
      <c r="KR3" s="31"/>
      <c r="KS3" s="31"/>
      <c r="KT3" s="31"/>
      <c r="KU3" s="31"/>
      <c r="KV3" s="31"/>
      <c r="KW3" s="31"/>
      <c r="KX3" s="31"/>
      <c r="KY3" s="31"/>
      <c r="KZ3" s="31"/>
      <c r="LA3" s="31"/>
      <c r="LB3" s="31"/>
      <c r="LC3" s="31"/>
      <c r="LD3" s="31"/>
      <c r="LE3" s="31"/>
      <c r="LF3" s="31"/>
      <c r="LG3" s="31"/>
      <c r="LH3" s="31"/>
      <c r="LI3" s="31"/>
      <c r="LJ3" s="31"/>
      <c r="LK3" s="31"/>
      <c r="LL3" s="31"/>
      <c r="LM3" s="31"/>
      <c r="LN3" s="31"/>
      <c r="LO3" s="31"/>
      <c r="LP3" s="31"/>
      <c r="LQ3" s="31"/>
      <c r="LR3" s="31"/>
      <c r="LS3" s="31"/>
      <c r="LT3" s="31"/>
      <c r="LU3" s="31"/>
      <c r="LV3" s="31"/>
      <c r="LW3" s="31"/>
      <c r="LX3" s="31"/>
      <c r="LY3" s="31"/>
      <c r="LZ3" s="31"/>
      <c r="MA3" s="31"/>
      <c r="MB3" s="31"/>
      <c r="MC3" s="31"/>
      <c r="MD3" s="31"/>
      <c r="ME3" s="31"/>
      <c r="MF3" s="31"/>
      <c r="MG3" s="31"/>
      <c r="MH3" s="31"/>
      <c r="MI3" s="31"/>
      <c r="MJ3" s="31"/>
      <c r="MK3" s="31"/>
      <c r="ML3" s="31"/>
      <c r="MM3" s="31"/>
      <c r="MN3" s="31"/>
      <c r="MO3" s="31"/>
      <c r="MP3" s="31"/>
      <c r="MQ3" s="31"/>
      <c r="MR3" s="31"/>
      <c r="MS3" s="31"/>
      <c r="MT3" s="31"/>
      <c r="MU3" s="31"/>
      <c r="MV3" s="31"/>
      <c r="MW3" s="31"/>
      <c r="MX3" s="31"/>
      <c r="MY3" s="31"/>
      <c r="MZ3" s="31"/>
      <c r="NA3" s="31"/>
      <c r="NB3" s="31"/>
      <c r="NC3" s="31"/>
      <c r="ND3" s="31"/>
      <c r="NE3" s="31"/>
      <c r="NF3" s="31"/>
      <c r="NG3" s="31"/>
      <c r="NH3" s="31"/>
      <c r="NI3" s="31"/>
      <c r="NJ3" s="31"/>
      <c r="NK3" s="31"/>
      <c r="NL3" s="31"/>
      <c r="NM3" s="31"/>
      <c r="NN3" s="31"/>
      <c r="NO3" s="31"/>
      <c r="NP3" s="31"/>
      <c r="NQ3" s="31"/>
      <c r="NR3" s="31"/>
      <c r="NS3" s="31"/>
      <c r="NT3" s="31"/>
      <c r="NU3" s="31"/>
      <c r="NV3" s="31"/>
      <c r="NW3" s="31"/>
      <c r="NX3" s="31"/>
      <c r="NY3" s="31"/>
      <c r="NZ3" s="31"/>
      <c r="OA3" s="31"/>
      <c r="OB3" s="31"/>
      <c r="OC3" s="31"/>
      <c r="OD3" s="31"/>
      <c r="OE3" s="31"/>
      <c r="OF3" s="31"/>
      <c r="OG3" s="31"/>
      <c r="OH3" s="31"/>
      <c r="OI3" s="31"/>
      <c r="OJ3" s="31"/>
      <c r="OK3" s="31"/>
      <c r="OL3" s="31"/>
      <c r="OM3" s="31"/>
      <c r="ON3" s="31"/>
      <c r="OO3" s="31"/>
      <c r="OP3" s="31"/>
      <c r="OQ3" s="31"/>
      <c r="OR3" s="31"/>
      <c r="OS3" s="31"/>
      <c r="OT3" s="31"/>
      <c r="OU3" s="31"/>
      <c r="OV3" s="31"/>
      <c r="OW3" s="31"/>
      <c r="OX3" s="31"/>
      <c r="OY3" s="31"/>
      <c r="OZ3" s="31"/>
      <c r="PA3" s="31"/>
      <c r="PB3" s="31"/>
      <c r="PC3" s="31"/>
      <c r="PD3" s="31"/>
      <c r="PE3" s="31"/>
      <c r="PF3" s="31"/>
      <c r="PG3" s="31"/>
      <c r="PH3" s="31"/>
      <c r="PI3" s="31"/>
      <c r="PJ3" s="31"/>
      <c r="PK3" s="31"/>
      <c r="PL3" s="31"/>
      <c r="PM3" s="31"/>
      <c r="PN3" s="31"/>
      <c r="PO3" s="31"/>
      <c r="PP3" s="31"/>
      <c r="PQ3" s="31"/>
      <c r="PR3" s="31"/>
      <c r="PS3" s="31"/>
      <c r="PT3" s="31"/>
      <c r="PU3" s="31"/>
      <c r="PV3" s="31"/>
      <c r="PW3" s="31"/>
      <c r="PX3" s="31"/>
      <c r="PY3" s="31"/>
      <c r="PZ3" s="31"/>
      <c r="QA3" s="31"/>
      <c r="QB3" s="31"/>
      <c r="QC3" s="31"/>
    </row>
    <row r="4" spans="1:445" s="36" customFormat="1" ht="16.5" customHeight="1">
      <c r="A4" s="32" t="s">
        <v>36</v>
      </c>
      <c r="B4" s="33" t="s">
        <v>27</v>
      </c>
      <c r="C4" s="33">
        <v>85</v>
      </c>
      <c r="D4" s="33" t="s">
        <v>141</v>
      </c>
      <c r="E4" s="33">
        <v>120</v>
      </c>
      <c r="F4" s="33">
        <v>615</v>
      </c>
      <c r="G4" s="33">
        <v>55</v>
      </c>
      <c r="H4" s="33"/>
      <c r="I4" s="33">
        <v>85</v>
      </c>
      <c r="J4" s="33">
        <v>85</v>
      </c>
      <c r="K4" s="33">
        <v>85</v>
      </c>
      <c r="L4" s="33">
        <v>85</v>
      </c>
      <c r="M4" s="33">
        <v>85</v>
      </c>
      <c r="N4" s="33">
        <v>85</v>
      </c>
      <c r="O4" s="33">
        <v>170</v>
      </c>
      <c r="P4" s="33"/>
      <c r="Q4" s="33"/>
      <c r="R4" s="33"/>
      <c r="S4" s="33"/>
      <c r="T4" s="20">
        <f t="shared" ref="T4:T67" si="1">IF(AND(ISBLANK(E4),ISBLANK(F4),ISBLANK(G4),ISBLANK(H4),ISBLANK(I4),ISBLANK(J4),ISBLANK(K4), ISBLANK(L4), ISBLANK(M4), ISBLANK(N4), ISBLANK(O4), ISBLANK(P4), ISBLANK(Q4), ISBLANK(R4), ISBLANK(S4)),"",SUM(G4:S4))</f>
        <v>735</v>
      </c>
      <c r="U4" s="20">
        <f t="shared" ref="U4:U67" si="2">IF(W4&lt;&gt;0,0,IF(AND(ISBLANK(E4),ISBLANK(F4),ISBLANK(G4),ISBLANK(H4),ISBLANK(I4),ISBLANK(J4),ISBLANK(K4), ISBLANK(L4), ISBLANK(M4), ISBLANK(N4), ISBLANK(O4), ISBLANK(P4), ISBLANK(Q4), ISBLANK(R4), ISBLANK(S4)),"", (F4+E4)-T4))</f>
        <v>0</v>
      </c>
      <c r="V4" s="34">
        <f>IF(AND(ISBLANK(E4),ISBLANK(F4), ISBLANK(G4), ISBLANK(H4), ISBLANK(I4), ISBLANK(J4), ISBLANK(K4), ISBLANK(L4), ISBLANK(M4),ISBLANK(N4), ISBLANK(O4), ISBLANK(P4), ISBLANK(Q4), ISBLANK(R4), ISBLANK(S4)), "",IFERROR(((F4+E4)-U4)/(F4+E4),""))</f>
        <v>1</v>
      </c>
      <c r="W4" s="33"/>
      <c r="X4" s="35" t="str">
        <f t="shared" ref="X4:X35" si="3">IF(W4&lt;&gt;"",F4 - (SUM(G4:S4)),"")</f>
        <v/>
      </c>
    </row>
    <row r="5" spans="1:445" s="36" customFormat="1" ht="15.75">
      <c r="A5" s="36" t="s">
        <v>659</v>
      </c>
      <c r="B5" s="33" t="s">
        <v>701</v>
      </c>
      <c r="C5" s="33">
        <v>96</v>
      </c>
      <c r="D5" s="33" t="s">
        <v>129</v>
      </c>
      <c r="E5" s="33"/>
      <c r="F5" s="33">
        <v>1090</v>
      </c>
      <c r="G5" s="33">
        <v>55</v>
      </c>
      <c r="H5" s="33">
        <v>115</v>
      </c>
      <c r="I5" s="33">
        <v>115</v>
      </c>
      <c r="J5" s="33">
        <v>115</v>
      </c>
      <c r="K5" s="33">
        <v>115</v>
      </c>
      <c r="L5" s="33">
        <v>115</v>
      </c>
      <c r="M5" s="33">
        <v>120</v>
      </c>
      <c r="N5" s="33">
        <v>115</v>
      </c>
      <c r="O5" s="33">
        <v>115</v>
      </c>
      <c r="P5" s="33">
        <v>110</v>
      </c>
      <c r="Q5" s="33"/>
      <c r="R5" s="33"/>
      <c r="S5" s="33"/>
      <c r="T5" s="20">
        <f t="shared" si="1"/>
        <v>1090</v>
      </c>
      <c r="U5" s="20">
        <f t="shared" si="2"/>
        <v>0</v>
      </c>
      <c r="V5" s="34">
        <f t="shared" ref="V5:V68" si="4">IF(AND(ISBLANK(E5),ISBLANK(F5), ISBLANK(G5), ISBLANK(H5), ISBLANK(I5), ISBLANK(J5), ISBLANK(K5), ISBLANK(L5), ISBLANK(M5),ISBLANK(N5), ISBLANK(O5), ISBLANK(P5), ISBLANK(Q5), ISBLANK(R5), ISBLANK(S5)), "",IFERROR(((F5+E5)-U5)/(F5+E5),""))</f>
        <v>1</v>
      </c>
      <c r="W5" s="37"/>
      <c r="X5" s="35" t="str">
        <f t="shared" si="3"/>
        <v/>
      </c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  <c r="EM5" s="31"/>
      <c r="EN5" s="31"/>
      <c r="EO5" s="31"/>
      <c r="EP5" s="31"/>
      <c r="EQ5" s="31"/>
      <c r="ER5" s="31"/>
      <c r="ES5" s="31"/>
      <c r="ET5" s="31"/>
      <c r="EU5" s="31"/>
      <c r="EV5" s="31"/>
      <c r="EW5" s="31"/>
      <c r="EX5" s="31"/>
      <c r="EY5" s="31"/>
      <c r="EZ5" s="31"/>
      <c r="FA5" s="31"/>
      <c r="FB5" s="31"/>
      <c r="FC5" s="31"/>
      <c r="FD5" s="31"/>
      <c r="FE5" s="31"/>
      <c r="FF5" s="31"/>
      <c r="FG5" s="31"/>
      <c r="FH5" s="31"/>
      <c r="FI5" s="31"/>
      <c r="FJ5" s="31"/>
      <c r="FK5" s="31"/>
      <c r="FL5" s="31"/>
      <c r="FM5" s="31"/>
      <c r="FN5" s="31"/>
      <c r="FO5" s="31"/>
      <c r="FP5" s="31"/>
      <c r="FQ5" s="31"/>
      <c r="FR5" s="31"/>
      <c r="FS5" s="31"/>
      <c r="FT5" s="31"/>
      <c r="FU5" s="31"/>
      <c r="FV5" s="31"/>
      <c r="FW5" s="31"/>
      <c r="FX5" s="31"/>
      <c r="FY5" s="31"/>
      <c r="FZ5" s="31"/>
      <c r="GA5" s="31"/>
      <c r="GB5" s="31"/>
      <c r="GC5" s="31"/>
      <c r="GD5" s="31"/>
      <c r="GE5" s="31"/>
      <c r="GF5" s="31"/>
      <c r="GG5" s="31"/>
      <c r="GH5" s="31"/>
      <c r="GI5" s="31"/>
      <c r="GJ5" s="31"/>
      <c r="GK5" s="31"/>
      <c r="GL5" s="31"/>
      <c r="GM5" s="31"/>
      <c r="GN5" s="31"/>
      <c r="GO5" s="31"/>
      <c r="GP5" s="31"/>
      <c r="GQ5" s="31"/>
      <c r="GR5" s="31"/>
      <c r="GS5" s="31"/>
      <c r="GT5" s="31"/>
      <c r="GU5" s="31"/>
      <c r="GV5" s="31"/>
      <c r="GW5" s="31"/>
      <c r="GX5" s="31"/>
      <c r="GY5" s="31"/>
      <c r="GZ5" s="31"/>
      <c r="HA5" s="31"/>
      <c r="HB5" s="31"/>
      <c r="HC5" s="31"/>
      <c r="HD5" s="31"/>
      <c r="HE5" s="31"/>
      <c r="HF5" s="31"/>
      <c r="HG5" s="31"/>
      <c r="HH5" s="31"/>
      <c r="HI5" s="31"/>
      <c r="HJ5" s="31"/>
      <c r="HK5" s="31"/>
      <c r="HL5" s="31"/>
      <c r="HM5" s="31"/>
      <c r="HN5" s="31"/>
      <c r="HO5" s="31"/>
      <c r="HP5" s="31"/>
      <c r="HQ5" s="31"/>
      <c r="HR5" s="31"/>
      <c r="HS5" s="31"/>
      <c r="HT5" s="31"/>
      <c r="HU5" s="31"/>
      <c r="HV5" s="31"/>
      <c r="HW5" s="31"/>
      <c r="HX5" s="31"/>
      <c r="HY5" s="31"/>
      <c r="HZ5" s="31"/>
      <c r="IA5" s="31"/>
      <c r="IB5" s="31"/>
      <c r="IC5" s="31"/>
      <c r="ID5" s="31"/>
      <c r="IE5" s="31"/>
      <c r="IF5" s="31"/>
      <c r="IG5" s="31"/>
      <c r="IH5" s="31"/>
      <c r="II5" s="31"/>
      <c r="IJ5" s="31"/>
      <c r="IK5" s="31"/>
      <c r="IL5" s="31"/>
      <c r="IM5" s="31"/>
      <c r="IN5" s="31"/>
      <c r="IO5" s="31"/>
      <c r="IP5" s="31"/>
      <c r="IQ5" s="31"/>
      <c r="IR5" s="31"/>
      <c r="IS5" s="31"/>
      <c r="IT5" s="31"/>
      <c r="IU5" s="31"/>
      <c r="IV5" s="31"/>
      <c r="IW5" s="31"/>
      <c r="IX5" s="31"/>
      <c r="IY5" s="31"/>
      <c r="IZ5" s="31"/>
      <c r="JA5" s="31"/>
      <c r="JB5" s="31"/>
      <c r="JC5" s="31"/>
      <c r="JD5" s="31"/>
      <c r="JE5" s="31"/>
      <c r="JF5" s="31"/>
      <c r="JG5" s="31"/>
      <c r="JH5" s="31"/>
      <c r="JI5" s="31"/>
      <c r="JJ5" s="31"/>
      <c r="JK5" s="31"/>
      <c r="JL5" s="31"/>
      <c r="JM5" s="31"/>
      <c r="JN5" s="31"/>
      <c r="JO5" s="31"/>
      <c r="JP5" s="31"/>
      <c r="JQ5" s="31"/>
      <c r="JR5" s="31"/>
      <c r="JS5" s="31"/>
      <c r="JT5" s="31"/>
      <c r="JU5" s="31"/>
      <c r="JV5" s="31"/>
      <c r="JW5" s="31"/>
      <c r="JX5" s="31"/>
      <c r="JY5" s="31"/>
      <c r="JZ5" s="31"/>
      <c r="KA5" s="31"/>
      <c r="KB5" s="31"/>
      <c r="KC5" s="31"/>
      <c r="KD5" s="31"/>
      <c r="KE5" s="31"/>
      <c r="KF5" s="31"/>
      <c r="KG5" s="31"/>
      <c r="KH5" s="31"/>
      <c r="KI5" s="31"/>
      <c r="KJ5" s="31"/>
      <c r="KK5" s="31"/>
      <c r="KL5" s="31"/>
      <c r="KM5" s="31"/>
      <c r="KN5" s="31"/>
      <c r="KO5" s="31"/>
      <c r="KP5" s="31"/>
      <c r="KQ5" s="31"/>
      <c r="KR5" s="31"/>
      <c r="KS5" s="31"/>
      <c r="KT5" s="31"/>
      <c r="KU5" s="31"/>
      <c r="KV5" s="31"/>
      <c r="KW5" s="31"/>
      <c r="KX5" s="31"/>
      <c r="KY5" s="31"/>
      <c r="KZ5" s="31"/>
      <c r="LA5" s="31"/>
      <c r="LB5" s="31"/>
      <c r="LC5" s="31"/>
      <c r="LD5" s="31"/>
      <c r="LE5" s="31"/>
      <c r="LF5" s="31"/>
      <c r="LG5" s="31"/>
      <c r="LH5" s="31"/>
      <c r="LI5" s="31"/>
      <c r="LJ5" s="31"/>
      <c r="LK5" s="31"/>
      <c r="LL5" s="31"/>
      <c r="LM5" s="31"/>
      <c r="LN5" s="31"/>
      <c r="LO5" s="31"/>
      <c r="LP5" s="31"/>
      <c r="LQ5" s="31"/>
      <c r="LR5" s="31"/>
      <c r="LS5" s="31"/>
      <c r="LT5" s="31"/>
      <c r="LU5" s="31"/>
      <c r="LV5" s="31"/>
      <c r="LW5" s="31"/>
      <c r="LX5" s="31"/>
      <c r="LY5" s="31"/>
      <c r="LZ5" s="31"/>
      <c r="MA5" s="31"/>
      <c r="MB5" s="31"/>
      <c r="MC5" s="31"/>
      <c r="MD5" s="31"/>
      <c r="ME5" s="31"/>
      <c r="MF5" s="31"/>
      <c r="MG5" s="31"/>
      <c r="MH5" s="31"/>
      <c r="MI5" s="31"/>
      <c r="MJ5" s="31"/>
      <c r="MK5" s="31"/>
      <c r="ML5" s="31"/>
      <c r="MM5" s="31"/>
      <c r="MN5" s="31"/>
      <c r="MO5" s="31"/>
      <c r="MP5" s="31"/>
      <c r="MQ5" s="31"/>
      <c r="MR5" s="31"/>
      <c r="MS5" s="31"/>
      <c r="MT5" s="31"/>
      <c r="MU5" s="31"/>
      <c r="MV5" s="31"/>
      <c r="MW5" s="31"/>
      <c r="MX5" s="31"/>
      <c r="MY5" s="31"/>
      <c r="MZ5" s="31"/>
      <c r="NA5" s="31"/>
      <c r="NB5" s="31"/>
      <c r="NC5" s="31"/>
      <c r="ND5" s="31"/>
      <c r="NE5" s="31"/>
      <c r="NF5" s="31"/>
      <c r="NG5" s="31"/>
      <c r="NH5" s="31"/>
      <c r="NI5" s="31"/>
      <c r="NJ5" s="31"/>
      <c r="NK5" s="31"/>
      <c r="NL5" s="31"/>
      <c r="NM5" s="31"/>
      <c r="NN5" s="31"/>
      <c r="NO5" s="31"/>
      <c r="NP5" s="31"/>
      <c r="NQ5" s="31"/>
      <c r="NR5" s="31"/>
      <c r="NS5" s="31"/>
      <c r="NT5" s="31"/>
      <c r="NU5" s="31"/>
      <c r="NV5" s="31"/>
      <c r="NW5" s="31"/>
      <c r="NX5" s="31"/>
      <c r="NY5" s="31"/>
      <c r="NZ5" s="31"/>
      <c r="OA5" s="31"/>
      <c r="OB5" s="31"/>
      <c r="OC5" s="31"/>
      <c r="OD5" s="31"/>
      <c r="OE5" s="31"/>
      <c r="OF5" s="31"/>
      <c r="OG5" s="31"/>
      <c r="OH5" s="31"/>
      <c r="OI5" s="31"/>
      <c r="OJ5" s="31"/>
      <c r="OK5" s="31"/>
      <c r="OL5" s="31"/>
      <c r="OM5" s="31"/>
      <c r="ON5" s="31"/>
      <c r="OO5" s="31"/>
      <c r="OP5" s="31"/>
      <c r="OQ5" s="31"/>
      <c r="OR5" s="31"/>
      <c r="OS5" s="31"/>
      <c r="OT5" s="31"/>
      <c r="OU5" s="31"/>
      <c r="OV5" s="31"/>
      <c r="OW5" s="31"/>
      <c r="OX5" s="31"/>
      <c r="OY5" s="31"/>
      <c r="OZ5" s="31"/>
      <c r="PA5" s="31"/>
      <c r="PB5" s="31"/>
      <c r="PC5" s="31"/>
      <c r="PD5" s="31"/>
      <c r="PE5" s="31"/>
      <c r="PF5" s="31"/>
      <c r="PG5" s="31"/>
      <c r="PH5" s="31"/>
      <c r="PI5" s="31"/>
      <c r="PJ5" s="31"/>
      <c r="PK5" s="31"/>
      <c r="PL5" s="31"/>
      <c r="PM5" s="31"/>
      <c r="PN5" s="31"/>
      <c r="PO5" s="31"/>
      <c r="PP5" s="31"/>
      <c r="PQ5" s="31"/>
      <c r="PR5" s="31"/>
      <c r="PS5" s="31"/>
      <c r="PT5" s="31"/>
      <c r="PU5" s="31"/>
      <c r="PV5" s="31"/>
      <c r="PW5" s="31"/>
      <c r="PX5" s="31"/>
      <c r="PY5" s="31"/>
      <c r="PZ5" s="31"/>
      <c r="QA5" s="31"/>
      <c r="QB5" s="31"/>
      <c r="QC5" s="31"/>
    </row>
    <row r="6" spans="1:445">
      <c r="A6" s="36" t="s">
        <v>39</v>
      </c>
      <c r="B6" s="33" t="s">
        <v>27</v>
      </c>
      <c r="C6" s="33">
        <v>85</v>
      </c>
      <c r="D6" s="33" t="s">
        <v>56</v>
      </c>
      <c r="E6" s="33"/>
      <c r="F6" s="33">
        <v>695</v>
      </c>
      <c r="G6" s="33">
        <v>55</v>
      </c>
      <c r="H6" s="33"/>
      <c r="I6" s="33">
        <v>80</v>
      </c>
      <c r="J6" s="33">
        <v>80</v>
      </c>
      <c r="K6" s="33">
        <v>80</v>
      </c>
      <c r="L6" s="33">
        <v>80</v>
      </c>
      <c r="M6" s="33">
        <v>80</v>
      </c>
      <c r="N6" s="33">
        <v>80</v>
      </c>
      <c r="O6" s="33">
        <v>80</v>
      </c>
      <c r="P6" s="33">
        <v>80</v>
      </c>
      <c r="Q6" s="33"/>
      <c r="R6" s="33"/>
      <c r="S6" s="33"/>
      <c r="T6" s="20">
        <f t="shared" si="1"/>
        <v>695</v>
      </c>
      <c r="U6" s="20">
        <f t="shared" si="2"/>
        <v>0</v>
      </c>
      <c r="V6" s="34">
        <f t="shared" si="4"/>
        <v>1</v>
      </c>
      <c r="X6" s="35" t="str">
        <f t="shared" si="3"/>
        <v/>
      </c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  <c r="DW6" s="31"/>
      <c r="DX6" s="31"/>
      <c r="DY6" s="31"/>
      <c r="DZ6" s="31"/>
      <c r="EA6" s="31"/>
      <c r="EB6" s="31"/>
      <c r="EC6" s="31"/>
      <c r="ED6" s="31"/>
      <c r="EE6" s="31"/>
      <c r="EF6" s="31"/>
      <c r="EG6" s="31"/>
      <c r="EH6" s="31"/>
      <c r="EI6" s="31"/>
      <c r="EJ6" s="31"/>
      <c r="EK6" s="31"/>
      <c r="EL6" s="31"/>
      <c r="EM6" s="31"/>
      <c r="EN6" s="31"/>
      <c r="EO6" s="31"/>
      <c r="EP6" s="31"/>
      <c r="EQ6" s="31"/>
      <c r="ER6" s="31"/>
      <c r="ES6" s="31"/>
      <c r="ET6" s="31"/>
      <c r="EU6" s="31"/>
      <c r="EV6" s="31"/>
      <c r="EW6" s="31"/>
      <c r="EX6" s="31"/>
      <c r="EY6" s="31"/>
      <c r="EZ6" s="31"/>
      <c r="FA6" s="31"/>
      <c r="FB6" s="31"/>
      <c r="FC6" s="31"/>
      <c r="FD6" s="31"/>
      <c r="FE6" s="31"/>
      <c r="FF6" s="31"/>
      <c r="FG6" s="31"/>
      <c r="FH6" s="31"/>
      <c r="FI6" s="31"/>
      <c r="FJ6" s="31"/>
      <c r="FK6" s="31"/>
      <c r="FL6" s="31"/>
      <c r="FM6" s="31"/>
      <c r="FN6" s="31"/>
      <c r="FO6" s="31"/>
      <c r="FP6" s="31"/>
      <c r="FQ6" s="31"/>
      <c r="FR6" s="31"/>
      <c r="FS6" s="31"/>
      <c r="FT6" s="31"/>
      <c r="FU6" s="31"/>
      <c r="FV6" s="31"/>
      <c r="FW6" s="31"/>
      <c r="FX6" s="31"/>
      <c r="FY6" s="31"/>
      <c r="FZ6" s="31"/>
      <c r="GA6" s="31"/>
      <c r="GB6" s="31"/>
      <c r="GC6" s="31"/>
      <c r="GD6" s="31"/>
      <c r="GE6" s="31"/>
      <c r="GF6" s="31"/>
      <c r="GG6" s="31"/>
      <c r="GH6" s="31"/>
      <c r="GI6" s="31"/>
      <c r="GJ6" s="31"/>
      <c r="GK6" s="31"/>
      <c r="GL6" s="31"/>
      <c r="GM6" s="31"/>
      <c r="GN6" s="31"/>
      <c r="GO6" s="31"/>
      <c r="GP6" s="31"/>
      <c r="GQ6" s="31"/>
      <c r="GR6" s="31"/>
      <c r="GS6" s="31"/>
      <c r="GT6" s="31"/>
      <c r="GU6" s="31"/>
      <c r="GV6" s="31"/>
      <c r="GW6" s="31"/>
      <c r="GX6" s="31"/>
      <c r="GY6" s="31"/>
      <c r="GZ6" s="31"/>
      <c r="HA6" s="31"/>
      <c r="HB6" s="31"/>
      <c r="HC6" s="31"/>
      <c r="HD6" s="31"/>
      <c r="HE6" s="31"/>
      <c r="HF6" s="31"/>
      <c r="HG6" s="31"/>
      <c r="HH6" s="31"/>
      <c r="HI6" s="31"/>
      <c r="HJ6" s="31"/>
      <c r="HK6" s="31"/>
      <c r="HL6" s="31"/>
      <c r="HM6" s="31"/>
      <c r="HN6" s="31"/>
      <c r="HO6" s="31"/>
      <c r="HP6" s="31"/>
      <c r="HQ6" s="31"/>
      <c r="HR6" s="31"/>
      <c r="HS6" s="31"/>
      <c r="HT6" s="31"/>
      <c r="HU6" s="31"/>
      <c r="HV6" s="31"/>
      <c r="HW6" s="31"/>
      <c r="HX6" s="31"/>
      <c r="HY6" s="31"/>
      <c r="HZ6" s="31"/>
      <c r="IA6" s="31"/>
      <c r="IB6" s="31"/>
      <c r="IC6" s="31"/>
      <c r="ID6" s="31"/>
      <c r="IE6" s="31"/>
      <c r="IF6" s="31"/>
      <c r="IG6" s="31"/>
      <c r="IH6" s="31"/>
      <c r="II6" s="31"/>
      <c r="IJ6" s="31"/>
      <c r="IK6" s="31"/>
      <c r="IL6" s="31"/>
      <c r="IM6" s="31"/>
      <c r="IN6" s="31"/>
      <c r="IO6" s="31"/>
      <c r="IP6" s="31"/>
      <c r="IQ6" s="31"/>
      <c r="IR6" s="31"/>
      <c r="IS6" s="31"/>
      <c r="IT6" s="31"/>
      <c r="IU6" s="31"/>
      <c r="IV6" s="31"/>
      <c r="IW6" s="31"/>
      <c r="IX6" s="31"/>
      <c r="IY6" s="31"/>
      <c r="IZ6" s="31"/>
      <c r="JA6" s="31"/>
      <c r="JB6" s="31"/>
      <c r="JC6" s="31"/>
      <c r="JD6" s="31"/>
      <c r="JE6" s="31"/>
      <c r="JF6" s="31"/>
      <c r="JG6" s="31"/>
      <c r="JH6" s="31"/>
      <c r="JI6" s="31"/>
      <c r="JJ6" s="31"/>
      <c r="JK6" s="31"/>
      <c r="JL6" s="31"/>
      <c r="JM6" s="31"/>
      <c r="JN6" s="31"/>
      <c r="JO6" s="31"/>
      <c r="JP6" s="31"/>
      <c r="JQ6" s="31"/>
      <c r="JR6" s="31"/>
      <c r="JS6" s="31"/>
      <c r="JT6" s="31"/>
      <c r="JU6" s="31"/>
      <c r="JV6" s="31"/>
      <c r="JW6" s="31"/>
      <c r="JX6" s="31"/>
      <c r="JY6" s="31"/>
      <c r="JZ6" s="31"/>
      <c r="KA6" s="31"/>
      <c r="KB6" s="31"/>
      <c r="KC6" s="31"/>
      <c r="KD6" s="31"/>
      <c r="KE6" s="31"/>
      <c r="KF6" s="31"/>
      <c r="KG6" s="31"/>
      <c r="KH6" s="31"/>
      <c r="KI6" s="31"/>
      <c r="KJ6" s="31"/>
      <c r="KK6" s="31"/>
      <c r="KL6" s="31"/>
      <c r="KM6" s="31"/>
      <c r="KN6" s="31"/>
      <c r="KO6" s="31"/>
      <c r="KP6" s="31"/>
      <c r="KQ6" s="31"/>
      <c r="KR6" s="31"/>
      <c r="KS6" s="31"/>
      <c r="KT6" s="31"/>
      <c r="KU6" s="31"/>
      <c r="KV6" s="31"/>
      <c r="KW6" s="31"/>
      <c r="KX6" s="31"/>
      <c r="KY6" s="31"/>
      <c r="KZ6" s="31"/>
      <c r="LA6" s="31"/>
      <c r="LB6" s="31"/>
      <c r="LC6" s="31"/>
      <c r="LD6" s="31"/>
      <c r="LE6" s="31"/>
      <c r="LF6" s="31"/>
      <c r="LG6" s="31"/>
      <c r="LH6" s="31"/>
      <c r="LI6" s="31"/>
      <c r="LJ6" s="31"/>
      <c r="LK6" s="31"/>
      <c r="LL6" s="31"/>
      <c r="LM6" s="31"/>
      <c r="LN6" s="31"/>
      <c r="LO6" s="31"/>
      <c r="LP6" s="31"/>
      <c r="LQ6" s="31"/>
      <c r="LR6" s="31"/>
      <c r="LS6" s="31"/>
      <c r="LT6" s="31"/>
      <c r="LU6" s="31"/>
      <c r="LV6" s="31"/>
      <c r="LW6" s="31"/>
      <c r="LX6" s="31"/>
      <c r="LY6" s="31"/>
      <c r="LZ6" s="31"/>
      <c r="MA6" s="31"/>
      <c r="MB6" s="31"/>
      <c r="MC6" s="31"/>
      <c r="MD6" s="31"/>
      <c r="ME6" s="31"/>
      <c r="MF6" s="31"/>
      <c r="MG6" s="31"/>
      <c r="MH6" s="31"/>
      <c r="MI6" s="31"/>
      <c r="MJ6" s="31"/>
      <c r="MK6" s="31"/>
      <c r="ML6" s="31"/>
      <c r="MM6" s="31"/>
      <c r="MN6" s="31"/>
      <c r="MO6" s="31"/>
      <c r="MP6" s="31"/>
      <c r="MQ6" s="31"/>
      <c r="MR6" s="31"/>
      <c r="MS6" s="31"/>
      <c r="MT6" s="31"/>
      <c r="MU6" s="31"/>
      <c r="MV6" s="31"/>
      <c r="MW6" s="31"/>
      <c r="MX6" s="31"/>
      <c r="MY6" s="31"/>
      <c r="MZ6" s="31"/>
      <c r="NA6" s="31"/>
      <c r="NB6" s="31"/>
      <c r="NC6" s="31"/>
      <c r="ND6" s="31"/>
      <c r="NE6" s="31"/>
      <c r="NF6" s="31"/>
      <c r="NG6" s="31"/>
      <c r="NH6" s="31"/>
      <c r="NI6" s="31"/>
      <c r="NJ6" s="31"/>
      <c r="NK6" s="31"/>
      <c r="NL6" s="31"/>
      <c r="NM6" s="31"/>
      <c r="NN6" s="31"/>
      <c r="NO6" s="31"/>
      <c r="NP6" s="31"/>
      <c r="NQ6" s="31"/>
      <c r="NR6" s="31"/>
      <c r="NS6" s="31"/>
      <c r="NT6" s="31"/>
      <c r="NU6" s="31"/>
      <c r="NV6" s="31"/>
      <c r="NW6" s="31"/>
      <c r="NX6" s="31"/>
      <c r="NY6" s="31"/>
      <c r="NZ6" s="31"/>
      <c r="OA6" s="31"/>
      <c r="OB6" s="31"/>
      <c r="OC6" s="31"/>
      <c r="OD6" s="31"/>
      <c r="OE6" s="31"/>
      <c r="OF6" s="31"/>
      <c r="OG6" s="31"/>
      <c r="OH6" s="31"/>
      <c r="OI6" s="31"/>
      <c r="OJ6" s="31"/>
      <c r="OK6" s="31"/>
      <c r="OL6" s="31"/>
      <c r="OM6" s="31"/>
      <c r="ON6" s="31"/>
      <c r="OO6" s="31"/>
      <c r="OP6" s="31"/>
      <c r="OQ6" s="31"/>
      <c r="OR6" s="31"/>
      <c r="OS6" s="31"/>
      <c r="OT6" s="31"/>
      <c r="OU6" s="31"/>
      <c r="OV6" s="31"/>
      <c r="OW6" s="31"/>
      <c r="OX6" s="31"/>
      <c r="OY6" s="31"/>
      <c r="OZ6" s="31"/>
      <c r="PA6" s="31"/>
      <c r="PB6" s="31"/>
      <c r="PC6" s="31"/>
      <c r="PD6" s="31"/>
      <c r="PE6" s="31"/>
      <c r="PF6" s="31"/>
      <c r="PG6" s="31"/>
      <c r="PH6" s="31"/>
      <c r="PI6" s="31"/>
      <c r="PJ6" s="31"/>
      <c r="PK6" s="31"/>
      <c r="PL6" s="31"/>
      <c r="PM6" s="31"/>
      <c r="PN6" s="31"/>
      <c r="PO6" s="31"/>
      <c r="PP6" s="31"/>
      <c r="PQ6" s="31"/>
      <c r="PR6" s="31"/>
      <c r="PS6" s="31"/>
      <c r="PT6" s="31"/>
      <c r="PU6" s="31"/>
      <c r="PV6" s="31"/>
      <c r="PW6" s="31"/>
      <c r="PX6" s="31"/>
      <c r="PY6" s="31"/>
      <c r="PZ6" s="31"/>
      <c r="QA6" s="31"/>
      <c r="QB6" s="31"/>
      <c r="QC6" s="31"/>
    </row>
    <row r="7" spans="1:445">
      <c r="A7" s="36" t="s">
        <v>41</v>
      </c>
      <c r="B7" s="33" t="s">
        <v>45</v>
      </c>
      <c r="C7" s="33">
        <v>85</v>
      </c>
      <c r="D7" s="33" t="s">
        <v>40</v>
      </c>
      <c r="E7" s="33"/>
      <c r="F7" s="33">
        <v>655</v>
      </c>
      <c r="G7" s="33">
        <v>55</v>
      </c>
      <c r="H7" s="33"/>
      <c r="I7" s="33">
        <v>100</v>
      </c>
      <c r="J7" s="33">
        <v>100</v>
      </c>
      <c r="K7" s="33">
        <v>100</v>
      </c>
      <c r="L7" s="33">
        <v>100</v>
      </c>
      <c r="M7" s="33">
        <v>35</v>
      </c>
      <c r="N7" s="33">
        <v>150</v>
      </c>
      <c r="O7" s="33">
        <v>15</v>
      </c>
      <c r="P7" s="33"/>
      <c r="Q7" s="33"/>
      <c r="R7" s="33"/>
      <c r="S7" s="33"/>
      <c r="T7" s="20">
        <f t="shared" si="1"/>
        <v>655</v>
      </c>
      <c r="U7" s="20">
        <f t="shared" si="2"/>
        <v>0</v>
      </c>
      <c r="V7" s="34">
        <f t="shared" si="4"/>
        <v>1</v>
      </c>
      <c r="X7" s="35" t="str">
        <f t="shared" si="3"/>
        <v/>
      </c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  <c r="IS7" s="31"/>
      <c r="IT7" s="31"/>
      <c r="IU7" s="31"/>
      <c r="IV7" s="31"/>
      <c r="IW7" s="31"/>
      <c r="IX7" s="31"/>
      <c r="IY7" s="31"/>
      <c r="IZ7" s="31"/>
      <c r="JA7" s="31"/>
      <c r="JB7" s="31"/>
      <c r="JC7" s="31"/>
      <c r="JD7" s="31"/>
      <c r="JE7" s="31"/>
      <c r="JF7" s="31"/>
      <c r="JG7" s="31"/>
      <c r="JH7" s="31"/>
      <c r="JI7" s="31"/>
      <c r="JJ7" s="31"/>
      <c r="JK7" s="31"/>
      <c r="JL7" s="31"/>
      <c r="JM7" s="31"/>
      <c r="JN7" s="31"/>
      <c r="JO7" s="31"/>
      <c r="JP7" s="31"/>
      <c r="JQ7" s="31"/>
      <c r="JR7" s="31"/>
      <c r="JS7" s="31"/>
      <c r="JT7" s="31"/>
      <c r="JU7" s="31"/>
      <c r="JV7" s="31"/>
      <c r="JW7" s="31"/>
      <c r="JX7" s="31"/>
      <c r="JY7" s="31"/>
      <c r="JZ7" s="31"/>
      <c r="KA7" s="31"/>
      <c r="KB7" s="31"/>
      <c r="KC7" s="31"/>
      <c r="KD7" s="31"/>
      <c r="KE7" s="31"/>
      <c r="KF7" s="31"/>
      <c r="KG7" s="31"/>
      <c r="KH7" s="31"/>
      <c r="KI7" s="31"/>
      <c r="KJ7" s="31"/>
      <c r="KK7" s="31"/>
      <c r="KL7" s="31"/>
      <c r="KM7" s="31"/>
      <c r="KN7" s="31"/>
      <c r="KO7" s="31"/>
      <c r="KP7" s="31"/>
      <c r="KQ7" s="31"/>
      <c r="KR7" s="31"/>
      <c r="KS7" s="31"/>
      <c r="KT7" s="31"/>
      <c r="KU7" s="31"/>
      <c r="KV7" s="31"/>
      <c r="KW7" s="31"/>
      <c r="KX7" s="31"/>
      <c r="KY7" s="31"/>
      <c r="KZ7" s="31"/>
      <c r="LA7" s="31"/>
      <c r="LB7" s="31"/>
      <c r="LC7" s="31"/>
      <c r="LD7" s="31"/>
      <c r="LE7" s="31"/>
      <c r="LF7" s="31"/>
      <c r="LG7" s="31"/>
      <c r="LH7" s="31"/>
      <c r="LI7" s="31"/>
      <c r="LJ7" s="31"/>
      <c r="LK7" s="31"/>
      <c r="LL7" s="31"/>
      <c r="LM7" s="31"/>
      <c r="LN7" s="31"/>
      <c r="LO7" s="31"/>
      <c r="LP7" s="31"/>
      <c r="LQ7" s="31"/>
      <c r="LR7" s="31"/>
      <c r="LS7" s="31"/>
      <c r="LT7" s="31"/>
      <c r="LU7" s="31"/>
      <c r="LV7" s="31"/>
      <c r="LW7" s="31"/>
      <c r="LX7" s="31"/>
      <c r="LY7" s="31"/>
      <c r="LZ7" s="31"/>
      <c r="MA7" s="31"/>
      <c r="MB7" s="31"/>
      <c r="MC7" s="31"/>
      <c r="MD7" s="31"/>
      <c r="ME7" s="31"/>
      <c r="MF7" s="31"/>
      <c r="MG7" s="31"/>
      <c r="MH7" s="31"/>
      <c r="MI7" s="31"/>
      <c r="MJ7" s="31"/>
      <c r="MK7" s="31"/>
      <c r="ML7" s="31"/>
      <c r="MM7" s="31"/>
      <c r="MN7" s="31"/>
      <c r="MO7" s="31"/>
      <c r="MP7" s="31"/>
      <c r="MQ7" s="31"/>
      <c r="MR7" s="31"/>
      <c r="MS7" s="31"/>
      <c r="MT7" s="31"/>
      <c r="MU7" s="31"/>
      <c r="MV7" s="31"/>
      <c r="MW7" s="31"/>
      <c r="MX7" s="31"/>
      <c r="MY7" s="31"/>
      <c r="MZ7" s="31"/>
      <c r="NA7" s="31"/>
      <c r="NB7" s="31"/>
      <c r="NC7" s="31"/>
      <c r="ND7" s="31"/>
      <c r="NE7" s="31"/>
      <c r="NF7" s="31"/>
      <c r="NG7" s="31"/>
      <c r="NH7" s="31"/>
      <c r="NI7" s="31"/>
      <c r="NJ7" s="31"/>
      <c r="NK7" s="31"/>
      <c r="NL7" s="31"/>
      <c r="NM7" s="31"/>
      <c r="NN7" s="31"/>
      <c r="NO7" s="31"/>
      <c r="NP7" s="31"/>
      <c r="NQ7" s="31"/>
      <c r="NR7" s="31"/>
      <c r="NS7" s="31"/>
      <c r="NT7" s="31"/>
      <c r="NU7" s="31"/>
      <c r="NV7" s="31"/>
      <c r="NW7" s="31"/>
      <c r="NX7" s="31"/>
      <c r="NY7" s="31"/>
      <c r="NZ7" s="31"/>
      <c r="OA7" s="31"/>
      <c r="OB7" s="31"/>
      <c r="OC7" s="31"/>
      <c r="OD7" s="31"/>
      <c r="OE7" s="31"/>
      <c r="OF7" s="31"/>
      <c r="OG7" s="31"/>
      <c r="OH7" s="31"/>
      <c r="OI7" s="31"/>
      <c r="OJ7" s="31"/>
      <c r="OK7" s="31"/>
      <c r="OL7" s="31"/>
      <c r="OM7" s="31"/>
      <c r="ON7" s="31"/>
      <c r="OO7" s="31"/>
      <c r="OP7" s="31"/>
      <c r="OQ7" s="31"/>
      <c r="OR7" s="31"/>
      <c r="OS7" s="31"/>
      <c r="OT7" s="31"/>
      <c r="OU7" s="31"/>
      <c r="OV7" s="31"/>
      <c r="OW7" s="31"/>
      <c r="OX7" s="31"/>
      <c r="OY7" s="31"/>
      <c r="OZ7" s="31"/>
      <c r="PA7" s="31"/>
      <c r="PB7" s="31"/>
      <c r="PC7" s="31"/>
      <c r="PD7" s="31"/>
      <c r="PE7" s="31"/>
      <c r="PF7" s="31"/>
      <c r="PG7" s="31"/>
      <c r="PH7" s="31"/>
      <c r="PI7" s="31"/>
      <c r="PJ7" s="31"/>
      <c r="PK7" s="31"/>
      <c r="PL7" s="31"/>
      <c r="PM7" s="31"/>
      <c r="PN7" s="31"/>
      <c r="PO7" s="31"/>
      <c r="PP7" s="31"/>
      <c r="PQ7" s="31"/>
      <c r="PR7" s="31"/>
      <c r="PS7" s="31"/>
      <c r="PT7" s="31"/>
      <c r="PU7" s="31"/>
      <c r="PV7" s="31"/>
      <c r="PW7" s="31"/>
      <c r="PX7" s="31"/>
      <c r="PY7" s="31"/>
      <c r="PZ7" s="31"/>
      <c r="QA7" s="31"/>
      <c r="QB7" s="31"/>
      <c r="QC7" s="31"/>
    </row>
    <row r="8" spans="1:445">
      <c r="A8" s="36" t="s">
        <v>43</v>
      </c>
      <c r="B8" s="33" t="s">
        <v>27</v>
      </c>
      <c r="C8" s="33">
        <v>85</v>
      </c>
      <c r="D8" s="33" t="s">
        <v>40</v>
      </c>
      <c r="E8" s="33"/>
      <c r="F8" s="33">
        <v>655</v>
      </c>
      <c r="G8" s="33">
        <v>55</v>
      </c>
      <c r="H8" s="33"/>
      <c r="I8" s="33">
        <v>100</v>
      </c>
      <c r="J8" s="33">
        <v>100</v>
      </c>
      <c r="K8" s="33">
        <v>100</v>
      </c>
      <c r="L8" s="33">
        <v>100</v>
      </c>
      <c r="M8" s="33">
        <v>200</v>
      </c>
      <c r="N8" s="33"/>
      <c r="O8" s="33"/>
      <c r="P8" s="33"/>
      <c r="Q8" s="33"/>
      <c r="R8" s="33"/>
      <c r="S8" s="33"/>
      <c r="T8" s="20">
        <f t="shared" si="1"/>
        <v>655</v>
      </c>
      <c r="U8" s="20">
        <f t="shared" si="2"/>
        <v>0</v>
      </c>
      <c r="V8" s="34">
        <f t="shared" si="4"/>
        <v>1</v>
      </c>
      <c r="X8" s="35" t="str">
        <f t="shared" si="3"/>
        <v/>
      </c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31"/>
      <c r="EJ8" s="31"/>
      <c r="EK8" s="31"/>
      <c r="EL8" s="31"/>
      <c r="EM8" s="31"/>
      <c r="EN8" s="31"/>
      <c r="EO8" s="31"/>
      <c r="EP8" s="31"/>
      <c r="EQ8" s="31"/>
      <c r="ER8" s="31"/>
      <c r="ES8" s="31"/>
      <c r="ET8" s="31"/>
      <c r="EU8" s="31"/>
      <c r="EV8" s="31"/>
      <c r="EW8" s="31"/>
      <c r="EX8" s="31"/>
      <c r="EY8" s="31"/>
      <c r="EZ8" s="31"/>
      <c r="FA8" s="31"/>
      <c r="FB8" s="31"/>
      <c r="FC8" s="31"/>
      <c r="FD8" s="31"/>
      <c r="FE8" s="31"/>
      <c r="FF8" s="31"/>
      <c r="FG8" s="31"/>
      <c r="FH8" s="31"/>
      <c r="FI8" s="31"/>
      <c r="FJ8" s="31"/>
      <c r="FK8" s="31"/>
      <c r="FL8" s="31"/>
      <c r="FM8" s="31"/>
      <c r="FN8" s="31"/>
      <c r="FO8" s="31"/>
      <c r="FP8" s="31"/>
      <c r="FQ8" s="31"/>
      <c r="FR8" s="31"/>
      <c r="FS8" s="31"/>
      <c r="FT8" s="31"/>
      <c r="FU8" s="31"/>
      <c r="FV8" s="31"/>
      <c r="FW8" s="31"/>
      <c r="FX8" s="3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  <c r="GP8" s="31"/>
      <c r="GQ8" s="31"/>
      <c r="GR8" s="31"/>
      <c r="GS8" s="31"/>
      <c r="GT8" s="31"/>
      <c r="GU8" s="31"/>
      <c r="GV8" s="31"/>
      <c r="GW8" s="31"/>
      <c r="GX8" s="31"/>
      <c r="GY8" s="31"/>
      <c r="GZ8" s="31"/>
      <c r="HA8" s="31"/>
      <c r="HB8" s="31"/>
      <c r="HC8" s="31"/>
      <c r="HD8" s="31"/>
      <c r="HE8" s="31"/>
      <c r="HF8" s="31"/>
      <c r="HG8" s="31"/>
      <c r="HH8" s="31"/>
      <c r="HI8" s="31"/>
      <c r="HJ8" s="31"/>
      <c r="HK8" s="31"/>
      <c r="HL8" s="31"/>
      <c r="HM8" s="31"/>
      <c r="HN8" s="31"/>
      <c r="HO8" s="31"/>
      <c r="HP8" s="31"/>
      <c r="HQ8" s="31"/>
      <c r="HR8" s="31"/>
      <c r="HS8" s="31"/>
      <c r="HT8" s="31"/>
      <c r="HU8" s="31"/>
      <c r="HV8" s="31"/>
      <c r="HW8" s="31"/>
      <c r="HX8" s="31"/>
      <c r="HY8" s="31"/>
      <c r="HZ8" s="31"/>
      <c r="IA8" s="31"/>
      <c r="IB8" s="31"/>
      <c r="IC8" s="31"/>
      <c r="ID8" s="31"/>
      <c r="IE8" s="31"/>
      <c r="IF8" s="31"/>
      <c r="IG8" s="31"/>
      <c r="IH8" s="31"/>
      <c r="II8" s="31"/>
      <c r="IJ8" s="31"/>
      <c r="IK8" s="31"/>
      <c r="IL8" s="31"/>
      <c r="IM8" s="31"/>
      <c r="IN8" s="31"/>
      <c r="IO8" s="31"/>
      <c r="IP8" s="31"/>
      <c r="IQ8" s="31"/>
      <c r="IR8" s="31"/>
      <c r="IS8" s="31"/>
      <c r="IT8" s="31"/>
      <c r="IU8" s="31"/>
      <c r="IV8" s="31"/>
      <c r="IW8" s="31"/>
      <c r="IX8" s="31"/>
      <c r="IY8" s="31"/>
      <c r="IZ8" s="31"/>
      <c r="JA8" s="31"/>
      <c r="JB8" s="31"/>
      <c r="JC8" s="31"/>
      <c r="JD8" s="31"/>
      <c r="JE8" s="31"/>
      <c r="JF8" s="31"/>
      <c r="JG8" s="31"/>
      <c r="JH8" s="31"/>
      <c r="JI8" s="31"/>
      <c r="JJ8" s="31"/>
      <c r="JK8" s="31"/>
      <c r="JL8" s="31"/>
      <c r="JM8" s="31"/>
      <c r="JN8" s="31"/>
      <c r="JO8" s="31"/>
      <c r="JP8" s="31"/>
      <c r="JQ8" s="31"/>
      <c r="JR8" s="31"/>
      <c r="JS8" s="31"/>
      <c r="JT8" s="31"/>
      <c r="JU8" s="31"/>
      <c r="JV8" s="31"/>
      <c r="JW8" s="31"/>
      <c r="JX8" s="31"/>
      <c r="JY8" s="31"/>
      <c r="JZ8" s="31"/>
      <c r="KA8" s="31"/>
      <c r="KB8" s="31"/>
      <c r="KC8" s="31"/>
      <c r="KD8" s="31"/>
      <c r="KE8" s="31"/>
      <c r="KF8" s="31"/>
      <c r="KG8" s="31"/>
      <c r="KH8" s="31"/>
      <c r="KI8" s="31"/>
      <c r="KJ8" s="31"/>
      <c r="KK8" s="31"/>
      <c r="KL8" s="31"/>
      <c r="KM8" s="31"/>
      <c r="KN8" s="31"/>
      <c r="KO8" s="31"/>
      <c r="KP8" s="31"/>
      <c r="KQ8" s="31"/>
      <c r="KR8" s="31"/>
      <c r="KS8" s="31"/>
      <c r="KT8" s="31"/>
      <c r="KU8" s="31"/>
      <c r="KV8" s="31"/>
      <c r="KW8" s="31"/>
      <c r="KX8" s="31"/>
      <c r="KY8" s="31"/>
      <c r="KZ8" s="31"/>
      <c r="LA8" s="31"/>
      <c r="LB8" s="31"/>
      <c r="LC8" s="31"/>
      <c r="LD8" s="31"/>
      <c r="LE8" s="31"/>
      <c r="LF8" s="31"/>
      <c r="LG8" s="31"/>
      <c r="LH8" s="31"/>
      <c r="LI8" s="31"/>
      <c r="LJ8" s="31"/>
      <c r="LK8" s="31"/>
      <c r="LL8" s="31"/>
      <c r="LM8" s="31"/>
      <c r="LN8" s="31"/>
      <c r="LO8" s="31"/>
      <c r="LP8" s="31"/>
      <c r="LQ8" s="31"/>
      <c r="LR8" s="31"/>
      <c r="LS8" s="31"/>
      <c r="LT8" s="31"/>
      <c r="LU8" s="31"/>
      <c r="LV8" s="31"/>
      <c r="LW8" s="31"/>
      <c r="LX8" s="31"/>
      <c r="LY8" s="31"/>
      <c r="LZ8" s="31"/>
      <c r="MA8" s="31"/>
      <c r="MB8" s="31"/>
      <c r="MC8" s="31"/>
      <c r="MD8" s="31"/>
      <c r="ME8" s="31"/>
      <c r="MF8" s="31"/>
      <c r="MG8" s="31"/>
      <c r="MH8" s="31"/>
      <c r="MI8" s="31"/>
      <c r="MJ8" s="31"/>
      <c r="MK8" s="31"/>
      <c r="ML8" s="31"/>
      <c r="MM8" s="31"/>
      <c r="MN8" s="31"/>
      <c r="MO8" s="31"/>
      <c r="MP8" s="31"/>
      <c r="MQ8" s="31"/>
      <c r="MR8" s="31"/>
      <c r="MS8" s="31"/>
      <c r="MT8" s="31"/>
      <c r="MU8" s="31"/>
      <c r="MV8" s="31"/>
      <c r="MW8" s="31"/>
      <c r="MX8" s="31"/>
      <c r="MY8" s="31"/>
      <c r="MZ8" s="31"/>
      <c r="NA8" s="31"/>
      <c r="NB8" s="31"/>
      <c r="NC8" s="31"/>
      <c r="ND8" s="31"/>
      <c r="NE8" s="31"/>
      <c r="NF8" s="31"/>
      <c r="NG8" s="31"/>
      <c r="NH8" s="31"/>
      <c r="NI8" s="31"/>
      <c r="NJ8" s="31"/>
      <c r="NK8" s="31"/>
      <c r="NL8" s="31"/>
      <c r="NM8" s="31"/>
      <c r="NN8" s="31"/>
      <c r="NO8" s="31"/>
      <c r="NP8" s="31"/>
      <c r="NQ8" s="31"/>
      <c r="NR8" s="31"/>
      <c r="NS8" s="31"/>
      <c r="NT8" s="31"/>
      <c r="NU8" s="31"/>
      <c r="NV8" s="31"/>
      <c r="NW8" s="31"/>
      <c r="NX8" s="31"/>
      <c r="NY8" s="31"/>
      <c r="NZ8" s="31"/>
      <c r="OA8" s="31"/>
      <c r="OB8" s="31"/>
      <c r="OC8" s="31"/>
      <c r="OD8" s="31"/>
      <c r="OE8" s="31"/>
      <c r="OF8" s="31"/>
      <c r="OG8" s="31"/>
      <c r="OH8" s="31"/>
      <c r="OI8" s="31"/>
      <c r="OJ8" s="31"/>
      <c r="OK8" s="31"/>
      <c r="OL8" s="31"/>
      <c r="OM8" s="31"/>
      <c r="ON8" s="31"/>
      <c r="OO8" s="31"/>
      <c r="OP8" s="31"/>
      <c r="OQ8" s="31"/>
      <c r="OR8" s="31"/>
      <c r="OS8" s="31"/>
      <c r="OT8" s="31"/>
      <c r="OU8" s="31"/>
      <c r="OV8" s="31"/>
      <c r="OW8" s="31"/>
      <c r="OX8" s="31"/>
      <c r="OY8" s="31"/>
      <c r="OZ8" s="31"/>
      <c r="PA8" s="31"/>
      <c r="PB8" s="31"/>
      <c r="PC8" s="31"/>
      <c r="PD8" s="31"/>
      <c r="PE8" s="31"/>
      <c r="PF8" s="31"/>
      <c r="PG8" s="31"/>
      <c r="PH8" s="31"/>
      <c r="PI8" s="31"/>
      <c r="PJ8" s="31"/>
      <c r="PK8" s="31"/>
      <c r="PL8" s="31"/>
      <c r="PM8" s="31"/>
      <c r="PN8" s="31"/>
      <c r="PO8" s="31"/>
      <c r="PP8" s="31"/>
      <c r="PQ8" s="31"/>
      <c r="PR8" s="31"/>
      <c r="PS8" s="31"/>
      <c r="PT8" s="31"/>
      <c r="PU8" s="31"/>
      <c r="PV8" s="31"/>
      <c r="PW8" s="31"/>
      <c r="PX8" s="31"/>
      <c r="PY8" s="31"/>
      <c r="PZ8" s="31"/>
      <c r="QA8" s="31"/>
      <c r="QB8" s="31"/>
      <c r="QC8" s="31"/>
    </row>
    <row r="9" spans="1:445">
      <c r="A9" s="36" t="s">
        <v>44</v>
      </c>
      <c r="B9" s="33" t="s">
        <v>27</v>
      </c>
      <c r="C9" s="33">
        <v>85</v>
      </c>
      <c r="D9" s="33" t="s">
        <v>56</v>
      </c>
      <c r="E9" s="33"/>
      <c r="F9" s="33">
        <v>695</v>
      </c>
      <c r="G9" s="33">
        <v>55</v>
      </c>
      <c r="H9" s="33"/>
      <c r="I9" s="33">
        <v>80</v>
      </c>
      <c r="J9" s="33">
        <v>80</v>
      </c>
      <c r="K9" s="33">
        <v>80</v>
      </c>
      <c r="L9" s="33">
        <v>80</v>
      </c>
      <c r="M9" s="33">
        <v>80</v>
      </c>
      <c r="N9" s="33">
        <v>80</v>
      </c>
      <c r="O9" s="33">
        <v>80</v>
      </c>
      <c r="P9" s="33">
        <v>80</v>
      </c>
      <c r="Q9" s="33"/>
      <c r="R9" s="33"/>
      <c r="S9" s="33"/>
      <c r="T9" s="20">
        <f t="shared" si="1"/>
        <v>695</v>
      </c>
      <c r="U9" s="20">
        <f t="shared" si="2"/>
        <v>0</v>
      </c>
      <c r="V9" s="34">
        <f t="shared" si="4"/>
        <v>1</v>
      </c>
      <c r="X9" s="35" t="str">
        <f t="shared" si="3"/>
        <v/>
      </c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1"/>
      <c r="IO9" s="31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31"/>
      <c r="JD9" s="31"/>
      <c r="JE9" s="31"/>
      <c r="JF9" s="31"/>
      <c r="JG9" s="31"/>
      <c r="JH9" s="31"/>
      <c r="JI9" s="31"/>
      <c r="JJ9" s="31"/>
      <c r="JK9" s="31"/>
      <c r="JL9" s="31"/>
      <c r="JM9" s="31"/>
      <c r="JN9" s="31"/>
      <c r="JO9" s="31"/>
      <c r="JP9" s="31"/>
      <c r="JQ9" s="31"/>
      <c r="JR9" s="31"/>
      <c r="JS9" s="31"/>
      <c r="JT9" s="31"/>
      <c r="JU9" s="31"/>
      <c r="JV9" s="31"/>
      <c r="JW9" s="31"/>
      <c r="JX9" s="31"/>
      <c r="JY9" s="31"/>
      <c r="JZ9" s="31"/>
      <c r="KA9" s="31"/>
      <c r="KB9" s="31"/>
      <c r="KC9" s="31"/>
      <c r="KD9" s="31"/>
      <c r="KE9" s="31"/>
      <c r="KF9" s="31"/>
      <c r="KG9" s="31"/>
      <c r="KH9" s="31"/>
      <c r="KI9" s="31"/>
      <c r="KJ9" s="31"/>
      <c r="KK9" s="31"/>
      <c r="KL9" s="31"/>
      <c r="KM9" s="31"/>
      <c r="KN9" s="31"/>
      <c r="KO9" s="31"/>
      <c r="KP9" s="31"/>
      <c r="KQ9" s="31"/>
      <c r="KR9" s="31"/>
      <c r="KS9" s="31"/>
      <c r="KT9" s="31"/>
      <c r="KU9" s="31"/>
      <c r="KV9" s="31"/>
      <c r="KW9" s="31"/>
      <c r="KX9" s="31"/>
      <c r="KY9" s="31"/>
      <c r="KZ9" s="31"/>
      <c r="LA9" s="31"/>
      <c r="LB9" s="31"/>
      <c r="LC9" s="31"/>
      <c r="LD9" s="31"/>
      <c r="LE9" s="31"/>
      <c r="LF9" s="31"/>
      <c r="LG9" s="31"/>
      <c r="LH9" s="31"/>
      <c r="LI9" s="31"/>
      <c r="LJ9" s="31"/>
      <c r="LK9" s="31"/>
      <c r="LL9" s="31"/>
      <c r="LM9" s="31"/>
      <c r="LN9" s="31"/>
      <c r="LO9" s="31"/>
      <c r="LP9" s="31"/>
      <c r="LQ9" s="31"/>
      <c r="LR9" s="31"/>
      <c r="LS9" s="31"/>
      <c r="LT9" s="31"/>
      <c r="LU9" s="31"/>
      <c r="LV9" s="31"/>
      <c r="LW9" s="31"/>
      <c r="LX9" s="31"/>
      <c r="LY9" s="31"/>
      <c r="LZ9" s="31"/>
      <c r="MA9" s="31"/>
      <c r="MB9" s="31"/>
      <c r="MC9" s="31"/>
      <c r="MD9" s="31"/>
      <c r="ME9" s="31"/>
      <c r="MF9" s="31"/>
      <c r="MG9" s="31"/>
      <c r="MH9" s="31"/>
      <c r="MI9" s="31"/>
      <c r="MJ9" s="31"/>
      <c r="MK9" s="31"/>
      <c r="ML9" s="31"/>
      <c r="MM9" s="31"/>
      <c r="MN9" s="31"/>
      <c r="MO9" s="31"/>
      <c r="MP9" s="31"/>
      <c r="MQ9" s="31"/>
      <c r="MR9" s="31"/>
      <c r="MS9" s="31"/>
      <c r="MT9" s="31"/>
      <c r="MU9" s="31"/>
      <c r="MV9" s="31"/>
      <c r="MW9" s="31"/>
      <c r="MX9" s="31"/>
      <c r="MY9" s="31"/>
      <c r="MZ9" s="31"/>
      <c r="NA9" s="31"/>
      <c r="NB9" s="31"/>
      <c r="NC9" s="31"/>
      <c r="ND9" s="31"/>
      <c r="NE9" s="31"/>
      <c r="NF9" s="31"/>
      <c r="NG9" s="31"/>
      <c r="NH9" s="31"/>
      <c r="NI9" s="31"/>
      <c r="NJ9" s="31"/>
      <c r="NK9" s="31"/>
      <c r="NL9" s="31"/>
      <c r="NM9" s="31"/>
      <c r="NN9" s="31"/>
      <c r="NO9" s="31"/>
      <c r="NP9" s="31"/>
      <c r="NQ9" s="31"/>
      <c r="NR9" s="31"/>
      <c r="NS9" s="31"/>
      <c r="NT9" s="31"/>
      <c r="NU9" s="31"/>
      <c r="NV9" s="31"/>
      <c r="NW9" s="31"/>
      <c r="NX9" s="31"/>
      <c r="NY9" s="31"/>
      <c r="NZ9" s="31"/>
      <c r="OA9" s="31"/>
      <c r="OB9" s="31"/>
      <c r="OC9" s="31"/>
      <c r="OD9" s="31"/>
      <c r="OE9" s="31"/>
      <c r="OF9" s="31"/>
      <c r="OG9" s="31"/>
      <c r="OH9" s="31"/>
      <c r="OI9" s="31"/>
      <c r="OJ9" s="31"/>
      <c r="OK9" s="31"/>
      <c r="OL9" s="31"/>
      <c r="OM9" s="31"/>
      <c r="ON9" s="31"/>
      <c r="OO9" s="31"/>
      <c r="OP9" s="31"/>
      <c r="OQ9" s="31"/>
      <c r="OR9" s="31"/>
      <c r="OS9" s="31"/>
      <c r="OT9" s="31"/>
      <c r="OU9" s="31"/>
      <c r="OV9" s="31"/>
      <c r="OW9" s="31"/>
      <c r="OX9" s="31"/>
      <c r="OY9" s="31"/>
      <c r="OZ9" s="31"/>
      <c r="PA9" s="31"/>
      <c r="PB9" s="31"/>
      <c r="PC9" s="31"/>
      <c r="PD9" s="31"/>
      <c r="PE9" s="31"/>
      <c r="PF9" s="31"/>
      <c r="PG9" s="31"/>
      <c r="PH9" s="31"/>
      <c r="PI9" s="31"/>
      <c r="PJ9" s="31"/>
      <c r="PK9" s="31"/>
      <c r="PL9" s="31"/>
      <c r="PM9" s="31"/>
      <c r="PN9" s="31"/>
      <c r="PO9" s="31"/>
      <c r="PP9" s="31"/>
      <c r="PQ9" s="31"/>
      <c r="PR9" s="31"/>
      <c r="PS9" s="31"/>
      <c r="PT9" s="31"/>
      <c r="PU9" s="31"/>
      <c r="PV9" s="31"/>
      <c r="PW9" s="31"/>
      <c r="PX9" s="31"/>
      <c r="PY9" s="31"/>
      <c r="PZ9" s="31"/>
      <c r="QA9" s="31"/>
      <c r="QB9" s="31"/>
      <c r="QC9" s="31"/>
    </row>
    <row r="10" spans="1:445">
      <c r="A10" s="36" t="s">
        <v>44</v>
      </c>
      <c r="B10" s="33" t="s">
        <v>27</v>
      </c>
      <c r="C10" s="33"/>
      <c r="D10" s="33" t="s">
        <v>705</v>
      </c>
      <c r="E10" s="33"/>
      <c r="F10" s="33">
        <v>430</v>
      </c>
      <c r="G10" s="33">
        <v>30</v>
      </c>
      <c r="H10" s="33"/>
      <c r="I10" s="33">
        <v>50</v>
      </c>
      <c r="J10" s="33">
        <v>50</v>
      </c>
      <c r="K10" s="33">
        <v>50</v>
      </c>
      <c r="L10" s="33">
        <v>50</v>
      </c>
      <c r="M10" s="33">
        <v>50</v>
      </c>
      <c r="N10" s="33">
        <v>50</v>
      </c>
      <c r="O10" s="33">
        <v>50</v>
      </c>
      <c r="P10" s="33">
        <v>50</v>
      </c>
      <c r="Q10" s="33"/>
      <c r="R10" s="33"/>
      <c r="S10" s="33"/>
      <c r="T10" s="20">
        <f t="shared" si="1"/>
        <v>430</v>
      </c>
      <c r="U10" s="20">
        <f t="shared" si="2"/>
        <v>0</v>
      </c>
      <c r="V10" s="34">
        <f t="shared" si="4"/>
        <v>1</v>
      </c>
      <c r="W10" s="37"/>
      <c r="X10" s="35" t="str">
        <f t="shared" si="3"/>
        <v/>
      </c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  <c r="IS10" s="31"/>
      <c r="IT10" s="31"/>
      <c r="IU10" s="31"/>
      <c r="IV10" s="31"/>
      <c r="IW10" s="31"/>
      <c r="IX10" s="31"/>
      <c r="IY10" s="31"/>
      <c r="IZ10" s="31"/>
      <c r="JA10" s="31"/>
      <c r="JB10" s="31"/>
      <c r="JC10" s="31"/>
      <c r="JD10" s="31"/>
      <c r="JE10" s="31"/>
      <c r="JF10" s="31"/>
      <c r="JG10" s="31"/>
      <c r="JH10" s="31"/>
      <c r="JI10" s="31"/>
      <c r="JJ10" s="31"/>
      <c r="JK10" s="31"/>
      <c r="JL10" s="31"/>
      <c r="JM10" s="31"/>
      <c r="JN10" s="31"/>
      <c r="JO10" s="31"/>
      <c r="JP10" s="31"/>
      <c r="JQ10" s="31"/>
      <c r="JR10" s="31"/>
      <c r="JS10" s="31"/>
      <c r="JT10" s="31"/>
      <c r="JU10" s="31"/>
      <c r="JV10" s="31"/>
      <c r="JW10" s="31"/>
      <c r="JX10" s="31"/>
      <c r="JY10" s="31"/>
      <c r="JZ10" s="31"/>
      <c r="KA10" s="31"/>
      <c r="KB10" s="31"/>
      <c r="KC10" s="31"/>
      <c r="KD10" s="31"/>
      <c r="KE10" s="31"/>
      <c r="KF10" s="31"/>
      <c r="KG10" s="31"/>
      <c r="KH10" s="31"/>
      <c r="KI10" s="31"/>
      <c r="KJ10" s="31"/>
      <c r="KK10" s="31"/>
      <c r="KL10" s="31"/>
      <c r="KM10" s="31"/>
      <c r="KN10" s="31"/>
      <c r="KO10" s="31"/>
      <c r="KP10" s="31"/>
      <c r="KQ10" s="31"/>
      <c r="KR10" s="31"/>
      <c r="KS10" s="31"/>
      <c r="KT10" s="31"/>
      <c r="KU10" s="31"/>
      <c r="KV10" s="31"/>
      <c r="KW10" s="31"/>
      <c r="KX10" s="31"/>
      <c r="KY10" s="31"/>
      <c r="KZ10" s="31"/>
      <c r="LA10" s="31"/>
      <c r="LB10" s="31"/>
      <c r="LC10" s="31"/>
      <c r="LD10" s="31"/>
      <c r="LE10" s="31"/>
      <c r="LF10" s="31"/>
      <c r="LG10" s="31"/>
      <c r="LH10" s="31"/>
      <c r="LI10" s="31"/>
      <c r="LJ10" s="31"/>
      <c r="LK10" s="31"/>
      <c r="LL10" s="31"/>
      <c r="LM10" s="31"/>
      <c r="LN10" s="31"/>
      <c r="LO10" s="31"/>
      <c r="LP10" s="31"/>
      <c r="LQ10" s="31"/>
      <c r="LR10" s="31"/>
      <c r="LS10" s="31"/>
      <c r="LT10" s="31"/>
      <c r="LU10" s="31"/>
      <c r="LV10" s="31"/>
      <c r="LW10" s="31"/>
      <c r="LX10" s="31"/>
      <c r="LY10" s="31"/>
      <c r="LZ10" s="31"/>
      <c r="MA10" s="31"/>
      <c r="MB10" s="31"/>
      <c r="MC10" s="31"/>
      <c r="MD10" s="31"/>
      <c r="ME10" s="31"/>
      <c r="MF10" s="31"/>
      <c r="MG10" s="31"/>
      <c r="MH10" s="31"/>
      <c r="MI10" s="31"/>
      <c r="MJ10" s="31"/>
      <c r="MK10" s="31"/>
      <c r="ML10" s="31"/>
      <c r="MM10" s="31"/>
      <c r="MN10" s="31"/>
      <c r="MO10" s="31"/>
      <c r="MP10" s="31"/>
      <c r="MQ10" s="31"/>
      <c r="MR10" s="31"/>
      <c r="MS10" s="31"/>
      <c r="MT10" s="31"/>
      <c r="MU10" s="31"/>
      <c r="MV10" s="31"/>
      <c r="MW10" s="31"/>
      <c r="MX10" s="31"/>
      <c r="MY10" s="31"/>
      <c r="MZ10" s="31"/>
      <c r="NA10" s="31"/>
      <c r="NB10" s="31"/>
      <c r="NC10" s="31"/>
      <c r="ND10" s="31"/>
      <c r="NE10" s="31"/>
      <c r="NF10" s="31"/>
      <c r="NG10" s="31"/>
      <c r="NH10" s="31"/>
      <c r="NI10" s="31"/>
      <c r="NJ10" s="31"/>
      <c r="NK10" s="31"/>
      <c r="NL10" s="31"/>
      <c r="NM10" s="31"/>
      <c r="NN10" s="31"/>
      <c r="NO10" s="31"/>
      <c r="NP10" s="31"/>
      <c r="NQ10" s="31"/>
      <c r="NR10" s="31"/>
      <c r="NS10" s="31"/>
      <c r="NT10" s="31"/>
      <c r="NU10" s="31"/>
      <c r="NV10" s="31"/>
      <c r="NW10" s="31"/>
      <c r="NX10" s="31"/>
      <c r="NY10" s="31"/>
      <c r="NZ10" s="31"/>
      <c r="OA10" s="31"/>
      <c r="OB10" s="31"/>
      <c r="OC10" s="31"/>
      <c r="OD10" s="31"/>
      <c r="OE10" s="31"/>
      <c r="OF10" s="31"/>
      <c r="OG10" s="31"/>
      <c r="OH10" s="31"/>
      <c r="OI10" s="31"/>
      <c r="OJ10" s="31"/>
      <c r="OK10" s="31"/>
      <c r="OL10" s="31"/>
      <c r="OM10" s="31"/>
      <c r="ON10" s="31"/>
      <c r="OO10" s="31"/>
      <c r="OP10" s="31"/>
      <c r="OQ10" s="31"/>
      <c r="OR10" s="31"/>
      <c r="OS10" s="31"/>
      <c r="OT10" s="31"/>
      <c r="OU10" s="31"/>
      <c r="OV10" s="31"/>
      <c r="OW10" s="31"/>
      <c r="OX10" s="31"/>
      <c r="OY10" s="31"/>
      <c r="OZ10" s="31"/>
      <c r="PA10" s="31"/>
      <c r="PB10" s="31"/>
      <c r="PC10" s="31"/>
      <c r="PD10" s="31"/>
      <c r="PE10" s="31"/>
      <c r="PF10" s="31"/>
      <c r="PG10" s="31"/>
      <c r="PH10" s="31"/>
      <c r="PI10" s="31"/>
      <c r="PJ10" s="31"/>
      <c r="PK10" s="31"/>
      <c r="PL10" s="31"/>
      <c r="PM10" s="31"/>
      <c r="PN10" s="31"/>
      <c r="PO10" s="31"/>
      <c r="PP10" s="31"/>
      <c r="PQ10" s="31"/>
      <c r="PR10" s="31"/>
      <c r="PS10" s="31"/>
      <c r="PT10" s="31"/>
      <c r="PU10" s="31"/>
      <c r="PV10" s="31"/>
      <c r="PW10" s="31"/>
      <c r="PX10" s="31"/>
      <c r="PY10" s="31"/>
      <c r="PZ10" s="31"/>
      <c r="QA10" s="31"/>
      <c r="QB10" s="31"/>
      <c r="QC10" s="31"/>
    </row>
    <row r="11" spans="1:445">
      <c r="A11" s="36" t="s">
        <v>47</v>
      </c>
      <c r="B11" s="33" t="s">
        <v>45</v>
      </c>
      <c r="C11" s="33">
        <v>96</v>
      </c>
      <c r="D11" s="33" t="s">
        <v>658</v>
      </c>
      <c r="E11" s="33"/>
      <c r="F11" s="33">
        <v>975</v>
      </c>
      <c r="G11" s="33">
        <v>55</v>
      </c>
      <c r="H11" s="33"/>
      <c r="I11" s="33">
        <v>115</v>
      </c>
      <c r="J11" s="33">
        <v>115</v>
      </c>
      <c r="K11" s="33">
        <v>115</v>
      </c>
      <c r="L11" s="33">
        <v>115</v>
      </c>
      <c r="M11" s="33">
        <v>115</v>
      </c>
      <c r="N11" s="33">
        <v>115</v>
      </c>
      <c r="O11" s="33">
        <v>115</v>
      </c>
      <c r="P11" s="33">
        <v>115</v>
      </c>
      <c r="Q11" s="33"/>
      <c r="R11" s="33"/>
      <c r="S11" s="33"/>
      <c r="T11" s="20">
        <f t="shared" si="1"/>
        <v>975</v>
      </c>
      <c r="U11" s="20">
        <f t="shared" si="2"/>
        <v>0</v>
      </c>
      <c r="V11" s="34">
        <f t="shared" si="4"/>
        <v>1</v>
      </c>
      <c r="W11" s="37"/>
      <c r="X11" s="35" t="str">
        <f t="shared" si="3"/>
        <v/>
      </c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  <c r="GJ11" s="31"/>
      <c r="GK11" s="31"/>
      <c r="GL11" s="31"/>
      <c r="GM11" s="31"/>
      <c r="GN11" s="31"/>
      <c r="GO11" s="31"/>
      <c r="GP11" s="31"/>
      <c r="GQ11" s="31"/>
      <c r="GR11" s="31"/>
      <c r="GS11" s="31"/>
      <c r="GT11" s="31"/>
      <c r="GU11" s="31"/>
      <c r="GV11" s="31"/>
      <c r="GW11" s="31"/>
      <c r="GX11" s="31"/>
      <c r="GY11" s="31"/>
      <c r="GZ11" s="31"/>
      <c r="HA11" s="31"/>
      <c r="HB11" s="31"/>
      <c r="HC11" s="31"/>
      <c r="HD11" s="31"/>
      <c r="HE11" s="31"/>
      <c r="HF11" s="31"/>
      <c r="HG11" s="31"/>
      <c r="HH11" s="31"/>
      <c r="HI11" s="31"/>
      <c r="HJ11" s="31"/>
      <c r="HK11" s="31"/>
      <c r="HL11" s="31"/>
      <c r="HM11" s="31"/>
      <c r="HN11" s="31"/>
      <c r="HO11" s="31"/>
      <c r="HP11" s="31"/>
      <c r="HQ11" s="31"/>
      <c r="HR11" s="31"/>
      <c r="HS11" s="31"/>
      <c r="HT11" s="31"/>
      <c r="HU11" s="31"/>
      <c r="HV11" s="31"/>
      <c r="HW11" s="31"/>
      <c r="HX11" s="31"/>
      <c r="HY11" s="31"/>
      <c r="HZ11" s="31"/>
      <c r="IA11" s="31"/>
      <c r="IB11" s="31"/>
      <c r="IC11" s="31"/>
      <c r="ID11" s="31"/>
      <c r="IE11" s="31"/>
      <c r="IF11" s="31"/>
      <c r="IG11" s="31"/>
      <c r="IH11" s="31"/>
      <c r="II11" s="31"/>
      <c r="IJ11" s="31"/>
      <c r="IK11" s="31"/>
      <c r="IL11" s="31"/>
      <c r="IM11" s="31"/>
      <c r="IN11" s="31"/>
      <c r="IO11" s="31"/>
      <c r="IP11" s="31"/>
      <c r="IQ11" s="31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1"/>
      <c r="JS11" s="31"/>
      <c r="JT11" s="31"/>
      <c r="JU11" s="31"/>
      <c r="JV11" s="31"/>
      <c r="JW11" s="31"/>
      <c r="JX11" s="31"/>
      <c r="JY11" s="31"/>
      <c r="JZ11" s="31"/>
      <c r="KA11" s="31"/>
      <c r="KB11" s="31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1"/>
      <c r="KX11" s="31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Y11" s="31"/>
      <c r="LZ11" s="31"/>
      <c r="MA11" s="31"/>
      <c r="MB11" s="31"/>
      <c r="MC11" s="31"/>
      <c r="MD11" s="31"/>
      <c r="ME11" s="31"/>
      <c r="MF11" s="31"/>
      <c r="MG11" s="31"/>
      <c r="MH11" s="31"/>
      <c r="MI11" s="31"/>
      <c r="MJ11" s="31"/>
      <c r="MK11" s="31"/>
      <c r="ML11" s="31"/>
      <c r="MM11" s="31"/>
      <c r="MN11" s="31"/>
      <c r="MO11" s="31"/>
      <c r="MP11" s="31"/>
      <c r="MQ11" s="31"/>
      <c r="MR11" s="31"/>
      <c r="MS11" s="31"/>
      <c r="MT11" s="31"/>
      <c r="MU11" s="31"/>
      <c r="MV11" s="31"/>
      <c r="MW11" s="31"/>
      <c r="MX11" s="31"/>
      <c r="MY11" s="31"/>
      <c r="MZ11" s="31"/>
      <c r="NA11" s="31"/>
      <c r="NB11" s="31"/>
      <c r="NC11" s="31"/>
      <c r="ND11" s="31"/>
      <c r="NE11" s="31"/>
      <c r="NF11" s="31"/>
      <c r="NG11" s="31"/>
      <c r="NH11" s="31"/>
      <c r="NI11" s="31"/>
      <c r="NJ11" s="31"/>
      <c r="NK11" s="31"/>
      <c r="NL11" s="31"/>
      <c r="NM11" s="31"/>
      <c r="NN11" s="31"/>
      <c r="NO11" s="31"/>
      <c r="NP11" s="31"/>
      <c r="NQ11" s="31"/>
      <c r="NR11" s="31"/>
      <c r="NS11" s="31"/>
      <c r="NT11" s="31"/>
      <c r="NU11" s="31"/>
      <c r="NV11" s="31"/>
      <c r="NW11" s="31"/>
      <c r="NX11" s="31"/>
      <c r="NY11" s="31"/>
      <c r="NZ11" s="31"/>
      <c r="OA11" s="31"/>
      <c r="OB11" s="31"/>
      <c r="OC11" s="31"/>
      <c r="OD11" s="31"/>
      <c r="OE11" s="31"/>
      <c r="OF11" s="31"/>
      <c r="OG11" s="31"/>
      <c r="OH11" s="31"/>
      <c r="OI11" s="31"/>
      <c r="OJ11" s="31"/>
      <c r="OK11" s="31"/>
      <c r="OL11" s="31"/>
      <c r="OM11" s="31"/>
      <c r="ON11" s="31"/>
      <c r="OO11" s="31"/>
      <c r="OP11" s="31"/>
      <c r="OQ11" s="31"/>
      <c r="OR11" s="31"/>
      <c r="OS11" s="31"/>
      <c r="OT11" s="31"/>
      <c r="OU11" s="31"/>
      <c r="OV11" s="31"/>
      <c r="OW11" s="31"/>
      <c r="OX11" s="31"/>
      <c r="OY11" s="31"/>
      <c r="OZ11" s="31"/>
      <c r="PA11" s="31"/>
      <c r="PB11" s="31"/>
      <c r="PC11" s="31"/>
      <c r="PD11" s="31"/>
      <c r="PE11" s="31"/>
      <c r="PF11" s="31"/>
      <c r="PG11" s="31"/>
      <c r="PH11" s="31"/>
      <c r="PI11" s="31"/>
      <c r="PJ11" s="31"/>
      <c r="PK11" s="31"/>
      <c r="PL11" s="31"/>
      <c r="PM11" s="31"/>
      <c r="PN11" s="31"/>
      <c r="PO11" s="31"/>
      <c r="PP11" s="31"/>
      <c r="PQ11" s="31"/>
      <c r="PR11" s="31"/>
      <c r="PS11" s="31"/>
      <c r="PT11" s="31"/>
      <c r="PU11" s="31"/>
      <c r="PV11" s="31"/>
      <c r="PW11" s="31"/>
      <c r="PX11" s="31"/>
      <c r="PY11" s="31"/>
      <c r="PZ11" s="31"/>
      <c r="QA11" s="31"/>
      <c r="QB11" s="31"/>
      <c r="QC11" s="31"/>
    </row>
    <row r="12" spans="1:445">
      <c r="A12" s="36" t="s">
        <v>47</v>
      </c>
      <c r="B12" s="33" t="s">
        <v>27</v>
      </c>
      <c r="C12" s="33"/>
      <c r="D12" s="33" t="s">
        <v>199</v>
      </c>
      <c r="E12" s="33"/>
      <c r="F12" s="33">
        <v>500</v>
      </c>
      <c r="G12" s="33">
        <v>50</v>
      </c>
      <c r="H12" s="33"/>
      <c r="I12" s="33">
        <v>56</v>
      </c>
      <c r="J12" s="33">
        <v>56</v>
      </c>
      <c r="K12" s="33">
        <v>56</v>
      </c>
      <c r="L12" s="33">
        <v>56</v>
      </c>
      <c r="M12" s="33">
        <v>56</v>
      </c>
      <c r="N12" s="33">
        <v>56</v>
      </c>
      <c r="O12" s="33">
        <v>56</v>
      </c>
      <c r="P12" s="33">
        <v>58</v>
      </c>
      <c r="Q12" s="33"/>
      <c r="R12" s="33"/>
      <c r="S12" s="33"/>
      <c r="T12" s="20">
        <f t="shared" si="1"/>
        <v>500</v>
      </c>
      <c r="U12" s="20">
        <f t="shared" si="2"/>
        <v>0</v>
      </c>
      <c r="V12" s="34">
        <f t="shared" si="4"/>
        <v>1</v>
      </c>
      <c r="W12" s="37"/>
      <c r="X12" s="35" t="str">
        <f t="shared" si="3"/>
        <v/>
      </c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 s="31"/>
      <c r="GL12" s="31"/>
      <c r="GM12" s="31"/>
      <c r="GN12" s="31"/>
      <c r="GO12" s="31"/>
      <c r="GP12" s="31"/>
      <c r="GQ12" s="31"/>
      <c r="GR12" s="31"/>
      <c r="GS12" s="31"/>
      <c r="GT12" s="31"/>
      <c r="GU12" s="31"/>
      <c r="GV12" s="31"/>
      <c r="GW12" s="31"/>
      <c r="GX12" s="31"/>
      <c r="GY12" s="31"/>
      <c r="GZ12" s="31"/>
      <c r="HA12" s="31"/>
      <c r="HB12" s="31"/>
      <c r="HC12" s="31"/>
      <c r="HD12" s="31"/>
      <c r="HE12" s="31"/>
      <c r="HF12" s="31"/>
      <c r="HG12" s="31"/>
      <c r="HH12" s="31"/>
      <c r="HI12" s="31"/>
      <c r="HJ12" s="31"/>
      <c r="HK12" s="31"/>
      <c r="HL12" s="31"/>
      <c r="HM12" s="31"/>
      <c r="HN12" s="31"/>
      <c r="HO12" s="31"/>
      <c r="HP12" s="31"/>
      <c r="HQ12" s="31"/>
      <c r="HR12" s="31"/>
      <c r="HS12" s="31"/>
      <c r="HT12" s="31"/>
      <c r="HU12" s="31"/>
      <c r="HV12" s="31"/>
      <c r="HW12" s="31"/>
      <c r="HX12" s="31"/>
      <c r="HY12" s="31"/>
      <c r="HZ12" s="31"/>
      <c r="IA12" s="31"/>
      <c r="IB12" s="31"/>
      <c r="IC12" s="31"/>
      <c r="ID12" s="31"/>
      <c r="IE12" s="31"/>
      <c r="IF12" s="31"/>
      <c r="IG12" s="31"/>
      <c r="IH12" s="31"/>
      <c r="II12" s="31"/>
      <c r="IJ12" s="31"/>
      <c r="IK12" s="31"/>
      <c r="IL12" s="31"/>
      <c r="IM12" s="31"/>
      <c r="IN12" s="31"/>
      <c r="IO12" s="31"/>
      <c r="IP12" s="31"/>
      <c r="IQ12" s="31"/>
      <c r="IR12" s="31"/>
      <c r="IS12" s="31"/>
      <c r="IT12" s="31"/>
      <c r="IU12" s="31"/>
      <c r="IV12" s="31"/>
      <c r="IW12" s="31"/>
      <c r="IX12" s="31"/>
      <c r="IY12" s="31"/>
      <c r="IZ12" s="31"/>
      <c r="JA12" s="31"/>
      <c r="JB12" s="31"/>
      <c r="JC12" s="31"/>
      <c r="JD12" s="31"/>
      <c r="JE12" s="31"/>
      <c r="JF12" s="31"/>
      <c r="JG12" s="31"/>
      <c r="JH12" s="31"/>
      <c r="JI12" s="31"/>
      <c r="JJ12" s="31"/>
      <c r="JK12" s="31"/>
      <c r="JL12" s="31"/>
      <c r="JM12" s="31"/>
      <c r="JN12" s="31"/>
      <c r="JO12" s="31"/>
      <c r="JP12" s="31"/>
      <c r="JQ12" s="31"/>
      <c r="JR12" s="31"/>
      <c r="JS12" s="31"/>
      <c r="JT12" s="31"/>
      <c r="JU12" s="31"/>
      <c r="JV12" s="31"/>
      <c r="JW12" s="31"/>
      <c r="JX12" s="31"/>
      <c r="JY12" s="31"/>
      <c r="JZ12" s="31"/>
      <c r="KA12" s="31"/>
      <c r="KB12" s="31"/>
      <c r="KC12" s="31"/>
      <c r="KD12" s="31"/>
      <c r="KE12" s="31"/>
      <c r="KF12" s="31"/>
      <c r="KG12" s="31"/>
      <c r="KH12" s="31"/>
      <c r="KI12" s="31"/>
      <c r="KJ12" s="31"/>
      <c r="KK12" s="31"/>
      <c r="KL12" s="31"/>
      <c r="KM12" s="31"/>
      <c r="KN12" s="31"/>
      <c r="KO12" s="31"/>
      <c r="KP12" s="31"/>
      <c r="KQ12" s="31"/>
      <c r="KR12" s="31"/>
      <c r="KS12" s="31"/>
      <c r="KT12" s="31"/>
      <c r="KU12" s="31"/>
      <c r="KV12" s="31"/>
      <c r="KW12" s="31"/>
      <c r="KX12" s="31"/>
      <c r="KY12" s="31"/>
      <c r="KZ12" s="31"/>
      <c r="LA12" s="31"/>
      <c r="LB12" s="31"/>
      <c r="LC12" s="31"/>
      <c r="LD12" s="31"/>
      <c r="LE12" s="31"/>
      <c r="LF12" s="31"/>
      <c r="LG12" s="31"/>
      <c r="LH12" s="31"/>
      <c r="LI12" s="31"/>
      <c r="LJ12" s="31"/>
      <c r="LK12" s="31"/>
      <c r="LL12" s="31"/>
      <c r="LM12" s="31"/>
      <c r="LN12" s="31"/>
      <c r="LO12" s="31"/>
      <c r="LP12" s="31"/>
      <c r="LQ12" s="31"/>
      <c r="LR12" s="31"/>
      <c r="LS12" s="31"/>
      <c r="LT12" s="31"/>
      <c r="LU12" s="31"/>
      <c r="LV12" s="31"/>
      <c r="LW12" s="31"/>
      <c r="LX12" s="31"/>
      <c r="LY12" s="31"/>
      <c r="LZ12" s="31"/>
      <c r="MA12" s="31"/>
      <c r="MB12" s="31"/>
      <c r="MC12" s="31"/>
      <c r="MD12" s="31"/>
      <c r="ME12" s="31"/>
      <c r="MF12" s="31"/>
      <c r="MG12" s="31"/>
      <c r="MH12" s="31"/>
      <c r="MI12" s="31"/>
      <c r="MJ12" s="31"/>
      <c r="MK12" s="31"/>
      <c r="ML12" s="31"/>
      <c r="MM12" s="31"/>
      <c r="MN12" s="31"/>
      <c r="MO12" s="31"/>
      <c r="MP12" s="31"/>
      <c r="MQ12" s="31"/>
      <c r="MR12" s="31"/>
      <c r="MS12" s="31"/>
      <c r="MT12" s="31"/>
      <c r="MU12" s="31"/>
      <c r="MV12" s="31"/>
      <c r="MW12" s="31"/>
      <c r="MX12" s="31"/>
      <c r="MY12" s="31"/>
      <c r="MZ12" s="31"/>
      <c r="NA12" s="31"/>
      <c r="NB12" s="31"/>
      <c r="NC12" s="31"/>
      <c r="ND12" s="31"/>
      <c r="NE12" s="31"/>
      <c r="NF12" s="31"/>
      <c r="NG12" s="31"/>
      <c r="NH12" s="31"/>
      <c r="NI12" s="31"/>
      <c r="NJ12" s="31"/>
      <c r="NK12" s="31"/>
      <c r="NL12" s="31"/>
      <c r="NM12" s="31"/>
      <c r="NN12" s="31"/>
      <c r="NO12" s="31"/>
      <c r="NP12" s="31"/>
      <c r="NQ12" s="31"/>
      <c r="NR12" s="31"/>
      <c r="NS12" s="31"/>
      <c r="NT12" s="31"/>
      <c r="NU12" s="31"/>
      <c r="NV12" s="31"/>
      <c r="NW12" s="31"/>
      <c r="NX12" s="31"/>
      <c r="NY12" s="31"/>
      <c r="NZ12" s="31"/>
      <c r="OA12" s="31"/>
      <c r="OB12" s="31"/>
      <c r="OC12" s="31"/>
      <c r="OD12" s="31"/>
      <c r="OE12" s="31"/>
      <c r="OF12" s="31"/>
      <c r="OG12" s="31"/>
      <c r="OH12" s="31"/>
      <c r="OI12" s="31"/>
      <c r="OJ12" s="31"/>
      <c r="OK12" s="31"/>
      <c r="OL12" s="31"/>
      <c r="OM12" s="31"/>
      <c r="ON12" s="31"/>
      <c r="OO12" s="31"/>
      <c r="OP12" s="31"/>
      <c r="OQ12" s="31"/>
      <c r="OR12" s="31"/>
      <c r="OS12" s="31"/>
      <c r="OT12" s="31"/>
      <c r="OU12" s="31"/>
      <c r="OV12" s="31"/>
      <c r="OW12" s="31"/>
      <c r="OX12" s="31"/>
      <c r="OY12" s="31"/>
      <c r="OZ12" s="31"/>
      <c r="PA12" s="31"/>
      <c r="PB12" s="31"/>
      <c r="PC12" s="31"/>
      <c r="PD12" s="31"/>
      <c r="PE12" s="31"/>
      <c r="PF12" s="31"/>
      <c r="PG12" s="31"/>
      <c r="PH12" s="31"/>
      <c r="PI12" s="31"/>
      <c r="PJ12" s="31"/>
      <c r="PK12" s="31"/>
      <c r="PL12" s="31"/>
      <c r="PM12" s="31"/>
      <c r="PN12" s="31"/>
      <c r="PO12" s="31"/>
      <c r="PP12" s="31"/>
      <c r="PQ12" s="31"/>
      <c r="PR12" s="31"/>
      <c r="PS12" s="31"/>
      <c r="PT12" s="31"/>
      <c r="PU12" s="31"/>
      <c r="PV12" s="31"/>
      <c r="PW12" s="31"/>
      <c r="PX12" s="31"/>
      <c r="PY12" s="31"/>
      <c r="PZ12" s="31"/>
      <c r="QA12" s="31"/>
      <c r="QB12" s="31"/>
      <c r="QC12" s="31"/>
    </row>
    <row r="13" spans="1:445">
      <c r="A13" s="36" t="s">
        <v>50</v>
      </c>
      <c r="B13" s="33" t="s">
        <v>45</v>
      </c>
      <c r="C13" s="33">
        <v>120</v>
      </c>
      <c r="D13" s="33" t="s">
        <v>38</v>
      </c>
      <c r="E13" s="33"/>
      <c r="F13" s="33">
        <v>1199</v>
      </c>
      <c r="G13" s="33">
        <v>55</v>
      </c>
      <c r="H13" s="33">
        <v>115</v>
      </c>
      <c r="I13" s="33">
        <v>120</v>
      </c>
      <c r="J13" s="33">
        <v>115</v>
      </c>
      <c r="K13" s="33">
        <v>115</v>
      </c>
      <c r="L13" s="33">
        <v>115</v>
      </c>
      <c r="M13" s="33">
        <v>115</v>
      </c>
      <c r="N13" s="33">
        <v>115</v>
      </c>
      <c r="O13" s="33">
        <v>115</v>
      </c>
      <c r="P13" s="33">
        <v>115</v>
      </c>
      <c r="Q13" s="33">
        <v>115</v>
      </c>
      <c r="R13" s="33"/>
      <c r="S13" s="33"/>
      <c r="T13" s="20">
        <f t="shared" si="1"/>
        <v>1210</v>
      </c>
      <c r="U13" s="20">
        <f t="shared" si="2"/>
        <v>-11</v>
      </c>
      <c r="V13" s="34">
        <f t="shared" si="4"/>
        <v>1.0091743119266054</v>
      </c>
      <c r="X13" s="35" t="str">
        <f t="shared" si="3"/>
        <v/>
      </c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1"/>
      <c r="HJ13" s="31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  <c r="IC13" s="31"/>
      <c r="ID13" s="31"/>
      <c r="IE13" s="31"/>
      <c r="IF13" s="31"/>
      <c r="IG13" s="31"/>
      <c r="IH13" s="31"/>
      <c r="II13" s="31"/>
      <c r="IJ13" s="31"/>
      <c r="IK13" s="31"/>
      <c r="IL13" s="31"/>
      <c r="IM13" s="31"/>
      <c r="IN13" s="31"/>
      <c r="IO13" s="31"/>
      <c r="IP13" s="31"/>
      <c r="IQ13" s="31"/>
      <c r="IR13" s="31"/>
      <c r="IS13" s="31"/>
      <c r="IT13" s="31"/>
      <c r="IU13" s="31"/>
      <c r="IV13" s="31"/>
      <c r="IW13" s="31"/>
      <c r="IX13" s="31"/>
      <c r="IY13" s="31"/>
      <c r="IZ13" s="31"/>
      <c r="JA13" s="31"/>
      <c r="JB13" s="31"/>
      <c r="JC13" s="31"/>
      <c r="JD13" s="31"/>
      <c r="JE13" s="31"/>
      <c r="JF13" s="31"/>
      <c r="JG13" s="31"/>
      <c r="JH13" s="31"/>
      <c r="JI13" s="31"/>
      <c r="JJ13" s="31"/>
      <c r="JK13" s="31"/>
      <c r="JL13" s="31"/>
      <c r="JM13" s="31"/>
      <c r="JN13" s="31"/>
      <c r="JO13" s="31"/>
      <c r="JP13" s="31"/>
      <c r="JQ13" s="31"/>
      <c r="JR13" s="31"/>
      <c r="JS13" s="31"/>
      <c r="JT13" s="31"/>
      <c r="JU13" s="31"/>
      <c r="JV13" s="31"/>
      <c r="JW13" s="31"/>
      <c r="JX13" s="31"/>
      <c r="JY13" s="31"/>
      <c r="JZ13" s="31"/>
      <c r="KA13" s="31"/>
      <c r="KB13" s="31"/>
      <c r="KC13" s="31"/>
      <c r="KD13" s="31"/>
      <c r="KE13" s="31"/>
      <c r="KF13" s="31"/>
      <c r="KG13" s="31"/>
      <c r="KH13" s="31"/>
      <c r="KI13" s="31"/>
      <c r="KJ13" s="31"/>
      <c r="KK13" s="31"/>
      <c r="KL13" s="31"/>
      <c r="KM13" s="31"/>
      <c r="KN13" s="31"/>
      <c r="KO13" s="31"/>
      <c r="KP13" s="31"/>
      <c r="KQ13" s="31"/>
      <c r="KR13" s="31"/>
      <c r="KS13" s="31"/>
      <c r="KT13" s="31"/>
      <c r="KU13" s="31"/>
      <c r="KV13" s="31"/>
      <c r="KW13" s="31"/>
      <c r="KX13" s="31"/>
      <c r="KY13" s="31"/>
      <c r="KZ13" s="31"/>
      <c r="LA13" s="31"/>
      <c r="LB13" s="31"/>
      <c r="LC13" s="31"/>
      <c r="LD13" s="31"/>
      <c r="LE13" s="31"/>
      <c r="LF13" s="31"/>
      <c r="LG13" s="31"/>
      <c r="LH13" s="31"/>
      <c r="LI13" s="31"/>
      <c r="LJ13" s="31"/>
      <c r="LK13" s="31"/>
      <c r="LL13" s="31"/>
      <c r="LM13" s="31"/>
      <c r="LN13" s="31"/>
      <c r="LO13" s="31"/>
      <c r="LP13" s="31"/>
      <c r="LQ13" s="31"/>
      <c r="LR13" s="31"/>
      <c r="LS13" s="31"/>
      <c r="LT13" s="31"/>
      <c r="LU13" s="31"/>
      <c r="LV13" s="31"/>
      <c r="LW13" s="31"/>
      <c r="LX13" s="31"/>
      <c r="LY13" s="31"/>
      <c r="LZ13" s="31"/>
      <c r="MA13" s="31"/>
      <c r="MB13" s="31"/>
      <c r="MC13" s="31"/>
      <c r="MD13" s="31"/>
      <c r="ME13" s="31"/>
      <c r="MF13" s="31"/>
      <c r="MG13" s="31"/>
      <c r="MH13" s="31"/>
      <c r="MI13" s="31"/>
      <c r="MJ13" s="31"/>
      <c r="MK13" s="31"/>
      <c r="ML13" s="31"/>
      <c r="MM13" s="31"/>
      <c r="MN13" s="31"/>
      <c r="MO13" s="31"/>
      <c r="MP13" s="31"/>
      <c r="MQ13" s="31"/>
      <c r="MR13" s="31"/>
      <c r="MS13" s="31"/>
      <c r="MT13" s="31"/>
      <c r="MU13" s="31"/>
      <c r="MV13" s="31"/>
      <c r="MW13" s="31"/>
      <c r="MX13" s="31"/>
      <c r="MY13" s="31"/>
      <c r="MZ13" s="31"/>
      <c r="NA13" s="31"/>
      <c r="NB13" s="31"/>
      <c r="NC13" s="31"/>
      <c r="ND13" s="31"/>
      <c r="NE13" s="31"/>
      <c r="NF13" s="31"/>
      <c r="NG13" s="31"/>
      <c r="NH13" s="31"/>
      <c r="NI13" s="31"/>
      <c r="NJ13" s="31"/>
      <c r="NK13" s="31"/>
      <c r="NL13" s="31"/>
      <c r="NM13" s="31"/>
      <c r="NN13" s="31"/>
      <c r="NO13" s="31"/>
      <c r="NP13" s="31"/>
      <c r="NQ13" s="31"/>
      <c r="NR13" s="31"/>
      <c r="NS13" s="31"/>
      <c r="NT13" s="31"/>
      <c r="NU13" s="31"/>
      <c r="NV13" s="31"/>
      <c r="NW13" s="31"/>
      <c r="NX13" s="31"/>
      <c r="NY13" s="31"/>
      <c r="NZ13" s="31"/>
      <c r="OA13" s="31"/>
      <c r="OB13" s="31"/>
      <c r="OC13" s="31"/>
      <c r="OD13" s="31"/>
      <c r="OE13" s="31"/>
      <c r="OF13" s="31"/>
      <c r="OG13" s="31"/>
      <c r="OH13" s="31"/>
      <c r="OI13" s="31"/>
      <c r="OJ13" s="31"/>
      <c r="OK13" s="31"/>
      <c r="OL13" s="31"/>
      <c r="OM13" s="31"/>
      <c r="ON13" s="31"/>
      <c r="OO13" s="31"/>
      <c r="OP13" s="31"/>
      <c r="OQ13" s="31"/>
      <c r="OR13" s="31"/>
      <c r="OS13" s="31"/>
      <c r="OT13" s="31"/>
      <c r="OU13" s="31"/>
      <c r="OV13" s="31"/>
      <c r="OW13" s="31"/>
      <c r="OX13" s="31"/>
      <c r="OY13" s="31"/>
      <c r="OZ13" s="31"/>
      <c r="PA13" s="31"/>
      <c r="PB13" s="31"/>
      <c r="PC13" s="31"/>
      <c r="PD13" s="31"/>
      <c r="PE13" s="31"/>
      <c r="PF13" s="31"/>
      <c r="PG13" s="31"/>
      <c r="PH13" s="31"/>
      <c r="PI13" s="31"/>
      <c r="PJ13" s="31"/>
      <c r="PK13" s="31"/>
      <c r="PL13" s="31"/>
      <c r="PM13" s="31"/>
      <c r="PN13" s="31"/>
      <c r="PO13" s="31"/>
      <c r="PP13" s="31"/>
      <c r="PQ13" s="31"/>
      <c r="PR13" s="31"/>
      <c r="PS13" s="31"/>
      <c r="PT13" s="31"/>
      <c r="PU13" s="31"/>
      <c r="PV13" s="31"/>
      <c r="PW13" s="31"/>
      <c r="PX13" s="31"/>
      <c r="PY13" s="31"/>
      <c r="PZ13" s="31"/>
      <c r="QA13" s="31"/>
      <c r="QB13" s="31"/>
      <c r="QC13" s="31"/>
    </row>
    <row r="14" spans="1:445">
      <c r="A14" s="36" t="s">
        <v>57</v>
      </c>
      <c r="B14" s="33" t="s">
        <v>45</v>
      </c>
      <c r="C14" s="33">
        <v>85</v>
      </c>
      <c r="D14" s="33" t="s">
        <v>141</v>
      </c>
      <c r="E14" s="33"/>
      <c r="F14" s="33">
        <v>615</v>
      </c>
      <c r="G14" s="33">
        <v>55</v>
      </c>
      <c r="H14" s="33"/>
      <c r="I14" s="33">
        <v>70</v>
      </c>
      <c r="J14" s="33">
        <v>70</v>
      </c>
      <c r="K14" s="33">
        <v>70</v>
      </c>
      <c r="L14" s="33">
        <v>70</v>
      </c>
      <c r="M14" s="33">
        <v>70</v>
      </c>
      <c r="N14" s="33">
        <v>70</v>
      </c>
      <c r="O14" s="33">
        <v>100</v>
      </c>
      <c r="P14" s="33">
        <v>40</v>
      </c>
      <c r="Q14" s="33"/>
      <c r="R14" s="33"/>
      <c r="S14" s="33"/>
      <c r="T14" s="20">
        <f t="shared" si="1"/>
        <v>615</v>
      </c>
      <c r="U14" s="20">
        <f t="shared" si="2"/>
        <v>0</v>
      </c>
      <c r="V14" s="34">
        <f t="shared" si="4"/>
        <v>1</v>
      </c>
      <c r="X14" s="35" t="str">
        <f t="shared" si="3"/>
        <v/>
      </c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  <c r="IS14" s="31"/>
      <c r="IT14" s="31"/>
      <c r="IU14" s="31"/>
      <c r="IV14" s="31"/>
      <c r="IW14" s="31"/>
      <c r="IX14" s="31"/>
      <c r="IY14" s="31"/>
      <c r="IZ14" s="31"/>
      <c r="JA14" s="31"/>
      <c r="JB14" s="31"/>
      <c r="JC14" s="31"/>
      <c r="JD14" s="31"/>
      <c r="JE14" s="31"/>
      <c r="JF14" s="31"/>
      <c r="JG14" s="31"/>
      <c r="JH14" s="31"/>
      <c r="JI14" s="31"/>
      <c r="JJ14" s="31"/>
      <c r="JK14" s="31"/>
      <c r="JL14" s="31"/>
      <c r="JM14" s="31"/>
      <c r="JN14" s="31"/>
      <c r="JO14" s="31"/>
      <c r="JP14" s="31"/>
      <c r="JQ14" s="31"/>
      <c r="JR14" s="31"/>
      <c r="JS14" s="31"/>
      <c r="JT14" s="31"/>
      <c r="JU14" s="31"/>
      <c r="JV14" s="31"/>
      <c r="JW14" s="31"/>
      <c r="JX14" s="31"/>
      <c r="JY14" s="31"/>
      <c r="JZ14" s="31"/>
      <c r="KA14" s="31"/>
      <c r="KB14" s="31"/>
      <c r="KC14" s="31"/>
      <c r="KD14" s="31"/>
      <c r="KE14" s="31"/>
      <c r="KF14" s="31"/>
      <c r="KG14" s="31"/>
      <c r="KH14" s="31"/>
      <c r="KI14" s="31"/>
      <c r="KJ14" s="31"/>
      <c r="KK14" s="31"/>
      <c r="KL14" s="31"/>
      <c r="KM14" s="31"/>
      <c r="KN14" s="31"/>
      <c r="KO14" s="31"/>
      <c r="KP14" s="31"/>
      <c r="KQ14" s="31"/>
      <c r="KR14" s="31"/>
      <c r="KS14" s="31"/>
      <c r="KT14" s="31"/>
      <c r="KU14" s="31"/>
      <c r="KV14" s="31"/>
      <c r="KW14" s="31"/>
      <c r="KX14" s="31"/>
      <c r="KY14" s="31"/>
      <c r="KZ14" s="31"/>
      <c r="LA14" s="31"/>
      <c r="LB14" s="31"/>
      <c r="LC14" s="31"/>
      <c r="LD14" s="31"/>
      <c r="LE14" s="31"/>
      <c r="LF14" s="31"/>
      <c r="LG14" s="31"/>
      <c r="LH14" s="31"/>
      <c r="LI14" s="31"/>
      <c r="LJ14" s="31"/>
      <c r="LK14" s="31"/>
      <c r="LL14" s="31"/>
      <c r="LM14" s="31"/>
      <c r="LN14" s="31"/>
      <c r="LO14" s="31"/>
      <c r="LP14" s="31"/>
      <c r="LQ14" s="31"/>
      <c r="LR14" s="31"/>
      <c r="LS14" s="31"/>
      <c r="LT14" s="31"/>
      <c r="LU14" s="31"/>
      <c r="LV14" s="31"/>
      <c r="LW14" s="31"/>
      <c r="LX14" s="31"/>
      <c r="LY14" s="31"/>
      <c r="LZ14" s="31"/>
      <c r="MA14" s="31"/>
      <c r="MB14" s="31"/>
      <c r="MC14" s="31"/>
      <c r="MD14" s="31"/>
      <c r="ME14" s="31"/>
      <c r="MF14" s="31"/>
      <c r="MG14" s="31"/>
      <c r="MH14" s="31"/>
      <c r="MI14" s="31"/>
      <c r="MJ14" s="31"/>
      <c r="MK14" s="31"/>
      <c r="ML14" s="31"/>
      <c r="MM14" s="31"/>
      <c r="MN14" s="31"/>
      <c r="MO14" s="31"/>
      <c r="MP14" s="31"/>
      <c r="MQ14" s="31"/>
      <c r="MR14" s="31"/>
      <c r="MS14" s="31"/>
      <c r="MT14" s="31"/>
      <c r="MU14" s="31"/>
      <c r="MV14" s="31"/>
      <c r="MW14" s="31"/>
      <c r="MX14" s="31"/>
      <c r="MY14" s="31"/>
      <c r="MZ14" s="31"/>
      <c r="NA14" s="31"/>
      <c r="NB14" s="31"/>
      <c r="NC14" s="31"/>
      <c r="ND14" s="31"/>
      <c r="NE14" s="31"/>
      <c r="NF14" s="31"/>
      <c r="NG14" s="31"/>
      <c r="NH14" s="31"/>
      <c r="NI14" s="31"/>
      <c r="NJ14" s="31"/>
      <c r="NK14" s="31"/>
      <c r="NL14" s="31"/>
      <c r="NM14" s="31"/>
      <c r="NN14" s="31"/>
      <c r="NO14" s="31"/>
      <c r="NP14" s="31"/>
      <c r="NQ14" s="31"/>
      <c r="NR14" s="31"/>
      <c r="NS14" s="31"/>
      <c r="NT14" s="31"/>
      <c r="NU14" s="31"/>
      <c r="NV14" s="31"/>
      <c r="NW14" s="31"/>
      <c r="NX14" s="31"/>
      <c r="NY14" s="31"/>
      <c r="NZ14" s="31"/>
      <c r="OA14" s="31"/>
      <c r="OB14" s="31"/>
      <c r="OC14" s="31"/>
      <c r="OD14" s="31"/>
      <c r="OE14" s="31"/>
      <c r="OF14" s="31"/>
      <c r="OG14" s="31"/>
      <c r="OH14" s="31"/>
      <c r="OI14" s="31"/>
      <c r="OJ14" s="31"/>
      <c r="OK14" s="31"/>
      <c r="OL14" s="31"/>
      <c r="OM14" s="31"/>
      <c r="ON14" s="31"/>
      <c r="OO14" s="31"/>
      <c r="OP14" s="31"/>
      <c r="OQ14" s="31"/>
      <c r="OR14" s="31"/>
      <c r="OS14" s="31"/>
      <c r="OT14" s="31"/>
      <c r="OU14" s="31"/>
      <c r="OV14" s="31"/>
      <c r="OW14" s="31"/>
      <c r="OX14" s="31"/>
      <c r="OY14" s="31"/>
      <c r="OZ14" s="31"/>
      <c r="PA14" s="31"/>
      <c r="PB14" s="31"/>
      <c r="PC14" s="31"/>
      <c r="PD14" s="31"/>
      <c r="PE14" s="31"/>
      <c r="PF14" s="31"/>
      <c r="PG14" s="31"/>
      <c r="PH14" s="31"/>
      <c r="PI14" s="31"/>
      <c r="PJ14" s="31"/>
      <c r="PK14" s="31"/>
      <c r="PL14" s="31"/>
      <c r="PM14" s="31"/>
      <c r="PN14" s="31"/>
      <c r="PO14" s="31"/>
      <c r="PP14" s="31"/>
      <c r="PQ14" s="31"/>
      <c r="PR14" s="31"/>
      <c r="PS14" s="31"/>
      <c r="PT14" s="31"/>
      <c r="PU14" s="31"/>
      <c r="PV14" s="31"/>
      <c r="PW14" s="31"/>
      <c r="PX14" s="31"/>
      <c r="PY14" s="31"/>
      <c r="PZ14" s="31"/>
      <c r="QA14" s="31"/>
      <c r="QB14" s="31"/>
      <c r="QC14" s="31"/>
    </row>
    <row r="15" spans="1:445">
      <c r="A15" s="36" t="s">
        <v>58</v>
      </c>
      <c r="B15" s="33" t="s">
        <v>27</v>
      </c>
      <c r="C15" s="33">
        <v>105</v>
      </c>
      <c r="D15" s="33" t="s">
        <v>40</v>
      </c>
      <c r="E15" s="33"/>
      <c r="F15" s="33">
        <v>655</v>
      </c>
      <c r="G15" s="33">
        <v>55</v>
      </c>
      <c r="H15" s="33"/>
      <c r="I15" s="33">
        <v>75</v>
      </c>
      <c r="J15" s="33">
        <v>75</v>
      </c>
      <c r="K15" s="33">
        <v>75</v>
      </c>
      <c r="L15" s="33">
        <v>75</v>
      </c>
      <c r="M15" s="33">
        <v>75</v>
      </c>
      <c r="N15" s="33">
        <v>75</v>
      </c>
      <c r="O15" s="33">
        <v>75</v>
      </c>
      <c r="P15" s="33">
        <v>75</v>
      </c>
      <c r="Q15" s="33"/>
      <c r="R15" s="33"/>
      <c r="S15" s="33"/>
      <c r="T15" s="20">
        <f t="shared" si="1"/>
        <v>655</v>
      </c>
      <c r="U15" s="20">
        <f t="shared" si="2"/>
        <v>0</v>
      </c>
      <c r="V15" s="34">
        <f t="shared" si="4"/>
        <v>1</v>
      </c>
      <c r="X15" s="35" t="str">
        <f t="shared" si="3"/>
        <v/>
      </c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1"/>
      <c r="HJ15" s="31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  <c r="IC15" s="31"/>
      <c r="ID15" s="31"/>
      <c r="IE15" s="31"/>
      <c r="IF15" s="31"/>
      <c r="IG15" s="31"/>
      <c r="IH15" s="31"/>
      <c r="II15" s="31"/>
      <c r="IJ15" s="31"/>
      <c r="IK15" s="31"/>
      <c r="IL15" s="31"/>
      <c r="IM15" s="31"/>
      <c r="IN15" s="31"/>
      <c r="IO15" s="31"/>
      <c r="IP15" s="31"/>
      <c r="IQ15" s="31"/>
      <c r="IR15" s="31"/>
      <c r="IS15" s="31"/>
      <c r="IT15" s="31"/>
      <c r="IU15" s="31"/>
      <c r="IV15" s="31"/>
      <c r="IW15" s="31"/>
      <c r="IX15" s="31"/>
      <c r="IY15" s="31"/>
      <c r="IZ15" s="31"/>
      <c r="JA15" s="31"/>
      <c r="JB15" s="31"/>
      <c r="JC15" s="31"/>
      <c r="JD15" s="31"/>
      <c r="JE15" s="31"/>
      <c r="JF15" s="31"/>
      <c r="JG15" s="31"/>
      <c r="JH15" s="31"/>
      <c r="JI15" s="31"/>
      <c r="JJ15" s="31"/>
      <c r="JK15" s="31"/>
      <c r="JL15" s="31"/>
      <c r="JM15" s="31"/>
      <c r="JN15" s="31"/>
      <c r="JO15" s="31"/>
      <c r="JP15" s="31"/>
      <c r="JQ15" s="31"/>
      <c r="JR15" s="31"/>
      <c r="JS15" s="31"/>
      <c r="JT15" s="31"/>
      <c r="JU15" s="31"/>
      <c r="JV15" s="31"/>
      <c r="JW15" s="31"/>
      <c r="JX15" s="31"/>
      <c r="JY15" s="31"/>
      <c r="JZ15" s="31"/>
      <c r="KA15" s="31"/>
      <c r="KB15" s="31"/>
      <c r="KC15" s="31"/>
      <c r="KD15" s="31"/>
      <c r="KE15" s="31"/>
      <c r="KF15" s="31"/>
      <c r="KG15" s="31"/>
      <c r="KH15" s="31"/>
      <c r="KI15" s="31"/>
      <c r="KJ15" s="31"/>
      <c r="KK15" s="31"/>
      <c r="KL15" s="31"/>
      <c r="KM15" s="31"/>
      <c r="KN15" s="31"/>
      <c r="KO15" s="31"/>
      <c r="KP15" s="31"/>
      <c r="KQ15" s="31"/>
      <c r="KR15" s="31"/>
      <c r="KS15" s="31"/>
      <c r="KT15" s="31"/>
      <c r="KU15" s="31"/>
      <c r="KV15" s="31"/>
      <c r="KW15" s="31"/>
      <c r="KX15" s="31"/>
      <c r="KY15" s="31"/>
      <c r="KZ15" s="31"/>
      <c r="LA15" s="31"/>
      <c r="LB15" s="31"/>
      <c r="LC15" s="31"/>
      <c r="LD15" s="31"/>
      <c r="LE15" s="31"/>
      <c r="LF15" s="31"/>
      <c r="LG15" s="31"/>
      <c r="LH15" s="31"/>
      <c r="LI15" s="31"/>
      <c r="LJ15" s="31"/>
      <c r="LK15" s="31"/>
      <c r="LL15" s="31"/>
      <c r="LM15" s="31"/>
      <c r="LN15" s="31"/>
      <c r="LO15" s="31"/>
      <c r="LP15" s="31"/>
      <c r="LQ15" s="31"/>
      <c r="LR15" s="31"/>
      <c r="LS15" s="31"/>
      <c r="LT15" s="31"/>
      <c r="LU15" s="31"/>
      <c r="LV15" s="31"/>
      <c r="LW15" s="31"/>
      <c r="LX15" s="31"/>
      <c r="LY15" s="31"/>
      <c r="LZ15" s="31"/>
      <c r="MA15" s="31"/>
      <c r="MB15" s="31"/>
      <c r="MC15" s="31"/>
      <c r="MD15" s="31"/>
      <c r="ME15" s="31"/>
      <c r="MF15" s="31"/>
      <c r="MG15" s="31"/>
      <c r="MH15" s="31"/>
      <c r="MI15" s="31"/>
      <c r="MJ15" s="31"/>
      <c r="MK15" s="31"/>
      <c r="ML15" s="31"/>
      <c r="MM15" s="31"/>
      <c r="MN15" s="31"/>
      <c r="MO15" s="31"/>
      <c r="MP15" s="31"/>
      <c r="MQ15" s="31"/>
      <c r="MR15" s="31"/>
      <c r="MS15" s="31"/>
      <c r="MT15" s="31"/>
      <c r="MU15" s="31"/>
      <c r="MV15" s="31"/>
      <c r="MW15" s="31"/>
      <c r="MX15" s="31"/>
      <c r="MY15" s="31"/>
      <c r="MZ15" s="31"/>
      <c r="NA15" s="31"/>
      <c r="NB15" s="31"/>
      <c r="NC15" s="31"/>
      <c r="ND15" s="31"/>
      <c r="NE15" s="31"/>
      <c r="NF15" s="31"/>
      <c r="NG15" s="31"/>
      <c r="NH15" s="31"/>
      <c r="NI15" s="31"/>
      <c r="NJ15" s="31"/>
      <c r="NK15" s="31"/>
      <c r="NL15" s="31"/>
      <c r="NM15" s="31"/>
      <c r="NN15" s="31"/>
      <c r="NO15" s="31"/>
      <c r="NP15" s="31"/>
      <c r="NQ15" s="31"/>
      <c r="NR15" s="31"/>
      <c r="NS15" s="31"/>
      <c r="NT15" s="31"/>
      <c r="NU15" s="31"/>
      <c r="NV15" s="31"/>
      <c r="NW15" s="31"/>
      <c r="NX15" s="31"/>
      <c r="NY15" s="31"/>
      <c r="NZ15" s="31"/>
      <c r="OA15" s="31"/>
      <c r="OB15" s="31"/>
      <c r="OC15" s="31"/>
      <c r="OD15" s="31"/>
      <c r="OE15" s="31"/>
      <c r="OF15" s="31"/>
      <c r="OG15" s="31"/>
      <c r="OH15" s="31"/>
      <c r="OI15" s="31"/>
      <c r="OJ15" s="31"/>
      <c r="OK15" s="31"/>
      <c r="OL15" s="31"/>
      <c r="OM15" s="31"/>
      <c r="ON15" s="31"/>
      <c r="OO15" s="31"/>
      <c r="OP15" s="31"/>
      <c r="OQ15" s="31"/>
      <c r="OR15" s="31"/>
      <c r="OS15" s="31"/>
      <c r="OT15" s="31"/>
      <c r="OU15" s="31"/>
      <c r="OV15" s="31"/>
      <c r="OW15" s="31"/>
      <c r="OX15" s="31"/>
      <c r="OY15" s="31"/>
      <c r="OZ15" s="31"/>
      <c r="PA15" s="31"/>
      <c r="PB15" s="31"/>
      <c r="PC15" s="31"/>
      <c r="PD15" s="31"/>
      <c r="PE15" s="31"/>
      <c r="PF15" s="31"/>
      <c r="PG15" s="31"/>
      <c r="PH15" s="31"/>
      <c r="PI15" s="31"/>
      <c r="PJ15" s="31"/>
      <c r="PK15" s="31"/>
      <c r="PL15" s="31"/>
      <c r="PM15" s="31"/>
      <c r="PN15" s="31"/>
      <c r="PO15" s="31"/>
      <c r="PP15" s="31"/>
      <c r="PQ15" s="31"/>
      <c r="PR15" s="31"/>
      <c r="PS15" s="31"/>
      <c r="PT15" s="31"/>
      <c r="PU15" s="31"/>
      <c r="PV15" s="31"/>
      <c r="PW15" s="31"/>
      <c r="PX15" s="31"/>
      <c r="PY15" s="31"/>
      <c r="PZ15" s="31"/>
      <c r="QA15" s="31"/>
      <c r="QB15" s="31"/>
      <c r="QC15" s="31"/>
    </row>
    <row r="16" spans="1:445">
      <c r="A16" s="36" t="s">
        <v>60</v>
      </c>
      <c r="B16" s="33" t="s">
        <v>27</v>
      </c>
      <c r="C16" s="33">
        <v>85</v>
      </c>
      <c r="D16" s="33" t="s">
        <v>64</v>
      </c>
      <c r="E16" s="33">
        <v>120</v>
      </c>
      <c r="F16" s="33">
        <v>615</v>
      </c>
      <c r="G16" s="33">
        <v>55</v>
      </c>
      <c r="H16" s="33"/>
      <c r="I16" s="33">
        <v>85</v>
      </c>
      <c r="J16" s="33">
        <v>85</v>
      </c>
      <c r="K16" s="33">
        <v>85</v>
      </c>
      <c r="L16" s="33">
        <v>85</v>
      </c>
      <c r="M16" s="33">
        <v>85</v>
      </c>
      <c r="N16" s="33">
        <v>85</v>
      </c>
      <c r="O16" s="33">
        <v>85</v>
      </c>
      <c r="P16" s="33">
        <v>85</v>
      </c>
      <c r="Q16" s="33"/>
      <c r="R16" s="33"/>
      <c r="S16" s="33"/>
      <c r="T16" s="20">
        <f t="shared" si="1"/>
        <v>735</v>
      </c>
      <c r="U16" s="20">
        <f t="shared" si="2"/>
        <v>0</v>
      </c>
      <c r="V16" s="34">
        <f t="shared" si="4"/>
        <v>1</v>
      </c>
      <c r="X16" s="35" t="str">
        <f t="shared" si="3"/>
        <v/>
      </c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  <c r="FX16" s="31"/>
      <c r="FY16" s="31"/>
      <c r="FZ16" s="31"/>
      <c r="GA16" s="31"/>
      <c r="GB16" s="31"/>
      <c r="GC16" s="31"/>
      <c r="GD16" s="31"/>
      <c r="GE16" s="31"/>
      <c r="GF16" s="31"/>
      <c r="GG16" s="31"/>
      <c r="GH16" s="31"/>
      <c r="GI16" s="31"/>
      <c r="GJ16" s="31"/>
      <c r="GK16" s="31"/>
      <c r="GL16" s="31"/>
      <c r="GM16" s="31"/>
      <c r="GN16" s="31"/>
      <c r="GO16" s="31"/>
      <c r="GP16" s="31"/>
      <c r="GQ16" s="31"/>
      <c r="GR16" s="31"/>
      <c r="GS16" s="31"/>
      <c r="GT16" s="31"/>
      <c r="GU16" s="31"/>
      <c r="GV16" s="31"/>
      <c r="GW16" s="31"/>
      <c r="GX16" s="31"/>
      <c r="GY16" s="31"/>
      <c r="GZ16" s="31"/>
      <c r="HA16" s="31"/>
      <c r="HB16" s="31"/>
      <c r="HC16" s="31"/>
      <c r="HD16" s="31"/>
      <c r="HE16" s="31"/>
      <c r="HF16" s="31"/>
      <c r="HG16" s="31"/>
      <c r="HH16" s="31"/>
      <c r="HI16" s="31"/>
      <c r="HJ16" s="31"/>
      <c r="HK16" s="31"/>
      <c r="HL16" s="31"/>
      <c r="HM16" s="31"/>
      <c r="HN16" s="31"/>
      <c r="HO16" s="31"/>
      <c r="HP16" s="31"/>
      <c r="HQ16" s="31"/>
      <c r="HR16" s="31"/>
      <c r="HS16" s="31"/>
      <c r="HT16" s="31"/>
      <c r="HU16" s="31"/>
      <c r="HV16" s="31"/>
      <c r="HW16" s="31"/>
      <c r="HX16" s="31"/>
      <c r="HY16" s="31"/>
      <c r="HZ16" s="31"/>
      <c r="IA16" s="31"/>
      <c r="IB16" s="31"/>
      <c r="IC16" s="31"/>
      <c r="ID16" s="31"/>
      <c r="IE16" s="31"/>
      <c r="IF16" s="31"/>
      <c r="IG16" s="31"/>
      <c r="IH16" s="31"/>
      <c r="II16" s="31"/>
      <c r="IJ16" s="31"/>
      <c r="IK16" s="31"/>
      <c r="IL16" s="31"/>
      <c r="IM16" s="31"/>
      <c r="IN16" s="31"/>
      <c r="IO16" s="31"/>
      <c r="IP16" s="31"/>
      <c r="IQ16" s="31"/>
      <c r="IR16" s="31"/>
      <c r="IS16" s="31"/>
      <c r="IT16" s="31"/>
      <c r="IU16" s="31"/>
      <c r="IV16" s="31"/>
      <c r="IW16" s="31"/>
      <c r="IX16" s="31"/>
      <c r="IY16" s="31"/>
      <c r="IZ16" s="31"/>
      <c r="JA16" s="31"/>
      <c r="JB16" s="31"/>
      <c r="JC16" s="31"/>
      <c r="JD16" s="31"/>
      <c r="JE16" s="31"/>
      <c r="JF16" s="31"/>
      <c r="JG16" s="31"/>
      <c r="JH16" s="31"/>
      <c r="JI16" s="31"/>
      <c r="JJ16" s="31"/>
      <c r="JK16" s="31"/>
      <c r="JL16" s="31"/>
      <c r="JM16" s="31"/>
      <c r="JN16" s="31"/>
      <c r="JO16" s="31"/>
      <c r="JP16" s="31"/>
      <c r="JQ16" s="31"/>
      <c r="JR16" s="31"/>
      <c r="JS16" s="31"/>
      <c r="JT16" s="31"/>
      <c r="JU16" s="31"/>
      <c r="JV16" s="31"/>
      <c r="JW16" s="31"/>
      <c r="JX16" s="31"/>
      <c r="JY16" s="31"/>
      <c r="JZ16" s="31"/>
      <c r="KA16" s="31"/>
      <c r="KB16" s="31"/>
      <c r="KC16" s="31"/>
      <c r="KD16" s="31"/>
      <c r="KE16" s="31"/>
      <c r="KF16" s="31"/>
      <c r="KG16" s="31"/>
      <c r="KH16" s="31"/>
      <c r="KI16" s="31"/>
      <c r="KJ16" s="31"/>
      <c r="KK16" s="31"/>
      <c r="KL16" s="31"/>
      <c r="KM16" s="31"/>
      <c r="KN16" s="31"/>
      <c r="KO16" s="31"/>
      <c r="KP16" s="31"/>
      <c r="KQ16" s="31"/>
      <c r="KR16" s="31"/>
      <c r="KS16" s="31"/>
      <c r="KT16" s="31"/>
      <c r="KU16" s="31"/>
      <c r="KV16" s="31"/>
      <c r="KW16" s="31"/>
      <c r="KX16" s="31"/>
      <c r="KY16" s="31"/>
      <c r="KZ16" s="31"/>
      <c r="LA16" s="31"/>
      <c r="LB16" s="31"/>
      <c r="LC16" s="31"/>
      <c r="LD16" s="31"/>
      <c r="LE16" s="31"/>
      <c r="LF16" s="31"/>
      <c r="LG16" s="31"/>
      <c r="LH16" s="31"/>
      <c r="LI16" s="31"/>
      <c r="LJ16" s="31"/>
      <c r="LK16" s="31"/>
      <c r="LL16" s="31"/>
      <c r="LM16" s="31"/>
      <c r="LN16" s="31"/>
      <c r="LO16" s="31"/>
      <c r="LP16" s="31"/>
      <c r="LQ16" s="31"/>
      <c r="LR16" s="31"/>
      <c r="LS16" s="31"/>
      <c r="LT16" s="31"/>
      <c r="LU16" s="31"/>
      <c r="LV16" s="31"/>
      <c r="LW16" s="31"/>
      <c r="LX16" s="31"/>
      <c r="LY16" s="31"/>
      <c r="LZ16" s="31"/>
      <c r="MA16" s="31"/>
      <c r="MB16" s="31"/>
      <c r="MC16" s="31"/>
      <c r="MD16" s="31"/>
      <c r="ME16" s="31"/>
      <c r="MF16" s="31"/>
      <c r="MG16" s="31"/>
      <c r="MH16" s="31"/>
      <c r="MI16" s="31"/>
      <c r="MJ16" s="31"/>
      <c r="MK16" s="31"/>
      <c r="ML16" s="31"/>
      <c r="MM16" s="31"/>
      <c r="MN16" s="31"/>
      <c r="MO16" s="31"/>
      <c r="MP16" s="31"/>
      <c r="MQ16" s="31"/>
      <c r="MR16" s="31"/>
      <c r="MS16" s="31"/>
      <c r="MT16" s="31"/>
      <c r="MU16" s="31"/>
      <c r="MV16" s="31"/>
      <c r="MW16" s="31"/>
      <c r="MX16" s="31"/>
      <c r="MY16" s="31"/>
      <c r="MZ16" s="31"/>
      <c r="NA16" s="31"/>
      <c r="NB16" s="31"/>
      <c r="NC16" s="31"/>
      <c r="ND16" s="31"/>
      <c r="NE16" s="31"/>
      <c r="NF16" s="31"/>
      <c r="NG16" s="31"/>
      <c r="NH16" s="31"/>
      <c r="NI16" s="31"/>
      <c r="NJ16" s="31"/>
      <c r="NK16" s="31"/>
      <c r="NL16" s="31"/>
      <c r="NM16" s="31"/>
      <c r="NN16" s="31"/>
      <c r="NO16" s="31"/>
      <c r="NP16" s="31"/>
      <c r="NQ16" s="31"/>
      <c r="NR16" s="31"/>
      <c r="NS16" s="31"/>
      <c r="NT16" s="31"/>
      <c r="NU16" s="31"/>
      <c r="NV16" s="31"/>
      <c r="NW16" s="31"/>
      <c r="NX16" s="31"/>
      <c r="NY16" s="31"/>
      <c r="NZ16" s="31"/>
      <c r="OA16" s="31"/>
      <c r="OB16" s="31"/>
      <c r="OC16" s="31"/>
      <c r="OD16" s="31"/>
      <c r="OE16" s="31"/>
      <c r="OF16" s="31"/>
      <c r="OG16" s="31"/>
      <c r="OH16" s="31"/>
      <c r="OI16" s="31"/>
      <c r="OJ16" s="31"/>
      <c r="OK16" s="31"/>
      <c r="OL16" s="31"/>
      <c r="OM16" s="31"/>
      <c r="ON16" s="31"/>
      <c r="OO16" s="31"/>
      <c r="OP16" s="31"/>
      <c r="OQ16" s="31"/>
      <c r="OR16" s="31"/>
      <c r="OS16" s="31"/>
      <c r="OT16" s="31"/>
      <c r="OU16" s="31"/>
      <c r="OV16" s="31"/>
      <c r="OW16" s="31"/>
      <c r="OX16" s="31"/>
      <c r="OY16" s="31"/>
      <c r="OZ16" s="31"/>
      <c r="PA16" s="31"/>
      <c r="PB16" s="31"/>
      <c r="PC16" s="31"/>
      <c r="PD16" s="31"/>
      <c r="PE16" s="31"/>
      <c r="PF16" s="31"/>
      <c r="PG16" s="31"/>
      <c r="PH16" s="31"/>
      <c r="PI16" s="31"/>
      <c r="PJ16" s="31"/>
      <c r="PK16" s="31"/>
      <c r="PL16" s="31"/>
      <c r="PM16" s="31"/>
      <c r="PN16" s="31"/>
      <c r="PO16" s="31"/>
      <c r="PP16" s="31"/>
      <c r="PQ16" s="31"/>
      <c r="PR16" s="31"/>
      <c r="PS16" s="31"/>
      <c r="PT16" s="31"/>
      <c r="PU16" s="31"/>
      <c r="PV16" s="31"/>
      <c r="PW16" s="31"/>
      <c r="PX16" s="31"/>
      <c r="PY16" s="31"/>
      <c r="PZ16" s="31"/>
      <c r="QA16" s="31"/>
      <c r="QB16" s="31"/>
      <c r="QC16" s="31"/>
    </row>
    <row r="17" spans="1:445">
      <c r="A17" s="36" t="s">
        <v>922</v>
      </c>
      <c r="B17" s="33" t="s">
        <v>27</v>
      </c>
      <c r="C17" s="33"/>
      <c r="D17" s="33" t="s">
        <v>137</v>
      </c>
      <c r="E17" s="33"/>
      <c r="F17" s="33">
        <v>930</v>
      </c>
      <c r="G17" s="33">
        <v>90</v>
      </c>
      <c r="H17" s="33"/>
      <c r="I17" s="33"/>
      <c r="J17" s="33">
        <v>120</v>
      </c>
      <c r="K17" s="33">
        <v>120</v>
      </c>
      <c r="L17" s="33">
        <v>120</v>
      </c>
      <c r="M17" s="33">
        <v>120</v>
      </c>
      <c r="N17" s="33">
        <v>120</v>
      </c>
      <c r="O17" s="33">
        <v>120</v>
      </c>
      <c r="P17" s="33">
        <v>120</v>
      </c>
      <c r="Q17" s="33"/>
      <c r="R17" s="33"/>
      <c r="S17" s="33"/>
      <c r="T17" s="20">
        <f t="shared" si="1"/>
        <v>930</v>
      </c>
      <c r="U17" s="20">
        <f t="shared" si="2"/>
        <v>0</v>
      </c>
      <c r="V17" s="34">
        <f t="shared" si="4"/>
        <v>1</v>
      </c>
      <c r="W17" s="37"/>
      <c r="X17" s="35" t="str">
        <f t="shared" si="3"/>
        <v/>
      </c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1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1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1"/>
      <c r="GS17" s="31"/>
      <c r="GT17" s="31"/>
      <c r="GU17" s="31"/>
      <c r="GV17" s="31"/>
      <c r="GW17" s="31"/>
      <c r="GX17" s="31"/>
      <c r="GY17" s="31"/>
      <c r="GZ17" s="31"/>
      <c r="HA17" s="31"/>
      <c r="HB17" s="31"/>
      <c r="HC17" s="31"/>
      <c r="HD17" s="31"/>
      <c r="HE17" s="31"/>
      <c r="HF17" s="31"/>
      <c r="HG17" s="31"/>
      <c r="HH17" s="31"/>
      <c r="HI17" s="31"/>
      <c r="HJ17" s="31"/>
      <c r="HK17" s="31"/>
      <c r="HL17" s="31"/>
      <c r="HM17" s="31"/>
      <c r="HN17" s="31"/>
      <c r="HO17" s="31"/>
      <c r="HP17" s="31"/>
      <c r="HQ17" s="31"/>
      <c r="HR17" s="31"/>
      <c r="HS17" s="31"/>
      <c r="HT17" s="31"/>
      <c r="HU17" s="31"/>
      <c r="HV17" s="31"/>
      <c r="HW17" s="31"/>
      <c r="HX17" s="31"/>
      <c r="HY17" s="31"/>
      <c r="HZ17" s="31"/>
      <c r="IA17" s="31"/>
      <c r="IB17" s="31"/>
      <c r="IC17" s="31"/>
      <c r="ID17" s="31"/>
      <c r="IE17" s="31"/>
      <c r="IF17" s="31"/>
      <c r="IG17" s="31"/>
      <c r="IH17" s="31"/>
      <c r="II17" s="31"/>
      <c r="IJ17" s="31"/>
      <c r="IK17" s="31"/>
      <c r="IL17" s="31"/>
      <c r="IM17" s="31"/>
      <c r="IN17" s="31"/>
      <c r="IO17" s="31"/>
      <c r="IP17" s="31"/>
      <c r="IQ17" s="31"/>
      <c r="IR17" s="31"/>
      <c r="IS17" s="31"/>
      <c r="IT17" s="31"/>
      <c r="IU17" s="31"/>
      <c r="IV17" s="31"/>
      <c r="IW17" s="31"/>
      <c r="IX17" s="31"/>
      <c r="IY17" s="31"/>
      <c r="IZ17" s="31"/>
      <c r="JA17" s="31"/>
      <c r="JB17" s="31"/>
      <c r="JC17" s="31"/>
      <c r="JD17" s="31"/>
      <c r="JE17" s="31"/>
      <c r="JF17" s="31"/>
      <c r="JG17" s="31"/>
      <c r="JH17" s="31"/>
      <c r="JI17" s="31"/>
      <c r="JJ17" s="31"/>
      <c r="JK17" s="31"/>
      <c r="JL17" s="31"/>
      <c r="JM17" s="31"/>
      <c r="JN17" s="31"/>
      <c r="JO17" s="31"/>
      <c r="JP17" s="31"/>
      <c r="JQ17" s="31"/>
      <c r="JR17" s="31"/>
      <c r="JS17" s="31"/>
      <c r="JT17" s="31"/>
      <c r="JU17" s="31"/>
      <c r="JV17" s="31"/>
      <c r="JW17" s="31"/>
      <c r="JX17" s="31"/>
      <c r="JY17" s="31"/>
      <c r="JZ17" s="31"/>
      <c r="KA17" s="31"/>
      <c r="KB17" s="31"/>
      <c r="KC17" s="31"/>
      <c r="KD17" s="31"/>
      <c r="KE17" s="31"/>
      <c r="KF17" s="31"/>
      <c r="KG17" s="31"/>
      <c r="KH17" s="31"/>
      <c r="KI17" s="31"/>
      <c r="KJ17" s="31"/>
      <c r="KK17" s="31"/>
      <c r="KL17" s="31"/>
      <c r="KM17" s="31"/>
      <c r="KN17" s="31"/>
      <c r="KO17" s="31"/>
      <c r="KP17" s="31"/>
      <c r="KQ17" s="31"/>
      <c r="KR17" s="31"/>
      <c r="KS17" s="31"/>
      <c r="KT17" s="31"/>
      <c r="KU17" s="31"/>
      <c r="KV17" s="31"/>
      <c r="KW17" s="31"/>
      <c r="KX17" s="31"/>
      <c r="KY17" s="31"/>
      <c r="KZ17" s="31"/>
      <c r="LA17" s="31"/>
      <c r="LB17" s="31"/>
      <c r="LC17" s="31"/>
      <c r="LD17" s="31"/>
      <c r="LE17" s="31"/>
      <c r="LF17" s="31"/>
      <c r="LG17" s="31"/>
      <c r="LH17" s="31"/>
      <c r="LI17" s="31"/>
      <c r="LJ17" s="31"/>
      <c r="LK17" s="31"/>
      <c r="LL17" s="31"/>
      <c r="LM17" s="31"/>
      <c r="LN17" s="31"/>
      <c r="LO17" s="31"/>
      <c r="LP17" s="31"/>
      <c r="LQ17" s="31"/>
      <c r="LR17" s="31"/>
      <c r="LS17" s="31"/>
      <c r="LT17" s="31"/>
      <c r="LU17" s="31"/>
      <c r="LV17" s="31"/>
      <c r="LW17" s="31"/>
      <c r="LX17" s="31"/>
      <c r="LY17" s="31"/>
      <c r="LZ17" s="31"/>
      <c r="MA17" s="31"/>
      <c r="MB17" s="31"/>
      <c r="MC17" s="31"/>
      <c r="MD17" s="31"/>
      <c r="ME17" s="31"/>
      <c r="MF17" s="31"/>
      <c r="MG17" s="31"/>
      <c r="MH17" s="31"/>
      <c r="MI17" s="31"/>
      <c r="MJ17" s="31"/>
      <c r="MK17" s="31"/>
      <c r="ML17" s="31"/>
      <c r="MM17" s="31"/>
      <c r="MN17" s="31"/>
      <c r="MO17" s="31"/>
      <c r="MP17" s="31"/>
      <c r="MQ17" s="31"/>
      <c r="MR17" s="31"/>
      <c r="MS17" s="31"/>
      <c r="MT17" s="31"/>
      <c r="MU17" s="31"/>
      <c r="MV17" s="31"/>
      <c r="MW17" s="31"/>
      <c r="MX17" s="31"/>
      <c r="MY17" s="31"/>
      <c r="MZ17" s="31"/>
      <c r="NA17" s="31"/>
      <c r="NB17" s="31"/>
      <c r="NC17" s="31"/>
      <c r="ND17" s="31"/>
      <c r="NE17" s="31"/>
      <c r="NF17" s="31"/>
      <c r="NG17" s="31"/>
      <c r="NH17" s="31"/>
      <c r="NI17" s="31"/>
      <c r="NJ17" s="31"/>
      <c r="NK17" s="31"/>
      <c r="NL17" s="31"/>
      <c r="NM17" s="31"/>
      <c r="NN17" s="31"/>
      <c r="NO17" s="31"/>
      <c r="NP17" s="31"/>
      <c r="NQ17" s="31"/>
      <c r="NR17" s="31"/>
      <c r="NS17" s="31"/>
      <c r="NT17" s="31"/>
      <c r="NU17" s="31"/>
      <c r="NV17" s="31"/>
      <c r="NW17" s="31"/>
      <c r="NX17" s="31"/>
      <c r="NY17" s="31"/>
      <c r="NZ17" s="31"/>
      <c r="OA17" s="31"/>
      <c r="OB17" s="31"/>
      <c r="OC17" s="31"/>
      <c r="OD17" s="31"/>
      <c r="OE17" s="31"/>
      <c r="OF17" s="31"/>
      <c r="OG17" s="31"/>
      <c r="OH17" s="31"/>
      <c r="OI17" s="31"/>
      <c r="OJ17" s="31"/>
      <c r="OK17" s="31"/>
      <c r="OL17" s="31"/>
      <c r="OM17" s="31"/>
      <c r="ON17" s="31"/>
      <c r="OO17" s="31"/>
      <c r="OP17" s="31"/>
      <c r="OQ17" s="31"/>
      <c r="OR17" s="31"/>
      <c r="OS17" s="31"/>
      <c r="OT17" s="31"/>
      <c r="OU17" s="31"/>
      <c r="OV17" s="31"/>
      <c r="OW17" s="31"/>
      <c r="OX17" s="31"/>
      <c r="OY17" s="31"/>
      <c r="OZ17" s="31"/>
      <c r="PA17" s="31"/>
      <c r="PB17" s="31"/>
      <c r="PC17" s="31"/>
      <c r="PD17" s="31"/>
      <c r="PE17" s="31"/>
      <c r="PF17" s="31"/>
      <c r="PG17" s="31"/>
      <c r="PH17" s="31"/>
      <c r="PI17" s="31"/>
      <c r="PJ17" s="31"/>
      <c r="PK17" s="31"/>
      <c r="PL17" s="31"/>
      <c r="PM17" s="31"/>
      <c r="PN17" s="31"/>
      <c r="PO17" s="31"/>
      <c r="PP17" s="31"/>
      <c r="PQ17" s="31"/>
      <c r="PR17" s="31"/>
      <c r="PS17" s="31"/>
      <c r="PT17" s="31"/>
      <c r="PU17" s="31"/>
      <c r="PV17" s="31"/>
      <c r="PW17" s="31"/>
      <c r="PX17" s="31"/>
      <c r="PY17" s="31"/>
      <c r="PZ17" s="31"/>
      <c r="QA17" s="31"/>
      <c r="QB17" s="31"/>
      <c r="QC17" s="31"/>
    </row>
    <row r="18" spans="1:445">
      <c r="A18" s="36" t="s">
        <v>61</v>
      </c>
      <c r="B18" s="33" t="s">
        <v>45</v>
      </c>
      <c r="C18" s="33">
        <v>85</v>
      </c>
      <c r="D18" s="33" t="s">
        <v>40</v>
      </c>
      <c r="E18" s="33"/>
      <c r="F18" s="33">
        <v>655</v>
      </c>
      <c r="G18" s="33">
        <v>55</v>
      </c>
      <c r="H18" s="33"/>
      <c r="I18" s="33">
        <v>75</v>
      </c>
      <c r="J18" s="33">
        <v>75</v>
      </c>
      <c r="K18" s="33">
        <v>75</v>
      </c>
      <c r="L18" s="33">
        <v>75</v>
      </c>
      <c r="M18" s="33">
        <v>75</v>
      </c>
      <c r="N18" s="33">
        <v>75</v>
      </c>
      <c r="O18" s="33">
        <v>75</v>
      </c>
      <c r="P18" s="33">
        <v>75</v>
      </c>
      <c r="Q18" s="33"/>
      <c r="R18" s="33"/>
      <c r="S18" s="33"/>
      <c r="T18" s="20">
        <f t="shared" si="1"/>
        <v>655</v>
      </c>
      <c r="U18" s="20">
        <f t="shared" si="2"/>
        <v>0</v>
      </c>
      <c r="V18" s="34">
        <f t="shared" si="4"/>
        <v>1</v>
      </c>
      <c r="W18" s="37"/>
      <c r="X18" s="35" t="str">
        <f t="shared" si="3"/>
        <v/>
      </c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/>
      <c r="MP18" s="31"/>
      <c r="MQ18" s="31"/>
      <c r="MR18" s="31"/>
      <c r="MS18" s="31"/>
      <c r="MT18" s="31"/>
      <c r="MU18" s="31"/>
      <c r="MV18" s="31"/>
      <c r="MW18" s="31"/>
      <c r="MX18" s="31"/>
      <c r="MY18" s="31"/>
      <c r="MZ18" s="31"/>
      <c r="NA18" s="31"/>
      <c r="NB18" s="31"/>
      <c r="NC18" s="31"/>
      <c r="ND18" s="31"/>
      <c r="NE18" s="31"/>
      <c r="NF18" s="31"/>
      <c r="NG18" s="31"/>
      <c r="NH18" s="31"/>
      <c r="NI18" s="31"/>
      <c r="NJ18" s="31"/>
      <c r="NK18" s="31"/>
      <c r="NL18" s="31"/>
      <c r="NM18" s="31"/>
      <c r="NN18" s="31"/>
      <c r="NO18" s="31"/>
      <c r="NP18" s="31"/>
      <c r="NQ18" s="31"/>
      <c r="NR18" s="31"/>
      <c r="NS18" s="31"/>
      <c r="NT18" s="31"/>
      <c r="NU18" s="31"/>
      <c r="NV18" s="31"/>
      <c r="NW18" s="31"/>
      <c r="NX18" s="31"/>
      <c r="NY18" s="31"/>
      <c r="NZ18" s="31"/>
      <c r="OA18" s="31"/>
      <c r="OB18" s="31"/>
      <c r="OC18" s="31"/>
      <c r="OD18" s="31"/>
      <c r="OE18" s="31"/>
      <c r="OF18" s="31"/>
      <c r="OG18" s="31"/>
      <c r="OH18" s="31"/>
      <c r="OI18" s="31"/>
      <c r="OJ18" s="31"/>
      <c r="OK18" s="31"/>
      <c r="OL18" s="31"/>
      <c r="OM18" s="31"/>
      <c r="ON18" s="31"/>
      <c r="OO18" s="31"/>
      <c r="OP18" s="31"/>
      <c r="OQ18" s="31"/>
      <c r="OR18" s="31"/>
      <c r="OS18" s="31"/>
      <c r="OT18" s="31"/>
      <c r="OU18" s="31"/>
      <c r="OV18" s="31"/>
      <c r="OW18" s="31"/>
      <c r="OX18" s="31"/>
      <c r="OY18" s="31"/>
      <c r="OZ18" s="31"/>
      <c r="PA18" s="31"/>
      <c r="PB18" s="31"/>
      <c r="PC18" s="31"/>
      <c r="PD18" s="31"/>
      <c r="PE18" s="31"/>
      <c r="PF18" s="31"/>
      <c r="PG18" s="31"/>
      <c r="PH18" s="31"/>
      <c r="PI18" s="31"/>
      <c r="PJ18" s="31"/>
      <c r="PK18" s="31"/>
      <c r="PL18" s="31"/>
      <c r="PM18" s="31"/>
      <c r="PN18" s="31"/>
      <c r="PO18" s="31"/>
      <c r="PP18" s="31"/>
      <c r="PQ18" s="31"/>
      <c r="PR18" s="31"/>
      <c r="PS18" s="31"/>
      <c r="PT18" s="31"/>
      <c r="PU18" s="31"/>
      <c r="PV18" s="31"/>
      <c r="PW18" s="31"/>
      <c r="PX18" s="31"/>
      <c r="PY18" s="31"/>
      <c r="PZ18" s="31"/>
      <c r="QA18" s="31"/>
      <c r="QB18" s="31"/>
      <c r="QC18" s="31"/>
    </row>
    <row r="19" spans="1:445">
      <c r="A19" s="36" t="s">
        <v>657</v>
      </c>
      <c r="B19" s="33" t="s">
        <v>45</v>
      </c>
      <c r="C19" s="33">
        <v>55</v>
      </c>
      <c r="D19" s="33" t="s">
        <v>31</v>
      </c>
      <c r="E19" s="33"/>
      <c r="F19" s="33">
        <v>375</v>
      </c>
      <c r="G19" s="33">
        <v>55</v>
      </c>
      <c r="H19" s="33"/>
      <c r="I19" s="33">
        <v>40</v>
      </c>
      <c r="J19" s="33">
        <v>40</v>
      </c>
      <c r="K19" s="33">
        <v>40</v>
      </c>
      <c r="L19" s="33">
        <v>40</v>
      </c>
      <c r="M19" s="33">
        <v>40</v>
      </c>
      <c r="N19" s="33">
        <v>40</v>
      </c>
      <c r="O19" s="33">
        <v>40</v>
      </c>
      <c r="P19" s="33">
        <v>40</v>
      </c>
      <c r="Q19" s="33"/>
      <c r="R19" s="33"/>
      <c r="S19" s="33"/>
      <c r="T19" s="20">
        <f t="shared" si="1"/>
        <v>375</v>
      </c>
      <c r="U19" s="20">
        <f t="shared" si="2"/>
        <v>0</v>
      </c>
      <c r="V19" s="34">
        <f t="shared" si="4"/>
        <v>1</v>
      </c>
      <c r="W19" s="37"/>
      <c r="X19" s="35" t="str">
        <f t="shared" si="3"/>
        <v/>
      </c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  <c r="FX19" s="31"/>
      <c r="FY19" s="31"/>
      <c r="FZ19" s="31"/>
      <c r="GA19" s="31"/>
      <c r="GB19" s="31"/>
      <c r="GC19" s="31"/>
      <c r="GD19" s="31"/>
      <c r="GE19" s="31"/>
      <c r="GF19" s="31"/>
      <c r="GG19" s="31"/>
      <c r="GH19" s="31"/>
      <c r="GI19" s="31"/>
      <c r="GJ19" s="31"/>
      <c r="GK19" s="31"/>
      <c r="GL19" s="31"/>
      <c r="GM19" s="31"/>
      <c r="GN19" s="31"/>
      <c r="GO19" s="31"/>
      <c r="GP19" s="31"/>
      <c r="GQ19" s="31"/>
      <c r="GR19" s="31"/>
      <c r="GS19" s="31"/>
      <c r="GT19" s="31"/>
      <c r="GU19" s="31"/>
      <c r="GV19" s="31"/>
      <c r="GW19" s="31"/>
      <c r="GX19" s="31"/>
      <c r="GY19" s="31"/>
      <c r="GZ19" s="31"/>
      <c r="HA19" s="31"/>
      <c r="HB19" s="31"/>
      <c r="HC19" s="31"/>
      <c r="HD19" s="31"/>
      <c r="HE19" s="31"/>
      <c r="HF19" s="31"/>
      <c r="HG19" s="31"/>
      <c r="HH19" s="31"/>
      <c r="HI19" s="31"/>
      <c r="HJ19" s="31"/>
      <c r="HK19" s="31"/>
      <c r="HL19" s="31"/>
      <c r="HM19" s="31"/>
      <c r="HN19" s="31"/>
      <c r="HO19" s="31"/>
      <c r="HP19" s="31"/>
      <c r="HQ19" s="31"/>
      <c r="HR19" s="31"/>
      <c r="HS19" s="31"/>
      <c r="HT19" s="31"/>
      <c r="HU19" s="31"/>
      <c r="HV19" s="31"/>
      <c r="HW19" s="31"/>
      <c r="HX19" s="31"/>
      <c r="HY19" s="31"/>
      <c r="HZ19" s="31"/>
      <c r="IA19" s="31"/>
      <c r="IB19" s="31"/>
      <c r="IC19" s="31"/>
      <c r="ID19" s="31"/>
      <c r="IE19" s="31"/>
      <c r="IF19" s="31"/>
      <c r="IG19" s="31"/>
      <c r="IH19" s="31"/>
      <c r="II19" s="31"/>
      <c r="IJ19" s="31"/>
      <c r="IK19" s="31"/>
      <c r="IL19" s="31"/>
      <c r="IM19" s="31"/>
      <c r="IN19" s="31"/>
      <c r="IO19" s="31"/>
      <c r="IP19" s="31"/>
      <c r="IQ19" s="31"/>
      <c r="IR19" s="31"/>
      <c r="IS19" s="31"/>
      <c r="IT19" s="31"/>
      <c r="IU19" s="31"/>
      <c r="IV19" s="31"/>
      <c r="IW19" s="31"/>
      <c r="IX19" s="31"/>
      <c r="IY19" s="31"/>
      <c r="IZ19" s="31"/>
      <c r="JA19" s="31"/>
      <c r="JB19" s="31"/>
      <c r="JC19" s="31"/>
      <c r="JD19" s="31"/>
      <c r="JE19" s="31"/>
      <c r="JF19" s="31"/>
      <c r="JG19" s="31"/>
      <c r="JH19" s="31"/>
      <c r="JI19" s="31"/>
      <c r="JJ19" s="31"/>
      <c r="JK19" s="31"/>
      <c r="JL19" s="31"/>
      <c r="JM19" s="31"/>
      <c r="JN19" s="31"/>
      <c r="JO19" s="31"/>
      <c r="JP19" s="31"/>
      <c r="JQ19" s="31"/>
      <c r="JR19" s="31"/>
      <c r="JS19" s="31"/>
      <c r="JT19" s="31"/>
      <c r="JU19" s="31"/>
      <c r="JV19" s="31"/>
      <c r="JW19" s="31"/>
      <c r="JX19" s="31"/>
      <c r="JY19" s="31"/>
      <c r="JZ19" s="31"/>
      <c r="KA19" s="31"/>
      <c r="KB19" s="31"/>
      <c r="KC19" s="31"/>
      <c r="KD19" s="31"/>
      <c r="KE19" s="31"/>
      <c r="KF19" s="31"/>
      <c r="KG19" s="31"/>
      <c r="KH19" s="31"/>
      <c r="KI19" s="31"/>
      <c r="KJ19" s="31"/>
      <c r="KK19" s="31"/>
      <c r="KL19" s="31"/>
      <c r="KM19" s="31"/>
      <c r="KN19" s="31"/>
      <c r="KO19" s="31"/>
      <c r="KP19" s="31"/>
      <c r="KQ19" s="31"/>
      <c r="KR19" s="31"/>
      <c r="KS19" s="31"/>
      <c r="KT19" s="31"/>
      <c r="KU19" s="31"/>
      <c r="KV19" s="31"/>
      <c r="KW19" s="31"/>
      <c r="KX19" s="31"/>
      <c r="KY19" s="31"/>
      <c r="KZ19" s="31"/>
      <c r="LA19" s="31"/>
      <c r="LB19" s="31"/>
      <c r="LC19" s="31"/>
      <c r="LD19" s="31"/>
      <c r="LE19" s="31"/>
      <c r="LF19" s="31"/>
      <c r="LG19" s="31"/>
      <c r="LH19" s="31"/>
      <c r="LI19" s="31"/>
      <c r="LJ19" s="31"/>
      <c r="LK19" s="31"/>
      <c r="LL19" s="31"/>
      <c r="LM19" s="31"/>
      <c r="LN19" s="31"/>
      <c r="LO19" s="31"/>
      <c r="LP19" s="31"/>
      <c r="LQ19" s="31"/>
      <c r="LR19" s="31"/>
      <c r="LS19" s="31"/>
      <c r="LT19" s="31"/>
      <c r="LU19" s="31"/>
      <c r="LV19" s="31"/>
      <c r="LW19" s="31"/>
      <c r="LX19" s="31"/>
      <c r="LY19" s="31"/>
      <c r="LZ19" s="31"/>
      <c r="MA19" s="31"/>
      <c r="MB19" s="31"/>
      <c r="MC19" s="31"/>
      <c r="MD19" s="31"/>
      <c r="ME19" s="31"/>
      <c r="MF19" s="31"/>
      <c r="MG19" s="31"/>
      <c r="MH19" s="31"/>
      <c r="MI19" s="31"/>
      <c r="MJ19" s="31"/>
      <c r="MK19" s="31"/>
      <c r="ML19" s="31"/>
      <c r="MM19" s="31"/>
      <c r="MN19" s="31"/>
      <c r="MO19" s="31"/>
      <c r="MP19" s="31"/>
      <c r="MQ19" s="31"/>
      <c r="MR19" s="31"/>
      <c r="MS19" s="31"/>
      <c r="MT19" s="31"/>
      <c r="MU19" s="31"/>
      <c r="MV19" s="31"/>
      <c r="MW19" s="31"/>
      <c r="MX19" s="31"/>
      <c r="MY19" s="31"/>
      <c r="MZ19" s="31"/>
      <c r="NA19" s="31"/>
      <c r="NB19" s="31"/>
      <c r="NC19" s="31"/>
      <c r="ND19" s="31"/>
      <c r="NE19" s="31"/>
      <c r="NF19" s="31"/>
      <c r="NG19" s="31"/>
      <c r="NH19" s="31"/>
      <c r="NI19" s="31"/>
      <c r="NJ19" s="31"/>
      <c r="NK19" s="31"/>
      <c r="NL19" s="31"/>
      <c r="NM19" s="31"/>
      <c r="NN19" s="31"/>
      <c r="NO19" s="31"/>
      <c r="NP19" s="31"/>
      <c r="NQ19" s="31"/>
      <c r="NR19" s="31"/>
      <c r="NS19" s="31"/>
      <c r="NT19" s="31"/>
      <c r="NU19" s="31"/>
      <c r="NV19" s="31"/>
      <c r="NW19" s="31"/>
      <c r="NX19" s="31"/>
      <c r="NY19" s="31"/>
      <c r="NZ19" s="31"/>
      <c r="OA19" s="31"/>
      <c r="OB19" s="31"/>
      <c r="OC19" s="31"/>
      <c r="OD19" s="31"/>
      <c r="OE19" s="31"/>
      <c r="OF19" s="31"/>
      <c r="OG19" s="31"/>
      <c r="OH19" s="31"/>
      <c r="OI19" s="31"/>
      <c r="OJ19" s="31"/>
      <c r="OK19" s="31"/>
      <c r="OL19" s="31"/>
      <c r="OM19" s="31"/>
      <c r="ON19" s="31"/>
      <c r="OO19" s="31"/>
      <c r="OP19" s="31"/>
      <c r="OQ19" s="31"/>
      <c r="OR19" s="31"/>
      <c r="OS19" s="31"/>
      <c r="OT19" s="31"/>
      <c r="OU19" s="31"/>
      <c r="OV19" s="31"/>
      <c r="OW19" s="31"/>
      <c r="OX19" s="31"/>
      <c r="OY19" s="31"/>
      <c r="OZ19" s="31"/>
      <c r="PA19" s="31"/>
      <c r="PB19" s="31"/>
      <c r="PC19" s="31"/>
      <c r="PD19" s="31"/>
      <c r="PE19" s="31"/>
      <c r="PF19" s="31"/>
      <c r="PG19" s="31"/>
      <c r="PH19" s="31"/>
      <c r="PI19" s="31"/>
      <c r="PJ19" s="31"/>
      <c r="PK19" s="31"/>
      <c r="PL19" s="31"/>
      <c r="PM19" s="31"/>
      <c r="PN19" s="31"/>
      <c r="PO19" s="31"/>
      <c r="PP19" s="31"/>
      <c r="PQ19" s="31"/>
      <c r="PR19" s="31"/>
      <c r="PS19" s="31"/>
      <c r="PT19" s="31"/>
      <c r="PU19" s="31"/>
      <c r="PV19" s="31"/>
      <c r="PW19" s="31"/>
      <c r="PX19" s="31"/>
      <c r="PY19" s="31"/>
      <c r="PZ19" s="31"/>
      <c r="QA19" s="31"/>
      <c r="QB19" s="31"/>
      <c r="QC19" s="31"/>
    </row>
    <row r="20" spans="1:445">
      <c r="A20" s="36" t="s">
        <v>905</v>
      </c>
      <c r="B20" s="33" t="s">
        <v>27</v>
      </c>
      <c r="C20" s="33">
        <v>78</v>
      </c>
      <c r="D20" s="33" t="s">
        <v>654</v>
      </c>
      <c r="E20" s="33"/>
      <c r="F20" s="33">
        <v>370</v>
      </c>
      <c r="G20" s="33">
        <v>50</v>
      </c>
      <c r="H20" s="33"/>
      <c r="I20" s="33">
        <v>40</v>
      </c>
      <c r="J20" s="33">
        <v>40</v>
      </c>
      <c r="K20" s="33">
        <v>40</v>
      </c>
      <c r="L20" s="33">
        <v>40</v>
      </c>
      <c r="M20" s="33">
        <v>40</v>
      </c>
      <c r="N20" s="33">
        <v>40</v>
      </c>
      <c r="O20" s="33">
        <v>40</v>
      </c>
      <c r="P20" s="33">
        <v>40</v>
      </c>
      <c r="Q20" s="33"/>
      <c r="R20" s="33"/>
      <c r="S20" s="33"/>
      <c r="T20" s="20">
        <f t="shared" si="1"/>
        <v>370</v>
      </c>
      <c r="U20" s="20">
        <f t="shared" si="2"/>
        <v>0</v>
      </c>
      <c r="V20" s="34">
        <f t="shared" si="4"/>
        <v>1</v>
      </c>
      <c r="X20" s="35" t="str">
        <f t="shared" si="3"/>
        <v/>
      </c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</row>
    <row r="21" spans="1:445">
      <c r="A21" s="36" t="s">
        <v>62</v>
      </c>
      <c r="B21" s="33" t="s">
        <v>27</v>
      </c>
      <c r="C21" s="33">
        <v>85</v>
      </c>
      <c r="D21" s="33" t="s">
        <v>141</v>
      </c>
      <c r="E21" s="33"/>
      <c r="F21" s="33">
        <v>615</v>
      </c>
      <c r="G21" s="33">
        <v>55</v>
      </c>
      <c r="H21" s="33"/>
      <c r="I21" s="33">
        <v>70</v>
      </c>
      <c r="J21" s="33">
        <v>70</v>
      </c>
      <c r="K21" s="33">
        <v>70</v>
      </c>
      <c r="L21" s="33">
        <v>70</v>
      </c>
      <c r="M21" s="33">
        <v>70</v>
      </c>
      <c r="N21" s="33">
        <v>70</v>
      </c>
      <c r="O21" s="33">
        <v>70</v>
      </c>
      <c r="P21" s="33">
        <v>70</v>
      </c>
      <c r="Q21" s="33"/>
      <c r="R21" s="33"/>
      <c r="S21" s="33"/>
      <c r="T21" s="20">
        <f t="shared" si="1"/>
        <v>615</v>
      </c>
      <c r="U21" s="20">
        <f t="shared" si="2"/>
        <v>0</v>
      </c>
      <c r="V21" s="34">
        <f t="shared" si="4"/>
        <v>1</v>
      </c>
      <c r="X21" s="35" t="str">
        <f t="shared" si="3"/>
        <v/>
      </c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</row>
    <row r="22" spans="1:445">
      <c r="A22" s="36" t="s">
        <v>63</v>
      </c>
      <c r="B22" s="33" t="s">
        <v>27</v>
      </c>
      <c r="C22" s="33">
        <v>94</v>
      </c>
      <c r="D22" s="33" t="s">
        <v>129</v>
      </c>
      <c r="E22" s="33"/>
      <c r="F22" s="33">
        <v>1095</v>
      </c>
      <c r="G22" s="33">
        <v>55</v>
      </c>
      <c r="H22" s="21">
        <v>116</v>
      </c>
      <c r="I22" s="33">
        <v>116</v>
      </c>
      <c r="J22" s="33">
        <v>116</v>
      </c>
      <c r="K22" s="33">
        <v>116</v>
      </c>
      <c r="L22" s="33">
        <v>116</v>
      </c>
      <c r="M22" s="33">
        <v>116</v>
      </c>
      <c r="N22" s="33">
        <v>116</v>
      </c>
      <c r="O22" s="33">
        <v>116</v>
      </c>
      <c r="P22" s="33">
        <v>116</v>
      </c>
      <c r="Q22" s="33"/>
      <c r="R22" s="33"/>
      <c r="S22" s="33"/>
      <c r="T22" s="20">
        <f t="shared" si="1"/>
        <v>1099</v>
      </c>
      <c r="U22" s="20">
        <f t="shared" si="2"/>
        <v>-4</v>
      </c>
      <c r="V22" s="34">
        <f t="shared" si="4"/>
        <v>1.0036529680365296</v>
      </c>
      <c r="W22" s="37"/>
      <c r="X22" s="35" t="str">
        <f t="shared" si="3"/>
        <v/>
      </c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</row>
    <row r="23" spans="1:445">
      <c r="A23" s="36" t="s">
        <v>65</v>
      </c>
      <c r="B23" s="33" t="s">
        <v>27</v>
      </c>
      <c r="C23" s="33"/>
      <c r="D23" s="33"/>
      <c r="E23" s="33"/>
      <c r="F23" s="33">
        <v>300</v>
      </c>
      <c r="G23" s="33"/>
      <c r="H23" s="33"/>
      <c r="I23" s="33">
        <v>200</v>
      </c>
      <c r="J23" s="33">
        <v>100</v>
      </c>
      <c r="K23" s="33"/>
      <c r="L23" s="33"/>
      <c r="M23" s="33"/>
      <c r="N23" s="33"/>
      <c r="O23" s="33"/>
      <c r="P23" s="33"/>
      <c r="Q23" s="33"/>
      <c r="R23" s="33"/>
      <c r="S23" s="33"/>
      <c r="T23" s="20">
        <f t="shared" si="1"/>
        <v>300</v>
      </c>
      <c r="U23" s="20">
        <f t="shared" si="2"/>
        <v>0</v>
      </c>
      <c r="V23" s="34">
        <f t="shared" si="4"/>
        <v>1</v>
      </c>
      <c r="W23" s="37"/>
      <c r="X23" s="35" t="str">
        <f t="shared" si="3"/>
        <v/>
      </c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  <c r="DW23" s="31"/>
      <c r="DX23" s="31"/>
      <c r="DY23" s="31"/>
      <c r="DZ23" s="31"/>
      <c r="EA23" s="31"/>
      <c r="EB23" s="31"/>
      <c r="EC23" s="31"/>
      <c r="ED23" s="31"/>
      <c r="EE23" s="31"/>
      <c r="EF23" s="31"/>
      <c r="EG23" s="31"/>
      <c r="EH23" s="31"/>
      <c r="EI23" s="31"/>
      <c r="EJ23" s="31"/>
      <c r="EK23" s="31"/>
      <c r="EL23" s="31"/>
      <c r="EM23" s="31"/>
      <c r="EN23" s="31"/>
      <c r="EO23" s="31"/>
      <c r="EP23" s="31"/>
      <c r="EQ23" s="31"/>
      <c r="ER23" s="31"/>
      <c r="ES23" s="31"/>
      <c r="ET23" s="31"/>
      <c r="EU23" s="31"/>
      <c r="EV23" s="31"/>
      <c r="EW23" s="31"/>
      <c r="EX23" s="31"/>
      <c r="EY23" s="31"/>
      <c r="EZ23" s="31"/>
      <c r="FA23" s="31"/>
      <c r="FB23" s="31"/>
      <c r="FC23" s="31"/>
      <c r="FD23" s="31"/>
      <c r="FE23" s="31"/>
      <c r="FF23" s="31"/>
      <c r="FG23" s="31"/>
      <c r="FH23" s="31"/>
      <c r="FI23" s="31"/>
      <c r="FJ23" s="31"/>
      <c r="FK23" s="31"/>
      <c r="FL23" s="31"/>
      <c r="FM23" s="31"/>
      <c r="FN23" s="31"/>
      <c r="FO23" s="31"/>
      <c r="FP23" s="31"/>
      <c r="FQ23" s="31"/>
      <c r="FR23" s="31"/>
      <c r="FS23" s="31"/>
      <c r="FT23" s="31"/>
      <c r="FU23" s="31"/>
      <c r="FV23" s="31"/>
      <c r="FW23" s="31"/>
      <c r="FX23" s="31"/>
      <c r="FY23" s="31"/>
      <c r="FZ23" s="31"/>
      <c r="GA23" s="31"/>
      <c r="GB23" s="31"/>
      <c r="GC23" s="31"/>
      <c r="GD23" s="31"/>
      <c r="GE23" s="31"/>
      <c r="GF23" s="31"/>
      <c r="GG23" s="31"/>
      <c r="GH23" s="31"/>
      <c r="GI23" s="31"/>
      <c r="GJ23" s="31"/>
      <c r="GK23" s="31"/>
      <c r="GL23" s="31"/>
      <c r="GM23" s="31"/>
      <c r="GN23" s="31"/>
      <c r="GO23" s="31"/>
      <c r="GP23" s="31"/>
      <c r="GQ23" s="31"/>
      <c r="GR23" s="31"/>
      <c r="GS23" s="31"/>
      <c r="GT23" s="31"/>
      <c r="GU23" s="31"/>
      <c r="GV23" s="31"/>
      <c r="GW23" s="31"/>
      <c r="GX23" s="31"/>
      <c r="GY23" s="31"/>
      <c r="GZ23" s="31"/>
      <c r="HA23" s="31"/>
      <c r="HB23" s="31"/>
      <c r="HC23" s="31"/>
      <c r="HD23" s="31"/>
      <c r="HE23" s="31"/>
      <c r="HF23" s="31"/>
      <c r="HG23" s="31"/>
      <c r="HH23" s="31"/>
      <c r="HI23" s="31"/>
      <c r="HJ23" s="31"/>
      <c r="HK23" s="31"/>
      <c r="HL23" s="31"/>
      <c r="HM23" s="31"/>
      <c r="HN23" s="31"/>
      <c r="HO23" s="31"/>
      <c r="HP23" s="31"/>
      <c r="HQ23" s="31"/>
      <c r="HR23" s="31"/>
      <c r="HS23" s="31"/>
      <c r="HT23" s="31"/>
      <c r="HU23" s="31"/>
      <c r="HV23" s="31"/>
      <c r="HW23" s="31"/>
      <c r="HX23" s="31"/>
      <c r="HY23" s="31"/>
      <c r="HZ23" s="31"/>
      <c r="IA23" s="31"/>
      <c r="IB23" s="31"/>
      <c r="IC23" s="31"/>
      <c r="ID23" s="31"/>
      <c r="IE23" s="31"/>
      <c r="IF23" s="31"/>
      <c r="IG23" s="31"/>
      <c r="IH23" s="31"/>
      <c r="II23" s="31"/>
      <c r="IJ23" s="31"/>
      <c r="IK23" s="31"/>
      <c r="IL23" s="31"/>
      <c r="IM23" s="31"/>
      <c r="IN23" s="31"/>
      <c r="IO23" s="31"/>
      <c r="IP23" s="31"/>
      <c r="IQ23" s="31"/>
      <c r="IR23" s="31"/>
      <c r="IS23" s="31"/>
      <c r="IT23" s="31"/>
      <c r="IU23" s="31"/>
      <c r="IV23" s="31"/>
      <c r="IW23" s="31"/>
      <c r="IX23" s="31"/>
      <c r="IY23" s="31"/>
      <c r="IZ23" s="31"/>
      <c r="JA23" s="31"/>
      <c r="JB23" s="31"/>
      <c r="JC23" s="31"/>
      <c r="JD23" s="31"/>
      <c r="JE23" s="31"/>
      <c r="JF23" s="31"/>
      <c r="JG23" s="31"/>
      <c r="JH23" s="31"/>
      <c r="JI23" s="31"/>
      <c r="JJ23" s="31"/>
      <c r="JK23" s="31"/>
      <c r="JL23" s="31"/>
      <c r="JM23" s="31"/>
      <c r="JN23" s="31"/>
      <c r="JO23" s="31"/>
      <c r="JP23" s="31"/>
      <c r="JQ23" s="31"/>
      <c r="JR23" s="31"/>
      <c r="JS23" s="31"/>
      <c r="JT23" s="31"/>
      <c r="JU23" s="31"/>
      <c r="JV23" s="31"/>
      <c r="JW23" s="31"/>
      <c r="JX23" s="31"/>
      <c r="JY23" s="31"/>
      <c r="JZ23" s="31"/>
      <c r="KA23" s="31"/>
      <c r="KB23" s="31"/>
      <c r="KC23" s="31"/>
      <c r="KD23" s="31"/>
      <c r="KE23" s="31"/>
      <c r="KF23" s="31"/>
      <c r="KG23" s="31"/>
      <c r="KH23" s="31"/>
      <c r="KI23" s="31"/>
      <c r="KJ23" s="31"/>
      <c r="KK23" s="31"/>
      <c r="KL23" s="31"/>
      <c r="KM23" s="31"/>
      <c r="KN23" s="31"/>
      <c r="KO23" s="31"/>
      <c r="KP23" s="31"/>
      <c r="KQ23" s="31"/>
      <c r="KR23" s="31"/>
      <c r="KS23" s="31"/>
      <c r="KT23" s="31"/>
      <c r="KU23" s="31"/>
      <c r="KV23" s="31"/>
      <c r="KW23" s="31"/>
      <c r="KX23" s="31"/>
      <c r="KY23" s="31"/>
      <c r="KZ23" s="31"/>
      <c r="LA23" s="31"/>
      <c r="LB23" s="31"/>
      <c r="LC23" s="31"/>
      <c r="LD23" s="31"/>
      <c r="LE23" s="31"/>
      <c r="LF23" s="31"/>
      <c r="LG23" s="31"/>
      <c r="LH23" s="31"/>
      <c r="LI23" s="31"/>
      <c r="LJ23" s="31"/>
      <c r="LK23" s="31"/>
      <c r="LL23" s="31"/>
      <c r="LM23" s="31"/>
      <c r="LN23" s="31"/>
      <c r="LO23" s="31"/>
      <c r="LP23" s="31"/>
      <c r="LQ23" s="31"/>
      <c r="LR23" s="31"/>
      <c r="LS23" s="31"/>
      <c r="LT23" s="31"/>
      <c r="LU23" s="31"/>
      <c r="LV23" s="31"/>
      <c r="LW23" s="31"/>
      <c r="LX23" s="31"/>
      <c r="LY23" s="31"/>
      <c r="LZ23" s="31"/>
      <c r="MA23" s="31"/>
      <c r="MB23" s="31"/>
      <c r="MC23" s="31"/>
      <c r="MD23" s="31"/>
      <c r="ME23" s="31"/>
      <c r="MF23" s="31"/>
      <c r="MG23" s="31"/>
      <c r="MH23" s="31"/>
      <c r="MI23" s="31"/>
      <c r="MJ23" s="31"/>
      <c r="MK23" s="31"/>
      <c r="ML23" s="31"/>
      <c r="MM23" s="31"/>
      <c r="MN23" s="31"/>
      <c r="MO23" s="31"/>
      <c r="MP23" s="31"/>
      <c r="MQ23" s="31"/>
      <c r="MR23" s="31"/>
      <c r="MS23" s="31"/>
      <c r="MT23" s="31"/>
      <c r="MU23" s="31"/>
      <c r="MV23" s="31"/>
      <c r="MW23" s="31"/>
      <c r="MX23" s="31"/>
      <c r="MY23" s="31"/>
      <c r="MZ23" s="31"/>
      <c r="NA23" s="31"/>
      <c r="NB23" s="31"/>
      <c r="NC23" s="31"/>
      <c r="ND23" s="31"/>
      <c r="NE23" s="31"/>
      <c r="NF23" s="31"/>
      <c r="NG23" s="31"/>
      <c r="NH23" s="31"/>
      <c r="NI23" s="31"/>
      <c r="NJ23" s="31"/>
      <c r="NK23" s="31"/>
      <c r="NL23" s="31"/>
      <c r="NM23" s="31"/>
      <c r="NN23" s="31"/>
      <c r="NO23" s="31"/>
      <c r="NP23" s="31"/>
      <c r="NQ23" s="31"/>
      <c r="NR23" s="31"/>
      <c r="NS23" s="31"/>
      <c r="NT23" s="31"/>
      <c r="NU23" s="31"/>
      <c r="NV23" s="31"/>
      <c r="NW23" s="31"/>
      <c r="NX23" s="31"/>
      <c r="NY23" s="31"/>
      <c r="NZ23" s="31"/>
      <c r="OA23" s="31"/>
      <c r="OB23" s="31"/>
      <c r="OC23" s="31"/>
      <c r="OD23" s="31"/>
      <c r="OE23" s="31"/>
      <c r="OF23" s="31"/>
      <c r="OG23" s="31"/>
      <c r="OH23" s="31"/>
      <c r="OI23" s="31"/>
      <c r="OJ23" s="31"/>
      <c r="OK23" s="31"/>
      <c r="OL23" s="31"/>
      <c r="OM23" s="31"/>
      <c r="ON23" s="31"/>
      <c r="OO23" s="31"/>
      <c r="OP23" s="31"/>
      <c r="OQ23" s="31"/>
      <c r="OR23" s="31"/>
      <c r="OS23" s="31"/>
      <c r="OT23" s="31"/>
      <c r="OU23" s="31"/>
      <c r="OV23" s="31"/>
      <c r="OW23" s="31"/>
      <c r="OX23" s="31"/>
      <c r="OY23" s="31"/>
      <c r="OZ23" s="31"/>
      <c r="PA23" s="31"/>
      <c r="PB23" s="31"/>
      <c r="PC23" s="31"/>
      <c r="PD23" s="31"/>
      <c r="PE23" s="31"/>
      <c r="PF23" s="31"/>
      <c r="PG23" s="31"/>
      <c r="PH23" s="31"/>
      <c r="PI23" s="31"/>
      <c r="PJ23" s="31"/>
      <c r="PK23" s="31"/>
      <c r="PL23" s="31"/>
      <c r="PM23" s="31"/>
      <c r="PN23" s="31"/>
      <c r="PO23" s="31"/>
      <c r="PP23" s="31"/>
      <c r="PQ23" s="31"/>
      <c r="PR23" s="31"/>
      <c r="PS23" s="31"/>
      <c r="PT23" s="31"/>
      <c r="PU23" s="31"/>
      <c r="PV23" s="31"/>
      <c r="PW23" s="31"/>
      <c r="PX23" s="31"/>
      <c r="PY23" s="31"/>
      <c r="PZ23" s="31"/>
      <c r="QA23" s="31"/>
      <c r="QB23" s="31"/>
      <c r="QC23" s="31"/>
    </row>
    <row r="24" spans="1:445">
      <c r="A24" s="36" t="s">
        <v>237</v>
      </c>
      <c r="B24" s="33" t="s">
        <v>27</v>
      </c>
      <c r="C24" s="33">
        <v>66</v>
      </c>
      <c r="D24" s="33" t="s">
        <v>33</v>
      </c>
      <c r="E24" s="33"/>
      <c r="F24" s="33">
        <v>399</v>
      </c>
      <c r="G24" s="33">
        <v>55</v>
      </c>
      <c r="H24" s="33"/>
      <c r="I24" s="33">
        <v>43</v>
      </c>
      <c r="J24" s="33">
        <v>43</v>
      </c>
      <c r="K24" s="33">
        <v>43</v>
      </c>
      <c r="L24" s="33">
        <v>43</v>
      </c>
      <c r="M24" s="33">
        <v>43</v>
      </c>
      <c r="N24" s="33">
        <v>43</v>
      </c>
      <c r="O24" s="33">
        <v>43</v>
      </c>
      <c r="P24" s="33">
        <v>43</v>
      </c>
      <c r="Q24" s="33"/>
      <c r="R24" s="33"/>
      <c r="S24" s="33"/>
      <c r="T24" s="20">
        <f t="shared" si="1"/>
        <v>399</v>
      </c>
      <c r="U24" s="20">
        <f t="shared" si="2"/>
        <v>0</v>
      </c>
      <c r="V24" s="34">
        <f t="shared" si="4"/>
        <v>1</v>
      </c>
      <c r="X24" s="35" t="str">
        <f t="shared" si="3"/>
        <v/>
      </c>
    </row>
    <row r="25" spans="1:445">
      <c r="A25" s="36" t="s">
        <v>727</v>
      </c>
      <c r="B25" s="33" t="s">
        <v>728</v>
      </c>
      <c r="C25" s="33">
        <v>66</v>
      </c>
      <c r="D25" s="33" t="s">
        <v>31</v>
      </c>
      <c r="E25" s="33"/>
      <c r="F25" s="33">
        <v>375</v>
      </c>
      <c r="G25" s="33">
        <v>55</v>
      </c>
      <c r="H25" s="33"/>
      <c r="I25" s="33">
        <v>40</v>
      </c>
      <c r="J25" s="33">
        <v>40</v>
      </c>
      <c r="K25" s="33">
        <v>40</v>
      </c>
      <c r="L25" s="33">
        <v>40</v>
      </c>
      <c r="M25" s="33">
        <v>40</v>
      </c>
      <c r="N25" s="33">
        <v>40</v>
      </c>
      <c r="O25" s="33">
        <v>40</v>
      </c>
      <c r="P25" s="33">
        <v>40</v>
      </c>
      <c r="Q25" s="33"/>
      <c r="R25" s="33"/>
      <c r="S25" s="33"/>
      <c r="T25" s="20">
        <f t="shared" si="1"/>
        <v>375</v>
      </c>
      <c r="U25" s="20">
        <f t="shared" si="2"/>
        <v>0</v>
      </c>
      <c r="V25" s="34">
        <f t="shared" si="4"/>
        <v>1</v>
      </c>
      <c r="W25" s="37"/>
      <c r="X25" s="35" t="str">
        <f t="shared" si="3"/>
        <v/>
      </c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  <c r="DW25" s="31"/>
      <c r="DX25" s="31"/>
      <c r="DY25" s="31"/>
      <c r="DZ25" s="31"/>
      <c r="EA25" s="31"/>
      <c r="EB25" s="31"/>
      <c r="EC25" s="31"/>
      <c r="ED25" s="31"/>
      <c r="EE25" s="31"/>
      <c r="EF25" s="31"/>
      <c r="EG25" s="31"/>
      <c r="EH25" s="31"/>
      <c r="EI25" s="31"/>
      <c r="EJ25" s="31"/>
      <c r="EK25" s="31"/>
      <c r="EL25" s="31"/>
      <c r="EM25" s="31"/>
      <c r="EN25" s="31"/>
      <c r="EO25" s="31"/>
      <c r="EP25" s="31"/>
      <c r="EQ25" s="31"/>
      <c r="ER25" s="31"/>
      <c r="ES25" s="31"/>
      <c r="ET25" s="31"/>
      <c r="EU25" s="31"/>
      <c r="EV25" s="31"/>
      <c r="EW25" s="31"/>
      <c r="EX25" s="31"/>
      <c r="EY25" s="31"/>
      <c r="EZ25" s="31"/>
      <c r="FA25" s="31"/>
      <c r="FB25" s="31"/>
      <c r="FC25" s="31"/>
      <c r="FD25" s="31"/>
      <c r="FE25" s="31"/>
      <c r="FF25" s="31"/>
      <c r="FG25" s="31"/>
      <c r="FH25" s="31"/>
      <c r="FI25" s="31"/>
      <c r="FJ25" s="31"/>
      <c r="FK25" s="31"/>
      <c r="FL25" s="31"/>
      <c r="FM25" s="31"/>
      <c r="FN25" s="31"/>
      <c r="FO25" s="31"/>
      <c r="FP25" s="31"/>
      <c r="FQ25" s="31"/>
      <c r="FR25" s="31"/>
      <c r="FS25" s="31"/>
      <c r="FT25" s="31"/>
      <c r="FU25" s="31"/>
      <c r="FV25" s="31"/>
      <c r="FW25" s="31"/>
      <c r="FX25" s="31"/>
      <c r="FY25" s="31"/>
      <c r="FZ25" s="31"/>
      <c r="GA25" s="31"/>
      <c r="GB25" s="31"/>
      <c r="GC25" s="31"/>
      <c r="GD25" s="31"/>
      <c r="GE25" s="31"/>
      <c r="GF25" s="31"/>
      <c r="GG25" s="31"/>
      <c r="GH25" s="31"/>
      <c r="GI25" s="31"/>
      <c r="GJ25" s="31"/>
      <c r="GK25" s="31"/>
      <c r="GL25" s="31"/>
      <c r="GM25" s="31"/>
      <c r="GN25" s="31"/>
      <c r="GO25" s="31"/>
      <c r="GP25" s="31"/>
      <c r="GQ25" s="31"/>
      <c r="GR25" s="31"/>
      <c r="GS25" s="31"/>
      <c r="GT25" s="31"/>
      <c r="GU25" s="31"/>
      <c r="GV25" s="31"/>
      <c r="GW25" s="31"/>
      <c r="GX25" s="31"/>
      <c r="GY25" s="31"/>
      <c r="GZ25" s="31"/>
      <c r="HA25" s="31"/>
      <c r="HB25" s="31"/>
      <c r="HC25" s="31"/>
      <c r="HD25" s="31"/>
      <c r="HE25" s="31"/>
      <c r="HF25" s="31"/>
      <c r="HG25" s="31"/>
      <c r="HH25" s="31"/>
      <c r="HI25" s="31"/>
      <c r="HJ25" s="31"/>
      <c r="HK25" s="31"/>
      <c r="HL25" s="31"/>
      <c r="HM25" s="31"/>
      <c r="HN25" s="31"/>
      <c r="HO25" s="31"/>
      <c r="HP25" s="31"/>
      <c r="HQ25" s="31"/>
      <c r="HR25" s="31"/>
      <c r="HS25" s="31"/>
      <c r="HT25" s="31"/>
      <c r="HU25" s="31"/>
      <c r="HV25" s="31"/>
      <c r="HW25" s="31"/>
      <c r="HX25" s="31"/>
      <c r="HY25" s="31"/>
      <c r="HZ25" s="31"/>
      <c r="IA25" s="31"/>
      <c r="IB25" s="31"/>
      <c r="IC25" s="31"/>
      <c r="ID25" s="31"/>
      <c r="IE25" s="31"/>
      <c r="IF25" s="31"/>
      <c r="IG25" s="31"/>
      <c r="IH25" s="31"/>
      <c r="II25" s="31"/>
      <c r="IJ25" s="31"/>
      <c r="IK25" s="31"/>
      <c r="IL25" s="31"/>
      <c r="IM25" s="31"/>
      <c r="IN25" s="31"/>
      <c r="IO25" s="31"/>
      <c r="IP25" s="31"/>
      <c r="IQ25" s="31"/>
      <c r="IR25" s="31"/>
      <c r="IS25" s="31"/>
      <c r="IT25" s="31"/>
      <c r="IU25" s="31"/>
      <c r="IV25" s="31"/>
      <c r="IW25" s="31"/>
      <c r="IX25" s="31"/>
      <c r="IY25" s="31"/>
      <c r="IZ25" s="31"/>
      <c r="JA25" s="31"/>
      <c r="JB25" s="31"/>
      <c r="JC25" s="31"/>
      <c r="JD25" s="31"/>
      <c r="JE25" s="31"/>
      <c r="JF25" s="31"/>
      <c r="JG25" s="31"/>
      <c r="JH25" s="31"/>
      <c r="JI25" s="31"/>
      <c r="JJ25" s="31"/>
      <c r="JK25" s="31"/>
      <c r="JL25" s="31"/>
      <c r="JM25" s="31"/>
      <c r="JN25" s="31"/>
      <c r="JO25" s="31"/>
      <c r="JP25" s="31"/>
      <c r="JQ25" s="31"/>
      <c r="JR25" s="31"/>
      <c r="JS25" s="31"/>
      <c r="JT25" s="31"/>
      <c r="JU25" s="31"/>
      <c r="JV25" s="31"/>
      <c r="JW25" s="31"/>
      <c r="JX25" s="31"/>
      <c r="JY25" s="31"/>
      <c r="JZ25" s="31"/>
      <c r="KA25" s="31"/>
      <c r="KB25" s="31"/>
      <c r="KC25" s="31"/>
      <c r="KD25" s="31"/>
      <c r="KE25" s="31"/>
      <c r="KF25" s="31"/>
      <c r="KG25" s="31"/>
      <c r="KH25" s="31"/>
      <c r="KI25" s="31"/>
      <c r="KJ25" s="31"/>
      <c r="KK25" s="31"/>
      <c r="KL25" s="31"/>
      <c r="KM25" s="31"/>
      <c r="KN25" s="31"/>
      <c r="KO25" s="31"/>
      <c r="KP25" s="31"/>
      <c r="KQ25" s="31"/>
      <c r="KR25" s="31"/>
      <c r="KS25" s="31"/>
      <c r="KT25" s="31"/>
      <c r="KU25" s="31"/>
      <c r="KV25" s="31"/>
      <c r="KW25" s="31"/>
      <c r="KX25" s="31"/>
      <c r="KY25" s="31"/>
      <c r="KZ25" s="31"/>
      <c r="LA25" s="31"/>
      <c r="LB25" s="31"/>
      <c r="LC25" s="31"/>
      <c r="LD25" s="31"/>
      <c r="LE25" s="31"/>
      <c r="LF25" s="31"/>
      <c r="LG25" s="31"/>
      <c r="LH25" s="31"/>
      <c r="LI25" s="31"/>
      <c r="LJ25" s="31"/>
      <c r="LK25" s="31"/>
      <c r="LL25" s="31"/>
      <c r="LM25" s="31"/>
      <c r="LN25" s="31"/>
      <c r="LO25" s="31"/>
      <c r="LP25" s="31"/>
      <c r="LQ25" s="31"/>
      <c r="LR25" s="31"/>
      <c r="LS25" s="31"/>
      <c r="LT25" s="31"/>
      <c r="LU25" s="31"/>
      <c r="LV25" s="31"/>
      <c r="LW25" s="31"/>
      <c r="LX25" s="31"/>
      <c r="LY25" s="31"/>
      <c r="LZ25" s="31"/>
      <c r="MA25" s="31"/>
      <c r="MB25" s="31"/>
      <c r="MC25" s="31"/>
      <c r="MD25" s="31"/>
      <c r="ME25" s="31"/>
      <c r="MF25" s="31"/>
      <c r="MG25" s="31"/>
      <c r="MH25" s="31"/>
      <c r="MI25" s="31"/>
      <c r="MJ25" s="31"/>
      <c r="MK25" s="31"/>
      <c r="ML25" s="31"/>
      <c r="MM25" s="31"/>
      <c r="MN25" s="31"/>
      <c r="MO25" s="31"/>
      <c r="MP25" s="31"/>
      <c r="MQ25" s="31"/>
      <c r="MR25" s="31"/>
      <c r="MS25" s="31"/>
      <c r="MT25" s="31"/>
      <c r="MU25" s="31"/>
      <c r="MV25" s="31"/>
      <c r="MW25" s="31"/>
      <c r="MX25" s="31"/>
      <c r="MY25" s="31"/>
      <c r="MZ25" s="31"/>
      <c r="NA25" s="31"/>
      <c r="NB25" s="31"/>
      <c r="NC25" s="31"/>
      <c r="ND25" s="31"/>
      <c r="NE25" s="31"/>
      <c r="NF25" s="31"/>
      <c r="NG25" s="31"/>
      <c r="NH25" s="31"/>
      <c r="NI25" s="31"/>
      <c r="NJ25" s="31"/>
      <c r="NK25" s="31"/>
      <c r="NL25" s="31"/>
      <c r="NM25" s="31"/>
      <c r="NN25" s="31"/>
      <c r="NO25" s="31"/>
      <c r="NP25" s="31"/>
      <c r="NQ25" s="31"/>
      <c r="NR25" s="31"/>
      <c r="NS25" s="31"/>
      <c r="NT25" s="31"/>
      <c r="NU25" s="31"/>
      <c r="NV25" s="31"/>
      <c r="NW25" s="31"/>
      <c r="NX25" s="31"/>
      <c r="NY25" s="31"/>
      <c r="NZ25" s="31"/>
      <c r="OA25" s="31"/>
      <c r="OB25" s="31"/>
      <c r="OC25" s="31"/>
      <c r="OD25" s="31"/>
      <c r="OE25" s="31"/>
      <c r="OF25" s="31"/>
      <c r="OG25" s="31"/>
      <c r="OH25" s="31"/>
      <c r="OI25" s="31"/>
      <c r="OJ25" s="31"/>
      <c r="OK25" s="31"/>
      <c r="OL25" s="31"/>
      <c r="OM25" s="31"/>
      <c r="ON25" s="31"/>
      <c r="OO25" s="31"/>
      <c r="OP25" s="31"/>
      <c r="OQ25" s="31"/>
      <c r="OR25" s="31"/>
      <c r="OS25" s="31"/>
      <c r="OT25" s="31"/>
      <c r="OU25" s="31"/>
      <c r="OV25" s="31"/>
      <c r="OW25" s="31"/>
      <c r="OX25" s="31"/>
      <c r="OY25" s="31"/>
      <c r="OZ25" s="31"/>
      <c r="PA25" s="31"/>
      <c r="PB25" s="31"/>
      <c r="PC25" s="31"/>
      <c r="PD25" s="31"/>
      <c r="PE25" s="31"/>
      <c r="PF25" s="31"/>
      <c r="PG25" s="31"/>
      <c r="PH25" s="31"/>
      <c r="PI25" s="31"/>
      <c r="PJ25" s="31"/>
      <c r="PK25" s="31"/>
      <c r="PL25" s="31"/>
      <c r="PM25" s="31"/>
      <c r="PN25" s="31"/>
      <c r="PO25" s="31"/>
      <c r="PP25" s="31"/>
      <c r="PQ25" s="31"/>
      <c r="PR25" s="31"/>
      <c r="PS25" s="31"/>
      <c r="PT25" s="31"/>
      <c r="PU25" s="31"/>
      <c r="PV25" s="31"/>
      <c r="PW25" s="31"/>
      <c r="PX25" s="31"/>
      <c r="PY25" s="31"/>
      <c r="PZ25" s="31"/>
      <c r="QA25" s="31"/>
      <c r="QB25" s="31"/>
      <c r="QC25" s="31"/>
    </row>
    <row r="26" spans="1:445" s="39" customFormat="1">
      <c r="A26" s="36" t="s">
        <v>71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20" t="str">
        <f t="shared" si="1"/>
        <v/>
      </c>
      <c r="U26" s="20" t="str">
        <f t="shared" si="2"/>
        <v/>
      </c>
      <c r="V26" s="34" t="str">
        <f t="shared" si="4"/>
        <v/>
      </c>
      <c r="W26" s="38"/>
      <c r="X26" s="35" t="str">
        <f t="shared" si="3"/>
        <v/>
      </c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  <c r="IS26" s="31"/>
      <c r="IT26" s="31"/>
      <c r="IU26" s="31"/>
      <c r="IV26" s="31"/>
      <c r="IW26" s="31"/>
      <c r="IX26" s="31"/>
      <c r="IY26" s="31"/>
      <c r="IZ26" s="31"/>
      <c r="JA26" s="31"/>
      <c r="JB26" s="31"/>
      <c r="JC26" s="31"/>
      <c r="JD26" s="31"/>
      <c r="JE26" s="31"/>
      <c r="JF26" s="31"/>
      <c r="JG26" s="31"/>
      <c r="JH26" s="31"/>
      <c r="JI26" s="31"/>
      <c r="JJ26" s="31"/>
      <c r="JK26" s="31"/>
      <c r="JL26" s="31"/>
      <c r="JM26" s="31"/>
      <c r="JN26" s="31"/>
      <c r="JO26" s="31"/>
      <c r="JP26" s="31"/>
      <c r="JQ26" s="31"/>
      <c r="JR26" s="31"/>
      <c r="JS26" s="31"/>
      <c r="JT26" s="31"/>
      <c r="JU26" s="31"/>
      <c r="JV26" s="31"/>
      <c r="JW26" s="31"/>
      <c r="JX26" s="31"/>
      <c r="JY26" s="31"/>
      <c r="JZ26" s="31"/>
      <c r="KA26" s="31"/>
      <c r="KB26" s="31"/>
      <c r="KC26" s="31"/>
      <c r="KD26" s="31"/>
      <c r="KE26" s="31"/>
      <c r="KF26" s="31"/>
      <c r="KG26" s="31"/>
      <c r="KH26" s="31"/>
      <c r="KI26" s="31"/>
      <c r="KJ26" s="31"/>
      <c r="KK26" s="31"/>
      <c r="KL26" s="31"/>
      <c r="KM26" s="31"/>
      <c r="KN26" s="31"/>
      <c r="KO26" s="31"/>
      <c r="KP26" s="31"/>
      <c r="KQ26" s="31"/>
      <c r="KR26" s="31"/>
      <c r="KS26" s="31"/>
      <c r="KT26" s="31"/>
      <c r="KU26" s="31"/>
      <c r="KV26" s="31"/>
      <c r="KW26" s="31"/>
      <c r="KX26" s="31"/>
      <c r="KY26" s="31"/>
      <c r="KZ26" s="31"/>
      <c r="LA26" s="31"/>
      <c r="LB26" s="31"/>
      <c r="LC26" s="31"/>
      <c r="LD26" s="31"/>
      <c r="LE26" s="31"/>
      <c r="LF26" s="31"/>
      <c r="LG26" s="31"/>
      <c r="LH26" s="31"/>
      <c r="LI26" s="31"/>
      <c r="LJ26" s="31"/>
      <c r="LK26" s="31"/>
      <c r="LL26" s="31"/>
      <c r="LM26" s="31"/>
      <c r="LN26" s="31"/>
      <c r="LO26" s="31"/>
      <c r="LP26" s="31"/>
      <c r="LQ26" s="31"/>
      <c r="LR26" s="31"/>
      <c r="LS26" s="31"/>
      <c r="LT26" s="31"/>
      <c r="LU26" s="31"/>
      <c r="LV26" s="31"/>
      <c r="LW26" s="31"/>
      <c r="LX26" s="31"/>
      <c r="LY26" s="31"/>
      <c r="LZ26" s="31"/>
      <c r="MA26" s="31"/>
      <c r="MB26" s="31"/>
      <c r="MC26" s="31"/>
      <c r="MD26" s="31"/>
      <c r="ME26" s="31"/>
      <c r="MF26" s="31"/>
      <c r="MG26" s="31"/>
      <c r="MH26" s="31"/>
      <c r="MI26" s="31"/>
      <c r="MJ26" s="31"/>
      <c r="MK26" s="31"/>
      <c r="ML26" s="31"/>
      <c r="MM26" s="31"/>
      <c r="MN26" s="31"/>
      <c r="MO26" s="31"/>
      <c r="MP26" s="31"/>
      <c r="MQ26" s="31"/>
      <c r="MR26" s="31"/>
      <c r="MS26" s="31"/>
      <c r="MT26" s="31"/>
      <c r="MU26" s="31"/>
      <c r="MV26" s="31"/>
      <c r="MW26" s="31"/>
      <c r="MX26" s="31"/>
      <c r="MY26" s="31"/>
      <c r="MZ26" s="31"/>
      <c r="NA26" s="31"/>
      <c r="NB26" s="31"/>
      <c r="NC26" s="31"/>
      <c r="ND26" s="31"/>
      <c r="NE26" s="31"/>
      <c r="NF26" s="31"/>
      <c r="NG26" s="31"/>
      <c r="NH26" s="31"/>
      <c r="NI26" s="31"/>
      <c r="NJ26" s="31"/>
      <c r="NK26" s="31"/>
      <c r="NL26" s="31"/>
      <c r="NM26" s="31"/>
      <c r="NN26" s="31"/>
      <c r="NO26" s="31"/>
      <c r="NP26" s="31"/>
      <c r="NQ26" s="31"/>
      <c r="NR26" s="31"/>
      <c r="NS26" s="31"/>
      <c r="NT26" s="31"/>
      <c r="NU26" s="31"/>
      <c r="NV26" s="31"/>
      <c r="NW26" s="31"/>
      <c r="NX26" s="31"/>
      <c r="NY26" s="31"/>
      <c r="NZ26" s="31"/>
      <c r="OA26" s="31"/>
      <c r="OB26" s="31"/>
      <c r="OC26" s="31"/>
      <c r="OD26" s="31"/>
      <c r="OE26" s="31"/>
      <c r="OF26" s="31"/>
      <c r="OG26" s="31"/>
      <c r="OH26" s="31"/>
      <c r="OI26" s="31"/>
      <c r="OJ26" s="31"/>
      <c r="OK26" s="31"/>
      <c r="OL26" s="31"/>
      <c r="OM26" s="31"/>
      <c r="ON26" s="31"/>
      <c r="OO26" s="31"/>
      <c r="OP26" s="31"/>
      <c r="OQ26" s="31"/>
      <c r="OR26" s="31"/>
      <c r="OS26" s="31"/>
      <c r="OT26" s="31"/>
      <c r="OU26" s="31"/>
      <c r="OV26" s="31"/>
      <c r="OW26" s="31"/>
      <c r="OX26" s="31"/>
      <c r="OY26" s="31"/>
      <c r="OZ26" s="31"/>
      <c r="PA26" s="31"/>
      <c r="PB26" s="31"/>
      <c r="PC26" s="31"/>
      <c r="PD26" s="31"/>
      <c r="PE26" s="31"/>
      <c r="PF26" s="31"/>
      <c r="PG26" s="31"/>
      <c r="PH26" s="31"/>
      <c r="PI26" s="31"/>
      <c r="PJ26" s="31"/>
      <c r="PK26" s="31"/>
      <c r="PL26" s="31"/>
      <c r="PM26" s="31"/>
      <c r="PN26" s="31"/>
      <c r="PO26" s="31"/>
      <c r="PP26" s="31"/>
      <c r="PQ26" s="31"/>
      <c r="PR26" s="31"/>
      <c r="PS26" s="31"/>
      <c r="PT26" s="31"/>
      <c r="PU26" s="31"/>
      <c r="PV26" s="31"/>
      <c r="PW26" s="31"/>
      <c r="PX26" s="31"/>
      <c r="PY26" s="31"/>
      <c r="PZ26" s="31"/>
      <c r="QA26" s="31"/>
      <c r="QB26" s="31"/>
      <c r="QC26" s="31"/>
    </row>
    <row r="27" spans="1:445" s="39" customFormat="1">
      <c r="A27" s="36" t="s">
        <v>67</v>
      </c>
      <c r="B27" s="33" t="s">
        <v>27</v>
      </c>
      <c r="C27" s="33">
        <v>92</v>
      </c>
      <c r="D27" s="33" t="s">
        <v>129</v>
      </c>
      <c r="E27" s="33"/>
      <c r="F27" s="33">
        <v>1135</v>
      </c>
      <c r="G27" s="33">
        <v>55</v>
      </c>
      <c r="H27" s="33">
        <v>120</v>
      </c>
      <c r="I27" s="33">
        <v>120</v>
      </c>
      <c r="J27" s="33">
        <v>120</v>
      </c>
      <c r="K27" s="33">
        <v>120</v>
      </c>
      <c r="L27" s="33">
        <v>120</v>
      </c>
      <c r="M27" s="33">
        <v>120</v>
      </c>
      <c r="N27" s="33">
        <v>120</v>
      </c>
      <c r="O27" s="33">
        <v>120</v>
      </c>
      <c r="P27" s="33">
        <v>120</v>
      </c>
      <c r="Q27" s="33"/>
      <c r="R27" s="33"/>
      <c r="S27" s="33"/>
      <c r="T27" s="20">
        <f t="shared" si="1"/>
        <v>1135</v>
      </c>
      <c r="U27" s="20">
        <f t="shared" si="2"/>
        <v>0</v>
      </c>
      <c r="V27" s="34">
        <f t="shared" si="4"/>
        <v>1</v>
      </c>
      <c r="W27" s="37"/>
      <c r="X27" s="35" t="str">
        <f t="shared" si="3"/>
        <v/>
      </c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  <c r="DW27" s="31"/>
      <c r="DX27" s="31"/>
      <c r="DY27" s="31"/>
      <c r="DZ27" s="31"/>
      <c r="EA27" s="31"/>
      <c r="EB27" s="31"/>
      <c r="EC27" s="31"/>
      <c r="ED27" s="31"/>
      <c r="EE27" s="31"/>
      <c r="EF27" s="31"/>
      <c r="EG27" s="31"/>
      <c r="EH27" s="31"/>
      <c r="EI27" s="31"/>
      <c r="EJ27" s="31"/>
      <c r="EK27" s="31"/>
      <c r="EL27" s="31"/>
      <c r="EM27" s="31"/>
      <c r="EN27" s="31"/>
      <c r="EO27" s="31"/>
      <c r="EP27" s="31"/>
      <c r="EQ27" s="31"/>
      <c r="ER27" s="31"/>
      <c r="ES27" s="31"/>
      <c r="ET27" s="31"/>
      <c r="EU27" s="31"/>
      <c r="EV27" s="31"/>
      <c r="EW27" s="31"/>
      <c r="EX27" s="31"/>
      <c r="EY27" s="31"/>
      <c r="EZ27" s="31"/>
      <c r="FA27" s="31"/>
      <c r="FB27" s="31"/>
      <c r="FC27" s="31"/>
      <c r="FD27" s="31"/>
      <c r="FE27" s="31"/>
      <c r="FF27" s="31"/>
      <c r="FG27" s="31"/>
      <c r="FH27" s="31"/>
      <c r="FI27" s="31"/>
      <c r="FJ27" s="31"/>
      <c r="FK27" s="31"/>
      <c r="FL27" s="31"/>
      <c r="FM27" s="31"/>
      <c r="FN27" s="31"/>
      <c r="FO27" s="31"/>
      <c r="FP27" s="31"/>
      <c r="FQ27" s="31"/>
      <c r="FR27" s="31"/>
      <c r="FS27" s="31"/>
      <c r="FT27" s="31"/>
      <c r="FU27" s="31"/>
      <c r="FV27" s="31"/>
      <c r="FW27" s="31"/>
      <c r="FX27" s="31"/>
      <c r="FY27" s="31"/>
      <c r="FZ27" s="31"/>
      <c r="GA27" s="31"/>
      <c r="GB27" s="31"/>
      <c r="GC27" s="31"/>
      <c r="GD27" s="31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  <c r="GP27" s="31"/>
      <c r="GQ27" s="31"/>
      <c r="GR27" s="31"/>
      <c r="GS27" s="31"/>
      <c r="GT27" s="31"/>
      <c r="GU27" s="31"/>
      <c r="GV27" s="31"/>
      <c r="GW27" s="31"/>
      <c r="GX27" s="31"/>
      <c r="GY27" s="31"/>
      <c r="GZ27" s="31"/>
      <c r="HA27" s="31"/>
      <c r="HB27" s="31"/>
      <c r="HC27" s="31"/>
      <c r="HD27" s="31"/>
      <c r="HE27" s="31"/>
      <c r="HF27" s="31"/>
      <c r="HG27" s="31"/>
      <c r="HH27" s="31"/>
      <c r="HI27" s="31"/>
      <c r="HJ27" s="31"/>
      <c r="HK27" s="31"/>
      <c r="HL27" s="31"/>
      <c r="HM27" s="31"/>
      <c r="HN27" s="31"/>
      <c r="HO27" s="31"/>
      <c r="HP27" s="31"/>
      <c r="HQ27" s="31"/>
      <c r="HR27" s="31"/>
      <c r="HS27" s="31"/>
      <c r="HT27" s="31"/>
      <c r="HU27" s="31"/>
      <c r="HV27" s="31"/>
      <c r="HW27" s="31"/>
      <c r="HX27" s="31"/>
      <c r="HY27" s="31"/>
      <c r="HZ27" s="31"/>
      <c r="IA27" s="31"/>
      <c r="IB27" s="31"/>
      <c r="IC27" s="31"/>
      <c r="ID27" s="31"/>
      <c r="IE27" s="31"/>
      <c r="IF27" s="31"/>
      <c r="IG27" s="31"/>
      <c r="IH27" s="31"/>
      <c r="II27" s="31"/>
      <c r="IJ27" s="31"/>
      <c r="IK27" s="31"/>
      <c r="IL27" s="31"/>
      <c r="IM27" s="31"/>
      <c r="IN27" s="31"/>
      <c r="IO27" s="31"/>
      <c r="IP27" s="31"/>
      <c r="IQ27" s="31"/>
      <c r="IR27" s="31"/>
      <c r="IS27" s="31"/>
      <c r="IT27" s="31"/>
      <c r="IU27" s="31"/>
      <c r="IV27" s="31"/>
      <c r="IW27" s="31"/>
      <c r="IX27" s="31"/>
      <c r="IY27" s="31"/>
      <c r="IZ27" s="31"/>
      <c r="JA27" s="31"/>
      <c r="JB27" s="31"/>
      <c r="JC27" s="31"/>
      <c r="JD27" s="31"/>
      <c r="JE27" s="31"/>
      <c r="JF27" s="31"/>
      <c r="JG27" s="31"/>
      <c r="JH27" s="31"/>
      <c r="JI27" s="31"/>
      <c r="JJ27" s="31"/>
      <c r="JK27" s="31"/>
      <c r="JL27" s="31"/>
      <c r="JM27" s="31"/>
      <c r="JN27" s="31"/>
      <c r="JO27" s="31"/>
      <c r="JP27" s="31"/>
      <c r="JQ27" s="31"/>
      <c r="JR27" s="31"/>
      <c r="JS27" s="31"/>
      <c r="JT27" s="31"/>
      <c r="JU27" s="31"/>
      <c r="JV27" s="31"/>
      <c r="JW27" s="31"/>
      <c r="JX27" s="31"/>
      <c r="JY27" s="31"/>
      <c r="JZ27" s="31"/>
      <c r="KA27" s="31"/>
      <c r="KB27" s="31"/>
      <c r="KC27" s="31"/>
      <c r="KD27" s="31"/>
      <c r="KE27" s="31"/>
      <c r="KF27" s="31"/>
      <c r="KG27" s="31"/>
      <c r="KH27" s="31"/>
      <c r="KI27" s="31"/>
      <c r="KJ27" s="31"/>
      <c r="KK27" s="31"/>
      <c r="KL27" s="31"/>
      <c r="KM27" s="31"/>
      <c r="KN27" s="31"/>
      <c r="KO27" s="31"/>
      <c r="KP27" s="31"/>
      <c r="KQ27" s="31"/>
      <c r="KR27" s="31"/>
      <c r="KS27" s="31"/>
      <c r="KT27" s="31"/>
      <c r="KU27" s="31"/>
      <c r="KV27" s="31"/>
      <c r="KW27" s="31"/>
      <c r="KX27" s="31"/>
      <c r="KY27" s="31"/>
      <c r="KZ27" s="31"/>
      <c r="LA27" s="31"/>
      <c r="LB27" s="31"/>
      <c r="LC27" s="31"/>
      <c r="LD27" s="31"/>
      <c r="LE27" s="31"/>
      <c r="LF27" s="31"/>
      <c r="LG27" s="31"/>
      <c r="LH27" s="31"/>
      <c r="LI27" s="31"/>
      <c r="LJ27" s="31"/>
      <c r="LK27" s="31"/>
      <c r="LL27" s="31"/>
      <c r="LM27" s="31"/>
      <c r="LN27" s="31"/>
      <c r="LO27" s="31"/>
      <c r="LP27" s="31"/>
      <c r="LQ27" s="31"/>
      <c r="LR27" s="31"/>
      <c r="LS27" s="31"/>
      <c r="LT27" s="31"/>
      <c r="LU27" s="31"/>
      <c r="LV27" s="31"/>
      <c r="LW27" s="31"/>
      <c r="LX27" s="31"/>
      <c r="LY27" s="31"/>
      <c r="LZ27" s="31"/>
      <c r="MA27" s="31"/>
      <c r="MB27" s="31"/>
      <c r="MC27" s="31"/>
      <c r="MD27" s="31"/>
      <c r="ME27" s="31"/>
      <c r="MF27" s="31"/>
      <c r="MG27" s="31"/>
      <c r="MH27" s="31"/>
      <c r="MI27" s="31"/>
      <c r="MJ27" s="31"/>
      <c r="MK27" s="31"/>
      <c r="ML27" s="31"/>
      <c r="MM27" s="31"/>
      <c r="MN27" s="31"/>
      <c r="MO27" s="31"/>
      <c r="MP27" s="31"/>
      <c r="MQ27" s="31"/>
      <c r="MR27" s="31"/>
      <c r="MS27" s="31"/>
      <c r="MT27" s="31"/>
      <c r="MU27" s="31"/>
      <c r="MV27" s="31"/>
      <c r="MW27" s="31"/>
      <c r="MX27" s="31"/>
      <c r="MY27" s="31"/>
      <c r="MZ27" s="31"/>
      <c r="NA27" s="31"/>
      <c r="NB27" s="31"/>
      <c r="NC27" s="31"/>
      <c r="ND27" s="31"/>
      <c r="NE27" s="31"/>
      <c r="NF27" s="31"/>
      <c r="NG27" s="31"/>
      <c r="NH27" s="31"/>
      <c r="NI27" s="31"/>
      <c r="NJ27" s="31"/>
      <c r="NK27" s="31"/>
      <c r="NL27" s="31"/>
      <c r="NM27" s="31"/>
      <c r="NN27" s="31"/>
      <c r="NO27" s="31"/>
      <c r="NP27" s="31"/>
      <c r="NQ27" s="31"/>
      <c r="NR27" s="31"/>
      <c r="NS27" s="31"/>
      <c r="NT27" s="31"/>
      <c r="NU27" s="31"/>
      <c r="NV27" s="31"/>
      <c r="NW27" s="31"/>
      <c r="NX27" s="31"/>
      <c r="NY27" s="31"/>
      <c r="NZ27" s="31"/>
      <c r="OA27" s="31"/>
      <c r="OB27" s="31"/>
      <c r="OC27" s="31"/>
      <c r="OD27" s="31"/>
      <c r="OE27" s="31"/>
      <c r="OF27" s="31"/>
      <c r="OG27" s="31"/>
      <c r="OH27" s="31"/>
      <c r="OI27" s="31"/>
      <c r="OJ27" s="31"/>
      <c r="OK27" s="31"/>
      <c r="OL27" s="31"/>
      <c r="OM27" s="31"/>
      <c r="ON27" s="31"/>
      <c r="OO27" s="31"/>
      <c r="OP27" s="31"/>
      <c r="OQ27" s="31"/>
      <c r="OR27" s="31"/>
      <c r="OS27" s="31"/>
      <c r="OT27" s="31"/>
      <c r="OU27" s="31"/>
      <c r="OV27" s="31"/>
      <c r="OW27" s="31"/>
      <c r="OX27" s="31"/>
      <c r="OY27" s="31"/>
      <c r="OZ27" s="31"/>
      <c r="PA27" s="31"/>
      <c r="PB27" s="31"/>
      <c r="PC27" s="31"/>
      <c r="PD27" s="31"/>
      <c r="PE27" s="31"/>
      <c r="PF27" s="31"/>
      <c r="PG27" s="31"/>
      <c r="PH27" s="31"/>
      <c r="PI27" s="31"/>
      <c r="PJ27" s="31"/>
      <c r="PK27" s="31"/>
      <c r="PL27" s="31"/>
      <c r="PM27" s="31"/>
      <c r="PN27" s="31"/>
      <c r="PO27" s="31"/>
      <c r="PP27" s="31"/>
      <c r="PQ27" s="31"/>
      <c r="PR27" s="31"/>
      <c r="PS27" s="31"/>
      <c r="PT27" s="31"/>
      <c r="PU27" s="31"/>
      <c r="PV27" s="31"/>
      <c r="PW27" s="31"/>
      <c r="PX27" s="31"/>
      <c r="PY27" s="31"/>
      <c r="PZ27" s="31"/>
      <c r="QA27" s="31"/>
      <c r="QB27" s="31"/>
      <c r="QC27" s="31"/>
    </row>
    <row r="28" spans="1:445" s="39" customFormat="1">
      <c r="A28" s="36" t="s">
        <v>975</v>
      </c>
      <c r="B28" s="33" t="s">
        <v>27</v>
      </c>
      <c r="C28" s="33">
        <v>61</v>
      </c>
      <c r="D28" s="33" t="s">
        <v>892</v>
      </c>
      <c r="E28" s="33"/>
      <c r="F28" s="33">
        <v>220</v>
      </c>
      <c r="G28" s="33">
        <v>220</v>
      </c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20">
        <f t="shared" si="1"/>
        <v>220</v>
      </c>
      <c r="U28" s="20">
        <f t="shared" si="2"/>
        <v>0</v>
      </c>
      <c r="V28" s="34">
        <f t="shared" si="4"/>
        <v>1</v>
      </c>
      <c r="W28" s="37"/>
      <c r="X28" s="35" t="str">
        <f t="shared" si="3"/>
        <v/>
      </c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  <c r="FI28" s="31"/>
      <c r="FJ28" s="31"/>
      <c r="FK28" s="31"/>
      <c r="FL28" s="31"/>
      <c r="FM28" s="31"/>
      <c r="FN28" s="31"/>
      <c r="FO28" s="31"/>
      <c r="FP28" s="31"/>
      <c r="FQ28" s="31"/>
      <c r="FR28" s="31"/>
      <c r="FS28" s="31"/>
      <c r="FT28" s="31"/>
      <c r="FU28" s="31"/>
      <c r="FV28" s="31"/>
      <c r="FW28" s="31"/>
      <c r="FX28" s="31"/>
      <c r="FY28" s="31"/>
      <c r="FZ28" s="31"/>
      <c r="GA28" s="31"/>
      <c r="GB28" s="31"/>
      <c r="GC28" s="31"/>
      <c r="GD28" s="31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  <c r="GP28" s="31"/>
      <c r="GQ28" s="31"/>
      <c r="GR28" s="31"/>
      <c r="GS28" s="31"/>
      <c r="GT28" s="31"/>
      <c r="GU28" s="31"/>
      <c r="GV28" s="31"/>
      <c r="GW28" s="31"/>
      <c r="GX28" s="31"/>
      <c r="GY28" s="31"/>
      <c r="GZ28" s="31"/>
      <c r="HA28" s="31"/>
      <c r="HB28" s="31"/>
      <c r="HC28" s="31"/>
      <c r="HD28" s="31"/>
      <c r="HE28" s="31"/>
      <c r="HF28" s="31"/>
      <c r="HG28" s="31"/>
      <c r="HH28" s="31"/>
      <c r="HI28" s="31"/>
      <c r="HJ28" s="31"/>
      <c r="HK28" s="31"/>
      <c r="HL28" s="31"/>
      <c r="HM28" s="31"/>
      <c r="HN28" s="31"/>
      <c r="HO28" s="31"/>
      <c r="HP28" s="31"/>
      <c r="HQ28" s="31"/>
      <c r="HR28" s="31"/>
      <c r="HS28" s="31"/>
      <c r="HT28" s="31"/>
      <c r="HU28" s="31"/>
      <c r="HV28" s="31"/>
      <c r="HW28" s="31"/>
      <c r="HX28" s="31"/>
      <c r="HY28" s="31"/>
      <c r="HZ28" s="31"/>
      <c r="IA28" s="31"/>
      <c r="IB28" s="31"/>
      <c r="IC28" s="31"/>
      <c r="ID28" s="31"/>
      <c r="IE28" s="31"/>
      <c r="IF28" s="31"/>
      <c r="IG28" s="31"/>
      <c r="IH28" s="31"/>
      <c r="II28" s="31"/>
      <c r="IJ28" s="31"/>
      <c r="IK28" s="31"/>
      <c r="IL28" s="31"/>
      <c r="IM28" s="31"/>
      <c r="IN28" s="31"/>
      <c r="IO28" s="31"/>
      <c r="IP28" s="31"/>
      <c r="IQ28" s="31"/>
      <c r="IR28" s="31"/>
      <c r="IS28" s="31"/>
      <c r="IT28" s="31"/>
      <c r="IU28" s="31"/>
      <c r="IV28" s="31"/>
      <c r="IW28" s="31"/>
      <c r="IX28" s="31"/>
      <c r="IY28" s="31"/>
      <c r="IZ28" s="31"/>
      <c r="JA28" s="31"/>
      <c r="JB28" s="31"/>
      <c r="JC28" s="31"/>
      <c r="JD28" s="31"/>
      <c r="JE28" s="31"/>
      <c r="JF28" s="31"/>
      <c r="JG28" s="31"/>
      <c r="JH28" s="31"/>
      <c r="JI28" s="31"/>
      <c r="JJ28" s="31"/>
      <c r="JK28" s="31"/>
      <c r="JL28" s="31"/>
      <c r="JM28" s="31"/>
      <c r="JN28" s="31"/>
      <c r="JO28" s="31"/>
      <c r="JP28" s="31"/>
      <c r="JQ28" s="31"/>
      <c r="JR28" s="31"/>
      <c r="JS28" s="31"/>
      <c r="JT28" s="31"/>
      <c r="JU28" s="31"/>
      <c r="JV28" s="31"/>
      <c r="JW28" s="31"/>
      <c r="JX28" s="31"/>
      <c r="JY28" s="31"/>
      <c r="JZ28" s="31"/>
      <c r="KA28" s="31"/>
      <c r="KB28" s="31"/>
      <c r="KC28" s="31"/>
      <c r="KD28" s="31"/>
      <c r="KE28" s="31"/>
      <c r="KF28" s="31"/>
      <c r="KG28" s="31"/>
      <c r="KH28" s="31"/>
      <c r="KI28" s="31"/>
      <c r="KJ28" s="31"/>
      <c r="KK28" s="31"/>
      <c r="KL28" s="31"/>
      <c r="KM28" s="31"/>
      <c r="KN28" s="31"/>
      <c r="KO28" s="31"/>
      <c r="KP28" s="31"/>
      <c r="KQ28" s="31"/>
      <c r="KR28" s="31"/>
      <c r="KS28" s="31"/>
      <c r="KT28" s="31"/>
      <c r="KU28" s="31"/>
      <c r="KV28" s="31"/>
      <c r="KW28" s="31"/>
      <c r="KX28" s="31"/>
      <c r="KY28" s="31"/>
      <c r="KZ28" s="31"/>
      <c r="LA28" s="31"/>
      <c r="LB28" s="31"/>
      <c r="LC28" s="31"/>
      <c r="LD28" s="31"/>
      <c r="LE28" s="31"/>
      <c r="LF28" s="31"/>
      <c r="LG28" s="31"/>
      <c r="LH28" s="31"/>
      <c r="LI28" s="31"/>
      <c r="LJ28" s="31"/>
      <c r="LK28" s="31"/>
      <c r="LL28" s="31"/>
      <c r="LM28" s="31"/>
      <c r="LN28" s="31"/>
      <c r="LO28" s="31"/>
      <c r="LP28" s="31"/>
      <c r="LQ28" s="31"/>
      <c r="LR28" s="31"/>
      <c r="LS28" s="31"/>
      <c r="LT28" s="31"/>
      <c r="LU28" s="31"/>
      <c r="LV28" s="31"/>
      <c r="LW28" s="31"/>
      <c r="LX28" s="31"/>
      <c r="LY28" s="31"/>
      <c r="LZ28" s="31"/>
      <c r="MA28" s="31"/>
      <c r="MB28" s="31"/>
      <c r="MC28" s="31"/>
      <c r="MD28" s="31"/>
      <c r="ME28" s="31"/>
      <c r="MF28" s="31"/>
      <c r="MG28" s="31"/>
      <c r="MH28" s="31"/>
      <c r="MI28" s="31"/>
      <c r="MJ28" s="31"/>
      <c r="MK28" s="31"/>
      <c r="ML28" s="31"/>
      <c r="MM28" s="31"/>
      <c r="MN28" s="31"/>
      <c r="MO28" s="31"/>
      <c r="MP28" s="31"/>
      <c r="MQ28" s="31"/>
      <c r="MR28" s="31"/>
      <c r="MS28" s="31"/>
      <c r="MT28" s="31"/>
      <c r="MU28" s="31"/>
      <c r="MV28" s="31"/>
      <c r="MW28" s="31"/>
      <c r="MX28" s="31"/>
      <c r="MY28" s="31"/>
      <c r="MZ28" s="31"/>
      <c r="NA28" s="31"/>
      <c r="NB28" s="31"/>
      <c r="NC28" s="31"/>
      <c r="ND28" s="31"/>
      <c r="NE28" s="31"/>
      <c r="NF28" s="31"/>
      <c r="NG28" s="31"/>
      <c r="NH28" s="31"/>
      <c r="NI28" s="31"/>
      <c r="NJ28" s="31"/>
      <c r="NK28" s="31"/>
      <c r="NL28" s="31"/>
      <c r="NM28" s="31"/>
      <c r="NN28" s="31"/>
      <c r="NO28" s="31"/>
      <c r="NP28" s="31"/>
      <c r="NQ28" s="31"/>
      <c r="NR28" s="31"/>
      <c r="NS28" s="31"/>
      <c r="NT28" s="31"/>
      <c r="NU28" s="31"/>
      <c r="NV28" s="31"/>
      <c r="NW28" s="31"/>
      <c r="NX28" s="31"/>
      <c r="NY28" s="31"/>
      <c r="NZ28" s="31"/>
      <c r="OA28" s="31"/>
      <c r="OB28" s="31"/>
      <c r="OC28" s="31"/>
      <c r="OD28" s="31"/>
      <c r="OE28" s="31"/>
      <c r="OF28" s="31"/>
      <c r="OG28" s="31"/>
      <c r="OH28" s="31"/>
      <c r="OI28" s="31"/>
      <c r="OJ28" s="31"/>
      <c r="OK28" s="31"/>
      <c r="OL28" s="31"/>
      <c r="OM28" s="31"/>
      <c r="ON28" s="31"/>
      <c r="OO28" s="31"/>
      <c r="OP28" s="31"/>
      <c r="OQ28" s="31"/>
      <c r="OR28" s="31"/>
      <c r="OS28" s="31"/>
      <c r="OT28" s="31"/>
      <c r="OU28" s="31"/>
      <c r="OV28" s="31"/>
      <c r="OW28" s="31"/>
      <c r="OX28" s="31"/>
      <c r="OY28" s="31"/>
      <c r="OZ28" s="31"/>
      <c r="PA28" s="31"/>
      <c r="PB28" s="31"/>
      <c r="PC28" s="31"/>
      <c r="PD28" s="31"/>
      <c r="PE28" s="31"/>
      <c r="PF28" s="31"/>
      <c r="PG28" s="31"/>
      <c r="PH28" s="31"/>
      <c r="PI28" s="31"/>
      <c r="PJ28" s="31"/>
      <c r="PK28" s="31"/>
      <c r="PL28" s="31"/>
      <c r="PM28" s="31"/>
      <c r="PN28" s="31"/>
      <c r="PO28" s="31"/>
      <c r="PP28" s="31"/>
      <c r="PQ28" s="31"/>
      <c r="PR28" s="31"/>
      <c r="PS28" s="31"/>
      <c r="PT28" s="31"/>
      <c r="PU28" s="31"/>
      <c r="PV28" s="31"/>
      <c r="PW28" s="31"/>
      <c r="PX28" s="31"/>
      <c r="PY28" s="31"/>
      <c r="PZ28" s="31"/>
      <c r="QA28" s="31"/>
      <c r="QB28" s="31"/>
      <c r="QC28" s="31"/>
    </row>
    <row r="29" spans="1:445" s="39" customFormat="1">
      <c r="A29" s="36" t="s">
        <v>68</v>
      </c>
      <c r="B29" s="33" t="s">
        <v>27</v>
      </c>
      <c r="C29" s="33">
        <v>94</v>
      </c>
      <c r="D29" s="33" t="s">
        <v>133</v>
      </c>
      <c r="E29" s="33"/>
      <c r="F29" s="33">
        <v>1090</v>
      </c>
      <c r="G29" s="33">
        <v>55</v>
      </c>
      <c r="H29" s="33">
        <v>121</v>
      </c>
      <c r="I29" s="33">
        <v>121</v>
      </c>
      <c r="J29" s="33">
        <v>115</v>
      </c>
      <c r="K29" s="33">
        <v>115</v>
      </c>
      <c r="L29" s="33">
        <v>115</v>
      </c>
      <c r="M29" s="33">
        <v>115</v>
      </c>
      <c r="N29" s="33">
        <v>115</v>
      </c>
      <c r="O29" s="33">
        <v>115</v>
      </c>
      <c r="P29" s="33">
        <v>103</v>
      </c>
      <c r="Q29" s="33"/>
      <c r="R29" s="33"/>
      <c r="S29" s="33"/>
      <c r="T29" s="20">
        <f t="shared" si="1"/>
        <v>1090</v>
      </c>
      <c r="U29" s="20">
        <f t="shared" si="2"/>
        <v>0</v>
      </c>
      <c r="V29" s="34">
        <f t="shared" si="4"/>
        <v>1</v>
      </c>
      <c r="W29" s="37"/>
      <c r="X29" s="35" t="str">
        <f t="shared" si="3"/>
        <v/>
      </c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  <c r="DW29" s="31"/>
      <c r="DX29" s="31"/>
      <c r="DY29" s="31"/>
      <c r="DZ29" s="31"/>
      <c r="EA29" s="31"/>
      <c r="EB29" s="31"/>
      <c r="EC29" s="31"/>
      <c r="ED29" s="31"/>
      <c r="EE29" s="31"/>
      <c r="EF29" s="31"/>
      <c r="EG29" s="31"/>
      <c r="EH29" s="31"/>
      <c r="EI29" s="31"/>
      <c r="EJ29" s="31"/>
      <c r="EK29" s="31"/>
      <c r="EL29" s="31"/>
      <c r="EM29" s="31"/>
      <c r="EN29" s="31"/>
      <c r="EO29" s="31"/>
      <c r="EP29" s="31"/>
      <c r="EQ29" s="31"/>
      <c r="ER29" s="31"/>
      <c r="ES29" s="31"/>
      <c r="ET29" s="31"/>
      <c r="EU29" s="31"/>
      <c r="EV29" s="31"/>
      <c r="EW29" s="31"/>
      <c r="EX29" s="31"/>
      <c r="EY29" s="31"/>
      <c r="EZ29" s="31"/>
      <c r="FA29" s="31"/>
      <c r="FB29" s="31"/>
      <c r="FC29" s="31"/>
      <c r="FD29" s="31"/>
      <c r="FE29" s="31"/>
      <c r="FF29" s="31"/>
      <c r="FG29" s="31"/>
      <c r="FH29" s="31"/>
      <c r="FI29" s="31"/>
      <c r="FJ29" s="31"/>
      <c r="FK29" s="31"/>
      <c r="FL29" s="31"/>
      <c r="FM29" s="31"/>
      <c r="FN29" s="31"/>
      <c r="FO29" s="31"/>
      <c r="FP29" s="31"/>
      <c r="FQ29" s="31"/>
      <c r="FR29" s="31"/>
      <c r="FS29" s="31"/>
      <c r="FT29" s="31"/>
      <c r="FU29" s="31"/>
      <c r="FV29" s="31"/>
      <c r="FW29" s="31"/>
      <c r="FX29" s="31"/>
      <c r="FY29" s="31"/>
      <c r="FZ29" s="31"/>
      <c r="GA29" s="31"/>
      <c r="GB29" s="31"/>
      <c r="GC29" s="31"/>
      <c r="GD29" s="31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  <c r="GP29" s="31"/>
      <c r="GQ29" s="31"/>
      <c r="GR29" s="31"/>
      <c r="GS29" s="31"/>
      <c r="GT29" s="31"/>
      <c r="GU29" s="31"/>
      <c r="GV29" s="31"/>
      <c r="GW29" s="31"/>
      <c r="GX29" s="31"/>
      <c r="GY29" s="31"/>
      <c r="GZ29" s="31"/>
      <c r="HA29" s="31"/>
      <c r="HB29" s="31"/>
      <c r="HC29" s="31"/>
      <c r="HD29" s="31"/>
      <c r="HE29" s="31"/>
      <c r="HF29" s="31"/>
      <c r="HG29" s="31"/>
      <c r="HH29" s="31"/>
      <c r="HI29" s="31"/>
      <c r="HJ29" s="31"/>
      <c r="HK29" s="31"/>
      <c r="HL29" s="31"/>
      <c r="HM29" s="31"/>
      <c r="HN29" s="31"/>
      <c r="HO29" s="31"/>
      <c r="HP29" s="31"/>
      <c r="HQ29" s="31"/>
      <c r="HR29" s="31"/>
      <c r="HS29" s="31"/>
      <c r="HT29" s="31"/>
      <c r="HU29" s="31"/>
      <c r="HV29" s="31"/>
      <c r="HW29" s="31"/>
      <c r="HX29" s="31"/>
      <c r="HY29" s="31"/>
      <c r="HZ29" s="31"/>
      <c r="IA29" s="31"/>
      <c r="IB29" s="31"/>
      <c r="IC29" s="31"/>
      <c r="ID29" s="31"/>
      <c r="IE29" s="31"/>
      <c r="IF29" s="31"/>
      <c r="IG29" s="31"/>
      <c r="IH29" s="31"/>
      <c r="II29" s="31"/>
      <c r="IJ29" s="31"/>
      <c r="IK29" s="31"/>
      <c r="IL29" s="31"/>
      <c r="IM29" s="31"/>
      <c r="IN29" s="31"/>
      <c r="IO29" s="31"/>
      <c r="IP29" s="31"/>
      <c r="IQ29" s="31"/>
      <c r="IR29" s="31"/>
      <c r="IS29" s="31"/>
      <c r="IT29" s="31"/>
      <c r="IU29" s="31"/>
      <c r="IV29" s="31"/>
      <c r="IW29" s="31"/>
      <c r="IX29" s="31"/>
      <c r="IY29" s="31"/>
      <c r="IZ29" s="31"/>
      <c r="JA29" s="31"/>
      <c r="JB29" s="31"/>
      <c r="JC29" s="31"/>
      <c r="JD29" s="31"/>
      <c r="JE29" s="31"/>
      <c r="JF29" s="31"/>
      <c r="JG29" s="31"/>
      <c r="JH29" s="31"/>
      <c r="JI29" s="31"/>
      <c r="JJ29" s="31"/>
      <c r="JK29" s="31"/>
      <c r="JL29" s="31"/>
      <c r="JM29" s="31"/>
      <c r="JN29" s="31"/>
      <c r="JO29" s="31"/>
      <c r="JP29" s="31"/>
      <c r="JQ29" s="31"/>
      <c r="JR29" s="31"/>
      <c r="JS29" s="31"/>
      <c r="JT29" s="31"/>
      <c r="JU29" s="31"/>
      <c r="JV29" s="31"/>
      <c r="JW29" s="31"/>
      <c r="JX29" s="31"/>
      <c r="JY29" s="31"/>
      <c r="JZ29" s="31"/>
      <c r="KA29" s="31"/>
      <c r="KB29" s="31"/>
      <c r="KC29" s="31"/>
      <c r="KD29" s="31"/>
      <c r="KE29" s="31"/>
      <c r="KF29" s="31"/>
      <c r="KG29" s="31"/>
      <c r="KH29" s="31"/>
      <c r="KI29" s="31"/>
      <c r="KJ29" s="31"/>
      <c r="KK29" s="31"/>
      <c r="KL29" s="31"/>
      <c r="KM29" s="31"/>
      <c r="KN29" s="31"/>
      <c r="KO29" s="31"/>
      <c r="KP29" s="31"/>
      <c r="KQ29" s="31"/>
      <c r="KR29" s="31"/>
      <c r="KS29" s="31"/>
      <c r="KT29" s="31"/>
      <c r="KU29" s="31"/>
      <c r="KV29" s="31"/>
      <c r="KW29" s="31"/>
      <c r="KX29" s="31"/>
      <c r="KY29" s="31"/>
      <c r="KZ29" s="31"/>
      <c r="LA29" s="31"/>
      <c r="LB29" s="31"/>
      <c r="LC29" s="31"/>
      <c r="LD29" s="31"/>
      <c r="LE29" s="31"/>
      <c r="LF29" s="31"/>
      <c r="LG29" s="31"/>
      <c r="LH29" s="31"/>
      <c r="LI29" s="31"/>
      <c r="LJ29" s="31"/>
      <c r="LK29" s="31"/>
      <c r="LL29" s="31"/>
      <c r="LM29" s="31"/>
      <c r="LN29" s="31"/>
      <c r="LO29" s="31"/>
      <c r="LP29" s="31"/>
      <c r="LQ29" s="31"/>
      <c r="LR29" s="31"/>
      <c r="LS29" s="31"/>
      <c r="LT29" s="31"/>
      <c r="LU29" s="31"/>
      <c r="LV29" s="31"/>
      <c r="LW29" s="31"/>
      <c r="LX29" s="31"/>
      <c r="LY29" s="31"/>
      <c r="LZ29" s="31"/>
      <c r="MA29" s="31"/>
      <c r="MB29" s="31"/>
      <c r="MC29" s="31"/>
      <c r="MD29" s="31"/>
      <c r="ME29" s="31"/>
      <c r="MF29" s="31"/>
      <c r="MG29" s="31"/>
      <c r="MH29" s="31"/>
      <c r="MI29" s="31"/>
      <c r="MJ29" s="31"/>
      <c r="MK29" s="31"/>
      <c r="ML29" s="31"/>
      <c r="MM29" s="31"/>
      <c r="MN29" s="31"/>
      <c r="MO29" s="31"/>
      <c r="MP29" s="31"/>
      <c r="MQ29" s="31"/>
      <c r="MR29" s="31"/>
      <c r="MS29" s="31"/>
      <c r="MT29" s="31"/>
      <c r="MU29" s="31"/>
      <c r="MV29" s="31"/>
      <c r="MW29" s="31"/>
      <c r="MX29" s="31"/>
      <c r="MY29" s="31"/>
      <c r="MZ29" s="31"/>
      <c r="NA29" s="31"/>
      <c r="NB29" s="31"/>
      <c r="NC29" s="31"/>
      <c r="ND29" s="31"/>
      <c r="NE29" s="31"/>
      <c r="NF29" s="31"/>
      <c r="NG29" s="31"/>
      <c r="NH29" s="31"/>
      <c r="NI29" s="31"/>
      <c r="NJ29" s="31"/>
      <c r="NK29" s="31"/>
      <c r="NL29" s="31"/>
      <c r="NM29" s="31"/>
      <c r="NN29" s="31"/>
      <c r="NO29" s="31"/>
      <c r="NP29" s="31"/>
      <c r="NQ29" s="31"/>
      <c r="NR29" s="31"/>
      <c r="NS29" s="31"/>
      <c r="NT29" s="31"/>
      <c r="NU29" s="31"/>
      <c r="NV29" s="31"/>
      <c r="NW29" s="31"/>
      <c r="NX29" s="31"/>
      <c r="NY29" s="31"/>
      <c r="NZ29" s="31"/>
      <c r="OA29" s="31"/>
      <c r="OB29" s="31"/>
      <c r="OC29" s="31"/>
      <c r="OD29" s="31"/>
      <c r="OE29" s="31"/>
      <c r="OF29" s="31"/>
      <c r="OG29" s="31"/>
      <c r="OH29" s="31"/>
      <c r="OI29" s="31"/>
      <c r="OJ29" s="31"/>
      <c r="OK29" s="31"/>
      <c r="OL29" s="31"/>
      <c r="OM29" s="31"/>
      <c r="ON29" s="31"/>
      <c r="OO29" s="31"/>
      <c r="OP29" s="31"/>
      <c r="OQ29" s="31"/>
      <c r="OR29" s="31"/>
      <c r="OS29" s="31"/>
      <c r="OT29" s="31"/>
      <c r="OU29" s="31"/>
      <c r="OV29" s="31"/>
      <c r="OW29" s="31"/>
      <c r="OX29" s="31"/>
      <c r="OY29" s="31"/>
      <c r="OZ29" s="31"/>
      <c r="PA29" s="31"/>
      <c r="PB29" s="31"/>
      <c r="PC29" s="31"/>
      <c r="PD29" s="31"/>
      <c r="PE29" s="31"/>
      <c r="PF29" s="31"/>
      <c r="PG29" s="31"/>
      <c r="PH29" s="31"/>
      <c r="PI29" s="31"/>
      <c r="PJ29" s="31"/>
      <c r="PK29" s="31"/>
      <c r="PL29" s="31"/>
      <c r="PM29" s="31"/>
      <c r="PN29" s="31"/>
      <c r="PO29" s="31"/>
      <c r="PP29" s="31"/>
      <c r="PQ29" s="31"/>
      <c r="PR29" s="31"/>
      <c r="PS29" s="31"/>
      <c r="PT29" s="31"/>
      <c r="PU29" s="31"/>
      <c r="PV29" s="31"/>
      <c r="PW29" s="31"/>
      <c r="PX29" s="31"/>
      <c r="PY29" s="31"/>
      <c r="PZ29" s="31"/>
      <c r="QA29" s="31"/>
      <c r="QB29" s="31"/>
      <c r="QC29" s="31"/>
    </row>
    <row r="30" spans="1:445" s="39" customFormat="1">
      <c r="A30" s="36" t="s">
        <v>69</v>
      </c>
      <c r="B30" s="33" t="s">
        <v>27</v>
      </c>
      <c r="C30" s="33">
        <v>120</v>
      </c>
      <c r="D30" s="33" t="s">
        <v>28</v>
      </c>
      <c r="E30" s="33"/>
      <c r="F30" s="33">
        <v>1050</v>
      </c>
      <c r="G30" s="33">
        <v>150</v>
      </c>
      <c r="H30" s="33"/>
      <c r="I30" s="33">
        <v>450</v>
      </c>
      <c r="J30" s="33">
        <v>450</v>
      </c>
      <c r="K30" s="33"/>
      <c r="L30" s="33"/>
      <c r="M30" s="33"/>
      <c r="N30" s="33"/>
      <c r="O30" s="33"/>
      <c r="P30" s="33"/>
      <c r="Q30" s="33"/>
      <c r="R30" s="33"/>
      <c r="S30" s="33"/>
      <c r="T30" s="20">
        <f t="shared" si="1"/>
        <v>1050</v>
      </c>
      <c r="U30" s="20">
        <f t="shared" si="2"/>
        <v>0</v>
      </c>
      <c r="V30" s="34">
        <f t="shared" si="4"/>
        <v>1</v>
      </c>
      <c r="W30" s="37"/>
      <c r="X30" s="35" t="str">
        <f t="shared" si="3"/>
        <v/>
      </c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  <c r="IC30" s="31"/>
      <c r="ID30" s="31"/>
      <c r="IE30" s="31"/>
      <c r="IF30" s="31"/>
      <c r="IG30" s="31"/>
      <c r="IH30" s="31"/>
      <c r="II30" s="31"/>
      <c r="IJ30" s="31"/>
      <c r="IK30" s="31"/>
      <c r="IL30" s="31"/>
      <c r="IM30" s="31"/>
      <c r="IN30" s="31"/>
      <c r="IO30" s="31"/>
      <c r="IP30" s="31"/>
      <c r="IQ30" s="31"/>
      <c r="IR30" s="31"/>
      <c r="IS30" s="31"/>
      <c r="IT30" s="31"/>
      <c r="IU30" s="31"/>
      <c r="IV30" s="31"/>
      <c r="IW30" s="31"/>
      <c r="IX30" s="31"/>
      <c r="IY30" s="31"/>
      <c r="IZ30" s="31"/>
      <c r="JA30" s="31"/>
      <c r="JB30" s="31"/>
      <c r="JC30" s="31"/>
      <c r="JD30" s="31"/>
      <c r="JE30" s="31"/>
      <c r="JF30" s="31"/>
      <c r="JG30" s="31"/>
      <c r="JH30" s="31"/>
      <c r="JI30" s="31"/>
      <c r="JJ30" s="31"/>
      <c r="JK30" s="31"/>
      <c r="JL30" s="31"/>
      <c r="JM30" s="31"/>
      <c r="JN30" s="31"/>
      <c r="JO30" s="31"/>
      <c r="JP30" s="31"/>
      <c r="JQ30" s="31"/>
      <c r="JR30" s="31"/>
      <c r="JS30" s="31"/>
      <c r="JT30" s="31"/>
      <c r="JU30" s="31"/>
      <c r="JV30" s="31"/>
      <c r="JW30" s="31"/>
      <c r="JX30" s="31"/>
      <c r="JY30" s="31"/>
      <c r="JZ30" s="31"/>
      <c r="KA30" s="31"/>
      <c r="KB30" s="31"/>
      <c r="KC30" s="31"/>
      <c r="KD30" s="31"/>
      <c r="KE30" s="31"/>
      <c r="KF30" s="31"/>
      <c r="KG30" s="31"/>
      <c r="KH30" s="31"/>
      <c r="KI30" s="31"/>
      <c r="KJ30" s="31"/>
      <c r="KK30" s="31"/>
      <c r="KL30" s="31"/>
      <c r="KM30" s="31"/>
      <c r="KN30" s="31"/>
      <c r="KO30" s="31"/>
      <c r="KP30" s="31"/>
      <c r="KQ30" s="31"/>
      <c r="KR30" s="31"/>
      <c r="KS30" s="31"/>
      <c r="KT30" s="31"/>
      <c r="KU30" s="31"/>
      <c r="KV30" s="31"/>
      <c r="KW30" s="31"/>
      <c r="KX30" s="31"/>
      <c r="KY30" s="31"/>
      <c r="KZ30" s="31"/>
      <c r="LA30" s="31"/>
      <c r="LB30" s="31"/>
      <c r="LC30" s="31"/>
      <c r="LD30" s="31"/>
      <c r="LE30" s="31"/>
      <c r="LF30" s="31"/>
      <c r="LG30" s="31"/>
      <c r="LH30" s="31"/>
      <c r="LI30" s="31"/>
      <c r="LJ30" s="31"/>
      <c r="LK30" s="31"/>
      <c r="LL30" s="31"/>
      <c r="LM30" s="31"/>
      <c r="LN30" s="31"/>
      <c r="LO30" s="31"/>
      <c r="LP30" s="31"/>
      <c r="LQ30" s="31"/>
      <c r="LR30" s="31"/>
      <c r="LS30" s="31"/>
      <c r="LT30" s="31"/>
      <c r="LU30" s="31"/>
      <c r="LV30" s="31"/>
      <c r="LW30" s="31"/>
      <c r="LX30" s="31"/>
      <c r="LY30" s="31"/>
      <c r="LZ30" s="31"/>
      <c r="MA30" s="31"/>
      <c r="MB30" s="31"/>
      <c r="MC30" s="31"/>
      <c r="MD30" s="31"/>
      <c r="ME30" s="31"/>
      <c r="MF30" s="31"/>
      <c r="MG30" s="31"/>
      <c r="MH30" s="31"/>
      <c r="MI30" s="31"/>
      <c r="MJ30" s="31"/>
      <c r="MK30" s="31"/>
      <c r="ML30" s="31"/>
      <c r="MM30" s="31"/>
      <c r="MN30" s="31"/>
      <c r="MO30" s="31"/>
      <c r="MP30" s="31"/>
      <c r="MQ30" s="31"/>
      <c r="MR30" s="31"/>
      <c r="MS30" s="31"/>
      <c r="MT30" s="31"/>
      <c r="MU30" s="31"/>
      <c r="MV30" s="31"/>
      <c r="MW30" s="31"/>
      <c r="MX30" s="31"/>
      <c r="MY30" s="31"/>
      <c r="MZ30" s="31"/>
      <c r="NA30" s="31"/>
      <c r="NB30" s="31"/>
      <c r="NC30" s="31"/>
      <c r="ND30" s="31"/>
      <c r="NE30" s="31"/>
      <c r="NF30" s="31"/>
      <c r="NG30" s="31"/>
      <c r="NH30" s="31"/>
      <c r="NI30" s="31"/>
      <c r="NJ30" s="31"/>
      <c r="NK30" s="31"/>
      <c r="NL30" s="31"/>
      <c r="NM30" s="31"/>
      <c r="NN30" s="31"/>
      <c r="NO30" s="31"/>
      <c r="NP30" s="31"/>
      <c r="NQ30" s="31"/>
      <c r="NR30" s="31"/>
      <c r="NS30" s="31"/>
      <c r="NT30" s="31"/>
      <c r="NU30" s="31"/>
      <c r="NV30" s="31"/>
      <c r="NW30" s="31"/>
      <c r="NX30" s="31"/>
      <c r="NY30" s="31"/>
      <c r="NZ30" s="31"/>
      <c r="OA30" s="31"/>
      <c r="OB30" s="31"/>
      <c r="OC30" s="31"/>
      <c r="OD30" s="31"/>
      <c r="OE30" s="31"/>
      <c r="OF30" s="31"/>
      <c r="OG30" s="31"/>
      <c r="OH30" s="31"/>
      <c r="OI30" s="31"/>
      <c r="OJ30" s="31"/>
      <c r="OK30" s="31"/>
      <c r="OL30" s="31"/>
      <c r="OM30" s="31"/>
      <c r="ON30" s="31"/>
      <c r="OO30" s="31"/>
      <c r="OP30" s="31"/>
      <c r="OQ30" s="31"/>
      <c r="OR30" s="31"/>
      <c r="OS30" s="31"/>
      <c r="OT30" s="31"/>
      <c r="OU30" s="31"/>
      <c r="OV30" s="31"/>
      <c r="OW30" s="31"/>
      <c r="OX30" s="31"/>
      <c r="OY30" s="31"/>
      <c r="OZ30" s="31"/>
      <c r="PA30" s="31"/>
      <c r="PB30" s="31"/>
      <c r="PC30" s="31"/>
      <c r="PD30" s="31"/>
      <c r="PE30" s="31"/>
      <c r="PF30" s="31"/>
      <c r="PG30" s="31"/>
      <c r="PH30" s="31"/>
      <c r="PI30" s="31"/>
      <c r="PJ30" s="31"/>
      <c r="PK30" s="31"/>
      <c r="PL30" s="31"/>
      <c r="PM30" s="31"/>
      <c r="PN30" s="31"/>
      <c r="PO30" s="31"/>
      <c r="PP30" s="31"/>
      <c r="PQ30" s="31"/>
      <c r="PR30" s="31"/>
      <c r="PS30" s="31"/>
      <c r="PT30" s="31"/>
      <c r="PU30" s="31"/>
      <c r="PV30" s="31"/>
      <c r="PW30" s="31"/>
      <c r="PX30" s="31"/>
      <c r="PY30" s="31"/>
      <c r="PZ30" s="31"/>
      <c r="QA30" s="31"/>
      <c r="QB30" s="31"/>
      <c r="QC30" s="31"/>
    </row>
    <row r="31" spans="1:445" s="39" customFormat="1">
      <c r="A31" s="36" t="s">
        <v>73</v>
      </c>
      <c r="B31" s="33" t="s">
        <v>27</v>
      </c>
      <c r="C31" s="33">
        <v>120</v>
      </c>
      <c r="D31" s="33" t="s">
        <v>28</v>
      </c>
      <c r="E31" s="33"/>
      <c r="F31" s="33">
        <v>1151</v>
      </c>
      <c r="G31" s="33">
        <v>55</v>
      </c>
      <c r="H31" s="33"/>
      <c r="I31" s="33">
        <v>137</v>
      </c>
      <c r="J31" s="33">
        <v>137</v>
      </c>
      <c r="K31" s="33">
        <v>137</v>
      </c>
      <c r="L31" s="33">
        <v>137</v>
      </c>
      <c r="M31" s="33">
        <v>137</v>
      </c>
      <c r="N31" s="33">
        <v>137</v>
      </c>
      <c r="O31" s="33">
        <v>137</v>
      </c>
      <c r="P31" s="33">
        <v>137</v>
      </c>
      <c r="Q31" s="33"/>
      <c r="R31" s="33"/>
      <c r="S31" s="33"/>
      <c r="T31" s="20">
        <f t="shared" si="1"/>
        <v>1151</v>
      </c>
      <c r="U31" s="20">
        <f t="shared" si="2"/>
        <v>0</v>
      </c>
      <c r="V31" s="34">
        <f t="shared" si="4"/>
        <v>1</v>
      </c>
      <c r="W31" s="37"/>
      <c r="X31" s="35" t="str">
        <f t="shared" si="3"/>
        <v/>
      </c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1"/>
      <c r="EE31" s="31"/>
      <c r="EF31" s="31"/>
      <c r="EG31" s="31"/>
      <c r="EH31" s="31"/>
      <c r="EI31" s="31"/>
      <c r="EJ31" s="31"/>
      <c r="EK31" s="31"/>
      <c r="EL31" s="31"/>
      <c r="EM31" s="31"/>
      <c r="EN31" s="31"/>
      <c r="EO31" s="31"/>
      <c r="EP31" s="31"/>
      <c r="EQ31" s="31"/>
      <c r="ER31" s="31"/>
      <c r="ES31" s="31"/>
      <c r="ET31" s="31"/>
      <c r="EU31" s="31"/>
      <c r="EV31" s="31"/>
      <c r="EW31" s="31"/>
      <c r="EX31" s="31"/>
      <c r="EY31" s="31"/>
      <c r="EZ31" s="31"/>
      <c r="FA31" s="31"/>
      <c r="FB31" s="31"/>
      <c r="FC31" s="31"/>
      <c r="FD31" s="31"/>
      <c r="FE31" s="31"/>
      <c r="FF31" s="31"/>
      <c r="FG31" s="31"/>
      <c r="FH31" s="31"/>
      <c r="FI31" s="31"/>
      <c r="FJ31" s="31"/>
      <c r="FK31" s="31"/>
      <c r="FL31" s="31"/>
      <c r="FM31" s="31"/>
      <c r="FN31" s="31"/>
      <c r="FO31" s="31"/>
      <c r="FP31" s="31"/>
      <c r="FQ31" s="31"/>
      <c r="FR31" s="31"/>
      <c r="FS31" s="31"/>
      <c r="FT31" s="31"/>
      <c r="FU31" s="31"/>
      <c r="FV31" s="31"/>
      <c r="FW31" s="31"/>
      <c r="FX31" s="31"/>
      <c r="FY31" s="31"/>
      <c r="FZ31" s="31"/>
      <c r="GA31" s="31"/>
      <c r="GB31" s="31"/>
      <c r="GC31" s="31"/>
      <c r="GD31" s="31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  <c r="GP31" s="31"/>
      <c r="GQ31" s="31"/>
      <c r="GR31" s="31"/>
      <c r="GS31" s="31"/>
      <c r="GT31" s="31"/>
      <c r="GU31" s="31"/>
      <c r="GV31" s="31"/>
      <c r="GW31" s="31"/>
      <c r="GX31" s="31"/>
      <c r="GY31" s="31"/>
      <c r="GZ31" s="31"/>
      <c r="HA31" s="31"/>
      <c r="HB31" s="31"/>
      <c r="HC31" s="31"/>
      <c r="HD31" s="31"/>
      <c r="HE31" s="31"/>
      <c r="HF31" s="31"/>
      <c r="HG31" s="31"/>
      <c r="HH31" s="31"/>
      <c r="HI31" s="31"/>
      <c r="HJ31" s="31"/>
      <c r="HK31" s="31"/>
      <c r="HL31" s="31"/>
      <c r="HM31" s="31"/>
      <c r="HN31" s="31"/>
      <c r="HO31" s="31"/>
      <c r="HP31" s="31"/>
      <c r="HQ31" s="31"/>
      <c r="HR31" s="31"/>
      <c r="HS31" s="31"/>
      <c r="HT31" s="31"/>
      <c r="HU31" s="31"/>
      <c r="HV31" s="31"/>
      <c r="HW31" s="31"/>
      <c r="HX31" s="31"/>
      <c r="HY31" s="31"/>
      <c r="HZ31" s="31"/>
      <c r="IA31" s="31"/>
      <c r="IB31" s="31"/>
      <c r="IC31" s="31"/>
      <c r="ID31" s="31"/>
      <c r="IE31" s="31"/>
      <c r="IF31" s="31"/>
      <c r="IG31" s="31"/>
      <c r="IH31" s="31"/>
      <c r="II31" s="31"/>
      <c r="IJ31" s="31"/>
      <c r="IK31" s="31"/>
      <c r="IL31" s="31"/>
      <c r="IM31" s="31"/>
      <c r="IN31" s="31"/>
      <c r="IO31" s="31"/>
      <c r="IP31" s="31"/>
      <c r="IQ31" s="31"/>
      <c r="IR31" s="31"/>
      <c r="IS31" s="31"/>
      <c r="IT31" s="31"/>
      <c r="IU31" s="31"/>
      <c r="IV31" s="31"/>
      <c r="IW31" s="31"/>
      <c r="IX31" s="31"/>
      <c r="IY31" s="31"/>
      <c r="IZ31" s="31"/>
      <c r="JA31" s="31"/>
      <c r="JB31" s="31"/>
      <c r="JC31" s="31"/>
      <c r="JD31" s="31"/>
      <c r="JE31" s="31"/>
      <c r="JF31" s="31"/>
      <c r="JG31" s="31"/>
      <c r="JH31" s="31"/>
      <c r="JI31" s="31"/>
      <c r="JJ31" s="31"/>
      <c r="JK31" s="31"/>
      <c r="JL31" s="31"/>
      <c r="JM31" s="31"/>
      <c r="JN31" s="31"/>
      <c r="JO31" s="31"/>
      <c r="JP31" s="31"/>
      <c r="JQ31" s="31"/>
      <c r="JR31" s="31"/>
      <c r="JS31" s="31"/>
      <c r="JT31" s="31"/>
      <c r="JU31" s="31"/>
      <c r="JV31" s="31"/>
      <c r="JW31" s="31"/>
      <c r="JX31" s="31"/>
      <c r="JY31" s="31"/>
      <c r="JZ31" s="31"/>
      <c r="KA31" s="31"/>
      <c r="KB31" s="31"/>
      <c r="KC31" s="31"/>
      <c r="KD31" s="31"/>
      <c r="KE31" s="31"/>
      <c r="KF31" s="31"/>
      <c r="KG31" s="31"/>
      <c r="KH31" s="31"/>
      <c r="KI31" s="31"/>
      <c r="KJ31" s="31"/>
      <c r="KK31" s="31"/>
      <c r="KL31" s="31"/>
      <c r="KM31" s="31"/>
      <c r="KN31" s="31"/>
      <c r="KO31" s="31"/>
      <c r="KP31" s="31"/>
      <c r="KQ31" s="31"/>
      <c r="KR31" s="31"/>
      <c r="KS31" s="31"/>
      <c r="KT31" s="31"/>
      <c r="KU31" s="31"/>
      <c r="KV31" s="31"/>
      <c r="KW31" s="31"/>
      <c r="KX31" s="31"/>
      <c r="KY31" s="31"/>
      <c r="KZ31" s="31"/>
      <c r="LA31" s="31"/>
      <c r="LB31" s="31"/>
      <c r="LC31" s="31"/>
      <c r="LD31" s="31"/>
      <c r="LE31" s="31"/>
      <c r="LF31" s="31"/>
      <c r="LG31" s="31"/>
      <c r="LH31" s="31"/>
      <c r="LI31" s="31"/>
      <c r="LJ31" s="31"/>
      <c r="LK31" s="31"/>
      <c r="LL31" s="31"/>
      <c r="LM31" s="31"/>
      <c r="LN31" s="31"/>
      <c r="LO31" s="31"/>
      <c r="LP31" s="31"/>
      <c r="LQ31" s="31"/>
      <c r="LR31" s="31"/>
      <c r="LS31" s="31"/>
      <c r="LT31" s="31"/>
      <c r="LU31" s="31"/>
      <c r="LV31" s="31"/>
      <c r="LW31" s="31"/>
      <c r="LX31" s="31"/>
      <c r="LY31" s="31"/>
      <c r="LZ31" s="31"/>
      <c r="MA31" s="31"/>
      <c r="MB31" s="31"/>
      <c r="MC31" s="31"/>
      <c r="MD31" s="31"/>
      <c r="ME31" s="31"/>
      <c r="MF31" s="31"/>
      <c r="MG31" s="31"/>
      <c r="MH31" s="31"/>
      <c r="MI31" s="31"/>
      <c r="MJ31" s="31"/>
      <c r="MK31" s="31"/>
      <c r="ML31" s="31"/>
      <c r="MM31" s="31"/>
      <c r="MN31" s="31"/>
      <c r="MO31" s="31"/>
      <c r="MP31" s="31"/>
      <c r="MQ31" s="31"/>
      <c r="MR31" s="31"/>
      <c r="MS31" s="31"/>
      <c r="MT31" s="31"/>
      <c r="MU31" s="31"/>
      <c r="MV31" s="31"/>
      <c r="MW31" s="31"/>
      <c r="MX31" s="31"/>
      <c r="MY31" s="31"/>
      <c r="MZ31" s="31"/>
      <c r="NA31" s="31"/>
      <c r="NB31" s="31"/>
      <c r="NC31" s="31"/>
      <c r="ND31" s="31"/>
      <c r="NE31" s="31"/>
      <c r="NF31" s="31"/>
      <c r="NG31" s="31"/>
      <c r="NH31" s="31"/>
      <c r="NI31" s="31"/>
      <c r="NJ31" s="31"/>
      <c r="NK31" s="31"/>
      <c r="NL31" s="31"/>
      <c r="NM31" s="31"/>
      <c r="NN31" s="31"/>
      <c r="NO31" s="31"/>
      <c r="NP31" s="31"/>
      <c r="NQ31" s="31"/>
      <c r="NR31" s="31"/>
      <c r="NS31" s="31"/>
      <c r="NT31" s="31"/>
      <c r="NU31" s="31"/>
      <c r="NV31" s="31"/>
      <c r="NW31" s="31"/>
      <c r="NX31" s="31"/>
      <c r="NY31" s="31"/>
      <c r="NZ31" s="31"/>
      <c r="OA31" s="31"/>
      <c r="OB31" s="31"/>
      <c r="OC31" s="31"/>
      <c r="OD31" s="31"/>
      <c r="OE31" s="31"/>
      <c r="OF31" s="31"/>
      <c r="OG31" s="31"/>
      <c r="OH31" s="31"/>
      <c r="OI31" s="31"/>
      <c r="OJ31" s="31"/>
      <c r="OK31" s="31"/>
      <c r="OL31" s="31"/>
      <c r="OM31" s="31"/>
      <c r="ON31" s="31"/>
      <c r="OO31" s="31"/>
      <c r="OP31" s="31"/>
      <c r="OQ31" s="31"/>
      <c r="OR31" s="31"/>
      <c r="OS31" s="31"/>
      <c r="OT31" s="31"/>
      <c r="OU31" s="31"/>
      <c r="OV31" s="31"/>
      <c r="OW31" s="31"/>
      <c r="OX31" s="31"/>
      <c r="OY31" s="31"/>
      <c r="OZ31" s="31"/>
      <c r="PA31" s="31"/>
      <c r="PB31" s="31"/>
      <c r="PC31" s="31"/>
      <c r="PD31" s="31"/>
      <c r="PE31" s="31"/>
      <c r="PF31" s="31"/>
      <c r="PG31" s="31"/>
      <c r="PH31" s="31"/>
      <c r="PI31" s="31"/>
      <c r="PJ31" s="31"/>
      <c r="PK31" s="31"/>
      <c r="PL31" s="31"/>
      <c r="PM31" s="31"/>
      <c r="PN31" s="31"/>
      <c r="PO31" s="31"/>
      <c r="PP31" s="31"/>
      <c r="PQ31" s="31"/>
      <c r="PR31" s="31"/>
      <c r="PS31" s="31"/>
      <c r="PT31" s="31"/>
      <c r="PU31" s="31"/>
      <c r="PV31" s="31"/>
      <c r="PW31" s="31"/>
      <c r="PX31" s="31"/>
      <c r="PY31" s="31"/>
      <c r="PZ31" s="31"/>
      <c r="QA31" s="31"/>
      <c r="QB31" s="31"/>
      <c r="QC31" s="31"/>
    </row>
    <row r="32" spans="1:445" s="39" customFormat="1">
      <c r="A32" s="36" t="s">
        <v>74</v>
      </c>
      <c r="B32" s="33" t="s">
        <v>27</v>
      </c>
      <c r="C32" s="33">
        <v>96</v>
      </c>
      <c r="D32" s="33" t="s">
        <v>129</v>
      </c>
      <c r="E32" s="33"/>
      <c r="F32" s="33">
        <v>1090</v>
      </c>
      <c r="G32" s="33">
        <v>55</v>
      </c>
      <c r="H32" s="33">
        <v>115</v>
      </c>
      <c r="I32" s="33">
        <v>115</v>
      </c>
      <c r="J32" s="33">
        <v>115</v>
      </c>
      <c r="K32" s="33">
        <v>115</v>
      </c>
      <c r="L32" s="33">
        <v>115</v>
      </c>
      <c r="M32" s="33">
        <v>115</v>
      </c>
      <c r="N32" s="33">
        <v>115</v>
      </c>
      <c r="O32" s="33">
        <v>115</v>
      </c>
      <c r="P32" s="33">
        <v>115</v>
      </c>
      <c r="Q32" s="33"/>
      <c r="R32" s="33"/>
      <c r="S32" s="33"/>
      <c r="T32" s="20">
        <f t="shared" si="1"/>
        <v>1090</v>
      </c>
      <c r="U32" s="20">
        <f t="shared" si="2"/>
        <v>0</v>
      </c>
      <c r="V32" s="34">
        <f t="shared" si="4"/>
        <v>1</v>
      </c>
      <c r="W32" s="37"/>
      <c r="X32" s="35" t="str">
        <f t="shared" si="3"/>
        <v/>
      </c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  <c r="IS32" s="31"/>
      <c r="IT32" s="31"/>
      <c r="IU32" s="31"/>
      <c r="IV32" s="31"/>
      <c r="IW32" s="31"/>
      <c r="IX32" s="31"/>
      <c r="IY32" s="31"/>
      <c r="IZ32" s="31"/>
      <c r="JA32" s="31"/>
      <c r="JB32" s="31"/>
      <c r="JC32" s="31"/>
      <c r="JD32" s="31"/>
      <c r="JE32" s="31"/>
      <c r="JF32" s="31"/>
      <c r="JG32" s="31"/>
      <c r="JH32" s="31"/>
      <c r="JI32" s="31"/>
      <c r="JJ32" s="31"/>
      <c r="JK32" s="31"/>
      <c r="JL32" s="31"/>
      <c r="JM32" s="31"/>
      <c r="JN32" s="31"/>
      <c r="JO32" s="31"/>
      <c r="JP32" s="31"/>
      <c r="JQ32" s="31"/>
      <c r="JR32" s="31"/>
      <c r="JS32" s="31"/>
      <c r="JT32" s="31"/>
      <c r="JU32" s="31"/>
      <c r="JV32" s="31"/>
      <c r="JW32" s="31"/>
      <c r="JX32" s="31"/>
      <c r="JY32" s="31"/>
      <c r="JZ32" s="31"/>
      <c r="KA32" s="31"/>
      <c r="KB32" s="31"/>
      <c r="KC32" s="31"/>
      <c r="KD32" s="31"/>
      <c r="KE32" s="31"/>
      <c r="KF32" s="31"/>
      <c r="KG32" s="31"/>
      <c r="KH32" s="31"/>
      <c r="KI32" s="31"/>
      <c r="KJ32" s="31"/>
      <c r="KK32" s="31"/>
      <c r="KL32" s="31"/>
      <c r="KM32" s="31"/>
      <c r="KN32" s="31"/>
      <c r="KO32" s="31"/>
      <c r="KP32" s="31"/>
      <c r="KQ32" s="31"/>
      <c r="KR32" s="31"/>
      <c r="KS32" s="31"/>
      <c r="KT32" s="31"/>
      <c r="KU32" s="31"/>
      <c r="KV32" s="31"/>
      <c r="KW32" s="31"/>
      <c r="KX32" s="31"/>
      <c r="KY32" s="31"/>
      <c r="KZ32" s="31"/>
      <c r="LA32" s="31"/>
      <c r="LB32" s="31"/>
      <c r="LC32" s="31"/>
      <c r="LD32" s="31"/>
      <c r="LE32" s="31"/>
      <c r="LF32" s="31"/>
      <c r="LG32" s="31"/>
      <c r="LH32" s="31"/>
      <c r="LI32" s="31"/>
      <c r="LJ32" s="31"/>
      <c r="LK32" s="31"/>
      <c r="LL32" s="31"/>
      <c r="LM32" s="31"/>
      <c r="LN32" s="31"/>
      <c r="LO32" s="31"/>
      <c r="LP32" s="31"/>
      <c r="LQ32" s="31"/>
      <c r="LR32" s="31"/>
      <c r="LS32" s="31"/>
      <c r="LT32" s="31"/>
      <c r="LU32" s="31"/>
      <c r="LV32" s="31"/>
      <c r="LW32" s="31"/>
      <c r="LX32" s="31"/>
      <c r="LY32" s="31"/>
      <c r="LZ32" s="31"/>
      <c r="MA32" s="31"/>
      <c r="MB32" s="31"/>
      <c r="MC32" s="31"/>
      <c r="MD32" s="31"/>
      <c r="ME32" s="31"/>
      <c r="MF32" s="31"/>
      <c r="MG32" s="31"/>
      <c r="MH32" s="31"/>
      <c r="MI32" s="31"/>
      <c r="MJ32" s="31"/>
      <c r="MK32" s="31"/>
      <c r="ML32" s="31"/>
      <c r="MM32" s="31"/>
      <c r="MN32" s="31"/>
      <c r="MO32" s="31"/>
      <c r="MP32" s="31"/>
      <c r="MQ32" s="31"/>
      <c r="MR32" s="31"/>
      <c r="MS32" s="31"/>
      <c r="MT32" s="31"/>
      <c r="MU32" s="31"/>
      <c r="MV32" s="31"/>
      <c r="MW32" s="31"/>
      <c r="MX32" s="31"/>
      <c r="MY32" s="31"/>
      <c r="MZ32" s="31"/>
      <c r="NA32" s="31"/>
      <c r="NB32" s="31"/>
      <c r="NC32" s="31"/>
      <c r="ND32" s="31"/>
      <c r="NE32" s="31"/>
      <c r="NF32" s="31"/>
      <c r="NG32" s="31"/>
      <c r="NH32" s="31"/>
      <c r="NI32" s="31"/>
      <c r="NJ32" s="31"/>
      <c r="NK32" s="31"/>
      <c r="NL32" s="31"/>
      <c r="NM32" s="31"/>
      <c r="NN32" s="31"/>
      <c r="NO32" s="31"/>
      <c r="NP32" s="31"/>
      <c r="NQ32" s="31"/>
      <c r="NR32" s="31"/>
      <c r="NS32" s="31"/>
      <c r="NT32" s="31"/>
      <c r="NU32" s="31"/>
      <c r="NV32" s="31"/>
      <c r="NW32" s="31"/>
      <c r="NX32" s="31"/>
      <c r="NY32" s="31"/>
      <c r="NZ32" s="31"/>
      <c r="OA32" s="31"/>
      <c r="OB32" s="31"/>
      <c r="OC32" s="31"/>
      <c r="OD32" s="31"/>
      <c r="OE32" s="31"/>
      <c r="OF32" s="31"/>
      <c r="OG32" s="31"/>
      <c r="OH32" s="31"/>
      <c r="OI32" s="31"/>
      <c r="OJ32" s="31"/>
      <c r="OK32" s="31"/>
      <c r="OL32" s="31"/>
      <c r="OM32" s="31"/>
      <c r="ON32" s="31"/>
      <c r="OO32" s="31"/>
      <c r="OP32" s="31"/>
      <c r="OQ32" s="31"/>
      <c r="OR32" s="31"/>
      <c r="OS32" s="31"/>
      <c r="OT32" s="31"/>
      <c r="OU32" s="31"/>
      <c r="OV32" s="31"/>
      <c r="OW32" s="31"/>
      <c r="OX32" s="31"/>
      <c r="OY32" s="31"/>
      <c r="OZ32" s="31"/>
      <c r="PA32" s="31"/>
      <c r="PB32" s="31"/>
      <c r="PC32" s="31"/>
      <c r="PD32" s="31"/>
      <c r="PE32" s="31"/>
      <c r="PF32" s="31"/>
      <c r="PG32" s="31"/>
      <c r="PH32" s="31"/>
      <c r="PI32" s="31"/>
      <c r="PJ32" s="31"/>
      <c r="PK32" s="31"/>
      <c r="PL32" s="31"/>
      <c r="PM32" s="31"/>
      <c r="PN32" s="31"/>
      <c r="PO32" s="31"/>
      <c r="PP32" s="31"/>
      <c r="PQ32" s="31"/>
      <c r="PR32" s="31"/>
      <c r="PS32" s="31"/>
      <c r="PT32" s="31"/>
      <c r="PU32" s="31"/>
      <c r="PV32" s="31"/>
      <c r="PW32" s="31"/>
      <c r="PX32" s="31"/>
      <c r="PY32" s="31"/>
      <c r="PZ32" s="31"/>
      <c r="QA32" s="31"/>
      <c r="QB32" s="31"/>
      <c r="QC32" s="31"/>
    </row>
    <row r="33" spans="1:16383" s="39" customFormat="1">
      <c r="A33" s="36" t="s">
        <v>694</v>
      </c>
      <c r="B33" s="33" t="s">
        <v>27</v>
      </c>
      <c r="C33" s="33">
        <v>80</v>
      </c>
      <c r="D33" s="33" t="s">
        <v>33</v>
      </c>
      <c r="E33" s="33"/>
      <c r="F33" s="33">
        <v>399</v>
      </c>
      <c r="G33" s="33">
        <v>55</v>
      </c>
      <c r="H33" s="33"/>
      <c r="I33" s="33">
        <v>45</v>
      </c>
      <c r="J33" s="33">
        <v>45</v>
      </c>
      <c r="K33" s="33">
        <v>45</v>
      </c>
      <c r="L33" s="33">
        <v>45</v>
      </c>
      <c r="M33" s="33">
        <v>45</v>
      </c>
      <c r="N33" s="33">
        <v>45</v>
      </c>
      <c r="O33" s="33">
        <v>45</v>
      </c>
      <c r="P33" s="33">
        <v>29</v>
      </c>
      <c r="Q33" s="33"/>
      <c r="R33" s="33"/>
      <c r="S33" s="33"/>
      <c r="T33" s="20">
        <f t="shared" si="1"/>
        <v>399</v>
      </c>
      <c r="U33" s="20">
        <f t="shared" si="2"/>
        <v>0</v>
      </c>
      <c r="V33" s="34">
        <f t="shared" si="4"/>
        <v>1</v>
      </c>
      <c r="W33" s="37"/>
      <c r="X33" s="35" t="str">
        <f t="shared" si="3"/>
        <v/>
      </c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31"/>
      <c r="EA33" s="31"/>
      <c r="EB33" s="31"/>
      <c r="EC33" s="31"/>
      <c r="ED33" s="31"/>
      <c r="EE33" s="31"/>
      <c r="EF33" s="31"/>
      <c r="EG33" s="31"/>
      <c r="EH33" s="31"/>
      <c r="EI33" s="31"/>
      <c r="EJ33" s="31"/>
      <c r="EK33" s="31"/>
      <c r="EL33" s="31"/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  <c r="FI33" s="31"/>
      <c r="FJ33" s="31"/>
      <c r="FK33" s="31"/>
      <c r="FL33" s="31"/>
      <c r="FM33" s="31"/>
      <c r="FN33" s="31"/>
      <c r="FO33" s="31"/>
      <c r="FP33" s="31"/>
      <c r="FQ33" s="31"/>
      <c r="FR33" s="31"/>
      <c r="FS33" s="31"/>
      <c r="FT33" s="31"/>
      <c r="FU33" s="31"/>
      <c r="FV33" s="31"/>
      <c r="FW33" s="31"/>
      <c r="FX33" s="31"/>
      <c r="FY33" s="31"/>
      <c r="FZ33" s="31"/>
      <c r="GA33" s="31"/>
      <c r="GB33" s="31"/>
      <c r="GC33" s="31"/>
      <c r="GD33" s="31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  <c r="GP33" s="31"/>
      <c r="GQ33" s="31"/>
      <c r="GR33" s="31"/>
      <c r="GS33" s="31"/>
      <c r="GT33" s="31"/>
      <c r="GU33" s="31"/>
      <c r="GV33" s="31"/>
      <c r="GW33" s="31"/>
      <c r="GX33" s="31"/>
      <c r="GY33" s="31"/>
      <c r="GZ33" s="31"/>
      <c r="HA33" s="31"/>
      <c r="HB33" s="31"/>
      <c r="HC33" s="31"/>
      <c r="HD33" s="31"/>
      <c r="HE33" s="31"/>
      <c r="HF33" s="31"/>
      <c r="HG33" s="31"/>
      <c r="HH33" s="31"/>
      <c r="HI33" s="31"/>
      <c r="HJ33" s="31"/>
      <c r="HK33" s="31"/>
      <c r="HL33" s="31"/>
      <c r="HM33" s="31"/>
      <c r="HN33" s="31"/>
      <c r="HO33" s="31"/>
      <c r="HP33" s="31"/>
      <c r="HQ33" s="31"/>
      <c r="HR33" s="31"/>
      <c r="HS33" s="31"/>
      <c r="HT33" s="31"/>
      <c r="HU33" s="31"/>
      <c r="HV33" s="31"/>
      <c r="HW33" s="31"/>
      <c r="HX33" s="31"/>
      <c r="HY33" s="31"/>
      <c r="HZ33" s="31"/>
      <c r="IA33" s="31"/>
      <c r="IB33" s="31"/>
      <c r="IC33" s="31"/>
      <c r="ID33" s="31"/>
      <c r="IE33" s="31"/>
      <c r="IF33" s="31"/>
      <c r="IG33" s="31"/>
      <c r="IH33" s="31"/>
      <c r="II33" s="31"/>
      <c r="IJ33" s="31"/>
      <c r="IK33" s="31"/>
      <c r="IL33" s="31"/>
      <c r="IM33" s="31"/>
      <c r="IN33" s="31"/>
      <c r="IO33" s="31"/>
      <c r="IP33" s="31"/>
      <c r="IQ33" s="31"/>
      <c r="IR33" s="31"/>
      <c r="IS33" s="31"/>
      <c r="IT33" s="31"/>
      <c r="IU33" s="31"/>
      <c r="IV33" s="31"/>
      <c r="IW33" s="31"/>
      <c r="IX33" s="31"/>
      <c r="IY33" s="31"/>
      <c r="IZ33" s="31"/>
      <c r="JA33" s="31"/>
      <c r="JB33" s="31"/>
      <c r="JC33" s="31"/>
      <c r="JD33" s="31"/>
      <c r="JE33" s="31"/>
      <c r="JF33" s="31"/>
      <c r="JG33" s="31"/>
      <c r="JH33" s="31"/>
      <c r="JI33" s="31"/>
      <c r="JJ33" s="31"/>
      <c r="JK33" s="31"/>
      <c r="JL33" s="31"/>
      <c r="JM33" s="31"/>
      <c r="JN33" s="31"/>
      <c r="JO33" s="31"/>
      <c r="JP33" s="31"/>
      <c r="JQ33" s="31"/>
      <c r="JR33" s="31"/>
      <c r="JS33" s="31"/>
      <c r="JT33" s="31"/>
      <c r="JU33" s="31"/>
      <c r="JV33" s="31"/>
      <c r="JW33" s="31"/>
      <c r="JX33" s="31"/>
      <c r="JY33" s="31"/>
      <c r="JZ33" s="31"/>
      <c r="KA33" s="31"/>
      <c r="KB33" s="31"/>
      <c r="KC33" s="31"/>
      <c r="KD33" s="31"/>
      <c r="KE33" s="31"/>
      <c r="KF33" s="31"/>
      <c r="KG33" s="31"/>
      <c r="KH33" s="31"/>
      <c r="KI33" s="31"/>
      <c r="KJ33" s="31"/>
      <c r="KK33" s="31"/>
      <c r="KL33" s="31"/>
      <c r="KM33" s="31"/>
      <c r="KN33" s="31"/>
      <c r="KO33" s="31"/>
      <c r="KP33" s="31"/>
      <c r="KQ33" s="31"/>
      <c r="KR33" s="31"/>
      <c r="KS33" s="31"/>
      <c r="KT33" s="31"/>
      <c r="KU33" s="31"/>
      <c r="KV33" s="31"/>
      <c r="KW33" s="31"/>
      <c r="KX33" s="31"/>
      <c r="KY33" s="31"/>
      <c r="KZ33" s="31"/>
      <c r="LA33" s="31"/>
      <c r="LB33" s="31"/>
      <c r="LC33" s="31"/>
      <c r="LD33" s="31"/>
      <c r="LE33" s="31"/>
      <c r="LF33" s="31"/>
      <c r="LG33" s="31"/>
      <c r="LH33" s="31"/>
      <c r="LI33" s="31"/>
      <c r="LJ33" s="31"/>
      <c r="LK33" s="31"/>
      <c r="LL33" s="31"/>
      <c r="LM33" s="31"/>
      <c r="LN33" s="31"/>
      <c r="LO33" s="31"/>
      <c r="LP33" s="31"/>
      <c r="LQ33" s="31"/>
      <c r="LR33" s="31"/>
      <c r="LS33" s="31"/>
      <c r="LT33" s="31"/>
      <c r="LU33" s="31"/>
      <c r="LV33" s="31"/>
      <c r="LW33" s="31"/>
      <c r="LX33" s="31"/>
      <c r="LY33" s="31"/>
      <c r="LZ33" s="31"/>
      <c r="MA33" s="31"/>
      <c r="MB33" s="31"/>
      <c r="MC33" s="31"/>
      <c r="MD33" s="31"/>
      <c r="ME33" s="31"/>
      <c r="MF33" s="31"/>
      <c r="MG33" s="31"/>
      <c r="MH33" s="31"/>
      <c r="MI33" s="31"/>
      <c r="MJ33" s="31"/>
      <c r="MK33" s="31"/>
      <c r="ML33" s="31"/>
      <c r="MM33" s="31"/>
      <c r="MN33" s="31"/>
      <c r="MO33" s="31"/>
      <c r="MP33" s="31"/>
      <c r="MQ33" s="31"/>
      <c r="MR33" s="31"/>
      <c r="MS33" s="31"/>
      <c r="MT33" s="31"/>
      <c r="MU33" s="31"/>
      <c r="MV33" s="31"/>
      <c r="MW33" s="31"/>
      <c r="MX33" s="31"/>
      <c r="MY33" s="31"/>
      <c r="MZ33" s="31"/>
      <c r="NA33" s="31"/>
      <c r="NB33" s="31"/>
      <c r="NC33" s="31"/>
      <c r="ND33" s="31"/>
      <c r="NE33" s="31"/>
      <c r="NF33" s="31"/>
      <c r="NG33" s="31"/>
      <c r="NH33" s="31"/>
      <c r="NI33" s="31"/>
      <c r="NJ33" s="31"/>
      <c r="NK33" s="31"/>
      <c r="NL33" s="31"/>
      <c r="NM33" s="31"/>
      <c r="NN33" s="31"/>
      <c r="NO33" s="31"/>
      <c r="NP33" s="31"/>
      <c r="NQ33" s="31"/>
      <c r="NR33" s="31"/>
      <c r="NS33" s="31"/>
      <c r="NT33" s="31"/>
      <c r="NU33" s="31"/>
      <c r="NV33" s="31"/>
      <c r="NW33" s="31"/>
      <c r="NX33" s="31"/>
      <c r="NY33" s="31"/>
      <c r="NZ33" s="31"/>
      <c r="OA33" s="31"/>
      <c r="OB33" s="31"/>
      <c r="OC33" s="31"/>
      <c r="OD33" s="31"/>
      <c r="OE33" s="31"/>
      <c r="OF33" s="31"/>
      <c r="OG33" s="31"/>
      <c r="OH33" s="31"/>
      <c r="OI33" s="31"/>
      <c r="OJ33" s="31"/>
      <c r="OK33" s="31"/>
      <c r="OL33" s="31"/>
      <c r="OM33" s="31"/>
      <c r="ON33" s="31"/>
      <c r="OO33" s="31"/>
      <c r="OP33" s="31"/>
      <c r="OQ33" s="31"/>
      <c r="OR33" s="31"/>
      <c r="OS33" s="31"/>
      <c r="OT33" s="31"/>
      <c r="OU33" s="31"/>
      <c r="OV33" s="31"/>
      <c r="OW33" s="31"/>
      <c r="OX33" s="31"/>
      <c r="OY33" s="31"/>
      <c r="OZ33" s="31"/>
      <c r="PA33" s="31"/>
      <c r="PB33" s="31"/>
      <c r="PC33" s="31"/>
      <c r="PD33" s="31"/>
      <c r="PE33" s="31"/>
      <c r="PF33" s="31"/>
      <c r="PG33" s="31"/>
      <c r="PH33" s="31"/>
      <c r="PI33" s="31"/>
      <c r="PJ33" s="31"/>
      <c r="PK33" s="31"/>
      <c r="PL33" s="31"/>
      <c r="PM33" s="31"/>
      <c r="PN33" s="31"/>
      <c r="PO33" s="31"/>
      <c r="PP33" s="31"/>
      <c r="PQ33" s="31"/>
      <c r="PR33" s="31"/>
      <c r="PS33" s="31"/>
      <c r="PT33" s="31"/>
      <c r="PU33" s="31"/>
      <c r="PV33" s="31"/>
      <c r="PW33" s="31"/>
      <c r="PX33" s="31"/>
      <c r="PY33" s="31"/>
      <c r="PZ33" s="31"/>
      <c r="QA33" s="31"/>
      <c r="QB33" s="31"/>
      <c r="QC33" s="31"/>
    </row>
    <row r="34" spans="1:16383" s="39" customFormat="1">
      <c r="A34" s="36" t="s">
        <v>75</v>
      </c>
      <c r="B34" s="33" t="s">
        <v>27</v>
      </c>
      <c r="C34" s="33">
        <v>120</v>
      </c>
      <c r="D34" s="33" t="s">
        <v>38</v>
      </c>
      <c r="E34" s="33"/>
      <c r="F34" s="33">
        <v>2800</v>
      </c>
      <c r="G34" s="33"/>
      <c r="H34" s="33">
        <v>280</v>
      </c>
      <c r="I34" s="33">
        <v>280</v>
      </c>
      <c r="J34" s="33">
        <v>280</v>
      </c>
      <c r="K34" s="33">
        <v>280</v>
      </c>
      <c r="L34" s="33">
        <v>560</v>
      </c>
      <c r="M34" s="33">
        <v>560</v>
      </c>
      <c r="N34" s="33">
        <v>280</v>
      </c>
      <c r="O34" s="33">
        <v>150</v>
      </c>
      <c r="P34" s="33">
        <v>130</v>
      </c>
      <c r="Q34" s="33"/>
      <c r="R34" s="33"/>
      <c r="S34" s="33"/>
      <c r="T34" s="20">
        <f t="shared" si="1"/>
        <v>2800</v>
      </c>
      <c r="U34" s="20">
        <f t="shared" si="2"/>
        <v>0</v>
      </c>
      <c r="V34" s="34">
        <f t="shared" si="4"/>
        <v>1</v>
      </c>
      <c r="W34" s="37"/>
      <c r="X34" s="35" t="str">
        <f t="shared" si="3"/>
        <v/>
      </c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  <c r="IS34" s="31"/>
      <c r="IT34" s="31"/>
      <c r="IU34" s="31"/>
      <c r="IV34" s="31"/>
      <c r="IW34" s="31"/>
      <c r="IX34" s="31"/>
      <c r="IY34" s="31"/>
      <c r="IZ34" s="31"/>
      <c r="JA34" s="31"/>
      <c r="JB34" s="31"/>
      <c r="JC34" s="31"/>
      <c r="JD34" s="31"/>
      <c r="JE34" s="31"/>
      <c r="JF34" s="31"/>
      <c r="JG34" s="31"/>
      <c r="JH34" s="31"/>
      <c r="JI34" s="31"/>
      <c r="JJ34" s="31"/>
      <c r="JK34" s="31"/>
      <c r="JL34" s="31"/>
      <c r="JM34" s="31"/>
      <c r="JN34" s="31"/>
      <c r="JO34" s="31"/>
      <c r="JP34" s="31"/>
      <c r="JQ34" s="31"/>
      <c r="JR34" s="31"/>
      <c r="JS34" s="31"/>
      <c r="JT34" s="31"/>
      <c r="JU34" s="31"/>
      <c r="JV34" s="31"/>
      <c r="JW34" s="31"/>
      <c r="JX34" s="31"/>
      <c r="JY34" s="31"/>
      <c r="JZ34" s="31"/>
      <c r="KA34" s="31"/>
      <c r="KB34" s="31"/>
      <c r="KC34" s="31"/>
      <c r="KD34" s="31"/>
      <c r="KE34" s="31"/>
      <c r="KF34" s="31"/>
      <c r="KG34" s="31"/>
      <c r="KH34" s="31"/>
      <c r="KI34" s="31"/>
      <c r="KJ34" s="31"/>
      <c r="KK34" s="31"/>
      <c r="KL34" s="31"/>
      <c r="KM34" s="31"/>
      <c r="KN34" s="31"/>
      <c r="KO34" s="31"/>
      <c r="KP34" s="31"/>
      <c r="KQ34" s="31"/>
      <c r="KR34" s="31"/>
      <c r="KS34" s="31"/>
      <c r="KT34" s="31"/>
      <c r="KU34" s="31"/>
      <c r="KV34" s="31"/>
      <c r="KW34" s="31"/>
      <c r="KX34" s="31"/>
      <c r="KY34" s="31"/>
      <c r="KZ34" s="31"/>
      <c r="LA34" s="31"/>
      <c r="LB34" s="31"/>
      <c r="LC34" s="31"/>
      <c r="LD34" s="31"/>
      <c r="LE34" s="31"/>
      <c r="LF34" s="31"/>
      <c r="LG34" s="31"/>
      <c r="LH34" s="31"/>
      <c r="LI34" s="31"/>
      <c r="LJ34" s="31"/>
      <c r="LK34" s="31"/>
      <c r="LL34" s="31"/>
      <c r="LM34" s="31"/>
      <c r="LN34" s="31"/>
      <c r="LO34" s="31"/>
      <c r="LP34" s="31"/>
      <c r="LQ34" s="31"/>
      <c r="LR34" s="31"/>
      <c r="LS34" s="31"/>
      <c r="LT34" s="31"/>
      <c r="LU34" s="31"/>
      <c r="LV34" s="31"/>
      <c r="LW34" s="31"/>
      <c r="LX34" s="31"/>
      <c r="LY34" s="31"/>
      <c r="LZ34" s="31"/>
      <c r="MA34" s="31"/>
      <c r="MB34" s="31"/>
      <c r="MC34" s="31"/>
      <c r="MD34" s="31"/>
      <c r="ME34" s="31"/>
      <c r="MF34" s="31"/>
      <c r="MG34" s="31"/>
      <c r="MH34" s="31"/>
      <c r="MI34" s="31"/>
      <c r="MJ34" s="31"/>
      <c r="MK34" s="31"/>
      <c r="ML34" s="31"/>
      <c r="MM34" s="31"/>
      <c r="MN34" s="31"/>
      <c r="MO34" s="31"/>
      <c r="MP34" s="31"/>
      <c r="MQ34" s="31"/>
      <c r="MR34" s="31"/>
      <c r="MS34" s="31"/>
      <c r="MT34" s="31"/>
      <c r="MU34" s="31"/>
      <c r="MV34" s="31"/>
      <c r="MW34" s="31"/>
      <c r="MX34" s="31"/>
      <c r="MY34" s="31"/>
      <c r="MZ34" s="31"/>
      <c r="NA34" s="31"/>
      <c r="NB34" s="31"/>
      <c r="NC34" s="31"/>
      <c r="ND34" s="31"/>
      <c r="NE34" s="31"/>
      <c r="NF34" s="31"/>
      <c r="NG34" s="31"/>
      <c r="NH34" s="31"/>
      <c r="NI34" s="31"/>
      <c r="NJ34" s="31"/>
      <c r="NK34" s="31"/>
      <c r="NL34" s="31"/>
      <c r="NM34" s="31"/>
      <c r="NN34" s="31"/>
      <c r="NO34" s="31"/>
      <c r="NP34" s="31"/>
      <c r="NQ34" s="31"/>
      <c r="NR34" s="31"/>
      <c r="NS34" s="31"/>
      <c r="NT34" s="31"/>
      <c r="NU34" s="31"/>
      <c r="NV34" s="31"/>
      <c r="NW34" s="31"/>
      <c r="NX34" s="31"/>
      <c r="NY34" s="31"/>
      <c r="NZ34" s="31"/>
      <c r="OA34" s="31"/>
      <c r="OB34" s="31"/>
      <c r="OC34" s="31"/>
      <c r="OD34" s="31"/>
      <c r="OE34" s="31"/>
      <c r="OF34" s="31"/>
      <c r="OG34" s="31"/>
      <c r="OH34" s="31"/>
      <c r="OI34" s="31"/>
      <c r="OJ34" s="31"/>
      <c r="OK34" s="31"/>
      <c r="OL34" s="31"/>
      <c r="OM34" s="31"/>
      <c r="ON34" s="31"/>
      <c r="OO34" s="31"/>
      <c r="OP34" s="31"/>
      <c r="OQ34" s="31"/>
      <c r="OR34" s="31"/>
      <c r="OS34" s="31"/>
      <c r="OT34" s="31"/>
      <c r="OU34" s="31"/>
      <c r="OV34" s="31"/>
      <c r="OW34" s="31"/>
      <c r="OX34" s="31"/>
      <c r="OY34" s="31"/>
      <c r="OZ34" s="31"/>
      <c r="PA34" s="31"/>
      <c r="PB34" s="31"/>
      <c r="PC34" s="31"/>
      <c r="PD34" s="31"/>
      <c r="PE34" s="31"/>
      <c r="PF34" s="31"/>
      <c r="PG34" s="31"/>
      <c r="PH34" s="31"/>
      <c r="PI34" s="31"/>
      <c r="PJ34" s="31"/>
      <c r="PK34" s="31"/>
      <c r="PL34" s="31"/>
      <c r="PM34" s="31"/>
      <c r="PN34" s="31"/>
      <c r="PO34" s="31"/>
      <c r="PP34" s="31"/>
      <c r="PQ34" s="31"/>
      <c r="PR34" s="31"/>
      <c r="PS34" s="31"/>
      <c r="PT34" s="31"/>
      <c r="PU34" s="31"/>
      <c r="PV34" s="31"/>
      <c r="PW34" s="31"/>
      <c r="PX34" s="31"/>
      <c r="PY34" s="31"/>
      <c r="PZ34" s="31"/>
      <c r="QA34" s="31"/>
      <c r="QB34" s="31"/>
      <c r="QC34" s="31"/>
    </row>
    <row r="35" spans="1:16383" s="39" customFormat="1">
      <c r="A35" s="36" t="s">
        <v>75</v>
      </c>
      <c r="B35" s="33" t="s">
        <v>735</v>
      </c>
      <c r="C35" s="33"/>
      <c r="D35" s="33" t="s">
        <v>199</v>
      </c>
      <c r="E35" s="33"/>
      <c r="F35" s="33">
        <v>400</v>
      </c>
      <c r="G35" s="33"/>
      <c r="H35" s="33"/>
      <c r="I35" s="33"/>
      <c r="J35" s="33">
        <v>200</v>
      </c>
      <c r="K35" s="33">
        <v>200</v>
      </c>
      <c r="L35" s="33"/>
      <c r="M35" s="33"/>
      <c r="N35" s="33"/>
      <c r="O35" s="33"/>
      <c r="P35" s="33"/>
      <c r="Q35" s="33"/>
      <c r="R35" s="33"/>
      <c r="S35" s="33"/>
      <c r="T35" s="20">
        <f t="shared" si="1"/>
        <v>400</v>
      </c>
      <c r="U35" s="20">
        <f t="shared" si="2"/>
        <v>0</v>
      </c>
      <c r="V35" s="34">
        <f t="shared" si="4"/>
        <v>1</v>
      </c>
      <c r="W35" s="37"/>
      <c r="X35" s="35" t="str">
        <f t="shared" si="3"/>
        <v/>
      </c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  <c r="DW35" s="31"/>
      <c r="DX35" s="31"/>
      <c r="DY35" s="31"/>
      <c r="DZ35" s="31"/>
      <c r="EA35" s="31"/>
      <c r="EB35" s="31"/>
      <c r="EC35" s="31"/>
      <c r="ED35" s="31"/>
      <c r="EE35" s="31"/>
      <c r="EF35" s="31"/>
      <c r="EG35" s="31"/>
      <c r="EH35" s="31"/>
      <c r="EI35" s="31"/>
      <c r="EJ35" s="31"/>
      <c r="EK35" s="31"/>
      <c r="EL35" s="31"/>
      <c r="EM35" s="31"/>
      <c r="EN35" s="31"/>
      <c r="EO35" s="31"/>
      <c r="EP35" s="31"/>
      <c r="EQ35" s="31"/>
      <c r="ER35" s="31"/>
      <c r="ES35" s="31"/>
      <c r="ET35" s="31"/>
      <c r="EU35" s="31"/>
      <c r="EV35" s="31"/>
      <c r="EW35" s="31"/>
      <c r="EX35" s="31"/>
      <c r="EY35" s="31"/>
      <c r="EZ35" s="31"/>
      <c r="FA35" s="31"/>
      <c r="FB35" s="31"/>
      <c r="FC35" s="31"/>
      <c r="FD35" s="31"/>
      <c r="FE35" s="31"/>
      <c r="FF35" s="31"/>
      <c r="FG35" s="31"/>
      <c r="FH35" s="31"/>
      <c r="FI35" s="31"/>
      <c r="FJ35" s="31"/>
      <c r="FK35" s="31"/>
      <c r="FL35" s="31"/>
      <c r="FM35" s="31"/>
      <c r="FN35" s="31"/>
      <c r="FO35" s="31"/>
      <c r="FP35" s="31"/>
      <c r="FQ35" s="31"/>
      <c r="FR35" s="31"/>
      <c r="FS35" s="31"/>
      <c r="FT35" s="31"/>
      <c r="FU35" s="31"/>
      <c r="FV35" s="31"/>
      <c r="FW35" s="31"/>
      <c r="FX35" s="31"/>
      <c r="FY35" s="31"/>
      <c r="FZ35" s="31"/>
      <c r="GA35" s="31"/>
      <c r="GB35" s="31"/>
      <c r="GC35" s="31"/>
      <c r="GD35" s="31"/>
      <c r="GE35" s="31"/>
      <c r="GF35" s="31"/>
      <c r="GG35" s="31"/>
      <c r="GH35" s="31"/>
      <c r="GI35" s="31"/>
      <c r="GJ35" s="31"/>
      <c r="GK35" s="31"/>
      <c r="GL35" s="31"/>
      <c r="GM35" s="31"/>
      <c r="GN35" s="31"/>
      <c r="GO35" s="31"/>
      <c r="GP35" s="31"/>
      <c r="GQ35" s="31"/>
      <c r="GR35" s="31"/>
      <c r="GS35" s="31"/>
      <c r="GT35" s="31"/>
      <c r="GU35" s="31"/>
      <c r="GV35" s="31"/>
      <c r="GW35" s="31"/>
      <c r="GX35" s="31"/>
      <c r="GY35" s="31"/>
      <c r="GZ35" s="31"/>
      <c r="HA35" s="31"/>
      <c r="HB35" s="31"/>
      <c r="HC35" s="31"/>
      <c r="HD35" s="31"/>
      <c r="HE35" s="31"/>
      <c r="HF35" s="31"/>
      <c r="HG35" s="31"/>
      <c r="HH35" s="31"/>
      <c r="HI35" s="31"/>
      <c r="HJ35" s="31"/>
      <c r="HK35" s="31"/>
      <c r="HL35" s="31"/>
      <c r="HM35" s="31"/>
      <c r="HN35" s="31"/>
      <c r="HO35" s="31"/>
      <c r="HP35" s="31"/>
      <c r="HQ35" s="31"/>
      <c r="HR35" s="31"/>
      <c r="HS35" s="31"/>
      <c r="HT35" s="31"/>
      <c r="HU35" s="31"/>
      <c r="HV35" s="31"/>
      <c r="HW35" s="31"/>
      <c r="HX35" s="31"/>
      <c r="HY35" s="31"/>
      <c r="HZ35" s="31"/>
      <c r="IA35" s="31"/>
      <c r="IB35" s="31"/>
      <c r="IC35" s="31"/>
      <c r="ID35" s="31"/>
      <c r="IE35" s="31"/>
      <c r="IF35" s="31"/>
      <c r="IG35" s="31"/>
      <c r="IH35" s="31"/>
      <c r="II35" s="31"/>
      <c r="IJ35" s="31"/>
      <c r="IK35" s="31"/>
      <c r="IL35" s="31"/>
      <c r="IM35" s="31"/>
      <c r="IN35" s="31"/>
      <c r="IO35" s="31"/>
      <c r="IP35" s="31"/>
      <c r="IQ35" s="31"/>
      <c r="IR35" s="31"/>
      <c r="IS35" s="31"/>
      <c r="IT35" s="31"/>
      <c r="IU35" s="31"/>
      <c r="IV35" s="31"/>
      <c r="IW35" s="31"/>
      <c r="IX35" s="31"/>
      <c r="IY35" s="31"/>
      <c r="IZ35" s="31"/>
      <c r="JA35" s="31"/>
      <c r="JB35" s="31"/>
      <c r="JC35" s="31"/>
      <c r="JD35" s="31"/>
      <c r="JE35" s="31"/>
      <c r="JF35" s="31"/>
      <c r="JG35" s="31"/>
      <c r="JH35" s="31"/>
      <c r="JI35" s="31"/>
      <c r="JJ35" s="31"/>
      <c r="JK35" s="31"/>
      <c r="JL35" s="31"/>
      <c r="JM35" s="31"/>
      <c r="JN35" s="31"/>
      <c r="JO35" s="31"/>
      <c r="JP35" s="31"/>
      <c r="JQ35" s="31"/>
      <c r="JR35" s="31"/>
      <c r="JS35" s="31"/>
      <c r="JT35" s="31"/>
      <c r="JU35" s="31"/>
      <c r="JV35" s="31"/>
      <c r="JW35" s="31"/>
      <c r="JX35" s="31"/>
      <c r="JY35" s="31"/>
      <c r="JZ35" s="31"/>
      <c r="KA35" s="31"/>
      <c r="KB35" s="31"/>
      <c r="KC35" s="31"/>
      <c r="KD35" s="31"/>
      <c r="KE35" s="31"/>
      <c r="KF35" s="31"/>
      <c r="KG35" s="31"/>
      <c r="KH35" s="31"/>
      <c r="KI35" s="31"/>
      <c r="KJ35" s="31"/>
      <c r="KK35" s="31"/>
      <c r="KL35" s="31"/>
      <c r="KM35" s="31"/>
      <c r="KN35" s="31"/>
      <c r="KO35" s="31"/>
      <c r="KP35" s="31"/>
      <c r="KQ35" s="31"/>
      <c r="KR35" s="31"/>
      <c r="KS35" s="31"/>
      <c r="KT35" s="31"/>
      <c r="KU35" s="31"/>
      <c r="KV35" s="31"/>
      <c r="KW35" s="31"/>
      <c r="KX35" s="31"/>
      <c r="KY35" s="31"/>
      <c r="KZ35" s="31"/>
      <c r="LA35" s="31"/>
      <c r="LB35" s="31"/>
      <c r="LC35" s="31"/>
      <c r="LD35" s="31"/>
      <c r="LE35" s="31"/>
      <c r="LF35" s="31"/>
      <c r="LG35" s="31"/>
      <c r="LH35" s="31"/>
      <c r="LI35" s="31"/>
      <c r="LJ35" s="31"/>
      <c r="LK35" s="31"/>
      <c r="LL35" s="31"/>
      <c r="LM35" s="31"/>
      <c r="LN35" s="31"/>
      <c r="LO35" s="31"/>
      <c r="LP35" s="31"/>
      <c r="LQ35" s="31"/>
      <c r="LR35" s="31"/>
      <c r="LS35" s="31"/>
      <c r="LT35" s="31"/>
      <c r="LU35" s="31"/>
      <c r="LV35" s="31"/>
      <c r="LW35" s="31"/>
      <c r="LX35" s="31"/>
      <c r="LY35" s="31"/>
      <c r="LZ35" s="31"/>
      <c r="MA35" s="31"/>
      <c r="MB35" s="31"/>
      <c r="MC35" s="31"/>
      <c r="MD35" s="31"/>
      <c r="ME35" s="31"/>
      <c r="MF35" s="31"/>
      <c r="MG35" s="31"/>
      <c r="MH35" s="31"/>
      <c r="MI35" s="31"/>
      <c r="MJ35" s="31"/>
      <c r="MK35" s="31"/>
      <c r="ML35" s="31"/>
      <c r="MM35" s="31"/>
      <c r="MN35" s="31"/>
      <c r="MO35" s="31"/>
      <c r="MP35" s="31"/>
      <c r="MQ35" s="31"/>
      <c r="MR35" s="31"/>
      <c r="MS35" s="31"/>
      <c r="MT35" s="31"/>
      <c r="MU35" s="31"/>
      <c r="MV35" s="31"/>
      <c r="MW35" s="31"/>
      <c r="MX35" s="31"/>
      <c r="MY35" s="31"/>
      <c r="MZ35" s="31"/>
      <c r="NA35" s="31"/>
      <c r="NB35" s="31"/>
      <c r="NC35" s="31"/>
      <c r="ND35" s="31"/>
      <c r="NE35" s="31"/>
      <c r="NF35" s="31"/>
      <c r="NG35" s="31"/>
      <c r="NH35" s="31"/>
      <c r="NI35" s="31"/>
      <c r="NJ35" s="31"/>
      <c r="NK35" s="31"/>
      <c r="NL35" s="31"/>
      <c r="NM35" s="31"/>
      <c r="NN35" s="31"/>
      <c r="NO35" s="31"/>
      <c r="NP35" s="31"/>
      <c r="NQ35" s="31"/>
      <c r="NR35" s="31"/>
      <c r="NS35" s="31"/>
      <c r="NT35" s="31"/>
      <c r="NU35" s="31"/>
      <c r="NV35" s="31"/>
      <c r="NW35" s="31"/>
      <c r="NX35" s="31"/>
      <c r="NY35" s="31"/>
      <c r="NZ35" s="31"/>
      <c r="OA35" s="31"/>
      <c r="OB35" s="31"/>
      <c r="OC35" s="31"/>
      <c r="OD35" s="31"/>
      <c r="OE35" s="31"/>
      <c r="OF35" s="31"/>
      <c r="OG35" s="31"/>
      <c r="OH35" s="31"/>
      <c r="OI35" s="31"/>
      <c r="OJ35" s="31"/>
      <c r="OK35" s="31"/>
      <c r="OL35" s="31"/>
      <c r="OM35" s="31"/>
      <c r="ON35" s="31"/>
      <c r="OO35" s="31"/>
      <c r="OP35" s="31"/>
      <c r="OQ35" s="31"/>
      <c r="OR35" s="31"/>
      <c r="OS35" s="31"/>
      <c r="OT35" s="31"/>
      <c r="OU35" s="31"/>
      <c r="OV35" s="31"/>
      <c r="OW35" s="31"/>
      <c r="OX35" s="31"/>
      <c r="OY35" s="31"/>
      <c r="OZ35" s="31"/>
      <c r="PA35" s="31"/>
      <c r="PB35" s="31"/>
      <c r="PC35" s="31"/>
      <c r="PD35" s="31"/>
      <c r="PE35" s="31"/>
      <c r="PF35" s="31"/>
      <c r="PG35" s="31"/>
      <c r="PH35" s="31"/>
      <c r="PI35" s="31"/>
      <c r="PJ35" s="31"/>
      <c r="PK35" s="31"/>
      <c r="PL35" s="31"/>
      <c r="PM35" s="31"/>
      <c r="PN35" s="31"/>
      <c r="PO35" s="31"/>
      <c r="PP35" s="31"/>
      <c r="PQ35" s="31"/>
      <c r="PR35" s="31"/>
      <c r="PS35" s="31"/>
      <c r="PT35" s="31"/>
      <c r="PU35" s="31"/>
      <c r="PV35" s="31"/>
      <c r="PW35" s="31"/>
      <c r="PX35" s="31"/>
      <c r="PY35" s="31"/>
      <c r="PZ35" s="31"/>
      <c r="QA35" s="31"/>
      <c r="QB35" s="31"/>
      <c r="QC35" s="31"/>
    </row>
    <row r="36" spans="1:16383" s="39" customFormat="1">
      <c r="A36" s="36" t="s">
        <v>81</v>
      </c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20" t="str">
        <f t="shared" si="1"/>
        <v/>
      </c>
      <c r="U36" s="20" t="str">
        <f t="shared" si="2"/>
        <v/>
      </c>
      <c r="V36" s="34" t="str">
        <f t="shared" si="4"/>
        <v/>
      </c>
      <c r="W36" s="38"/>
      <c r="X36" s="35" t="str">
        <f t="shared" ref="X36:X67" si="5">IF(W36&lt;&gt;"",F36 - (SUM(G36:S36)),"")</f>
        <v/>
      </c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  <c r="DW36" s="31"/>
      <c r="DX36" s="31"/>
      <c r="DY36" s="31"/>
      <c r="DZ36" s="31"/>
      <c r="EA36" s="31"/>
      <c r="EB36" s="31"/>
      <c r="EC36" s="31"/>
      <c r="ED36" s="31"/>
      <c r="EE36" s="31"/>
      <c r="EF36" s="31"/>
      <c r="EG36" s="31"/>
      <c r="EH36" s="31"/>
      <c r="EI36" s="31"/>
      <c r="EJ36" s="31"/>
      <c r="EK36" s="31"/>
      <c r="EL36" s="31"/>
      <c r="EM36" s="31"/>
      <c r="EN36" s="31"/>
      <c r="EO36" s="31"/>
      <c r="EP36" s="31"/>
      <c r="EQ36" s="31"/>
      <c r="ER36" s="31"/>
      <c r="ES36" s="31"/>
      <c r="ET36" s="31"/>
      <c r="EU36" s="31"/>
      <c r="EV36" s="31"/>
      <c r="EW36" s="31"/>
      <c r="EX36" s="31"/>
      <c r="EY36" s="31"/>
      <c r="EZ36" s="31"/>
      <c r="FA36" s="31"/>
      <c r="FB36" s="31"/>
      <c r="FC36" s="31"/>
      <c r="FD36" s="31"/>
      <c r="FE36" s="31"/>
      <c r="FF36" s="31"/>
      <c r="FG36" s="31"/>
      <c r="FH36" s="31"/>
      <c r="FI36" s="31"/>
      <c r="FJ36" s="31"/>
      <c r="FK36" s="31"/>
      <c r="FL36" s="31"/>
      <c r="FM36" s="31"/>
      <c r="FN36" s="31"/>
      <c r="FO36" s="31"/>
      <c r="FP36" s="31"/>
      <c r="FQ36" s="31"/>
      <c r="FR36" s="31"/>
      <c r="FS36" s="31"/>
      <c r="FT36" s="31"/>
      <c r="FU36" s="31"/>
      <c r="FV36" s="31"/>
      <c r="FW36" s="31"/>
      <c r="FX36" s="31"/>
      <c r="FY36" s="31"/>
      <c r="FZ36" s="31"/>
      <c r="GA36" s="31"/>
      <c r="GB36" s="31"/>
      <c r="GC36" s="31"/>
      <c r="GD36" s="31"/>
      <c r="GE36" s="31"/>
      <c r="GF36" s="31"/>
      <c r="GG36" s="31"/>
      <c r="GH36" s="31"/>
      <c r="GI36" s="31"/>
      <c r="GJ36" s="31"/>
      <c r="GK36" s="31"/>
      <c r="GL36" s="31"/>
      <c r="GM36" s="31"/>
      <c r="GN36" s="31"/>
      <c r="GO36" s="31"/>
      <c r="GP36" s="31"/>
      <c r="GQ36" s="31"/>
      <c r="GR36" s="31"/>
      <c r="GS36" s="31"/>
      <c r="GT36" s="31"/>
      <c r="GU36" s="31"/>
      <c r="GV36" s="31"/>
      <c r="GW36" s="31"/>
      <c r="GX36" s="31"/>
      <c r="GY36" s="31"/>
      <c r="GZ36" s="31"/>
      <c r="HA36" s="31"/>
      <c r="HB36" s="31"/>
      <c r="HC36" s="31"/>
      <c r="HD36" s="31"/>
      <c r="HE36" s="31"/>
      <c r="HF36" s="31"/>
      <c r="HG36" s="31"/>
      <c r="HH36" s="31"/>
      <c r="HI36" s="31"/>
      <c r="HJ36" s="31"/>
      <c r="HK36" s="31"/>
      <c r="HL36" s="31"/>
      <c r="HM36" s="31"/>
      <c r="HN36" s="31"/>
      <c r="HO36" s="31"/>
      <c r="HP36" s="31"/>
      <c r="HQ36" s="31"/>
      <c r="HR36" s="31"/>
      <c r="HS36" s="31"/>
      <c r="HT36" s="31"/>
      <c r="HU36" s="31"/>
      <c r="HV36" s="31"/>
      <c r="HW36" s="31"/>
      <c r="HX36" s="31"/>
      <c r="HY36" s="31"/>
      <c r="HZ36" s="31"/>
      <c r="IA36" s="31"/>
      <c r="IB36" s="31"/>
      <c r="IC36" s="31"/>
      <c r="ID36" s="31"/>
      <c r="IE36" s="31"/>
      <c r="IF36" s="31"/>
      <c r="IG36" s="31"/>
      <c r="IH36" s="31"/>
      <c r="II36" s="31"/>
      <c r="IJ36" s="31"/>
      <c r="IK36" s="31"/>
      <c r="IL36" s="31"/>
      <c r="IM36" s="31"/>
      <c r="IN36" s="31"/>
      <c r="IO36" s="31"/>
      <c r="IP36" s="31"/>
      <c r="IQ36" s="31"/>
      <c r="IR36" s="31"/>
      <c r="IS36" s="31"/>
      <c r="IT36" s="31"/>
      <c r="IU36" s="31"/>
      <c r="IV36" s="31"/>
      <c r="IW36" s="31"/>
      <c r="IX36" s="31"/>
      <c r="IY36" s="31"/>
      <c r="IZ36" s="31"/>
      <c r="JA36" s="31"/>
      <c r="JB36" s="31"/>
      <c r="JC36" s="31"/>
      <c r="JD36" s="31"/>
      <c r="JE36" s="31"/>
      <c r="JF36" s="31"/>
      <c r="JG36" s="31"/>
      <c r="JH36" s="31"/>
      <c r="JI36" s="31"/>
      <c r="JJ36" s="31"/>
      <c r="JK36" s="31"/>
      <c r="JL36" s="31"/>
      <c r="JM36" s="31"/>
      <c r="JN36" s="31"/>
      <c r="JO36" s="31"/>
      <c r="JP36" s="31"/>
      <c r="JQ36" s="31"/>
      <c r="JR36" s="31"/>
      <c r="JS36" s="31"/>
      <c r="JT36" s="31"/>
      <c r="JU36" s="31"/>
      <c r="JV36" s="31"/>
      <c r="JW36" s="31"/>
      <c r="JX36" s="31"/>
      <c r="JY36" s="31"/>
      <c r="JZ36" s="31"/>
      <c r="KA36" s="31"/>
      <c r="KB36" s="31"/>
      <c r="KC36" s="31"/>
      <c r="KD36" s="31"/>
      <c r="KE36" s="31"/>
      <c r="KF36" s="31"/>
      <c r="KG36" s="31"/>
      <c r="KH36" s="31"/>
      <c r="KI36" s="31"/>
      <c r="KJ36" s="31"/>
      <c r="KK36" s="31"/>
      <c r="KL36" s="31"/>
      <c r="KM36" s="31"/>
      <c r="KN36" s="31"/>
      <c r="KO36" s="31"/>
      <c r="KP36" s="31"/>
      <c r="KQ36" s="31"/>
      <c r="KR36" s="31"/>
      <c r="KS36" s="31"/>
      <c r="KT36" s="31"/>
      <c r="KU36" s="31"/>
      <c r="KV36" s="31"/>
      <c r="KW36" s="31"/>
      <c r="KX36" s="31"/>
      <c r="KY36" s="31"/>
      <c r="KZ36" s="31"/>
      <c r="LA36" s="31"/>
      <c r="LB36" s="31"/>
      <c r="LC36" s="31"/>
      <c r="LD36" s="31"/>
      <c r="LE36" s="31"/>
      <c r="LF36" s="31"/>
      <c r="LG36" s="31"/>
      <c r="LH36" s="31"/>
      <c r="LI36" s="31"/>
      <c r="LJ36" s="31"/>
      <c r="LK36" s="31"/>
      <c r="LL36" s="31"/>
      <c r="LM36" s="31"/>
      <c r="LN36" s="31"/>
      <c r="LO36" s="31"/>
      <c r="LP36" s="31"/>
      <c r="LQ36" s="31"/>
      <c r="LR36" s="31"/>
      <c r="LS36" s="31"/>
      <c r="LT36" s="31"/>
      <c r="LU36" s="31"/>
      <c r="LV36" s="31"/>
      <c r="LW36" s="31"/>
      <c r="LX36" s="31"/>
      <c r="LY36" s="31"/>
      <c r="LZ36" s="31"/>
      <c r="MA36" s="31"/>
      <c r="MB36" s="31"/>
      <c r="MC36" s="31"/>
      <c r="MD36" s="31"/>
      <c r="ME36" s="31"/>
      <c r="MF36" s="31"/>
      <c r="MG36" s="31"/>
      <c r="MH36" s="31"/>
      <c r="MI36" s="31"/>
      <c r="MJ36" s="31"/>
      <c r="MK36" s="31"/>
      <c r="ML36" s="31"/>
      <c r="MM36" s="31"/>
      <c r="MN36" s="31"/>
      <c r="MO36" s="31"/>
      <c r="MP36" s="31"/>
      <c r="MQ36" s="31"/>
      <c r="MR36" s="31"/>
      <c r="MS36" s="31"/>
      <c r="MT36" s="31"/>
      <c r="MU36" s="31"/>
      <c r="MV36" s="31"/>
      <c r="MW36" s="31"/>
      <c r="MX36" s="31"/>
      <c r="MY36" s="31"/>
      <c r="MZ36" s="31"/>
      <c r="NA36" s="31"/>
      <c r="NB36" s="31"/>
      <c r="NC36" s="31"/>
      <c r="ND36" s="31"/>
      <c r="NE36" s="31"/>
      <c r="NF36" s="31"/>
      <c r="NG36" s="31"/>
      <c r="NH36" s="31"/>
      <c r="NI36" s="31"/>
      <c r="NJ36" s="31"/>
      <c r="NK36" s="31"/>
      <c r="NL36" s="31"/>
      <c r="NM36" s="31"/>
      <c r="NN36" s="31"/>
      <c r="NO36" s="31"/>
      <c r="NP36" s="31"/>
      <c r="NQ36" s="31"/>
      <c r="NR36" s="31"/>
      <c r="NS36" s="31"/>
      <c r="NT36" s="31"/>
      <c r="NU36" s="31"/>
      <c r="NV36" s="31"/>
      <c r="NW36" s="31"/>
      <c r="NX36" s="31"/>
      <c r="NY36" s="31"/>
      <c r="NZ36" s="31"/>
      <c r="OA36" s="31"/>
      <c r="OB36" s="31"/>
      <c r="OC36" s="31"/>
      <c r="OD36" s="31"/>
      <c r="OE36" s="31"/>
      <c r="OF36" s="31"/>
      <c r="OG36" s="31"/>
      <c r="OH36" s="31"/>
      <c r="OI36" s="31"/>
      <c r="OJ36" s="31"/>
      <c r="OK36" s="31"/>
      <c r="OL36" s="31"/>
      <c r="OM36" s="31"/>
      <c r="ON36" s="31"/>
      <c r="OO36" s="31"/>
      <c r="OP36" s="31"/>
      <c r="OQ36" s="31"/>
      <c r="OR36" s="31"/>
      <c r="OS36" s="31"/>
      <c r="OT36" s="31"/>
      <c r="OU36" s="31"/>
      <c r="OV36" s="31"/>
      <c r="OW36" s="31"/>
      <c r="OX36" s="31"/>
      <c r="OY36" s="31"/>
      <c r="OZ36" s="31"/>
      <c r="PA36" s="31"/>
      <c r="PB36" s="31"/>
      <c r="PC36" s="31"/>
      <c r="PD36" s="31"/>
      <c r="PE36" s="31"/>
      <c r="PF36" s="31"/>
      <c r="PG36" s="31"/>
      <c r="PH36" s="31"/>
      <c r="PI36" s="31"/>
      <c r="PJ36" s="31"/>
      <c r="PK36" s="31"/>
      <c r="PL36" s="31"/>
      <c r="PM36" s="31"/>
      <c r="PN36" s="31"/>
      <c r="PO36" s="31"/>
      <c r="PP36" s="31"/>
      <c r="PQ36" s="31"/>
      <c r="PR36" s="31"/>
      <c r="PS36" s="31"/>
      <c r="PT36" s="31"/>
      <c r="PU36" s="31"/>
      <c r="PV36" s="31"/>
      <c r="PW36" s="31"/>
      <c r="PX36" s="31"/>
      <c r="PY36" s="31"/>
      <c r="PZ36" s="31"/>
      <c r="QA36" s="31"/>
      <c r="QB36" s="31"/>
      <c r="QC36" s="31"/>
    </row>
    <row r="37" spans="1:16383" s="39" customFormat="1">
      <c r="A37" s="36" t="s">
        <v>84</v>
      </c>
      <c r="B37" s="33"/>
      <c r="C37" s="33"/>
      <c r="D37" s="33"/>
      <c r="E37" s="33"/>
      <c r="F37" s="33"/>
      <c r="G37" s="33"/>
      <c r="H37" s="33"/>
      <c r="I37" s="33"/>
      <c r="J37" s="40"/>
      <c r="K37" s="33"/>
      <c r="L37" s="33"/>
      <c r="M37" s="33"/>
      <c r="N37" s="33"/>
      <c r="O37" s="33"/>
      <c r="P37" s="33"/>
      <c r="Q37" s="33"/>
      <c r="R37" s="33"/>
      <c r="S37" s="33"/>
      <c r="T37" s="20" t="str">
        <f t="shared" si="1"/>
        <v/>
      </c>
      <c r="U37" s="20" t="str">
        <f t="shared" si="2"/>
        <v/>
      </c>
      <c r="V37" s="34" t="str">
        <f t="shared" si="4"/>
        <v/>
      </c>
      <c r="W37" s="37"/>
      <c r="X37" s="35" t="str">
        <f t="shared" si="5"/>
        <v/>
      </c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  <c r="DW37" s="31"/>
      <c r="DX37" s="31"/>
      <c r="DY37" s="31"/>
      <c r="DZ37" s="31"/>
      <c r="EA37" s="31"/>
      <c r="EB37" s="31"/>
      <c r="EC37" s="31"/>
      <c r="ED37" s="31"/>
      <c r="EE37" s="31"/>
      <c r="EF37" s="31"/>
      <c r="EG37" s="31"/>
      <c r="EH37" s="31"/>
      <c r="EI37" s="31"/>
      <c r="EJ37" s="31"/>
      <c r="EK37" s="31"/>
      <c r="EL37" s="31"/>
      <c r="EM37" s="31"/>
      <c r="EN37" s="31"/>
      <c r="EO37" s="31"/>
      <c r="EP37" s="31"/>
      <c r="EQ37" s="31"/>
      <c r="ER37" s="31"/>
      <c r="ES37" s="31"/>
      <c r="ET37" s="31"/>
      <c r="EU37" s="31"/>
      <c r="EV37" s="31"/>
      <c r="EW37" s="31"/>
      <c r="EX37" s="31"/>
      <c r="EY37" s="31"/>
      <c r="EZ37" s="31"/>
      <c r="FA37" s="31"/>
      <c r="FB37" s="31"/>
      <c r="FC37" s="31"/>
      <c r="FD37" s="31"/>
      <c r="FE37" s="31"/>
      <c r="FF37" s="31"/>
      <c r="FG37" s="31"/>
      <c r="FH37" s="31"/>
      <c r="FI37" s="31"/>
      <c r="FJ37" s="31"/>
      <c r="FK37" s="31"/>
      <c r="FL37" s="31"/>
      <c r="FM37" s="31"/>
      <c r="FN37" s="31"/>
      <c r="FO37" s="31"/>
      <c r="FP37" s="31"/>
      <c r="FQ37" s="31"/>
      <c r="FR37" s="31"/>
      <c r="FS37" s="31"/>
      <c r="FT37" s="31"/>
      <c r="FU37" s="31"/>
      <c r="FV37" s="31"/>
      <c r="FW37" s="31"/>
      <c r="FX37" s="31"/>
      <c r="FY37" s="31"/>
      <c r="FZ37" s="31"/>
      <c r="GA37" s="31"/>
      <c r="GB37" s="31"/>
      <c r="GC37" s="31"/>
      <c r="GD37" s="31"/>
      <c r="GE37" s="31"/>
      <c r="GF37" s="31"/>
      <c r="GG37" s="31"/>
      <c r="GH37" s="31"/>
      <c r="GI37" s="31"/>
      <c r="GJ37" s="31"/>
      <c r="GK37" s="31"/>
      <c r="GL37" s="31"/>
      <c r="GM37" s="31"/>
      <c r="GN37" s="31"/>
      <c r="GO37" s="31"/>
      <c r="GP37" s="31"/>
      <c r="GQ37" s="31"/>
      <c r="GR37" s="31"/>
      <c r="GS37" s="31"/>
      <c r="GT37" s="31"/>
      <c r="GU37" s="31"/>
      <c r="GV37" s="31"/>
      <c r="GW37" s="31"/>
      <c r="GX37" s="31"/>
      <c r="GY37" s="31"/>
      <c r="GZ37" s="31"/>
      <c r="HA37" s="31"/>
      <c r="HB37" s="31"/>
      <c r="HC37" s="31"/>
      <c r="HD37" s="31"/>
      <c r="HE37" s="31"/>
      <c r="HF37" s="31"/>
      <c r="HG37" s="31"/>
      <c r="HH37" s="31"/>
      <c r="HI37" s="31"/>
      <c r="HJ37" s="31"/>
      <c r="HK37" s="31"/>
      <c r="HL37" s="31"/>
      <c r="HM37" s="31"/>
      <c r="HN37" s="31"/>
      <c r="HO37" s="31"/>
      <c r="HP37" s="31"/>
      <c r="HQ37" s="31"/>
      <c r="HR37" s="31"/>
      <c r="HS37" s="31"/>
      <c r="HT37" s="31"/>
      <c r="HU37" s="31"/>
      <c r="HV37" s="31"/>
      <c r="HW37" s="31"/>
      <c r="HX37" s="31"/>
      <c r="HY37" s="31"/>
      <c r="HZ37" s="31"/>
      <c r="IA37" s="31"/>
      <c r="IB37" s="31"/>
      <c r="IC37" s="31"/>
      <c r="ID37" s="31"/>
      <c r="IE37" s="31"/>
      <c r="IF37" s="31"/>
      <c r="IG37" s="31"/>
      <c r="IH37" s="31"/>
      <c r="II37" s="31"/>
      <c r="IJ37" s="31"/>
      <c r="IK37" s="31"/>
      <c r="IL37" s="31"/>
      <c r="IM37" s="31"/>
      <c r="IN37" s="31"/>
      <c r="IO37" s="31"/>
      <c r="IP37" s="31"/>
      <c r="IQ37" s="31"/>
      <c r="IR37" s="31"/>
      <c r="IS37" s="31"/>
      <c r="IT37" s="31"/>
      <c r="IU37" s="31"/>
      <c r="IV37" s="31"/>
      <c r="IW37" s="31"/>
      <c r="IX37" s="31"/>
      <c r="IY37" s="31"/>
      <c r="IZ37" s="31"/>
      <c r="JA37" s="31"/>
      <c r="JB37" s="31"/>
      <c r="JC37" s="31"/>
      <c r="JD37" s="31"/>
      <c r="JE37" s="31"/>
      <c r="JF37" s="31"/>
      <c r="JG37" s="31"/>
      <c r="JH37" s="31"/>
      <c r="JI37" s="31"/>
      <c r="JJ37" s="31"/>
      <c r="JK37" s="31"/>
      <c r="JL37" s="31"/>
      <c r="JM37" s="31"/>
      <c r="JN37" s="31"/>
      <c r="JO37" s="31"/>
      <c r="JP37" s="31"/>
      <c r="JQ37" s="31"/>
      <c r="JR37" s="31"/>
      <c r="JS37" s="31"/>
      <c r="JT37" s="31"/>
      <c r="JU37" s="31"/>
      <c r="JV37" s="31"/>
      <c r="JW37" s="31"/>
      <c r="JX37" s="31"/>
      <c r="JY37" s="31"/>
      <c r="JZ37" s="31"/>
      <c r="KA37" s="31"/>
      <c r="KB37" s="31"/>
      <c r="KC37" s="31"/>
      <c r="KD37" s="31"/>
      <c r="KE37" s="31"/>
      <c r="KF37" s="31"/>
      <c r="KG37" s="31"/>
      <c r="KH37" s="31"/>
      <c r="KI37" s="31"/>
      <c r="KJ37" s="31"/>
      <c r="KK37" s="31"/>
      <c r="KL37" s="31"/>
      <c r="KM37" s="31"/>
      <c r="KN37" s="31"/>
      <c r="KO37" s="31"/>
      <c r="KP37" s="31"/>
      <c r="KQ37" s="31"/>
      <c r="KR37" s="31"/>
      <c r="KS37" s="31"/>
      <c r="KT37" s="31"/>
      <c r="KU37" s="31"/>
      <c r="KV37" s="31"/>
      <c r="KW37" s="31"/>
      <c r="KX37" s="31"/>
      <c r="KY37" s="31"/>
      <c r="KZ37" s="31"/>
      <c r="LA37" s="31"/>
      <c r="LB37" s="31"/>
      <c r="LC37" s="31"/>
      <c r="LD37" s="31"/>
      <c r="LE37" s="31"/>
      <c r="LF37" s="31"/>
      <c r="LG37" s="31"/>
      <c r="LH37" s="31"/>
      <c r="LI37" s="31"/>
      <c r="LJ37" s="31"/>
      <c r="LK37" s="31"/>
      <c r="LL37" s="31"/>
      <c r="LM37" s="31"/>
      <c r="LN37" s="31"/>
      <c r="LO37" s="31"/>
      <c r="LP37" s="31"/>
      <c r="LQ37" s="31"/>
      <c r="LR37" s="31"/>
      <c r="LS37" s="31"/>
      <c r="LT37" s="31"/>
      <c r="LU37" s="31"/>
      <c r="LV37" s="31"/>
      <c r="LW37" s="31"/>
      <c r="LX37" s="31"/>
      <c r="LY37" s="31"/>
      <c r="LZ37" s="31"/>
      <c r="MA37" s="31"/>
      <c r="MB37" s="31"/>
      <c r="MC37" s="31"/>
      <c r="MD37" s="31"/>
      <c r="ME37" s="31"/>
      <c r="MF37" s="31"/>
      <c r="MG37" s="31"/>
      <c r="MH37" s="31"/>
      <c r="MI37" s="31"/>
      <c r="MJ37" s="31"/>
      <c r="MK37" s="31"/>
      <c r="ML37" s="31"/>
      <c r="MM37" s="31"/>
      <c r="MN37" s="31"/>
      <c r="MO37" s="31"/>
      <c r="MP37" s="31"/>
      <c r="MQ37" s="31"/>
      <c r="MR37" s="31"/>
      <c r="MS37" s="31"/>
      <c r="MT37" s="31"/>
      <c r="MU37" s="31"/>
      <c r="MV37" s="31"/>
      <c r="MW37" s="31"/>
      <c r="MX37" s="31"/>
      <c r="MY37" s="31"/>
      <c r="MZ37" s="31"/>
      <c r="NA37" s="31"/>
      <c r="NB37" s="31"/>
      <c r="NC37" s="31"/>
      <c r="ND37" s="31"/>
      <c r="NE37" s="31"/>
      <c r="NF37" s="31"/>
      <c r="NG37" s="31"/>
      <c r="NH37" s="31"/>
      <c r="NI37" s="31"/>
      <c r="NJ37" s="31"/>
      <c r="NK37" s="31"/>
      <c r="NL37" s="31"/>
      <c r="NM37" s="31"/>
      <c r="NN37" s="31"/>
      <c r="NO37" s="31"/>
      <c r="NP37" s="31"/>
      <c r="NQ37" s="31"/>
      <c r="NR37" s="31"/>
      <c r="NS37" s="31"/>
      <c r="NT37" s="31"/>
      <c r="NU37" s="31"/>
      <c r="NV37" s="31"/>
      <c r="NW37" s="31"/>
      <c r="NX37" s="31"/>
      <c r="NY37" s="31"/>
      <c r="NZ37" s="31"/>
      <c r="OA37" s="31"/>
      <c r="OB37" s="31"/>
      <c r="OC37" s="31"/>
      <c r="OD37" s="31"/>
      <c r="OE37" s="31"/>
      <c r="OF37" s="31"/>
      <c r="OG37" s="31"/>
      <c r="OH37" s="31"/>
      <c r="OI37" s="31"/>
      <c r="OJ37" s="31"/>
      <c r="OK37" s="31"/>
      <c r="OL37" s="31"/>
      <c r="OM37" s="31"/>
      <c r="ON37" s="31"/>
      <c r="OO37" s="31"/>
      <c r="OP37" s="31"/>
      <c r="OQ37" s="31"/>
      <c r="OR37" s="31"/>
      <c r="OS37" s="31"/>
      <c r="OT37" s="31"/>
      <c r="OU37" s="31"/>
      <c r="OV37" s="31"/>
      <c r="OW37" s="31"/>
      <c r="OX37" s="31"/>
      <c r="OY37" s="31"/>
      <c r="OZ37" s="31"/>
      <c r="PA37" s="31"/>
      <c r="PB37" s="31"/>
      <c r="PC37" s="31"/>
      <c r="PD37" s="31"/>
      <c r="PE37" s="31"/>
      <c r="PF37" s="31"/>
      <c r="PG37" s="31"/>
      <c r="PH37" s="31"/>
      <c r="PI37" s="31"/>
      <c r="PJ37" s="31"/>
      <c r="PK37" s="31"/>
      <c r="PL37" s="31"/>
      <c r="PM37" s="31"/>
      <c r="PN37" s="31"/>
      <c r="PO37" s="31"/>
      <c r="PP37" s="31"/>
      <c r="PQ37" s="31"/>
      <c r="PR37" s="31"/>
      <c r="PS37" s="31"/>
      <c r="PT37" s="31"/>
      <c r="PU37" s="31"/>
      <c r="PV37" s="31"/>
      <c r="PW37" s="31"/>
      <c r="PX37" s="31"/>
      <c r="PY37" s="31"/>
      <c r="PZ37" s="31"/>
      <c r="QA37" s="31"/>
      <c r="QB37" s="31"/>
      <c r="QC37" s="31"/>
    </row>
    <row r="38" spans="1:16383" s="39" customFormat="1">
      <c r="A38" s="36" t="s">
        <v>77</v>
      </c>
      <c r="B38" s="33"/>
      <c r="C38" s="33">
        <v>85</v>
      </c>
      <c r="D38" s="33" t="s">
        <v>141</v>
      </c>
      <c r="E38" s="33"/>
      <c r="F38" s="33">
        <v>0</v>
      </c>
      <c r="G38" s="33"/>
      <c r="H38" s="33"/>
      <c r="I38" s="33"/>
      <c r="K38" s="33"/>
      <c r="L38" s="33"/>
      <c r="M38" s="33"/>
      <c r="N38" s="33"/>
      <c r="O38" s="33"/>
      <c r="P38" s="33"/>
      <c r="Q38" s="33"/>
      <c r="R38" s="33"/>
      <c r="S38" s="33"/>
      <c r="T38" s="20">
        <f t="shared" si="1"/>
        <v>0</v>
      </c>
      <c r="U38" s="20">
        <f t="shared" si="2"/>
        <v>0</v>
      </c>
      <c r="V38" s="34" t="str">
        <f t="shared" si="4"/>
        <v/>
      </c>
      <c r="W38" s="37"/>
      <c r="X38" s="35" t="str">
        <f t="shared" si="5"/>
        <v/>
      </c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  <c r="IS38" s="31"/>
      <c r="IT38" s="31"/>
      <c r="IU38" s="31"/>
      <c r="IV38" s="31"/>
      <c r="IW38" s="31"/>
      <c r="IX38" s="31"/>
      <c r="IY38" s="31"/>
      <c r="IZ38" s="31"/>
      <c r="JA38" s="31"/>
      <c r="JB38" s="31"/>
      <c r="JC38" s="31"/>
      <c r="JD38" s="31"/>
      <c r="JE38" s="31"/>
      <c r="JF38" s="31"/>
      <c r="JG38" s="31"/>
      <c r="JH38" s="31"/>
      <c r="JI38" s="31"/>
      <c r="JJ38" s="31"/>
      <c r="JK38" s="31"/>
      <c r="JL38" s="31"/>
      <c r="JM38" s="31"/>
      <c r="JN38" s="31"/>
      <c r="JO38" s="31"/>
      <c r="JP38" s="31"/>
      <c r="JQ38" s="31"/>
      <c r="JR38" s="31"/>
      <c r="JS38" s="31"/>
      <c r="JT38" s="31"/>
      <c r="JU38" s="31"/>
      <c r="JV38" s="31"/>
      <c r="JW38" s="31"/>
      <c r="JX38" s="31"/>
      <c r="JY38" s="31"/>
      <c r="JZ38" s="31"/>
      <c r="KA38" s="31"/>
      <c r="KB38" s="31"/>
      <c r="KC38" s="31"/>
      <c r="KD38" s="31"/>
      <c r="KE38" s="31"/>
      <c r="KF38" s="31"/>
      <c r="KG38" s="31"/>
      <c r="KH38" s="31"/>
      <c r="KI38" s="31"/>
      <c r="KJ38" s="31"/>
      <c r="KK38" s="31"/>
      <c r="KL38" s="31"/>
      <c r="KM38" s="31"/>
      <c r="KN38" s="31"/>
      <c r="KO38" s="31"/>
      <c r="KP38" s="31"/>
      <c r="KQ38" s="31"/>
      <c r="KR38" s="31"/>
      <c r="KS38" s="31"/>
      <c r="KT38" s="31"/>
      <c r="KU38" s="31"/>
      <c r="KV38" s="31"/>
      <c r="KW38" s="31"/>
      <c r="KX38" s="31"/>
      <c r="KY38" s="31"/>
      <c r="KZ38" s="31"/>
      <c r="LA38" s="31"/>
      <c r="LB38" s="31"/>
      <c r="LC38" s="31"/>
      <c r="LD38" s="31"/>
      <c r="LE38" s="31"/>
      <c r="LF38" s="31"/>
      <c r="LG38" s="31"/>
      <c r="LH38" s="31"/>
      <c r="LI38" s="31"/>
      <c r="LJ38" s="31"/>
      <c r="LK38" s="31"/>
      <c r="LL38" s="31"/>
      <c r="LM38" s="31"/>
      <c r="LN38" s="31"/>
      <c r="LO38" s="31"/>
      <c r="LP38" s="31"/>
      <c r="LQ38" s="31"/>
      <c r="LR38" s="31"/>
      <c r="LS38" s="31"/>
      <c r="LT38" s="31"/>
      <c r="LU38" s="31"/>
      <c r="LV38" s="31"/>
      <c r="LW38" s="31"/>
      <c r="LX38" s="31"/>
      <c r="LY38" s="31"/>
      <c r="LZ38" s="31"/>
      <c r="MA38" s="31"/>
      <c r="MB38" s="31"/>
      <c r="MC38" s="31"/>
      <c r="MD38" s="31"/>
      <c r="ME38" s="31"/>
      <c r="MF38" s="31"/>
      <c r="MG38" s="31"/>
      <c r="MH38" s="31"/>
      <c r="MI38" s="31"/>
      <c r="MJ38" s="31"/>
      <c r="MK38" s="31"/>
      <c r="ML38" s="31"/>
      <c r="MM38" s="31"/>
      <c r="MN38" s="31"/>
      <c r="MO38" s="31"/>
      <c r="MP38" s="31"/>
      <c r="MQ38" s="31"/>
      <c r="MR38" s="31"/>
      <c r="MS38" s="31"/>
      <c r="MT38" s="31"/>
      <c r="MU38" s="31"/>
      <c r="MV38" s="31"/>
      <c r="MW38" s="31"/>
      <c r="MX38" s="31"/>
      <c r="MY38" s="31"/>
      <c r="MZ38" s="31"/>
      <c r="NA38" s="31"/>
      <c r="NB38" s="31"/>
      <c r="NC38" s="31"/>
      <c r="ND38" s="31"/>
      <c r="NE38" s="31"/>
      <c r="NF38" s="31"/>
      <c r="NG38" s="31"/>
      <c r="NH38" s="31"/>
      <c r="NI38" s="31"/>
      <c r="NJ38" s="31"/>
      <c r="NK38" s="31"/>
      <c r="NL38" s="31"/>
      <c r="NM38" s="31"/>
      <c r="NN38" s="31"/>
      <c r="NO38" s="31"/>
      <c r="NP38" s="31"/>
      <c r="NQ38" s="31"/>
      <c r="NR38" s="31"/>
      <c r="NS38" s="31"/>
      <c r="NT38" s="31"/>
      <c r="NU38" s="31"/>
      <c r="NV38" s="31"/>
      <c r="NW38" s="31"/>
      <c r="NX38" s="31"/>
      <c r="NY38" s="31"/>
      <c r="NZ38" s="31"/>
      <c r="OA38" s="31"/>
      <c r="OB38" s="31"/>
      <c r="OC38" s="31"/>
      <c r="OD38" s="31"/>
      <c r="OE38" s="31"/>
      <c r="OF38" s="31"/>
      <c r="OG38" s="31"/>
      <c r="OH38" s="31"/>
      <c r="OI38" s="31"/>
      <c r="OJ38" s="31"/>
      <c r="OK38" s="31"/>
      <c r="OL38" s="31"/>
      <c r="OM38" s="31"/>
      <c r="ON38" s="31"/>
      <c r="OO38" s="31"/>
      <c r="OP38" s="31"/>
      <c r="OQ38" s="31"/>
      <c r="OR38" s="31"/>
      <c r="OS38" s="31"/>
      <c r="OT38" s="31"/>
      <c r="OU38" s="31"/>
      <c r="OV38" s="31"/>
      <c r="OW38" s="31"/>
      <c r="OX38" s="31"/>
      <c r="OY38" s="31"/>
      <c r="OZ38" s="31"/>
      <c r="PA38" s="31"/>
      <c r="PB38" s="31"/>
      <c r="PC38" s="31"/>
      <c r="PD38" s="31"/>
      <c r="PE38" s="31"/>
      <c r="PF38" s="31"/>
      <c r="PG38" s="31"/>
      <c r="PH38" s="31"/>
      <c r="PI38" s="31"/>
      <c r="PJ38" s="31"/>
      <c r="PK38" s="31"/>
      <c r="PL38" s="31"/>
      <c r="PM38" s="31"/>
      <c r="PN38" s="31"/>
      <c r="PO38" s="31"/>
      <c r="PP38" s="31"/>
      <c r="PQ38" s="31"/>
      <c r="PR38" s="31"/>
      <c r="PS38" s="31"/>
      <c r="PT38" s="31"/>
      <c r="PU38" s="31"/>
      <c r="PV38" s="31"/>
      <c r="PW38" s="31"/>
      <c r="PX38" s="31"/>
      <c r="PY38" s="31"/>
      <c r="PZ38" s="31"/>
      <c r="QA38" s="31"/>
      <c r="QB38" s="31"/>
      <c r="QC38" s="31"/>
    </row>
    <row r="39" spans="1:16383" s="39" customFormat="1">
      <c r="A39" s="36" t="s">
        <v>78</v>
      </c>
      <c r="B39" s="33"/>
      <c r="C39" s="33">
        <v>94</v>
      </c>
      <c r="D39" s="33" t="s">
        <v>129</v>
      </c>
      <c r="E39" s="33"/>
      <c r="F39" s="33">
        <v>0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20">
        <f t="shared" si="1"/>
        <v>0</v>
      </c>
      <c r="U39" s="20">
        <f t="shared" si="2"/>
        <v>0</v>
      </c>
      <c r="V39" s="34" t="str">
        <f t="shared" si="4"/>
        <v/>
      </c>
      <c r="W39" s="37"/>
      <c r="X39" s="35" t="str">
        <f t="shared" si="5"/>
        <v/>
      </c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3"/>
      <c r="AP39" s="20"/>
      <c r="AQ39" s="20"/>
      <c r="AR39" s="36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3"/>
      <c r="BL39" s="20"/>
      <c r="BM39" s="20"/>
      <c r="BN39" s="36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3"/>
      <c r="CH39" s="20"/>
      <c r="CI39" s="20"/>
      <c r="CJ39" s="36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3"/>
      <c r="DD39" s="20"/>
      <c r="DE39" s="20"/>
      <c r="DF39" s="36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3"/>
      <c r="DZ39" s="20"/>
      <c r="EA39" s="20"/>
      <c r="EB39" s="36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3"/>
      <c r="EV39" s="20"/>
      <c r="EW39" s="20"/>
      <c r="EX39" s="36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/>
      <c r="FN39" s="37"/>
      <c r="FO39" s="37"/>
      <c r="FP39" s="37"/>
      <c r="FQ39" s="33"/>
      <c r="FR39" s="20"/>
      <c r="FS39" s="20"/>
      <c r="FT39" s="36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3"/>
      <c r="GN39" s="20"/>
      <c r="GO39" s="20"/>
      <c r="GP39" s="36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3"/>
      <c r="HJ39" s="20"/>
      <c r="HK39" s="20"/>
      <c r="HL39" s="36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3"/>
      <c r="IF39" s="20"/>
      <c r="IG39" s="20"/>
      <c r="IH39" s="36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3"/>
      <c r="JB39" s="20"/>
      <c r="JC39" s="20"/>
      <c r="JD39" s="36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3"/>
      <c r="JX39" s="20"/>
      <c r="JY39" s="20"/>
      <c r="JZ39" s="36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3"/>
      <c r="KT39" s="20"/>
      <c r="KU39" s="20"/>
      <c r="KV39" s="36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3"/>
      <c r="LP39" s="20"/>
      <c r="LQ39" s="20"/>
      <c r="LR39" s="36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3"/>
      <c r="ML39" s="20"/>
      <c r="MM39" s="20"/>
      <c r="MN39" s="36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3"/>
      <c r="NH39" s="20"/>
      <c r="NI39" s="20"/>
      <c r="NJ39" s="36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3"/>
      <c r="OD39" s="20"/>
      <c r="OE39" s="20"/>
      <c r="OF39" s="36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  <c r="OU39" s="37"/>
      <c r="OV39" s="37"/>
      <c r="OW39" s="37"/>
      <c r="OX39" s="37"/>
      <c r="OY39" s="33"/>
      <c r="OZ39" s="20"/>
      <c r="PA39" s="20"/>
      <c r="PB39" s="36"/>
      <c r="PC39" s="37"/>
      <c r="PD39" s="37"/>
      <c r="PE39" s="37"/>
      <c r="PF39" s="37"/>
      <c r="PG39" s="37"/>
      <c r="PH39" s="37"/>
      <c r="PI39" s="37"/>
      <c r="PJ39" s="37"/>
      <c r="PK39" s="37"/>
      <c r="PL39" s="37"/>
      <c r="PM39" s="37"/>
      <c r="PN39" s="37"/>
      <c r="PO39" s="37"/>
      <c r="PP39" s="37"/>
      <c r="PQ39" s="37"/>
      <c r="PR39" s="37"/>
      <c r="PS39" s="37"/>
      <c r="PT39" s="37"/>
      <c r="PU39" s="33"/>
      <c r="PV39" s="20"/>
      <c r="PW39" s="20"/>
      <c r="PX39" s="36"/>
      <c r="PY39" s="37"/>
      <c r="PZ39" s="37"/>
      <c r="QA39" s="37"/>
      <c r="QB39" s="37"/>
      <c r="QC39" s="37"/>
      <c r="QD39" s="37"/>
      <c r="QE39" s="37"/>
      <c r="QF39" s="37"/>
      <c r="QG39" s="37"/>
      <c r="QH39" s="37"/>
      <c r="QI39" s="37"/>
      <c r="QJ39" s="37"/>
      <c r="QK39" s="37"/>
      <c r="QL39" s="37"/>
      <c r="QM39" s="37"/>
      <c r="QN39" s="37"/>
      <c r="QO39" s="37"/>
      <c r="QP39" s="37"/>
      <c r="QQ39" s="33"/>
      <c r="QR39" s="20"/>
      <c r="QS39" s="20"/>
      <c r="QT39" s="36"/>
      <c r="QU39" s="37"/>
      <c r="QV39" s="37"/>
      <c r="QW39" s="37"/>
      <c r="QX39" s="37"/>
      <c r="QY39" s="37"/>
      <c r="QZ39" s="37"/>
      <c r="RA39" s="37"/>
      <c r="RB39" s="37"/>
      <c r="RC39" s="37"/>
      <c r="RD39" s="37"/>
      <c r="RE39" s="37"/>
      <c r="RF39" s="37"/>
      <c r="RG39" s="37"/>
      <c r="RH39" s="37"/>
      <c r="RI39" s="37"/>
      <c r="RJ39" s="37"/>
      <c r="RK39" s="37"/>
      <c r="RL39" s="37"/>
      <c r="RM39" s="33"/>
      <c r="RN39" s="20"/>
      <c r="RO39" s="20"/>
      <c r="RP39" s="36"/>
      <c r="RQ39" s="37"/>
      <c r="RR39" s="37"/>
      <c r="RS39" s="37"/>
      <c r="RT39" s="37"/>
      <c r="RU39" s="37"/>
      <c r="RV39" s="37"/>
      <c r="RW39" s="37"/>
      <c r="RX39" s="37"/>
      <c r="RY39" s="37"/>
      <c r="RZ39" s="37"/>
      <c r="SA39" s="37"/>
      <c r="SB39" s="37"/>
      <c r="SC39" s="37"/>
      <c r="SD39" s="37"/>
      <c r="SE39" s="37"/>
      <c r="SF39" s="37"/>
      <c r="SG39" s="37"/>
      <c r="SH39" s="37"/>
      <c r="SI39" s="33"/>
      <c r="SJ39" s="20"/>
      <c r="SK39" s="20"/>
      <c r="SL39" s="36"/>
      <c r="SM39" s="37"/>
      <c r="SN39" s="37"/>
      <c r="SO39" s="37"/>
      <c r="SP39" s="37"/>
      <c r="SQ39" s="37"/>
      <c r="SR39" s="37"/>
      <c r="SS39" s="37"/>
      <c r="ST39" s="37"/>
      <c r="SU39" s="37"/>
      <c r="SV39" s="37"/>
      <c r="SW39" s="37"/>
      <c r="SX39" s="37"/>
      <c r="SY39" s="37"/>
      <c r="SZ39" s="37"/>
      <c r="TA39" s="37"/>
      <c r="TB39" s="37"/>
      <c r="TC39" s="37"/>
      <c r="TD39" s="37"/>
      <c r="TE39" s="33"/>
      <c r="TF39" s="20"/>
      <c r="TG39" s="20"/>
      <c r="TH39" s="36"/>
      <c r="TI39" s="37"/>
      <c r="TJ39" s="37"/>
      <c r="TK39" s="37"/>
      <c r="TL39" s="37"/>
      <c r="TM39" s="37"/>
      <c r="TN39" s="37"/>
      <c r="TO39" s="37"/>
      <c r="TP39" s="37"/>
      <c r="TQ39" s="37"/>
      <c r="TR39" s="37"/>
      <c r="TS39" s="37"/>
      <c r="TT39" s="37"/>
      <c r="TU39" s="37"/>
      <c r="TV39" s="37"/>
      <c r="TW39" s="37"/>
      <c r="TX39" s="37"/>
      <c r="TY39" s="37"/>
      <c r="TZ39" s="37"/>
      <c r="UA39" s="33"/>
      <c r="UB39" s="20"/>
      <c r="UC39" s="20"/>
      <c r="UD39" s="36"/>
      <c r="UE39" s="37"/>
      <c r="UF39" s="37"/>
      <c r="UG39" s="37"/>
      <c r="UH39" s="37"/>
      <c r="UI39" s="37"/>
      <c r="UJ39" s="37"/>
      <c r="UK39" s="37"/>
      <c r="UL39" s="37"/>
      <c r="UM39" s="37"/>
      <c r="UN39" s="37"/>
      <c r="UO39" s="37"/>
      <c r="UP39" s="37"/>
      <c r="UQ39" s="37"/>
      <c r="UR39" s="37"/>
      <c r="US39" s="37"/>
      <c r="UT39" s="37"/>
      <c r="UU39" s="37"/>
      <c r="UV39" s="37"/>
      <c r="UW39" s="33"/>
      <c r="UX39" s="20"/>
      <c r="UY39" s="20"/>
      <c r="UZ39" s="36"/>
      <c r="VA39" s="37"/>
      <c r="VB39" s="37"/>
      <c r="VC39" s="37"/>
      <c r="VD39" s="37"/>
      <c r="VE39" s="37"/>
      <c r="VF39" s="37"/>
      <c r="VG39" s="37"/>
      <c r="VH39" s="37"/>
      <c r="VI39" s="37"/>
      <c r="VJ39" s="37"/>
      <c r="VK39" s="37"/>
      <c r="VL39" s="37"/>
      <c r="VM39" s="37"/>
      <c r="VN39" s="37"/>
      <c r="VO39" s="37"/>
      <c r="VP39" s="37"/>
      <c r="VQ39" s="37"/>
      <c r="VR39" s="37"/>
      <c r="VS39" s="33"/>
      <c r="VT39" s="20"/>
      <c r="VU39" s="20"/>
      <c r="VV39" s="36"/>
      <c r="VW39" s="37"/>
      <c r="VX39" s="37"/>
      <c r="VY39" s="37"/>
      <c r="VZ39" s="37"/>
      <c r="WA39" s="37"/>
      <c r="WB39" s="37"/>
      <c r="WC39" s="37"/>
      <c r="WD39" s="37"/>
      <c r="WE39" s="37"/>
      <c r="WF39" s="37"/>
      <c r="WG39" s="37"/>
      <c r="WH39" s="37"/>
      <c r="WI39" s="37"/>
      <c r="WJ39" s="37"/>
      <c r="WK39" s="37"/>
      <c r="WL39" s="37"/>
      <c r="WM39" s="37"/>
      <c r="WN39" s="37"/>
      <c r="WO39" s="33"/>
      <c r="WP39" s="20"/>
      <c r="WQ39" s="20"/>
      <c r="WR39" s="36"/>
      <c r="WS39" s="37"/>
      <c r="WT39" s="37"/>
      <c r="WU39" s="37"/>
      <c r="WV39" s="37"/>
      <c r="WW39" s="37"/>
      <c r="WX39" s="37"/>
      <c r="WY39" s="37"/>
      <c r="WZ39" s="37"/>
      <c r="XA39" s="37"/>
      <c r="XB39" s="37"/>
      <c r="XC39" s="37"/>
      <c r="XD39" s="37"/>
      <c r="XE39" s="37"/>
      <c r="XF39" s="37"/>
      <c r="XG39" s="37"/>
      <c r="XH39" s="37"/>
      <c r="XI39" s="37"/>
      <c r="XJ39" s="37"/>
      <c r="XK39" s="33"/>
      <c r="XL39" s="20"/>
      <c r="XM39" s="20"/>
      <c r="XN39" s="36"/>
      <c r="XO39" s="37"/>
      <c r="XP39" s="37"/>
      <c r="XQ39" s="37"/>
      <c r="XR39" s="37"/>
      <c r="XS39" s="37"/>
      <c r="XT39" s="37"/>
      <c r="XU39" s="37"/>
      <c r="XV39" s="37"/>
      <c r="XW39" s="37"/>
      <c r="XX39" s="37"/>
      <c r="XY39" s="37"/>
      <c r="XZ39" s="37"/>
      <c r="YA39" s="37"/>
      <c r="YB39" s="37"/>
      <c r="YC39" s="37"/>
      <c r="YD39" s="37"/>
      <c r="YE39" s="37"/>
      <c r="YF39" s="37"/>
      <c r="YG39" s="33"/>
      <c r="YH39" s="20"/>
      <c r="YI39" s="20"/>
      <c r="YJ39" s="36"/>
      <c r="YK39" s="37"/>
      <c r="YL39" s="37"/>
      <c r="YM39" s="37"/>
      <c r="YN39" s="37"/>
      <c r="YO39" s="37"/>
      <c r="YP39" s="37"/>
      <c r="YQ39" s="37"/>
      <c r="YR39" s="37"/>
      <c r="YS39" s="37"/>
      <c r="YT39" s="37"/>
      <c r="YU39" s="37"/>
      <c r="YV39" s="37"/>
      <c r="YW39" s="37"/>
      <c r="YX39" s="37"/>
      <c r="YY39" s="37"/>
      <c r="YZ39" s="37"/>
      <c r="ZA39" s="37"/>
      <c r="ZB39" s="37"/>
      <c r="ZC39" s="33"/>
      <c r="ZD39" s="20"/>
      <c r="ZE39" s="20"/>
      <c r="ZF39" s="36"/>
      <c r="ZG39" s="37"/>
      <c r="ZH39" s="37"/>
      <c r="ZI39" s="37"/>
      <c r="ZJ39" s="37"/>
      <c r="ZK39" s="37"/>
      <c r="ZL39" s="37"/>
      <c r="ZM39" s="37"/>
      <c r="ZN39" s="37"/>
      <c r="ZO39" s="37"/>
      <c r="ZP39" s="37"/>
      <c r="ZQ39" s="37"/>
      <c r="ZR39" s="37"/>
      <c r="ZS39" s="37"/>
      <c r="ZT39" s="37"/>
      <c r="ZU39" s="37"/>
      <c r="ZV39" s="37"/>
      <c r="ZW39" s="37"/>
      <c r="ZX39" s="37"/>
      <c r="ZY39" s="33"/>
      <c r="ZZ39" s="20"/>
      <c r="AAA39" s="20"/>
      <c r="AAB39" s="36"/>
      <c r="AAC39" s="37"/>
      <c r="AAD39" s="37"/>
      <c r="AAE39" s="37"/>
      <c r="AAF39" s="37"/>
      <c r="AAG39" s="37"/>
      <c r="AAH39" s="37"/>
      <c r="AAI39" s="37"/>
      <c r="AAJ39" s="37"/>
      <c r="AAK39" s="37"/>
      <c r="AAL39" s="37"/>
      <c r="AAM39" s="37"/>
      <c r="AAN39" s="37"/>
      <c r="AAO39" s="37"/>
      <c r="AAP39" s="37"/>
      <c r="AAQ39" s="37"/>
      <c r="AAR39" s="37"/>
      <c r="AAS39" s="37"/>
      <c r="AAT39" s="37"/>
      <c r="AAU39" s="33"/>
      <c r="AAV39" s="20"/>
      <c r="AAW39" s="20"/>
      <c r="AAX39" s="36"/>
      <c r="AAY39" s="37"/>
      <c r="AAZ39" s="37"/>
      <c r="ABA39" s="37"/>
      <c r="ABB39" s="37"/>
      <c r="ABC39" s="37"/>
      <c r="ABD39" s="37"/>
      <c r="ABE39" s="37"/>
      <c r="ABF39" s="37"/>
      <c r="ABG39" s="37"/>
      <c r="ABH39" s="37"/>
      <c r="ABI39" s="37"/>
      <c r="ABJ39" s="37"/>
      <c r="ABK39" s="37"/>
      <c r="ABL39" s="37"/>
      <c r="ABM39" s="37"/>
      <c r="ABN39" s="37"/>
      <c r="ABO39" s="37"/>
      <c r="ABP39" s="37"/>
      <c r="ABQ39" s="33"/>
      <c r="ABR39" s="20"/>
      <c r="ABS39" s="20"/>
      <c r="ABT39" s="36"/>
      <c r="ABU39" s="37"/>
      <c r="ABV39" s="37"/>
      <c r="ABW39" s="37"/>
      <c r="ABX39" s="37"/>
      <c r="ABY39" s="37"/>
      <c r="ABZ39" s="37"/>
      <c r="ACA39" s="37"/>
      <c r="ACB39" s="37"/>
      <c r="ACC39" s="37"/>
      <c r="ACD39" s="37"/>
      <c r="ACE39" s="37"/>
      <c r="ACF39" s="37"/>
      <c r="ACG39" s="37"/>
      <c r="ACH39" s="37"/>
      <c r="ACI39" s="37"/>
      <c r="ACJ39" s="37"/>
      <c r="ACK39" s="37"/>
      <c r="ACL39" s="37"/>
      <c r="ACM39" s="33"/>
      <c r="ACN39" s="20"/>
      <c r="ACO39" s="20"/>
      <c r="ACP39" s="36"/>
      <c r="ACQ39" s="37"/>
      <c r="ACR39" s="37"/>
      <c r="ACS39" s="37"/>
      <c r="ACT39" s="37"/>
      <c r="ACU39" s="37"/>
      <c r="ACV39" s="37"/>
      <c r="ACW39" s="37"/>
      <c r="ACX39" s="37"/>
      <c r="ACY39" s="37"/>
      <c r="ACZ39" s="37"/>
      <c r="ADA39" s="37"/>
      <c r="ADB39" s="37"/>
      <c r="ADC39" s="37"/>
      <c r="ADD39" s="37"/>
      <c r="ADE39" s="37"/>
      <c r="ADF39" s="37"/>
      <c r="ADG39" s="37"/>
      <c r="ADH39" s="37"/>
      <c r="ADI39" s="33"/>
      <c r="ADJ39" s="20"/>
      <c r="ADK39" s="20"/>
      <c r="ADL39" s="36"/>
      <c r="ADM39" s="37"/>
      <c r="ADN39" s="37"/>
      <c r="ADO39" s="37"/>
      <c r="ADP39" s="37"/>
      <c r="ADQ39" s="37"/>
      <c r="ADR39" s="37"/>
      <c r="ADS39" s="37"/>
      <c r="ADT39" s="37"/>
      <c r="ADU39" s="37"/>
      <c r="ADV39" s="37"/>
      <c r="ADW39" s="37"/>
      <c r="ADX39" s="37"/>
      <c r="ADY39" s="37"/>
      <c r="ADZ39" s="37"/>
      <c r="AEA39" s="37"/>
      <c r="AEB39" s="37"/>
      <c r="AEC39" s="37"/>
      <c r="AED39" s="37"/>
      <c r="AEE39" s="33"/>
      <c r="AEF39" s="20"/>
      <c r="AEG39" s="20"/>
      <c r="AEH39" s="36"/>
      <c r="AEI39" s="37"/>
      <c r="AEJ39" s="37"/>
      <c r="AEK39" s="37"/>
      <c r="AEL39" s="37"/>
      <c r="AEM39" s="37"/>
      <c r="AEN39" s="37"/>
      <c r="AEO39" s="37"/>
      <c r="AEP39" s="37"/>
      <c r="AEQ39" s="37"/>
      <c r="AER39" s="37"/>
      <c r="AES39" s="37"/>
      <c r="AET39" s="37"/>
      <c r="AEU39" s="37"/>
      <c r="AEV39" s="37"/>
      <c r="AEW39" s="37"/>
      <c r="AEX39" s="37"/>
      <c r="AEY39" s="37"/>
      <c r="AEZ39" s="37"/>
      <c r="AFA39" s="33"/>
      <c r="AFB39" s="20"/>
      <c r="AFC39" s="20"/>
      <c r="AFD39" s="36"/>
      <c r="AFE39" s="37"/>
      <c r="AFF39" s="37"/>
      <c r="AFG39" s="37"/>
      <c r="AFH39" s="37"/>
      <c r="AFI39" s="37"/>
      <c r="AFJ39" s="37"/>
      <c r="AFK39" s="37"/>
      <c r="AFL39" s="37"/>
      <c r="AFM39" s="37"/>
      <c r="AFN39" s="37"/>
      <c r="AFO39" s="37"/>
      <c r="AFP39" s="37"/>
      <c r="AFQ39" s="37"/>
      <c r="AFR39" s="37"/>
      <c r="AFS39" s="37"/>
      <c r="AFT39" s="37"/>
      <c r="AFU39" s="37"/>
      <c r="AFV39" s="37"/>
      <c r="AFW39" s="33"/>
      <c r="AFX39" s="20"/>
      <c r="AFY39" s="20"/>
      <c r="AFZ39" s="36"/>
      <c r="AGA39" s="37"/>
      <c r="AGB39" s="37"/>
      <c r="AGC39" s="37"/>
      <c r="AGD39" s="37"/>
      <c r="AGE39" s="37"/>
      <c r="AGF39" s="37"/>
      <c r="AGG39" s="37"/>
      <c r="AGH39" s="37"/>
      <c r="AGI39" s="37"/>
      <c r="AGJ39" s="37"/>
      <c r="AGK39" s="37"/>
      <c r="AGL39" s="37"/>
      <c r="AGM39" s="37"/>
      <c r="AGN39" s="37"/>
      <c r="AGO39" s="37"/>
      <c r="AGP39" s="37"/>
      <c r="AGQ39" s="37"/>
      <c r="AGR39" s="37"/>
      <c r="AGS39" s="33"/>
      <c r="AGT39" s="20"/>
      <c r="AGU39" s="20"/>
      <c r="AGV39" s="36"/>
      <c r="AGW39" s="37"/>
      <c r="AGX39" s="37"/>
      <c r="AGY39" s="37"/>
      <c r="AGZ39" s="37"/>
      <c r="AHA39" s="37"/>
      <c r="AHB39" s="37"/>
      <c r="AHC39" s="37"/>
      <c r="AHD39" s="37"/>
      <c r="AHE39" s="37"/>
      <c r="AHF39" s="37"/>
      <c r="AHG39" s="37"/>
      <c r="AHH39" s="37"/>
      <c r="AHI39" s="37"/>
      <c r="AHJ39" s="37"/>
      <c r="AHK39" s="37"/>
      <c r="AHL39" s="37"/>
      <c r="AHM39" s="37"/>
      <c r="AHN39" s="37"/>
      <c r="AHO39" s="33"/>
      <c r="AHP39" s="20"/>
      <c r="AHQ39" s="20"/>
      <c r="AHR39" s="36"/>
      <c r="AHS39" s="37"/>
      <c r="AHT39" s="37"/>
      <c r="AHU39" s="37"/>
      <c r="AHV39" s="37"/>
      <c r="AHW39" s="37"/>
      <c r="AHX39" s="37"/>
      <c r="AHY39" s="37"/>
      <c r="AHZ39" s="37"/>
      <c r="AIA39" s="37"/>
      <c r="AIB39" s="37"/>
      <c r="AIC39" s="37"/>
      <c r="AID39" s="37"/>
      <c r="AIE39" s="37"/>
      <c r="AIF39" s="37"/>
      <c r="AIG39" s="37"/>
      <c r="AIH39" s="37"/>
      <c r="AII39" s="37"/>
      <c r="AIJ39" s="37"/>
      <c r="AIK39" s="33"/>
      <c r="AIL39" s="20"/>
      <c r="AIM39" s="20"/>
      <c r="AIN39" s="36"/>
      <c r="AIO39" s="37"/>
      <c r="AIP39" s="37"/>
      <c r="AIQ39" s="37"/>
      <c r="AIR39" s="37"/>
      <c r="AIS39" s="37"/>
      <c r="AIT39" s="37"/>
      <c r="AIU39" s="37"/>
      <c r="AIV39" s="37"/>
      <c r="AIW39" s="37"/>
      <c r="AIX39" s="37"/>
      <c r="AIY39" s="37"/>
      <c r="AIZ39" s="37"/>
      <c r="AJA39" s="37"/>
      <c r="AJB39" s="37"/>
      <c r="AJC39" s="37"/>
      <c r="AJD39" s="37"/>
      <c r="AJE39" s="37"/>
      <c r="AJF39" s="37"/>
      <c r="AJG39" s="33"/>
      <c r="AJH39" s="20"/>
      <c r="AJI39" s="20"/>
      <c r="AJJ39" s="36"/>
      <c r="AJK39" s="37"/>
      <c r="AJL39" s="37"/>
      <c r="AJM39" s="37"/>
      <c r="AJN39" s="37"/>
      <c r="AJO39" s="37"/>
      <c r="AJP39" s="37"/>
      <c r="AJQ39" s="37"/>
      <c r="AJR39" s="37"/>
      <c r="AJS39" s="37"/>
      <c r="AJT39" s="37"/>
      <c r="AJU39" s="37"/>
      <c r="AJV39" s="37"/>
      <c r="AJW39" s="37"/>
      <c r="AJX39" s="37"/>
      <c r="AJY39" s="37"/>
      <c r="AJZ39" s="37"/>
      <c r="AKA39" s="37"/>
      <c r="AKB39" s="37"/>
      <c r="AKC39" s="33"/>
      <c r="AKD39" s="20"/>
      <c r="AKE39" s="20"/>
      <c r="AKF39" s="36"/>
      <c r="AKG39" s="37"/>
      <c r="AKH39" s="37"/>
      <c r="AKI39" s="37"/>
      <c r="AKJ39" s="37"/>
      <c r="AKK39" s="37"/>
      <c r="AKL39" s="37"/>
      <c r="AKM39" s="37"/>
      <c r="AKN39" s="37"/>
      <c r="AKO39" s="37"/>
      <c r="AKP39" s="37"/>
      <c r="AKQ39" s="37"/>
      <c r="AKR39" s="37"/>
      <c r="AKS39" s="37"/>
      <c r="AKT39" s="37"/>
      <c r="AKU39" s="37"/>
      <c r="AKV39" s="37"/>
      <c r="AKW39" s="37"/>
      <c r="AKX39" s="37"/>
      <c r="AKY39" s="33"/>
      <c r="AKZ39" s="20"/>
      <c r="ALA39" s="20"/>
      <c r="ALB39" s="36"/>
      <c r="ALC39" s="37"/>
      <c r="ALD39" s="37"/>
      <c r="ALE39" s="37"/>
      <c r="ALF39" s="37"/>
      <c r="ALG39" s="37"/>
      <c r="ALH39" s="37"/>
      <c r="ALI39" s="37"/>
      <c r="ALJ39" s="37"/>
      <c r="ALK39" s="37"/>
      <c r="ALL39" s="37"/>
      <c r="ALM39" s="37"/>
      <c r="ALN39" s="37"/>
      <c r="ALO39" s="37"/>
      <c r="ALP39" s="37"/>
      <c r="ALQ39" s="37"/>
      <c r="ALR39" s="37"/>
      <c r="ALS39" s="37"/>
      <c r="ALT39" s="37"/>
      <c r="ALU39" s="33"/>
      <c r="ALV39" s="20"/>
      <c r="ALW39" s="20"/>
      <c r="ALX39" s="36"/>
      <c r="ALY39" s="37"/>
      <c r="ALZ39" s="37"/>
      <c r="AMA39" s="37"/>
      <c r="AMB39" s="37"/>
      <c r="AMC39" s="37"/>
      <c r="AMD39" s="37"/>
      <c r="AME39" s="37"/>
      <c r="AMF39" s="37"/>
      <c r="AMG39" s="37"/>
      <c r="AMH39" s="37"/>
      <c r="AMI39" s="37"/>
      <c r="AMJ39" s="37"/>
      <c r="AMK39" s="37"/>
      <c r="AML39" s="37"/>
      <c r="AMM39" s="37"/>
      <c r="AMN39" s="37"/>
      <c r="AMO39" s="37"/>
      <c r="AMP39" s="37"/>
      <c r="AMQ39" s="33"/>
      <c r="AMR39" s="20"/>
      <c r="AMS39" s="20"/>
      <c r="AMT39" s="36"/>
      <c r="AMU39" s="37"/>
      <c r="AMV39" s="37"/>
      <c r="AMW39" s="37"/>
      <c r="AMX39" s="37"/>
      <c r="AMY39" s="37"/>
      <c r="AMZ39" s="37"/>
      <c r="ANA39" s="37"/>
      <c r="ANB39" s="37"/>
      <c r="ANC39" s="37"/>
      <c r="AND39" s="37"/>
      <c r="ANE39" s="37"/>
      <c r="ANF39" s="37"/>
      <c r="ANG39" s="37"/>
      <c r="ANH39" s="37"/>
      <c r="ANI39" s="37"/>
      <c r="ANJ39" s="37"/>
      <c r="ANK39" s="37"/>
      <c r="ANL39" s="37"/>
      <c r="ANM39" s="33"/>
      <c r="ANN39" s="20"/>
      <c r="ANO39" s="20"/>
      <c r="ANP39" s="36"/>
      <c r="ANQ39" s="37"/>
      <c r="ANR39" s="37"/>
      <c r="ANS39" s="37"/>
      <c r="ANT39" s="37"/>
      <c r="ANU39" s="37"/>
      <c r="ANV39" s="37"/>
      <c r="ANW39" s="37"/>
      <c r="ANX39" s="37"/>
      <c r="ANY39" s="37"/>
      <c r="ANZ39" s="37"/>
      <c r="AOA39" s="37"/>
      <c r="AOB39" s="37"/>
      <c r="AOC39" s="37"/>
      <c r="AOD39" s="37"/>
      <c r="AOE39" s="37"/>
      <c r="AOF39" s="37"/>
      <c r="AOG39" s="37"/>
      <c r="AOH39" s="37"/>
      <c r="AOI39" s="33"/>
      <c r="AOJ39" s="20"/>
      <c r="AOK39" s="20"/>
      <c r="AOL39" s="36"/>
      <c r="AOM39" s="37"/>
      <c r="AON39" s="37"/>
      <c r="AOO39" s="37"/>
      <c r="AOP39" s="37"/>
      <c r="AOQ39" s="37"/>
      <c r="AOR39" s="37"/>
      <c r="AOS39" s="37"/>
      <c r="AOT39" s="37"/>
      <c r="AOU39" s="37"/>
      <c r="AOV39" s="37"/>
      <c r="AOW39" s="37"/>
      <c r="AOX39" s="37"/>
      <c r="AOY39" s="37"/>
      <c r="AOZ39" s="37"/>
      <c r="APA39" s="37"/>
      <c r="APB39" s="37"/>
      <c r="APC39" s="37"/>
      <c r="APD39" s="37"/>
      <c r="APE39" s="33"/>
      <c r="APF39" s="20"/>
      <c r="APG39" s="20"/>
      <c r="APH39" s="36"/>
      <c r="API39" s="37"/>
      <c r="APJ39" s="37"/>
      <c r="APK39" s="37"/>
      <c r="APL39" s="37"/>
      <c r="APM39" s="37"/>
      <c r="APN39" s="37"/>
      <c r="APO39" s="37"/>
      <c r="APP39" s="37"/>
      <c r="APQ39" s="37"/>
      <c r="APR39" s="37"/>
      <c r="APS39" s="37"/>
      <c r="APT39" s="37"/>
      <c r="APU39" s="37"/>
      <c r="APV39" s="37"/>
      <c r="APW39" s="37"/>
      <c r="APX39" s="37"/>
      <c r="APY39" s="37"/>
      <c r="APZ39" s="37"/>
      <c r="AQA39" s="33"/>
      <c r="AQB39" s="20"/>
      <c r="AQC39" s="20"/>
      <c r="AQD39" s="36"/>
      <c r="AQE39" s="37"/>
      <c r="AQF39" s="37"/>
      <c r="AQG39" s="37"/>
      <c r="AQH39" s="37"/>
      <c r="AQI39" s="37"/>
      <c r="AQJ39" s="37"/>
      <c r="AQK39" s="37"/>
      <c r="AQL39" s="37"/>
      <c r="AQM39" s="37"/>
      <c r="AQN39" s="37"/>
      <c r="AQO39" s="37"/>
      <c r="AQP39" s="37"/>
      <c r="AQQ39" s="37"/>
      <c r="AQR39" s="37"/>
      <c r="AQS39" s="37"/>
      <c r="AQT39" s="37"/>
      <c r="AQU39" s="37"/>
      <c r="AQV39" s="37"/>
      <c r="AQW39" s="33"/>
      <c r="AQX39" s="20"/>
      <c r="AQY39" s="20"/>
      <c r="AQZ39" s="36"/>
      <c r="ARA39" s="37"/>
      <c r="ARB39" s="37"/>
      <c r="ARC39" s="37"/>
      <c r="ARD39" s="37"/>
      <c r="ARE39" s="37"/>
      <c r="ARF39" s="37"/>
      <c r="ARG39" s="37"/>
      <c r="ARH39" s="37"/>
      <c r="ARI39" s="37"/>
      <c r="ARJ39" s="37"/>
      <c r="ARK39" s="37"/>
      <c r="ARL39" s="37"/>
      <c r="ARM39" s="37"/>
      <c r="ARN39" s="37"/>
      <c r="ARO39" s="37"/>
      <c r="ARP39" s="37"/>
      <c r="ARQ39" s="37"/>
      <c r="ARR39" s="37"/>
      <c r="ARS39" s="33"/>
      <c r="ART39" s="20"/>
      <c r="ARU39" s="20"/>
      <c r="ARV39" s="36"/>
      <c r="ARW39" s="37"/>
      <c r="ARX39" s="37"/>
      <c r="ARY39" s="37"/>
      <c r="ARZ39" s="37"/>
      <c r="ASA39" s="37"/>
      <c r="ASB39" s="37"/>
      <c r="ASC39" s="37"/>
      <c r="ASD39" s="37"/>
      <c r="ASE39" s="37"/>
      <c r="ASF39" s="37"/>
      <c r="ASG39" s="37"/>
      <c r="ASH39" s="37"/>
      <c r="ASI39" s="37"/>
      <c r="ASJ39" s="37"/>
      <c r="ASK39" s="37"/>
      <c r="ASL39" s="37"/>
      <c r="ASM39" s="37"/>
      <c r="ASN39" s="37"/>
      <c r="ASO39" s="33"/>
      <c r="ASP39" s="20"/>
      <c r="ASQ39" s="20"/>
      <c r="ASR39" s="36"/>
      <c r="ASS39" s="37"/>
      <c r="AST39" s="37"/>
      <c r="ASU39" s="37"/>
      <c r="ASV39" s="37"/>
      <c r="ASW39" s="37"/>
      <c r="ASX39" s="37"/>
      <c r="ASY39" s="37"/>
      <c r="ASZ39" s="37"/>
      <c r="ATA39" s="37"/>
      <c r="ATB39" s="37"/>
      <c r="ATC39" s="37"/>
      <c r="ATD39" s="37"/>
      <c r="ATE39" s="37"/>
      <c r="ATF39" s="37"/>
      <c r="ATG39" s="37"/>
      <c r="ATH39" s="37"/>
      <c r="ATI39" s="37"/>
      <c r="ATJ39" s="37"/>
      <c r="ATK39" s="33"/>
      <c r="ATL39" s="20"/>
      <c r="ATM39" s="20"/>
      <c r="ATN39" s="36"/>
      <c r="ATO39" s="37"/>
      <c r="ATP39" s="37"/>
      <c r="ATQ39" s="37"/>
      <c r="ATR39" s="37"/>
      <c r="ATS39" s="37"/>
      <c r="ATT39" s="37"/>
      <c r="ATU39" s="37"/>
      <c r="ATV39" s="37"/>
      <c r="ATW39" s="37"/>
      <c r="ATX39" s="37"/>
      <c r="ATY39" s="37"/>
      <c r="ATZ39" s="37"/>
      <c r="AUA39" s="37"/>
      <c r="AUB39" s="37"/>
      <c r="AUC39" s="37"/>
      <c r="AUD39" s="37"/>
      <c r="AUE39" s="37"/>
      <c r="AUF39" s="37"/>
      <c r="AUG39" s="33"/>
      <c r="AUH39" s="20"/>
      <c r="AUI39" s="20"/>
      <c r="AUJ39" s="36"/>
      <c r="AUK39" s="37"/>
      <c r="AUL39" s="37"/>
      <c r="AUM39" s="37"/>
      <c r="AUN39" s="37"/>
      <c r="AUO39" s="37"/>
      <c r="AUP39" s="37"/>
      <c r="AUQ39" s="37"/>
      <c r="AUR39" s="37"/>
      <c r="AUS39" s="37"/>
      <c r="AUT39" s="37"/>
      <c r="AUU39" s="37"/>
      <c r="AUV39" s="37"/>
      <c r="AUW39" s="37"/>
      <c r="AUX39" s="37"/>
      <c r="AUY39" s="37"/>
      <c r="AUZ39" s="37"/>
      <c r="AVA39" s="37"/>
      <c r="AVB39" s="37"/>
      <c r="AVC39" s="33"/>
      <c r="AVD39" s="20"/>
      <c r="AVE39" s="20"/>
      <c r="AVF39" s="36"/>
      <c r="AVG39" s="37"/>
      <c r="AVH39" s="37"/>
      <c r="AVI39" s="37"/>
      <c r="AVJ39" s="37"/>
      <c r="AVK39" s="37"/>
      <c r="AVL39" s="37"/>
      <c r="AVM39" s="37"/>
      <c r="AVN39" s="37"/>
      <c r="AVO39" s="37"/>
      <c r="AVP39" s="37"/>
      <c r="AVQ39" s="37"/>
      <c r="AVR39" s="37"/>
      <c r="AVS39" s="37"/>
      <c r="AVT39" s="37"/>
      <c r="AVU39" s="37"/>
      <c r="AVV39" s="37"/>
      <c r="AVW39" s="37"/>
      <c r="AVX39" s="37"/>
      <c r="AVY39" s="33"/>
      <c r="AVZ39" s="20"/>
      <c r="AWA39" s="20"/>
      <c r="AWB39" s="36"/>
      <c r="AWC39" s="37"/>
      <c r="AWD39" s="37"/>
      <c r="AWE39" s="37"/>
      <c r="AWF39" s="37"/>
      <c r="AWG39" s="37"/>
      <c r="AWH39" s="37"/>
      <c r="AWI39" s="37"/>
      <c r="AWJ39" s="37"/>
      <c r="AWK39" s="37"/>
      <c r="AWL39" s="37"/>
      <c r="AWM39" s="37"/>
      <c r="AWN39" s="37"/>
      <c r="AWO39" s="37"/>
      <c r="AWP39" s="37"/>
      <c r="AWQ39" s="37"/>
      <c r="AWR39" s="37"/>
      <c r="AWS39" s="37"/>
      <c r="AWT39" s="37"/>
      <c r="AWU39" s="33"/>
      <c r="AWV39" s="20"/>
      <c r="AWW39" s="20"/>
      <c r="AWX39" s="36"/>
      <c r="AWY39" s="37"/>
      <c r="AWZ39" s="37"/>
      <c r="AXA39" s="37"/>
      <c r="AXB39" s="37"/>
      <c r="AXC39" s="37"/>
      <c r="AXD39" s="37"/>
      <c r="AXE39" s="37"/>
      <c r="AXF39" s="37"/>
      <c r="AXG39" s="37"/>
      <c r="AXH39" s="37"/>
      <c r="AXI39" s="37"/>
      <c r="AXJ39" s="37"/>
      <c r="AXK39" s="37"/>
      <c r="AXL39" s="37"/>
      <c r="AXM39" s="37"/>
      <c r="AXN39" s="37"/>
      <c r="AXO39" s="37"/>
      <c r="AXP39" s="37"/>
      <c r="AXQ39" s="33"/>
      <c r="AXR39" s="20"/>
      <c r="AXS39" s="20"/>
      <c r="AXT39" s="36"/>
      <c r="AXU39" s="37"/>
      <c r="AXV39" s="37"/>
      <c r="AXW39" s="37"/>
      <c r="AXX39" s="37"/>
      <c r="AXY39" s="37"/>
      <c r="AXZ39" s="37"/>
      <c r="AYA39" s="37"/>
      <c r="AYB39" s="37"/>
      <c r="AYC39" s="37"/>
      <c r="AYD39" s="37"/>
      <c r="AYE39" s="37"/>
      <c r="AYF39" s="37"/>
      <c r="AYG39" s="37"/>
      <c r="AYH39" s="37"/>
      <c r="AYI39" s="37"/>
      <c r="AYJ39" s="37"/>
      <c r="AYK39" s="37"/>
      <c r="AYL39" s="37"/>
      <c r="AYM39" s="33"/>
      <c r="AYN39" s="20"/>
      <c r="AYO39" s="20"/>
      <c r="AYP39" s="36"/>
      <c r="AYQ39" s="37"/>
      <c r="AYR39" s="37"/>
      <c r="AYS39" s="37"/>
      <c r="AYT39" s="37"/>
      <c r="AYU39" s="37"/>
      <c r="AYV39" s="37"/>
      <c r="AYW39" s="37"/>
      <c r="AYX39" s="37"/>
      <c r="AYY39" s="37"/>
      <c r="AYZ39" s="37"/>
      <c r="AZA39" s="37"/>
      <c r="AZB39" s="37"/>
      <c r="AZC39" s="37"/>
      <c r="AZD39" s="37"/>
      <c r="AZE39" s="37"/>
      <c r="AZF39" s="37"/>
      <c r="AZG39" s="37"/>
      <c r="AZH39" s="37"/>
      <c r="AZI39" s="33"/>
      <c r="AZJ39" s="20"/>
      <c r="AZK39" s="20"/>
      <c r="AZL39" s="36"/>
      <c r="AZM39" s="37"/>
      <c r="AZN39" s="37"/>
      <c r="AZO39" s="37"/>
      <c r="AZP39" s="37"/>
      <c r="AZQ39" s="37"/>
      <c r="AZR39" s="37"/>
      <c r="AZS39" s="37"/>
      <c r="AZT39" s="37"/>
      <c r="AZU39" s="37"/>
      <c r="AZV39" s="37"/>
      <c r="AZW39" s="37"/>
      <c r="AZX39" s="37"/>
      <c r="AZY39" s="37"/>
      <c r="AZZ39" s="37"/>
      <c r="BAA39" s="37"/>
      <c r="BAB39" s="37"/>
      <c r="BAC39" s="37"/>
      <c r="BAD39" s="37"/>
      <c r="BAE39" s="33"/>
      <c r="BAF39" s="20"/>
      <c r="BAG39" s="20"/>
      <c r="BAH39" s="36"/>
      <c r="BAI39" s="37"/>
      <c r="BAJ39" s="37"/>
      <c r="BAK39" s="37"/>
      <c r="BAL39" s="37"/>
      <c r="BAM39" s="37"/>
      <c r="BAN39" s="37"/>
      <c r="BAO39" s="37"/>
      <c r="BAP39" s="37"/>
      <c r="BAQ39" s="37"/>
      <c r="BAR39" s="37"/>
      <c r="BAS39" s="37"/>
      <c r="BAT39" s="37"/>
      <c r="BAU39" s="37"/>
      <c r="BAV39" s="37"/>
      <c r="BAW39" s="37"/>
      <c r="BAX39" s="37"/>
      <c r="BAY39" s="37"/>
      <c r="BAZ39" s="37"/>
      <c r="BBA39" s="33"/>
      <c r="BBB39" s="20"/>
      <c r="BBC39" s="20"/>
      <c r="BBD39" s="36"/>
      <c r="BBE39" s="37"/>
      <c r="BBF39" s="37"/>
      <c r="BBG39" s="37"/>
      <c r="BBH39" s="37"/>
      <c r="BBI39" s="37"/>
      <c r="BBJ39" s="37"/>
      <c r="BBK39" s="37"/>
      <c r="BBL39" s="37"/>
      <c r="BBM39" s="37"/>
      <c r="BBN39" s="37"/>
      <c r="BBO39" s="37"/>
      <c r="BBP39" s="37"/>
      <c r="BBQ39" s="37"/>
      <c r="BBR39" s="37"/>
      <c r="BBS39" s="37"/>
      <c r="BBT39" s="37"/>
      <c r="BBU39" s="37"/>
      <c r="BBV39" s="37"/>
      <c r="BBW39" s="33"/>
      <c r="BBX39" s="20"/>
      <c r="BBY39" s="20"/>
      <c r="BBZ39" s="36"/>
      <c r="BCA39" s="37"/>
      <c r="BCB39" s="37"/>
      <c r="BCC39" s="37"/>
      <c r="BCD39" s="37"/>
      <c r="BCE39" s="37"/>
      <c r="BCF39" s="37"/>
      <c r="BCG39" s="37"/>
      <c r="BCH39" s="37"/>
      <c r="BCI39" s="37"/>
      <c r="BCJ39" s="37"/>
      <c r="BCK39" s="37"/>
      <c r="BCL39" s="37"/>
      <c r="BCM39" s="37"/>
      <c r="BCN39" s="37"/>
      <c r="BCO39" s="37"/>
      <c r="BCP39" s="37"/>
      <c r="BCQ39" s="37"/>
      <c r="BCR39" s="37"/>
      <c r="BCS39" s="33"/>
      <c r="BCT39" s="20"/>
      <c r="BCU39" s="20"/>
      <c r="BCV39" s="36"/>
      <c r="BCW39" s="37"/>
      <c r="BCX39" s="37"/>
      <c r="BCY39" s="37"/>
      <c r="BCZ39" s="37"/>
      <c r="BDA39" s="37"/>
      <c r="BDB39" s="37"/>
      <c r="BDC39" s="37"/>
      <c r="BDD39" s="37"/>
      <c r="BDE39" s="37"/>
      <c r="BDF39" s="37"/>
      <c r="BDG39" s="37"/>
      <c r="BDH39" s="37"/>
      <c r="BDI39" s="37"/>
      <c r="BDJ39" s="37"/>
      <c r="BDK39" s="37"/>
      <c r="BDL39" s="37"/>
      <c r="BDM39" s="37"/>
      <c r="BDN39" s="37"/>
      <c r="BDO39" s="33"/>
      <c r="BDP39" s="20"/>
      <c r="BDQ39" s="20"/>
      <c r="BDR39" s="36"/>
      <c r="BDS39" s="37"/>
      <c r="BDT39" s="37"/>
      <c r="BDU39" s="37"/>
      <c r="BDV39" s="37"/>
      <c r="BDW39" s="37"/>
      <c r="BDX39" s="37"/>
      <c r="BDY39" s="37"/>
      <c r="BDZ39" s="37"/>
      <c r="BEA39" s="37"/>
      <c r="BEB39" s="37"/>
      <c r="BEC39" s="37"/>
      <c r="BED39" s="37"/>
      <c r="BEE39" s="37"/>
      <c r="BEF39" s="37"/>
      <c r="BEG39" s="37"/>
      <c r="BEH39" s="37"/>
      <c r="BEI39" s="37"/>
      <c r="BEJ39" s="37"/>
      <c r="BEK39" s="33"/>
      <c r="BEL39" s="20"/>
      <c r="BEM39" s="20"/>
      <c r="BEN39" s="36"/>
      <c r="BEO39" s="37"/>
      <c r="BEP39" s="37"/>
      <c r="BEQ39" s="37"/>
      <c r="BER39" s="37"/>
      <c r="BES39" s="37"/>
      <c r="BET39" s="37"/>
      <c r="BEU39" s="37"/>
      <c r="BEV39" s="37"/>
      <c r="BEW39" s="37"/>
      <c r="BEX39" s="37"/>
      <c r="BEY39" s="37"/>
      <c r="BEZ39" s="37"/>
      <c r="BFA39" s="37"/>
      <c r="BFB39" s="37"/>
      <c r="BFC39" s="37"/>
      <c r="BFD39" s="37"/>
      <c r="BFE39" s="37"/>
      <c r="BFF39" s="37"/>
      <c r="BFG39" s="33"/>
      <c r="BFH39" s="20"/>
      <c r="BFI39" s="20"/>
      <c r="BFJ39" s="36"/>
      <c r="BFK39" s="37"/>
      <c r="BFL39" s="37"/>
      <c r="BFM39" s="37"/>
      <c r="BFN39" s="37"/>
      <c r="BFO39" s="37"/>
      <c r="BFP39" s="37"/>
      <c r="BFQ39" s="37"/>
      <c r="BFR39" s="37"/>
      <c r="BFS39" s="37"/>
      <c r="BFT39" s="37"/>
      <c r="BFU39" s="37"/>
      <c r="BFV39" s="37"/>
      <c r="BFW39" s="37"/>
      <c r="BFX39" s="37"/>
      <c r="BFY39" s="37"/>
      <c r="BFZ39" s="37"/>
      <c r="BGA39" s="37"/>
      <c r="BGB39" s="37"/>
      <c r="BGC39" s="33"/>
      <c r="BGD39" s="20"/>
      <c r="BGE39" s="20"/>
      <c r="BGF39" s="36"/>
      <c r="BGG39" s="37"/>
      <c r="BGH39" s="37"/>
      <c r="BGI39" s="37"/>
      <c r="BGJ39" s="37"/>
      <c r="BGK39" s="37"/>
      <c r="BGL39" s="37"/>
      <c r="BGM39" s="37"/>
      <c r="BGN39" s="37"/>
      <c r="BGO39" s="37"/>
      <c r="BGP39" s="37"/>
      <c r="BGQ39" s="37"/>
      <c r="BGR39" s="37"/>
      <c r="BGS39" s="37"/>
      <c r="BGT39" s="37"/>
      <c r="BGU39" s="37"/>
      <c r="BGV39" s="37"/>
      <c r="BGW39" s="37"/>
      <c r="BGX39" s="37"/>
      <c r="BGY39" s="33"/>
      <c r="BGZ39" s="20"/>
      <c r="BHA39" s="20"/>
      <c r="BHB39" s="36"/>
      <c r="BHC39" s="37"/>
      <c r="BHD39" s="37"/>
      <c r="BHE39" s="37"/>
      <c r="BHF39" s="37"/>
      <c r="BHG39" s="37"/>
      <c r="BHH39" s="37"/>
      <c r="BHI39" s="37"/>
      <c r="BHJ39" s="37"/>
      <c r="BHK39" s="37"/>
      <c r="BHL39" s="37"/>
      <c r="BHM39" s="37"/>
      <c r="BHN39" s="37"/>
      <c r="BHO39" s="37"/>
      <c r="BHP39" s="37"/>
      <c r="BHQ39" s="37"/>
      <c r="BHR39" s="37"/>
      <c r="BHS39" s="37"/>
      <c r="BHT39" s="37"/>
      <c r="BHU39" s="33"/>
      <c r="BHV39" s="20"/>
      <c r="BHW39" s="20"/>
      <c r="BHX39" s="36"/>
      <c r="BHY39" s="37"/>
      <c r="BHZ39" s="37"/>
      <c r="BIA39" s="37"/>
      <c r="BIB39" s="37"/>
      <c r="BIC39" s="37"/>
      <c r="BID39" s="37"/>
      <c r="BIE39" s="37"/>
      <c r="BIF39" s="37"/>
      <c r="BIG39" s="37"/>
      <c r="BIH39" s="37"/>
      <c r="BII39" s="37"/>
      <c r="BIJ39" s="37"/>
      <c r="BIK39" s="37"/>
      <c r="BIL39" s="37"/>
      <c r="BIM39" s="37"/>
      <c r="BIN39" s="37"/>
      <c r="BIO39" s="37"/>
      <c r="BIP39" s="37"/>
      <c r="BIQ39" s="33"/>
      <c r="BIR39" s="20"/>
      <c r="BIS39" s="20"/>
      <c r="BIT39" s="36"/>
      <c r="BIU39" s="37"/>
      <c r="BIV39" s="37"/>
      <c r="BIW39" s="37"/>
      <c r="BIX39" s="37"/>
      <c r="BIY39" s="37"/>
      <c r="BIZ39" s="37"/>
      <c r="BJA39" s="37"/>
      <c r="BJB39" s="37"/>
      <c r="BJC39" s="37"/>
      <c r="BJD39" s="37"/>
      <c r="BJE39" s="37"/>
      <c r="BJF39" s="37"/>
      <c r="BJG39" s="37"/>
      <c r="BJH39" s="37"/>
      <c r="BJI39" s="37"/>
      <c r="BJJ39" s="37"/>
      <c r="BJK39" s="37"/>
      <c r="BJL39" s="37"/>
      <c r="BJM39" s="33"/>
      <c r="BJN39" s="20"/>
      <c r="BJO39" s="20"/>
      <c r="BJP39" s="36"/>
      <c r="BJQ39" s="37"/>
      <c r="BJR39" s="37"/>
      <c r="BJS39" s="37"/>
      <c r="BJT39" s="37"/>
      <c r="BJU39" s="37"/>
      <c r="BJV39" s="37"/>
      <c r="BJW39" s="37"/>
      <c r="BJX39" s="37"/>
      <c r="BJY39" s="37"/>
      <c r="BJZ39" s="37"/>
      <c r="BKA39" s="37"/>
      <c r="BKB39" s="37"/>
      <c r="BKC39" s="37"/>
      <c r="BKD39" s="37"/>
      <c r="BKE39" s="37"/>
      <c r="BKF39" s="37"/>
      <c r="BKG39" s="37"/>
      <c r="BKH39" s="37"/>
      <c r="BKI39" s="33"/>
      <c r="BKJ39" s="20"/>
      <c r="BKK39" s="20"/>
      <c r="BKL39" s="36"/>
      <c r="BKM39" s="37"/>
      <c r="BKN39" s="37"/>
      <c r="BKO39" s="37"/>
      <c r="BKP39" s="37"/>
      <c r="BKQ39" s="37"/>
      <c r="BKR39" s="37"/>
      <c r="BKS39" s="37"/>
      <c r="BKT39" s="37"/>
      <c r="BKU39" s="37"/>
      <c r="BKV39" s="37"/>
      <c r="BKW39" s="37"/>
      <c r="BKX39" s="37"/>
      <c r="BKY39" s="37"/>
      <c r="BKZ39" s="37"/>
      <c r="BLA39" s="37"/>
      <c r="BLB39" s="37"/>
      <c r="BLC39" s="37"/>
      <c r="BLD39" s="37"/>
      <c r="BLE39" s="33"/>
      <c r="BLF39" s="20"/>
      <c r="BLG39" s="20"/>
      <c r="BLH39" s="36"/>
      <c r="BLI39" s="37"/>
      <c r="BLJ39" s="37"/>
      <c r="BLK39" s="37"/>
      <c r="BLL39" s="37"/>
      <c r="BLM39" s="37"/>
      <c r="BLN39" s="37"/>
      <c r="BLO39" s="37"/>
      <c r="BLP39" s="37"/>
      <c r="BLQ39" s="37"/>
      <c r="BLR39" s="37"/>
      <c r="BLS39" s="37"/>
      <c r="BLT39" s="37"/>
      <c r="BLU39" s="37"/>
      <c r="BLV39" s="37"/>
      <c r="BLW39" s="37"/>
      <c r="BLX39" s="37"/>
      <c r="BLY39" s="37"/>
      <c r="BLZ39" s="37"/>
      <c r="BMA39" s="33"/>
      <c r="BMB39" s="20"/>
      <c r="BMC39" s="20"/>
      <c r="BMD39" s="36"/>
      <c r="BME39" s="37"/>
      <c r="BMF39" s="37"/>
      <c r="BMG39" s="37"/>
      <c r="BMH39" s="37"/>
      <c r="BMI39" s="37"/>
      <c r="BMJ39" s="37"/>
      <c r="BMK39" s="37"/>
      <c r="BML39" s="37"/>
      <c r="BMM39" s="37"/>
      <c r="BMN39" s="37"/>
      <c r="BMO39" s="37"/>
      <c r="BMP39" s="37"/>
      <c r="BMQ39" s="37"/>
      <c r="BMR39" s="37"/>
      <c r="BMS39" s="37"/>
      <c r="BMT39" s="37"/>
      <c r="BMU39" s="37"/>
      <c r="BMV39" s="37"/>
      <c r="BMW39" s="33"/>
      <c r="BMX39" s="20"/>
      <c r="BMY39" s="20"/>
      <c r="BMZ39" s="36"/>
      <c r="BNA39" s="37"/>
      <c r="BNB39" s="37"/>
      <c r="BNC39" s="37"/>
      <c r="BND39" s="37"/>
      <c r="BNE39" s="37"/>
      <c r="BNF39" s="37"/>
      <c r="BNG39" s="37"/>
      <c r="BNH39" s="37"/>
      <c r="BNI39" s="37"/>
      <c r="BNJ39" s="37"/>
      <c r="BNK39" s="37"/>
      <c r="BNL39" s="37"/>
      <c r="BNM39" s="37"/>
      <c r="BNN39" s="37"/>
      <c r="BNO39" s="37"/>
      <c r="BNP39" s="37"/>
      <c r="BNQ39" s="37"/>
      <c r="BNR39" s="37"/>
      <c r="BNS39" s="33"/>
      <c r="BNT39" s="20"/>
      <c r="BNU39" s="20"/>
      <c r="BNV39" s="36"/>
      <c r="BNW39" s="37"/>
      <c r="BNX39" s="37"/>
      <c r="BNY39" s="37"/>
      <c r="BNZ39" s="37"/>
      <c r="BOA39" s="37"/>
      <c r="BOB39" s="37"/>
      <c r="BOC39" s="37"/>
      <c r="BOD39" s="37"/>
      <c r="BOE39" s="37"/>
      <c r="BOF39" s="37"/>
      <c r="BOG39" s="37"/>
      <c r="BOH39" s="37"/>
      <c r="BOI39" s="37"/>
      <c r="BOJ39" s="37"/>
      <c r="BOK39" s="37"/>
      <c r="BOL39" s="37"/>
      <c r="BOM39" s="37"/>
      <c r="BON39" s="37"/>
      <c r="BOO39" s="33"/>
      <c r="BOP39" s="20"/>
      <c r="BOQ39" s="20"/>
      <c r="BOR39" s="36"/>
      <c r="BOS39" s="37"/>
      <c r="BOT39" s="37"/>
      <c r="BOU39" s="37"/>
      <c r="BOV39" s="37"/>
      <c r="BOW39" s="37"/>
      <c r="BOX39" s="37"/>
      <c r="BOY39" s="37"/>
      <c r="BOZ39" s="37"/>
      <c r="BPA39" s="37"/>
      <c r="BPB39" s="37"/>
      <c r="BPC39" s="37"/>
      <c r="BPD39" s="37"/>
      <c r="BPE39" s="37"/>
      <c r="BPF39" s="37"/>
      <c r="BPG39" s="37"/>
      <c r="BPH39" s="37"/>
      <c r="BPI39" s="37"/>
      <c r="BPJ39" s="37"/>
      <c r="BPK39" s="33"/>
      <c r="BPL39" s="20"/>
      <c r="BPM39" s="20"/>
      <c r="BPN39" s="36"/>
      <c r="BPO39" s="37"/>
      <c r="BPP39" s="37"/>
      <c r="BPQ39" s="37"/>
      <c r="BPR39" s="37"/>
      <c r="BPS39" s="37"/>
      <c r="BPT39" s="37"/>
      <c r="BPU39" s="37"/>
      <c r="BPV39" s="37"/>
      <c r="BPW39" s="37"/>
      <c r="BPX39" s="37"/>
      <c r="BPY39" s="37"/>
      <c r="BPZ39" s="37"/>
      <c r="BQA39" s="37"/>
      <c r="BQB39" s="37"/>
      <c r="BQC39" s="37"/>
      <c r="BQD39" s="37"/>
      <c r="BQE39" s="37"/>
      <c r="BQF39" s="37"/>
      <c r="BQG39" s="33"/>
      <c r="BQH39" s="20"/>
      <c r="BQI39" s="20"/>
      <c r="BQJ39" s="36"/>
      <c r="BQK39" s="37"/>
      <c r="BQL39" s="37"/>
      <c r="BQM39" s="37"/>
      <c r="BQN39" s="37"/>
      <c r="BQO39" s="37"/>
      <c r="BQP39" s="37"/>
      <c r="BQQ39" s="37"/>
      <c r="BQR39" s="37"/>
      <c r="BQS39" s="37"/>
      <c r="BQT39" s="37"/>
      <c r="BQU39" s="37"/>
      <c r="BQV39" s="37"/>
      <c r="BQW39" s="37"/>
      <c r="BQX39" s="37"/>
      <c r="BQY39" s="37"/>
      <c r="BQZ39" s="37"/>
      <c r="BRA39" s="37"/>
      <c r="BRB39" s="37"/>
      <c r="BRC39" s="33"/>
      <c r="BRD39" s="20"/>
      <c r="BRE39" s="20"/>
      <c r="BRF39" s="36"/>
      <c r="BRG39" s="37"/>
      <c r="BRH39" s="37"/>
      <c r="BRI39" s="37"/>
      <c r="BRJ39" s="37"/>
      <c r="BRK39" s="37"/>
      <c r="BRL39" s="37"/>
      <c r="BRM39" s="37"/>
      <c r="BRN39" s="37"/>
      <c r="BRO39" s="37"/>
      <c r="BRP39" s="37"/>
      <c r="BRQ39" s="37"/>
      <c r="BRR39" s="37"/>
      <c r="BRS39" s="37"/>
      <c r="BRT39" s="37"/>
      <c r="BRU39" s="37"/>
      <c r="BRV39" s="37"/>
      <c r="BRW39" s="37"/>
      <c r="BRX39" s="37"/>
      <c r="BRY39" s="33"/>
      <c r="BRZ39" s="20"/>
      <c r="BSA39" s="20"/>
      <c r="BSB39" s="36"/>
      <c r="BSC39" s="37"/>
      <c r="BSD39" s="37"/>
      <c r="BSE39" s="37"/>
      <c r="BSF39" s="37"/>
      <c r="BSG39" s="37"/>
      <c r="BSH39" s="37"/>
      <c r="BSI39" s="37"/>
      <c r="BSJ39" s="37"/>
      <c r="BSK39" s="37"/>
      <c r="BSL39" s="37"/>
      <c r="BSM39" s="37"/>
      <c r="BSN39" s="37"/>
      <c r="BSO39" s="37"/>
      <c r="BSP39" s="37"/>
      <c r="BSQ39" s="37"/>
      <c r="BSR39" s="37"/>
      <c r="BSS39" s="37"/>
      <c r="BST39" s="37"/>
      <c r="BSU39" s="33"/>
      <c r="BSV39" s="20"/>
      <c r="BSW39" s="20"/>
      <c r="BSX39" s="36"/>
      <c r="BSY39" s="37"/>
      <c r="BSZ39" s="37"/>
      <c r="BTA39" s="37"/>
      <c r="BTB39" s="37"/>
      <c r="BTC39" s="37"/>
      <c r="BTD39" s="37"/>
      <c r="BTE39" s="37"/>
      <c r="BTF39" s="37"/>
      <c r="BTG39" s="37"/>
      <c r="BTH39" s="37"/>
      <c r="BTI39" s="37"/>
      <c r="BTJ39" s="37"/>
      <c r="BTK39" s="37"/>
      <c r="BTL39" s="37"/>
      <c r="BTM39" s="37"/>
      <c r="BTN39" s="37"/>
      <c r="BTO39" s="37"/>
      <c r="BTP39" s="37"/>
      <c r="BTQ39" s="33"/>
      <c r="BTR39" s="20"/>
      <c r="BTS39" s="20"/>
      <c r="BTT39" s="36"/>
      <c r="BTU39" s="37"/>
      <c r="BTV39" s="37"/>
      <c r="BTW39" s="37"/>
      <c r="BTX39" s="37"/>
      <c r="BTY39" s="37"/>
      <c r="BTZ39" s="37"/>
      <c r="BUA39" s="37"/>
      <c r="BUB39" s="37"/>
      <c r="BUC39" s="37"/>
      <c r="BUD39" s="37"/>
      <c r="BUE39" s="37"/>
      <c r="BUF39" s="37"/>
      <c r="BUG39" s="37"/>
      <c r="BUH39" s="37"/>
      <c r="BUI39" s="37"/>
      <c r="BUJ39" s="37"/>
      <c r="BUK39" s="37"/>
      <c r="BUL39" s="37"/>
      <c r="BUM39" s="33"/>
      <c r="BUN39" s="20"/>
      <c r="BUO39" s="20"/>
      <c r="BUP39" s="36"/>
      <c r="BUQ39" s="37"/>
      <c r="BUR39" s="37"/>
      <c r="BUS39" s="37"/>
      <c r="BUT39" s="37"/>
      <c r="BUU39" s="37"/>
      <c r="BUV39" s="37"/>
      <c r="BUW39" s="37"/>
      <c r="BUX39" s="37"/>
      <c r="BUY39" s="37"/>
      <c r="BUZ39" s="37"/>
      <c r="BVA39" s="37"/>
      <c r="BVB39" s="37"/>
      <c r="BVC39" s="37"/>
      <c r="BVD39" s="37"/>
      <c r="BVE39" s="37"/>
      <c r="BVF39" s="37"/>
      <c r="BVG39" s="37"/>
      <c r="BVH39" s="37"/>
      <c r="BVI39" s="33"/>
      <c r="BVJ39" s="20"/>
      <c r="BVK39" s="20"/>
      <c r="BVL39" s="36"/>
      <c r="BVM39" s="37"/>
      <c r="BVN39" s="37"/>
      <c r="BVO39" s="37"/>
      <c r="BVP39" s="37"/>
      <c r="BVQ39" s="37"/>
      <c r="BVR39" s="37"/>
      <c r="BVS39" s="37"/>
      <c r="BVT39" s="37"/>
      <c r="BVU39" s="37"/>
      <c r="BVV39" s="37"/>
      <c r="BVW39" s="37"/>
      <c r="BVX39" s="37"/>
      <c r="BVY39" s="37"/>
      <c r="BVZ39" s="37"/>
      <c r="BWA39" s="37"/>
      <c r="BWB39" s="37"/>
      <c r="BWC39" s="37"/>
      <c r="BWD39" s="37"/>
      <c r="BWE39" s="33"/>
      <c r="BWF39" s="20"/>
      <c r="BWG39" s="20"/>
      <c r="BWH39" s="36"/>
      <c r="BWI39" s="37"/>
      <c r="BWJ39" s="37"/>
      <c r="BWK39" s="37"/>
      <c r="BWL39" s="37"/>
      <c r="BWM39" s="37"/>
      <c r="BWN39" s="37"/>
      <c r="BWO39" s="37"/>
      <c r="BWP39" s="37"/>
      <c r="BWQ39" s="37"/>
      <c r="BWR39" s="37"/>
      <c r="BWS39" s="37"/>
      <c r="BWT39" s="37"/>
      <c r="BWU39" s="37"/>
      <c r="BWV39" s="37"/>
      <c r="BWW39" s="37"/>
      <c r="BWX39" s="37"/>
      <c r="BWY39" s="37"/>
      <c r="BWZ39" s="37"/>
      <c r="BXA39" s="33"/>
      <c r="BXB39" s="20"/>
      <c r="BXC39" s="20"/>
      <c r="BXD39" s="36"/>
      <c r="BXE39" s="37"/>
      <c r="BXF39" s="37"/>
      <c r="BXG39" s="37"/>
      <c r="BXH39" s="37"/>
      <c r="BXI39" s="37"/>
      <c r="BXJ39" s="37"/>
      <c r="BXK39" s="37"/>
      <c r="BXL39" s="37"/>
      <c r="BXM39" s="37"/>
      <c r="BXN39" s="37"/>
      <c r="BXO39" s="37"/>
      <c r="BXP39" s="37"/>
      <c r="BXQ39" s="37"/>
      <c r="BXR39" s="37"/>
      <c r="BXS39" s="37"/>
      <c r="BXT39" s="37"/>
      <c r="BXU39" s="37"/>
      <c r="BXV39" s="37"/>
      <c r="BXW39" s="33"/>
      <c r="BXX39" s="20"/>
      <c r="BXY39" s="20"/>
      <c r="BXZ39" s="36"/>
      <c r="BYA39" s="37"/>
      <c r="BYB39" s="37"/>
      <c r="BYC39" s="37"/>
      <c r="BYD39" s="37"/>
      <c r="BYE39" s="37"/>
      <c r="BYF39" s="37"/>
      <c r="BYG39" s="37"/>
      <c r="BYH39" s="37"/>
      <c r="BYI39" s="37"/>
      <c r="BYJ39" s="37"/>
      <c r="BYK39" s="37"/>
      <c r="BYL39" s="37"/>
      <c r="BYM39" s="37"/>
      <c r="BYN39" s="37"/>
      <c r="BYO39" s="37"/>
      <c r="BYP39" s="37"/>
      <c r="BYQ39" s="37"/>
      <c r="BYR39" s="37"/>
      <c r="BYS39" s="33"/>
      <c r="BYT39" s="20"/>
      <c r="BYU39" s="20"/>
      <c r="BYV39" s="36"/>
      <c r="BYW39" s="37"/>
      <c r="BYX39" s="37"/>
      <c r="BYY39" s="37"/>
      <c r="BYZ39" s="37"/>
      <c r="BZA39" s="37"/>
      <c r="BZB39" s="37"/>
      <c r="BZC39" s="37"/>
      <c r="BZD39" s="37"/>
      <c r="BZE39" s="37"/>
      <c r="BZF39" s="37"/>
      <c r="BZG39" s="37"/>
      <c r="BZH39" s="37"/>
      <c r="BZI39" s="37"/>
      <c r="BZJ39" s="37"/>
      <c r="BZK39" s="37"/>
      <c r="BZL39" s="37"/>
      <c r="BZM39" s="37"/>
      <c r="BZN39" s="37"/>
      <c r="BZO39" s="33"/>
      <c r="BZP39" s="20"/>
      <c r="BZQ39" s="20"/>
      <c r="BZR39" s="36"/>
      <c r="BZS39" s="37"/>
      <c r="BZT39" s="37"/>
      <c r="BZU39" s="37"/>
      <c r="BZV39" s="37"/>
      <c r="BZW39" s="37"/>
      <c r="BZX39" s="37"/>
      <c r="BZY39" s="37"/>
      <c r="BZZ39" s="37"/>
      <c r="CAA39" s="37"/>
      <c r="CAB39" s="37"/>
      <c r="CAC39" s="37"/>
      <c r="CAD39" s="37"/>
      <c r="CAE39" s="37"/>
      <c r="CAF39" s="37"/>
      <c r="CAG39" s="37"/>
      <c r="CAH39" s="37"/>
      <c r="CAI39" s="37"/>
      <c r="CAJ39" s="37"/>
      <c r="CAK39" s="33"/>
      <c r="CAL39" s="20"/>
      <c r="CAM39" s="20"/>
      <c r="CAN39" s="36"/>
      <c r="CAO39" s="37"/>
      <c r="CAP39" s="37"/>
      <c r="CAQ39" s="37"/>
      <c r="CAR39" s="37"/>
      <c r="CAS39" s="37"/>
      <c r="CAT39" s="37"/>
      <c r="CAU39" s="37"/>
      <c r="CAV39" s="37"/>
      <c r="CAW39" s="37"/>
      <c r="CAX39" s="37"/>
      <c r="CAY39" s="37"/>
      <c r="CAZ39" s="37"/>
      <c r="CBA39" s="37"/>
      <c r="CBB39" s="37"/>
      <c r="CBC39" s="37"/>
      <c r="CBD39" s="37"/>
      <c r="CBE39" s="37"/>
      <c r="CBF39" s="37"/>
      <c r="CBG39" s="33"/>
      <c r="CBH39" s="20"/>
      <c r="CBI39" s="20"/>
      <c r="CBJ39" s="36"/>
      <c r="CBK39" s="37"/>
      <c r="CBL39" s="37"/>
      <c r="CBM39" s="37"/>
      <c r="CBN39" s="37"/>
      <c r="CBO39" s="37"/>
      <c r="CBP39" s="37"/>
      <c r="CBQ39" s="37"/>
      <c r="CBR39" s="37"/>
      <c r="CBS39" s="37"/>
      <c r="CBT39" s="37"/>
      <c r="CBU39" s="37"/>
      <c r="CBV39" s="37"/>
      <c r="CBW39" s="37"/>
      <c r="CBX39" s="37"/>
      <c r="CBY39" s="37"/>
      <c r="CBZ39" s="37"/>
      <c r="CCA39" s="37"/>
      <c r="CCB39" s="37"/>
      <c r="CCC39" s="33"/>
      <c r="CCD39" s="20"/>
      <c r="CCE39" s="20"/>
      <c r="CCF39" s="36"/>
      <c r="CCG39" s="37"/>
      <c r="CCH39" s="37"/>
      <c r="CCI39" s="37"/>
      <c r="CCJ39" s="37"/>
      <c r="CCK39" s="37"/>
      <c r="CCL39" s="37"/>
      <c r="CCM39" s="37"/>
      <c r="CCN39" s="37"/>
      <c r="CCO39" s="37"/>
      <c r="CCP39" s="37"/>
      <c r="CCQ39" s="37"/>
      <c r="CCR39" s="37"/>
      <c r="CCS39" s="37"/>
      <c r="CCT39" s="37"/>
      <c r="CCU39" s="37"/>
      <c r="CCV39" s="37"/>
      <c r="CCW39" s="37"/>
      <c r="CCX39" s="37"/>
      <c r="CCY39" s="33"/>
      <c r="CCZ39" s="20"/>
      <c r="CDA39" s="20"/>
      <c r="CDB39" s="36"/>
      <c r="CDC39" s="37"/>
      <c r="CDD39" s="37"/>
      <c r="CDE39" s="37"/>
      <c r="CDF39" s="37"/>
      <c r="CDG39" s="37"/>
      <c r="CDH39" s="37"/>
      <c r="CDI39" s="37"/>
      <c r="CDJ39" s="37"/>
      <c r="CDK39" s="37"/>
      <c r="CDL39" s="37"/>
      <c r="CDM39" s="37"/>
      <c r="CDN39" s="37"/>
      <c r="CDO39" s="37"/>
      <c r="CDP39" s="37"/>
      <c r="CDQ39" s="37"/>
      <c r="CDR39" s="37"/>
      <c r="CDS39" s="37"/>
      <c r="CDT39" s="37"/>
      <c r="CDU39" s="33"/>
      <c r="CDV39" s="20"/>
      <c r="CDW39" s="20"/>
      <c r="CDX39" s="36"/>
      <c r="CDY39" s="37"/>
      <c r="CDZ39" s="37"/>
      <c r="CEA39" s="37"/>
      <c r="CEB39" s="37"/>
      <c r="CEC39" s="37"/>
      <c r="CED39" s="37"/>
      <c r="CEE39" s="37"/>
      <c r="CEF39" s="37"/>
      <c r="CEG39" s="37"/>
      <c r="CEH39" s="37"/>
      <c r="CEI39" s="37"/>
      <c r="CEJ39" s="37"/>
      <c r="CEK39" s="37"/>
      <c r="CEL39" s="37"/>
      <c r="CEM39" s="37"/>
      <c r="CEN39" s="37"/>
      <c r="CEO39" s="37"/>
      <c r="CEP39" s="37"/>
      <c r="CEQ39" s="33"/>
      <c r="CER39" s="20"/>
      <c r="CES39" s="20"/>
      <c r="CET39" s="36"/>
      <c r="CEU39" s="37"/>
      <c r="CEV39" s="37"/>
      <c r="CEW39" s="37"/>
      <c r="CEX39" s="37"/>
      <c r="CEY39" s="37"/>
      <c r="CEZ39" s="37"/>
      <c r="CFA39" s="37"/>
      <c r="CFB39" s="37"/>
      <c r="CFC39" s="37"/>
      <c r="CFD39" s="37"/>
      <c r="CFE39" s="37"/>
      <c r="CFF39" s="37"/>
      <c r="CFG39" s="37"/>
      <c r="CFH39" s="37"/>
      <c r="CFI39" s="37"/>
      <c r="CFJ39" s="37"/>
      <c r="CFK39" s="37"/>
      <c r="CFL39" s="37"/>
      <c r="CFM39" s="33"/>
      <c r="CFN39" s="20"/>
      <c r="CFO39" s="20"/>
      <c r="CFP39" s="36"/>
      <c r="CFQ39" s="37"/>
      <c r="CFR39" s="37"/>
      <c r="CFS39" s="37"/>
      <c r="CFT39" s="37"/>
      <c r="CFU39" s="37"/>
      <c r="CFV39" s="37"/>
      <c r="CFW39" s="37"/>
      <c r="CFX39" s="37"/>
      <c r="CFY39" s="37"/>
      <c r="CFZ39" s="37"/>
      <c r="CGA39" s="37"/>
      <c r="CGB39" s="37"/>
      <c r="CGC39" s="37"/>
      <c r="CGD39" s="37"/>
      <c r="CGE39" s="37"/>
      <c r="CGF39" s="37"/>
      <c r="CGG39" s="37"/>
      <c r="CGH39" s="37"/>
      <c r="CGI39" s="33"/>
      <c r="CGJ39" s="20"/>
      <c r="CGK39" s="20"/>
      <c r="CGL39" s="36"/>
      <c r="CGM39" s="37"/>
      <c r="CGN39" s="37"/>
      <c r="CGO39" s="37"/>
      <c r="CGP39" s="37"/>
      <c r="CGQ39" s="37"/>
      <c r="CGR39" s="37"/>
      <c r="CGS39" s="37"/>
      <c r="CGT39" s="37"/>
      <c r="CGU39" s="37"/>
      <c r="CGV39" s="37"/>
      <c r="CGW39" s="37"/>
      <c r="CGX39" s="37"/>
      <c r="CGY39" s="37"/>
      <c r="CGZ39" s="37"/>
      <c r="CHA39" s="37"/>
      <c r="CHB39" s="37"/>
      <c r="CHC39" s="37"/>
      <c r="CHD39" s="37"/>
      <c r="CHE39" s="33"/>
      <c r="CHF39" s="20"/>
      <c r="CHG39" s="20"/>
      <c r="CHH39" s="36"/>
      <c r="CHI39" s="37"/>
      <c r="CHJ39" s="37"/>
      <c r="CHK39" s="37"/>
      <c r="CHL39" s="37"/>
      <c r="CHM39" s="37"/>
      <c r="CHN39" s="37"/>
      <c r="CHO39" s="37"/>
      <c r="CHP39" s="37"/>
      <c r="CHQ39" s="37"/>
      <c r="CHR39" s="37"/>
      <c r="CHS39" s="37"/>
      <c r="CHT39" s="37"/>
      <c r="CHU39" s="37"/>
      <c r="CHV39" s="37"/>
      <c r="CHW39" s="37"/>
      <c r="CHX39" s="37"/>
      <c r="CHY39" s="37"/>
      <c r="CHZ39" s="37"/>
      <c r="CIA39" s="33"/>
      <c r="CIB39" s="20"/>
      <c r="CIC39" s="20"/>
      <c r="CID39" s="36"/>
      <c r="CIE39" s="37"/>
      <c r="CIF39" s="37"/>
      <c r="CIG39" s="37"/>
      <c r="CIH39" s="37"/>
      <c r="CII39" s="37"/>
      <c r="CIJ39" s="37"/>
      <c r="CIK39" s="37"/>
      <c r="CIL39" s="37"/>
      <c r="CIM39" s="37"/>
      <c r="CIN39" s="37"/>
      <c r="CIO39" s="37"/>
      <c r="CIP39" s="37"/>
      <c r="CIQ39" s="37"/>
      <c r="CIR39" s="37"/>
      <c r="CIS39" s="37"/>
      <c r="CIT39" s="37"/>
      <c r="CIU39" s="37"/>
      <c r="CIV39" s="37"/>
      <c r="CIW39" s="33"/>
      <c r="CIX39" s="20"/>
      <c r="CIY39" s="20"/>
      <c r="CIZ39" s="36"/>
      <c r="CJA39" s="37"/>
      <c r="CJB39" s="37"/>
      <c r="CJC39" s="37"/>
      <c r="CJD39" s="37"/>
      <c r="CJE39" s="37"/>
      <c r="CJF39" s="37"/>
      <c r="CJG39" s="37"/>
      <c r="CJH39" s="37"/>
      <c r="CJI39" s="37"/>
      <c r="CJJ39" s="37"/>
      <c r="CJK39" s="37"/>
      <c r="CJL39" s="37"/>
      <c r="CJM39" s="37"/>
      <c r="CJN39" s="37"/>
      <c r="CJO39" s="37"/>
      <c r="CJP39" s="37"/>
      <c r="CJQ39" s="37"/>
      <c r="CJR39" s="37"/>
      <c r="CJS39" s="33"/>
      <c r="CJT39" s="20"/>
      <c r="CJU39" s="20"/>
      <c r="CJV39" s="36"/>
      <c r="CJW39" s="37"/>
      <c r="CJX39" s="37"/>
      <c r="CJY39" s="37"/>
      <c r="CJZ39" s="37"/>
      <c r="CKA39" s="37"/>
      <c r="CKB39" s="37"/>
      <c r="CKC39" s="37"/>
      <c r="CKD39" s="37"/>
      <c r="CKE39" s="37"/>
      <c r="CKF39" s="37"/>
      <c r="CKG39" s="37"/>
      <c r="CKH39" s="37"/>
      <c r="CKI39" s="37"/>
      <c r="CKJ39" s="37"/>
      <c r="CKK39" s="37"/>
      <c r="CKL39" s="37"/>
      <c r="CKM39" s="37"/>
      <c r="CKN39" s="37"/>
      <c r="CKO39" s="33"/>
      <c r="CKP39" s="20"/>
      <c r="CKQ39" s="20"/>
      <c r="CKR39" s="36"/>
      <c r="CKS39" s="37"/>
      <c r="CKT39" s="37"/>
      <c r="CKU39" s="37"/>
      <c r="CKV39" s="37"/>
      <c r="CKW39" s="37"/>
      <c r="CKX39" s="37"/>
      <c r="CKY39" s="37"/>
      <c r="CKZ39" s="37"/>
      <c r="CLA39" s="37"/>
      <c r="CLB39" s="37"/>
      <c r="CLC39" s="37"/>
      <c r="CLD39" s="37"/>
      <c r="CLE39" s="37"/>
      <c r="CLF39" s="37"/>
      <c r="CLG39" s="37"/>
      <c r="CLH39" s="37"/>
      <c r="CLI39" s="37"/>
      <c r="CLJ39" s="37"/>
      <c r="CLK39" s="33"/>
      <c r="CLL39" s="20"/>
      <c r="CLM39" s="20"/>
      <c r="CLN39" s="36"/>
      <c r="CLO39" s="37"/>
      <c r="CLP39" s="37"/>
      <c r="CLQ39" s="37"/>
      <c r="CLR39" s="37"/>
      <c r="CLS39" s="37"/>
      <c r="CLT39" s="37"/>
      <c r="CLU39" s="37"/>
      <c r="CLV39" s="37"/>
      <c r="CLW39" s="37"/>
      <c r="CLX39" s="37"/>
      <c r="CLY39" s="37"/>
      <c r="CLZ39" s="37"/>
      <c r="CMA39" s="37"/>
      <c r="CMB39" s="37"/>
      <c r="CMC39" s="37"/>
      <c r="CMD39" s="37"/>
      <c r="CME39" s="37"/>
      <c r="CMF39" s="37"/>
      <c r="CMG39" s="33"/>
      <c r="CMH39" s="20"/>
      <c r="CMI39" s="20"/>
      <c r="CMJ39" s="36"/>
      <c r="CMK39" s="37"/>
      <c r="CML39" s="37"/>
      <c r="CMM39" s="37"/>
      <c r="CMN39" s="37"/>
      <c r="CMO39" s="37"/>
      <c r="CMP39" s="37"/>
      <c r="CMQ39" s="37"/>
      <c r="CMR39" s="37"/>
      <c r="CMS39" s="37"/>
      <c r="CMT39" s="37"/>
      <c r="CMU39" s="37"/>
      <c r="CMV39" s="37"/>
      <c r="CMW39" s="37"/>
      <c r="CMX39" s="37"/>
      <c r="CMY39" s="37"/>
      <c r="CMZ39" s="37"/>
      <c r="CNA39" s="37"/>
      <c r="CNB39" s="37"/>
      <c r="CNC39" s="33"/>
      <c r="CND39" s="20"/>
      <c r="CNE39" s="20"/>
      <c r="CNF39" s="36"/>
      <c r="CNG39" s="37"/>
      <c r="CNH39" s="37"/>
      <c r="CNI39" s="37"/>
      <c r="CNJ39" s="37"/>
      <c r="CNK39" s="37"/>
      <c r="CNL39" s="37"/>
      <c r="CNM39" s="37"/>
      <c r="CNN39" s="37"/>
      <c r="CNO39" s="37"/>
      <c r="CNP39" s="37"/>
      <c r="CNQ39" s="37"/>
      <c r="CNR39" s="37"/>
      <c r="CNS39" s="37"/>
      <c r="CNT39" s="37"/>
      <c r="CNU39" s="37"/>
      <c r="CNV39" s="37"/>
      <c r="CNW39" s="37"/>
      <c r="CNX39" s="37"/>
      <c r="CNY39" s="33"/>
      <c r="CNZ39" s="20"/>
      <c r="COA39" s="20"/>
      <c r="COB39" s="36"/>
      <c r="COC39" s="37"/>
      <c r="COD39" s="37"/>
      <c r="COE39" s="37"/>
      <c r="COF39" s="37"/>
      <c r="COG39" s="37"/>
      <c r="COH39" s="37"/>
      <c r="COI39" s="37"/>
      <c r="COJ39" s="37"/>
      <c r="COK39" s="37"/>
      <c r="COL39" s="37"/>
      <c r="COM39" s="37"/>
      <c r="CON39" s="37"/>
      <c r="COO39" s="37"/>
      <c r="COP39" s="37"/>
      <c r="COQ39" s="37"/>
      <c r="COR39" s="37"/>
      <c r="COS39" s="37"/>
      <c r="COT39" s="37"/>
      <c r="COU39" s="33"/>
      <c r="COV39" s="20"/>
      <c r="COW39" s="20"/>
      <c r="COX39" s="36"/>
      <c r="COY39" s="37"/>
      <c r="COZ39" s="37"/>
      <c r="CPA39" s="37"/>
      <c r="CPB39" s="37"/>
      <c r="CPC39" s="37"/>
      <c r="CPD39" s="37"/>
      <c r="CPE39" s="37"/>
      <c r="CPF39" s="37"/>
      <c r="CPG39" s="37"/>
      <c r="CPH39" s="37"/>
      <c r="CPI39" s="37"/>
      <c r="CPJ39" s="37"/>
      <c r="CPK39" s="37"/>
      <c r="CPL39" s="37"/>
      <c r="CPM39" s="37"/>
      <c r="CPN39" s="37"/>
      <c r="CPO39" s="37"/>
      <c r="CPP39" s="37"/>
      <c r="CPQ39" s="33"/>
      <c r="CPR39" s="20"/>
      <c r="CPS39" s="20"/>
      <c r="CPT39" s="36"/>
      <c r="CPU39" s="37"/>
      <c r="CPV39" s="37"/>
      <c r="CPW39" s="37"/>
      <c r="CPX39" s="37"/>
      <c r="CPY39" s="37"/>
      <c r="CPZ39" s="37"/>
      <c r="CQA39" s="37"/>
      <c r="CQB39" s="37"/>
      <c r="CQC39" s="37"/>
      <c r="CQD39" s="37"/>
      <c r="CQE39" s="37"/>
      <c r="CQF39" s="37"/>
      <c r="CQG39" s="37"/>
      <c r="CQH39" s="37"/>
      <c r="CQI39" s="37"/>
      <c r="CQJ39" s="37"/>
      <c r="CQK39" s="37"/>
      <c r="CQL39" s="37"/>
      <c r="CQM39" s="33"/>
      <c r="CQN39" s="20"/>
      <c r="CQO39" s="20"/>
      <c r="CQP39" s="36"/>
      <c r="CQQ39" s="37"/>
      <c r="CQR39" s="37"/>
      <c r="CQS39" s="37"/>
      <c r="CQT39" s="37"/>
      <c r="CQU39" s="37"/>
      <c r="CQV39" s="37"/>
      <c r="CQW39" s="37"/>
      <c r="CQX39" s="37"/>
      <c r="CQY39" s="37"/>
      <c r="CQZ39" s="37"/>
      <c r="CRA39" s="37"/>
      <c r="CRB39" s="37"/>
      <c r="CRC39" s="37"/>
      <c r="CRD39" s="37"/>
      <c r="CRE39" s="37"/>
      <c r="CRF39" s="37"/>
      <c r="CRG39" s="37"/>
      <c r="CRH39" s="37"/>
      <c r="CRI39" s="33"/>
      <c r="CRJ39" s="20"/>
      <c r="CRK39" s="20"/>
      <c r="CRL39" s="36"/>
      <c r="CRM39" s="37"/>
      <c r="CRN39" s="37"/>
      <c r="CRO39" s="37"/>
      <c r="CRP39" s="37"/>
      <c r="CRQ39" s="37"/>
      <c r="CRR39" s="37"/>
      <c r="CRS39" s="37"/>
      <c r="CRT39" s="37"/>
      <c r="CRU39" s="37"/>
      <c r="CRV39" s="37"/>
      <c r="CRW39" s="37"/>
      <c r="CRX39" s="37"/>
      <c r="CRY39" s="37"/>
      <c r="CRZ39" s="37"/>
      <c r="CSA39" s="37"/>
      <c r="CSB39" s="37"/>
      <c r="CSC39" s="37"/>
      <c r="CSD39" s="37"/>
      <c r="CSE39" s="33"/>
      <c r="CSF39" s="20"/>
      <c r="CSG39" s="20"/>
      <c r="CSH39" s="36"/>
      <c r="CSI39" s="37"/>
      <c r="CSJ39" s="37"/>
      <c r="CSK39" s="37"/>
      <c r="CSL39" s="37"/>
      <c r="CSM39" s="37"/>
      <c r="CSN39" s="37"/>
      <c r="CSO39" s="37"/>
      <c r="CSP39" s="37"/>
      <c r="CSQ39" s="37"/>
      <c r="CSR39" s="37"/>
      <c r="CSS39" s="37"/>
      <c r="CST39" s="37"/>
      <c r="CSU39" s="37"/>
      <c r="CSV39" s="37"/>
      <c r="CSW39" s="37"/>
      <c r="CSX39" s="37"/>
      <c r="CSY39" s="37"/>
      <c r="CSZ39" s="37"/>
      <c r="CTA39" s="33"/>
      <c r="CTB39" s="20"/>
      <c r="CTC39" s="20"/>
      <c r="CTD39" s="36"/>
      <c r="CTE39" s="37"/>
      <c r="CTF39" s="37"/>
      <c r="CTG39" s="37"/>
      <c r="CTH39" s="37"/>
      <c r="CTI39" s="37"/>
      <c r="CTJ39" s="37"/>
      <c r="CTK39" s="37"/>
      <c r="CTL39" s="37"/>
      <c r="CTM39" s="37"/>
      <c r="CTN39" s="37"/>
      <c r="CTO39" s="37"/>
      <c r="CTP39" s="37"/>
      <c r="CTQ39" s="37"/>
      <c r="CTR39" s="37"/>
      <c r="CTS39" s="37"/>
      <c r="CTT39" s="37"/>
      <c r="CTU39" s="37"/>
      <c r="CTV39" s="37"/>
      <c r="CTW39" s="33"/>
      <c r="CTX39" s="20"/>
      <c r="CTY39" s="20"/>
      <c r="CTZ39" s="36"/>
      <c r="CUA39" s="37"/>
      <c r="CUB39" s="37"/>
      <c r="CUC39" s="37"/>
      <c r="CUD39" s="37"/>
      <c r="CUE39" s="37"/>
      <c r="CUF39" s="37"/>
      <c r="CUG39" s="37"/>
      <c r="CUH39" s="37"/>
      <c r="CUI39" s="37"/>
      <c r="CUJ39" s="37"/>
      <c r="CUK39" s="37"/>
      <c r="CUL39" s="37"/>
      <c r="CUM39" s="37"/>
      <c r="CUN39" s="37"/>
      <c r="CUO39" s="37"/>
      <c r="CUP39" s="37"/>
      <c r="CUQ39" s="37"/>
      <c r="CUR39" s="37"/>
      <c r="CUS39" s="33"/>
      <c r="CUT39" s="20"/>
      <c r="CUU39" s="20"/>
      <c r="CUV39" s="36"/>
      <c r="CUW39" s="37"/>
      <c r="CUX39" s="37"/>
      <c r="CUY39" s="37"/>
      <c r="CUZ39" s="37"/>
      <c r="CVA39" s="37"/>
      <c r="CVB39" s="37"/>
      <c r="CVC39" s="37"/>
      <c r="CVD39" s="37"/>
      <c r="CVE39" s="37"/>
      <c r="CVF39" s="37"/>
      <c r="CVG39" s="37"/>
      <c r="CVH39" s="37"/>
      <c r="CVI39" s="37"/>
      <c r="CVJ39" s="37"/>
      <c r="CVK39" s="37"/>
      <c r="CVL39" s="37"/>
      <c r="CVM39" s="37"/>
      <c r="CVN39" s="37"/>
      <c r="CVO39" s="33"/>
      <c r="CVP39" s="20"/>
      <c r="CVQ39" s="20"/>
      <c r="CVR39" s="36"/>
      <c r="CVS39" s="37"/>
      <c r="CVT39" s="37"/>
      <c r="CVU39" s="37"/>
      <c r="CVV39" s="37"/>
      <c r="CVW39" s="37"/>
      <c r="CVX39" s="37"/>
      <c r="CVY39" s="37"/>
      <c r="CVZ39" s="37"/>
      <c r="CWA39" s="37"/>
      <c r="CWB39" s="37"/>
      <c r="CWC39" s="37"/>
      <c r="CWD39" s="37"/>
      <c r="CWE39" s="37"/>
      <c r="CWF39" s="37"/>
      <c r="CWG39" s="37"/>
      <c r="CWH39" s="37"/>
      <c r="CWI39" s="37"/>
      <c r="CWJ39" s="37"/>
      <c r="CWK39" s="33"/>
      <c r="CWL39" s="20"/>
      <c r="CWM39" s="20"/>
      <c r="CWN39" s="36"/>
      <c r="CWO39" s="37"/>
      <c r="CWP39" s="37"/>
      <c r="CWQ39" s="37"/>
      <c r="CWR39" s="37"/>
      <c r="CWS39" s="37"/>
      <c r="CWT39" s="37"/>
      <c r="CWU39" s="37"/>
      <c r="CWV39" s="37"/>
      <c r="CWW39" s="37"/>
      <c r="CWX39" s="37"/>
      <c r="CWY39" s="37"/>
      <c r="CWZ39" s="37"/>
      <c r="CXA39" s="37"/>
      <c r="CXB39" s="37"/>
      <c r="CXC39" s="37"/>
      <c r="CXD39" s="37"/>
      <c r="CXE39" s="37"/>
      <c r="CXF39" s="37"/>
      <c r="CXG39" s="33"/>
      <c r="CXH39" s="20"/>
      <c r="CXI39" s="20"/>
      <c r="CXJ39" s="36"/>
      <c r="CXK39" s="37"/>
      <c r="CXL39" s="37"/>
      <c r="CXM39" s="37"/>
      <c r="CXN39" s="37"/>
      <c r="CXO39" s="37"/>
      <c r="CXP39" s="37"/>
      <c r="CXQ39" s="37"/>
      <c r="CXR39" s="37"/>
      <c r="CXS39" s="37"/>
      <c r="CXT39" s="37"/>
      <c r="CXU39" s="37"/>
      <c r="CXV39" s="37"/>
      <c r="CXW39" s="37"/>
      <c r="CXX39" s="37"/>
      <c r="CXY39" s="37"/>
      <c r="CXZ39" s="37"/>
      <c r="CYA39" s="37"/>
      <c r="CYB39" s="37"/>
      <c r="CYC39" s="33"/>
      <c r="CYD39" s="20"/>
      <c r="CYE39" s="20"/>
      <c r="CYF39" s="36"/>
      <c r="CYG39" s="37"/>
      <c r="CYH39" s="37"/>
      <c r="CYI39" s="37"/>
      <c r="CYJ39" s="37"/>
      <c r="CYK39" s="37"/>
      <c r="CYL39" s="37"/>
      <c r="CYM39" s="37"/>
      <c r="CYN39" s="37"/>
      <c r="CYO39" s="37"/>
      <c r="CYP39" s="37"/>
      <c r="CYQ39" s="37"/>
      <c r="CYR39" s="37"/>
      <c r="CYS39" s="37"/>
      <c r="CYT39" s="37"/>
      <c r="CYU39" s="37"/>
      <c r="CYV39" s="37"/>
      <c r="CYW39" s="37"/>
      <c r="CYX39" s="37"/>
      <c r="CYY39" s="33"/>
      <c r="CYZ39" s="20"/>
      <c r="CZA39" s="20"/>
      <c r="CZB39" s="36"/>
      <c r="CZC39" s="37"/>
      <c r="CZD39" s="37"/>
      <c r="CZE39" s="37"/>
      <c r="CZF39" s="37"/>
      <c r="CZG39" s="37"/>
      <c r="CZH39" s="37"/>
      <c r="CZI39" s="37"/>
      <c r="CZJ39" s="37"/>
      <c r="CZK39" s="37"/>
      <c r="CZL39" s="37"/>
      <c r="CZM39" s="37"/>
      <c r="CZN39" s="37"/>
      <c r="CZO39" s="37"/>
      <c r="CZP39" s="37"/>
      <c r="CZQ39" s="37"/>
      <c r="CZR39" s="37"/>
      <c r="CZS39" s="37"/>
      <c r="CZT39" s="37"/>
      <c r="CZU39" s="33"/>
      <c r="CZV39" s="20"/>
      <c r="CZW39" s="20"/>
      <c r="CZX39" s="36"/>
      <c r="CZY39" s="37"/>
      <c r="CZZ39" s="37"/>
      <c r="DAA39" s="37"/>
      <c r="DAB39" s="37"/>
      <c r="DAC39" s="37"/>
      <c r="DAD39" s="37"/>
      <c r="DAE39" s="37"/>
      <c r="DAF39" s="37"/>
      <c r="DAG39" s="37"/>
      <c r="DAH39" s="37"/>
      <c r="DAI39" s="37"/>
      <c r="DAJ39" s="37"/>
      <c r="DAK39" s="37"/>
      <c r="DAL39" s="37"/>
      <c r="DAM39" s="37"/>
      <c r="DAN39" s="37"/>
      <c r="DAO39" s="37"/>
      <c r="DAP39" s="37"/>
      <c r="DAQ39" s="33"/>
      <c r="DAR39" s="20"/>
      <c r="DAS39" s="20"/>
      <c r="DAT39" s="36"/>
      <c r="DAU39" s="37"/>
      <c r="DAV39" s="37"/>
      <c r="DAW39" s="37"/>
      <c r="DAX39" s="37"/>
      <c r="DAY39" s="37"/>
      <c r="DAZ39" s="37"/>
      <c r="DBA39" s="37"/>
      <c r="DBB39" s="37"/>
      <c r="DBC39" s="37"/>
      <c r="DBD39" s="37"/>
      <c r="DBE39" s="37"/>
      <c r="DBF39" s="37"/>
      <c r="DBG39" s="37"/>
      <c r="DBH39" s="37"/>
      <c r="DBI39" s="37"/>
      <c r="DBJ39" s="37"/>
      <c r="DBK39" s="37"/>
      <c r="DBL39" s="37"/>
      <c r="DBM39" s="33"/>
      <c r="DBN39" s="20"/>
      <c r="DBO39" s="20"/>
      <c r="DBP39" s="36"/>
      <c r="DBQ39" s="37"/>
      <c r="DBR39" s="37"/>
      <c r="DBS39" s="37"/>
      <c r="DBT39" s="37"/>
      <c r="DBU39" s="37"/>
      <c r="DBV39" s="37"/>
      <c r="DBW39" s="37"/>
      <c r="DBX39" s="37"/>
      <c r="DBY39" s="37"/>
      <c r="DBZ39" s="37"/>
      <c r="DCA39" s="37"/>
      <c r="DCB39" s="37"/>
      <c r="DCC39" s="37"/>
      <c r="DCD39" s="37"/>
      <c r="DCE39" s="37"/>
      <c r="DCF39" s="37"/>
      <c r="DCG39" s="37"/>
      <c r="DCH39" s="37"/>
      <c r="DCI39" s="33"/>
      <c r="DCJ39" s="20"/>
      <c r="DCK39" s="20"/>
      <c r="DCL39" s="36"/>
      <c r="DCM39" s="37"/>
      <c r="DCN39" s="37"/>
      <c r="DCO39" s="37"/>
      <c r="DCP39" s="37"/>
      <c r="DCQ39" s="37"/>
      <c r="DCR39" s="37"/>
      <c r="DCS39" s="37"/>
      <c r="DCT39" s="37"/>
      <c r="DCU39" s="37"/>
      <c r="DCV39" s="37"/>
      <c r="DCW39" s="37"/>
      <c r="DCX39" s="37"/>
      <c r="DCY39" s="37"/>
      <c r="DCZ39" s="37"/>
      <c r="DDA39" s="37"/>
      <c r="DDB39" s="37"/>
      <c r="DDC39" s="37"/>
      <c r="DDD39" s="37"/>
      <c r="DDE39" s="33"/>
      <c r="DDF39" s="20"/>
      <c r="DDG39" s="20"/>
      <c r="DDH39" s="36"/>
      <c r="DDI39" s="37"/>
      <c r="DDJ39" s="37"/>
      <c r="DDK39" s="37"/>
      <c r="DDL39" s="37"/>
      <c r="DDM39" s="37"/>
      <c r="DDN39" s="37"/>
      <c r="DDO39" s="37"/>
      <c r="DDP39" s="37"/>
      <c r="DDQ39" s="37"/>
      <c r="DDR39" s="37"/>
      <c r="DDS39" s="37"/>
      <c r="DDT39" s="37"/>
      <c r="DDU39" s="37"/>
      <c r="DDV39" s="37"/>
      <c r="DDW39" s="37"/>
      <c r="DDX39" s="37"/>
      <c r="DDY39" s="37"/>
      <c r="DDZ39" s="37"/>
      <c r="DEA39" s="33"/>
      <c r="DEB39" s="20"/>
      <c r="DEC39" s="20"/>
      <c r="DED39" s="36"/>
      <c r="DEE39" s="37"/>
      <c r="DEF39" s="37"/>
      <c r="DEG39" s="37"/>
      <c r="DEH39" s="37"/>
      <c r="DEI39" s="37"/>
      <c r="DEJ39" s="37"/>
      <c r="DEK39" s="37"/>
      <c r="DEL39" s="37"/>
      <c r="DEM39" s="37"/>
      <c r="DEN39" s="37"/>
      <c r="DEO39" s="37"/>
      <c r="DEP39" s="37"/>
      <c r="DEQ39" s="37"/>
      <c r="DER39" s="37"/>
      <c r="DES39" s="37"/>
      <c r="DET39" s="37"/>
      <c r="DEU39" s="37"/>
      <c r="DEV39" s="37"/>
      <c r="DEW39" s="33"/>
      <c r="DEX39" s="20"/>
      <c r="DEY39" s="20"/>
      <c r="DEZ39" s="36"/>
      <c r="DFA39" s="37"/>
      <c r="DFB39" s="37"/>
      <c r="DFC39" s="37"/>
      <c r="DFD39" s="37"/>
      <c r="DFE39" s="37"/>
      <c r="DFF39" s="37"/>
      <c r="DFG39" s="37"/>
      <c r="DFH39" s="37"/>
      <c r="DFI39" s="37"/>
      <c r="DFJ39" s="37"/>
      <c r="DFK39" s="37"/>
      <c r="DFL39" s="37"/>
      <c r="DFM39" s="37"/>
      <c r="DFN39" s="37"/>
      <c r="DFO39" s="37"/>
      <c r="DFP39" s="37"/>
      <c r="DFQ39" s="37"/>
      <c r="DFR39" s="37"/>
      <c r="DFS39" s="33"/>
      <c r="DFT39" s="20"/>
      <c r="DFU39" s="20"/>
      <c r="DFV39" s="36"/>
      <c r="DFW39" s="37"/>
      <c r="DFX39" s="37"/>
      <c r="DFY39" s="37"/>
      <c r="DFZ39" s="37"/>
      <c r="DGA39" s="37"/>
      <c r="DGB39" s="37"/>
      <c r="DGC39" s="37"/>
      <c r="DGD39" s="37"/>
      <c r="DGE39" s="37"/>
      <c r="DGF39" s="37"/>
      <c r="DGG39" s="37"/>
      <c r="DGH39" s="37"/>
      <c r="DGI39" s="37"/>
      <c r="DGJ39" s="37"/>
      <c r="DGK39" s="37"/>
      <c r="DGL39" s="37"/>
      <c r="DGM39" s="37"/>
      <c r="DGN39" s="37"/>
      <c r="DGO39" s="33"/>
      <c r="DGP39" s="20"/>
      <c r="DGQ39" s="20"/>
      <c r="DGR39" s="36"/>
      <c r="DGS39" s="37"/>
      <c r="DGT39" s="37"/>
      <c r="DGU39" s="37"/>
      <c r="DGV39" s="37"/>
      <c r="DGW39" s="37"/>
      <c r="DGX39" s="37"/>
      <c r="DGY39" s="37"/>
      <c r="DGZ39" s="37"/>
      <c r="DHA39" s="37"/>
      <c r="DHB39" s="37"/>
      <c r="DHC39" s="37"/>
      <c r="DHD39" s="37"/>
      <c r="DHE39" s="37"/>
      <c r="DHF39" s="37"/>
      <c r="DHG39" s="37"/>
      <c r="DHH39" s="37"/>
      <c r="DHI39" s="37"/>
      <c r="DHJ39" s="37"/>
      <c r="DHK39" s="33"/>
      <c r="DHL39" s="20"/>
      <c r="DHM39" s="20"/>
      <c r="DHN39" s="36"/>
      <c r="DHO39" s="37"/>
      <c r="DHP39" s="37"/>
      <c r="DHQ39" s="37"/>
      <c r="DHR39" s="37"/>
      <c r="DHS39" s="37"/>
      <c r="DHT39" s="37"/>
      <c r="DHU39" s="37"/>
      <c r="DHV39" s="37"/>
      <c r="DHW39" s="37"/>
      <c r="DHX39" s="37"/>
      <c r="DHY39" s="37"/>
      <c r="DHZ39" s="37"/>
      <c r="DIA39" s="37"/>
      <c r="DIB39" s="37"/>
      <c r="DIC39" s="37"/>
      <c r="DID39" s="37"/>
      <c r="DIE39" s="37"/>
      <c r="DIF39" s="37"/>
      <c r="DIG39" s="33"/>
      <c r="DIH39" s="20"/>
      <c r="DII39" s="20"/>
      <c r="DIJ39" s="36"/>
      <c r="DIK39" s="37"/>
      <c r="DIL39" s="37"/>
      <c r="DIM39" s="37"/>
      <c r="DIN39" s="37"/>
      <c r="DIO39" s="37"/>
      <c r="DIP39" s="37"/>
      <c r="DIQ39" s="37"/>
      <c r="DIR39" s="37"/>
      <c r="DIS39" s="37"/>
      <c r="DIT39" s="37"/>
      <c r="DIU39" s="37"/>
      <c r="DIV39" s="37"/>
      <c r="DIW39" s="37"/>
      <c r="DIX39" s="37"/>
      <c r="DIY39" s="37"/>
      <c r="DIZ39" s="37"/>
      <c r="DJA39" s="37"/>
      <c r="DJB39" s="37"/>
      <c r="DJC39" s="33"/>
      <c r="DJD39" s="20"/>
      <c r="DJE39" s="20"/>
      <c r="DJF39" s="36"/>
      <c r="DJG39" s="37"/>
      <c r="DJH39" s="37"/>
      <c r="DJI39" s="37"/>
      <c r="DJJ39" s="37"/>
      <c r="DJK39" s="37"/>
      <c r="DJL39" s="37"/>
      <c r="DJM39" s="37"/>
      <c r="DJN39" s="37"/>
      <c r="DJO39" s="37"/>
      <c r="DJP39" s="37"/>
      <c r="DJQ39" s="37"/>
      <c r="DJR39" s="37"/>
      <c r="DJS39" s="37"/>
      <c r="DJT39" s="37"/>
      <c r="DJU39" s="37"/>
      <c r="DJV39" s="37"/>
      <c r="DJW39" s="37"/>
      <c r="DJX39" s="37"/>
      <c r="DJY39" s="33"/>
      <c r="DJZ39" s="20"/>
      <c r="DKA39" s="20"/>
      <c r="DKB39" s="36"/>
      <c r="DKC39" s="37"/>
      <c r="DKD39" s="37"/>
      <c r="DKE39" s="37"/>
      <c r="DKF39" s="37"/>
      <c r="DKG39" s="37"/>
      <c r="DKH39" s="37"/>
      <c r="DKI39" s="37"/>
      <c r="DKJ39" s="37"/>
      <c r="DKK39" s="37"/>
      <c r="DKL39" s="37"/>
      <c r="DKM39" s="37"/>
      <c r="DKN39" s="37"/>
      <c r="DKO39" s="37"/>
      <c r="DKP39" s="37"/>
      <c r="DKQ39" s="37"/>
      <c r="DKR39" s="37"/>
      <c r="DKS39" s="37"/>
      <c r="DKT39" s="37"/>
      <c r="DKU39" s="33"/>
      <c r="DKV39" s="20"/>
      <c r="DKW39" s="20"/>
      <c r="DKX39" s="36"/>
      <c r="DKY39" s="37"/>
      <c r="DKZ39" s="37"/>
      <c r="DLA39" s="37"/>
      <c r="DLB39" s="37"/>
      <c r="DLC39" s="37"/>
      <c r="DLD39" s="37"/>
      <c r="DLE39" s="37"/>
      <c r="DLF39" s="37"/>
      <c r="DLG39" s="37"/>
      <c r="DLH39" s="37"/>
      <c r="DLI39" s="37"/>
      <c r="DLJ39" s="37"/>
      <c r="DLK39" s="37"/>
      <c r="DLL39" s="37"/>
      <c r="DLM39" s="37"/>
      <c r="DLN39" s="37"/>
      <c r="DLO39" s="37"/>
      <c r="DLP39" s="37"/>
      <c r="DLQ39" s="33"/>
      <c r="DLR39" s="20"/>
      <c r="DLS39" s="20"/>
      <c r="DLT39" s="36"/>
      <c r="DLU39" s="37"/>
      <c r="DLV39" s="37"/>
      <c r="DLW39" s="37"/>
      <c r="DLX39" s="37"/>
      <c r="DLY39" s="37"/>
      <c r="DLZ39" s="37"/>
      <c r="DMA39" s="37"/>
      <c r="DMB39" s="37"/>
      <c r="DMC39" s="37"/>
      <c r="DMD39" s="37"/>
      <c r="DME39" s="37"/>
      <c r="DMF39" s="37"/>
      <c r="DMG39" s="37"/>
      <c r="DMH39" s="37"/>
      <c r="DMI39" s="37"/>
      <c r="DMJ39" s="37"/>
      <c r="DMK39" s="37"/>
      <c r="DML39" s="37"/>
      <c r="DMM39" s="33"/>
      <c r="DMN39" s="20"/>
      <c r="DMO39" s="20"/>
      <c r="DMP39" s="36"/>
      <c r="DMQ39" s="37"/>
      <c r="DMR39" s="37"/>
      <c r="DMS39" s="37"/>
      <c r="DMT39" s="37"/>
      <c r="DMU39" s="37"/>
      <c r="DMV39" s="37"/>
      <c r="DMW39" s="37"/>
      <c r="DMX39" s="37"/>
      <c r="DMY39" s="37"/>
      <c r="DMZ39" s="37"/>
      <c r="DNA39" s="37"/>
      <c r="DNB39" s="37"/>
      <c r="DNC39" s="37"/>
      <c r="DND39" s="37"/>
      <c r="DNE39" s="37"/>
      <c r="DNF39" s="37"/>
      <c r="DNG39" s="37"/>
      <c r="DNH39" s="37"/>
      <c r="DNI39" s="33"/>
      <c r="DNJ39" s="20"/>
      <c r="DNK39" s="20"/>
      <c r="DNL39" s="36"/>
      <c r="DNM39" s="37"/>
      <c r="DNN39" s="37"/>
      <c r="DNO39" s="37"/>
      <c r="DNP39" s="37"/>
      <c r="DNQ39" s="37"/>
      <c r="DNR39" s="37"/>
      <c r="DNS39" s="37"/>
      <c r="DNT39" s="37"/>
      <c r="DNU39" s="37"/>
      <c r="DNV39" s="37"/>
      <c r="DNW39" s="37"/>
      <c r="DNX39" s="37"/>
      <c r="DNY39" s="37"/>
      <c r="DNZ39" s="37"/>
      <c r="DOA39" s="37"/>
      <c r="DOB39" s="37"/>
      <c r="DOC39" s="37"/>
      <c r="DOD39" s="37"/>
      <c r="DOE39" s="33"/>
      <c r="DOF39" s="20"/>
      <c r="DOG39" s="20"/>
      <c r="DOH39" s="36"/>
      <c r="DOI39" s="37"/>
      <c r="DOJ39" s="37"/>
      <c r="DOK39" s="37"/>
      <c r="DOL39" s="37"/>
      <c r="DOM39" s="37"/>
      <c r="DON39" s="37"/>
      <c r="DOO39" s="37"/>
      <c r="DOP39" s="37"/>
      <c r="DOQ39" s="37"/>
      <c r="DOR39" s="37"/>
      <c r="DOS39" s="37"/>
      <c r="DOT39" s="37"/>
      <c r="DOU39" s="37"/>
      <c r="DOV39" s="37"/>
      <c r="DOW39" s="37"/>
      <c r="DOX39" s="37"/>
      <c r="DOY39" s="37"/>
      <c r="DOZ39" s="37"/>
      <c r="DPA39" s="33"/>
      <c r="DPB39" s="20"/>
      <c r="DPC39" s="20"/>
      <c r="DPD39" s="36"/>
      <c r="DPE39" s="37"/>
      <c r="DPF39" s="37"/>
      <c r="DPG39" s="37"/>
      <c r="DPH39" s="37"/>
      <c r="DPI39" s="37"/>
      <c r="DPJ39" s="37"/>
      <c r="DPK39" s="37"/>
      <c r="DPL39" s="37"/>
      <c r="DPM39" s="37"/>
      <c r="DPN39" s="37"/>
      <c r="DPO39" s="37"/>
      <c r="DPP39" s="37"/>
      <c r="DPQ39" s="37"/>
      <c r="DPR39" s="37"/>
      <c r="DPS39" s="37"/>
      <c r="DPT39" s="37"/>
      <c r="DPU39" s="37"/>
      <c r="DPV39" s="37"/>
      <c r="DPW39" s="33"/>
      <c r="DPX39" s="20"/>
      <c r="DPY39" s="20"/>
      <c r="DPZ39" s="36"/>
      <c r="DQA39" s="37"/>
      <c r="DQB39" s="37"/>
      <c r="DQC39" s="37"/>
      <c r="DQD39" s="37"/>
      <c r="DQE39" s="37"/>
      <c r="DQF39" s="37"/>
      <c r="DQG39" s="37"/>
      <c r="DQH39" s="37"/>
      <c r="DQI39" s="37"/>
      <c r="DQJ39" s="37"/>
      <c r="DQK39" s="37"/>
      <c r="DQL39" s="37"/>
      <c r="DQM39" s="37"/>
      <c r="DQN39" s="37"/>
      <c r="DQO39" s="37"/>
      <c r="DQP39" s="37"/>
      <c r="DQQ39" s="37"/>
      <c r="DQR39" s="37"/>
      <c r="DQS39" s="33"/>
      <c r="DQT39" s="20"/>
      <c r="DQU39" s="20"/>
      <c r="DQV39" s="36"/>
      <c r="DQW39" s="37"/>
      <c r="DQX39" s="37"/>
      <c r="DQY39" s="37"/>
      <c r="DQZ39" s="37"/>
      <c r="DRA39" s="37"/>
      <c r="DRB39" s="37"/>
      <c r="DRC39" s="37"/>
      <c r="DRD39" s="37"/>
      <c r="DRE39" s="37"/>
      <c r="DRF39" s="37"/>
      <c r="DRG39" s="37"/>
      <c r="DRH39" s="37"/>
      <c r="DRI39" s="37"/>
      <c r="DRJ39" s="37"/>
      <c r="DRK39" s="37"/>
      <c r="DRL39" s="37"/>
      <c r="DRM39" s="37"/>
      <c r="DRN39" s="37"/>
      <c r="DRO39" s="33"/>
      <c r="DRP39" s="20"/>
      <c r="DRQ39" s="20"/>
      <c r="DRR39" s="36"/>
      <c r="DRS39" s="37"/>
      <c r="DRT39" s="37"/>
      <c r="DRU39" s="37"/>
      <c r="DRV39" s="37"/>
      <c r="DRW39" s="37"/>
      <c r="DRX39" s="37"/>
      <c r="DRY39" s="37"/>
      <c r="DRZ39" s="37"/>
      <c r="DSA39" s="37"/>
      <c r="DSB39" s="37"/>
      <c r="DSC39" s="37"/>
      <c r="DSD39" s="37"/>
      <c r="DSE39" s="37"/>
      <c r="DSF39" s="37"/>
      <c r="DSG39" s="37"/>
      <c r="DSH39" s="37"/>
      <c r="DSI39" s="37"/>
      <c r="DSJ39" s="37"/>
      <c r="DSK39" s="33"/>
      <c r="DSL39" s="20"/>
      <c r="DSM39" s="20"/>
      <c r="DSN39" s="36"/>
      <c r="DSO39" s="37"/>
      <c r="DSP39" s="37"/>
      <c r="DSQ39" s="37"/>
      <c r="DSR39" s="37"/>
      <c r="DSS39" s="37"/>
      <c r="DST39" s="37"/>
      <c r="DSU39" s="37"/>
      <c r="DSV39" s="37"/>
      <c r="DSW39" s="37"/>
      <c r="DSX39" s="37"/>
      <c r="DSY39" s="37"/>
      <c r="DSZ39" s="37"/>
      <c r="DTA39" s="37"/>
      <c r="DTB39" s="37"/>
      <c r="DTC39" s="37"/>
      <c r="DTD39" s="37"/>
      <c r="DTE39" s="37"/>
      <c r="DTF39" s="37"/>
      <c r="DTG39" s="33"/>
      <c r="DTH39" s="20"/>
      <c r="DTI39" s="20"/>
      <c r="DTJ39" s="36"/>
      <c r="DTK39" s="37"/>
      <c r="DTL39" s="37"/>
      <c r="DTM39" s="37"/>
      <c r="DTN39" s="37"/>
      <c r="DTO39" s="37"/>
      <c r="DTP39" s="37"/>
      <c r="DTQ39" s="37"/>
      <c r="DTR39" s="37"/>
      <c r="DTS39" s="37"/>
      <c r="DTT39" s="37"/>
      <c r="DTU39" s="37"/>
      <c r="DTV39" s="37"/>
      <c r="DTW39" s="37"/>
      <c r="DTX39" s="37"/>
      <c r="DTY39" s="37"/>
      <c r="DTZ39" s="37"/>
      <c r="DUA39" s="37"/>
      <c r="DUB39" s="37"/>
      <c r="DUC39" s="33"/>
      <c r="DUD39" s="20"/>
      <c r="DUE39" s="20"/>
      <c r="DUF39" s="36"/>
      <c r="DUG39" s="37"/>
      <c r="DUH39" s="37"/>
      <c r="DUI39" s="37"/>
      <c r="DUJ39" s="37"/>
      <c r="DUK39" s="37"/>
      <c r="DUL39" s="37"/>
      <c r="DUM39" s="37"/>
      <c r="DUN39" s="37"/>
      <c r="DUO39" s="37"/>
      <c r="DUP39" s="37"/>
      <c r="DUQ39" s="37"/>
      <c r="DUR39" s="37"/>
      <c r="DUS39" s="37"/>
      <c r="DUT39" s="37"/>
      <c r="DUU39" s="37"/>
      <c r="DUV39" s="37"/>
      <c r="DUW39" s="37"/>
      <c r="DUX39" s="37"/>
      <c r="DUY39" s="33"/>
      <c r="DUZ39" s="20"/>
      <c r="DVA39" s="20"/>
      <c r="DVB39" s="36"/>
      <c r="DVC39" s="37"/>
      <c r="DVD39" s="37"/>
      <c r="DVE39" s="37"/>
      <c r="DVF39" s="37"/>
      <c r="DVG39" s="37"/>
      <c r="DVH39" s="37"/>
      <c r="DVI39" s="37"/>
      <c r="DVJ39" s="37"/>
      <c r="DVK39" s="37"/>
      <c r="DVL39" s="37"/>
      <c r="DVM39" s="37"/>
      <c r="DVN39" s="37"/>
      <c r="DVO39" s="37"/>
      <c r="DVP39" s="37"/>
      <c r="DVQ39" s="37"/>
      <c r="DVR39" s="37"/>
      <c r="DVS39" s="37"/>
      <c r="DVT39" s="37"/>
      <c r="DVU39" s="33"/>
      <c r="DVV39" s="20"/>
      <c r="DVW39" s="20"/>
      <c r="DVX39" s="36"/>
      <c r="DVY39" s="37"/>
      <c r="DVZ39" s="37"/>
      <c r="DWA39" s="37"/>
      <c r="DWB39" s="37"/>
      <c r="DWC39" s="37"/>
      <c r="DWD39" s="37"/>
      <c r="DWE39" s="37"/>
      <c r="DWF39" s="37"/>
      <c r="DWG39" s="37"/>
      <c r="DWH39" s="37"/>
      <c r="DWI39" s="37"/>
      <c r="DWJ39" s="37"/>
      <c r="DWK39" s="37"/>
      <c r="DWL39" s="37"/>
      <c r="DWM39" s="37"/>
      <c r="DWN39" s="37"/>
      <c r="DWO39" s="37"/>
      <c r="DWP39" s="37"/>
      <c r="DWQ39" s="33"/>
      <c r="DWR39" s="20"/>
      <c r="DWS39" s="20"/>
      <c r="DWT39" s="36"/>
      <c r="DWU39" s="37"/>
      <c r="DWV39" s="37"/>
      <c r="DWW39" s="37"/>
      <c r="DWX39" s="37"/>
      <c r="DWY39" s="37"/>
      <c r="DWZ39" s="37"/>
      <c r="DXA39" s="37"/>
      <c r="DXB39" s="37"/>
      <c r="DXC39" s="37"/>
      <c r="DXD39" s="37"/>
      <c r="DXE39" s="37"/>
      <c r="DXF39" s="37"/>
      <c r="DXG39" s="37"/>
      <c r="DXH39" s="37"/>
      <c r="DXI39" s="37"/>
      <c r="DXJ39" s="37"/>
      <c r="DXK39" s="37"/>
      <c r="DXL39" s="37"/>
      <c r="DXM39" s="33"/>
      <c r="DXN39" s="20"/>
      <c r="DXO39" s="20"/>
      <c r="DXP39" s="36"/>
      <c r="DXQ39" s="37"/>
      <c r="DXR39" s="37"/>
      <c r="DXS39" s="37"/>
      <c r="DXT39" s="37"/>
      <c r="DXU39" s="37"/>
      <c r="DXV39" s="37"/>
      <c r="DXW39" s="37"/>
      <c r="DXX39" s="37"/>
      <c r="DXY39" s="37"/>
      <c r="DXZ39" s="37"/>
      <c r="DYA39" s="37"/>
      <c r="DYB39" s="37"/>
      <c r="DYC39" s="37"/>
      <c r="DYD39" s="37"/>
      <c r="DYE39" s="37"/>
      <c r="DYF39" s="37"/>
      <c r="DYG39" s="37"/>
      <c r="DYH39" s="37"/>
      <c r="DYI39" s="33"/>
      <c r="DYJ39" s="20"/>
      <c r="DYK39" s="20"/>
      <c r="DYL39" s="36"/>
      <c r="DYM39" s="37"/>
      <c r="DYN39" s="37"/>
      <c r="DYO39" s="37"/>
      <c r="DYP39" s="37"/>
      <c r="DYQ39" s="37"/>
      <c r="DYR39" s="37"/>
      <c r="DYS39" s="37"/>
      <c r="DYT39" s="37"/>
      <c r="DYU39" s="37"/>
      <c r="DYV39" s="37"/>
      <c r="DYW39" s="37"/>
      <c r="DYX39" s="37"/>
      <c r="DYY39" s="37"/>
      <c r="DYZ39" s="37"/>
      <c r="DZA39" s="37"/>
      <c r="DZB39" s="37"/>
      <c r="DZC39" s="37"/>
      <c r="DZD39" s="37"/>
      <c r="DZE39" s="33"/>
      <c r="DZF39" s="20"/>
      <c r="DZG39" s="20"/>
      <c r="DZH39" s="36"/>
      <c r="DZI39" s="37"/>
      <c r="DZJ39" s="37"/>
      <c r="DZK39" s="37"/>
      <c r="DZL39" s="37"/>
      <c r="DZM39" s="37"/>
      <c r="DZN39" s="37"/>
      <c r="DZO39" s="37"/>
      <c r="DZP39" s="37"/>
      <c r="DZQ39" s="37"/>
      <c r="DZR39" s="37"/>
      <c r="DZS39" s="37"/>
      <c r="DZT39" s="37"/>
      <c r="DZU39" s="37"/>
      <c r="DZV39" s="37"/>
      <c r="DZW39" s="37"/>
      <c r="DZX39" s="37"/>
      <c r="DZY39" s="37"/>
      <c r="DZZ39" s="37"/>
      <c r="EAA39" s="33"/>
      <c r="EAB39" s="20"/>
      <c r="EAC39" s="20"/>
      <c r="EAD39" s="36"/>
      <c r="EAE39" s="37"/>
      <c r="EAF39" s="37"/>
      <c r="EAG39" s="37"/>
      <c r="EAH39" s="37"/>
      <c r="EAI39" s="37"/>
      <c r="EAJ39" s="37"/>
      <c r="EAK39" s="37"/>
      <c r="EAL39" s="37"/>
      <c r="EAM39" s="37"/>
      <c r="EAN39" s="37"/>
      <c r="EAO39" s="37"/>
      <c r="EAP39" s="37"/>
      <c r="EAQ39" s="37"/>
      <c r="EAR39" s="37"/>
      <c r="EAS39" s="37"/>
      <c r="EAT39" s="37"/>
      <c r="EAU39" s="37"/>
      <c r="EAV39" s="37"/>
      <c r="EAW39" s="33"/>
      <c r="EAX39" s="20"/>
      <c r="EAY39" s="20"/>
      <c r="EAZ39" s="36"/>
      <c r="EBA39" s="37"/>
      <c r="EBB39" s="37"/>
      <c r="EBC39" s="37"/>
      <c r="EBD39" s="37"/>
      <c r="EBE39" s="37"/>
      <c r="EBF39" s="37"/>
      <c r="EBG39" s="37"/>
      <c r="EBH39" s="37"/>
      <c r="EBI39" s="37"/>
      <c r="EBJ39" s="37"/>
      <c r="EBK39" s="37"/>
      <c r="EBL39" s="37"/>
      <c r="EBM39" s="37"/>
      <c r="EBN39" s="37"/>
      <c r="EBO39" s="37"/>
      <c r="EBP39" s="37"/>
      <c r="EBQ39" s="37"/>
      <c r="EBR39" s="37"/>
      <c r="EBS39" s="33"/>
      <c r="EBT39" s="20"/>
      <c r="EBU39" s="20"/>
      <c r="EBV39" s="36"/>
      <c r="EBW39" s="37"/>
      <c r="EBX39" s="37"/>
      <c r="EBY39" s="37"/>
      <c r="EBZ39" s="37"/>
      <c r="ECA39" s="37"/>
      <c r="ECB39" s="37"/>
      <c r="ECC39" s="37"/>
      <c r="ECD39" s="37"/>
      <c r="ECE39" s="37"/>
      <c r="ECF39" s="37"/>
      <c r="ECG39" s="37"/>
      <c r="ECH39" s="37"/>
      <c r="ECI39" s="37"/>
      <c r="ECJ39" s="37"/>
      <c r="ECK39" s="37"/>
      <c r="ECL39" s="37"/>
      <c r="ECM39" s="37"/>
      <c r="ECN39" s="37"/>
      <c r="ECO39" s="33"/>
      <c r="ECP39" s="20"/>
      <c r="ECQ39" s="20"/>
      <c r="ECR39" s="36"/>
      <c r="ECS39" s="37"/>
      <c r="ECT39" s="37"/>
      <c r="ECU39" s="37"/>
      <c r="ECV39" s="37"/>
      <c r="ECW39" s="37"/>
      <c r="ECX39" s="37"/>
      <c r="ECY39" s="37"/>
      <c r="ECZ39" s="37"/>
      <c r="EDA39" s="37"/>
      <c r="EDB39" s="37"/>
      <c r="EDC39" s="37"/>
      <c r="EDD39" s="37"/>
      <c r="EDE39" s="37"/>
      <c r="EDF39" s="37"/>
      <c r="EDG39" s="37"/>
      <c r="EDH39" s="37"/>
      <c r="EDI39" s="37"/>
      <c r="EDJ39" s="37"/>
      <c r="EDK39" s="33"/>
      <c r="EDL39" s="20"/>
      <c r="EDM39" s="20"/>
      <c r="EDN39" s="36"/>
      <c r="EDO39" s="37"/>
      <c r="EDP39" s="37"/>
      <c r="EDQ39" s="37"/>
      <c r="EDR39" s="37"/>
      <c r="EDS39" s="37"/>
      <c r="EDT39" s="37"/>
      <c r="EDU39" s="37"/>
      <c r="EDV39" s="37"/>
      <c r="EDW39" s="37"/>
      <c r="EDX39" s="37"/>
      <c r="EDY39" s="37"/>
      <c r="EDZ39" s="37"/>
      <c r="EEA39" s="37"/>
      <c r="EEB39" s="37"/>
      <c r="EEC39" s="37"/>
      <c r="EED39" s="37"/>
      <c r="EEE39" s="37"/>
      <c r="EEF39" s="37"/>
      <c r="EEG39" s="33"/>
      <c r="EEH39" s="20"/>
      <c r="EEI39" s="20"/>
      <c r="EEJ39" s="36"/>
      <c r="EEK39" s="37"/>
      <c r="EEL39" s="37"/>
      <c r="EEM39" s="37"/>
      <c r="EEN39" s="37"/>
      <c r="EEO39" s="37"/>
      <c r="EEP39" s="37"/>
      <c r="EEQ39" s="37"/>
      <c r="EER39" s="37"/>
      <c r="EES39" s="37"/>
      <c r="EET39" s="37"/>
      <c r="EEU39" s="37"/>
      <c r="EEV39" s="37"/>
      <c r="EEW39" s="37"/>
      <c r="EEX39" s="37"/>
      <c r="EEY39" s="37"/>
      <c r="EEZ39" s="37"/>
      <c r="EFA39" s="37"/>
      <c r="EFB39" s="37"/>
      <c r="EFC39" s="33"/>
      <c r="EFD39" s="20"/>
      <c r="EFE39" s="20"/>
      <c r="EFF39" s="36"/>
      <c r="EFG39" s="37"/>
      <c r="EFH39" s="37"/>
      <c r="EFI39" s="37"/>
      <c r="EFJ39" s="37"/>
      <c r="EFK39" s="37"/>
      <c r="EFL39" s="37"/>
      <c r="EFM39" s="37"/>
      <c r="EFN39" s="37"/>
      <c r="EFO39" s="37"/>
      <c r="EFP39" s="37"/>
      <c r="EFQ39" s="37"/>
      <c r="EFR39" s="37"/>
      <c r="EFS39" s="37"/>
      <c r="EFT39" s="37"/>
      <c r="EFU39" s="37"/>
      <c r="EFV39" s="37"/>
      <c r="EFW39" s="37"/>
      <c r="EFX39" s="37"/>
      <c r="EFY39" s="33"/>
      <c r="EFZ39" s="20"/>
      <c r="EGA39" s="20"/>
      <c r="EGB39" s="36"/>
      <c r="EGC39" s="37"/>
      <c r="EGD39" s="37"/>
      <c r="EGE39" s="37"/>
      <c r="EGF39" s="37"/>
      <c r="EGG39" s="37"/>
      <c r="EGH39" s="37"/>
      <c r="EGI39" s="37"/>
      <c r="EGJ39" s="37"/>
      <c r="EGK39" s="37"/>
      <c r="EGL39" s="37"/>
      <c r="EGM39" s="37"/>
      <c r="EGN39" s="37"/>
      <c r="EGO39" s="37"/>
      <c r="EGP39" s="37"/>
      <c r="EGQ39" s="37"/>
      <c r="EGR39" s="37"/>
      <c r="EGS39" s="37"/>
      <c r="EGT39" s="37"/>
      <c r="EGU39" s="33"/>
      <c r="EGV39" s="20"/>
      <c r="EGW39" s="20"/>
      <c r="EGX39" s="36"/>
      <c r="EGY39" s="37"/>
      <c r="EGZ39" s="37"/>
      <c r="EHA39" s="37"/>
      <c r="EHB39" s="37"/>
      <c r="EHC39" s="37"/>
      <c r="EHD39" s="37"/>
      <c r="EHE39" s="37"/>
      <c r="EHF39" s="37"/>
      <c r="EHG39" s="37"/>
      <c r="EHH39" s="37"/>
      <c r="EHI39" s="37"/>
      <c r="EHJ39" s="37"/>
      <c r="EHK39" s="37"/>
      <c r="EHL39" s="37"/>
      <c r="EHM39" s="37"/>
      <c r="EHN39" s="37"/>
      <c r="EHO39" s="37"/>
      <c r="EHP39" s="37"/>
      <c r="EHQ39" s="33"/>
      <c r="EHR39" s="20"/>
      <c r="EHS39" s="20"/>
      <c r="EHT39" s="36"/>
      <c r="EHU39" s="37"/>
      <c r="EHV39" s="37"/>
      <c r="EHW39" s="37"/>
      <c r="EHX39" s="37"/>
      <c r="EHY39" s="37"/>
      <c r="EHZ39" s="37"/>
      <c r="EIA39" s="37"/>
      <c r="EIB39" s="37"/>
      <c r="EIC39" s="37"/>
      <c r="EID39" s="37"/>
      <c r="EIE39" s="37"/>
      <c r="EIF39" s="37"/>
      <c r="EIG39" s="37"/>
      <c r="EIH39" s="37"/>
      <c r="EII39" s="37"/>
      <c r="EIJ39" s="37"/>
      <c r="EIK39" s="37"/>
      <c r="EIL39" s="37"/>
      <c r="EIM39" s="33"/>
      <c r="EIN39" s="20"/>
      <c r="EIO39" s="20"/>
      <c r="EIP39" s="36"/>
      <c r="EIQ39" s="37"/>
      <c r="EIR39" s="37"/>
      <c r="EIS39" s="37"/>
      <c r="EIT39" s="37"/>
      <c r="EIU39" s="37"/>
      <c r="EIV39" s="37"/>
      <c r="EIW39" s="37"/>
      <c r="EIX39" s="37"/>
      <c r="EIY39" s="37"/>
      <c r="EIZ39" s="37"/>
      <c r="EJA39" s="37"/>
      <c r="EJB39" s="37"/>
      <c r="EJC39" s="37"/>
      <c r="EJD39" s="37"/>
      <c r="EJE39" s="37"/>
      <c r="EJF39" s="37"/>
      <c r="EJG39" s="37"/>
      <c r="EJH39" s="37"/>
      <c r="EJI39" s="33"/>
      <c r="EJJ39" s="20"/>
      <c r="EJK39" s="20"/>
      <c r="EJL39" s="36"/>
      <c r="EJM39" s="37"/>
      <c r="EJN39" s="37"/>
      <c r="EJO39" s="37"/>
      <c r="EJP39" s="37"/>
      <c r="EJQ39" s="37"/>
      <c r="EJR39" s="37"/>
      <c r="EJS39" s="37"/>
      <c r="EJT39" s="37"/>
      <c r="EJU39" s="37"/>
      <c r="EJV39" s="37"/>
      <c r="EJW39" s="37"/>
      <c r="EJX39" s="37"/>
      <c r="EJY39" s="37"/>
      <c r="EJZ39" s="37"/>
      <c r="EKA39" s="37"/>
      <c r="EKB39" s="37"/>
      <c r="EKC39" s="37"/>
      <c r="EKD39" s="37"/>
      <c r="EKE39" s="33"/>
      <c r="EKF39" s="20"/>
      <c r="EKG39" s="20"/>
      <c r="EKH39" s="36"/>
      <c r="EKI39" s="37"/>
      <c r="EKJ39" s="37"/>
      <c r="EKK39" s="37"/>
      <c r="EKL39" s="37"/>
      <c r="EKM39" s="37"/>
      <c r="EKN39" s="37"/>
      <c r="EKO39" s="37"/>
      <c r="EKP39" s="37"/>
      <c r="EKQ39" s="37"/>
      <c r="EKR39" s="37"/>
      <c r="EKS39" s="37"/>
      <c r="EKT39" s="37"/>
      <c r="EKU39" s="37"/>
      <c r="EKV39" s="37"/>
      <c r="EKW39" s="37"/>
      <c r="EKX39" s="37"/>
      <c r="EKY39" s="37"/>
      <c r="EKZ39" s="37"/>
      <c r="ELA39" s="33"/>
      <c r="ELB39" s="20"/>
      <c r="ELC39" s="20"/>
      <c r="ELD39" s="36"/>
      <c r="ELE39" s="37"/>
      <c r="ELF39" s="37"/>
      <c r="ELG39" s="37"/>
      <c r="ELH39" s="37"/>
      <c r="ELI39" s="37"/>
      <c r="ELJ39" s="37"/>
      <c r="ELK39" s="37"/>
      <c r="ELL39" s="37"/>
      <c r="ELM39" s="37"/>
      <c r="ELN39" s="37"/>
      <c r="ELO39" s="37"/>
      <c r="ELP39" s="37"/>
      <c r="ELQ39" s="37"/>
      <c r="ELR39" s="37"/>
      <c r="ELS39" s="37"/>
      <c r="ELT39" s="37"/>
      <c r="ELU39" s="37"/>
      <c r="ELV39" s="37"/>
      <c r="ELW39" s="33"/>
      <c r="ELX39" s="20"/>
      <c r="ELY39" s="20"/>
      <c r="ELZ39" s="36"/>
      <c r="EMA39" s="37"/>
      <c r="EMB39" s="37"/>
      <c r="EMC39" s="37"/>
      <c r="EMD39" s="37"/>
      <c r="EME39" s="37"/>
      <c r="EMF39" s="37"/>
      <c r="EMG39" s="37"/>
      <c r="EMH39" s="37"/>
      <c r="EMI39" s="37"/>
      <c r="EMJ39" s="37"/>
      <c r="EMK39" s="37"/>
      <c r="EML39" s="37"/>
      <c r="EMM39" s="37"/>
      <c r="EMN39" s="37"/>
      <c r="EMO39" s="37"/>
      <c r="EMP39" s="37"/>
      <c r="EMQ39" s="37"/>
      <c r="EMR39" s="37"/>
      <c r="EMS39" s="33"/>
      <c r="EMT39" s="20"/>
      <c r="EMU39" s="20"/>
      <c r="EMV39" s="36"/>
      <c r="EMW39" s="37"/>
      <c r="EMX39" s="37"/>
      <c r="EMY39" s="37"/>
      <c r="EMZ39" s="37"/>
      <c r="ENA39" s="37"/>
      <c r="ENB39" s="37"/>
      <c r="ENC39" s="37"/>
      <c r="END39" s="37"/>
      <c r="ENE39" s="37"/>
      <c r="ENF39" s="37"/>
      <c r="ENG39" s="37"/>
      <c r="ENH39" s="37"/>
      <c r="ENI39" s="37"/>
      <c r="ENJ39" s="37"/>
      <c r="ENK39" s="37"/>
      <c r="ENL39" s="37"/>
      <c r="ENM39" s="37"/>
      <c r="ENN39" s="37"/>
      <c r="ENO39" s="33"/>
      <c r="ENP39" s="20"/>
      <c r="ENQ39" s="20"/>
      <c r="ENR39" s="36"/>
      <c r="ENS39" s="37"/>
      <c r="ENT39" s="37"/>
      <c r="ENU39" s="37"/>
      <c r="ENV39" s="37"/>
      <c r="ENW39" s="37"/>
      <c r="ENX39" s="37"/>
      <c r="ENY39" s="37"/>
      <c r="ENZ39" s="37"/>
      <c r="EOA39" s="37"/>
      <c r="EOB39" s="37"/>
      <c r="EOC39" s="37"/>
      <c r="EOD39" s="37"/>
      <c r="EOE39" s="37"/>
      <c r="EOF39" s="37"/>
      <c r="EOG39" s="37"/>
      <c r="EOH39" s="37"/>
      <c r="EOI39" s="37"/>
      <c r="EOJ39" s="37"/>
      <c r="EOK39" s="33"/>
      <c r="EOL39" s="20"/>
      <c r="EOM39" s="20"/>
      <c r="EON39" s="36"/>
      <c r="EOO39" s="37"/>
      <c r="EOP39" s="37"/>
      <c r="EOQ39" s="37"/>
      <c r="EOR39" s="37"/>
      <c r="EOS39" s="37"/>
      <c r="EOT39" s="37"/>
      <c r="EOU39" s="37"/>
      <c r="EOV39" s="37"/>
      <c r="EOW39" s="37"/>
      <c r="EOX39" s="37"/>
      <c r="EOY39" s="37"/>
      <c r="EOZ39" s="37"/>
      <c r="EPA39" s="37"/>
      <c r="EPB39" s="37"/>
      <c r="EPC39" s="37"/>
      <c r="EPD39" s="37"/>
      <c r="EPE39" s="37"/>
      <c r="EPF39" s="37"/>
      <c r="EPG39" s="33"/>
      <c r="EPH39" s="20"/>
      <c r="EPI39" s="20"/>
      <c r="EPJ39" s="36"/>
      <c r="EPK39" s="37"/>
      <c r="EPL39" s="37"/>
      <c r="EPM39" s="37"/>
      <c r="EPN39" s="37"/>
      <c r="EPO39" s="37"/>
      <c r="EPP39" s="37"/>
      <c r="EPQ39" s="37"/>
      <c r="EPR39" s="37"/>
      <c r="EPS39" s="37"/>
      <c r="EPT39" s="37"/>
      <c r="EPU39" s="37"/>
      <c r="EPV39" s="37"/>
      <c r="EPW39" s="37"/>
      <c r="EPX39" s="37"/>
      <c r="EPY39" s="37"/>
      <c r="EPZ39" s="37"/>
      <c r="EQA39" s="37"/>
      <c r="EQB39" s="37"/>
      <c r="EQC39" s="33"/>
      <c r="EQD39" s="20"/>
      <c r="EQE39" s="20"/>
      <c r="EQF39" s="36"/>
      <c r="EQG39" s="37"/>
      <c r="EQH39" s="37"/>
      <c r="EQI39" s="37"/>
      <c r="EQJ39" s="37"/>
      <c r="EQK39" s="37"/>
      <c r="EQL39" s="37"/>
      <c r="EQM39" s="37"/>
      <c r="EQN39" s="37"/>
      <c r="EQO39" s="37"/>
      <c r="EQP39" s="37"/>
      <c r="EQQ39" s="37"/>
      <c r="EQR39" s="37"/>
      <c r="EQS39" s="37"/>
      <c r="EQT39" s="37"/>
      <c r="EQU39" s="37"/>
      <c r="EQV39" s="37"/>
      <c r="EQW39" s="37"/>
      <c r="EQX39" s="37"/>
      <c r="EQY39" s="33"/>
      <c r="EQZ39" s="20"/>
      <c r="ERA39" s="20"/>
      <c r="ERB39" s="36"/>
      <c r="ERC39" s="37"/>
      <c r="ERD39" s="37"/>
      <c r="ERE39" s="37"/>
      <c r="ERF39" s="37"/>
      <c r="ERG39" s="37"/>
      <c r="ERH39" s="37"/>
      <c r="ERI39" s="37"/>
      <c r="ERJ39" s="37"/>
      <c r="ERK39" s="37"/>
      <c r="ERL39" s="37"/>
      <c r="ERM39" s="37"/>
      <c r="ERN39" s="37"/>
      <c r="ERO39" s="37"/>
      <c r="ERP39" s="37"/>
      <c r="ERQ39" s="37"/>
      <c r="ERR39" s="37"/>
      <c r="ERS39" s="37"/>
      <c r="ERT39" s="37"/>
      <c r="ERU39" s="33"/>
      <c r="ERV39" s="20"/>
      <c r="ERW39" s="20"/>
      <c r="ERX39" s="36"/>
      <c r="ERY39" s="37"/>
      <c r="ERZ39" s="37"/>
      <c r="ESA39" s="37"/>
      <c r="ESB39" s="37"/>
      <c r="ESC39" s="37"/>
      <c r="ESD39" s="37"/>
      <c r="ESE39" s="37"/>
      <c r="ESF39" s="37"/>
      <c r="ESG39" s="37"/>
      <c r="ESH39" s="37"/>
      <c r="ESI39" s="37"/>
      <c r="ESJ39" s="37"/>
      <c r="ESK39" s="37"/>
      <c r="ESL39" s="37"/>
      <c r="ESM39" s="37"/>
      <c r="ESN39" s="37"/>
      <c r="ESO39" s="37"/>
      <c r="ESP39" s="37"/>
      <c r="ESQ39" s="33"/>
      <c r="ESR39" s="20"/>
      <c r="ESS39" s="20"/>
      <c r="EST39" s="36"/>
      <c r="ESU39" s="37"/>
      <c r="ESV39" s="37"/>
      <c r="ESW39" s="37"/>
      <c r="ESX39" s="37"/>
      <c r="ESY39" s="37"/>
      <c r="ESZ39" s="37"/>
      <c r="ETA39" s="37"/>
      <c r="ETB39" s="37"/>
      <c r="ETC39" s="37"/>
      <c r="ETD39" s="37"/>
      <c r="ETE39" s="37"/>
      <c r="ETF39" s="37"/>
      <c r="ETG39" s="37"/>
      <c r="ETH39" s="37"/>
      <c r="ETI39" s="37"/>
      <c r="ETJ39" s="37"/>
      <c r="ETK39" s="37"/>
      <c r="ETL39" s="37"/>
      <c r="ETM39" s="33"/>
      <c r="ETN39" s="20"/>
      <c r="ETO39" s="20"/>
      <c r="ETP39" s="36"/>
      <c r="ETQ39" s="37"/>
      <c r="ETR39" s="37"/>
      <c r="ETS39" s="37"/>
      <c r="ETT39" s="37"/>
      <c r="ETU39" s="37"/>
      <c r="ETV39" s="37"/>
      <c r="ETW39" s="37"/>
      <c r="ETX39" s="37"/>
      <c r="ETY39" s="37"/>
      <c r="ETZ39" s="37"/>
      <c r="EUA39" s="37"/>
      <c r="EUB39" s="37"/>
      <c r="EUC39" s="37"/>
      <c r="EUD39" s="37"/>
      <c r="EUE39" s="37"/>
      <c r="EUF39" s="37"/>
      <c r="EUG39" s="37"/>
      <c r="EUH39" s="37"/>
      <c r="EUI39" s="33"/>
      <c r="EUJ39" s="20"/>
      <c r="EUK39" s="20"/>
      <c r="EUL39" s="36"/>
      <c r="EUM39" s="37"/>
      <c r="EUN39" s="37"/>
      <c r="EUO39" s="37"/>
      <c r="EUP39" s="37"/>
      <c r="EUQ39" s="37"/>
      <c r="EUR39" s="37"/>
      <c r="EUS39" s="37"/>
      <c r="EUT39" s="37"/>
      <c r="EUU39" s="37"/>
      <c r="EUV39" s="37"/>
      <c r="EUW39" s="37"/>
      <c r="EUX39" s="37"/>
      <c r="EUY39" s="37"/>
      <c r="EUZ39" s="37"/>
      <c r="EVA39" s="37"/>
      <c r="EVB39" s="37"/>
      <c r="EVC39" s="37"/>
      <c r="EVD39" s="37"/>
      <c r="EVE39" s="33"/>
      <c r="EVF39" s="20"/>
      <c r="EVG39" s="20"/>
      <c r="EVH39" s="36"/>
      <c r="EVI39" s="37"/>
      <c r="EVJ39" s="37"/>
      <c r="EVK39" s="37"/>
      <c r="EVL39" s="37"/>
      <c r="EVM39" s="37"/>
      <c r="EVN39" s="37"/>
      <c r="EVO39" s="37"/>
      <c r="EVP39" s="37"/>
      <c r="EVQ39" s="37"/>
      <c r="EVR39" s="37"/>
      <c r="EVS39" s="37"/>
      <c r="EVT39" s="37"/>
      <c r="EVU39" s="37"/>
      <c r="EVV39" s="37"/>
      <c r="EVW39" s="37"/>
      <c r="EVX39" s="37"/>
      <c r="EVY39" s="37"/>
      <c r="EVZ39" s="37"/>
      <c r="EWA39" s="33"/>
      <c r="EWB39" s="20"/>
      <c r="EWC39" s="20"/>
      <c r="EWD39" s="36"/>
      <c r="EWE39" s="37"/>
      <c r="EWF39" s="37"/>
      <c r="EWG39" s="37"/>
      <c r="EWH39" s="37"/>
      <c r="EWI39" s="37"/>
      <c r="EWJ39" s="37"/>
      <c r="EWK39" s="37"/>
      <c r="EWL39" s="37"/>
      <c r="EWM39" s="37"/>
      <c r="EWN39" s="37"/>
      <c r="EWO39" s="37"/>
      <c r="EWP39" s="37"/>
      <c r="EWQ39" s="37"/>
      <c r="EWR39" s="37"/>
      <c r="EWS39" s="37"/>
      <c r="EWT39" s="37"/>
      <c r="EWU39" s="37"/>
      <c r="EWV39" s="37"/>
      <c r="EWW39" s="33"/>
      <c r="EWX39" s="20"/>
      <c r="EWY39" s="20"/>
      <c r="EWZ39" s="36"/>
      <c r="EXA39" s="37"/>
      <c r="EXB39" s="37"/>
      <c r="EXC39" s="37"/>
      <c r="EXD39" s="37"/>
      <c r="EXE39" s="37"/>
      <c r="EXF39" s="37"/>
      <c r="EXG39" s="37"/>
      <c r="EXH39" s="37"/>
      <c r="EXI39" s="37"/>
      <c r="EXJ39" s="37"/>
      <c r="EXK39" s="37"/>
      <c r="EXL39" s="37"/>
      <c r="EXM39" s="37"/>
      <c r="EXN39" s="37"/>
      <c r="EXO39" s="37"/>
      <c r="EXP39" s="37"/>
      <c r="EXQ39" s="37"/>
      <c r="EXR39" s="37"/>
      <c r="EXS39" s="33"/>
      <c r="EXT39" s="20"/>
      <c r="EXU39" s="20"/>
      <c r="EXV39" s="36"/>
      <c r="EXW39" s="37"/>
      <c r="EXX39" s="37"/>
      <c r="EXY39" s="37"/>
      <c r="EXZ39" s="37"/>
      <c r="EYA39" s="37"/>
      <c r="EYB39" s="37"/>
      <c r="EYC39" s="37"/>
      <c r="EYD39" s="37"/>
      <c r="EYE39" s="37"/>
      <c r="EYF39" s="37"/>
      <c r="EYG39" s="37"/>
      <c r="EYH39" s="37"/>
      <c r="EYI39" s="37"/>
      <c r="EYJ39" s="37"/>
      <c r="EYK39" s="37"/>
      <c r="EYL39" s="37"/>
      <c r="EYM39" s="37"/>
      <c r="EYN39" s="37"/>
      <c r="EYO39" s="33"/>
      <c r="EYP39" s="20"/>
      <c r="EYQ39" s="20"/>
      <c r="EYR39" s="36"/>
      <c r="EYS39" s="37"/>
      <c r="EYT39" s="37"/>
      <c r="EYU39" s="37"/>
      <c r="EYV39" s="37"/>
      <c r="EYW39" s="37"/>
      <c r="EYX39" s="37"/>
      <c r="EYY39" s="37"/>
      <c r="EYZ39" s="37"/>
      <c r="EZA39" s="37"/>
      <c r="EZB39" s="37"/>
      <c r="EZC39" s="37"/>
      <c r="EZD39" s="37"/>
      <c r="EZE39" s="37"/>
      <c r="EZF39" s="37"/>
      <c r="EZG39" s="37"/>
      <c r="EZH39" s="37"/>
      <c r="EZI39" s="37"/>
      <c r="EZJ39" s="37"/>
      <c r="EZK39" s="33"/>
      <c r="EZL39" s="20"/>
      <c r="EZM39" s="20"/>
      <c r="EZN39" s="36"/>
      <c r="EZO39" s="37"/>
      <c r="EZP39" s="37"/>
      <c r="EZQ39" s="37"/>
      <c r="EZR39" s="37"/>
      <c r="EZS39" s="37"/>
      <c r="EZT39" s="37"/>
      <c r="EZU39" s="37"/>
      <c r="EZV39" s="37"/>
      <c r="EZW39" s="37"/>
      <c r="EZX39" s="37"/>
      <c r="EZY39" s="37"/>
      <c r="EZZ39" s="37"/>
      <c r="FAA39" s="37"/>
      <c r="FAB39" s="37"/>
      <c r="FAC39" s="37"/>
      <c r="FAD39" s="37"/>
      <c r="FAE39" s="37"/>
      <c r="FAF39" s="37"/>
      <c r="FAG39" s="33"/>
      <c r="FAH39" s="20"/>
      <c r="FAI39" s="20"/>
      <c r="FAJ39" s="36"/>
      <c r="FAK39" s="37"/>
      <c r="FAL39" s="37"/>
      <c r="FAM39" s="37"/>
      <c r="FAN39" s="37"/>
      <c r="FAO39" s="37"/>
      <c r="FAP39" s="37"/>
      <c r="FAQ39" s="37"/>
      <c r="FAR39" s="37"/>
      <c r="FAS39" s="37"/>
      <c r="FAT39" s="37"/>
      <c r="FAU39" s="37"/>
      <c r="FAV39" s="37"/>
      <c r="FAW39" s="37"/>
      <c r="FAX39" s="37"/>
      <c r="FAY39" s="37"/>
      <c r="FAZ39" s="37"/>
      <c r="FBA39" s="37"/>
      <c r="FBB39" s="37"/>
      <c r="FBC39" s="33"/>
      <c r="FBD39" s="20"/>
      <c r="FBE39" s="20"/>
      <c r="FBF39" s="36"/>
      <c r="FBG39" s="37"/>
      <c r="FBH39" s="37"/>
      <c r="FBI39" s="37"/>
      <c r="FBJ39" s="37"/>
      <c r="FBK39" s="37"/>
      <c r="FBL39" s="37"/>
      <c r="FBM39" s="37"/>
      <c r="FBN39" s="37"/>
      <c r="FBO39" s="37"/>
      <c r="FBP39" s="37"/>
      <c r="FBQ39" s="37"/>
      <c r="FBR39" s="37"/>
      <c r="FBS39" s="37"/>
      <c r="FBT39" s="37"/>
      <c r="FBU39" s="37"/>
      <c r="FBV39" s="37"/>
      <c r="FBW39" s="37"/>
      <c r="FBX39" s="37"/>
      <c r="FBY39" s="33"/>
      <c r="FBZ39" s="20"/>
      <c r="FCA39" s="20"/>
      <c r="FCB39" s="36"/>
      <c r="FCC39" s="37"/>
      <c r="FCD39" s="37"/>
      <c r="FCE39" s="37"/>
      <c r="FCF39" s="37"/>
      <c r="FCG39" s="37"/>
      <c r="FCH39" s="37"/>
      <c r="FCI39" s="37"/>
      <c r="FCJ39" s="37"/>
      <c r="FCK39" s="37"/>
      <c r="FCL39" s="37"/>
      <c r="FCM39" s="37"/>
      <c r="FCN39" s="37"/>
      <c r="FCO39" s="37"/>
      <c r="FCP39" s="37"/>
      <c r="FCQ39" s="37"/>
      <c r="FCR39" s="37"/>
      <c r="FCS39" s="37"/>
      <c r="FCT39" s="37"/>
      <c r="FCU39" s="33"/>
      <c r="FCV39" s="20"/>
      <c r="FCW39" s="20"/>
      <c r="FCX39" s="36"/>
      <c r="FCY39" s="37"/>
      <c r="FCZ39" s="37"/>
      <c r="FDA39" s="37"/>
      <c r="FDB39" s="37"/>
      <c r="FDC39" s="37"/>
      <c r="FDD39" s="37"/>
      <c r="FDE39" s="37"/>
      <c r="FDF39" s="37"/>
      <c r="FDG39" s="37"/>
      <c r="FDH39" s="37"/>
      <c r="FDI39" s="37"/>
      <c r="FDJ39" s="37"/>
      <c r="FDK39" s="37"/>
      <c r="FDL39" s="37"/>
      <c r="FDM39" s="37"/>
      <c r="FDN39" s="37"/>
      <c r="FDO39" s="37"/>
      <c r="FDP39" s="37"/>
      <c r="FDQ39" s="33"/>
      <c r="FDR39" s="20"/>
      <c r="FDS39" s="20"/>
      <c r="FDT39" s="36"/>
      <c r="FDU39" s="37"/>
      <c r="FDV39" s="37"/>
      <c r="FDW39" s="37"/>
      <c r="FDX39" s="37"/>
      <c r="FDY39" s="37"/>
      <c r="FDZ39" s="37"/>
      <c r="FEA39" s="37"/>
      <c r="FEB39" s="37"/>
      <c r="FEC39" s="37"/>
      <c r="FED39" s="37"/>
      <c r="FEE39" s="37"/>
      <c r="FEF39" s="37"/>
      <c r="FEG39" s="37"/>
      <c r="FEH39" s="37"/>
      <c r="FEI39" s="37"/>
      <c r="FEJ39" s="37"/>
      <c r="FEK39" s="37"/>
      <c r="FEL39" s="37"/>
      <c r="FEM39" s="33"/>
      <c r="FEN39" s="20"/>
      <c r="FEO39" s="20"/>
      <c r="FEP39" s="36"/>
      <c r="FEQ39" s="37"/>
      <c r="FER39" s="37"/>
      <c r="FES39" s="37"/>
      <c r="FET39" s="37"/>
      <c r="FEU39" s="37"/>
      <c r="FEV39" s="37"/>
      <c r="FEW39" s="37"/>
      <c r="FEX39" s="37"/>
      <c r="FEY39" s="37"/>
      <c r="FEZ39" s="37"/>
      <c r="FFA39" s="37"/>
      <c r="FFB39" s="37"/>
      <c r="FFC39" s="37"/>
      <c r="FFD39" s="37"/>
      <c r="FFE39" s="37"/>
      <c r="FFF39" s="37"/>
      <c r="FFG39" s="37"/>
      <c r="FFH39" s="37"/>
      <c r="FFI39" s="33"/>
      <c r="FFJ39" s="20"/>
      <c r="FFK39" s="20"/>
      <c r="FFL39" s="36"/>
      <c r="FFM39" s="37"/>
      <c r="FFN39" s="37"/>
      <c r="FFO39" s="37"/>
      <c r="FFP39" s="37"/>
      <c r="FFQ39" s="37"/>
      <c r="FFR39" s="37"/>
      <c r="FFS39" s="37"/>
      <c r="FFT39" s="37"/>
      <c r="FFU39" s="37"/>
      <c r="FFV39" s="37"/>
      <c r="FFW39" s="37"/>
      <c r="FFX39" s="37"/>
      <c r="FFY39" s="37"/>
      <c r="FFZ39" s="37"/>
      <c r="FGA39" s="37"/>
      <c r="FGB39" s="37"/>
      <c r="FGC39" s="37"/>
      <c r="FGD39" s="37"/>
      <c r="FGE39" s="33"/>
      <c r="FGF39" s="20"/>
      <c r="FGG39" s="20"/>
      <c r="FGH39" s="36"/>
      <c r="FGI39" s="37"/>
      <c r="FGJ39" s="37"/>
      <c r="FGK39" s="37"/>
      <c r="FGL39" s="37"/>
      <c r="FGM39" s="37"/>
      <c r="FGN39" s="37"/>
      <c r="FGO39" s="37"/>
      <c r="FGP39" s="37"/>
      <c r="FGQ39" s="37"/>
      <c r="FGR39" s="37"/>
      <c r="FGS39" s="37"/>
      <c r="FGT39" s="37"/>
      <c r="FGU39" s="37"/>
      <c r="FGV39" s="37"/>
      <c r="FGW39" s="37"/>
      <c r="FGX39" s="37"/>
      <c r="FGY39" s="37"/>
      <c r="FGZ39" s="37"/>
      <c r="FHA39" s="33"/>
      <c r="FHB39" s="20"/>
      <c r="FHC39" s="20"/>
      <c r="FHD39" s="36"/>
      <c r="FHE39" s="37"/>
      <c r="FHF39" s="37"/>
      <c r="FHG39" s="37"/>
      <c r="FHH39" s="37"/>
      <c r="FHI39" s="37"/>
      <c r="FHJ39" s="37"/>
      <c r="FHK39" s="37"/>
      <c r="FHL39" s="37"/>
      <c r="FHM39" s="37"/>
      <c r="FHN39" s="37"/>
      <c r="FHO39" s="37"/>
      <c r="FHP39" s="37"/>
      <c r="FHQ39" s="37"/>
      <c r="FHR39" s="37"/>
      <c r="FHS39" s="37"/>
      <c r="FHT39" s="37"/>
      <c r="FHU39" s="37"/>
      <c r="FHV39" s="37"/>
      <c r="FHW39" s="33"/>
      <c r="FHX39" s="20"/>
      <c r="FHY39" s="20"/>
      <c r="FHZ39" s="36"/>
      <c r="FIA39" s="37"/>
      <c r="FIB39" s="37"/>
      <c r="FIC39" s="37"/>
      <c r="FID39" s="37"/>
      <c r="FIE39" s="37"/>
      <c r="FIF39" s="37"/>
      <c r="FIG39" s="37"/>
      <c r="FIH39" s="37"/>
      <c r="FII39" s="37"/>
      <c r="FIJ39" s="37"/>
      <c r="FIK39" s="37"/>
      <c r="FIL39" s="37"/>
      <c r="FIM39" s="37"/>
      <c r="FIN39" s="37"/>
      <c r="FIO39" s="37"/>
      <c r="FIP39" s="37"/>
      <c r="FIQ39" s="37"/>
      <c r="FIR39" s="37"/>
      <c r="FIS39" s="33"/>
      <c r="FIT39" s="20"/>
      <c r="FIU39" s="20"/>
      <c r="FIV39" s="36"/>
      <c r="FIW39" s="37"/>
      <c r="FIX39" s="37"/>
      <c r="FIY39" s="37"/>
      <c r="FIZ39" s="37"/>
      <c r="FJA39" s="37"/>
      <c r="FJB39" s="37"/>
      <c r="FJC39" s="37"/>
      <c r="FJD39" s="37"/>
      <c r="FJE39" s="37"/>
      <c r="FJF39" s="37"/>
      <c r="FJG39" s="37"/>
      <c r="FJH39" s="37"/>
      <c r="FJI39" s="37"/>
      <c r="FJJ39" s="37"/>
      <c r="FJK39" s="37"/>
      <c r="FJL39" s="37"/>
      <c r="FJM39" s="37"/>
      <c r="FJN39" s="37"/>
      <c r="FJO39" s="33"/>
      <c r="FJP39" s="20"/>
      <c r="FJQ39" s="20"/>
      <c r="FJR39" s="36"/>
      <c r="FJS39" s="37"/>
      <c r="FJT39" s="37"/>
      <c r="FJU39" s="37"/>
      <c r="FJV39" s="37"/>
      <c r="FJW39" s="37"/>
      <c r="FJX39" s="37"/>
      <c r="FJY39" s="37"/>
      <c r="FJZ39" s="37"/>
      <c r="FKA39" s="37"/>
      <c r="FKB39" s="37"/>
      <c r="FKC39" s="37"/>
      <c r="FKD39" s="37"/>
      <c r="FKE39" s="37"/>
      <c r="FKF39" s="37"/>
      <c r="FKG39" s="37"/>
      <c r="FKH39" s="37"/>
      <c r="FKI39" s="37"/>
      <c r="FKJ39" s="37"/>
      <c r="FKK39" s="33"/>
      <c r="FKL39" s="20"/>
      <c r="FKM39" s="20"/>
      <c r="FKN39" s="36"/>
      <c r="FKO39" s="37"/>
      <c r="FKP39" s="37"/>
      <c r="FKQ39" s="37"/>
      <c r="FKR39" s="37"/>
      <c r="FKS39" s="37"/>
      <c r="FKT39" s="37"/>
      <c r="FKU39" s="37"/>
      <c r="FKV39" s="37"/>
      <c r="FKW39" s="37"/>
      <c r="FKX39" s="37"/>
      <c r="FKY39" s="37"/>
      <c r="FKZ39" s="37"/>
      <c r="FLA39" s="37"/>
      <c r="FLB39" s="37"/>
      <c r="FLC39" s="37"/>
      <c r="FLD39" s="37"/>
      <c r="FLE39" s="37"/>
      <c r="FLF39" s="37"/>
      <c r="FLG39" s="33"/>
      <c r="FLH39" s="20"/>
      <c r="FLI39" s="20"/>
      <c r="FLJ39" s="36"/>
      <c r="FLK39" s="37"/>
      <c r="FLL39" s="37"/>
      <c r="FLM39" s="37"/>
      <c r="FLN39" s="37"/>
      <c r="FLO39" s="37"/>
      <c r="FLP39" s="37"/>
      <c r="FLQ39" s="37"/>
      <c r="FLR39" s="37"/>
      <c r="FLS39" s="37"/>
      <c r="FLT39" s="37"/>
      <c r="FLU39" s="37"/>
      <c r="FLV39" s="37"/>
      <c r="FLW39" s="37"/>
      <c r="FLX39" s="37"/>
      <c r="FLY39" s="37"/>
      <c r="FLZ39" s="37"/>
      <c r="FMA39" s="37"/>
      <c r="FMB39" s="37"/>
      <c r="FMC39" s="33"/>
      <c r="FMD39" s="20"/>
      <c r="FME39" s="20"/>
      <c r="FMF39" s="36"/>
      <c r="FMG39" s="37"/>
      <c r="FMH39" s="37"/>
      <c r="FMI39" s="37"/>
      <c r="FMJ39" s="37"/>
      <c r="FMK39" s="37"/>
      <c r="FML39" s="37"/>
      <c r="FMM39" s="37"/>
      <c r="FMN39" s="37"/>
      <c r="FMO39" s="37"/>
      <c r="FMP39" s="37"/>
      <c r="FMQ39" s="37"/>
      <c r="FMR39" s="37"/>
      <c r="FMS39" s="37"/>
      <c r="FMT39" s="37"/>
      <c r="FMU39" s="37"/>
      <c r="FMV39" s="37"/>
      <c r="FMW39" s="37"/>
      <c r="FMX39" s="37"/>
      <c r="FMY39" s="33"/>
      <c r="FMZ39" s="20"/>
      <c r="FNA39" s="20"/>
      <c r="FNB39" s="36"/>
      <c r="FNC39" s="37"/>
      <c r="FND39" s="37"/>
      <c r="FNE39" s="37"/>
      <c r="FNF39" s="37"/>
      <c r="FNG39" s="37"/>
      <c r="FNH39" s="37"/>
      <c r="FNI39" s="37"/>
      <c r="FNJ39" s="37"/>
      <c r="FNK39" s="37"/>
      <c r="FNL39" s="37"/>
      <c r="FNM39" s="37"/>
      <c r="FNN39" s="37"/>
      <c r="FNO39" s="37"/>
      <c r="FNP39" s="37"/>
      <c r="FNQ39" s="37"/>
      <c r="FNR39" s="37"/>
      <c r="FNS39" s="37"/>
      <c r="FNT39" s="37"/>
      <c r="FNU39" s="33"/>
      <c r="FNV39" s="20"/>
      <c r="FNW39" s="20"/>
      <c r="FNX39" s="36"/>
      <c r="FNY39" s="37"/>
      <c r="FNZ39" s="37"/>
      <c r="FOA39" s="37"/>
      <c r="FOB39" s="37"/>
      <c r="FOC39" s="37"/>
      <c r="FOD39" s="37"/>
      <c r="FOE39" s="37"/>
      <c r="FOF39" s="37"/>
      <c r="FOG39" s="37"/>
      <c r="FOH39" s="37"/>
      <c r="FOI39" s="37"/>
      <c r="FOJ39" s="37"/>
      <c r="FOK39" s="37"/>
      <c r="FOL39" s="37"/>
      <c r="FOM39" s="37"/>
      <c r="FON39" s="37"/>
      <c r="FOO39" s="37"/>
      <c r="FOP39" s="37"/>
      <c r="FOQ39" s="33"/>
      <c r="FOR39" s="20"/>
      <c r="FOS39" s="20"/>
      <c r="FOT39" s="36"/>
      <c r="FOU39" s="37"/>
      <c r="FOV39" s="37"/>
      <c r="FOW39" s="37"/>
      <c r="FOX39" s="37"/>
      <c r="FOY39" s="37"/>
      <c r="FOZ39" s="37"/>
      <c r="FPA39" s="37"/>
      <c r="FPB39" s="37"/>
      <c r="FPC39" s="37"/>
      <c r="FPD39" s="37"/>
      <c r="FPE39" s="37"/>
      <c r="FPF39" s="37"/>
      <c r="FPG39" s="37"/>
      <c r="FPH39" s="37"/>
      <c r="FPI39" s="37"/>
      <c r="FPJ39" s="37"/>
      <c r="FPK39" s="37"/>
      <c r="FPL39" s="37"/>
      <c r="FPM39" s="33"/>
      <c r="FPN39" s="20"/>
      <c r="FPO39" s="20"/>
      <c r="FPP39" s="36"/>
      <c r="FPQ39" s="37"/>
      <c r="FPR39" s="37"/>
      <c r="FPS39" s="37"/>
      <c r="FPT39" s="37"/>
      <c r="FPU39" s="37"/>
      <c r="FPV39" s="37"/>
      <c r="FPW39" s="37"/>
      <c r="FPX39" s="37"/>
      <c r="FPY39" s="37"/>
      <c r="FPZ39" s="37"/>
      <c r="FQA39" s="37"/>
      <c r="FQB39" s="37"/>
      <c r="FQC39" s="37"/>
      <c r="FQD39" s="37"/>
      <c r="FQE39" s="37"/>
      <c r="FQF39" s="37"/>
      <c r="FQG39" s="37"/>
      <c r="FQH39" s="37"/>
      <c r="FQI39" s="33"/>
      <c r="FQJ39" s="20"/>
      <c r="FQK39" s="20"/>
      <c r="FQL39" s="36"/>
      <c r="FQM39" s="37"/>
      <c r="FQN39" s="37"/>
      <c r="FQO39" s="37"/>
      <c r="FQP39" s="37"/>
      <c r="FQQ39" s="37"/>
      <c r="FQR39" s="37"/>
      <c r="FQS39" s="37"/>
      <c r="FQT39" s="37"/>
      <c r="FQU39" s="37"/>
      <c r="FQV39" s="37"/>
      <c r="FQW39" s="37"/>
      <c r="FQX39" s="37"/>
      <c r="FQY39" s="37"/>
      <c r="FQZ39" s="37"/>
      <c r="FRA39" s="37"/>
      <c r="FRB39" s="37"/>
      <c r="FRC39" s="37"/>
      <c r="FRD39" s="37"/>
      <c r="FRE39" s="33"/>
      <c r="FRF39" s="20"/>
      <c r="FRG39" s="20"/>
      <c r="FRH39" s="36"/>
      <c r="FRI39" s="37"/>
      <c r="FRJ39" s="37"/>
      <c r="FRK39" s="37"/>
      <c r="FRL39" s="37"/>
      <c r="FRM39" s="37"/>
      <c r="FRN39" s="37"/>
      <c r="FRO39" s="37"/>
      <c r="FRP39" s="37"/>
      <c r="FRQ39" s="37"/>
      <c r="FRR39" s="37"/>
      <c r="FRS39" s="37"/>
      <c r="FRT39" s="37"/>
      <c r="FRU39" s="37"/>
      <c r="FRV39" s="37"/>
      <c r="FRW39" s="37"/>
      <c r="FRX39" s="37"/>
      <c r="FRY39" s="37"/>
      <c r="FRZ39" s="37"/>
      <c r="FSA39" s="33"/>
      <c r="FSB39" s="20"/>
      <c r="FSC39" s="20"/>
      <c r="FSD39" s="36"/>
      <c r="FSE39" s="37"/>
      <c r="FSF39" s="37"/>
      <c r="FSG39" s="37"/>
      <c r="FSH39" s="37"/>
      <c r="FSI39" s="37"/>
      <c r="FSJ39" s="37"/>
      <c r="FSK39" s="37"/>
      <c r="FSL39" s="37"/>
      <c r="FSM39" s="37"/>
      <c r="FSN39" s="37"/>
      <c r="FSO39" s="37"/>
      <c r="FSP39" s="37"/>
      <c r="FSQ39" s="37"/>
      <c r="FSR39" s="37"/>
      <c r="FSS39" s="37"/>
      <c r="FST39" s="37"/>
      <c r="FSU39" s="37"/>
      <c r="FSV39" s="37"/>
      <c r="FSW39" s="33"/>
      <c r="FSX39" s="20"/>
      <c r="FSY39" s="20"/>
      <c r="FSZ39" s="36"/>
      <c r="FTA39" s="37"/>
      <c r="FTB39" s="37"/>
      <c r="FTC39" s="37"/>
      <c r="FTD39" s="37"/>
      <c r="FTE39" s="37"/>
      <c r="FTF39" s="37"/>
      <c r="FTG39" s="37"/>
      <c r="FTH39" s="37"/>
      <c r="FTI39" s="37"/>
      <c r="FTJ39" s="37"/>
      <c r="FTK39" s="37"/>
      <c r="FTL39" s="37"/>
      <c r="FTM39" s="37"/>
      <c r="FTN39" s="37"/>
      <c r="FTO39" s="37"/>
      <c r="FTP39" s="37"/>
      <c r="FTQ39" s="37"/>
      <c r="FTR39" s="37"/>
      <c r="FTS39" s="33"/>
      <c r="FTT39" s="20"/>
      <c r="FTU39" s="20"/>
      <c r="FTV39" s="36"/>
      <c r="FTW39" s="37"/>
      <c r="FTX39" s="37"/>
      <c r="FTY39" s="37"/>
      <c r="FTZ39" s="37"/>
      <c r="FUA39" s="37"/>
      <c r="FUB39" s="37"/>
      <c r="FUC39" s="37"/>
      <c r="FUD39" s="37"/>
      <c r="FUE39" s="37"/>
      <c r="FUF39" s="37"/>
      <c r="FUG39" s="37"/>
      <c r="FUH39" s="37"/>
      <c r="FUI39" s="37"/>
      <c r="FUJ39" s="37"/>
      <c r="FUK39" s="37"/>
      <c r="FUL39" s="37"/>
      <c r="FUM39" s="37"/>
      <c r="FUN39" s="37"/>
      <c r="FUO39" s="33"/>
      <c r="FUP39" s="20"/>
      <c r="FUQ39" s="20"/>
      <c r="FUR39" s="36"/>
      <c r="FUS39" s="37"/>
      <c r="FUT39" s="37"/>
      <c r="FUU39" s="37"/>
      <c r="FUV39" s="37"/>
      <c r="FUW39" s="37"/>
      <c r="FUX39" s="37"/>
      <c r="FUY39" s="37"/>
      <c r="FUZ39" s="37"/>
      <c r="FVA39" s="37"/>
      <c r="FVB39" s="37"/>
      <c r="FVC39" s="37"/>
      <c r="FVD39" s="37"/>
      <c r="FVE39" s="37"/>
      <c r="FVF39" s="37"/>
      <c r="FVG39" s="37"/>
      <c r="FVH39" s="37"/>
      <c r="FVI39" s="37"/>
      <c r="FVJ39" s="37"/>
      <c r="FVK39" s="33"/>
      <c r="FVL39" s="20"/>
      <c r="FVM39" s="20"/>
      <c r="FVN39" s="36"/>
      <c r="FVO39" s="37"/>
      <c r="FVP39" s="37"/>
      <c r="FVQ39" s="37"/>
      <c r="FVR39" s="37"/>
      <c r="FVS39" s="37"/>
      <c r="FVT39" s="37"/>
      <c r="FVU39" s="37"/>
      <c r="FVV39" s="37"/>
      <c r="FVW39" s="37"/>
      <c r="FVX39" s="37"/>
      <c r="FVY39" s="37"/>
      <c r="FVZ39" s="37"/>
      <c r="FWA39" s="37"/>
      <c r="FWB39" s="37"/>
      <c r="FWC39" s="37"/>
      <c r="FWD39" s="37"/>
      <c r="FWE39" s="37"/>
      <c r="FWF39" s="37"/>
      <c r="FWG39" s="33"/>
      <c r="FWH39" s="20"/>
      <c r="FWI39" s="20"/>
      <c r="FWJ39" s="36"/>
      <c r="FWK39" s="37"/>
      <c r="FWL39" s="37"/>
      <c r="FWM39" s="37"/>
      <c r="FWN39" s="37"/>
      <c r="FWO39" s="37"/>
      <c r="FWP39" s="37"/>
      <c r="FWQ39" s="37"/>
      <c r="FWR39" s="37"/>
      <c r="FWS39" s="37"/>
      <c r="FWT39" s="37"/>
      <c r="FWU39" s="37"/>
      <c r="FWV39" s="37"/>
      <c r="FWW39" s="37"/>
      <c r="FWX39" s="37"/>
      <c r="FWY39" s="37"/>
      <c r="FWZ39" s="37"/>
      <c r="FXA39" s="37"/>
      <c r="FXB39" s="37"/>
      <c r="FXC39" s="33"/>
      <c r="FXD39" s="20"/>
      <c r="FXE39" s="20"/>
      <c r="FXF39" s="36"/>
      <c r="FXG39" s="37"/>
      <c r="FXH39" s="37"/>
      <c r="FXI39" s="37"/>
      <c r="FXJ39" s="37"/>
      <c r="FXK39" s="37"/>
      <c r="FXL39" s="37"/>
      <c r="FXM39" s="37"/>
      <c r="FXN39" s="37"/>
      <c r="FXO39" s="37"/>
      <c r="FXP39" s="37"/>
      <c r="FXQ39" s="37"/>
      <c r="FXR39" s="37"/>
      <c r="FXS39" s="37"/>
      <c r="FXT39" s="37"/>
      <c r="FXU39" s="37"/>
      <c r="FXV39" s="37"/>
      <c r="FXW39" s="37"/>
      <c r="FXX39" s="37"/>
      <c r="FXY39" s="33"/>
      <c r="FXZ39" s="20"/>
      <c r="FYA39" s="20"/>
      <c r="FYB39" s="36"/>
      <c r="FYC39" s="37"/>
      <c r="FYD39" s="37"/>
      <c r="FYE39" s="37"/>
      <c r="FYF39" s="37"/>
      <c r="FYG39" s="37"/>
      <c r="FYH39" s="37"/>
      <c r="FYI39" s="37"/>
      <c r="FYJ39" s="37"/>
      <c r="FYK39" s="37"/>
      <c r="FYL39" s="37"/>
      <c r="FYM39" s="37"/>
      <c r="FYN39" s="37"/>
      <c r="FYO39" s="37"/>
      <c r="FYP39" s="37"/>
      <c r="FYQ39" s="37"/>
      <c r="FYR39" s="37"/>
      <c r="FYS39" s="37"/>
      <c r="FYT39" s="37"/>
      <c r="FYU39" s="33"/>
      <c r="FYV39" s="20"/>
      <c r="FYW39" s="20"/>
      <c r="FYX39" s="36"/>
      <c r="FYY39" s="37"/>
      <c r="FYZ39" s="37"/>
      <c r="FZA39" s="37"/>
      <c r="FZB39" s="37"/>
      <c r="FZC39" s="37"/>
      <c r="FZD39" s="37"/>
      <c r="FZE39" s="37"/>
      <c r="FZF39" s="37"/>
      <c r="FZG39" s="37"/>
      <c r="FZH39" s="37"/>
      <c r="FZI39" s="37"/>
      <c r="FZJ39" s="37"/>
      <c r="FZK39" s="37"/>
      <c r="FZL39" s="37"/>
      <c r="FZM39" s="37"/>
      <c r="FZN39" s="37"/>
      <c r="FZO39" s="37"/>
      <c r="FZP39" s="37"/>
      <c r="FZQ39" s="33"/>
      <c r="FZR39" s="20"/>
      <c r="FZS39" s="20"/>
      <c r="FZT39" s="36"/>
      <c r="FZU39" s="37"/>
      <c r="FZV39" s="37"/>
      <c r="FZW39" s="37"/>
      <c r="FZX39" s="37"/>
      <c r="FZY39" s="37"/>
      <c r="FZZ39" s="37"/>
      <c r="GAA39" s="37"/>
      <c r="GAB39" s="37"/>
      <c r="GAC39" s="37"/>
      <c r="GAD39" s="37"/>
      <c r="GAE39" s="37"/>
      <c r="GAF39" s="37"/>
      <c r="GAG39" s="37"/>
      <c r="GAH39" s="37"/>
      <c r="GAI39" s="37"/>
      <c r="GAJ39" s="37"/>
      <c r="GAK39" s="37"/>
      <c r="GAL39" s="37"/>
      <c r="GAM39" s="33"/>
      <c r="GAN39" s="20"/>
      <c r="GAO39" s="20"/>
      <c r="GAP39" s="36"/>
      <c r="GAQ39" s="37"/>
      <c r="GAR39" s="37"/>
      <c r="GAS39" s="37"/>
      <c r="GAT39" s="37"/>
      <c r="GAU39" s="37"/>
      <c r="GAV39" s="37"/>
      <c r="GAW39" s="37"/>
      <c r="GAX39" s="37"/>
      <c r="GAY39" s="37"/>
      <c r="GAZ39" s="37"/>
      <c r="GBA39" s="37"/>
      <c r="GBB39" s="37"/>
      <c r="GBC39" s="37"/>
      <c r="GBD39" s="37"/>
      <c r="GBE39" s="37"/>
      <c r="GBF39" s="37"/>
      <c r="GBG39" s="37"/>
      <c r="GBH39" s="37"/>
      <c r="GBI39" s="33"/>
      <c r="GBJ39" s="20"/>
      <c r="GBK39" s="20"/>
      <c r="GBL39" s="36"/>
      <c r="GBM39" s="37"/>
      <c r="GBN39" s="37"/>
      <c r="GBO39" s="37"/>
      <c r="GBP39" s="37"/>
      <c r="GBQ39" s="37"/>
      <c r="GBR39" s="37"/>
      <c r="GBS39" s="37"/>
      <c r="GBT39" s="37"/>
      <c r="GBU39" s="37"/>
      <c r="GBV39" s="37"/>
      <c r="GBW39" s="37"/>
      <c r="GBX39" s="37"/>
      <c r="GBY39" s="37"/>
      <c r="GBZ39" s="37"/>
      <c r="GCA39" s="37"/>
      <c r="GCB39" s="37"/>
      <c r="GCC39" s="37"/>
      <c r="GCD39" s="37"/>
      <c r="GCE39" s="33"/>
      <c r="GCF39" s="20"/>
      <c r="GCG39" s="20"/>
      <c r="GCH39" s="36"/>
      <c r="GCI39" s="37"/>
      <c r="GCJ39" s="37"/>
      <c r="GCK39" s="37"/>
      <c r="GCL39" s="37"/>
      <c r="GCM39" s="37"/>
      <c r="GCN39" s="37"/>
      <c r="GCO39" s="37"/>
      <c r="GCP39" s="37"/>
      <c r="GCQ39" s="37"/>
      <c r="GCR39" s="37"/>
      <c r="GCS39" s="37"/>
      <c r="GCT39" s="37"/>
      <c r="GCU39" s="37"/>
      <c r="GCV39" s="37"/>
      <c r="GCW39" s="37"/>
      <c r="GCX39" s="37"/>
      <c r="GCY39" s="37"/>
      <c r="GCZ39" s="37"/>
      <c r="GDA39" s="33"/>
      <c r="GDB39" s="20"/>
      <c r="GDC39" s="20"/>
      <c r="GDD39" s="36"/>
      <c r="GDE39" s="37"/>
      <c r="GDF39" s="37"/>
      <c r="GDG39" s="37"/>
      <c r="GDH39" s="37"/>
      <c r="GDI39" s="37"/>
      <c r="GDJ39" s="37"/>
      <c r="GDK39" s="37"/>
      <c r="GDL39" s="37"/>
      <c r="GDM39" s="37"/>
      <c r="GDN39" s="37"/>
      <c r="GDO39" s="37"/>
      <c r="GDP39" s="37"/>
      <c r="GDQ39" s="37"/>
      <c r="GDR39" s="37"/>
      <c r="GDS39" s="37"/>
      <c r="GDT39" s="37"/>
      <c r="GDU39" s="37"/>
      <c r="GDV39" s="37"/>
      <c r="GDW39" s="33"/>
      <c r="GDX39" s="20"/>
      <c r="GDY39" s="20"/>
      <c r="GDZ39" s="36"/>
      <c r="GEA39" s="37"/>
      <c r="GEB39" s="37"/>
      <c r="GEC39" s="37"/>
      <c r="GED39" s="37"/>
      <c r="GEE39" s="37"/>
      <c r="GEF39" s="37"/>
      <c r="GEG39" s="37"/>
      <c r="GEH39" s="37"/>
      <c r="GEI39" s="37"/>
      <c r="GEJ39" s="37"/>
      <c r="GEK39" s="37"/>
      <c r="GEL39" s="37"/>
      <c r="GEM39" s="37"/>
      <c r="GEN39" s="37"/>
      <c r="GEO39" s="37"/>
      <c r="GEP39" s="37"/>
      <c r="GEQ39" s="37"/>
      <c r="GER39" s="37"/>
      <c r="GES39" s="33"/>
      <c r="GET39" s="20"/>
      <c r="GEU39" s="20"/>
      <c r="GEV39" s="36"/>
      <c r="GEW39" s="37"/>
      <c r="GEX39" s="37"/>
      <c r="GEY39" s="37"/>
      <c r="GEZ39" s="37"/>
      <c r="GFA39" s="37"/>
      <c r="GFB39" s="37"/>
      <c r="GFC39" s="37"/>
      <c r="GFD39" s="37"/>
      <c r="GFE39" s="37"/>
      <c r="GFF39" s="37"/>
      <c r="GFG39" s="37"/>
      <c r="GFH39" s="37"/>
      <c r="GFI39" s="37"/>
      <c r="GFJ39" s="37"/>
      <c r="GFK39" s="37"/>
      <c r="GFL39" s="37"/>
      <c r="GFM39" s="37"/>
      <c r="GFN39" s="37"/>
      <c r="GFO39" s="33"/>
      <c r="GFP39" s="20"/>
      <c r="GFQ39" s="20"/>
      <c r="GFR39" s="36"/>
      <c r="GFS39" s="37"/>
      <c r="GFT39" s="37"/>
      <c r="GFU39" s="37"/>
      <c r="GFV39" s="37"/>
      <c r="GFW39" s="37"/>
      <c r="GFX39" s="37"/>
      <c r="GFY39" s="37"/>
      <c r="GFZ39" s="37"/>
      <c r="GGA39" s="37"/>
      <c r="GGB39" s="37"/>
      <c r="GGC39" s="37"/>
      <c r="GGD39" s="37"/>
      <c r="GGE39" s="37"/>
      <c r="GGF39" s="37"/>
      <c r="GGG39" s="37"/>
      <c r="GGH39" s="37"/>
      <c r="GGI39" s="37"/>
      <c r="GGJ39" s="37"/>
      <c r="GGK39" s="33"/>
      <c r="GGL39" s="20"/>
      <c r="GGM39" s="20"/>
      <c r="GGN39" s="36"/>
      <c r="GGO39" s="37"/>
      <c r="GGP39" s="37"/>
      <c r="GGQ39" s="37"/>
      <c r="GGR39" s="37"/>
      <c r="GGS39" s="37"/>
      <c r="GGT39" s="37"/>
      <c r="GGU39" s="37"/>
      <c r="GGV39" s="37"/>
      <c r="GGW39" s="37"/>
      <c r="GGX39" s="37"/>
      <c r="GGY39" s="37"/>
      <c r="GGZ39" s="37"/>
      <c r="GHA39" s="37"/>
      <c r="GHB39" s="37"/>
      <c r="GHC39" s="37"/>
      <c r="GHD39" s="37"/>
      <c r="GHE39" s="37"/>
      <c r="GHF39" s="37"/>
      <c r="GHG39" s="33"/>
      <c r="GHH39" s="20"/>
      <c r="GHI39" s="20"/>
      <c r="GHJ39" s="36"/>
      <c r="GHK39" s="37"/>
      <c r="GHL39" s="37"/>
      <c r="GHM39" s="37"/>
      <c r="GHN39" s="37"/>
      <c r="GHO39" s="37"/>
      <c r="GHP39" s="37"/>
      <c r="GHQ39" s="37"/>
      <c r="GHR39" s="37"/>
      <c r="GHS39" s="37"/>
      <c r="GHT39" s="37"/>
      <c r="GHU39" s="37"/>
      <c r="GHV39" s="37"/>
      <c r="GHW39" s="37"/>
      <c r="GHX39" s="37"/>
      <c r="GHY39" s="37"/>
      <c r="GHZ39" s="37"/>
      <c r="GIA39" s="37"/>
      <c r="GIB39" s="37"/>
      <c r="GIC39" s="33"/>
      <c r="GID39" s="20"/>
      <c r="GIE39" s="20"/>
      <c r="GIF39" s="36"/>
      <c r="GIG39" s="37"/>
      <c r="GIH39" s="37"/>
      <c r="GII39" s="37"/>
      <c r="GIJ39" s="37"/>
      <c r="GIK39" s="37"/>
      <c r="GIL39" s="37"/>
      <c r="GIM39" s="37"/>
      <c r="GIN39" s="37"/>
      <c r="GIO39" s="37"/>
      <c r="GIP39" s="37"/>
      <c r="GIQ39" s="37"/>
      <c r="GIR39" s="37"/>
      <c r="GIS39" s="37"/>
      <c r="GIT39" s="37"/>
      <c r="GIU39" s="37"/>
      <c r="GIV39" s="37"/>
      <c r="GIW39" s="37"/>
      <c r="GIX39" s="37"/>
      <c r="GIY39" s="33"/>
      <c r="GIZ39" s="20"/>
      <c r="GJA39" s="20"/>
      <c r="GJB39" s="36"/>
      <c r="GJC39" s="37"/>
      <c r="GJD39" s="37"/>
      <c r="GJE39" s="37"/>
      <c r="GJF39" s="37"/>
      <c r="GJG39" s="37"/>
      <c r="GJH39" s="37"/>
      <c r="GJI39" s="37"/>
      <c r="GJJ39" s="37"/>
      <c r="GJK39" s="37"/>
      <c r="GJL39" s="37"/>
      <c r="GJM39" s="37"/>
      <c r="GJN39" s="37"/>
      <c r="GJO39" s="37"/>
      <c r="GJP39" s="37"/>
      <c r="GJQ39" s="37"/>
      <c r="GJR39" s="37"/>
      <c r="GJS39" s="37"/>
      <c r="GJT39" s="37"/>
      <c r="GJU39" s="33"/>
      <c r="GJV39" s="20"/>
      <c r="GJW39" s="20"/>
      <c r="GJX39" s="36"/>
      <c r="GJY39" s="37"/>
      <c r="GJZ39" s="37"/>
      <c r="GKA39" s="37"/>
      <c r="GKB39" s="37"/>
      <c r="GKC39" s="37"/>
      <c r="GKD39" s="37"/>
      <c r="GKE39" s="37"/>
      <c r="GKF39" s="37"/>
      <c r="GKG39" s="37"/>
      <c r="GKH39" s="37"/>
      <c r="GKI39" s="37"/>
      <c r="GKJ39" s="37"/>
      <c r="GKK39" s="37"/>
      <c r="GKL39" s="37"/>
      <c r="GKM39" s="37"/>
      <c r="GKN39" s="37"/>
      <c r="GKO39" s="37"/>
      <c r="GKP39" s="37"/>
      <c r="GKQ39" s="33"/>
      <c r="GKR39" s="20"/>
      <c r="GKS39" s="20"/>
      <c r="GKT39" s="36"/>
      <c r="GKU39" s="37"/>
      <c r="GKV39" s="37"/>
      <c r="GKW39" s="37"/>
      <c r="GKX39" s="37"/>
      <c r="GKY39" s="37"/>
      <c r="GKZ39" s="37"/>
      <c r="GLA39" s="37"/>
      <c r="GLB39" s="37"/>
      <c r="GLC39" s="37"/>
      <c r="GLD39" s="37"/>
      <c r="GLE39" s="37"/>
      <c r="GLF39" s="37"/>
      <c r="GLG39" s="37"/>
      <c r="GLH39" s="37"/>
      <c r="GLI39" s="37"/>
      <c r="GLJ39" s="37"/>
      <c r="GLK39" s="37"/>
      <c r="GLL39" s="37"/>
      <c r="GLM39" s="33"/>
      <c r="GLN39" s="20"/>
      <c r="GLO39" s="20"/>
      <c r="GLP39" s="36"/>
      <c r="GLQ39" s="37"/>
      <c r="GLR39" s="37"/>
      <c r="GLS39" s="37"/>
      <c r="GLT39" s="37"/>
      <c r="GLU39" s="37"/>
      <c r="GLV39" s="37"/>
      <c r="GLW39" s="37"/>
      <c r="GLX39" s="37"/>
      <c r="GLY39" s="37"/>
      <c r="GLZ39" s="37"/>
      <c r="GMA39" s="37"/>
      <c r="GMB39" s="37"/>
      <c r="GMC39" s="37"/>
      <c r="GMD39" s="37"/>
      <c r="GME39" s="37"/>
      <c r="GMF39" s="37"/>
      <c r="GMG39" s="37"/>
      <c r="GMH39" s="37"/>
      <c r="GMI39" s="33"/>
      <c r="GMJ39" s="20"/>
      <c r="GMK39" s="20"/>
      <c r="GML39" s="36"/>
      <c r="GMM39" s="37"/>
      <c r="GMN39" s="37"/>
      <c r="GMO39" s="37"/>
      <c r="GMP39" s="37"/>
      <c r="GMQ39" s="37"/>
      <c r="GMR39" s="37"/>
      <c r="GMS39" s="37"/>
      <c r="GMT39" s="37"/>
      <c r="GMU39" s="37"/>
      <c r="GMV39" s="37"/>
      <c r="GMW39" s="37"/>
      <c r="GMX39" s="37"/>
      <c r="GMY39" s="37"/>
      <c r="GMZ39" s="37"/>
      <c r="GNA39" s="37"/>
      <c r="GNB39" s="37"/>
      <c r="GNC39" s="37"/>
      <c r="GND39" s="37"/>
      <c r="GNE39" s="33"/>
      <c r="GNF39" s="20"/>
      <c r="GNG39" s="20"/>
      <c r="GNH39" s="36"/>
      <c r="GNI39" s="37"/>
      <c r="GNJ39" s="37"/>
      <c r="GNK39" s="37"/>
      <c r="GNL39" s="37"/>
      <c r="GNM39" s="37"/>
      <c r="GNN39" s="37"/>
      <c r="GNO39" s="37"/>
      <c r="GNP39" s="37"/>
      <c r="GNQ39" s="37"/>
      <c r="GNR39" s="37"/>
      <c r="GNS39" s="37"/>
      <c r="GNT39" s="37"/>
      <c r="GNU39" s="37"/>
      <c r="GNV39" s="37"/>
      <c r="GNW39" s="37"/>
      <c r="GNX39" s="37"/>
      <c r="GNY39" s="37"/>
      <c r="GNZ39" s="37"/>
      <c r="GOA39" s="33"/>
      <c r="GOB39" s="20"/>
      <c r="GOC39" s="20"/>
      <c r="GOD39" s="36"/>
      <c r="GOE39" s="37"/>
      <c r="GOF39" s="37"/>
      <c r="GOG39" s="37"/>
      <c r="GOH39" s="37"/>
      <c r="GOI39" s="37"/>
      <c r="GOJ39" s="37"/>
      <c r="GOK39" s="37"/>
      <c r="GOL39" s="37"/>
      <c r="GOM39" s="37"/>
      <c r="GON39" s="37"/>
      <c r="GOO39" s="37"/>
      <c r="GOP39" s="37"/>
      <c r="GOQ39" s="37"/>
      <c r="GOR39" s="37"/>
      <c r="GOS39" s="37"/>
      <c r="GOT39" s="37"/>
      <c r="GOU39" s="37"/>
      <c r="GOV39" s="37"/>
      <c r="GOW39" s="33"/>
      <c r="GOX39" s="20"/>
      <c r="GOY39" s="20"/>
      <c r="GOZ39" s="36"/>
      <c r="GPA39" s="37"/>
      <c r="GPB39" s="37"/>
      <c r="GPC39" s="37"/>
      <c r="GPD39" s="37"/>
      <c r="GPE39" s="37"/>
      <c r="GPF39" s="37"/>
      <c r="GPG39" s="37"/>
      <c r="GPH39" s="37"/>
      <c r="GPI39" s="37"/>
      <c r="GPJ39" s="37"/>
      <c r="GPK39" s="37"/>
      <c r="GPL39" s="37"/>
      <c r="GPM39" s="37"/>
      <c r="GPN39" s="37"/>
      <c r="GPO39" s="37"/>
      <c r="GPP39" s="37"/>
      <c r="GPQ39" s="37"/>
      <c r="GPR39" s="37"/>
      <c r="GPS39" s="33"/>
      <c r="GPT39" s="20"/>
      <c r="GPU39" s="20"/>
      <c r="GPV39" s="36"/>
      <c r="GPW39" s="37"/>
      <c r="GPX39" s="37"/>
      <c r="GPY39" s="37"/>
      <c r="GPZ39" s="37"/>
      <c r="GQA39" s="37"/>
      <c r="GQB39" s="37"/>
      <c r="GQC39" s="37"/>
      <c r="GQD39" s="37"/>
      <c r="GQE39" s="37"/>
      <c r="GQF39" s="37"/>
      <c r="GQG39" s="37"/>
      <c r="GQH39" s="37"/>
      <c r="GQI39" s="37"/>
      <c r="GQJ39" s="37"/>
      <c r="GQK39" s="37"/>
      <c r="GQL39" s="37"/>
      <c r="GQM39" s="37"/>
      <c r="GQN39" s="37"/>
      <c r="GQO39" s="33"/>
      <c r="GQP39" s="20"/>
      <c r="GQQ39" s="20"/>
      <c r="GQR39" s="36"/>
      <c r="GQS39" s="37"/>
      <c r="GQT39" s="37"/>
      <c r="GQU39" s="37"/>
      <c r="GQV39" s="37"/>
      <c r="GQW39" s="37"/>
      <c r="GQX39" s="37"/>
      <c r="GQY39" s="37"/>
      <c r="GQZ39" s="37"/>
      <c r="GRA39" s="37"/>
      <c r="GRB39" s="37"/>
      <c r="GRC39" s="37"/>
      <c r="GRD39" s="37"/>
      <c r="GRE39" s="37"/>
      <c r="GRF39" s="37"/>
      <c r="GRG39" s="37"/>
      <c r="GRH39" s="37"/>
      <c r="GRI39" s="37"/>
      <c r="GRJ39" s="37"/>
      <c r="GRK39" s="33"/>
      <c r="GRL39" s="20"/>
      <c r="GRM39" s="20"/>
      <c r="GRN39" s="36"/>
      <c r="GRO39" s="37"/>
      <c r="GRP39" s="37"/>
      <c r="GRQ39" s="37"/>
      <c r="GRR39" s="37"/>
      <c r="GRS39" s="37"/>
      <c r="GRT39" s="37"/>
      <c r="GRU39" s="37"/>
      <c r="GRV39" s="37"/>
      <c r="GRW39" s="37"/>
      <c r="GRX39" s="37"/>
      <c r="GRY39" s="37"/>
      <c r="GRZ39" s="37"/>
      <c r="GSA39" s="37"/>
      <c r="GSB39" s="37"/>
      <c r="GSC39" s="37"/>
      <c r="GSD39" s="37"/>
      <c r="GSE39" s="37"/>
      <c r="GSF39" s="37"/>
      <c r="GSG39" s="33"/>
      <c r="GSH39" s="20"/>
      <c r="GSI39" s="20"/>
      <c r="GSJ39" s="36"/>
      <c r="GSK39" s="37"/>
      <c r="GSL39" s="37"/>
      <c r="GSM39" s="37"/>
      <c r="GSN39" s="37"/>
      <c r="GSO39" s="37"/>
      <c r="GSP39" s="37"/>
      <c r="GSQ39" s="37"/>
      <c r="GSR39" s="37"/>
      <c r="GSS39" s="37"/>
      <c r="GST39" s="37"/>
      <c r="GSU39" s="37"/>
      <c r="GSV39" s="37"/>
      <c r="GSW39" s="37"/>
      <c r="GSX39" s="37"/>
      <c r="GSY39" s="37"/>
      <c r="GSZ39" s="37"/>
      <c r="GTA39" s="37"/>
      <c r="GTB39" s="37"/>
      <c r="GTC39" s="33"/>
      <c r="GTD39" s="20"/>
      <c r="GTE39" s="20"/>
      <c r="GTF39" s="36"/>
      <c r="GTG39" s="37"/>
      <c r="GTH39" s="37"/>
      <c r="GTI39" s="37"/>
      <c r="GTJ39" s="37"/>
      <c r="GTK39" s="37"/>
      <c r="GTL39" s="37"/>
      <c r="GTM39" s="37"/>
      <c r="GTN39" s="37"/>
      <c r="GTO39" s="37"/>
      <c r="GTP39" s="37"/>
      <c r="GTQ39" s="37"/>
      <c r="GTR39" s="37"/>
      <c r="GTS39" s="37"/>
      <c r="GTT39" s="37"/>
      <c r="GTU39" s="37"/>
      <c r="GTV39" s="37"/>
      <c r="GTW39" s="37"/>
      <c r="GTX39" s="37"/>
      <c r="GTY39" s="33"/>
      <c r="GTZ39" s="20"/>
      <c r="GUA39" s="20"/>
      <c r="GUB39" s="36"/>
      <c r="GUC39" s="37"/>
      <c r="GUD39" s="37"/>
      <c r="GUE39" s="37"/>
      <c r="GUF39" s="37"/>
      <c r="GUG39" s="37"/>
      <c r="GUH39" s="37"/>
      <c r="GUI39" s="37"/>
      <c r="GUJ39" s="37"/>
      <c r="GUK39" s="37"/>
      <c r="GUL39" s="37"/>
      <c r="GUM39" s="37"/>
      <c r="GUN39" s="37"/>
      <c r="GUO39" s="37"/>
      <c r="GUP39" s="37"/>
      <c r="GUQ39" s="37"/>
      <c r="GUR39" s="37"/>
      <c r="GUS39" s="37"/>
      <c r="GUT39" s="37"/>
      <c r="GUU39" s="33"/>
      <c r="GUV39" s="20"/>
      <c r="GUW39" s="20"/>
      <c r="GUX39" s="36"/>
      <c r="GUY39" s="37"/>
      <c r="GUZ39" s="37"/>
      <c r="GVA39" s="37"/>
      <c r="GVB39" s="37"/>
      <c r="GVC39" s="37"/>
      <c r="GVD39" s="37"/>
      <c r="GVE39" s="37"/>
      <c r="GVF39" s="37"/>
      <c r="GVG39" s="37"/>
      <c r="GVH39" s="37"/>
      <c r="GVI39" s="37"/>
      <c r="GVJ39" s="37"/>
      <c r="GVK39" s="37"/>
      <c r="GVL39" s="37"/>
      <c r="GVM39" s="37"/>
      <c r="GVN39" s="37"/>
      <c r="GVO39" s="37"/>
      <c r="GVP39" s="37"/>
      <c r="GVQ39" s="33"/>
      <c r="GVR39" s="20"/>
      <c r="GVS39" s="20"/>
      <c r="GVT39" s="36"/>
      <c r="GVU39" s="37"/>
      <c r="GVV39" s="37"/>
      <c r="GVW39" s="37"/>
      <c r="GVX39" s="37"/>
      <c r="GVY39" s="37"/>
      <c r="GVZ39" s="37"/>
      <c r="GWA39" s="37"/>
      <c r="GWB39" s="37"/>
      <c r="GWC39" s="37"/>
      <c r="GWD39" s="37"/>
      <c r="GWE39" s="37"/>
      <c r="GWF39" s="37"/>
      <c r="GWG39" s="37"/>
      <c r="GWH39" s="37"/>
      <c r="GWI39" s="37"/>
      <c r="GWJ39" s="37"/>
      <c r="GWK39" s="37"/>
      <c r="GWL39" s="37"/>
      <c r="GWM39" s="33"/>
      <c r="GWN39" s="20"/>
      <c r="GWO39" s="20"/>
      <c r="GWP39" s="36"/>
      <c r="GWQ39" s="37"/>
      <c r="GWR39" s="37"/>
      <c r="GWS39" s="37"/>
      <c r="GWT39" s="37"/>
      <c r="GWU39" s="37"/>
      <c r="GWV39" s="37"/>
      <c r="GWW39" s="37"/>
      <c r="GWX39" s="37"/>
      <c r="GWY39" s="37"/>
      <c r="GWZ39" s="37"/>
      <c r="GXA39" s="37"/>
      <c r="GXB39" s="37"/>
      <c r="GXC39" s="37"/>
      <c r="GXD39" s="37"/>
      <c r="GXE39" s="37"/>
      <c r="GXF39" s="37"/>
      <c r="GXG39" s="37"/>
      <c r="GXH39" s="37"/>
      <c r="GXI39" s="33"/>
      <c r="GXJ39" s="20"/>
      <c r="GXK39" s="20"/>
      <c r="GXL39" s="36"/>
      <c r="GXM39" s="37"/>
      <c r="GXN39" s="37"/>
      <c r="GXO39" s="37"/>
      <c r="GXP39" s="37"/>
      <c r="GXQ39" s="37"/>
      <c r="GXR39" s="37"/>
      <c r="GXS39" s="37"/>
      <c r="GXT39" s="37"/>
      <c r="GXU39" s="37"/>
      <c r="GXV39" s="37"/>
      <c r="GXW39" s="37"/>
      <c r="GXX39" s="37"/>
      <c r="GXY39" s="37"/>
      <c r="GXZ39" s="37"/>
      <c r="GYA39" s="37"/>
      <c r="GYB39" s="37"/>
      <c r="GYC39" s="37"/>
      <c r="GYD39" s="37"/>
      <c r="GYE39" s="33"/>
      <c r="GYF39" s="20"/>
      <c r="GYG39" s="20"/>
      <c r="GYH39" s="36"/>
      <c r="GYI39" s="37"/>
      <c r="GYJ39" s="37"/>
      <c r="GYK39" s="37"/>
      <c r="GYL39" s="37"/>
      <c r="GYM39" s="37"/>
      <c r="GYN39" s="37"/>
      <c r="GYO39" s="37"/>
      <c r="GYP39" s="37"/>
      <c r="GYQ39" s="37"/>
      <c r="GYR39" s="37"/>
      <c r="GYS39" s="37"/>
      <c r="GYT39" s="37"/>
      <c r="GYU39" s="37"/>
      <c r="GYV39" s="37"/>
      <c r="GYW39" s="37"/>
      <c r="GYX39" s="37"/>
      <c r="GYY39" s="37"/>
      <c r="GYZ39" s="37"/>
      <c r="GZA39" s="33"/>
      <c r="GZB39" s="20"/>
      <c r="GZC39" s="20"/>
      <c r="GZD39" s="36"/>
      <c r="GZE39" s="37"/>
      <c r="GZF39" s="37"/>
      <c r="GZG39" s="37"/>
      <c r="GZH39" s="37"/>
      <c r="GZI39" s="37"/>
      <c r="GZJ39" s="37"/>
      <c r="GZK39" s="37"/>
      <c r="GZL39" s="37"/>
      <c r="GZM39" s="37"/>
      <c r="GZN39" s="37"/>
      <c r="GZO39" s="37"/>
      <c r="GZP39" s="37"/>
      <c r="GZQ39" s="37"/>
      <c r="GZR39" s="37"/>
      <c r="GZS39" s="37"/>
      <c r="GZT39" s="37"/>
      <c r="GZU39" s="37"/>
      <c r="GZV39" s="37"/>
      <c r="GZW39" s="33"/>
      <c r="GZX39" s="20"/>
      <c r="GZY39" s="20"/>
      <c r="GZZ39" s="36"/>
      <c r="HAA39" s="37"/>
      <c r="HAB39" s="37"/>
      <c r="HAC39" s="37"/>
      <c r="HAD39" s="37"/>
      <c r="HAE39" s="37"/>
      <c r="HAF39" s="37"/>
      <c r="HAG39" s="37"/>
      <c r="HAH39" s="37"/>
      <c r="HAI39" s="37"/>
      <c r="HAJ39" s="37"/>
      <c r="HAK39" s="37"/>
      <c r="HAL39" s="37"/>
      <c r="HAM39" s="37"/>
      <c r="HAN39" s="37"/>
      <c r="HAO39" s="37"/>
      <c r="HAP39" s="37"/>
      <c r="HAQ39" s="37"/>
      <c r="HAR39" s="37"/>
      <c r="HAS39" s="33"/>
      <c r="HAT39" s="20"/>
      <c r="HAU39" s="20"/>
      <c r="HAV39" s="36"/>
      <c r="HAW39" s="37"/>
      <c r="HAX39" s="37"/>
      <c r="HAY39" s="37"/>
      <c r="HAZ39" s="37"/>
      <c r="HBA39" s="37"/>
      <c r="HBB39" s="37"/>
      <c r="HBC39" s="37"/>
      <c r="HBD39" s="37"/>
      <c r="HBE39" s="37"/>
      <c r="HBF39" s="37"/>
      <c r="HBG39" s="37"/>
      <c r="HBH39" s="37"/>
      <c r="HBI39" s="37"/>
      <c r="HBJ39" s="37"/>
      <c r="HBK39" s="37"/>
      <c r="HBL39" s="37"/>
      <c r="HBM39" s="37"/>
      <c r="HBN39" s="37"/>
      <c r="HBO39" s="33"/>
      <c r="HBP39" s="20"/>
      <c r="HBQ39" s="20"/>
      <c r="HBR39" s="36"/>
      <c r="HBS39" s="37"/>
      <c r="HBT39" s="37"/>
      <c r="HBU39" s="37"/>
      <c r="HBV39" s="37"/>
      <c r="HBW39" s="37"/>
      <c r="HBX39" s="37"/>
      <c r="HBY39" s="37"/>
      <c r="HBZ39" s="37"/>
      <c r="HCA39" s="37"/>
      <c r="HCB39" s="37"/>
      <c r="HCC39" s="37"/>
      <c r="HCD39" s="37"/>
      <c r="HCE39" s="37"/>
      <c r="HCF39" s="37"/>
      <c r="HCG39" s="37"/>
      <c r="HCH39" s="37"/>
      <c r="HCI39" s="37"/>
      <c r="HCJ39" s="37"/>
      <c r="HCK39" s="33"/>
      <c r="HCL39" s="20"/>
      <c r="HCM39" s="20"/>
      <c r="HCN39" s="36"/>
      <c r="HCO39" s="37"/>
      <c r="HCP39" s="37"/>
      <c r="HCQ39" s="37"/>
      <c r="HCR39" s="37"/>
      <c r="HCS39" s="37"/>
      <c r="HCT39" s="37"/>
      <c r="HCU39" s="37"/>
      <c r="HCV39" s="37"/>
      <c r="HCW39" s="37"/>
      <c r="HCX39" s="37"/>
      <c r="HCY39" s="37"/>
      <c r="HCZ39" s="37"/>
      <c r="HDA39" s="37"/>
      <c r="HDB39" s="37"/>
      <c r="HDC39" s="37"/>
      <c r="HDD39" s="37"/>
      <c r="HDE39" s="37"/>
      <c r="HDF39" s="37"/>
      <c r="HDG39" s="33"/>
      <c r="HDH39" s="20"/>
      <c r="HDI39" s="20"/>
      <c r="HDJ39" s="36"/>
      <c r="HDK39" s="37"/>
      <c r="HDL39" s="37"/>
      <c r="HDM39" s="37"/>
      <c r="HDN39" s="37"/>
      <c r="HDO39" s="37"/>
      <c r="HDP39" s="37"/>
      <c r="HDQ39" s="37"/>
      <c r="HDR39" s="37"/>
      <c r="HDS39" s="37"/>
      <c r="HDT39" s="37"/>
      <c r="HDU39" s="37"/>
      <c r="HDV39" s="37"/>
      <c r="HDW39" s="37"/>
      <c r="HDX39" s="37"/>
      <c r="HDY39" s="37"/>
      <c r="HDZ39" s="37"/>
      <c r="HEA39" s="37"/>
      <c r="HEB39" s="37"/>
      <c r="HEC39" s="33"/>
      <c r="HED39" s="20"/>
      <c r="HEE39" s="20"/>
      <c r="HEF39" s="36"/>
      <c r="HEG39" s="37"/>
      <c r="HEH39" s="37"/>
      <c r="HEI39" s="37"/>
      <c r="HEJ39" s="37"/>
      <c r="HEK39" s="37"/>
      <c r="HEL39" s="37"/>
      <c r="HEM39" s="37"/>
      <c r="HEN39" s="37"/>
      <c r="HEO39" s="37"/>
      <c r="HEP39" s="37"/>
      <c r="HEQ39" s="37"/>
      <c r="HER39" s="37"/>
      <c r="HES39" s="37"/>
      <c r="HET39" s="37"/>
      <c r="HEU39" s="37"/>
      <c r="HEV39" s="37"/>
      <c r="HEW39" s="37"/>
      <c r="HEX39" s="37"/>
      <c r="HEY39" s="33"/>
      <c r="HEZ39" s="20"/>
      <c r="HFA39" s="20"/>
      <c r="HFB39" s="36"/>
      <c r="HFC39" s="37"/>
      <c r="HFD39" s="37"/>
      <c r="HFE39" s="37"/>
      <c r="HFF39" s="37"/>
      <c r="HFG39" s="37"/>
      <c r="HFH39" s="37"/>
      <c r="HFI39" s="37"/>
      <c r="HFJ39" s="37"/>
      <c r="HFK39" s="37"/>
      <c r="HFL39" s="37"/>
      <c r="HFM39" s="37"/>
      <c r="HFN39" s="37"/>
      <c r="HFO39" s="37"/>
      <c r="HFP39" s="37"/>
      <c r="HFQ39" s="37"/>
      <c r="HFR39" s="37"/>
      <c r="HFS39" s="37"/>
      <c r="HFT39" s="37"/>
      <c r="HFU39" s="33"/>
      <c r="HFV39" s="20"/>
      <c r="HFW39" s="20"/>
      <c r="HFX39" s="36"/>
      <c r="HFY39" s="37"/>
      <c r="HFZ39" s="37"/>
      <c r="HGA39" s="37"/>
      <c r="HGB39" s="37"/>
      <c r="HGC39" s="37"/>
      <c r="HGD39" s="37"/>
      <c r="HGE39" s="37"/>
      <c r="HGF39" s="37"/>
      <c r="HGG39" s="37"/>
      <c r="HGH39" s="37"/>
      <c r="HGI39" s="37"/>
      <c r="HGJ39" s="37"/>
      <c r="HGK39" s="37"/>
      <c r="HGL39" s="37"/>
      <c r="HGM39" s="37"/>
      <c r="HGN39" s="37"/>
      <c r="HGO39" s="37"/>
      <c r="HGP39" s="37"/>
      <c r="HGQ39" s="33"/>
      <c r="HGR39" s="20"/>
      <c r="HGS39" s="20"/>
      <c r="HGT39" s="36"/>
      <c r="HGU39" s="37"/>
      <c r="HGV39" s="37"/>
      <c r="HGW39" s="37"/>
      <c r="HGX39" s="37"/>
      <c r="HGY39" s="37"/>
      <c r="HGZ39" s="37"/>
      <c r="HHA39" s="37"/>
      <c r="HHB39" s="37"/>
      <c r="HHC39" s="37"/>
      <c r="HHD39" s="37"/>
      <c r="HHE39" s="37"/>
      <c r="HHF39" s="37"/>
      <c r="HHG39" s="37"/>
      <c r="HHH39" s="37"/>
      <c r="HHI39" s="37"/>
      <c r="HHJ39" s="37"/>
      <c r="HHK39" s="37"/>
      <c r="HHL39" s="37"/>
      <c r="HHM39" s="33"/>
      <c r="HHN39" s="20"/>
      <c r="HHO39" s="20"/>
      <c r="HHP39" s="36"/>
      <c r="HHQ39" s="37"/>
      <c r="HHR39" s="37"/>
      <c r="HHS39" s="37"/>
      <c r="HHT39" s="37"/>
      <c r="HHU39" s="37"/>
      <c r="HHV39" s="37"/>
      <c r="HHW39" s="37"/>
      <c r="HHX39" s="37"/>
      <c r="HHY39" s="37"/>
      <c r="HHZ39" s="37"/>
      <c r="HIA39" s="37"/>
      <c r="HIB39" s="37"/>
      <c r="HIC39" s="37"/>
      <c r="HID39" s="37"/>
      <c r="HIE39" s="37"/>
      <c r="HIF39" s="37"/>
      <c r="HIG39" s="37"/>
      <c r="HIH39" s="37"/>
      <c r="HII39" s="33"/>
      <c r="HIJ39" s="20"/>
      <c r="HIK39" s="20"/>
      <c r="HIL39" s="36"/>
      <c r="HIM39" s="37"/>
      <c r="HIN39" s="37"/>
      <c r="HIO39" s="37"/>
      <c r="HIP39" s="37"/>
      <c r="HIQ39" s="37"/>
      <c r="HIR39" s="37"/>
      <c r="HIS39" s="37"/>
      <c r="HIT39" s="37"/>
      <c r="HIU39" s="37"/>
      <c r="HIV39" s="37"/>
      <c r="HIW39" s="37"/>
      <c r="HIX39" s="37"/>
      <c r="HIY39" s="37"/>
      <c r="HIZ39" s="37"/>
      <c r="HJA39" s="37"/>
      <c r="HJB39" s="37"/>
      <c r="HJC39" s="37"/>
      <c r="HJD39" s="37"/>
      <c r="HJE39" s="33"/>
      <c r="HJF39" s="20"/>
      <c r="HJG39" s="20"/>
      <c r="HJH39" s="36"/>
      <c r="HJI39" s="37"/>
      <c r="HJJ39" s="37"/>
      <c r="HJK39" s="37"/>
      <c r="HJL39" s="37"/>
      <c r="HJM39" s="37"/>
      <c r="HJN39" s="37"/>
      <c r="HJO39" s="37"/>
      <c r="HJP39" s="37"/>
      <c r="HJQ39" s="37"/>
      <c r="HJR39" s="37"/>
      <c r="HJS39" s="37"/>
      <c r="HJT39" s="37"/>
      <c r="HJU39" s="37"/>
      <c r="HJV39" s="37"/>
      <c r="HJW39" s="37"/>
      <c r="HJX39" s="37"/>
      <c r="HJY39" s="37"/>
      <c r="HJZ39" s="37"/>
      <c r="HKA39" s="33"/>
      <c r="HKB39" s="20"/>
      <c r="HKC39" s="20"/>
      <c r="HKD39" s="36"/>
      <c r="HKE39" s="37"/>
      <c r="HKF39" s="37"/>
      <c r="HKG39" s="37"/>
      <c r="HKH39" s="37"/>
      <c r="HKI39" s="37"/>
      <c r="HKJ39" s="37"/>
      <c r="HKK39" s="37"/>
      <c r="HKL39" s="37"/>
      <c r="HKM39" s="37"/>
      <c r="HKN39" s="37"/>
      <c r="HKO39" s="37"/>
      <c r="HKP39" s="37"/>
      <c r="HKQ39" s="37"/>
      <c r="HKR39" s="37"/>
      <c r="HKS39" s="37"/>
      <c r="HKT39" s="37"/>
      <c r="HKU39" s="37"/>
      <c r="HKV39" s="37"/>
      <c r="HKW39" s="33"/>
      <c r="HKX39" s="20"/>
      <c r="HKY39" s="20"/>
      <c r="HKZ39" s="36"/>
      <c r="HLA39" s="37"/>
      <c r="HLB39" s="37"/>
      <c r="HLC39" s="37"/>
      <c r="HLD39" s="37"/>
      <c r="HLE39" s="37"/>
      <c r="HLF39" s="37"/>
      <c r="HLG39" s="37"/>
      <c r="HLH39" s="37"/>
      <c r="HLI39" s="37"/>
      <c r="HLJ39" s="37"/>
      <c r="HLK39" s="37"/>
      <c r="HLL39" s="37"/>
      <c r="HLM39" s="37"/>
      <c r="HLN39" s="37"/>
      <c r="HLO39" s="37"/>
      <c r="HLP39" s="37"/>
      <c r="HLQ39" s="37"/>
      <c r="HLR39" s="37"/>
      <c r="HLS39" s="33"/>
      <c r="HLT39" s="20"/>
      <c r="HLU39" s="20"/>
      <c r="HLV39" s="36"/>
      <c r="HLW39" s="37"/>
      <c r="HLX39" s="37"/>
      <c r="HLY39" s="37"/>
      <c r="HLZ39" s="37"/>
      <c r="HMA39" s="37"/>
      <c r="HMB39" s="37"/>
      <c r="HMC39" s="37"/>
      <c r="HMD39" s="37"/>
      <c r="HME39" s="37"/>
      <c r="HMF39" s="37"/>
      <c r="HMG39" s="37"/>
      <c r="HMH39" s="37"/>
      <c r="HMI39" s="37"/>
      <c r="HMJ39" s="37"/>
      <c r="HMK39" s="37"/>
      <c r="HML39" s="37"/>
      <c r="HMM39" s="37"/>
      <c r="HMN39" s="37"/>
      <c r="HMO39" s="33"/>
      <c r="HMP39" s="20"/>
      <c r="HMQ39" s="20"/>
      <c r="HMR39" s="36"/>
      <c r="HMS39" s="37"/>
      <c r="HMT39" s="37"/>
      <c r="HMU39" s="37"/>
      <c r="HMV39" s="37"/>
      <c r="HMW39" s="37"/>
      <c r="HMX39" s="37"/>
      <c r="HMY39" s="37"/>
      <c r="HMZ39" s="37"/>
      <c r="HNA39" s="37"/>
      <c r="HNB39" s="37"/>
      <c r="HNC39" s="37"/>
      <c r="HND39" s="37"/>
      <c r="HNE39" s="37"/>
      <c r="HNF39" s="37"/>
      <c r="HNG39" s="37"/>
      <c r="HNH39" s="37"/>
      <c r="HNI39" s="37"/>
      <c r="HNJ39" s="37"/>
      <c r="HNK39" s="33"/>
      <c r="HNL39" s="20"/>
      <c r="HNM39" s="20"/>
      <c r="HNN39" s="36"/>
      <c r="HNO39" s="37"/>
      <c r="HNP39" s="37"/>
      <c r="HNQ39" s="37"/>
      <c r="HNR39" s="37"/>
      <c r="HNS39" s="37"/>
      <c r="HNT39" s="37"/>
      <c r="HNU39" s="37"/>
      <c r="HNV39" s="37"/>
      <c r="HNW39" s="37"/>
      <c r="HNX39" s="37"/>
      <c r="HNY39" s="37"/>
      <c r="HNZ39" s="37"/>
      <c r="HOA39" s="37"/>
      <c r="HOB39" s="37"/>
      <c r="HOC39" s="37"/>
      <c r="HOD39" s="37"/>
      <c r="HOE39" s="37"/>
      <c r="HOF39" s="37"/>
      <c r="HOG39" s="33"/>
      <c r="HOH39" s="20"/>
      <c r="HOI39" s="20"/>
      <c r="HOJ39" s="36"/>
      <c r="HOK39" s="37"/>
      <c r="HOL39" s="37"/>
      <c r="HOM39" s="37"/>
      <c r="HON39" s="37"/>
      <c r="HOO39" s="37"/>
      <c r="HOP39" s="37"/>
      <c r="HOQ39" s="37"/>
      <c r="HOR39" s="37"/>
      <c r="HOS39" s="37"/>
      <c r="HOT39" s="37"/>
      <c r="HOU39" s="37"/>
      <c r="HOV39" s="37"/>
      <c r="HOW39" s="37"/>
      <c r="HOX39" s="37"/>
      <c r="HOY39" s="37"/>
      <c r="HOZ39" s="37"/>
      <c r="HPA39" s="37"/>
      <c r="HPB39" s="37"/>
      <c r="HPC39" s="33"/>
      <c r="HPD39" s="20"/>
      <c r="HPE39" s="20"/>
      <c r="HPF39" s="36"/>
      <c r="HPG39" s="37"/>
      <c r="HPH39" s="37"/>
      <c r="HPI39" s="37"/>
      <c r="HPJ39" s="37"/>
      <c r="HPK39" s="37"/>
      <c r="HPL39" s="37"/>
      <c r="HPM39" s="37"/>
      <c r="HPN39" s="37"/>
      <c r="HPO39" s="37"/>
      <c r="HPP39" s="37"/>
      <c r="HPQ39" s="37"/>
      <c r="HPR39" s="37"/>
      <c r="HPS39" s="37"/>
      <c r="HPT39" s="37"/>
      <c r="HPU39" s="37"/>
      <c r="HPV39" s="37"/>
      <c r="HPW39" s="37"/>
      <c r="HPX39" s="37"/>
      <c r="HPY39" s="33"/>
      <c r="HPZ39" s="20"/>
      <c r="HQA39" s="20"/>
      <c r="HQB39" s="36"/>
      <c r="HQC39" s="37"/>
      <c r="HQD39" s="37"/>
      <c r="HQE39" s="37"/>
      <c r="HQF39" s="37"/>
      <c r="HQG39" s="37"/>
      <c r="HQH39" s="37"/>
      <c r="HQI39" s="37"/>
      <c r="HQJ39" s="37"/>
      <c r="HQK39" s="37"/>
      <c r="HQL39" s="37"/>
      <c r="HQM39" s="37"/>
      <c r="HQN39" s="37"/>
      <c r="HQO39" s="37"/>
      <c r="HQP39" s="37"/>
      <c r="HQQ39" s="37"/>
      <c r="HQR39" s="37"/>
      <c r="HQS39" s="37"/>
      <c r="HQT39" s="37"/>
      <c r="HQU39" s="33"/>
      <c r="HQV39" s="20"/>
      <c r="HQW39" s="20"/>
      <c r="HQX39" s="36"/>
      <c r="HQY39" s="37"/>
      <c r="HQZ39" s="37"/>
      <c r="HRA39" s="37"/>
      <c r="HRB39" s="37"/>
      <c r="HRC39" s="37"/>
      <c r="HRD39" s="37"/>
      <c r="HRE39" s="37"/>
      <c r="HRF39" s="37"/>
      <c r="HRG39" s="37"/>
      <c r="HRH39" s="37"/>
      <c r="HRI39" s="37"/>
      <c r="HRJ39" s="37"/>
      <c r="HRK39" s="37"/>
      <c r="HRL39" s="37"/>
      <c r="HRM39" s="37"/>
      <c r="HRN39" s="37"/>
      <c r="HRO39" s="37"/>
      <c r="HRP39" s="37"/>
      <c r="HRQ39" s="33"/>
      <c r="HRR39" s="20"/>
      <c r="HRS39" s="20"/>
      <c r="HRT39" s="36"/>
      <c r="HRU39" s="37"/>
      <c r="HRV39" s="37"/>
      <c r="HRW39" s="37"/>
      <c r="HRX39" s="37"/>
      <c r="HRY39" s="37"/>
      <c r="HRZ39" s="37"/>
      <c r="HSA39" s="37"/>
      <c r="HSB39" s="37"/>
      <c r="HSC39" s="37"/>
      <c r="HSD39" s="37"/>
      <c r="HSE39" s="37"/>
      <c r="HSF39" s="37"/>
      <c r="HSG39" s="37"/>
      <c r="HSH39" s="37"/>
      <c r="HSI39" s="37"/>
      <c r="HSJ39" s="37"/>
      <c r="HSK39" s="37"/>
      <c r="HSL39" s="37"/>
      <c r="HSM39" s="33"/>
      <c r="HSN39" s="20"/>
      <c r="HSO39" s="20"/>
      <c r="HSP39" s="36"/>
      <c r="HSQ39" s="37"/>
      <c r="HSR39" s="37"/>
      <c r="HSS39" s="37"/>
      <c r="HST39" s="37"/>
      <c r="HSU39" s="37"/>
      <c r="HSV39" s="37"/>
      <c r="HSW39" s="37"/>
      <c r="HSX39" s="37"/>
      <c r="HSY39" s="37"/>
      <c r="HSZ39" s="37"/>
      <c r="HTA39" s="37"/>
      <c r="HTB39" s="37"/>
      <c r="HTC39" s="37"/>
      <c r="HTD39" s="37"/>
      <c r="HTE39" s="37"/>
      <c r="HTF39" s="37"/>
      <c r="HTG39" s="37"/>
      <c r="HTH39" s="37"/>
      <c r="HTI39" s="33"/>
      <c r="HTJ39" s="20"/>
      <c r="HTK39" s="20"/>
      <c r="HTL39" s="36"/>
      <c r="HTM39" s="37"/>
      <c r="HTN39" s="37"/>
      <c r="HTO39" s="37"/>
      <c r="HTP39" s="37"/>
      <c r="HTQ39" s="37"/>
      <c r="HTR39" s="37"/>
      <c r="HTS39" s="37"/>
      <c r="HTT39" s="37"/>
      <c r="HTU39" s="37"/>
      <c r="HTV39" s="37"/>
      <c r="HTW39" s="37"/>
      <c r="HTX39" s="37"/>
      <c r="HTY39" s="37"/>
      <c r="HTZ39" s="37"/>
      <c r="HUA39" s="37"/>
      <c r="HUB39" s="37"/>
      <c r="HUC39" s="37"/>
      <c r="HUD39" s="37"/>
      <c r="HUE39" s="33"/>
      <c r="HUF39" s="20"/>
      <c r="HUG39" s="20"/>
      <c r="HUH39" s="36"/>
      <c r="HUI39" s="37"/>
      <c r="HUJ39" s="37"/>
      <c r="HUK39" s="37"/>
      <c r="HUL39" s="37"/>
      <c r="HUM39" s="37"/>
      <c r="HUN39" s="37"/>
      <c r="HUO39" s="37"/>
      <c r="HUP39" s="37"/>
      <c r="HUQ39" s="37"/>
      <c r="HUR39" s="37"/>
      <c r="HUS39" s="37"/>
      <c r="HUT39" s="37"/>
      <c r="HUU39" s="37"/>
      <c r="HUV39" s="37"/>
      <c r="HUW39" s="37"/>
      <c r="HUX39" s="37"/>
      <c r="HUY39" s="37"/>
      <c r="HUZ39" s="37"/>
      <c r="HVA39" s="33"/>
      <c r="HVB39" s="20"/>
      <c r="HVC39" s="20"/>
      <c r="HVD39" s="36"/>
      <c r="HVE39" s="37"/>
      <c r="HVF39" s="37"/>
      <c r="HVG39" s="37"/>
      <c r="HVH39" s="37"/>
      <c r="HVI39" s="37"/>
      <c r="HVJ39" s="37"/>
      <c r="HVK39" s="37"/>
      <c r="HVL39" s="37"/>
      <c r="HVM39" s="37"/>
      <c r="HVN39" s="37"/>
      <c r="HVO39" s="37"/>
      <c r="HVP39" s="37"/>
      <c r="HVQ39" s="37"/>
      <c r="HVR39" s="37"/>
      <c r="HVS39" s="37"/>
      <c r="HVT39" s="37"/>
      <c r="HVU39" s="37"/>
      <c r="HVV39" s="37"/>
      <c r="HVW39" s="33"/>
      <c r="HVX39" s="20"/>
      <c r="HVY39" s="20"/>
      <c r="HVZ39" s="36"/>
      <c r="HWA39" s="37"/>
      <c r="HWB39" s="37"/>
      <c r="HWC39" s="37"/>
      <c r="HWD39" s="37"/>
      <c r="HWE39" s="37"/>
      <c r="HWF39" s="37"/>
      <c r="HWG39" s="37"/>
      <c r="HWH39" s="37"/>
      <c r="HWI39" s="37"/>
      <c r="HWJ39" s="37"/>
      <c r="HWK39" s="37"/>
      <c r="HWL39" s="37"/>
      <c r="HWM39" s="37"/>
      <c r="HWN39" s="37"/>
      <c r="HWO39" s="37"/>
      <c r="HWP39" s="37"/>
      <c r="HWQ39" s="37"/>
      <c r="HWR39" s="37"/>
      <c r="HWS39" s="33"/>
      <c r="HWT39" s="20"/>
      <c r="HWU39" s="20"/>
      <c r="HWV39" s="36"/>
      <c r="HWW39" s="37"/>
      <c r="HWX39" s="37"/>
      <c r="HWY39" s="37"/>
      <c r="HWZ39" s="37"/>
      <c r="HXA39" s="37"/>
      <c r="HXB39" s="37"/>
      <c r="HXC39" s="37"/>
      <c r="HXD39" s="37"/>
      <c r="HXE39" s="37"/>
      <c r="HXF39" s="37"/>
      <c r="HXG39" s="37"/>
      <c r="HXH39" s="37"/>
      <c r="HXI39" s="37"/>
      <c r="HXJ39" s="37"/>
      <c r="HXK39" s="37"/>
      <c r="HXL39" s="37"/>
      <c r="HXM39" s="37"/>
      <c r="HXN39" s="37"/>
      <c r="HXO39" s="33"/>
      <c r="HXP39" s="20"/>
      <c r="HXQ39" s="20"/>
      <c r="HXR39" s="36"/>
      <c r="HXS39" s="37"/>
      <c r="HXT39" s="37"/>
      <c r="HXU39" s="37"/>
      <c r="HXV39" s="37"/>
      <c r="HXW39" s="37"/>
      <c r="HXX39" s="37"/>
      <c r="HXY39" s="37"/>
      <c r="HXZ39" s="37"/>
      <c r="HYA39" s="37"/>
      <c r="HYB39" s="37"/>
      <c r="HYC39" s="37"/>
      <c r="HYD39" s="37"/>
      <c r="HYE39" s="37"/>
      <c r="HYF39" s="37"/>
      <c r="HYG39" s="37"/>
      <c r="HYH39" s="37"/>
      <c r="HYI39" s="37"/>
      <c r="HYJ39" s="37"/>
      <c r="HYK39" s="33"/>
      <c r="HYL39" s="20"/>
      <c r="HYM39" s="20"/>
      <c r="HYN39" s="36"/>
      <c r="HYO39" s="37"/>
      <c r="HYP39" s="37"/>
      <c r="HYQ39" s="37"/>
      <c r="HYR39" s="37"/>
      <c r="HYS39" s="37"/>
      <c r="HYT39" s="37"/>
      <c r="HYU39" s="37"/>
      <c r="HYV39" s="37"/>
      <c r="HYW39" s="37"/>
      <c r="HYX39" s="37"/>
      <c r="HYY39" s="37"/>
      <c r="HYZ39" s="37"/>
      <c r="HZA39" s="37"/>
      <c r="HZB39" s="37"/>
      <c r="HZC39" s="37"/>
      <c r="HZD39" s="37"/>
      <c r="HZE39" s="37"/>
      <c r="HZF39" s="37"/>
      <c r="HZG39" s="33"/>
      <c r="HZH39" s="20"/>
      <c r="HZI39" s="20"/>
      <c r="HZJ39" s="36"/>
      <c r="HZK39" s="37"/>
      <c r="HZL39" s="37"/>
      <c r="HZM39" s="37"/>
      <c r="HZN39" s="37"/>
      <c r="HZO39" s="37"/>
      <c r="HZP39" s="37"/>
      <c r="HZQ39" s="37"/>
      <c r="HZR39" s="37"/>
      <c r="HZS39" s="37"/>
      <c r="HZT39" s="37"/>
      <c r="HZU39" s="37"/>
      <c r="HZV39" s="37"/>
      <c r="HZW39" s="37"/>
      <c r="HZX39" s="37"/>
      <c r="HZY39" s="37"/>
      <c r="HZZ39" s="37"/>
      <c r="IAA39" s="37"/>
      <c r="IAB39" s="37"/>
      <c r="IAC39" s="33"/>
      <c r="IAD39" s="20"/>
      <c r="IAE39" s="20"/>
      <c r="IAF39" s="36"/>
      <c r="IAG39" s="37"/>
      <c r="IAH39" s="37"/>
      <c r="IAI39" s="37"/>
      <c r="IAJ39" s="37"/>
      <c r="IAK39" s="37"/>
      <c r="IAL39" s="37"/>
      <c r="IAM39" s="37"/>
      <c r="IAN39" s="37"/>
      <c r="IAO39" s="37"/>
      <c r="IAP39" s="37"/>
      <c r="IAQ39" s="37"/>
      <c r="IAR39" s="37"/>
      <c r="IAS39" s="37"/>
      <c r="IAT39" s="37"/>
      <c r="IAU39" s="37"/>
      <c r="IAV39" s="37"/>
      <c r="IAW39" s="37"/>
      <c r="IAX39" s="37"/>
      <c r="IAY39" s="33"/>
      <c r="IAZ39" s="20"/>
      <c r="IBA39" s="20"/>
      <c r="IBB39" s="36"/>
      <c r="IBC39" s="37"/>
      <c r="IBD39" s="37"/>
      <c r="IBE39" s="37"/>
      <c r="IBF39" s="37"/>
      <c r="IBG39" s="37"/>
      <c r="IBH39" s="37"/>
      <c r="IBI39" s="37"/>
      <c r="IBJ39" s="37"/>
      <c r="IBK39" s="37"/>
      <c r="IBL39" s="37"/>
      <c r="IBM39" s="37"/>
      <c r="IBN39" s="37"/>
      <c r="IBO39" s="37"/>
      <c r="IBP39" s="37"/>
      <c r="IBQ39" s="37"/>
      <c r="IBR39" s="37"/>
      <c r="IBS39" s="37"/>
      <c r="IBT39" s="37"/>
      <c r="IBU39" s="33"/>
      <c r="IBV39" s="20"/>
      <c r="IBW39" s="20"/>
      <c r="IBX39" s="36"/>
      <c r="IBY39" s="37"/>
      <c r="IBZ39" s="37"/>
      <c r="ICA39" s="37"/>
      <c r="ICB39" s="37"/>
      <c r="ICC39" s="37"/>
      <c r="ICD39" s="37"/>
      <c r="ICE39" s="37"/>
      <c r="ICF39" s="37"/>
      <c r="ICG39" s="37"/>
      <c r="ICH39" s="37"/>
      <c r="ICI39" s="37"/>
      <c r="ICJ39" s="37"/>
      <c r="ICK39" s="37"/>
      <c r="ICL39" s="37"/>
      <c r="ICM39" s="37"/>
      <c r="ICN39" s="37"/>
      <c r="ICO39" s="37"/>
      <c r="ICP39" s="37"/>
      <c r="ICQ39" s="33"/>
      <c r="ICR39" s="20"/>
      <c r="ICS39" s="20"/>
      <c r="ICT39" s="36"/>
      <c r="ICU39" s="37"/>
      <c r="ICV39" s="37"/>
      <c r="ICW39" s="37"/>
      <c r="ICX39" s="37"/>
      <c r="ICY39" s="37"/>
      <c r="ICZ39" s="37"/>
      <c r="IDA39" s="37"/>
      <c r="IDB39" s="37"/>
      <c r="IDC39" s="37"/>
      <c r="IDD39" s="37"/>
      <c r="IDE39" s="37"/>
      <c r="IDF39" s="37"/>
      <c r="IDG39" s="37"/>
      <c r="IDH39" s="37"/>
      <c r="IDI39" s="37"/>
      <c r="IDJ39" s="37"/>
      <c r="IDK39" s="37"/>
      <c r="IDL39" s="37"/>
      <c r="IDM39" s="33"/>
      <c r="IDN39" s="20"/>
      <c r="IDO39" s="20"/>
      <c r="IDP39" s="36"/>
      <c r="IDQ39" s="37"/>
      <c r="IDR39" s="37"/>
      <c r="IDS39" s="37"/>
      <c r="IDT39" s="37"/>
      <c r="IDU39" s="37"/>
      <c r="IDV39" s="37"/>
      <c r="IDW39" s="37"/>
      <c r="IDX39" s="37"/>
      <c r="IDY39" s="37"/>
      <c r="IDZ39" s="37"/>
      <c r="IEA39" s="37"/>
      <c r="IEB39" s="37"/>
      <c r="IEC39" s="37"/>
      <c r="IED39" s="37"/>
      <c r="IEE39" s="37"/>
      <c r="IEF39" s="37"/>
      <c r="IEG39" s="37"/>
      <c r="IEH39" s="37"/>
      <c r="IEI39" s="33"/>
      <c r="IEJ39" s="20"/>
      <c r="IEK39" s="20"/>
      <c r="IEL39" s="36"/>
      <c r="IEM39" s="37"/>
      <c r="IEN39" s="37"/>
      <c r="IEO39" s="37"/>
      <c r="IEP39" s="37"/>
      <c r="IEQ39" s="37"/>
      <c r="IER39" s="37"/>
      <c r="IES39" s="37"/>
      <c r="IET39" s="37"/>
      <c r="IEU39" s="37"/>
      <c r="IEV39" s="37"/>
      <c r="IEW39" s="37"/>
      <c r="IEX39" s="37"/>
      <c r="IEY39" s="37"/>
      <c r="IEZ39" s="37"/>
      <c r="IFA39" s="37"/>
      <c r="IFB39" s="37"/>
      <c r="IFC39" s="37"/>
      <c r="IFD39" s="37"/>
      <c r="IFE39" s="33"/>
      <c r="IFF39" s="20"/>
      <c r="IFG39" s="20"/>
      <c r="IFH39" s="36"/>
      <c r="IFI39" s="37"/>
      <c r="IFJ39" s="37"/>
      <c r="IFK39" s="37"/>
      <c r="IFL39" s="37"/>
      <c r="IFM39" s="37"/>
      <c r="IFN39" s="37"/>
      <c r="IFO39" s="37"/>
      <c r="IFP39" s="37"/>
      <c r="IFQ39" s="37"/>
      <c r="IFR39" s="37"/>
      <c r="IFS39" s="37"/>
      <c r="IFT39" s="37"/>
      <c r="IFU39" s="37"/>
      <c r="IFV39" s="37"/>
      <c r="IFW39" s="37"/>
      <c r="IFX39" s="37"/>
      <c r="IFY39" s="37"/>
      <c r="IFZ39" s="37"/>
      <c r="IGA39" s="33"/>
      <c r="IGB39" s="20"/>
      <c r="IGC39" s="20"/>
      <c r="IGD39" s="36"/>
      <c r="IGE39" s="37"/>
      <c r="IGF39" s="37"/>
      <c r="IGG39" s="37"/>
      <c r="IGH39" s="37"/>
      <c r="IGI39" s="37"/>
      <c r="IGJ39" s="37"/>
      <c r="IGK39" s="37"/>
      <c r="IGL39" s="37"/>
      <c r="IGM39" s="37"/>
      <c r="IGN39" s="37"/>
      <c r="IGO39" s="37"/>
      <c r="IGP39" s="37"/>
      <c r="IGQ39" s="37"/>
      <c r="IGR39" s="37"/>
      <c r="IGS39" s="37"/>
      <c r="IGT39" s="37"/>
      <c r="IGU39" s="37"/>
      <c r="IGV39" s="37"/>
      <c r="IGW39" s="33"/>
      <c r="IGX39" s="20"/>
      <c r="IGY39" s="20"/>
      <c r="IGZ39" s="36"/>
      <c r="IHA39" s="37"/>
      <c r="IHB39" s="37"/>
      <c r="IHC39" s="37"/>
      <c r="IHD39" s="37"/>
      <c r="IHE39" s="37"/>
      <c r="IHF39" s="37"/>
      <c r="IHG39" s="37"/>
      <c r="IHH39" s="37"/>
      <c r="IHI39" s="37"/>
      <c r="IHJ39" s="37"/>
      <c r="IHK39" s="37"/>
      <c r="IHL39" s="37"/>
      <c r="IHM39" s="37"/>
      <c r="IHN39" s="37"/>
      <c r="IHO39" s="37"/>
      <c r="IHP39" s="37"/>
      <c r="IHQ39" s="37"/>
      <c r="IHR39" s="37"/>
      <c r="IHS39" s="33"/>
      <c r="IHT39" s="20"/>
      <c r="IHU39" s="20"/>
      <c r="IHV39" s="36"/>
      <c r="IHW39" s="37"/>
      <c r="IHX39" s="37"/>
      <c r="IHY39" s="37"/>
      <c r="IHZ39" s="37"/>
      <c r="IIA39" s="37"/>
      <c r="IIB39" s="37"/>
      <c r="IIC39" s="37"/>
      <c r="IID39" s="37"/>
      <c r="IIE39" s="37"/>
      <c r="IIF39" s="37"/>
      <c r="IIG39" s="37"/>
      <c r="IIH39" s="37"/>
      <c r="III39" s="37"/>
      <c r="IIJ39" s="37"/>
      <c r="IIK39" s="37"/>
      <c r="IIL39" s="37"/>
      <c r="IIM39" s="37"/>
      <c r="IIN39" s="37"/>
      <c r="IIO39" s="33"/>
      <c r="IIP39" s="20"/>
      <c r="IIQ39" s="20"/>
      <c r="IIR39" s="36"/>
      <c r="IIS39" s="37"/>
      <c r="IIT39" s="37"/>
      <c r="IIU39" s="37"/>
      <c r="IIV39" s="37"/>
      <c r="IIW39" s="37"/>
      <c r="IIX39" s="37"/>
      <c r="IIY39" s="37"/>
      <c r="IIZ39" s="37"/>
      <c r="IJA39" s="37"/>
      <c r="IJB39" s="37"/>
      <c r="IJC39" s="37"/>
      <c r="IJD39" s="37"/>
      <c r="IJE39" s="37"/>
      <c r="IJF39" s="37"/>
      <c r="IJG39" s="37"/>
      <c r="IJH39" s="37"/>
      <c r="IJI39" s="37"/>
      <c r="IJJ39" s="37"/>
      <c r="IJK39" s="33"/>
      <c r="IJL39" s="20"/>
      <c r="IJM39" s="20"/>
      <c r="IJN39" s="36"/>
      <c r="IJO39" s="37"/>
      <c r="IJP39" s="37"/>
      <c r="IJQ39" s="37"/>
      <c r="IJR39" s="37"/>
      <c r="IJS39" s="37"/>
      <c r="IJT39" s="37"/>
      <c r="IJU39" s="37"/>
      <c r="IJV39" s="37"/>
      <c r="IJW39" s="37"/>
      <c r="IJX39" s="37"/>
      <c r="IJY39" s="37"/>
      <c r="IJZ39" s="37"/>
      <c r="IKA39" s="37"/>
      <c r="IKB39" s="37"/>
      <c r="IKC39" s="37"/>
      <c r="IKD39" s="37"/>
      <c r="IKE39" s="37"/>
      <c r="IKF39" s="37"/>
      <c r="IKG39" s="33"/>
      <c r="IKH39" s="20"/>
      <c r="IKI39" s="20"/>
      <c r="IKJ39" s="36"/>
      <c r="IKK39" s="37"/>
      <c r="IKL39" s="37"/>
      <c r="IKM39" s="37"/>
      <c r="IKN39" s="37"/>
      <c r="IKO39" s="37"/>
      <c r="IKP39" s="37"/>
      <c r="IKQ39" s="37"/>
      <c r="IKR39" s="37"/>
      <c r="IKS39" s="37"/>
      <c r="IKT39" s="37"/>
      <c r="IKU39" s="37"/>
      <c r="IKV39" s="37"/>
      <c r="IKW39" s="37"/>
      <c r="IKX39" s="37"/>
      <c r="IKY39" s="37"/>
      <c r="IKZ39" s="37"/>
      <c r="ILA39" s="37"/>
      <c r="ILB39" s="37"/>
      <c r="ILC39" s="33"/>
      <c r="ILD39" s="20"/>
      <c r="ILE39" s="20"/>
      <c r="ILF39" s="36"/>
      <c r="ILG39" s="37"/>
      <c r="ILH39" s="37"/>
      <c r="ILI39" s="37"/>
      <c r="ILJ39" s="37"/>
      <c r="ILK39" s="37"/>
      <c r="ILL39" s="37"/>
      <c r="ILM39" s="37"/>
      <c r="ILN39" s="37"/>
      <c r="ILO39" s="37"/>
      <c r="ILP39" s="37"/>
      <c r="ILQ39" s="37"/>
      <c r="ILR39" s="37"/>
      <c r="ILS39" s="37"/>
      <c r="ILT39" s="37"/>
      <c r="ILU39" s="37"/>
      <c r="ILV39" s="37"/>
      <c r="ILW39" s="37"/>
      <c r="ILX39" s="37"/>
      <c r="ILY39" s="33"/>
      <c r="ILZ39" s="20"/>
      <c r="IMA39" s="20"/>
      <c r="IMB39" s="36"/>
      <c r="IMC39" s="37"/>
      <c r="IMD39" s="37"/>
      <c r="IME39" s="37"/>
      <c r="IMF39" s="37"/>
      <c r="IMG39" s="37"/>
      <c r="IMH39" s="37"/>
      <c r="IMI39" s="37"/>
      <c r="IMJ39" s="37"/>
      <c r="IMK39" s="37"/>
      <c r="IML39" s="37"/>
      <c r="IMM39" s="37"/>
      <c r="IMN39" s="37"/>
      <c r="IMO39" s="37"/>
      <c r="IMP39" s="37"/>
      <c r="IMQ39" s="37"/>
      <c r="IMR39" s="37"/>
      <c r="IMS39" s="37"/>
      <c r="IMT39" s="37"/>
      <c r="IMU39" s="33"/>
      <c r="IMV39" s="20"/>
      <c r="IMW39" s="20"/>
      <c r="IMX39" s="36"/>
      <c r="IMY39" s="37"/>
      <c r="IMZ39" s="37"/>
      <c r="INA39" s="37"/>
      <c r="INB39" s="37"/>
      <c r="INC39" s="37"/>
      <c r="IND39" s="37"/>
      <c r="INE39" s="37"/>
      <c r="INF39" s="37"/>
      <c r="ING39" s="37"/>
      <c r="INH39" s="37"/>
      <c r="INI39" s="37"/>
      <c r="INJ39" s="37"/>
      <c r="INK39" s="37"/>
      <c r="INL39" s="37"/>
      <c r="INM39" s="37"/>
      <c r="INN39" s="37"/>
      <c r="INO39" s="37"/>
      <c r="INP39" s="37"/>
      <c r="INQ39" s="33"/>
      <c r="INR39" s="20"/>
      <c r="INS39" s="20"/>
      <c r="INT39" s="36"/>
      <c r="INU39" s="37"/>
      <c r="INV39" s="37"/>
      <c r="INW39" s="37"/>
      <c r="INX39" s="37"/>
      <c r="INY39" s="37"/>
      <c r="INZ39" s="37"/>
      <c r="IOA39" s="37"/>
      <c r="IOB39" s="37"/>
      <c r="IOC39" s="37"/>
      <c r="IOD39" s="37"/>
      <c r="IOE39" s="37"/>
      <c r="IOF39" s="37"/>
      <c r="IOG39" s="37"/>
      <c r="IOH39" s="37"/>
      <c r="IOI39" s="37"/>
      <c r="IOJ39" s="37"/>
      <c r="IOK39" s="37"/>
      <c r="IOL39" s="37"/>
      <c r="IOM39" s="33"/>
      <c r="ION39" s="20"/>
      <c r="IOO39" s="20"/>
      <c r="IOP39" s="36"/>
      <c r="IOQ39" s="37"/>
      <c r="IOR39" s="37"/>
      <c r="IOS39" s="37"/>
      <c r="IOT39" s="37"/>
      <c r="IOU39" s="37"/>
      <c r="IOV39" s="37"/>
      <c r="IOW39" s="37"/>
      <c r="IOX39" s="37"/>
      <c r="IOY39" s="37"/>
      <c r="IOZ39" s="37"/>
      <c r="IPA39" s="37"/>
      <c r="IPB39" s="37"/>
      <c r="IPC39" s="37"/>
      <c r="IPD39" s="37"/>
      <c r="IPE39" s="37"/>
      <c r="IPF39" s="37"/>
      <c r="IPG39" s="37"/>
      <c r="IPH39" s="37"/>
      <c r="IPI39" s="33"/>
      <c r="IPJ39" s="20"/>
      <c r="IPK39" s="20"/>
      <c r="IPL39" s="36"/>
      <c r="IPM39" s="37"/>
      <c r="IPN39" s="37"/>
      <c r="IPO39" s="37"/>
      <c r="IPP39" s="37"/>
      <c r="IPQ39" s="37"/>
      <c r="IPR39" s="37"/>
      <c r="IPS39" s="37"/>
      <c r="IPT39" s="37"/>
      <c r="IPU39" s="37"/>
      <c r="IPV39" s="37"/>
      <c r="IPW39" s="37"/>
      <c r="IPX39" s="37"/>
      <c r="IPY39" s="37"/>
      <c r="IPZ39" s="37"/>
      <c r="IQA39" s="37"/>
      <c r="IQB39" s="37"/>
      <c r="IQC39" s="37"/>
      <c r="IQD39" s="37"/>
      <c r="IQE39" s="33"/>
      <c r="IQF39" s="20"/>
      <c r="IQG39" s="20"/>
      <c r="IQH39" s="36"/>
      <c r="IQI39" s="37"/>
      <c r="IQJ39" s="37"/>
      <c r="IQK39" s="37"/>
      <c r="IQL39" s="37"/>
      <c r="IQM39" s="37"/>
      <c r="IQN39" s="37"/>
      <c r="IQO39" s="37"/>
      <c r="IQP39" s="37"/>
      <c r="IQQ39" s="37"/>
      <c r="IQR39" s="37"/>
      <c r="IQS39" s="37"/>
      <c r="IQT39" s="37"/>
      <c r="IQU39" s="37"/>
      <c r="IQV39" s="37"/>
      <c r="IQW39" s="37"/>
      <c r="IQX39" s="37"/>
      <c r="IQY39" s="37"/>
      <c r="IQZ39" s="37"/>
      <c r="IRA39" s="33"/>
      <c r="IRB39" s="20"/>
      <c r="IRC39" s="20"/>
      <c r="IRD39" s="36"/>
      <c r="IRE39" s="37"/>
      <c r="IRF39" s="37"/>
      <c r="IRG39" s="37"/>
      <c r="IRH39" s="37"/>
      <c r="IRI39" s="37"/>
      <c r="IRJ39" s="37"/>
      <c r="IRK39" s="37"/>
      <c r="IRL39" s="37"/>
      <c r="IRM39" s="37"/>
      <c r="IRN39" s="37"/>
      <c r="IRO39" s="37"/>
      <c r="IRP39" s="37"/>
      <c r="IRQ39" s="37"/>
      <c r="IRR39" s="37"/>
      <c r="IRS39" s="37"/>
      <c r="IRT39" s="37"/>
      <c r="IRU39" s="37"/>
      <c r="IRV39" s="37"/>
      <c r="IRW39" s="33"/>
      <c r="IRX39" s="20"/>
      <c r="IRY39" s="20"/>
      <c r="IRZ39" s="36"/>
      <c r="ISA39" s="37"/>
      <c r="ISB39" s="37"/>
      <c r="ISC39" s="37"/>
      <c r="ISD39" s="37"/>
      <c r="ISE39" s="37"/>
      <c r="ISF39" s="37"/>
      <c r="ISG39" s="37"/>
      <c r="ISH39" s="37"/>
      <c r="ISI39" s="37"/>
      <c r="ISJ39" s="37"/>
      <c r="ISK39" s="37"/>
      <c r="ISL39" s="37"/>
      <c r="ISM39" s="37"/>
      <c r="ISN39" s="37"/>
      <c r="ISO39" s="37"/>
      <c r="ISP39" s="37"/>
      <c r="ISQ39" s="37"/>
      <c r="ISR39" s="37"/>
      <c r="ISS39" s="33"/>
      <c r="IST39" s="20"/>
      <c r="ISU39" s="20"/>
      <c r="ISV39" s="36"/>
      <c r="ISW39" s="37"/>
      <c r="ISX39" s="37"/>
      <c r="ISY39" s="37"/>
      <c r="ISZ39" s="37"/>
      <c r="ITA39" s="37"/>
      <c r="ITB39" s="37"/>
      <c r="ITC39" s="37"/>
      <c r="ITD39" s="37"/>
      <c r="ITE39" s="37"/>
      <c r="ITF39" s="37"/>
      <c r="ITG39" s="37"/>
      <c r="ITH39" s="37"/>
      <c r="ITI39" s="37"/>
      <c r="ITJ39" s="37"/>
      <c r="ITK39" s="37"/>
      <c r="ITL39" s="37"/>
      <c r="ITM39" s="37"/>
      <c r="ITN39" s="37"/>
      <c r="ITO39" s="33"/>
      <c r="ITP39" s="20"/>
      <c r="ITQ39" s="20"/>
      <c r="ITR39" s="36"/>
      <c r="ITS39" s="37"/>
      <c r="ITT39" s="37"/>
      <c r="ITU39" s="37"/>
      <c r="ITV39" s="37"/>
      <c r="ITW39" s="37"/>
      <c r="ITX39" s="37"/>
      <c r="ITY39" s="37"/>
      <c r="ITZ39" s="37"/>
      <c r="IUA39" s="37"/>
      <c r="IUB39" s="37"/>
      <c r="IUC39" s="37"/>
      <c r="IUD39" s="37"/>
      <c r="IUE39" s="37"/>
      <c r="IUF39" s="37"/>
      <c r="IUG39" s="37"/>
      <c r="IUH39" s="37"/>
      <c r="IUI39" s="37"/>
      <c r="IUJ39" s="37"/>
      <c r="IUK39" s="33"/>
      <c r="IUL39" s="20"/>
      <c r="IUM39" s="20"/>
      <c r="IUN39" s="36"/>
      <c r="IUO39" s="37"/>
      <c r="IUP39" s="37"/>
      <c r="IUQ39" s="37"/>
      <c r="IUR39" s="37"/>
      <c r="IUS39" s="37"/>
      <c r="IUT39" s="37"/>
      <c r="IUU39" s="37"/>
      <c r="IUV39" s="37"/>
      <c r="IUW39" s="37"/>
      <c r="IUX39" s="37"/>
      <c r="IUY39" s="37"/>
      <c r="IUZ39" s="37"/>
      <c r="IVA39" s="37"/>
      <c r="IVB39" s="37"/>
      <c r="IVC39" s="37"/>
      <c r="IVD39" s="37"/>
      <c r="IVE39" s="37"/>
      <c r="IVF39" s="37"/>
      <c r="IVG39" s="33"/>
      <c r="IVH39" s="20"/>
      <c r="IVI39" s="20"/>
      <c r="IVJ39" s="36"/>
      <c r="IVK39" s="37"/>
      <c r="IVL39" s="37"/>
      <c r="IVM39" s="37"/>
      <c r="IVN39" s="37"/>
      <c r="IVO39" s="37"/>
      <c r="IVP39" s="37"/>
      <c r="IVQ39" s="37"/>
      <c r="IVR39" s="37"/>
      <c r="IVS39" s="37"/>
      <c r="IVT39" s="37"/>
      <c r="IVU39" s="37"/>
      <c r="IVV39" s="37"/>
      <c r="IVW39" s="37"/>
      <c r="IVX39" s="37"/>
      <c r="IVY39" s="37"/>
      <c r="IVZ39" s="37"/>
      <c r="IWA39" s="37"/>
      <c r="IWB39" s="37"/>
      <c r="IWC39" s="33"/>
      <c r="IWD39" s="20"/>
      <c r="IWE39" s="20"/>
      <c r="IWF39" s="36"/>
      <c r="IWG39" s="37"/>
      <c r="IWH39" s="37"/>
      <c r="IWI39" s="37"/>
      <c r="IWJ39" s="37"/>
      <c r="IWK39" s="37"/>
      <c r="IWL39" s="37"/>
      <c r="IWM39" s="37"/>
      <c r="IWN39" s="37"/>
      <c r="IWO39" s="37"/>
      <c r="IWP39" s="37"/>
      <c r="IWQ39" s="37"/>
      <c r="IWR39" s="37"/>
      <c r="IWS39" s="37"/>
      <c r="IWT39" s="37"/>
      <c r="IWU39" s="37"/>
      <c r="IWV39" s="37"/>
      <c r="IWW39" s="37"/>
      <c r="IWX39" s="37"/>
      <c r="IWY39" s="33"/>
      <c r="IWZ39" s="20"/>
      <c r="IXA39" s="20"/>
      <c r="IXB39" s="36"/>
      <c r="IXC39" s="37"/>
      <c r="IXD39" s="37"/>
      <c r="IXE39" s="37"/>
      <c r="IXF39" s="37"/>
      <c r="IXG39" s="37"/>
      <c r="IXH39" s="37"/>
      <c r="IXI39" s="37"/>
      <c r="IXJ39" s="37"/>
      <c r="IXK39" s="37"/>
      <c r="IXL39" s="37"/>
      <c r="IXM39" s="37"/>
      <c r="IXN39" s="37"/>
      <c r="IXO39" s="37"/>
      <c r="IXP39" s="37"/>
      <c r="IXQ39" s="37"/>
      <c r="IXR39" s="37"/>
      <c r="IXS39" s="37"/>
      <c r="IXT39" s="37"/>
      <c r="IXU39" s="33"/>
      <c r="IXV39" s="20"/>
      <c r="IXW39" s="20"/>
      <c r="IXX39" s="36"/>
      <c r="IXY39" s="37"/>
      <c r="IXZ39" s="37"/>
      <c r="IYA39" s="37"/>
      <c r="IYB39" s="37"/>
      <c r="IYC39" s="37"/>
      <c r="IYD39" s="37"/>
      <c r="IYE39" s="37"/>
      <c r="IYF39" s="37"/>
      <c r="IYG39" s="37"/>
      <c r="IYH39" s="37"/>
      <c r="IYI39" s="37"/>
      <c r="IYJ39" s="37"/>
      <c r="IYK39" s="37"/>
      <c r="IYL39" s="37"/>
      <c r="IYM39" s="37"/>
      <c r="IYN39" s="37"/>
      <c r="IYO39" s="37"/>
      <c r="IYP39" s="37"/>
      <c r="IYQ39" s="33"/>
      <c r="IYR39" s="20"/>
      <c r="IYS39" s="20"/>
      <c r="IYT39" s="36"/>
      <c r="IYU39" s="37"/>
      <c r="IYV39" s="37"/>
      <c r="IYW39" s="37"/>
      <c r="IYX39" s="37"/>
      <c r="IYY39" s="37"/>
      <c r="IYZ39" s="37"/>
      <c r="IZA39" s="37"/>
      <c r="IZB39" s="37"/>
      <c r="IZC39" s="37"/>
      <c r="IZD39" s="37"/>
      <c r="IZE39" s="37"/>
      <c r="IZF39" s="37"/>
      <c r="IZG39" s="37"/>
      <c r="IZH39" s="37"/>
      <c r="IZI39" s="37"/>
      <c r="IZJ39" s="37"/>
      <c r="IZK39" s="37"/>
      <c r="IZL39" s="37"/>
      <c r="IZM39" s="33"/>
      <c r="IZN39" s="20"/>
      <c r="IZO39" s="20"/>
      <c r="IZP39" s="36"/>
      <c r="IZQ39" s="37"/>
      <c r="IZR39" s="37"/>
      <c r="IZS39" s="37"/>
      <c r="IZT39" s="37"/>
      <c r="IZU39" s="37"/>
      <c r="IZV39" s="37"/>
      <c r="IZW39" s="37"/>
      <c r="IZX39" s="37"/>
      <c r="IZY39" s="37"/>
      <c r="IZZ39" s="37"/>
      <c r="JAA39" s="37"/>
      <c r="JAB39" s="37"/>
      <c r="JAC39" s="37"/>
      <c r="JAD39" s="37"/>
      <c r="JAE39" s="37"/>
      <c r="JAF39" s="37"/>
      <c r="JAG39" s="37"/>
      <c r="JAH39" s="37"/>
      <c r="JAI39" s="33"/>
      <c r="JAJ39" s="20"/>
      <c r="JAK39" s="20"/>
      <c r="JAL39" s="36"/>
      <c r="JAM39" s="37"/>
      <c r="JAN39" s="37"/>
      <c r="JAO39" s="37"/>
      <c r="JAP39" s="37"/>
      <c r="JAQ39" s="37"/>
      <c r="JAR39" s="37"/>
      <c r="JAS39" s="37"/>
      <c r="JAT39" s="37"/>
      <c r="JAU39" s="37"/>
      <c r="JAV39" s="37"/>
      <c r="JAW39" s="37"/>
      <c r="JAX39" s="37"/>
      <c r="JAY39" s="37"/>
      <c r="JAZ39" s="37"/>
      <c r="JBA39" s="37"/>
      <c r="JBB39" s="37"/>
      <c r="JBC39" s="37"/>
      <c r="JBD39" s="37"/>
      <c r="JBE39" s="33"/>
      <c r="JBF39" s="20"/>
      <c r="JBG39" s="20"/>
      <c r="JBH39" s="36"/>
      <c r="JBI39" s="37"/>
      <c r="JBJ39" s="37"/>
      <c r="JBK39" s="37"/>
      <c r="JBL39" s="37"/>
      <c r="JBM39" s="37"/>
      <c r="JBN39" s="37"/>
      <c r="JBO39" s="37"/>
      <c r="JBP39" s="37"/>
      <c r="JBQ39" s="37"/>
      <c r="JBR39" s="37"/>
      <c r="JBS39" s="37"/>
      <c r="JBT39" s="37"/>
      <c r="JBU39" s="37"/>
      <c r="JBV39" s="37"/>
      <c r="JBW39" s="37"/>
      <c r="JBX39" s="37"/>
      <c r="JBY39" s="37"/>
      <c r="JBZ39" s="37"/>
      <c r="JCA39" s="33"/>
      <c r="JCB39" s="20"/>
      <c r="JCC39" s="20"/>
      <c r="JCD39" s="36"/>
      <c r="JCE39" s="37"/>
      <c r="JCF39" s="37"/>
      <c r="JCG39" s="37"/>
      <c r="JCH39" s="37"/>
      <c r="JCI39" s="37"/>
      <c r="JCJ39" s="37"/>
      <c r="JCK39" s="37"/>
      <c r="JCL39" s="37"/>
      <c r="JCM39" s="37"/>
      <c r="JCN39" s="37"/>
      <c r="JCO39" s="37"/>
      <c r="JCP39" s="37"/>
      <c r="JCQ39" s="37"/>
      <c r="JCR39" s="37"/>
      <c r="JCS39" s="37"/>
      <c r="JCT39" s="37"/>
      <c r="JCU39" s="37"/>
      <c r="JCV39" s="37"/>
      <c r="JCW39" s="33"/>
      <c r="JCX39" s="20"/>
      <c r="JCY39" s="20"/>
      <c r="JCZ39" s="36"/>
      <c r="JDA39" s="37"/>
      <c r="JDB39" s="37"/>
      <c r="JDC39" s="37"/>
      <c r="JDD39" s="37"/>
      <c r="JDE39" s="37"/>
      <c r="JDF39" s="37"/>
      <c r="JDG39" s="37"/>
      <c r="JDH39" s="37"/>
      <c r="JDI39" s="37"/>
      <c r="JDJ39" s="37"/>
      <c r="JDK39" s="37"/>
      <c r="JDL39" s="37"/>
      <c r="JDM39" s="37"/>
      <c r="JDN39" s="37"/>
      <c r="JDO39" s="37"/>
      <c r="JDP39" s="37"/>
      <c r="JDQ39" s="37"/>
      <c r="JDR39" s="37"/>
      <c r="JDS39" s="33"/>
      <c r="JDT39" s="20"/>
      <c r="JDU39" s="20"/>
      <c r="JDV39" s="36"/>
      <c r="JDW39" s="37"/>
      <c r="JDX39" s="37"/>
      <c r="JDY39" s="37"/>
      <c r="JDZ39" s="37"/>
      <c r="JEA39" s="37"/>
      <c r="JEB39" s="37"/>
      <c r="JEC39" s="37"/>
      <c r="JED39" s="37"/>
      <c r="JEE39" s="37"/>
      <c r="JEF39" s="37"/>
      <c r="JEG39" s="37"/>
      <c r="JEH39" s="37"/>
      <c r="JEI39" s="37"/>
      <c r="JEJ39" s="37"/>
      <c r="JEK39" s="37"/>
      <c r="JEL39" s="37"/>
      <c r="JEM39" s="37"/>
      <c r="JEN39" s="37"/>
      <c r="JEO39" s="33"/>
      <c r="JEP39" s="20"/>
      <c r="JEQ39" s="20"/>
      <c r="JER39" s="36"/>
      <c r="JES39" s="37"/>
      <c r="JET39" s="37"/>
      <c r="JEU39" s="37"/>
      <c r="JEV39" s="37"/>
      <c r="JEW39" s="37"/>
      <c r="JEX39" s="37"/>
      <c r="JEY39" s="37"/>
      <c r="JEZ39" s="37"/>
      <c r="JFA39" s="37"/>
      <c r="JFB39" s="37"/>
      <c r="JFC39" s="37"/>
      <c r="JFD39" s="37"/>
      <c r="JFE39" s="37"/>
      <c r="JFF39" s="37"/>
      <c r="JFG39" s="37"/>
      <c r="JFH39" s="37"/>
      <c r="JFI39" s="37"/>
      <c r="JFJ39" s="37"/>
      <c r="JFK39" s="33"/>
      <c r="JFL39" s="20"/>
      <c r="JFM39" s="20"/>
      <c r="JFN39" s="36"/>
      <c r="JFO39" s="37"/>
      <c r="JFP39" s="37"/>
      <c r="JFQ39" s="37"/>
      <c r="JFR39" s="37"/>
      <c r="JFS39" s="37"/>
      <c r="JFT39" s="37"/>
      <c r="JFU39" s="37"/>
      <c r="JFV39" s="37"/>
      <c r="JFW39" s="37"/>
      <c r="JFX39" s="37"/>
      <c r="JFY39" s="37"/>
      <c r="JFZ39" s="37"/>
      <c r="JGA39" s="37"/>
      <c r="JGB39" s="37"/>
      <c r="JGC39" s="37"/>
      <c r="JGD39" s="37"/>
      <c r="JGE39" s="37"/>
      <c r="JGF39" s="37"/>
      <c r="JGG39" s="33"/>
      <c r="JGH39" s="20"/>
      <c r="JGI39" s="20"/>
      <c r="JGJ39" s="36"/>
      <c r="JGK39" s="37"/>
      <c r="JGL39" s="37"/>
      <c r="JGM39" s="37"/>
      <c r="JGN39" s="37"/>
      <c r="JGO39" s="37"/>
      <c r="JGP39" s="37"/>
      <c r="JGQ39" s="37"/>
      <c r="JGR39" s="37"/>
      <c r="JGS39" s="37"/>
      <c r="JGT39" s="37"/>
      <c r="JGU39" s="37"/>
      <c r="JGV39" s="37"/>
      <c r="JGW39" s="37"/>
      <c r="JGX39" s="37"/>
      <c r="JGY39" s="37"/>
      <c r="JGZ39" s="37"/>
      <c r="JHA39" s="37"/>
      <c r="JHB39" s="37"/>
      <c r="JHC39" s="33"/>
      <c r="JHD39" s="20"/>
      <c r="JHE39" s="20"/>
      <c r="JHF39" s="36"/>
      <c r="JHG39" s="37"/>
      <c r="JHH39" s="37"/>
      <c r="JHI39" s="37"/>
      <c r="JHJ39" s="37"/>
      <c r="JHK39" s="37"/>
      <c r="JHL39" s="37"/>
      <c r="JHM39" s="37"/>
      <c r="JHN39" s="37"/>
      <c r="JHO39" s="37"/>
      <c r="JHP39" s="37"/>
      <c r="JHQ39" s="37"/>
      <c r="JHR39" s="37"/>
      <c r="JHS39" s="37"/>
      <c r="JHT39" s="37"/>
      <c r="JHU39" s="37"/>
      <c r="JHV39" s="37"/>
      <c r="JHW39" s="37"/>
      <c r="JHX39" s="37"/>
      <c r="JHY39" s="33"/>
      <c r="JHZ39" s="20"/>
      <c r="JIA39" s="20"/>
      <c r="JIB39" s="36"/>
      <c r="JIC39" s="37"/>
      <c r="JID39" s="37"/>
      <c r="JIE39" s="37"/>
      <c r="JIF39" s="37"/>
      <c r="JIG39" s="37"/>
      <c r="JIH39" s="37"/>
      <c r="JII39" s="37"/>
      <c r="JIJ39" s="37"/>
      <c r="JIK39" s="37"/>
      <c r="JIL39" s="37"/>
      <c r="JIM39" s="37"/>
      <c r="JIN39" s="37"/>
      <c r="JIO39" s="37"/>
      <c r="JIP39" s="37"/>
      <c r="JIQ39" s="37"/>
      <c r="JIR39" s="37"/>
      <c r="JIS39" s="37"/>
      <c r="JIT39" s="37"/>
      <c r="JIU39" s="33"/>
      <c r="JIV39" s="20"/>
      <c r="JIW39" s="20"/>
      <c r="JIX39" s="36"/>
      <c r="JIY39" s="37"/>
      <c r="JIZ39" s="37"/>
      <c r="JJA39" s="37"/>
      <c r="JJB39" s="37"/>
      <c r="JJC39" s="37"/>
      <c r="JJD39" s="37"/>
      <c r="JJE39" s="37"/>
      <c r="JJF39" s="37"/>
      <c r="JJG39" s="37"/>
      <c r="JJH39" s="37"/>
      <c r="JJI39" s="37"/>
      <c r="JJJ39" s="37"/>
      <c r="JJK39" s="37"/>
      <c r="JJL39" s="37"/>
      <c r="JJM39" s="37"/>
      <c r="JJN39" s="37"/>
      <c r="JJO39" s="37"/>
      <c r="JJP39" s="37"/>
      <c r="JJQ39" s="33"/>
      <c r="JJR39" s="20"/>
      <c r="JJS39" s="20"/>
      <c r="JJT39" s="36"/>
      <c r="JJU39" s="37"/>
      <c r="JJV39" s="37"/>
      <c r="JJW39" s="37"/>
      <c r="JJX39" s="37"/>
      <c r="JJY39" s="37"/>
      <c r="JJZ39" s="37"/>
      <c r="JKA39" s="37"/>
      <c r="JKB39" s="37"/>
      <c r="JKC39" s="37"/>
      <c r="JKD39" s="37"/>
      <c r="JKE39" s="37"/>
      <c r="JKF39" s="37"/>
      <c r="JKG39" s="37"/>
      <c r="JKH39" s="37"/>
      <c r="JKI39" s="37"/>
      <c r="JKJ39" s="37"/>
      <c r="JKK39" s="37"/>
      <c r="JKL39" s="37"/>
      <c r="JKM39" s="33"/>
      <c r="JKN39" s="20"/>
      <c r="JKO39" s="20"/>
      <c r="JKP39" s="36"/>
      <c r="JKQ39" s="37"/>
      <c r="JKR39" s="37"/>
      <c r="JKS39" s="37"/>
      <c r="JKT39" s="37"/>
      <c r="JKU39" s="37"/>
      <c r="JKV39" s="37"/>
      <c r="JKW39" s="37"/>
      <c r="JKX39" s="37"/>
      <c r="JKY39" s="37"/>
      <c r="JKZ39" s="37"/>
      <c r="JLA39" s="37"/>
      <c r="JLB39" s="37"/>
      <c r="JLC39" s="37"/>
      <c r="JLD39" s="37"/>
      <c r="JLE39" s="37"/>
      <c r="JLF39" s="37"/>
      <c r="JLG39" s="37"/>
      <c r="JLH39" s="37"/>
      <c r="JLI39" s="33"/>
      <c r="JLJ39" s="20"/>
      <c r="JLK39" s="20"/>
      <c r="JLL39" s="36"/>
      <c r="JLM39" s="37"/>
      <c r="JLN39" s="37"/>
      <c r="JLO39" s="37"/>
      <c r="JLP39" s="37"/>
      <c r="JLQ39" s="37"/>
      <c r="JLR39" s="37"/>
      <c r="JLS39" s="37"/>
      <c r="JLT39" s="37"/>
      <c r="JLU39" s="37"/>
      <c r="JLV39" s="37"/>
      <c r="JLW39" s="37"/>
      <c r="JLX39" s="37"/>
      <c r="JLY39" s="37"/>
      <c r="JLZ39" s="37"/>
      <c r="JMA39" s="37"/>
      <c r="JMB39" s="37"/>
      <c r="JMC39" s="37"/>
      <c r="JMD39" s="37"/>
      <c r="JME39" s="33"/>
      <c r="JMF39" s="20"/>
      <c r="JMG39" s="20"/>
      <c r="JMH39" s="36"/>
      <c r="JMI39" s="37"/>
      <c r="JMJ39" s="37"/>
      <c r="JMK39" s="37"/>
      <c r="JML39" s="37"/>
      <c r="JMM39" s="37"/>
      <c r="JMN39" s="37"/>
      <c r="JMO39" s="37"/>
      <c r="JMP39" s="37"/>
      <c r="JMQ39" s="37"/>
      <c r="JMR39" s="37"/>
      <c r="JMS39" s="37"/>
      <c r="JMT39" s="37"/>
      <c r="JMU39" s="37"/>
      <c r="JMV39" s="37"/>
      <c r="JMW39" s="37"/>
      <c r="JMX39" s="37"/>
      <c r="JMY39" s="37"/>
      <c r="JMZ39" s="37"/>
      <c r="JNA39" s="33"/>
      <c r="JNB39" s="20"/>
      <c r="JNC39" s="20"/>
      <c r="JND39" s="36"/>
      <c r="JNE39" s="37"/>
      <c r="JNF39" s="37"/>
      <c r="JNG39" s="37"/>
      <c r="JNH39" s="37"/>
      <c r="JNI39" s="37"/>
      <c r="JNJ39" s="37"/>
      <c r="JNK39" s="37"/>
      <c r="JNL39" s="37"/>
      <c r="JNM39" s="37"/>
      <c r="JNN39" s="37"/>
      <c r="JNO39" s="37"/>
      <c r="JNP39" s="37"/>
      <c r="JNQ39" s="37"/>
      <c r="JNR39" s="37"/>
      <c r="JNS39" s="37"/>
      <c r="JNT39" s="37"/>
      <c r="JNU39" s="37"/>
      <c r="JNV39" s="37"/>
      <c r="JNW39" s="33"/>
      <c r="JNX39" s="20"/>
      <c r="JNY39" s="20"/>
      <c r="JNZ39" s="36"/>
      <c r="JOA39" s="37"/>
      <c r="JOB39" s="37"/>
      <c r="JOC39" s="37"/>
      <c r="JOD39" s="37"/>
      <c r="JOE39" s="37"/>
      <c r="JOF39" s="37"/>
      <c r="JOG39" s="37"/>
      <c r="JOH39" s="37"/>
      <c r="JOI39" s="37"/>
      <c r="JOJ39" s="37"/>
      <c r="JOK39" s="37"/>
      <c r="JOL39" s="37"/>
      <c r="JOM39" s="37"/>
      <c r="JON39" s="37"/>
      <c r="JOO39" s="37"/>
      <c r="JOP39" s="37"/>
      <c r="JOQ39" s="37"/>
      <c r="JOR39" s="37"/>
      <c r="JOS39" s="33"/>
      <c r="JOT39" s="20"/>
      <c r="JOU39" s="20"/>
      <c r="JOV39" s="36"/>
      <c r="JOW39" s="37"/>
      <c r="JOX39" s="37"/>
      <c r="JOY39" s="37"/>
      <c r="JOZ39" s="37"/>
      <c r="JPA39" s="37"/>
      <c r="JPB39" s="37"/>
      <c r="JPC39" s="37"/>
      <c r="JPD39" s="37"/>
      <c r="JPE39" s="37"/>
      <c r="JPF39" s="37"/>
      <c r="JPG39" s="37"/>
      <c r="JPH39" s="37"/>
      <c r="JPI39" s="37"/>
      <c r="JPJ39" s="37"/>
      <c r="JPK39" s="37"/>
      <c r="JPL39" s="37"/>
      <c r="JPM39" s="37"/>
      <c r="JPN39" s="37"/>
      <c r="JPO39" s="33"/>
      <c r="JPP39" s="20"/>
      <c r="JPQ39" s="20"/>
      <c r="JPR39" s="36"/>
      <c r="JPS39" s="37"/>
      <c r="JPT39" s="37"/>
      <c r="JPU39" s="37"/>
      <c r="JPV39" s="37"/>
      <c r="JPW39" s="37"/>
      <c r="JPX39" s="37"/>
      <c r="JPY39" s="37"/>
      <c r="JPZ39" s="37"/>
      <c r="JQA39" s="37"/>
      <c r="JQB39" s="37"/>
      <c r="JQC39" s="37"/>
      <c r="JQD39" s="37"/>
      <c r="JQE39" s="37"/>
      <c r="JQF39" s="37"/>
      <c r="JQG39" s="37"/>
      <c r="JQH39" s="37"/>
      <c r="JQI39" s="37"/>
      <c r="JQJ39" s="37"/>
      <c r="JQK39" s="33"/>
      <c r="JQL39" s="20"/>
      <c r="JQM39" s="20"/>
      <c r="JQN39" s="36"/>
      <c r="JQO39" s="37"/>
      <c r="JQP39" s="37"/>
      <c r="JQQ39" s="37"/>
      <c r="JQR39" s="37"/>
      <c r="JQS39" s="37"/>
      <c r="JQT39" s="37"/>
      <c r="JQU39" s="37"/>
      <c r="JQV39" s="37"/>
      <c r="JQW39" s="37"/>
      <c r="JQX39" s="37"/>
      <c r="JQY39" s="37"/>
      <c r="JQZ39" s="37"/>
      <c r="JRA39" s="37"/>
      <c r="JRB39" s="37"/>
      <c r="JRC39" s="37"/>
      <c r="JRD39" s="37"/>
      <c r="JRE39" s="37"/>
      <c r="JRF39" s="37"/>
      <c r="JRG39" s="33"/>
      <c r="JRH39" s="20"/>
      <c r="JRI39" s="20"/>
      <c r="JRJ39" s="36"/>
      <c r="JRK39" s="37"/>
      <c r="JRL39" s="37"/>
      <c r="JRM39" s="37"/>
      <c r="JRN39" s="37"/>
      <c r="JRO39" s="37"/>
      <c r="JRP39" s="37"/>
      <c r="JRQ39" s="37"/>
      <c r="JRR39" s="37"/>
      <c r="JRS39" s="37"/>
      <c r="JRT39" s="37"/>
      <c r="JRU39" s="37"/>
      <c r="JRV39" s="37"/>
      <c r="JRW39" s="37"/>
      <c r="JRX39" s="37"/>
      <c r="JRY39" s="37"/>
      <c r="JRZ39" s="37"/>
      <c r="JSA39" s="37"/>
      <c r="JSB39" s="37"/>
      <c r="JSC39" s="33"/>
      <c r="JSD39" s="20"/>
      <c r="JSE39" s="20"/>
      <c r="JSF39" s="36"/>
      <c r="JSG39" s="37"/>
      <c r="JSH39" s="37"/>
      <c r="JSI39" s="37"/>
      <c r="JSJ39" s="37"/>
      <c r="JSK39" s="37"/>
      <c r="JSL39" s="37"/>
      <c r="JSM39" s="37"/>
      <c r="JSN39" s="37"/>
      <c r="JSO39" s="37"/>
      <c r="JSP39" s="37"/>
      <c r="JSQ39" s="37"/>
      <c r="JSR39" s="37"/>
      <c r="JSS39" s="37"/>
      <c r="JST39" s="37"/>
      <c r="JSU39" s="37"/>
      <c r="JSV39" s="37"/>
      <c r="JSW39" s="37"/>
      <c r="JSX39" s="37"/>
      <c r="JSY39" s="33"/>
      <c r="JSZ39" s="20"/>
      <c r="JTA39" s="20"/>
      <c r="JTB39" s="36"/>
      <c r="JTC39" s="37"/>
      <c r="JTD39" s="37"/>
      <c r="JTE39" s="37"/>
      <c r="JTF39" s="37"/>
      <c r="JTG39" s="37"/>
      <c r="JTH39" s="37"/>
      <c r="JTI39" s="37"/>
      <c r="JTJ39" s="37"/>
      <c r="JTK39" s="37"/>
      <c r="JTL39" s="37"/>
      <c r="JTM39" s="37"/>
      <c r="JTN39" s="37"/>
      <c r="JTO39" s="37"/>
      <c r="JTP39" s="37"/>
      <c r="JTQ39" s="37"/>
      <c r="JTR39" s="37"/>
      <c r="JTS39" s="37"/>
      <c r="JTT39" s="37"/>
      <c r="JTU39" s="33"/>
      <c r="JTV39" s="20"/>
      <c r="JTW39" s="20"/>
      <c r="JTX39" s="36"/>
      <c r="JTY39" s="37"/>
      <c r="JTZ39" s="37"/>
      <c r="JUA39" s="37"/>
      <c r="JUB39" s="37"/>
      <c r="JUC39" s="37"/>
      <c r="JUD39" s="37"/>
      <c r="JUE39" s="37"/>
      <c r="JUF39" s="37"/>
      <c r="JUG39" s="37"/>
      <c r="JUH39" s="37"/>
      <c r="JUI39" s="37"/>
      <c r="JUJ39" s="37"/>
      <c r="JUK39" s="37"/>
      <c r="JUL39" s="37"/>
      <c r="JUM39" s="37"/>
      <c r="JUN39" s="37"/>
      <c r="JUO39" s="37"/>
      <c r="JUP39" s="37"/>
      <c r="JUQ39" s="33"/>
      <c r="JUR39" s="20"/>
      <c r="JUS39" s="20"/>
      <c r="JUT39" s="36"/>
      <c r="JUU39" s="37"/>
      <c r="JUV39" s="37"/>
      <c r="JUW39" s="37"/>
      <c r="JUX39" s="37"/>
      <c r="JUY39" s="37"/>
      <c r="JUZ39" s="37"/>
      <c r="JVA39" s="37"/>
      <c r="JVB39" s="37"/>
      <c r="JVC39" s="37"/>
      <c r="JVD39" s="37"/>
      <c r="JVE39" s="37"/>
      <c r="JVF39" s="37"/>
      <c r="JVG39" s="37"/>
      <c r="JVH39" s="37"/>
      <c r="JVI39" s="37"/>
      <c r="JVJ39" s="37"/>
      <c r="JVK39" s="37"/>
      <c r="JVL39" s="37"/>
      <c r="JVM39" s="33"/>
      <c r="JVN39" s="20"/>
      <c r="JVO39" s="20"/>
      <c r="JVP39" s="36"/>
      <c r="JVQ39" s="37"/>
      <c r="JVR39" s="37"/>
      <c r="JVS39" s="37"/>
      <c r="JVT39" s="37"/>
      <c r="JVU39" s="37"/>
      <c r="JVV39" s="37"/>
      <c r="JVW39" s="37"/>
      <c r="JVX39" s="37"/>
      <c r="JVY39" s="37"/>
      <c r="JVZ39" s="37"/>
      <c r="JWA39" s="37"/>
      <c r="JWB39" s="37"/>
      <c r="JWC39" s="37"/>
      <c r="JWD39" s="37"/>
      <c r="JWE39" s="37"/>
      <c r="JWF39" s="37"/>
      <c r="JWG39" s="37"/>
      <c r="JWH39" s="37"/>
      <c r="JWI39" s="33"/>
      <c r="JWJ39" s="20"/>
      <c r="JWK39" s="20"/>
      <c r="JWL39" s="36"/>
      <c r="JWM39" s="37"/>
      <c r="JWN39" s="37"/>
      <c r="JWO39" s="37"/>
      <c r="JWP39" s="37"/>
      <c r="JWQ39" s="37"/>
      <c r="JWR39" s="37"/>
      <c r="JWS39" s="37"/>
      <c r="JWT39" s="37"/>
      <c r="JWU39" s="37"/>
      <c r="JWV39" s="37"/>
      <c r="JWW39" s="37"/>
      <c r="JWX39" s="37"/>
      <c r="JWY39" s="37"/>
      <c r="JWZ39" s="37"/>
      <c r="JXA39" s="37"/>
      <c r="JXB39" s="37"/>
      <c r="JXC39" s="37"/>
      <c r="JXD39" s="37"/>
      <c r="JXE39" s="33"/>
      <c r="JXF39" s="20"/>
      <c r="JXG39" s="20"/>
      <c r="JXH39" s="36"/>
      <c r="JXI39" s="37"/>
      <c r="JXJ39" s="37"/>
      <c r="JXK39" s="37"/>
      <c r="JXL39" s="37"/>
      <c r="JXM39" s="37"/>
      <c r="JXN39" s="37"/>
      <c r="JXO39" s="37"/>
      <c r="JXP39" s="37"/>
      <c r="JXQ39" s="37"/>
      <c r="JXR39" s="37"/>
      <c r="JXS39" s="37"/>
      <c r="JXT39" s="37"/>
      <c r="JXU39" s="37"/>
      <c r="JXV39" s="37"/>
      <c r="JXW39" s="37"/>
      <c r="JXX39" s="37"/>
      <c r="JXY39" s="37"/>
      <c r="JXZ39" s="37"/>
      <c r="JYA39" s="33"/>
      <c r="JYB39" s="20"/>
      <c r="JYC39" s="20"/>
      <c r="JYD39" s="36"/>
      <c r="JYE39" s="37"/>
      <c r="JYF39" s="37"/>
      <c r="JYG39" s="37"/>
      <c r="JYH39" s="37"/>
      <c r="JYI39" s="37"/>
      <c r="JYJ39" s="37"/>
      <c r="JYK39" s="37"/>
      <c r="JYL39" s="37"/>
      <c r="JYM39" s="37"/>
      <c r="JYN39" s="37"/>
      <c r="JYO39" s="37"/>
      <c r="JYP39" s="37"/>
      <c r="JYQ39" s="37"/>
      <c r="JYR39" s="37"/>
      <c r="JYS39" s="37"/>
      <c r="JYT39" s="37"/>
      <c r="JYU39" s="37"/>
      <c r="JYV39" s="37"/>
      <c r="JYW39" s="33"/>
      <c r="JYX39" s="20"/>
      <c r="JYY39" s="20"/>
      <c r="JYZ39" s="36"/>
      <c r="JZA39" s="37"/>
      <c r="JZB39" s="37"/>
      <c r="JZC39" s="37"/>
      <c r="JZD39" s="37"/>
      <c r="JZE39" s="37"/>
      <c r="JZF39" s="37"/>
      <c r="JZG39" s="37"/>
      <c r="JZH39" s="37"/>
      <c r="JZI39" s="37"/>
      <c r="JZJ39" s="37"/>
      <c r="JZK39" s="37"/>
      <c r="JZL39" s="37"/>
      <c r="JZM39" s="37"/>
      <c r="JZN39" s="37"/>
      <c r="JZO39" s="37"/>
      <c r="JZP39" s="37"/>
      <c r="JZQ39" s="37"/>
      <c r="JZR39" s="37"/>
      <c r="JZS39" s="33"/>
      <c r="JZT39" s="20"/>
      <c r="JZU39" s="20"/>
      <c r="JZV39" s="36"/>
      <c r="JZW39" s="37"/>
      <c r="JZX39" s="37"/>
      <c r="JZY39" s="37"/>
      <c r="JZZ39" s="37"/>
      <c r="KAA39" s="37"/>
      <c r="KAB39" s="37"/>
      <c r="KAC39" s="37"/>
      <c r="KAD39" s="37"/>
      <c r="KAE39" s="37"/>
      <c r="KAF39" s="37"/>
      <c r="KAG39" s="37"/>
      <c r="KAH39" s="37"/>
      <c r="KAI39" s="37"/>
      <c r="KAJ39" s="37"/>
      <c r="KAK39" s="37"/>
      <c r="KAL39" s="37"/>
      <c r="KAM39" s="37"/>
      <c r="KAN39" s="37"/>
      <c r="KAO39" s="33"/>
      <c r="KAP39" s="20"/>
      <c r="KAQ39" s="20"/>
      <c r="KAR39" s="36"/>
      <c r="KAS39" s="37"/>
      <c r="KAT39" s="37"/>
      <c r="KAU39" s="37"/>
      <c r="KAV39" s="37"/>
      <c r="KAW39" s="37"/>
      <c r="KAX39" s="37"/>
      <c r="KAY39" s="37"/>
      <c r="KAZ39" s="37"/>
      <c r="KBA39" s="37"/>
      <c r="KBB39" s="37"/>
      <c r="KBC39" s="37"/>
      <c r="KBD39" s="37"/>
      <c r="KBE39" s="37"/>
      <c r="KBF39" s="37"/>
      <c r="KBG39" s="37"/>
      <c r="KBH39" s="37"/>
      <c r="KBI39" s="37"/>
      <c r="KBJ39" s="37"/>
      <c r="KBK39" s="33"/>
      <c r="KBL39" s="20"/>
      <c r="KBM39" s="20"/>
      <c r="KBN39" s="36"/>
      <c r="KBO39" s="37"/>
      <c r="KBP39" s="37"/>
      <c r="KBQ39" s="37"/>
      <c r="KBR39" s="37"/>
      <c r="KBS39" s="37"/>
      <c r="KBT39" s="37"/>
      <c r="KBU39" s="37"/>
      <c r="KBV39" s="37"/>
      <c r="KBW39" s="37"/>
      <c r="KBX39" s="37"/>
      <c r="KBY39" s="37"/>
      <c r="KBZ39" s="37"/>
      <c r="KCA39" s="37"/>
      <c r="KCB39" s="37"/>
      <c r="KCC39" s="37"/>
      <c r="KCD39" s="37"/>
      <c r="KCE39" s="37"/>
      <c r="KCF39" s="37"/>
      <c r="KCG39" s="33"/>
      <c r="KCH39" s="20"/>
      <c r="KCI39" s="20"/>
      <c r="KCJ39" s="36"/>
      <c r="KCK39" s="37"/>
      <c r="KCL39" s="37"/>
      <c r="KCM39" s="37"/>
      <c r="KCN39" s="37"/>
      <c r="KCO39" s="37"/>
      <c r="KCP39" s="37"/>
      <c r="KCQ39" s="37"/>
      <c r="KCR39" s="37"/>
      <c r="KCS39" s="37"/>
      <c r="KCT39" s="37"/>
      <c r="KCU39" s="37"/>
      <c r="KCV39" s="37"/>
      <c r="KCW39" s="37"/>
      <c r="KCX39" s="37"/>
      <c r="KCY39" s="37"/>
      <c r="KCZ39" s="37"/>
      <c r="KDA39" s="37"/>
      <c r="KDB39" s="37"/>
      <c r="KDC39" s="33"/>
      <c r="KDD39" s="20"/>
      <c r="KDE39" s="20"/>
      <c r="KDF39" s="36"/>
      <c r="KDG39" s="37"/>
      <c r="KDH39" s="37"/>
      <c r="KDI39" s="37"/>
      <c r="KDJ39" s="37"/>
      <c r="KDK39" s="37"/>
      <c r="KDL39" s="37"/>
      <c r="KDM39" s="37"/>
      <c r="KDN39" s="37"/>
      <c r="KDO39" s="37"/>
      <c r="KDP39" s="37"/>
      <c r="KDQ39" s="37"/>
      <c r="KDR39" s="37"/>
      <c r="KDS39" s="37"/>
      <c r="KDT39" s="37"/>
      <c r="KDU39" s="37"/>
      <c r="KDV39" s="37"/>
      <c r="KDW39" s="37"/>
      <c r="KDX39" s="37"/>
      <c r="KDY39" s="33"/>
      <c r="KDZ39" s="20"/>
      <c r="KEA39" s="20"/>
      <c r="KEB39" s="36"/>
      <c r="KEC39" s="37"/>
      <c r="KED39" s="37"/>
      <c r="KEE39" s="37"/>
      <c r="KEF39" s="37"/>
      <c r="KEG39" s="37"/>
      <c r="KEH39" s="37"/>
      <c r="KEI39" s="37"/>
      <c r="KEJ39" s="37"/>
      <c r="KEK39" s="37"/>
      <c r="KEL39" s="37"/>
      <c r="KEM39" s="37"/>
      <c r="KEN39" s="37"/>
      <c r="KEO39" s="37"/>
      <c r="KEP39" s="37"/>
      <c r="KEQ39" s="37"/>
      <c r="KER39" s="37"/>
      <c r="KES39" s="37"/>
      <c r="KET39" s="37"/>
      <c r="KEU39" s="33"/>
      <c r="KEV39" s="20"/>
      <c r="KEW39" s="20"/>
      <c r="KEX39" s="36"/>
      <c r="KEY39" s="37"/>
      <c r="KEZ39" s="37"/>
      <c r="KFA39" s="37"/>
      <c r="KFB39" s="37"/>
      <c r="KFC39" s="37"/>
      <c r="KFD39" s="37"/>
      <c r="KFE39" s="37"/>
      <c r="KFF39" s="37"/>
      <c r="KFG39" s="37"/>
      <c r="KFH39" s="37"/>
      <c r="KFI39" s="37"/>
      <c r="KFJ39" s="37"/>
      <c r="KFK39" s="37"/>
      <c r="KFL39" s="37"/>
      <c r="KFM39" s="37"/>
      <c r="KFN39" s="37"/>
      <c r="KFO39" s="37"/>
      <c r="KFP39" s="37"/>
      <c r="KFQ39" s="33"/>
      <c r="KFR39" s="20"/>
      <c r="KFS39" s="20"/>
      <c r="KFT39" s="36"/>
      <c r="KFU39" s="37"/>
      <c r="KFV39" s="37"/>
      <c r="KFW39" s="37"/>
      <c r="KFX39" s="37"/>
      <c r="KFY39" s="37"/>
      <c r="KFZ39" s="37"/>
      <c r="KGA39" s="37"/>
      <c r="KGB39" s="37"/>
      <c r="KGC39" s="37"/>
      <c r="KGD39" s="37"/>
      <c r="KGE39" s="37"/>
      <c r="KGF39" s="37"/>
      <c r="KGG39" s="37"/>
      <c r="KGH39" s="37"/>
      <c r="KGI39" s="37"/>
      <c r="KGJ39" s="37"/>
      <c r="KGK39" s="37"/>
      <c r="KGL39" s="37"/>
      <c r="KGM39" s="33"/>
      <c r="KGN39" s="20"/>
      <c r="KGO39" s="20"/>
      <c r="KGP39" s="36"/>
      <c r="KGQ39" s="37"/>
      <c r="KGR39" s="37"/>
      <c r="KGS39" s="37"/>
      <c r="KGT39" s="37"/>
      <c r="KGU39" s="37"/>
      <c r="KGV39" s="37"/>
      <c r="KGW39" s="37"/>
      <c r="KGX39" s="37"/>
      <c r="KGY39" s="37"/>
      <c r="KGZ39" s="37"/>
      <c r="KHA39" s="37"/>
      <c r="KHB39" s="37"/>
      <c r="KHC39" s="37"/>
      <c r="KHD39" s="37"/>
      <c r="KHE39" s="37"/>
      <c r="KHF39" s="37"/>
      <c r="KHG39" s="37"/>
      <c r="KHH39" s="37"/>
      <c r="KHI39" s="33"/>
      <c r="KHJ39" s="20"/>
      <c r="KHK39" s="20"/>
      <c r="KHL39" s="36"/>
      <c r="KHM39" s="37"/>
      <c r="KHN39" s="37"/>
      <c r="KHO39" s="37"/>
      <c r="KHP39" s="37"/>
      <c r="KHQ39" s="37"/>
      <c r="KHR39" s="37"/>
      <c r="KHS39" s="37"/>
      <c r="KHT39" s="37"/>
      <c r="KHU39" s="37"/>
      <c r="KHV39" s="37"/>
      <c r="KHW39" s="37"/>
      <c r="KHX39" s="37"/>
      <c r="KHY39" s="37"/>
      <c r="KHZ39" s="37"/>
      <c r="KIA39" s="37"/>
      <c r="KIB39" s="37"/>
      <c r="KIC39" s="37"/>
      <c r="KID39" s="37"/>
      <c r="KIE39" s="33"/>
      <c r="KIF39" s="20"/>
      <c r="KIG39" s="20"/>
      <c r="KIH39" s="36"/>
      <c r="KII39" s="37"/>
      <c r="KIJ39" s="37"/>
      <c r="KIK39" s="37"/>
      <c r="KIL39" s="37"/>
      <c r="KIM39" s="37"/>
      <c r="KIN39" s="37"/>
      <c r="KIO39" s="37"/>
      <c r="KIP39" s="37"/>
      <c r="KIQ39" s="37"/>
      <c r="KIR39" s="37"/>
      <c r="KIS39" s="37"/>
      <c r="KIT39" s="37"/>
      <c r="KIU39" s="37"/>
      <c r="KIV39" s="37"/>
      <c r="KIW39" s="37"/>
      <c r="KIX39" s="37"/>
      <c r="KIY39" s="37"/>
      <c r="KIZ39" s="37"/>
      <c r="KJA39" s="33"/>
      <c r="KJB39" s="20"/>
      <c r="KJC39" s="20"/>
      <c r="KJD39" s="36"/>
      <c r="KJE39" s="37"/>
      <c r="KJF39" s="37"/>
      <c r="KJG39" s="37"/>
      <c r="KJH39" s="37"/>
      <c r="KJI39" s="37"/>
      <c r="KJJ39" s="37"/>
      <c r="KJK39" s="37"/>
      <c r="KJL39" s="37"/>
      <c r="KJM39" s="37"/>
      <c r="KJN39" s="37"/>
      <c r="KJO39" s="37"/>
      <c r="KJP39" s="37"/>
      <c r="KJQ39" s="37"/>
      <c r="KJR39" s="37"/>
      <c r="KJS39" s="37"/>
      <c r="KJT39" s="37"/>
      <c r="KJU39" s="37"/>
      <c r="KJV39" s="37"/>
      <c r="KJW39" s="33"/>
      <c r="KJX39" s="20"/>
      <c r="KJY39" s="20"/>
      <c r="KJZ39" s="36"/>
      <c r="KKA39" s="37"/>
      <c r="KKB39" s="37"/>
      <c r="KKC39" s="37"/>
      <c r="KKD39" s="37"/>
      <c r="KKE39" s="37"/>
      <c r="KKF39" s="37"/>
      <c r="KKG39" s="37"/>
      <c r="KKH39" s="37"/>
      <c r="KKI39" s="37"/>
      <c r="KKJ39" s="37"/>
      <c r="KKK39" s="37"/>
      <c r="KKL39" s="37"/>
      <c r="KKM39" s="37"/>
      <c r="KKN39" s="37"/>
      <c r="KKO39" s="37"/>
      <c r="KKP39" s="37"/>
      <c r="KKQ39" s="37"/>
      <c r="KKR39" s="37"/>
      <c r="KKS39" s="33"/>
      <c r="KKT39" s="20"/>
      <c r="KKU39" s="20"/>
      <c r="KKV39" s="36"/>
      <c r="KKW39" s="37"/>
      <c r="KKX39" s="37"/>
      <c r="KKY39" s="37"/>
      <c r="KKZ39" s="37"/>
      <c r="KLA39" s="37"/>
      <c r="KLB39" s="37"/>
      <c r="KLC39" s="37"/>
      <c r="KLD39" s="37"/>
      <c r="KLE39" s="37"/>
      <c r="KLF39" s="37"/>
      <c r="KLG39" s="37"/>
      <c r="KLH39" s="37"/>
      <c r="KLI39" s="37"/>
      <c r="KLJ39" s="37"/>
      <c r="KLK39" s="37"/>
      <c r="KLL39" s="37"/>
      <c r="KLM39" s="37"/>
      <c r="KLN39" s="37"/>
      <c r="KLO39" s="33"/>
      <c r="KLP39" s="20"/>
      <c r="KLQ39" s="20"/>
      <c r="KLR39" s="36"/>
      <c r="KLS39" s="37"/>
      <c r="KLT39" s="37"/>
      <c r="KLU39" s="37"/>
      <c r="KLV39" s="37"/>
      <c r="KLW39" s="37"/>
      <c r="KLX39" s="37"/>
      <c r="KLY39" s="37"/>
      <c r="KLZ39" s="37"/>
      <c r="KMA39" s="37"/>
      <c r="KMB39" s="37"/>
      <c r="KMC39" s="37"/>
      <c r="KMD39" s="37"/>
      <c r="KME39" s="37"/>
      <c r="KMF39" s="37"/>
      <c r="KMG39" s="37"/>
      <c r="KMH39" s="37"/>
      <c r="KMI39" s="37"/>
      <c r="KMJ39" s="37"/>
      <c r="KMK39" s="33"/>
      <c r="KML39" s="20"/>
      <c r="KMM39" s="20"/>
      <c r="KMN39" s="36"/>
      <c r="KMO39" s="37"/>
      <c r="KMP39" s="37"/>
      <c r="KMQ39" s="37"/>
      <c r="KMR39" s="37"/>
      <c r="KMS39" s="37"/>
      <c r="KMT39" s="37"/>
      <c r="KMU39" s="37"/>
      <c r="KMV39" s="37"/>
      <c r="KMW39" s="37"/>
      <c r="KMX39" s="37"/>
      <c r="KMY39" s="37"/>
      <c r="KMZ39" s="37"/>
      <c r="KNA39" s="37"/>
      <c r="KNB39" s="37"/>
      <c r="KNC39" s="37"/>
      <c r="KND39" s="37"/>
      <c r="KNE39" s="37"/>
      <c r="KNF39" s="37"/>
      <c r="KNG39" s="33"/>
      <c r="KNH39" s="20"/>
      <c r="KNI39" s="20"/>
      <c r="KNJ39" s="36"/>
      <c r="KNK39" s="37"/>
      <c r="KNL39" s="37"/>
      <c r="KNM39" s="37"/>
      <c r="KNN39" s="37"/>
      <c r="KNO39" s="37"/>
      <c r="KNP39" s="37"/>
      <c r="KNQ39" s="37"/>
      <c r="KNR39" s="37"/>
      <c r="KNS39" s="37"/>
      <c r="KNT39" s="37"/>
      <c r="KNU39" s="37"/>
      <c r="KNV39" s="37"/>
      <c r="KNW39" s="37"/>
      <c r="KNX39" s="37"/>
      <c r="KNY39" s="37"/>
      <c r="KNZ39" s="37"/>
      <c r="KOA39" s="37"/>
      <c r="KOB39" s="37"/>
      <c r="KOC39" s="33"/>
      <c r="KOD39" s="20"/>
      <c r="KOE39" s="20"/>
      <c r="KOF39" s="36"/>
      <c r="KOG39" s="37"/>
      <c r="KOH39" s="37"/>
      <c r="KOI39" s="37"/>
      <c r="KOJ39" s="37"/>
      <c r="KOK39" s="37"/>
      <c r="KOL39" s="37"/>
      <c r="KOM39" s="37"/>
      <c r="KON39" s="37"/>
      <c r="KOO39" s="37"/>
      <c r="KOP39" s="37"/>
      <c r="KOQ39" s="37"/>
      <c r="KOR39" s="37"/>
      <c r="KOS39" s="37"/>
      <c r="KOT39" s="37"/>
      <c r="KOU39" s="37"/>
      <c r="KOV39" s="37"/>
      <c r="KOW39" s="37"/>
      <c r="KOX39" s="37"/>
      <c r="KOY39" s="33"/>
      <c r="KOZ39" s="20"/>
      <c r="KPA39" s="20"/>
      <c r="KPB39" s="36"/>
      <c r="KPC39" s="37"/>
      <c r="KPD39" s="37"/>
      <c r="KPE39" s="37"/>
      <c r="KPF39" s="37"/>
      <c r="KPG39" s="37"/>
      <c r="KPH39" s="37"/>
      <c r="KPI39" s="37"/>
      <c r="KPJ39" s="37"/>
      <c r="KPK39" s="37"/>
      <c r="KPL39" s="37"/>
      <c r="KPM39" s="37"/>
      <c r="KPN39" s="37"/>
      <c r="KPO39" s="37"/>
      <c r="KPP39" s="37"/>
      <c r="KPQ39" s="37"/>
      <c r="KPR39" s="37"/>
      <c r="KPS39" s="37"/>
      <c r="KPT39" s="37"/>
      <c r="KPU39" s="33"/>
      <c r="KPV39" s="20"/>
      <c r="KPW39" s="20"/>
      <c r="KPX39" s="36"/>
      <c r="KPY39" s="37"/>
      <c r="KPZ39" s="37"/>
      <c r="KQA39" s="37"/>
      <c r="KQB39" s="37"/>
      <c r="KQC39" s="37"/>
      <c r="KQD39" s="37"/>
      <c r="KQE39" s="37"/>
      <c r="KQF39" s="37"/>
      <c r="KQG39" s="37"/>
      <c r="KQH39" s="37"/>
      <c r="KQI39" s="37"/>
      <c r="KQJ39" s="37"/>
      <c r="KQK39" s="37"/>
      <c r="KQL39" s="37"/>
      <c r="KQM39" s="37"/>
      <c r="KQN39" s="37"/>
      <c r="KQO39" s="37"/>
      <c r="KQP39" s="37"/>
      <c r="KQQ39" s="33"/>
      <c r="KQR39" s="20"/>
      <c r="KQS39" s="20"/>
      <c r="KQT39" s="36"/>
      <c r="KQU39" s="37"/>
      <c r="KQV39" s="37"/>
      <c r="KQW39" s="37"/>
      <c r="KQX39" s="37"/>
      <c r="KQY39" s="37"/>
      <c r="KQZ39" s="37"/>
      <c r="KRA39" s="37"/>
      <c r="KRB39" s="37"/>
      <c r="KRC39" s="37"/>
      <c r="KRD39" s="37"/>
      <c r="KRE39" s="37"/>
      <c r="KRF39" s="37"/>
      <c r="KRG39" s="37"/>
      <c r="KRH39" s="37"/>
      <c r="KRI39" s="37"/>
      <c r="KRJ39" s="37"/>
      <c r="KRK39" s="37"/>
      <c r="KRL39" s="37"/>
      <c r="KRM39" s="33"/>
      <c r="KRN39" s="20"/>
      <c r="KRO39" s="20"/>
      <c r="KRP39" s="36"/>
      <c r="KRQ39" s="37"/>
      <c r="KRR39" s="37"/>
      <c r="KRS39" s="37"/>
      <c r="KRT39" s="37"/>
      <c r="KRU39" s="37"/>
      <c r="KRV39" s="37"/>
      <c r="KRW39" s="37"/>
      <c r="KRX39" s="37"/>
      <c r="KRY39" s="37"/>
      <c r="KRZ39" s="37"/>
      <c r="KSA39" s="37"/>
      <c r="KSB39" s="37"/>
      <c r="KSC39" s="37"/>
      <c r="KSD39" s="37"/>
      <c r="KSE39" s="37"/>
      <c r="KSF39" s="37"/>
      <c r="KSG39" s="37"/>
      <c r="KSH39" s="37"/>
      <c r="KSI39" s="33"/>
      <c r="KSJ39" s="20"/>
      <c r="KSK39" s="20"/>
      <c r="KSL39" s="36"/>
      <c r="KSM39" s="37"/>
      <c r="KSN39" s="37"/>
      <c r="KSO39" s="37"/>
      <c r="KSP39" s="37"/>
      <c r="KSQ39" s="37"/>
      <c r="KSR39" s="37"/>
      <c r="KSS39" s="37"/>
      <c r="KST39" s="37"/>
      <c r="KSU39" s="37"/>
      <c r="KSV39" s="37"/>
      <c r="KSW39" s="37"/>
      <c r="KSX39" s="37"/>
      <c r="KSY39" s="37"/>
      <c r="KSZ39" s="37"/>
      <c r="KTA39" s="37"/>
      <c r="KTB39" s="37"/>
      <c r="KTC39" s="37"/>
      <c r="KTD39" s="37"/>
      <c r="KTE39" s="33"/>
      <c r="KTF39" s="20"/>
      <c r="KTG39" s="20"/>
      <c r="KTH39" s="36"/>
      <c r="KTI39" s="37"/>
      <c r="KTJ39" s="37"/>
      <c r="KTK39" s="37"/>
      <c r="KTL39" s="37"/>
      <c r="KTM39" s="37"/>
      <c r="KTN39" s="37"/>
      <c r="KTO39" s="37"/>
      <c r="KTP39" s="37"/>
      <c r="KTQ39" s="37"/>
      <c r="KTR39" s="37"/>
      <c r="KTS39" s="37"/>
      <c r="KTT39" s="37"/>
      <c r="KTU39" s="37"/>
      <c r="KTV39" s="37"/>
      <c r="KTW39" s="37"/>
      <c r="KTX39" s="37"/>
      <c r="KTY39" s="37"/>
      <c r="KTZ39" s="37"/>
      <c r="KUA39" s="33"/>
      <c r="KUB39" s="20"/>
      <c r="KUC39" s="20"/>
      <c r="KUD39" s="36"/>
      <c r="KUE39" s="37"/>
      <c r="KUF39" s="37"/>
      <c r="KUG39" s="37"/>
      <c r="KUH39" s="37"/>
      <c r="KUI39" s="37"/>
      <c r="KUJ39" s="37"/>
      <c r="KUK39" s="37"/>
      <c r="KUL39" s="37"/>
      <c r="KUM39" s="37"/>
      <c r="KUN39" s="37"/>
      <c r="KUO39" s="37"/>
      <c r="KUP39" s="37"/>
      <c r="KUQ39" s="37"/>
      <c r="KUR39" s="37"/>
      <c r="KUS39" s="37"/>
      <c r="KUT39" s="37"/>
      <c r="KUU39" s="37"/>
      <c r="KUV39" s="37"/>
      <c r="KUW39" s="33"/>
      <c r="KUX39" s="20"/>
      <c r="KUY39" s="20"/>
      <c r="KUZ39" s="36"/>
      <c r="KVA39" s="37"/>
      <c r="KVB39" s="37"/>
      <c r="KVC39" s="37"/>
      <c r="KVD39" s="37"/>
      <c r="KVE39" s="37"/>
      <c r="KVF39" s="37"/>
      <c r="KVG39" s="37"/>
      <c r="KVH39" s="37"/>
      <c r="KVI39" s="37"/>
      <c r="KVJ39" s="37"/>
      <c r="KVK39" s="37"/>
      <c r="KVL39" s="37"/>
      <c r="KVM39" s="37"/>
      <c r="KVN39" s="37"/>
      <c r="KVO39" s="37"/>
      <c r="KVP39" s="37"/>
      <c r="KVQ39" s="37"/>
      <c r="KVR39" s="37"/>
      <c r="KVS39" s="33"/>
      <c r="KVT39" s="20"/>
      <c r="KVU39" s="20"/>
      <c r="KVV39" s="36"/>
      <c r="KVW39" s="37"/>
      <c r="KVX39" s="37"/>
      <c r="KVY39" s="37"/>
      <c r="KVZ39" s="37"/>
      <c r="KWA39" s="37"/>
      <c r="KWB39" s="37"/>
      <c r="KWC39" s="37"/>
      <c r="KWD39" s="37"/>
      <c r="KWE39" s="37"/>
      <c r="KWF39" s="37"/>
      <c r="KWG39" s="37"/>
      <c r="KWH39" s="37"/>
      <c r="KWI39" s="37"/>
      <c r="KWJ39" s="37"/>
      <c r="KWK39" s="37"/>
      <c r="KWL39" s="37"/>
      <c r="KWM39" s="37"/>
      <c r="KWN39" s="37"/>
      <c r="KWO39" s="33"/>
      <c r="KWP39" s="20"/>
      <c r="KWQ39" s="20"/>
      <c r="KWR39" s="36"/>
      <c r="KWS39" s="37"/>
      <c r="KWT39" s="37"/>
      <c r="KWU39" s="37"/>
      <c r="KWV39" s="37"/>
      <c r="KWW39" s="37"/>
      <c r="KWX39" s="37"/>
      <c r="KWY39" s="37"/>
      <c r="KWZ39" s="37"/>
      <c r="KXA39" s="37"/>
      <c r="KXB39" s="37"/>
      <c r="KXC39" s="37"/>
      <c r="KXD39" s="37"/>
      <c r="KXE39" s="37"/>
      <c r="KXF39" s="37"/>
      <c r="KXG39" s="37"/>
      <c r="KXH39" s="37"/>
      <c r="KXI39" s="37"/>
      <c r="KXJ39" s="37"/>
      <c r="KXK39" s="33"/>
      <c r="KXL39" s="20"/>
      <c r="KXM39" s="20"/>
      <c r="KXN39" s="36"/>
      <c r="KXO39" s="37"/>
      <c r="KXP39" s="37"/>
      <c r="KXQ39" s="37"/>
      <c r="KXR39" s="37"/>
      <c r="KXS39" s="37"/>
      <c r="KXT39" s="37"/>
      <c r="KXU39" s="37"/>
      <c r="KXV39" s="37"/>
      <c r="KXW39" s="37"/>
      <c r="KXX39" s="37"/>
      <c r="KXY39" s="37"/>
      <c r="KXZ39" s="37"/>
      <c r="KYA39" s="37"/>
      <c r="KYB39" s="37"/>
      <c r="KYC39" s="37"/>
      <c r="KYD39" s="37"/>
      <c r="KYE39" s="37"/>
      <c r="KYF39" s="37"/>
      <c r="KYG39" s="33"/>
      <c r="KYH39" s="20"/>
      <c r="KYI39" s="20"/>
      <c r="KYJ39" s="36"/>
      <c r="KYK39" s="37"/>
      <c r="KYL39" s="37"/>
      <c r="KYM39" s="37"/>
      <c r="KYN39" s="37"/>
      <c r="KYO39" s="37"/>
      <c r="KYP39" s="37"/>
      <c r="KYQ39" s="37"/>
      <c r="KYR39" s="37"/>
      <c r="KYS39" s="37"/>
      <c r="KYT39" s="37"/>
      <c r="KYU39" s="37"/>
      <c r="KYV39" s="37"/>
      <c r="KYW39" s="37"/>
      <c r="KYX39" s="37"/>
      <c r="KYY39" s="37"/>
      <c r="KYZ39" s="37"/>
      <c r="KZA39" s="37"/>
      <c r="KZB39" s="37"/>
      <c r="KZC39" s="33"/>
      <c r="KZD39" s="20"/>
      <c r="KZE39" s="20"/>
      <c r="KZF39" s="36"/>
      <c r="KZG39" s="37"/>
      <c r="KZH39" s="37"/>
      <c r="KZI39" s="37"/>
      <c r="KZJ39" s="37"/>
      <c r="KZK39" s="37"/>
      <c r="KZL39" s="37"/>
      <c r="KZM39" s="37"/>
      <c r="KZN39" s="37"/>
      <c r="KZO39" s="37"/>
      <c r="KZP39" s="37"/>
      <c r="KZQ39" s="37"/>
      <c r="KZR39" s="37"/>
      <c r="KZS39" s="37"/>
      <c r="KZT39" s="37"/>
      <c r="KZU39" s="37"/>
      <c r="KZV39" s="37"/>
      <c r="KZW39" s="37"/>
      <c r="KZX39" s="37"/>
      <c r="KZY39" s="33"/>
      <c r="KZZ39" s="20"/>
      <c r="LAA39" s="20"/>
      <c r="LAB39" s="36"/>
      <c r="LAC39" s="37"/>
      <c r="LAD39" s="37"/>
      <c r="LAE39" s="37"/>
      <c r="LAF39" s="37"/>
      <c r="LAG39" s="37"/>
      <c r="LAH39" s="37"/>
      <c r="LAI39" s="37"/>
      <c r="LAJ39" s="37"/>
      <c r="LAK39" s="37"/>
      <c r="LAL39" s="37"/>
      <c r="LAM39" s="37"/>
      <c r="LAN39" s="37"/>
      <c r="LAO39" s="37"/>
      <c r="LAP39" s="37"/>
      <c r="LAQ39" s="37"/>
      <c r="LAR39" s="37"/>
      <c r="LAS39" s="37"/>
      <c r="LAT39" s="37"/>
      <c r="LAU39" s="33"/>
      <c r="LAV39" s="20"/>
      <c r="LAW39" s="20"/>
      <c r="LAX39" s="36"/>
      <c r="LAY39" s="37"/>
      <c r="LAZ39" s="37"/>
      <c r="LBA39" s="37"/>
      <c r="LBB39" s="37"/>
      <c r="LBC39" s="37"/>
      <c r="LBD39" s="37"/>
      <c r="LBE39" s="37"/>
      <c r="LBF39" s="37"/>
      <c r="LBG39" s="37"/>
      <c r="LBH39" s="37"/>
      <c r="LBI39" s="37"/>
      <c r="LBJ39" s="37"/>
      <c r="LBK39" s="37"/>
      <c r="LBL39" s="37"/>
      <c r="LBM39" s="37"/>
      <c r="LBN39" s="37"/>
      <c r="LBO39" s="37"/>
      <c r="LBP39" s="37"/>
      <c r="LBQ39" s="33"/>
      <c r="LBR39" s="20"/>
      <c r="LBS39" s="20"/>
      <c r="LBT39" s="36"/>
      <c r="LBU39" s="37"/>
      <c r="LBV39" s="37"/>
      <c r="LBW39" s="37"/>
      <c r="LBX39" s="37"/>
      <c r="LBY39" s="37"/>
      <c r="LBZ39" s="37"/>
      <c r="LCA39" s="37"/>
      <c r="LCB39" s="37"/>
      <c r="LCC39" s="37"/>
      <c r="LCD39" s="37"/>
      <c r="LCE39" s="37"/>
      <c r="LCF39" s="37"/>
      <c r="LCG39" s="37"/>
      <c r="LCH39" s="37"/>
      <c r="LCI39" s="37"/>
      <c r="LCJ39" s="37"/>
      <c r="LCK39" s="37"/>
      <c r="LCL39" s="37"/>
      <c r="LCM39" s="33"/>
      <c r="LCN39" s="20"/>
      <c r="LCO39" s="20"/>
      <c r="LCP39" s="36"/>
      <c r="LCQ39" s="37"/>
      <c r="LCR39" s="37"/>
      <c r="LCS39" s="37"/>
      <c r="LCT39" s="37"/>
      <c r="LCU39" s="37"/>
      <c r="LCV39" s="37"/>
      <c r="LCW39" s="37"/>
      <c r="LCX39" s="37"/>
      <c r="LCY39" s="37"/>
      <c r="LCZ39" s="37"/>
      <c r="LDA39" s="37"/>
      <c r="LDB39" s="37"/>
      <c r="LDC39" s="37"/>
      <c r="LDD39" s="37"/>
      <c r="LDE39" s="37"/>
      <c r="LDF39" s="37"/>
      <c r="LDG39" s="37"/>
      <c r="LDH39" s="37"/>
      <c r="LDI39" s="33"/>
      <c r="LDJ39" s="20"/>
      <c r="LDK39" s="20"/>
      <c r="LDL39" s="36"/>
      <c r="LDM39" s="37"/>
      <c r="LDN39" s="37"/>
      <c r="LDO39" s="37"/>
      <c r="LDP39" s="37"/>
      <c r="LDQ39" s="37"/>
      <c r="LDR39" s="37"/>
      <c r="LDS39" s="37"/>
      <c r="LDT39" s="37"/>
      <c r="LDU39" s="37"/>
      <c r="LDV39" s="37"/>
      <c r="LDW39" s="37"/>
      <c r="LDX39" s="37"/>
      <c r="LDY39" s="37"/>
      <c r="LDZ39" s="37"/>
      <c r="LEA39" s="37"/>
      <c r="LEB39" s="37"/>
      <c r="LEC39" s="37"/>
      <c r="LED39" s="37"/>
      <c r="LEE39" s="33"/>
      <c r="LEF39" s="20"/>
      <c r="LEG39" s="20"/>
      <c r="LEH39" s="36"/>
      <c r="LEI39" s="37"/>
      <c r="LEJ39" s="37"/>
      <c r="LEK39" s="37"/>
      <c r="LEL39" s="37"/>
      <c r="LEM39" s="37"/>
      <c r="LEN39" s="37"/>
      <c r="LEO39" s="37"/>
      <c r="LEP39" s="37"/>
      <c r="LEQ39" s="37"/>
      <c r="LER39" s="37"/>
      <c r="LES39" s="37"/>
      <c r="LET39" s="37"/>
      <c r="LEU39" s="37"/>
      <c r="LEV39" s="37"/>
      <c r="LEW39" s="37"/>
      <c r="LEX39" s="37"/>
      <c r="LEY39" s="37"/>
      <c r="LEZ39" s="37"/>
      <c r="LFA39" s="33"/>
      <c r="LFB39" s="20"/>
      <c r="LFC39" s="20"/>
      <c r="LFD39" s="36"/>
      <c r="LFE39" s="37"/>
      <c r="LFF39" s="37"/>
      <c r="LFG39" s="37"/>
      <c r="LFH39" s="37"/>
      <c r="LFI39" s="37"/>
      <c r="LFJ39" s="37"/>
      <c r="LFK39" s="37"/>
      <c r="LFL39" s="37"/>
      <c r="LFM39" s="37"/>
      <c r="LFN39" s="37"/>
      <c r="LFO39" s="37"/>
      <c r="LFP39" s="37"/>
      <c r="LFQ39" s="37"/>
      <c r="LFR39" s="37"/>
      <c r="LFS39" s="37"/>
      <c r="LFT39" s="37"/>
      <c r="LFU39" s="37"/>
      <c r="LFV39" s="37"/>
      <c r="LFW39" s="33"/>
      <c r="LFX39" s="20"/>
      <c r="LFY39" s="20"/>
      <c r="LFZ39" s="36"/>
      <c r="LGA39" s="37"/>
      <c r="LGB39" s="37"/>
      <c r="LGC39" s="37"/>
      <c r="LGD39" s="37"/>
      <c r="LGE39" s="37"/>
      <c r="LGF39" s="37"/>
      <c r="LGG39" s="37"/>
      <c r="LGH39" s="37"/>
      <c r="LGI39" s="37"/>
      <c r="LGJ39" s="37"/>
      <c r="LGK39" s="37"/>
      <c r="LGL39" s="37"/>
      <c r="LGM39" s="37"/>
      <c r="LGN39" s="37"/>
      <c r="LGO39" s="37"/>
      <c r="LGP39" s="37"/>
      <c r="LGQ39" s="37"/>
      <c r="LGR39" s="37"/>
      <c r="LGS39" s="33"/>
      <c r="LGT39" s="20"/>
      <c r="LGU39" s="20"/>
      <c r="LGV39" s="36"/>
      <c r="LGW39" s="37"/>
      <c r="LGX39" s="37"/>
      <c r="LGY39" s="37"/>
      <c r="LGZ39" s="37"/>
      <c r="LHA39" s="37"/>
      <c r="LHB39" s="37"/>
      <c r="LHC39" s="37"/>
      <c r="LHD39" s="37"/>
      <c r="LHE39" s="37"/>
      <c r="LHF39" s="37"/>
      <c r="LHG39" s="37"/>
      <c r="LHH39" s="37"/>
      <c r="LHI39" s="37"/>
      <c r="LHJ39" s="37"/>
      <c r="LHK39" s="37"/>
      <c r="LHL39" s="37"/>
      <c r="LHM39" s="37"/>
      <c r="LHN39" s="37"/>
      <c r="LHO39" s="33"/>
      <c r="LHP39" s="20"/>
      <c r="LHQ39" s="20"/>
      <c r="LHR39" s="36"/>
      <c r="LHS39" s="37"/>
      <c r="LHT39" s="37"/>
      <c r="LHU39" s="37"/>
      <c r="LHV39" s="37"/>
      <c r="LHW39" s="37"/>
      <c r="LHX39" s="37"/>
      <c r="LHY39" s="37"/>
      <c r="LHZ39" s="37"/>
      <c r="LIA39" s="37"/>
      <c r="LIB39" s="37"/>
      <c r="LIC39" s="37"/>
      <c r="LID39" s="37"/>
      <c r="LIE39" s="37"/>
      <c r="LIF39" s="37"/>
      <c r="LIG39" s="37"/>
      <c r="LIH39" s="37"/>
      <c r="LII39" s="37"/>
      <c r="LIJ39" s="37"/>
      <c r="LIK39" s="33"/>
      <c r="LIL39" s="20"/>
      <c r="LIM39" s="20"/>
      <c r="LIN39" s="36"/>
      <c r="LIO39" s="37"/>
      <c r="LIP39" s="37"/>
      <c r="LIQ39" s="37"/>
      <c r="LIR39" s="37"/>
      <c r="LIS39" s="37"/>
      <c r="LIT39" s="37"/>
      <c r="LIU39" s="37"/>
      <c r="LIV39" s="37"/>
      <c r="LIW39" s="37"/>
      <c r="LIX39" s="37"/>
      <c r="LIY39" s="37"/>
      <c r="LIZ39" s="37"/>
      <c r="LJA39" s="37"/>
      <c r="LJB39" s="37"/>
      <c r="LJC39" s="37"/>
      <c r="LJD39" s="37"/>
      <c r="LJE39" s="37"/>
      <c r="LJF39" s="37"/>
      <c r="LJG39" s="33"/>
      <c r="LJH39" s="20"/>
      <c r="LJI39" s="20"/>
      <c r="LJJ39" s="36"/>
      <c r="LJK39" s="37"/>
      <c r="LJL39" s="37"/>
      <c r="LJM39" s="37"/>
      <c r="LJN39" s="37"/>
      <c r="LJO39" s="37"/>
      <c r="LJP39" s="37"/>
      <c r="LJQ39" s="37"/>
      <c r="LJR39" s="37"/>
      <c r="LJS39" s="37"/>
      <c r="LJT39" s="37"/>
      <c r="LJU39" s="37"/>
      <c r="LJV39" s="37"/>
      <c r="LJW39" s="37"/>
      <c r="LJX39" s="37"/>
      <c r="LJY39" s="37"/>
      <c r="LJZ39" s="37"/>
      <c r="LKA39" s="37"/>
      <c r="LKB39" s="37"/>
      <c r="LKC39" s="33"/>
      <c r="LKD39" s="20"/>
      <c r="LKE39" s="20"/>
      <c r="LKF39" s="36"/>
      <c r="LKG39" s="37"/>
      <c r="LKH39" s="37"/>
      <c r="LKI39" s="37"/>
      <c r="LKJ39" s="37"/>
      <c r="LKK39" s="37"/>
      <c r="LKL39" s="37"/>
      <c r="LKM39" s="37"/>
      <c r="LKN39" s="37"/>
      <c r="LKO39" s="37"/>
      <c r="LKP39" s="37"/>
      <c r="LKQ39" s="37"/>
      <c r="LKR39" s="37"/>
      <c r="LKS39" s="37"/>
      <c r="LKT39" s="37"/>
      <c r="LKU39" s="37"/>
      <c r="LKV39" s="37"/>
      <c r="LKW39" s="37"/>
      <c r="LKX39" s="37"/>
      <c r="LKY39" s="33"/>
      <c r="LKZ39" s="20"/>
      <c r="LLA39" s="20"/>
      <c r="LLB39" s="36"/>
      <c r="LLC39" s="37"/>
      <c r="LLD39" s="37"/>
      <c r="LLE39" s="37"/>
      <c r="LLF39" s="37"/>
      <c r="LLG39" s="37"/>
      <c r="LLH39" s="37"/>
      <c r="LLI39" s="37"/>
      <c r="LLJ39" s="37"/>
      <c r="LLK39" s="37"/>
      <c r="LLL39" s="37"/>
      <c r="LLM39" s="37"/>
      <c r="LLN39" s="37"/>
      <c r="LLO39" s="37"/>
      <c r="LLP39" s="37"/>
      <c r="LLQ39" s="37"/>
      <c r="LLR39" s="37"/>
      <c r="LLS39" s="37"/>
      <c r="LLT39" s="37"/>
      <c r="LLU39" s="33"/>
      <c r="LLV39" s="20"/>
      <c r="LLW39" s="20"/>
      <c r="LLX39" s="36"/>
      <c r="LLY39" s="37"/>
      <c r="LLZ39" s="37"/>
      <c r="LMA39" s="37"/>
      <c r="LMB39" s="37"/>
      <c r="LMC39" s="37"/>
      <c r="LMD39" s="37"/>
      <c r="LME39" s="37"/>
      <c r="LMF39" s="37"/>
      <c r="LMG39" s="37"/>
      <c r="LMH39" s="37"/>
      <c r="LMI39" s="37"/>
      <c r="LMJ39" s="37"/>
      <c r="LMK39" s="37"/>
      <c r="LML39" s="37"/>
      <c r="LMM39" s="37"/>
      <c r="LMN39" s="37"/>
      <c r="LMO39" s="37"/>
      <c r="LMP39" s="37"/>
      <c r="LMQ39" s="33"/>
      <c r="LMR39" s="20"/>
      <c r="LMS39" s="20"/>
      <c r="LMT39" s="36"/>
      <c r="LMU39" s="37"/>
      <c r="LMV39" s="37"/>
      <c r="LMW39" s="37"/>
      <c r="LMX39" s="37"/>
      <c r="LMY39" s="37"/>
      <c r="LMZ39" s="37"/>
      <c r="LNA39" s="37"/>
      <c r="LNB39" s="37"/>
      <c r="LNC39" s="37"/>
      <c r="LND39" s="37"/>
      <c r="LNE39" s="37"/>
      <c r="LNF39" s="37"/>
      <c r="LNG39" s="37"/>
      <c r="LNH39" s="37"/>
      <c r="LNI39" s="37"/>
      <c r="LNJ39" s="37"/>
      <c r="LNK39" s="37"/>
      <c r="LNL39" s="37"/>
      <c r="LNM39" s="33"/>
      <c r="LNN39" s="20"/>
      <c r="LNO39" s="20"/>
      <c r="LNP39" s="36"/>
      <c r="LNQ39" s="37"/>
      <c r="LNR39" s="37"/>
      <c r="LNS39" s="37"/>
      <c r="LNT39" s="37"/>
      <c r="LNU39" s="37"/>
      <c r="LNV39" s="37"/>
      <c r="LNW39" s="37"/>
      <c r="LNX39" s="37"/>
      <c r="LNY39" s="37"/>
      <c r="LNZ39" s="37"/>
      <c r="LOA39" s="37"/>
      <c r="LOB39" s="37"/>
      <c r="LOC39" s="37"/>
      <c r="LOD39" s="37"/>
      <c r="LOE39" s="37"/>
      <c r="LOF39" s="37"/>
      <c r="LOG39" s="37"/>
      <c r="LOH39" s="37"/>
      <c r="LOI39" s="33"/>
      <c r="LOJ39" s="20"/>
      <c r="LOK39" s="20"/>
      <c r="LOL39" s="36"/>
      <c r="LOM39" s="37"/>
      <c r="LON39" s="37"/>
      <c r="LOO39" s="37"/>
      <c r="LOP39" s="37"/>
      <c r="LOQ39" s="37"/>
      <c r="LOR39" s="37"/>
      <c r="LOS39" s="37"/>
      <c r="LOT39" s="37"/>
      <c r="LOU39" s="37"/>
      <c r="LOV39" s="37"/>
      <c r="LOW39" s="37"/>
      <c r="LOX39" s="37"/>
      <c r="LOY39" s="37"/>
      <c r="LOZ39" s="37"/>
      <c r="LPA39" s="37"/>
      <c r="LPB39" s="37"/>
      <c r="LPC39" s="37"/>
      <c r="LPD39" s="37"/>
      <c r="LPE39" s="33"/>
      <c r="LPF39" s="20"/>
      <c r="LPG39" s="20"/>
      <c r="LPH39" s="36"/>
      <c r="LPI39" s="37"/>
      <c r="LPJ39" s="37"/>
      <c r="LPK39" s="37"/>
      <c r="LPL39" s="37"/>
      <c r="LPM39" s="37"/>
      <c r="LPN39" s="37"/>
      <c r="LPO39" s="37"/>
      <c r="LPP39" s="37"/>
      <c r="LPQ39" s="37"/>
      <c r="LPR39" s="37"/>
      <c r="LPS39" s="37"/>
      <c r="LPT39" s="37"/>
      <c r="LPU39" s="37"/>
      <c r="LPV39" s="37"/>
      <c r="LPW39" s="37"/>
      <c r="LPX39" s="37"/>
      <c r="LPY39" s="37"/>
      <c r="LPZ39" s="37"/>
      <c r="LQA39" s="33"/>
      <c r="LQB39" s="20"/>
      <c r="LQC39" s="20"/>
      <c r="LQD39" s="36"/>
      <c r="LQE39" s="37"/>
      <c r="LQF39" s="37"/>
      <c r="LQG39" s="37"/>
      <c r="LQH39" s="37"/>
      <c r="LQI39" s="37"/>
      <c r="LQJ39" s="37"/>
      <c r="LQK39" s="37"/>
      <c r="LQL39" s="37"/>
      <c r="LQM39" s="37"/>
      <c r="LQN39" s="37"/>
      <c r="LQO39" s="37"/>
      <c r="LQP39" s="37"/>
      <c r="LQQ39" s="37"/>
      <c r="LQR39" s="37"/>
      <c r="LQS39" s="37"/>
      <c r="LQT39" s="37"/>
      <c r="LQU39" s="37"/>
      <c r="LQV39" s="37"/>
      <c r="LQW39" s="33"/>
      <c r="LQX39" s="20"/>
      <c r="LQY39" s="20"/>
      <c r="LQZ39" s="36"/>
      <c r="LRA39" s="37"/>
      <c r="LRB39" s="37"/>
      <c r="LRC39" s="37"/>
      <c r="LRD39" s="37"/>
      <c r="LRE39" s="37"/>
      <c r="LRF39" s="37"/>
      <c r="LRG39" s="37"/>
      <c r="LRH39" s="37"/>
      <c r="LRI39" s="37"/>
      <c r="LRJ39" s="37"/>
      <c r="LRK39" s="37"/>
      <c r="LRL39" s="37"/>
      <c r="LRM39" s="37"/>
      <c r="LRN39" s="37"/>
      <c r="LRO39" s="37"/>
      <c r="LRP39" s="37"/>
      <c r="LRQ39" s="37"/>
      <c r="LRR39" s="37"/>
      <c r="LRS39" s="33"/>
      <c r="LRT39" s="20"/>
      <c r="LRU39" s="20"/>
      <c r="LRV39" s="36"/>
      <c r="LRW39" s="37"/>
      <c r="LRX39" s="37"/>
      <c r="LRY39" s="37"/>
      <c r="LRZ39" s="37"/>
      <c r="LSA39" s="37"/>
      <c r="LSB39" s="37"/>
      <c r="LSC39" s="37"/>
      <c r="LSD39" s="37"/>
      <c r="LSE39" s="37"/>
      <c r="LSF39" s="37"/>
      <c r="LSG39" s="37"/>
      <c r="LSH39" s="37"/>
      <c r="LSI39" s="37"/>
      <c r="LSJ39" s="37"/>
      <c r="LSK39" s="37"/>
      <c r="LSL39" s="37"/>
      <c r="LSM39" s="37"/>
      <c r="LSN39" s="37"/>
      <c r="LSO39" s="33"/>
      <c r="LSP39" s="20"/>
      <c r="LSQ39" s="20"/>
      <c r="LSR39" s="36"/>
      <c r="LSS39" s="37"/>
      <c r="LST39" s="37"/>
      <c r="LSU39" s="37"/>
      <c r="LSV39" s="37"/>
      <c r="LSW39" s="37"/>
      <c r="LSX39" s="37"/>
      <c r="LSY39" s="37"/>
      <c r="LSZ39" s="37"/>
      <c r="LTA39" s="37"/>
      <c r="LTB39" s="37"/>
      <c r="LTC39" s="37"/>
      <c r="LTD39" s="37"/>
      <c r="LTE39" s="37"/>
      <c r="LTF39" s="37"/>
      <c r="LTG39" s="37"/>
      <c r="LTH39" s="37"/>
      <c r="LTI39" s="37"/>
      <c r="LTJ39" s="37"/>
      <c r="LTK39" s="33"/>
      <c r="LTL39" s="20"/>
      <c r="LTM39" s="20"/>
      <c r="LTN39" s="36"/>
      <c r="LTO39" s="37"/>
      <c r="LTP39" s="37"/>
      <c r="LTQ39" s="37"/>
      <c r="LTR39" s="37"/>
      <c r="LTS39" s="37"/>
      <c r="LTT39" s="37"/>
      <c r="LTU39" s="37"/>
      <c r="LTV39" s="37"/>
      <c r="LTW39" s="37"/>
      <c r="LTX39" s="37"/>
      <c r="LTY39" s="37"/>
      <c r="LTZ39" s="37"/>
      <c r="LUA39" s="37"/>
      <c r="LUB39" s="37"/>
      <c r="LUC39" s="37"/>
      <c r="LUD39" s="37"/>
      <c r="LUE39" s="37"/>
      <c r="LUF39" s="37"/>
      <c r="LUG39" s="33"/>
      <c r="LUH39" s="20"/>
      <c r="LUI39" s="20"/>
      <c r="LUJ39" s="36"/>
      <c r="LUK39" s="37"/>
      <c r="LUL39" s="37"/>
      <c r="LUM39" s="37"/>
      <c r="LUN39" s="37"/>
      <c r="LUO39" s="37"/>
      <c r="LUP39" s="37"/>
      <c r="LUQ39" s="37"/>
      <c r="LUR39" s="37"/>
      <c r="LUS39" s="37"/>
      <c r="LUT39" s="37"/>
      <c r="LUU39" s="37"/>
      <c r="LUV39" s="37"/>
      <c r="LUW39" s="37"/>
      <c r="LUX39" s="37"/>
      <c r="LUY39" s="37"/>
      <c r="LUZ39" s="37"/>
      <c r="LVA39" s="37"/>
      <c r="LVB39" s="37"/>
      <c r="LVC39" s="33"/>
      <c r="LVD39" s="20"/>
      <c r="LVE39" s="20"/>
      <c r="LVF39" s="36"/>
      <c r="LVG39" s="37"/>
      <c r="LVH39" s="37"/>
      <c r="LVI39" s="37"/>
      <c r="LVJ39" s="37"/>
      <c r="LVK39" s="37"/>
      <c r="LVL39" s="37"/>
      <c r="LVM39" s="37"/>
      <c r="LVN39" s="37"/>
      <c r="LVO39" s="37"/>
      <c r="LVP39" s="37"/>
      <c r="LVQ39" s="37"/>
      <c r="LVR39" s="37"/>
      <c r="LVS39" s="37"/>
      <c r="LVT39" s="37"/>
      <c r="LVU39" s="37"/>
      <c r="LVV39" s="37"/>
      <c r="LVW39" s="37"/>
      <c r="LVX39" s="37"/>
      <c r="LVY39" s="33"/>
      <c r="LVZ39" s="20"/>
      <c r="LWA39" s="20"/>
      <c r="LWB39" s="36"/>
      <c r="LWC39" s="37"/>
      <c r="LWD39" s="37"/>
      <c r="LWE39" s="37"/>
      <c r="LWF39" s="37"/>
      <c r="LWG39" s="37"/>
      <c r="LWH39" s="37"/>
      <c r="LWI39" s="37"/>
      <c r="LWJ39" s="37"/>
      <c r="LWK39" s="37"/>
      <c r="LWL39" s="37"/>
      <c r="LWM39" s="37"/>
      <c r="LWN39" s="37"/>
      <c r="LWO39" s="37"/>
      <c r="LWP39" s="37"/>
      <c r="LWQ39" s="37"/>
      <c r="LWR39" s="37"/>
      <c r="LWS39" s="37"/>
      <c r="LWT39" s="37"/>
      <c r="LWU39" s="33"/>
      <c r="LWV39" s="20"/>
      <c r="LWW39" s="20"/>
      <c r="LWX39" s="36"/>
      <c r="LWY39" s="37"/>
      <c r="LWZ39" s="37"/>
      <c r="LXA39" s="37"/>
      <c r="LXB39" s="37"/>
      <c r="LXC39" s="37"/>
      <c r="LXD39" s="37"/>
      <c r="LXE39" s="37"/>
      <c r="LXF39" s="37"/>
      <c r="LXG39" s="37"/>
      <c r="LXH39" s="37"/>
      <c r="LXI39" s="37"/>
      <c r="LXJ39" s="37"/>
      <c r="LXK39" s="37"/>
      <c r="LXL39" s="37"/>
      <c r="LXM39" s="37"/>
      <c r="LXN39" s="37"/>
      <c r="LXO39" s="37"/>
      <c r="LXP39" s="37"/>
      <c r="LXQ39" s="33"/>
      <c r="LXR39" s="20"/>
      <c r="LXS39" s="20"/>
      <c r="LXT39" s="36"/>
      <c r="LXU39" s="37"/>
      <c r="LXV39" s="37"/>
      <c r="LXW39" s="37"/>
      <c r="LXX39" s="37"/>
      <c r="LXY39" s="37"/>
      <c r="LXZ39" s="37"/>
      <c r="LYA39" s="37"/>
      <c r="LYB39" s="37"/>
      <c r="LYC39" s="37"/>
      <c r="LYD39" s="37"/>
      <c r="LYE39" s="37"/>
      <c r="LYF39" s="37"/>
      <c r="LYG39" s="37"/>
      <c r="LYH39" s="37"/>
      <c r="LYI39" s="37"/>
      <c r="LYJ39" s="37"/>
      <c r="LYK39" s="37"/>
      <c r="LYL39" s="37"/>
      <c r="LYM39" s="33"/>
      <c r="LYN39" s="20"/>
      <c r="LYO39" s="20"/>
      <c r="LYP39" s="36"/>
      <c r="LYQ39" s="37"/>
      <c r="LYR39" s="37"/>
      <c r="LYS39" s="37"/>
      <c r="LYT39" s="37"/>
      <c r="LYU39" s="37"/>
      <c r="LYV39" s="37"/>
      <c r="LYW39" s="37"/>
      <c r="LYX39" s="37"/>
      <c r="LYY39" s="37"/>
      <c r="LYZ39" s="37"/>
      <c r="LZA39" s="37"/>
      <c r="LZB39" s="37"/>
      <c r="LZC39" s="37"/>
      <c r="LZD39" s="37"/>
      <c r="LZE39" s="37"/>
      <c r="LZF39" s="37"/>
      <c r="LZG39" s="37"/>
      <c r="LZH39" s="37"/>
      <c r="LZI39" s="33"/>
      <c r="LZJ39" s="20"/>
      <c r="LZK39" s="20"/>
      <c r="LZL39" s="36"/>
      <c r="LZM39" s="37"/>
      <c r="LZN39" s="37"/>
      <c r="LZO39" s="37"/>
      <c r="LZP39" s="37"/>
      <c r="LZQ39" s="37"/>
      <c r="LZR39" s="37"/>
      <c r="LZS39" s="37"/>
      <c r="LZT39" s="37"/>
      <c r="LZU39" s="37"/>
      <c r="LZV39" s="37"/>
      <c r="LZW39" s="37"/>
      <c r="LZX39" s="37"/>
      <c r="LZY39" s="37"/>
      <c r="LZZ39" s="37"/>
      <c r="MAA39" s="37"/>
      <c r="MAB39" s="37"/>
      <c r="MAC39" s="37"/>
      <c r="MAD39" s="37"/>
      <c r="MAE39" s="33"/>
      <c r="MAF39" s="20"/>
      <c r="MAG39" s="20"/>
      <c r="MAH39" s="36"/>
      <c r="MAI39" s="37"/>
      <c r="MAJ39" s="37"/>
      <c r="MAK39" s="37"/>
      <c r="MAL39" s="37"/>
      <c r="MAM39" s="37"/>
      <c r="MAN39" s="37"/>
      <c r="MAO39" s="37"/>
      <c r="MAP39" s="37"/>
      <c r="MAQ39" s="37"/>
      <c r="MAR39" s="37"/>
      <c r="MAS39" s="37"/>
      <c r="MAT39" s="37"/>
      <c r="MAU39" s="37"/>
      <c r="MAV39" s="37"/>
      <c r="MAW39" s="37"/>
      <c r="MAX39" s="37"/>
      <c r="MAY39" s="37"/>
      <c r="MAZ39" s="37"/>
      <c r="MBA39" s="33"/>
      <c r="MBB39" s="20"/>
      <c r="MBC39" s="20"/>
      <c r="MBD39" s="36"/>
      <c r="MBE39" s="37"/>
      <c r="MBF39" s="37"/>
      <c r="MBG39" s="37"/>
      <c r="MBH39" s="37"/>
      <c r="MBI39" s="37"/>
      <c r="MBJ39" s="37"/>
      <c r="MBK39" s="37"/>
      <c r="MBL39" s="37"/>
      <c r="MBM39" s="37"/>
      <c r="MBN39" s="37"/>
      <c r="MBO39" s="37"/>
      <c r="MBP39" s="37"/>
      <c r="MBQ39" s="37"/>
      <c r="MBR39" s="37"/>
      <c r="MBS39" s="37"/>
      <c r="MBT39" s="37"/>
      <c r="MBU39" s="37"/>
      <c r="MBV39" s="37"/>
      <c r="MBW39" s="33"/>
      <c r="MBX39" s="20"/>
      <c r="MBY39" s="20"/>
      <c r="MBZ39" s="36"/>
      <c r="MCA39" s="37"/>
      <c r="MCB39" s="37"/>
      <c r="MCC39" s="37"/>
      <c r="MCD39" s="37"/>
      <c r="MCE39" s="37"/>
      <c r="MCF39" s="37"/>
      <c r="MCG39" s="37"/>
      <c r="MCH39" s="37"/>
      <c r="MCI39" s="37"/>
      <c r="MCJ39" s="37"/>
      <c r="MCK39" s="37"/>
      <c r="MCL39" s="37"/>
      <c r="MCM39" s="37"/>
      <c r="MCN39" s="37"/>
      <c r="MCO39" s="37"/>
      <c r="MCP39" s="37"/>
      <c r="MCQ39" s="37"/>
      <c r="MCR39" s="37"/>
      <c r="MCS39" s="33"/>
      <c r="MCT39" s="20"/>
      <c r="MCU39" s="20"/>
      <c r="MCV39" s="36"/>
      <c r="MCW39" s="37"/>
      <c r="MCX39" s="37"/>
      <c r="MCY39" s="37"/>
      <c r="MCZ39" s="37"/>
      <c r="MDA39" s="37"/>
      <c r="MDB39" s="37"/>
      <c r="MDC39" s="37"/>
      <c r="MDD39" s="37"/>
      <c r="MDE39" s="37"/>
      <c r="MDF39" s="37"/>
      <c r="MDG39" s="37"/>
      <c r="MDH39" s="37"/>
      <c r="MDI39" s="37"/>
      <c r="MDJ39" s="37"/>
      <c r="MDK39" s="37"/>
      <c r="MDL39" s="37"/>
      <c r="MDM39" s="37"/>
      <c r="MDN39" s="37"/>
      <c r="MDO39" s="33"/>
      <c r="MDP39" s="20"/>
      <c r="MDQ39" s="20"/>
      <c r="MDR39" s="36"/>
      <c r="MDS39" s="37"/>
      <c r="MDT39" s="37"/>
      <c r="MDU39" s="37"/>
      <c r="MDV39" s="37"/>
      <c r="MDW39" s="37"/>
      <c r="MDX39" s="37"/>
      <c r="MDY39" s="37"/>
      <c r="MDZ39" s="37"/>
      <c r="MEA39" s="37"/>
      <c r="MEB39" s="37"/>
      <c r="MEC39" s="37"/>
      <c r="MED39" s="37"/>
      <c r="MEE39" s="37"/>
      <c r="MEF39" s="37"/>
      <c r="MEG39" s="37"/>
      <c r="MEH39" s="37"/>
      <c r="MEI39" s="37"/>
      <c r="MEJ39" s="37"/>
      <c r="MEK39" s="33"/>
      <c r="MEL39" s="20"/>
      <c r="MEM39" s="20"/>
      <c r="MEN39" s="36"/>
      <c r="MEO39" s="37"/>
      <c r="MEP39" s="37"/>
      <c r="MEQ39" s="37"/>
      <c r="MER39" s="37"/>
      <c r="MES39" s="37"/>
      <c r="MET39" s="37"/>
      <c r="MEU39" s="37"/>
      <c r="MEV39" s="37"/>
      <c r="MEW39" s="37"/>
      <c r="MEX39" s="37"/>
      <c r="MEY39" s="37"/>
      <c r="MEZ39" s="37"/>
      <c r="MFA39" s="37"/>
      <c r="MFB39" s="37"/>
      <c r="MFC39" s="37"/>
      <c r="MFD39" s="37"/>
      <c r="MFE39" s="37"/>
      <c r="MFF39" s="37"/>
      <c r="MFG39" s="33"/>
      <c r="MFH39" s="20"/>
      <c r="MFI39" s="20"/>
      <c r="MFJ39" s="36"/>
      <c r="MFK39" s="37"/>
      <c r="MFL39" s="37"/>
      <c r="MFM39" s="37"/>
      <c r="MFN39" s="37"/>
      <c r="MFO39" s="37"/>
      <c r="MFP39" s="37"/>
      <c r="MFQ39" s="37"/>
      <c r="MFR39" s="37"/>
      <c r="MFS39" s="37"/>
      <c r="MFT39" s="37"/>
      <c r="MFU39" s="37"/>
      <c r="MFV39" s="37"/>
      <c r="MFW39" s="37"/>
      <c r="MFX39" s="37"/>
      <c r="MFY39" s="37"/>
      <c r="MFZ39" s="37"/>
      <c r="MGA39" s="37"/>
      <c r="MGB39" s="37"/>
      <c r="MGC39" s="33"/>
      <c r="MGD39" s="20"/>
      <c r="MGE39" s="20"/>
      <c r="MGF39" s="36"/>
      <c r="MGG39" s="37"/>
      <c r="MGH39" s="37"/>
      <c r="MGI39" s="37"/>
      <c r="MGJ39" s="37"/>
      <c r="MGK39" s="37"/>
      <c r="MGL39" s="37"/>
      <c r="MGM39" s="37"/>
      <c r="MGN39" s="37"/>
      <c r="MGO39" s="37"/>
      <c r="MGP39" s="37"/>
      <c r="MGQ39" s="37"/>
      <c r="MGR39" s="37"/>
      <c r="MGS39" s="37"/>
      <c r="MGT39" s="37"/>
      <c r="MGU39" s="37"/>
      <c r="MGV39" s="37"/>
      <c r="MGW39" s="37"/>
      <c r="MGX39" s="37"/>
      <c r="MGY39" s="33"/>
      <c r="MGZ39" s="20"/>
      <c r="MHA39" s="20"/>
      <c r="MHB39" s="36"/>
      <c r="MHC39" s="37"/>
      <c r="MHD39" s="37"/>
      <c r="MHE39" s="37"/>
      <c r="MHF39" s="37"/>
      <c r="MHG39" s="37"/>
      <c r="MHH39" s="37"/>
      <c r="MHI39" s="37"/>
      <c r="MHJ39" s="37"/>
      <c r="MHK39" s="37"/>
      <c r="MHL39" s="37"/>
      <c r="MHM39" s="37"/>
      <c r="MHN39" s="37"/>
      <c r="MHO39" s="37"/>
      <c r="MHP39" s="37"/>
      <c r="MHQ39" s="37"/>
      <c r="MHR39" s="37"/>
      <c r="MHS39" s="37"/>
      <c r="MHT39" s="37"/>
      <c r="MHU39" s="33"/>
      <c r="MHV39" s="20"/>
      <c r="MHW39" s="20"/>
      <c r="MHX39" s="36"/>
      <c r="MHY39" s="37"/>
      <c r="MHZ39" s="37"/>
      <c r="MIA39" s="37"/>
      <c r="MIB39" s="37"/>
      <c r="MIC39" s="37"/>
      <c r="MID39" s="37"/>
      <c r="MIE39" s="37"/>
      <c r="MIF39" s="37"/>
      <c r="MIG39" s="37"/>
      <c r="MIH39" s="37"/>
      <c r="MII39" s="37"/>
      <c r="MIJ39" s="37"/>
      <c r="MIK39" s="37"/>
      <c r="MIL39" s="37"/>
      <c r="MIM39" s="37"/>
      <c r="MIN39" s="37"/>
      <c r="MIO39" s="37"/>
      <c r="MIP39" s="37"/>
      <c r="MIQ39" s="33"/>
      <c r="MIR39" s="20"/>
      <c r="MIS39" s="20"/>
      <c r="MIT39" s="36"/>
      <c r="MIU39" s="37"/>
      <c r="MIV39" s="37"/>
      <c r="MIW39" s="37"/>
      <c r="MIX39" s="37"/>
      <c r="MIY39" s="37"/>
      <c r="MIZ39" s="37"/>
      <c r="MJA39" s="37"/>
      <c r="MJB39" s="37"/>
      <c r="MJC39" s="37"/>
      <c r="MJD39" s="37"/>
      <c r="MJE39" s="37"/>
      <c r="MJF39" s="37"/>
      <c r="MJG39" s="37"/>
      <c r="MJH39" s="37"/>
      <c r="MJI39" s="37"/>
      <c r="MJJ39" s="37"/>
      <c r="MJK39" s="37"/>
      <c r="MJL39" s="37"/>
      <c r="MJM39" s="33"/>
      <c r="MJN39" s="20"/>
      <c r="MJO39" s="20"/>
      <c r="MJP39" s="36"/>
      <c r="MJQ39" s="37"/>
      <c r="MJR39" s="37"/>
      <c r="MJS39" s="37"/>
      <c r="MJT39" s="37"/>
      <c r="MJU39" s="37"/>
      <c r="MJV39" s="37"/>
      <c r="MJW39" s="37"/>
      <c r="MJX39" s="37"/>
      <c r="MJY39" s="37"/>
      <c r="MJZ39" s="37"/>
      <c r="MKA39" s="37"/>
      <c r="MKB39" s="37"/>
      <c r="MKC39" s="37"/>
      <c r="MKD39" s="37"/>
      <c r="MKE39" s="37"/>
      <c r="MKF39" s="37"/>
      <c r="MKG39" s="37"/>
      <c r="MKH39" s="37"/>
      <c r="MKI39" s="33"/>
      <c r="MKJ39" s="20"/>
      <c r="MKK39" s="20"/>
      <c r="MKL39" s="36"/>
      <c r="MKM39" s="37"/>
      <c r="MKN39" s="37"/>
      <c r="MKO39" s="37"/>
      <c r="MKP39" s="37"/>
      <c r="MKQ39" s="37"/>
      <c r="MKR39" s="37"/>
      <c r="MKS39" s="37"/>
      <c r="MKT39" s="37"/>
      <c r="MKU39" s="37"/>
      <c r="MKV39" s="37"/>
      <c r="MKW39" s="37"/>
      <c r="MKX39" s="37"/>
      <c r="MKY39" s="37"/>
      <c r="MKZ39" s="37"/>
      <c r="MLA39" s="37"/>
      <c r="MLB39" s="37"/>
      <c r="MLC39" s="37"/>
      <c r="MLD39" s="37"/>
      <c r="MLE39" s="33"/>
      <c r="MLF39" s="20"/>
      <c r="MLG39" s="20"/>
      <c r="MLH39" s="36"/>
      <c r="MLI39" s="37"/>
      <c r="MLJ39" s="37"/>
      <c r="MLK39" s="37"/>
      <c r="MLL39" s="37"/>
      <c r="MLM39" s="37"/>
      <c r="MLN39" s="37"/>
      <c r="MLO39" s="37"/>
      <c r="MLP39" s="37"/>
      <c r="MLQ39" s="37"/>
      <c r="MLR39" s="37"/>
      <c r="MLS39" s="37"/>
      <c r="MLT39" s="37"/>
      <c r="MLU39" s="37"/>
      <c r="MLV39" s="37"/>
      <c r="MLW39" s="37"/>
      <c r="MLX39" s="37"/>
      <c r="MLY39" s="37"/>
      <c r="MLZ39" s="37"/>
      <c r="MMA39" s="33"/>
      <c r="MMB39" s="20"/>
      <c r="MMC39" s="20"/>
      <c r="MMD39" s="36"/>
      <c r="MME39" s="37"/>
      <c r="MMF39" s="37"/>
      <c r="MMG39" s="37"/>
      <c r="MMH39" s="37"/>
      <c r="MMI39" s="37"/>
      <c r="MMJ39" s="37"/>
      <c r="MMK39" s="37"/>
      <c r="MML39" s="37"/>
      <c r="MMM39" s="37"/>
      <c r="MMN39" s="37"/>
      <c r="MMO39" s="37"/>
      <c r="MMP39" s="37"/>
      <c r="MMQ39" s="37"/>
      <c r="MMR39" s="37"/>
      <c r="MMS39" s="37"/>
      <c r="MMT39" s="37"/>
      <c r="MMU39" s="37"/>
      <c r="MMV39" s="37"/>
      <c r="MMW39" s="33"/>
      <c r="MMX39" s="20"/>
      <c r="MMY39" s="20"/>
      <c r="MMZ39" s="36"/>
      <c r="MNA39" s="37"/>
      <c r="MNB39" s="37"/>
      <c r="MNC39" s="37"/>
      <c r="MND39" s="37"/>
      <c r="MNE39" s="37"/>
      <c r="MNF39" s="37"/>
      <c r="MNG39" s="37"/>
      <c r="MNH39" s="37"/>
      <c r="MNI39" s="37"/>
      <c r="MNJ39" s="37"/>
      <c r="MNK39" s="37"/>
      <c r="MNL39" s="37"/>
      <c r="MNM39" s="37"/>
      <c r="MNN39" s="37"/>
      <c r="MNO39" s="37"/>
      <c r="MNP39" s="37"/>
      <c r="MNQ39" s="37"/>
      <c r="MNR39" s="37"/>
      <c r="MNS39" s="33"/>
      <c r="MNT39" s="20"/>
      <c r="MNU39" s="20"/>
      <c r="MNV39" s="36"/>
      <c r="MNW39" s="37"/>
      <c r="MNX39" s="37"/>
      <c r="MNY39" s="37"/>
      <c r="MNZ39" s="37"/>
      <c r="MOA39" s="37"/>
      <c r="MOB39" s="37"/>
      <c r="MOC39" s="37"/>
      <c r="MOD39" s="37"/>
      <c r="MOE39" s="37"/>
      <c r="MOF39" s="37"/>
      <c r="MOG39" s="37"/>
      <c r="MOH39" s="37"/>
      <c r="MOI39" s="37"/>
      <c r="MOJ39" s="37"/>
      <c r="MOK39" s="37"/>
      <c r="MOL39" s="37"/>
      <c r="MOM39" s="37"/>
      <c r="MON39" s="37"/>
      <c r="MOO39" s="33"/>
      <c r="MOP39" s="20"/>
      <c r="MOQ39" s="20"/>
      <c r="MOR39" s="36"/>
      <c r="MOS39" s="37"/>
      <c r="MOT39" s="37"/>
      <c r="MOU39" s="37"/>
      <c r="MOV39" s="37"/>
      <c r="MOW39" s="37"/>
      <c r="MOX39" s="37"/>
      <c r="MOY39" s="37"/>
      <c r="MOZ39" s="37"/>
      <c r="MPA39" s="37"/>
      <c r="MPB39" s="37"/>
      <c r="MPC39" s="37"/>
      <c r="MPD39" s="37"/>
      <c r="MPE39" s="37"/>
      <c r="MPF39" s="37"/>
      <c r="MPG39" s="37"/>
      <c r="MPH39" s="37"/>
      <c r="MPI39" s="37"/>
      <c r="MPJ39" s="37"/>
      <c r="MPK39" s="33"/>
      <c r="MPL39" s="20"/>
      <c r="MPM39" s="20"/>
      <c r="MPN39" s="36"/>
      <c r="MPO39" s="37"/>
      <c r="MPP39" s="37"/>
      <c r="MPQ39" s="37"/>
      <c r="MPR39" s="37"/>
      <c r="MPS39" s="37"/>
      <c r="MPT39" s="37"/>
      <c r="MPU39" s="37"/>
      <c r="MPV39" s="37"/>
      <c r="MPW39" s="37"/>
      <c r="MPX39" s="37"/>
      <c r="MPY39" s="37"/>
      <c r="MPZ39" s="37"/>
      <c r="MQA39" s="37"/>
      <c r="MQB39" s="37"/>
      <c r="MQC39" s="37"/>
      <c r="MQD39" s="37"/>
      <c r="MQE39" s="37"/>
      <c r="MQF39" s="37"/>
      <c r="MQG39" s="33"/>
      <c r="MQH39" s="20"/>
      <c r="MQI39" s="20"/>
      <c r="MQJ39" s="36"/>
      <c r="MQK39" s="37"/>
      <c r="MQL39" s="37"/>
      <c r="MQM39" s="37"/>
      <c r="MQN39" s="37"/>
      <c r="MQO39" s="37"/>
      <c r="MQP39" s="37"/>
      <c r="MQQ39" s="37"/>
      <c r="MQR39" s="37"/>
      <c r="MQS39" s="37"/>
      <c r="MQT39" s="37"/>
      <c r="MQU39" s="37"/>
      <c r="MQV39" s="37"/>
      <c r="MQW39" s="37"/>
      <c r="MQX39" s="37"/>
      <c r="MQY39" s="37"/>
      <c r="MQZ39" s="37"/>
      <c r="MRA39" s="37"/>
      <c r="MRB39" s="37"/>
      <c r="MRC39" s="33"/>
      <c r="MRD39" s="20"/>
      <c r="MRE39" s="20"/>
      <c r="MRF39" s="36"/>
      <c r="MRG39" s="37"/>
      <c r="MRH39" s="37"/>
      <c r="MRI39" s="37"/>
      <c r="MRJ39" s="37"/>
      <c r="MRK39" s="37"/>
      <c r="MRL39" s="37"/>
      <c r="MRM39" s="37"/>
      <c r="MRN39" s="37"/>
      <c r="MRO39" s="37"/>
      <c r="MRP39" s="37"/>
      <c r="MRQ39" s="37"/>
      <c r="MRR39" s="37"/>
      <c r="MRS39" s="37"/>
      <c r="MRT39" s="37"/>
      <c r="MRU39" s="37"/>
      <c r="MRV39" s="37"/>
      <c r="MRW39" s="37"/>
      <c r="MRX39" s="37"/>
      <c r="MRY39" s="33"/>
      <c r="MRZ39" s="20"/>
      <c r="MSA39" s="20"/>
      <c r="MSB39" s="36"/>
      <c r="MSC39" s="37"/>
      <c r="MSD39" s="37"/>
      <c r="MSE39" s="37"/>
      <c r="MSF39" s="37"/>
      <c r="MSG39" s="37"/>
      <c r="MSH39" s="37"/>
      <c r="MSI39" s="37"/>
      <c r="MSJ39" s="37"/>
      <c r="MSK39" s="37"/>
      <c r="MSL39" s="37"/>
      <c r="MSM39" s="37"/>
      <c r="MSN39" s="37"/>
      <c r="MSO39" s="37"/>
      <c r="MSP39" s="37"/>
      <c r="MSQ39" s="37"/>
      <c r="MSR39" s="37"/>
      <c r="MSS39" s="37"/>
      <c r="MST39" s="37"/>
      <c r="MSU39" s="33"/>
      <c r="MSV39" s="20"/>
      <c r="MSW39" s="20"/>
      <c r="MSX39" s="36"/>
      <c r="MSY39" s="37"/>
      <c r="MSZ39" s="37"/>
      <c r="MTA39" s="37"/>
      <c r="MTB39" s="37"/>
      <c r="MTC39" s="37"/>
      <c r="MTD39" s="37"/>
      <c r="MTE39" s="37"/>
      <c r="MTF39" s="37"/>
      <c r="MTG39" s="37"/>
      <c r="MTH39" s="37"/>
      <c r="MTI39" s="37"/>
      <c r="MTJ39" s="37"/>
      <c r="MTK39" s="37"/>
      <c r="MTL39" s="37"/>
      <c r="MTM39" s="37"/>
      <c r="MTN39" s="37"/>
      <c r="MTO39" s="37"/>
      <c r="MTP39" s="37"/>
      <c r="MTQ39" s="33"/>
      <c r="MTR39" s="20"/>
      <c r="MTS39" s="20"/>
      <c r="MTT39" s="36"/>
      <c r="MTU39" s="37"/>
      <c r="MTV39" s="37"/>
      <c r="MTW39" s="37"/>
      <c r="MTX39" s="37"/>
      <c r="MTY39" s="37"/>
      <c r="MTZ39" s="37"/>
      <c r="MUA39" s="37"/>
      <c r="MUB39" s="37"/>
      <c r="MUC39" s="37"/>
      <c r="MUD39" s="37"/>
      <c r="MUE39" s="37"/>
      <c r="MUF39" s="37"/>
      <c r="MUG39" s="37"/>
      <c r="MUH39" s="37"/>
      <c r="MUI39" s="37"/>
      <c r="MUJ39" s="37"/>
      <c r="MUK39" s="37"/>
      <c r="MUL39" s="37"/>
      <c r="MUM39" s="33"/>
      <c r="MUN39" s="20"/>
      <c r="MUO39" s="20"/>
      <c r="MUP39" s="36"/>
      <c r="MUQ39" s="37"/>
      <c r="MUR39" s="37"/>
      <c r="MUS39" s="37"/>
      <c r="MUT39" s="37"/>
      <c r="MUU39" s="37"/>
      <c r="MUV39" s="37"/>
      <c r="MUW39" s="37"/>
      <c r="MUX39" s="37"/>
      <c r="MUY39" s="37"/>
      <c r="MUZ39" s="37"/>
      <c r="MVA39" s="37"/>
      <c r="MVB39" s="37"/>
      <c r="MVC39" s="37"/>
      <c r="MVD39" s="37"/>
      <c r="MVE39" s="37"/>
      <c r="MVF39" s="37"/>
      <c r="MVG39" s="37"/>
      <c r="MVH39" s="37"/>
      <c r="MVI39" s="33"/>
      <c r="MVJ39" s="20"/>
      <c r="MVK39" s="20"/>
      <c r="MVL39" s="36"/>
      <c r="MVM39" s="37"/>
      <c r="MVN39" s="37"/>
      <c r="MVO39" s="37"/>
      <c r="MVP39" s="37"/>
      <c r="MVQ39" s="37"/>
      <c r="MVR39" s="37"/>
      <c r="MVS39" s="37"/>
      <c r="MVT39" s="37"/>
      <c r="MVU39" s="37"/>
      <c r="MVV39" s="37"/>
      <c r="MVW39" s="37"/>
      <c r="MVX39" s="37"/>
      <c r="MVY39" s="37"/>
      <c r="MVZ39" s="37"/>
      <c r="MWA39" s="37"/>
      <c r="MWB39" s="37"/>
      <c r="MWC39" s="37"/>
      <c r="MWD39" s="37"/>
      <c r="MWE39" s="33"/>
      <c r="MWF39" s="20"/>
      <c r="MWG39" s="20"/>
      <c r="MWH39" s="36"/>
      <c r="MWI39" s="37"/>
      <c r="MWJ39" s="37"/>
      <c r="MWK39" s="37"/>
      <c r="MWL39" s="37"/>
      <c r="MWM39" s="37"/>
      <c r="MWN39" s="37"/>
      <c r="MWO39" s="37"/>
      <c r="MWP39" s="37"/>
      <c r="MWQ39" s="37"/>
      <c r="MWR39" s="37"/>
      <c r="MWS39" s="37"/>
      <c r="MWT39" s="37"/>
      <c r="MWU39" s="37"/>
      <c r="MWV39" s="37"/>
      <c r="MWW39" s="37"/>
      <c r="MWX39" s="37"/>
      <c r="MWY39" s="37"/>
      <c r="MWZ39" s="37"/>
      <c r="MXA39" s="33"/>
      <c r="MXB39" s="20"/>
      <c r="MXC39" s="20"/>
      <c r="MXD39" s="36"/>
      <c r="MXE39" s="37"/>
      <c r="MXF39" s="37"/>
      <c r="MXG39" s="37"/>
      <c r="MXH39" s="37"/>
      <c r="MXI39" s="37"/>
      <c r="MXJ39" s="37"/>
      <c r="MXK39" s="37"/>
      <c r="MXL39" s="37"/>
      <c r="MXM39" s="37"/>
      <c r="MXN39" s="37"/>
      <c r="MXO39" s="37"/>
      <c r="MXP39" s="37"/>
      <c r="MXQ39" s="37"/>
      <c r="MXR39" s="37"/>
      <c r="MXS39" s="37"/>
      <c r="MXT39" s="37"/>
      <c r="MXU39" s="37"/>
      <c r="MXV39" s="37"/>
      <c r="MXW39" s="33"/>
      <c r="MXX39" s="20"/>
      <c r="MXY39" s="20"/>
      <c r="MXZ39" s="36"/>
      <c r="MYA39" s="37"/>
      <c r="MYB39" s="37"/>
      <c r="MYC39" s="37"/>
      <c r="MYD39" s="37"/>
      <c r="MYE39" s="37"/>
      <c r="MYF39" s="37"/>
      <c r="MYG39" s="37"/>
      <c r="MYH39" s="37"/>
      <c r="MYI39" s="37"/>
      <c r="MYJ39" s="37"/>
      <c r="MYK39" s="37"/>
      <c r="MYL39" s="37"/>
      <c r="MYM39" s="37"/>
      <c r="MYN39" s="37"/>
      <c r="MYO39" s="37"/>
      <c r="MYP39" s="37"/>
      <c r="MYQ39" s="37"/>
      <c r="MYR39" s="37"/>
      <c r="MYS39" s="33"/>
      <c r="MYT39" s="20"/>
      <c r="MYU39" s="20"/>
      <c r="MYV39" s="36"/>
      <c r="MYW39" s="37"/>
      <c r="MYX39" s="37"/>
      <c r="MYY39" s="37"/>
      <c r="MYZ39" s="37"/>
      <c r="MZA39" s="37"/>
      <c r="MZB39" s="37"/>
      <c r="MZC39" s="37"/>
      <c r="MZD39" s="37"/>
      <c r="MZE39" s="37"/>
      <c r="MZF39" s="37"/>
      <c r="MZG39" s="37"/>
      <c r="MZH39" s="37"/>
      <c r="MZI39" s="37"/>
      <c r="MZJ39" s="37"/>
      <c r="MZK39" s="37"/>
      <c r="MZL39" s="37"/>
      <c r="MZM39" s="37"/>
      <c r="MZN39" s="37"/>
      <c r="MZO39" s="33"/>
      <c r="MZP39" s="20"/>
      <c r="MZQ39" s="20"/>
      <c r="MZR39" s="36"/>
      <c r="MZS39" s="37"/>
      <c r="MZT39" s="37"/>
      <c r="MZU39" s="37"/>
      <c r="MZV39" s="37"/>
      <c r="MZW39" s="37"/>
      <c r="MZX39" s="37"/>
      <c r="MZY39" s="37"/>
      <c r="MZZ39" s="37"/>
      <c r="NAA39" s="37"/>
      <c r="NAB39" s="37"/>
      <c r="NAC39" s="37"/>
      <c r="NAD39" s="37"/>
      <c r="NAE39" s="37"/>
      <c r="NAF39" s="37"/>
      <c r="NAG39" s="37"/>
      <c r="NAH39" s="37"/>
      <c r="NAI39" s="37"/>
      <c r="NAJ39" s="37"/>
      <c r="NAK39" s="33"/>
      <c r="NAL39" s="20"/>
      <c r="NAM39" s="20"/>
      <c r="NAN39" s="36"/>
      <c r="NAO39" s="37"/>
      <c r="NAP39" s="37"/>
      <c r="NAQ39" s="37"/>
      <c r="NAR39" s="37"/>
      <c r="NAS39" s="37"/>
      <c r="NAT39" s="37"/>
      <c r="NAU39" s="37"/>
      <c r="NAV39" s="37"/>
      <c r="NAW39" s="37"/>
      <c r="NAX39" s="37"/>
      <c r="NAY39" s="37"/>
      <c r="NAZ39" s="37"/>
      <c r="NBA39" s="37"/>
      <c r="NBB39" s="37"/>
      <c r="NBC39" s="37"/>
      <c r="NBD39" s="37"/>
      <c r="NBE39" s="37"/>
      <c r="NBF39" s="37"/>
      <c r="NBG39" s="33"/>
      <c r="NBH39" s="20"/>
      <c r="NBI39" s="20"/>
      <c r="NBJ39" s="36"/>
      <c r="NBK39" s="37"/>
      <c r="NBL39" s="37"/>
      <c r="NBM39" s="37"/>
      <c r="NBN39" s="37"/>
      <c r="NBO39" s="37"/>
      <c r="NBP39" s="37"/>
      <c r="NBQ39" s="37"/>
      <c r="NBR39" s="37"/>
      <c r="NBS39" s="37"/>
      <c r="NBT39" s="37"/>
      <c r="NBU39" s="37"/>
      <c r="NBV39" s="37"/>
      <c r="NBW39" s="37"/>
      <c r="NBX39" s="37"/>
      <c r="NBY39" s="37"/>
      <c r="NBZ39" s="37"/>
      <c r="NCA39" s="37"/>
      <c r="NCB39" s="37"/>
      <c r="NCC39" s="33"/>
      <c r="NCD39" s="20"/>
      <c r="NCE39" s="20"/>
      <c r="NCF39" s="36"/>
      <c r="NCG39" s="37"/>
      <c r="NCH39" s="37"/>
      <c r="NCI39" s="37"/>
      <c r="NCJ39" s="37"/>
      <c r="NCK39" s="37"/>
      <c r="NCL39" s="37"/>
      <c r="NCM39" s="37"/>
      <c r="NCN39" s="37"/>
      <c r="NCO39" s="37"/>
      <c r="NCP39" s="37"/>
      <c r="NCQ39" s="37"/>
      <c r="NCR39" s="37"/>
      <c r="NCS39" s="37"/>
      <c r="NCT39" s="37"/>
      <c r="NCU39" s="37"/>
      <c r="NCV39" s="37"/>
      <c r="NCW39" s="37"/>
      <c r="NCX39" s="37"/>
      <c r="NCY39" s="33"/>
      <c r="NCZ39" s="20"/>
      <c r="NDA39" s="20"/>
      <c r="NDB39" s="36"/>
      <c r="NDC39" s="37"/>
      <c r="NDD39" s="37"/>
      <c r="NDE39" s="37"/>
      <c r="NDF39" s="37"/>
      <c r="NDG39" s="37"/>
      <c r="NDH39" s="37"/>
      <c r="NDI39" s="37"/>
      <c r="NDJ39" s="37"/>
      <c r="NDK39" s="37"/>
      <c r="NDL39" s="37"/>
      <c r="NDM39" s="37"/>
      <c r="NDN39" s="37"/>
      <c r="NDO39" s="37"/>
      <c r="NDP39" s="37"/>
      <c r="NDQ39" s="37"/>
      <c r="NDR39" s="37"/>
      <c r="NDS39" s="37"/>
      <c r="NDT39" s="37"/>
      <c r="NDU39" s="33"/>
      <c r="NDV39" s="20"/>
      <c r="NDW39" s="20"/>
      <c r="NDX39" s="36"/>
      <c r="NDY39" s="37"/>
      <c r="NDZ39" s="37"/>
      <c r="NEA39" s="37"/>
      <c r="NEB39" s="37"/>
      <c r="NEC39" s="37"/>
      <c r="NED39" s="37"/>
      <c r="NEE39" s="37"/>
      <c r="NEF39" s="37"/>
      <c r="NEG39" s="37"/>
      <c r="NEH39" s="37"/>
      <c r="NEI39" s="37"/>
      <c r="NEJ39" s="37"/>
      <c r="NEK39" s="37"/>
      <c r="NEL39" s="37"/>
      <c r="NEM39" s="37"/>
      <c r="NEN39" s="37"/>
      <c r="NEO39" s="37"/>
      <c r="NEP39" s="37"/>
      <c r="NEQ39" s="33"/>
      <c r="NER39" s="20"/>
      <c r="NES39" s="20"/>
      <c r="NET39" s="36"/>
      <c r="NEU39" s="37"/>
      <c r="NEV39" s="37"/>
      <c r="NEW39" s="37"/>
      <c r="NEX39" s="37"/>
      <c r="NEY39" s="37"/>
      <c r="NEZ39" s="37"/>
      <c r="NFA39" s="37"/>
      <c r="NFB39" s="37"/>
      <c r="NFC39" s="37"/>
      <c r="NFD39" s="37"/>
      <c r="NFE39" s="37"/>
      <c r="NFF39" s="37"/>
      <c r="NFG39" s="37"/>
      <c r="NFH39" s="37"/>
      <c r="NFI39" s="37"/>
      <c r="NFJ39" s="37"/>
      <c r="NFK39" s="37"/>
      <c r="NFL39" s="37"/>
      <c r="NFM39" s="33"/>
      <c r="NFN39" s="20"/>
      <c r="NFO39" s="20"/>
      <c r="NFP39" s="36"/>
      <c r="NFQ39" s="37"/>
      <c r="NFR39" s="37"/>
      <c r="NFS39" s="37"/>
      <c r="NFT39" s="37"/>
      <c r="NFU39" s="37"/>
      <c r="NFV39" s="37"/>
      <c r="NFW39" s="37"/>
      <c r="NFX39" s="37"/>
      <c r="NFY39" s="37"/>
      <c r="NFZ39" s="37"/>
      <c r="NGA39" s="37"/>
      <c r="NGB39" s="37"/>
      <c r="NGC39" s="37"/>
      <c r="NGD39" s="37"/>
      <c r="NGE39" s="37"/>
      <c r="NGF39" s="37"/>
      <c r="NGG39" s="37"/>
      <c r="NGH39" s="37"/>
      <c r="NGI39" s="33"/>
      <c r="NGJ39" s="20"/>
      <c r="NGK39" s="20"/>
      <c r="NGL39" s="36"/>
      <c r="NGM39" s="37"/>
      <c r="NGN39" s="37"/>
      <c r="NGO39" s="37"/>
      <c r="NGP39" s="37"/>
      <c r="NGQ39" s="37"/>
      <c r="NGR39" s="37"/>
      <c r="NGS39" s="37"/>
      <c r="NGT39" s="37"/>
      <c r="NGU39" s="37"/>
      <c r="NGV39" s="37"/>
      <c r="NGW39" s="37"/>
      <c r="NGX39" s="37"/>
      <c r="NGY39" s="37"/>
      <c r="NGZ39" s="37"/>
      <c r="NHA39" s="37"/>
      <c r="NHB39" s="37"/>
      <c r="NHC39" s="37"/>
      <c r="NHD39" s="37"/>
      <c r="NHE39" s="33"/>
      <c r="NHF39" s="20"/>
      <c r="NHG39" s="20"/>
      <c r="NHH39" s="36"/>
      <c r="NHI39" s="37"/>
      <c r="NHJ39" s="37"/>
      <c r="NHK39" s="37"/>
      <c r="NHL39" s="37"/>
      <c r="NHM39" s="37"/>
      <c r="NHN39" s="37"/>
      <c r="NHO39" s="37"/>
      <c r="NHP39" s="37"/>
      <c r="NHQ39" s="37"/>
      <c r="NHR39" s="37"/>
      <c r="NHS39" s="37"/>
      <c r="NHT39" s="37"/>
      <c r="NHU39" s="37"/>
      <c r="NHV39" s="37"/>
      <c r="NHW39" s="37"/>
      <c r="NHX39" s="37"/>
      <c r="NHY39" s="37"/>
      <c r="NHZ39" s="37"/>
      <c r="NIA39" s="33"/>
      <c r="NIB39" s="20"/>
      <c r="NIC39" s="20"/>
      <c r="NID39" s="36"/>
      <c r="NIE39" s="37"/>
      <c r="NIF39" s="37"/>
      <c r="NIG39" s="37"/>
      <c r="NIH39" s="37"/>
      <c r="NII39" s="37"/>
      <c r="NIJ39" s="37"/>
      <c r="NIK39" s="37"/>
      <c r="NIL39" s="37"/>
      <c r="NIM39" s="37"/>
      <c r="NIN39" s="37"/>
      <c r="NIO39" s="37"/>
      <c r="NIP39" s="37"/>
      <c r="NIQ39" s="37"/>
      <c r="NIR39" s="37"/>
      <c r="NIS39" s="37"/>
      <c r="NIT39" s="37"/>
      <c r="NIU39" s="37"/>
      <c r="NIV39" s="37"/>
      <c r="NIW39" s="33"/>
      <c r="NIX39" s="20"/>
      <c r="NIY39" s="20"/>
      <c r="NIZ39" s="36"/>
      <c r="NJA39" s="37"/>
      <c r="NJB39" s="37"/>
      <c r="NJC39" s="37"/>
      <c r="NJD39" s="37"/>
      <c r="NJE39" s="37"/>
      <c r="NJF39" s="37"/>
      <c r="NJG39" s="37"/>
      <c r="NJH39" s="37"/>
      <c r="NJI39" s="37"/>
      <c r="NJJ39" s="37"/>
      <c r="NJK39" s="37"/>
      <c r="NJL39" s="37"/>
      <c r="NJM39" s="37"/>
      <c r="NJN39" s="37"/>
      <c r="NJO39" s="37"/>
      <c r="NJP39" s="37"/>
      <c r="NJQ39" s="37"/>
      <c r="NJR39" s="37"/>
      <c r="NJS39" s="33"/>
      <c r="NJT39" s="20"/>
      <c r="NJU39" s="20"/>
      <c r="NJV39" s="36"/>
      <c r="NJW39" s="37"/>
      <c r="NJX39" s="37"/>
      <c r="NJY39" s="37"/>
      <c r="NJZ39" s="37"/>
      <c r="NKA39" s="37"/>
      <c r="NKB39" s="37"/>
      <c r="NKC39" s="37"/>
      <c r="NKD39" s="37"/>
      <c r="NKE39" s="37"/>
      <c r="NKF39" s="37"/>
      <c r="NKG39" s="37"/>
      <c r="NKH39" s="37"/>
      <c r="NKI39" s="37"/>
      <c r="NKJ39" s="37"/>
      <c r="NKK39" s="37"/>
      <c r="NKL39" s="37"/>
      <c r="NKM39" s="37"/>
      <c r="NKN39" s="37"/>
      <c r="NKO39" s="33"/>
      <c r="NKP39" s="20"/>
      <c r="NKQ39" s="20"/>
      <c r="NKR39" s="36"/>
      <c r="NKS39" s="37"/>
      <c r="NKT39" s="37"/>
      <c r="NKU39" s="37"/>
      <c r="NKV39" s="37"/>
      <c r="NKW39" s="37"/>
      <c r="NKX39" s="37"/>
      <c r="NKY39" s="37"/>
      <c r="NKZ39" s="37"/>
      <c r="NLA39" s="37"/>
      <c r="NLB39" s="37"/>
      <c r="NLC39" s="37"/>
      <c r="NLD39" s="37"/>
      <c r="NLE39" s="37"/>
      <c r="NLF39" s="37"/>
      <c r="NLG39" s="37"/>
      <c r="NLH39" s="37"/>
      <c r="NLI39" s="37"/>
      <c r="NLJ39" s="37"/>
      <c r="NLK39" s="33"/>
      <c r="NLL39" s="20"/>
      <c r="NLM39" s="20"/>
      <c r="NLN39" s="36"/>
      <c r="NLO39" s="37"/>
      <c r="NLP39" s="37"/>
      <c r="NLQ39" s="37"/>
      <c r="NLR39" s="37"/>
      <c r="NLS39" s="37"/>
      <c r="NLT39" s="37"/>
      <c r="NLU39" s="37"/>
      <c r="NLV39" s="37"/>
      <c r="NLW39" s="37"/>
      <c r="NLX39" s="37"/>
      <c r="NLY39" s="37"/>
      <c r="NLZ39" s="37"/>
      <c r="NMA39" s="37"/>
      <c r="NMB39" s="37"/>
      <c r="NMC39" s="37"/>
      <c r="NMD39" s="37"/>
      <c r="NME39" s="37"/>
      <c r="NMF39" s="37"/>
      <c r="NMG39" s="33"/>
      <c r="NMH39" s="20"/>
      <c r="NMI39" s="20"/>
      <c r="NMJ39" s="36"/>
      <c r="NMK39" s="37"/>
      <c r="NML39" s="37"/>
      <c r="NMM39" s="37"/>
      <c r="NMN39" s="37"/>
      <c r="NMO39" s="37"/>
      <c r="NMP39" s="37"/>
      <c r="NMQ39" s="37"/>
      <c r="NMR39" s="37"/>
      <c r="NMS39" s="37"/>
      <c r="NMT39" s="37"/>
      <c r="NMU39" s="37"/>
      <c r="NMV39" s="37"/>
      <c r="NMW39" s="37"/>
      <c r="NMX39" s="37"/>
      <c r="NMY39" s="37"/>
      <c r="NMZ39" s="37"/>
      <c r="NNA39" s="37"/>
      <c r="NNB39" s="37"/>
      <c r="NNC39" s="33"/>
      <c r="NND39" s="20"/>
      <c r="NNE39" s="20"/>
      <c r="NNF39" s="36"/>
      <c r="NNG39" s="37"/>
      <c r="NNH39" s="37"/>
      <c r="NNI39" s="37"/>
      <c r="NNJ39" s="37"/>
      <c r="NNK39" s="37"/>
      <c r="NNL39" s="37"/>
      <c r="NNM39" s="37"/>
      <c r="NNN39" s="37"/>
      <c r="NNO39" s="37"/>
      <c r="NNP39" s="37"/>
      <c r="NNQ39" s="37"/>
      <c r="NNR39" s="37"/>
      <c r="NNS39" s="37"/>
      <c r="NNT39" s="37"/>
      <c r="NNU39" s="37"/>
      <c r="NNV39" s="37"/>
      <c r="NNW39" s="37"/>
      <c r="NNX39" s="37"/>
      <c r="NNY39" s="33"/>
      <c r="NNZ39" s="20"/>
      <c r="NOA39" s="20"/>
      <c r="NOB39" s="36"/>
      <c r="NOC39" s="37"/>
      <c r="NOD39" s="37"/>
      <c r="NOE39" s="37"/>
      <c r="NOF39" s="37"/>
      <c r="NOG39" s="37"/>
      <c r="NOH39" s="37"/>
      <c r="NOI39" s="37"/>
      <c r="NOJ39" s="37"/>
      <c r="NOK39" s="37"/>
      <c r="NOL39" s="37"/>
      <c r="NOM39" s="37"/>
      <c r="NON39" s="37"/>
      <c r="NOO39" s="37"/>
      <c r="NOP39" s="37"/>
      <c r="NOQ39" s="37"/>
      <c r="NOR39" s="37"/>
      <c r="NOS39" s="37"/>
      <c r="NOT39" s="37"/>
      <c r="NOU39" s="33"/>
      <c r="NOV39" s="20"/>
      <c r="NOW39" s="20"/>
      <c r="NOX39" s="36"/>
      <c r="NOY39" s="37"/>
      <c r="NOZ39" s="37"/>
      <c r="NPA39" s="37"/>
      <c r="NPB39" s="37"/>
      <c r="NPC39" s="37"/>
      <c r="NPD39" s="37"/>
      <c r="NPE39" s="37"/>
      <c r="NPF39" s="37"/>
      <c r="NPG39" s="37"/>
      <c r="NPH39" s="37"/>
      <c r="NPI39" s="37"/>
      <c r="NPJ39" s="37"/>
      <c r="NPK39" s="37"/>
      <c r="NPL39" s="37"/>
      <c r="NPM39" s="37"/>
      <c r="NPN39" s="37"/>
      <c r="NPO39" s="37"/>
      <c r="NPP39" s="37"/>
      <c r="NPQ39" s="33"/>
      <c r="NPR39" s="20"/>
      <c r="NPS39" s="20"/>
      <c r="NPT39" s="36"/>
      <c r="NPU39" s="37"/>
      <c r="NPV39" s="37"/>
      <c r="NPW39" s="37"/>
      <c r="NPX39" s="37"/>
      <c r="NPY39" s="37"/>
      <c r="NPZ39" s="37"/>
      <c r="NQA39" s="37"/>
      <c r="NQB39" s="37"/>
      <c r="NQC39" s="37"/>
      <c r="NQD39" s="37"/>
      <c r="NQE39" s="37"/>
      <c r="NQF39" s="37"/>
      <c r="NQG39" s="37"/>
      <c r="NQH39" s="37"/>
      <c r="NQI39" s="37"/>
      <c r="NQJ39" s="37"/>
      <c r="NQK39" s="37"/>
      <c r="NQL39" s="37"/>
      <c r="NQM39" s="33"/>
      <c r="NQN39" s="20"/>
      <c r="NQO39" s="20"/>
      <c r="NQP39" s="36"/>
      <c r="NQQ39" s="37"/>
      <c r="NQR39" s="37"/>
      <c r="NQS39" s="37"/>
      <c r="NQT39" s="37"/>
      <c r="NQU39" s="37"/>
      <c r="NQV39" s="37"/>
      <c r="NQW39" s="37"/>
      <c r="NQX39" s="37"/>
      <c r="NQY39" s="37"/>
      <c r="NQZ39" s="37"/>
      <c r="NRA39" s="37"/>
      <c r="NRB39" s="37"/>
      <c r="NRC39" s="37"/>
      <c r="NRD39" s="37"/>
      <c r="NRE39" s="37"/>
      <c r="NRF39" s="37"/>
      <c r="NRG39" s="37"/>
      <c r="NRH39" s="37"/>
      <c r="NRI39" s="33"/>
      <c r="NRJ39" s="20"/>
      <c r="NRK39" s="20"/>
      <c r="NRL39" s="36"/>
      <c r="NRM39" s="37"/>
      <c r="NRN39" s="37"/>
      <c r="NRO39" s="37"/>
      <c r="NRP39" s="37"/>
      <c r="NRQ39" s="37"/>
      <c r="NRR39" s="37"/>
      <c r="NRS39" s="37"/>
      <c r="NRT39" s="37"/>
      <c r="NRU39" s="37"/>
      <c r="NRV39" s="37"/>
      <c r="NRW39" s="37"/>
      <c r="NRX39" s="37"/>
      <c r="NRY39" s="37"/>
      <c r="NRZ39" s="37"/>
      <c r="NSA39" s="37"/>
      <c r="NSB39" s="37"/>
      <c r="NSC39" s="37"/>
      <c r="NSD39" s="37"/>
      <c r="NSE39" s="33"/>
      <c r="NSF39" s="20"/>
      <c r="NSG39" s="20"/>
      <c r="NSH39" s="36"/>
      <c r="NSI39" s="37"/>
      <c r="NSJ39" s="37"/>
      <c r="NSK39" s="37"/>
      <c r="NSL39" s="37"/>
      <c r="NSM39" s="37"/>
      <c r="NSN39" s="37"/>
      <c r="NSO39" s="37"/>
      <c r="NSP39" s="37"/>
      <c r="NSQ39" s="37"/>
      <c r="NSR39" s="37"/>
      <c r="NSS39" s="37"/>
      <c r="NST39" s="37"/>
      <c r="NSU39" s="37"/>
      <c r="NSV39" s="37"/>
      <c r="NSW39" s="37"/>
      <c r="NSX39" s="37"/>
      <c r="NSY39" s="37"/>
      <c r="NSZ39" s="37"/>
      <c r="NTA39" s="33"/>
      <c r="NTB39" s="20"/>
      <c r="NTC39" s="20"/>
      <c r="NTD39" s="36"/>
      <c r="NTE39" s="37"/>
      <c r="NTF39" s="37"/>
      <c r="NTG39" s="37"/>
      <c r="NTH39" s="37"/>
      <c r="NTI39" s="37"/>
      <c r="NTJ39" s="37"/>
      <c r="NTK39" s="37"/>
      <c r="NTL39" s="37"/>
      <c r="NTM39" s="37"/>
      <c r="NTN39" s="37"/>
      <c r="NTO39" s="37"/>
      <c r="NTP39" s="37"/>
      <c r="NTQ39" s="37"/>
      <c r="NTR39" s="37"/>
      <c r="NTS39" s="37"/>
      <c r="NTT39" s="37"/>
      <c r="NTU39" s="37"/>
      <c r="NTV39" s="37"/>
      <c r="NTW39" s="33"/>
      <c r="NTX39" s="20"/>
      <c r="NTY39" s="20"/>
      <c r="NTZ39" s="36"/>
      <c r="NUA39" s="37"/>
      <c r="NUB39" s="37"/>
      <c r="NUC39" s="37"/>
      <c r="NUD39" s="37"/>
      <c r="NUE39" s="37"/>
      <c r="NUF39" s="37"/>
      <c r="NUG39" s="37"/>
      <c r="NUH39" s="37"/>
      <c r="NUI39" s="37"/>
      <c r="NUJ39" s="37"/>
      <c r="NUK39" s="37"/>
      <c r="NUL39" s="37"/>
      <c r="NUM39" s="37"/>
      <c r="NUN39" s="37"/>
      <c r="NUO39" s="37"/>
      <c r="NUP39" s="37"/>
      <c r="NUQ39" s="37"/>
      <c r="NUR39" s="37"/>
      <c r="NUS39" s="33"/>
      <c r="NUT39" s="20"/>
      <c r="NUU39" s="20"/>
      <c r="NUV39" s="36"/>
      <c r="NUW39" s="37"/>
      <c r="NUX39" s="37"/>
      <c r="NUY39" s="37"/>
      <c r="NUZ39" s="37"/>
      <c r="NVA39" s="37"/>
      <c r="NVB39" s="37"/>
      <c r="NVC39" s="37"/>
      <c r="NVD39" s="37"/>
      <c r="NVE39" s="37"/>
      <c r="NVF39" s="37"/>
      <c r="NVG39" s="37"/>
      <c r="NVH39" s="37"/>
      <c r="NVI39" s="37"/>
      <c r="NVJ39" s="37"/>
      <c r="NVK39" s="37"/>
      <c r="NVL39" s="37"/>
      <c r="NVM39" s="37"/>
      <c r="NVN39" s="37"/>
      <c r="NVO39" s="33"/>
      <c r="NVP39" s="20"/>
      <c r="NVQ39" s="20"/>
      <c r="NVR39" s="36"/>
      <c r="NVS39" s="37"/>
      <c r="NVT39" s="37"/>
      <c r="NVU39" s="37"/>
      <c r="NVV39" s="37"/>
      <c r="NVW39" s="37"/>
      <c r="NVX39" s="37"/>
      <c r="NVY39" s="37"/>
      <c r="NVZ39" s="37"/>
      <c r="NWA39" s="37"/>
      <c r="NWB39" s="37"/>
      <c r="NWC39" s="37"/>
      <c r="NWD39" s="37"/>
      <c r="NWE39" s="37"/>
      <c r="NWF39" s="37"/>
      <c r="NWG39" s="37"/>
      <c r="NWH39" s="37"/>
      <c r="NWI39" s="37"/>
      <c r="NWJ39" s="37"/>
      <c r="NWK39" s="33"/>
      <c r="NWL39" s="20"/>
      <c r="NWM39" s="20"/>
      <c r="NWN39" s="36"/>
      <c r="NWO39" s="37"/>
      <c r="NWP39" s="37"/>
      <c r="NWQ39" s="37"/>
      <c r="NWR39" s="37"/>
      <c r="NWS39" s="37"/>
      <c r="NWT39" s="37"/>
      <c r="NWU39" s="37"/>
      <c r="NWV39" s="37"/>
      <c r="NWW39" s="37"/>
      <c r="NWX39" s="37"/>
      <c r="NWY39" s="37"/>
      <c r="NWZ39" s="37"/>
      <c r="NXA39" s="37"/>
      <c r="NXB39" s="37"/>
      <c r="NXC39" s="37"/>
      <c r="NXD39" s="37"/>
      <c r="NXE39" s="37"/>
      <c r="NXF39" s="37"/>
      <c r="NXG39" s="33"/>
      <c r="NXH39" s="20"/>
      <c r="NXI39" s="20"/>
      <c r="NXJ39" s="36"/>
      <c r="NXK39" s="37"/>
      <c r="NXL39" s="37"/>
      <c r="NXM39" s="37"/>
      <c r="NXN39" s="37"/>
      <c r="NXO39" s="37"/>
      <c r="NXP39" s="37"/>
      <c r="NXQ39" s="37"/>
      <c r="NXR39" s="37"/>
      <c r="NXS39" s="37"/>
      <c r="NXT39" s="37"/>
      <c r="NXU39" s="37"/>
      <c r="NXV39" s="37"/>
      <c r="NXW39" s="37"/>
      <c r="NXX39" s="37"/>
      <c r="NXY39" s="37"/>
      <c r="NXZ39" s="37"/>
      <c r="NYA39" s="37"/>
      <c r="NYB39" s="37"/>
      <c r="NYC39" s="33"/>
      <c r="NYD39" s="20"/>
      <c r="NYE39" s="20"/>
      <c r="NYF39" s="36"/>
      <c r="NYG39" s="37"/>
      <c r="NYH39" s="37"/>
      <c r="NYI39" s="37"/>
      <c r="NYJ39" s="37"/>
      <c r="NYK39" s="37"/>
      <c r="NYL39" s="37"/>
      <c r="NYM39" s="37"/>
      <c r="NYN39" s="37"/>
      <c r="NYO39" s="37"/>
      <c r="NYP39" s="37"/>
      <c r="NYQ39" s="37"/>
      <c r="NYR39" s="37"/>
      <c r="NYS39" s="37"/>
      <c r="NYT39" s="37"/>
      <c r="NYU39" s="37"/>
      <c r="NYV39" s="37"/>
      <c r="NYW39" s="37"/>
      <c r="NYX39" s="37"/>
      <c r="NYY39" s="33"/>
      <c r="NYZ39" s="20"/>
      <c r="NZA39" s="20"/>
      <c r="NZB39" s="36"/>
      <c r="NZC39" s="37"/>
      <c r="NZD39" s="37"/>
      <c r="NZE39" s="37"/>
      <c r="NZF39" s="37"/>
      <c r="NZG39" s="37"/>
      <c r="NZH39" s="37"/>
      <c r="NZI39" s="37"/>
      <c r="NZJ39" s="37"/>
      <c r="NZK39" s="37"/>
      <c r="NZL39" s="37"/>
      <c r="NZM39" s="37"/>
      <c r="NZN39" s="37"/>
      <c r="NZO39" s="37"/>
      <c r="NZP39" s="37"/>
      <c r="NZQ39" s="37"/>
      <c r="NZR39" s="37"/>
      <c r="NZS39" s="37"/>
      <c r="NZT39" s="37"/>
      <c r="NZU39" s="33"/>
      <c r="NZV39" s="20"/>
      <c r="NZW39" s="20"/>
      <c r="NZX39" s="36"/>
      <c r="NZY39" s="37"/>
      <c r="NZZ39" s="37"/>
      <c r="OAA39" s="37"/>
      <c r="OAB39" s="37"/>
      <c r="OAC39" s="37"/>
      <c r="OAD39" s="37"/>
      <c r="OAE39" s="37"/>
      <c r="OAF39" s="37"/>
      <c r="OAG39" s="37"/>
      <c r="OAH39" s="37"/>
      <c r="OAI39" s="37"/>
      <c r="OAJ39" s="37"/>
      <c r="OAK39" s="37"/>
      <c r="OAL39" s="37"/>
      <c r="OAM39" s="37"/>
      <c r="OAN39" s="37"/>
      <c r="OAO39" s="37"/>
      <c r="OAP39" s="37"/>
      <c r="OAQ39" s="33"/>
      <c r="OAR39" s="20"/>
      <c r="OAS39" s="20"/>
      <c r="OAT39" s="36"/>
      <c r="OAU39" s="37"/>
      <c r="OAV39" s="37"/>
      <c r="OAW39" s="37"/>
      <c r="OAX39" s="37"/>
      <c r="OAY39" s="37"/>
      <c r="OAZ39" s="37"/>
      <c r="OBA39" s="37"/>
      <c r="OBB39" s="37"/>
      <c r="OBC39" s="37"/>
      <c r="OBD39" s="37"/>
      <c r="OBE39" s="37"/>
      <c r="OBF39" s="37"/>
      <c r="OBG39" s="37"/>
      <c r="OBH39" s="37"/>
      <c r="OBI39" s="37"/>
      <c r="OBJ39" s="37"/>
      <c r="OBK39" s="37"/>
      <c r="OBL39" s="37"/>
      <c r="OBM39" s="33"/>
      <c r="OBN39" s="20"/>
      <c r="OBO39" s="20"/>
      <c r="OBP39" s="36"/>
      <c r="OBQ39" s="37"/>
      <c r="OBR39" s="37"/>
      <c r="OBS39" s="37"/>
      <c r="OBT39" s="37"/>
      <c r="OBU39" s="37"/>
      <c r="OBV39" s="37"/>
      <c r="OBW39" s="37"/>
      <c r="OBX39" s="37"/>
      <c r="OBY39" s="37"/>
      <c r="OBZ39" s="37"/>
      <c r="OCA39" s="37"/>
      <c r="OCB39" s="37"/>
      <c r="OCC39" s="37"/>
      <c r="OCD39" s="37"/>
      <c r="OCE39" s="37"/>
      <c r="OCF39" s="37"/>
      <c r="OCG39" s="37"/>
      <c r="OCH39" s="37"/>
      <c r="OCI39" s="33"/>
      <c r="OCJ39" s="20"/>
      <c r="OCK39" s="20"/>
      <c r="OCL39" s="36"/>
      <c r="OCM39" s="37"/>
      <c r="OCN39" s="37"/>
      <c r="OCO39" s="37"/>
      <c r="OCP39" s="37"/>
      <c r="OCQ39" s="37"/>
      <c r="OCR39" s="37"/>
      <c r="OCS39" s="37"/>
      <c r="OCT39" s="37"/>
      <c r="OCU39" s="37"/>
      <c r="OCV39" s="37"/>
      <c r="OCW39" s="37"/>
      <c r="OCX39" s="37"/>
      <c r="OCY39" s="37"/>
      <c r="OCZ39" s="37"/>
      <c r="ODA39" s="37"/>
      <c r="ODB39" s="37"/>
      <c r="ODC39" s="37"/>
      <c r="ODD39" s="37"/>
      <c r="ODE39" s="33"/>
      <c r="ODF39" s="20"/>
      <c r="ODG39" s="20"/>
      <c r="ODH39" s="36"/>
      <c r="ODI39" s="37"/>
      <c r="ODJ39" s="37"/>
      <c r="ODK39" s="37"/>
      <c r="ODL39" s="37"/>
      <c r="ODM39" s="37"/>
      <c r="ODN39" s="37"/>
      <c r="ODO39" s="37"/>
      <c r="ODP39" s="37"/>
      <c r="ODQ39" s="37"/>
      <c r="ODR39" s="37"/>
      <c r="ODS39" s="37"/>
      <c r="ODT39" s="37"/>
      <c r="ODU39" s="37"/>
      <c r="ODV39" s="37"/>
      <c r="ODW39" s="37"/>
      <c r="ODX39" s="37"/>
      <c r="ODY39" s="37"/>
      <c r="ODZ39" s="37"/>
      <c r="OEA39" s="33"/>
      <c r="OEB39" s="20"/>
      <c r="OEC39" s="20"/>
      <c r="OED39" s="36"/>
      <c r="OEE39" s="37"/>
      <c r="OEF39" s="37"/>
      <c r="OEG39" s="37"/>
      <c r="OEH39" s="37"/>
      <c r="OEI39" s="37"/>
      <c r="OEJ39" s="37"/>
      <c r="OEK39" s="37"/>
      <c r="OEL39" s="37"/>
      <c r="OEM39" s="37"/>
      <c r="OEN39" s="37"/>
      <c r="OEO39" s="37"/>
      <c r="OEP39" s="37"/>
      <c r="OEQ39" s="37"/>
      <c r="OER39" s="37"/>
      <c r="OES39" s="37"/>
      <c r="OET39" s="37"/>
      <c r="OEU39" s="37"/>
      <c r="OEV39" s="37"/>
      <c r="OEW39" s="33"/>
      <c r="OEX39" s="20"/>
      <c r="OEY39" s="20"/>
      <c r="OEZ39" s="36"/>
      <c r="OFA39" s="37"/>
      <c r="OFB39" s="37"/>
      <c r="OFC39" s="37"/>
      <c r="OFD39" s="37"/>
      <c r="OFE39" s="37"/>
      <c r="OFF39" s="37"/>
      <c r="OFG39" s="37"/>
      <c r="OFH39" s="37"/>
      <c r="OFI39" s="37"/>
      <c r="OFJ39" s="37"/>
      <c r="OFK39" s="37"/>
      <c r="OFL39" s="37"/>
      <c r="OFM39" s="37"/>
      <c r="OFN39" s="37"/>
      <c r="OFO39" s="37"/>
      <c r="OFP39" s="37"/>
      <c r="OFQ39" s="37"/>
      <c r="OFR39" s="37"/>
      <c r="OFS39" s="33"/>
      <c r="OFT39" s="20"/>
      <c r="OFU39" s="20"/>
      <c r="OFV39" s="36"/>
      <c r="OFW39" s="37"/>
      <c r="OFX39" s="37"/>
      <c r="OFY39" s="37"/>
      <c r="OFZ39" s="37"/>
      <c r="OGA39" s="37"/>
      <c r="OGB39" s="37"/>
      <c r="OGC39" s="37"/>
      <c r="OGD39" s="37"/>
      <c r="OGE39" s="37"/>
      <c r="OGF39" s="37"/>
      <c r="OGG39" s="37"/>
      <c r="OGH39" s="37"/>
      <c r="OGI39" s="37"/>
      <c r="OGJ39" s="37"/>
      <c r="OGK39" s="37"/>
      <c r="OGL39" s="37"/>
      <c r="OGM39" s="37"/>
      <c r="OGN39" s="37"/>
      <c r="OGO39" s="33"/>
      <c r="OGP39" s="20"/>
      <c r="OGQ39" s="20"/>
      <c r="OGR39" s="36"/>
      <c r="OGS39" s="37"/>
      <c r="OGT39" s="37"/>
      <c r="OGU39" s="37"/>
      <c r="OGV39" s="37"/>
      <c r="OGW39" s="37"/>
      <c r="OGX39" s="37"/>
      <c r="OGY39" s="37"/>
      <c r="OGZ39" s="37"/>
      <c r="OHA39" s="37"/>
      <c r="OHB39" s="37"/>
      <c r="OHC39" s="37"/>
      <c r="OHD39" s="37"/>
      <c r="OHE39" s="37"/>
      <c r="OHF39" s="37"/>
      <c r="OHG39" s="37"/>
      <c r="OHH39" s="37"/>
      <c r="OHI39" s="37"/>
      <c r="OHJ39" s="37"/>
      <c r="OHK39" s="33"/>
      <c r="OHL39" s="20"/>
      <c r="OHM39" s="20"/>
      <c r="OHN39" s="36"/>
      <c r="OHO39" s="37"/>
      <c r="OHP39" s="37"/>
      <c r="OHQ39" s="37"/>
      <c r="OHR39" s="37"/>
      <c r="OHS39" s="37"/>
      <c r="OHT39" s="37"/>
      <c r="OHU39" s="37"/>
      <c r="OHV39" s="37"/>
      <c r="OHW39" s="37"/>
      <c r="OHX39" s="37"/>
      <c r="OHY39" s="37"/>
      <c r="OHZ39" s="37"/>
      <c r="OIA39" s="37"/>
      <c r="OIB39" s="37"/>
      <c r="OIC39" s="37"/>
      <c r="OID39" s="37"/>
      <c r="OIE39" s="37"/>
      <c r="OIF39" s="37"/>
      <c r="OIG39" s="33"/>
      <c r="OIH39" s="20"/>
      <c r="OII39" s="20"/>
      <c r="OIJ39" s="36"/>
      <c r="OIK39" s="37"/>
      <c r="OIL39" s="37"/>
      <c r="OIM39" s="37"/>
      <c r="OIN39" s="37"/>
      <c r="OIO39" s="37"/>
      <c r="OIP39" s="37"/>
      <c r="OIQ39" s="37"/>
      <c r="OIR39" s="37"/>
      <c r="OIS39" s="37"/>
      <c r="OIT39" s="37"/>
      <c r="OIU39" s="37"/>
      <c r="OIV39" s="37"/>
      <c r="OIW39" s="37"/>
      <c r="OIX39" s="37"/>
      <c r="OIY39" s="37"/>
      <c r="OIZ39" s="37"/>
      <c r="OJA39" s="37"/>
      <c r="OJB39" s="37"/>
      <c r="OJC39" s="33"/>
      <c r="OJD39" s="20"/>
      <c r="OJE39" s="20"/>
      <c r="OJF39" s="36"/>
      <c r="OJG39" s="37"/>
      <c r="OJH39" s="37"/>
      <c r="OJI39" s="37"/>
      <c r="OJJ39" s="37"/>
      <c r="OJK39" s="37"/>
      <c r="OJL39" s="37"/>
      <c r="OJM39" s="37"/>
      <c r="OJN39" s="37"/>
      <c r="OJO39" s="37"/>
      <c r="OJP39" s="37"/>
      <c r="OJQ39" s="37"/>
      <c r="OJR39" s="37"/>
      <c r="OJS39" s="37"/>
      <c r="OJT39" s="37"/>
      <c r="OJU39" s="37"/>
      <c r="OJV39" s="37"/>
      <c r="OJW39" s="37"/>
      <c r="OJX39" s="37"/>
      <c r="OJY39" s="33"/>
      <c r="OJZ39" s="20"/>
      <c r="OKA39" s="20"/>
      <c r="OKB39" s="36"/>
      <c r="OKC39" s="37"/>
      <c r="OKD39" s="37"/>
      <c r="OKE39" s="37"/>
      <c r="OKF39" s="37"/>
      <c r="OKG39" s="37"/>
      <c r="OKH39" s="37"/>
      <c r="OKI39" s="37"/>
      <c r="OKJ39" s="37"/>
      <c r="OKK39" s="37"/>
      <c r="OKL39" s="37"/>
      <c r="OKM39" s="37"/>
      <c r="OKN39" s="37"/>
      <c r="OKO39" s="37"/>
      <c r="OKP39" s="37"/>
      <c r="OKQ39" s="37"/>
      <c r="OKR39" s="37"/>
      <c r="OKS39" s="37"/>
      <c r="OKT39" s="37"/>
      <c r="OKU39" s="33"/>
      <c r="OKV39" s="20"/>
      <c r="OKW39" s="20"/>
      <c r="OKX39" s="36"/>
      <c r="OKY39" s="37"/>
      <c r="OKZ39" s="37"/>
      <c r="OLA39" s="37"/>
      <c r="OLB39" s="37"/>
      <c r="OLC39" s="37"/>
      <c r="OLD39" s="37"/>
      <c r="OLE39" s="37"/>
      <c r="OLF39" s="37"/>
      <c r="OLG39" s="37"/>
      <c r="OLH39" s="37"/>
      <c r="OLI39" s="37"/>
      <c r="OLJ39" s="37"/>
      <c r="OLK39" s="37"/>
      <c r="OLL39" s="37"/>
      <c r="OLM39" s="37"/>
      <c r="OLN39" s="37"/>
      <c r="OLO39" s="37"/>
      <c r="OLP39" s="37"/>
      <c r="OLQ39" s="33"/>
      <c r="OLR39" s="20"/>
      <c r="OLS39" s="20"/>
      <c r="OLT39" s="36"/>
      <c r="OLU39" s="37"/>
      <c r="OLV39" s="37"/>
      <c r="OLW39" s="37"/>
      <c r="OLX39" s="37"/>
      <c r="OLY39" s="37"/>
      <c r="OLZ39" s="37"/>
      <c r="OMA39" s="37"/>
      <c r="OMB39" s="37"/>
      <c r="OMC39" s="37"/>
      <c r="OMD39" s="37"/>
      <c r="OME39" s="37"/>
      <c r="OMF39" s="37"/>
      <c r="OMG39" s="37"/>
      <c r="OMH39" s="37"/>
      <c r="OMI39" s="37"/>
      <c r="OMJ39" s="37"/>
      <c r="OMK39" s="37"/>
      <c r="OML39" s="37"/>
      <c r="OMM39" s="33"/>
      <c r="OMN39" s="20"/>
      <c r="OMO39" s="20"/>
      <c r="OMP39" s="36"/>
      <c r="OMQ39" s="37"/>
      <c r="OMR39" s="37"/>
      <c r="OMS39" s="37"/>
      <c r="OMT39" s="37"/>
      <c r="OMU39" s="37"/>
      <c r="OMV39" s="37"/>
      <c r="OMW39" s="37"/>
      <c r="OMX39" s="37"/>
      <c r="OMY39" s="37"/>
      <c r="OMZ39" s="37"/>
      <c r="ONA39" s="37"/>
      <c r="ONB39" s="37"/>
      <c r="ONC39" s="37"/>
      <c r="OND39" s="37"/>
      <c r="ONE39" s="37"/>
      <c r="ONF39" s="37"/>
      <c r="ONG39" s="37"/>
      <c r="ONH39" s="37"/>
      <c r="ONI39" s="33"/>
      <c r="ONJ39" s="20"/>
      <c r="ONK39" s="20"/>
      <c r="ONL39" s="36"/>
      <c r="ONM39" s="37"/>
      <c r="ONN39" s="37"/>
      <c r="ONO39" s="37"/>
      <c r="ONP39" s="37"/>
      <c r="ONQ39" s="37"/>
      <c r="ONR39" s="37"/>
      <c r="ONS39" s="37"/>
      <c r="ONT39" s="37"/>
      <c r="ONU39" s="37"/>
      <c r="ONV39" s="37"/>
      <c r="ONW39" s="37"/>
      <c r="ONX39" s="37"/>
      <c r="ONY39" s="37"/>
      <c r="ONZ39" s="37"/>
      <c r="OOA39" s="37"/>
      <c r="OOB39" s="37"/>
      <c r="OOC39" s="37"/>
      <c r="OOD39" s="37"/>
      <c r="OOE39" s="33"/>
      <c r="OOF39" s="20"/>
      <c r="OOG39" s="20"/>
      <c r="OOH39" s="36"/>
      <c r="OOI39" s="37"/>
      <c r="OOJ39" s="37"/>
      <c r="OOK39" s="37"/>
      <c r="OOL39" s="37"/>
      <c r="OOM39" s="37"/>
      <c r="OON39" s="37"/>
      <c r="OOO39" s="37"/>
      <c r="OOP39" s="37"/>
      <c r="OOQ39" s="37"/>
      <c r="OOR39" s="37"/>
      <c r="OOS39" s="37"/>
      <c r="OOT39" s="37"/>
      <c r="OOU39" s="37"/>
      <c r="OOV39" s="37"/>
      <c r="OOW39" s="37"/>
      <c r="OOX39" s="37"/>
      <c r="OOY39" s="37"/>
      <c r="OOZ39" s="37"/>
      <c r="OPA39" s="33"/>
      <c r="OPB39" s="20"/>
      <c r="OPC39" s="20"/>
      <c r="OPD39" s="36"/>
      <c r="OPE39" s="37"/>
      <c r="OPF39" s="37"/>
      <c r="OPG39" s="37"/>
      <c r="OPH39" s="37"/>
      <c r="OPI39" s="37"/>
      <c r="OPJ39" s="37"/>
      <c r="OPK39" s="37"/>
      <c r="OPL39" s="37"/>
      <c r="OPM39" s="37"/>
      <c r="OPN39" s="37"/>
      <c r="OPO39" s="37"/>
      <c r="OPP39" s="37"/>
      <c r="OPQ39" s="37"/>
      <c r="OPR39" s="37"/>
      <c r="OPS39" s="37"/>
      <c r="OPT39" s="37"/>
      <c r="OPU39" s="37"/>
      <c r="OPV39" s="37"/>
      <c r="OPW39" s="33"/>
      <c r="OPX39" s="20"/>
      <c r="OPY39" s="20"/>
      <c r="OPZ39" s="36"/>
      <c r="OQA39" s="37"/>
      <c r="OQB39" s="37"/>
      <c r="OQC39" s="37"/>
      <c r="OQD39" s="37"/>
      <c r="OQE39" s="37"/>
      <c r="OQF39" s="37"/>
      <c r="OQG39" s="37"/>
      <c r="OQH39" s="37"/>
      <c r="OQI39" s="37"/>
      <c r="OQJ39" s="37"/>
      <c r="OQK39" s="37"/>
      <c r="OQL39" s="37"/>
      <c r="OQM39" s="37"/>
      <c r="OQN39" s="37"/>
      <c r="OQO39" s="37"/>
      <c r="OQP39" s="37"/>
      <c r="OQQ39" s="37"/>
      <c r="OQR39" s="37"/>
      <c r="OQS39" s="33"/>
      <c r="OQT39" s="20"/>
      <c r="OQU39" s="20"/>
      <c r="OQV39" s="36"/>
      <c r="OQW39" s="37"/>
      <c r="OQX39" s="37"/>
      <c r="OQY39" s="37"/>
      <c r="OQZ39" s="37"/>
      <c r="ORA39" s="37"/>
      <c r="ORB39" s="37"/>
      <c r="ORC39" s="37"/>
      <c r="ORD39" s="37"/>
      <c r="ORE39" s="37"/>
      <c r="ORF39" s="37"/>
      <c r="ORG39" s="37"/>
      <c r="ORH39" s="37"/>
      <c r="ORI39" s="37"/>
      <c r="ORJ39" s="37"/>
      <c r="ORK39" s="37"/>
      <c r="ORL39" s="37"/>
      <c r="ORM39" s="37"/>
      <c r="ORN39" s="37"/>
      <c r="ORO39" s="33"/>
      <c r="ORP39" s="20"/>
      <c r="ORQ39" s="20"/>
      <c r="ORR39" s="36"/>
      <c r="ORS39" s="37"/>
      <c r="ORT39" s="37"/>
      <c r="ORU39" s="37"/>
      <c r="ORV39" s="37"/>
      <c r="ORW39" s="37"/>
      <c r="ORX39" s="37"/>
      <c r="ORY39" s="37"/>
      <c r="ORZ39" s="37"/>
      <c r="OSA39" s="37"/>
      <c r="OSB39" s="37"/>
      <c r="OSC39" s="37"/>
      <c r="OSD39" s="37"/>
      <c r="OSE39" s="37"/>
      <c r="OSF39" s="37"/>
      <c r="OSG39" s="37"/>
      <c r="OSH39" s="37"/>
      <c r="OSI39" s="37"/>
      <c r="OSJ39" s="37"/>
      <c r="OSK39" s="33"/>
      <c r="OSL39" s="20"/>
      <c r="OSM39" s="20"/>
      <c r="OSN39" s="36"/>
      <c r="OSO39" s="37"/>
      <c r="OSP39" s="37"/>
      <c r="OSQ39" s="37"/>
      <c r="OSR39" s="37"/>
      <c r="OSS39" s="37"/>
      <c r="OST39" s="37"/>
      <c r="OSU39" s="37"/>
      <c r="OSV39" s="37"/>
      <c r="OSW39" s="37"/>
      <c r="OSX39" s="37"/>
      <c r="OSY39" s="37"/>
      <c r="OSZ39" s="37"/>
      <c r="OTA39" s="37"/>
      <c r="OTB39" s="37"/>
      <c r="OTC39" s="37"/>
      <c r="OTD39" s="37"/>
      <c r="OTE39" s="37"/>
      <c r="OTF39" s="37"/>
      <c r="OTG39" s="33"/>
      <c r="OTH39" s="20"/>
      <c r="OTI39" s="20"/>
      <c r="OTJ39" s="36"/>
      <c r="OTK39" s="37"/>
      <c r="OTL39" s="37"/>
      <c r="OTM39" s="37"/>
      <c r="OTN39" s="37"/>
      <c r="OTO39" s="37"/>
      <c r="OTP39" s="37"/>
      <c r="OTQ39" s="37"/>
      <c r="OTR39" s="37"/>
      <c r="OTS39" s="37"/>
      <c r="OTT39" s="37"/>
      <c r="OTU39" s="37"/>
      <c r="OTV39" s="37"/>
      <c r="OTW39" s="37"/>
      <c r="OTX39" s="37"/>
      <c r="OTY39" s="37"/>
      <c r="OTZ39" s="37"/>
      <c r="OUA39" s="37"/>
      <c r="OUB39" s="37"/>
      <c r="OUC39" s="33"/>
      <c r="OUD39" s="20"/>
      <c r="OUE39" s="20"/>
      <c r="OUF39" s="36"/>
      <c r="OUG39" s="37"/>
      <c r="OUH39" s="37"/>
      <c r="OUI39" s="37"/>
      <c r="OUJ39" s="37"/>
      <c r="OUK39" s="37"/>
      <c r="OUL39" s="37"/>
      <c r="OUM39" s="37"/>
      <c r="OUN39" s="37"/>
      <c r="OUO39" s="37"/>
      <c r="OUP39" s="37"/>
      <c r="OUQ39" s="37"/>
      <c r="OUR39" s="37"/>
      <c r="OUS39" s="37"/>
      <c r="OUT39" s="37"/>
      <c r="OUU39" s="37"/>
      <c r="OUV39" s="37"/>
      <c r="OUW39" s="37"/>
      <c r="OUX39" s="37"/>
      <c r="OUY39" s="33"/>
      <c r="OUZ39" s="20"/>
      <c r="OVA39" s="20"/>
      <c r="OVB39" s="36"/>
      <c r="OVC39" s="37"/>
      <c r="OVD39" s="37"/>
      <c r="OVE39" s="37"/>
      <c r="OVF39" s="37"/>
      <c r="OVG39" s="37"/>
      <c r="OVH39" s="37"/>
      <c r="OVI39" s="37"/>
      <c r="OVJ39" s="37"/>
      <c r="OVK39" s="37"/>
      <c r="OVL39" s="37"/>
      <c r="OVM39" s="37"/>
      <c r="OVN39" s="37"/>
      <c r="OVO39" s="37"/>
      <c r="OVP39" s="37"/>
      <c r="OVQ39" s="37"/>
      <c r="OVR39" s="37"/>
      <c r="OVS39" s="37"/>
      <c r="OVT39" s="37"/>
      <c r="OVU39" s="33"/>
      <c r="OVV39" s="20"/>
      <c r="OVW39" s="20"/>
      <c r="OVX39" s="36"/>
      <c r="OVY39" s="37"/>
      <c r="OVZ39" s="37"/>
      <c r="OWA39" s="37"/>
      <c r="OWB39" s="37"/>
      <c r="OWC39" s="37"/>
      <c r="OWD39" s="37"/>
      <c r="OWE39" s="37"/>
      <c r="OWF39" s="37"/>
      <c r="OWG39" s="37"/>
      <c r="OWH39" s="37"/>
      <c r="OWI39" s="37"/>
      <c r="OWJ39" s="37"/>
      <c r="OWK39" s="37"/>
      <c r="OWL39" s="37"/>
      <c r="OWM39" s="37"/>
      <c r="OWN39" s="37"/>
      <c r="OWO39" s="37"/>
      <c r="OWP39" s="37"/>
      <c r="OWQ39" s="33"/>
      <c r="OWR39" s="20"/>
      <c r="OWS39" s="20"/>
      <c r="OWT39" s="36"/>
      <c r="OWU39" s="37"/>
      <c r="OWV39" s="37"/>
      <c r="OWW39" s="37"/>
      <c r="OWX39" s="37"/>
      <c r="OWY39" s="37"/>
      <c r="OWZ39" s="37"/>
      <c r="OXA39" s="37"/>
      <c r="OXB39" s="37"/>
      <c r="OXC39" s="37"/>
      <c r="OXD39" s="37"/>
      <c r="OXE39" s="37"/>
      <c r="OXF39" s="37"/>
      <c r="OXG39" s="37"/>
      <c r="OXH39" s="37"/>
      <c r="OXI39" s="37"/>
      <c r="OXJ39" s="37"/>
      <c r="OXK39" s="37"/>
      <c r="OXL39" s="37"/>
      <c r="OXM39" s="33"/>
      <c r="OXN39" s="20"/>
      <c r="OXO39" s="20"/>
      <c r="OXP39" s="36"/>
      <c r="OXQ39" s="37"/>
      <c r="OXR39" s="37"/>
      <c r="OXS39" s="37"/>
      <c r="OXT39" s="37"/>
      <c r="OXU39" s="37"/>
      <c r="OXV39" s="37"/>
      <c r="OXW39" s="37"/>
      <c r="OXX39" s="37"/>
      <c r="OXY39" s="37"/>
      <c r="OXZ39" s="37"/>
      <c r="OYA39" s="37"/>
      <c r="OYB39" s="37"/>
      <c r="OYC39" s="37"/>
      <c r="OYD39" s="37"/>
      <c r="OYE39" s="37"/>
      <c r="OYF39" s="37"/>
      <c r="OYG39" s="37"/>
      <c r="OYH39" s="37"/>
      <c r="OYI39" s="33"/>
      <c r="OYJ39" s="20"/>
      <c r="OYK39" s="20"/>
      <c r="OYL39" s="36"/>
      <c r="OYM39" s="37"/>
      <c r="OYN39" s="37"/>
      <c r="OYO39" s="37"/>
      <c r="OYP39" s="37"/>
      <c r="OYQ39" s="37"/>
      <c r="OYR39" s="37"/>
      <c r="OYS39" s="37"/>
      <c r="OYT39" s="37"/>
      <c r="OYU39" s="37"/>
      <c r="OYV39" s="37"/>
      <c r="OYW39" s="37"/>
      <c r="OYX39" s="37"/>
      <c r="OYY39" s="37"/>
      <c r="OYZ39" s="37"/>
      <c r="OZA39" s="37"/>
      <c r="OZB39" s="37"/>
      <c r="OZC39" s="37"/>
      <c r="OZD39" s="37"/>
      <c r="OZE39" s="33"/>
      <c r="OZF39" s="20"/>
      <c r="OZG39" s="20"/>
      <c r="OZH39" s="36"/>
      <c r="OZI39" s="37"/>
      <c r="OZJ39" s="37"/>
      <c r="OZK39" s="37"/>
      <c r="OZL39" s="37"/>
      <c r="OZM39" s="37"/>
      <c r="OZN39" s="37"/>
      <c r="OZO39" s="37"/>
      <c r="OZP39" s="37"/>
      <c r="OZQ39" s="37"/>
      <c r="OZR39" s="37"/>
      <c r="OZS39" s="37"/>
      <c r="OZT39" s="37"/>
      <c r="OZU39" s="37"/>
      <c r="OZV39" s="37"/>
      <c r="OZW39" s="37"/>
      <c r="OZX39" s="37"/>
      <c r="OZY39" s="37"/>
      <c r="OZZ39" s="37"/>
      <c r="PAA39" s="33"/>
      <c r="PAB39" s="20"/>
      <c r="PAC39" s="20"/>
      <c r="PAD39" s="36"/>
      <c r="PAE39" s="37"/>
      <c r="PAF39" s="37"/>
      <c r="PAG39" s="37"/>
      <c r="PAH39" s="37"/>
      <c r="PAI39" s="37"/>
      <c r="PAJ39" s="37"/>
      <c r="PAK39" s="37"/>
      <c r="PAL39" s="37"/>
      <c r="PAM39" s="37"/>
      <c r="PAN39" s="37"/>
      <c r="PAO39" s="37"/>
      <c r="PAP39" s="37"/>
      <c r="PAQ39" s="37"/>
      <c r="PAR39" s="37"/>
      <c r="PAS39" s="37"/>
      <c r="PAT39" s="37"/>
      <c r="PAU39" s="37"/>
      <c r="PAV39" s="37"/>
      <c r="PAW39" s="33"/>
      <c r="PAX39" s="20"/>
      <c r="PAY39" s="20"/>
      <c r="PAZ39" s="36"/>
      <c r="PBA39" s="37"/>
      <c r="PBB39" s="37"/>
      <c r="PBC39" s="37"/>
      <c r="PBD39" s="37"/>
      <c r="PBE39" s="37"/>
      <c r="PBF39" s="37"/>
      <c r="PBG39" s="37"/>
      <c r="PBH39" s="37"/>
      <c r="PBI39" s="37"/>
      <c r="PBJ39" s="37"/>
      <c r="PBK39" s="37"/>
      <c r="PBL39" s="37"/>
      <c r="PBM39" s="37"/>
      <c r="PBN39" s="37"/>
      <c r="PBO39" s="37"/>
      <c r="PBP39" s="37"/>
      <c r="PBQ39" s="37"/>
      <c r="PBR39" s="37"/>
      <c r="PBS39" s="33"/>
      <c r="PBT39" s="20"/>
      <c r="PBU39" s="20"/>
      <c r="PBV39" s="36"/>
      <c r="PBW39" s="37"/>
      <c r="PBX39" s="37"/>
      <c r="PBY39" s="37"/>
      <c r="PBZ39" s="37"/>
      <c r="PCA39" s="37"/>
      <c r="PCB39" s="37"/>
      <c r="PCC39" s="37"/>
      <c r="PCD39" s="37"/>
      <c r="PCE39" s="37"/>
      <c r="PCF39" s="37"/>
      <c r="PCG39" s="37"/>
      <c r="PCH39" s="37"/>
      <c r="PCI39" s="37"/>
      <c r="PCJ39" s="37"/>
      <c r="PCK39" s="37"/>
      <c r="PCL39" s="37"/>
      <c r="PCM39" s="37"/>
      <c r="PCN39" s="37"/>
      <c r="PCO39" s="33"/>
      <c r="PCP39" s="20"/>
      <c r="PCQ39" s="20"/>
      <c r="PCR39" s="36"/>
      <c r="PCS39" s="37"/>
      <c r="PCT39" s="37"/>
      <c r="PCU39" s="37"/>
      <c r="PCV39" s="37"/>
      <c r="PCW39" s="37"/>
      <c r="PCX39" s="37"/>
      <c r="PCY39" s="37"/>
      <c r="PCZ39" s="37"/>
      <c r="PDA39" s="37"/>
      <c r="PDB39" s="37"/>
      <c r="PDC39" s="37"/>
      <c r="PDD39" s="37"/>
      <c r="PDE39" s="37"/>
      <c r="PDF39" s="37"/>
      <c r="PDG39" s="37"/>
      <c r="PDH39" s="37"/>
      <c r="PDI39" s="37"/>
      <c r="PDJ39" s="37"/>
      <c r="PDK39" s="33"/>
      <c r="PDL39" s="20"/>
      <c r="PDM39" s="20"/>
      <c r="PDN39" s="36"/>
      <c r="PDO39" s="37"/>
      <c r="PDP39" s="37"/>
      <c r="PDQ39" s="37"/>
      <c r="PDR39" s="37"/>
      <c r="PDS39" s="37"/>
      <c r="PDT39" s="37"/>
      <c r="PDU39" s="37"/>
      <c r="PDV39" s="37"/>
      <c r="PDW39" s="37"/>
      <c r="PDX39" s="37"/>
      <c r="PDY39" s="37"/>
      <c r="PDZ39" s="37"/>
      <c r="PEA39" s="37"/>
      <c r="PEB39" s="37"/>
      <c r="PEC39" s="37"/>
      <c r="PED39" s="37"/>
      <c r="PEE39" s="37"/>
      <c r="PEF39" s="37"/>
      <c r="PEG39" s="33"/>
      <c r="PEH39" s="20"/>
      <c r="PEI39" s="20"/>
      <c r="PEJ39" s="36"/>
      <c r="PEK39" s="37"/>
      <c r="PEL39" s="37"/>
      <c r="PEM39" s="37"/>
      <c r="PEN39" s="37"/>
      <c r="PEO39" s="37"/>
      <c r="PEP39" s="37"/>
      <c r="PEQ39" s="37"/>
      <c r="PER39" s="37"/>
      <c r="PES39" s="37"/>
      <c r="PET39" s="37"/>
      <c r="PEU39" s="37"/>
      <c r="PEV39" s="37"/>
      <c r="PEW39" s="37"/>
      <c r="PEX39" s="37"/>
      <c r="PEY39" s="37"/>
      <c r="PEZ39" s="37"/>
      <c r="PFA39" s="37"/>
      <c r="PFB39" s="37"/>
      <c r="PFC39" s="33"/>
      <c r="PFD39" s="20"/>
      <c r="PFE39" s="20"/>
      <c r="PFF39" s="36"/>
      <c r="PFG39" s="37"/>
      <c r="PFH39" s="37"/>
      <c r="PFI39" s="37"/>
      <c r="PFJ39" s="37"/>
      <c r="PFK39" s="37"/>
      <c r="PFL39" s="37"/>
      <c r="PFM39" s="37"/>
      <c r="PFN39" s="37"/>
      <c r="PFO39" s="37"/>
      <c r="PFP39" s="37"/>
      <c r="PFQ39" s="37"/>
      <c r="PFR39" s="37"/>
      <c r="PFS39" s="37"/>
      <c r="PFT39" s="37"/>
      <c r="PFU39" s="37"/>
      <c r="PFV39" s="37"/>
      <c r="PFW39" s="37"/>
      <c r="PFX39" s="37"/>
      <c r="PFY39" s="33"/>
      <c r="PFZ39" s="20"/>
      <c r="PGA39" s="20"/>
      <c r="PGB39" s="36"/>
      <c r="PGC39" s="37"/>
      <c r="PGD39" s="37"/>
      <c r="PGE39" s="37"/>
      <c r="PGF39" s="37"/>
      <c r="PGG39" s="37"/>
      <c r="PGH39" s="37"/>
      <c r="PGI39" s="37"/>
      <c r="PGJ39" s="37"/>
      <c r="PGK39" s="37"/>
      <c r="PGL39" s="37"/>
      <c r="PGM39" s="37"/>
      <c r="PGN39" s="37"/>
      <c r="PGO39" s="37"/>
      <c r="PGP39" s="37"/>
      <c r="PGQ39" s="37"/>
      <c r="PGR39" s="37"/>
      <c r="PGS39" s="37"/>
      <c r="PGT39" s="37"/>
      <c r="PGU39" s="33"/>
      <c r="PGV39" s="20"/>
      <c r="PGW39" s="20"/>
      <c r="PGX39" s="36"/>
      <c r="PGY39" s="37"/>
      <c r="PGZ39" s="37"/>
      <c r="PHA39" s="37"/>
      <c r="PHB39" s="37"/>
      <c r="PHC39" s="37"/>
      <c r="PHD39" s="37"/>
      <c r="PHE39" s="37"/>
      <c r="PHF39" s="37"/>
      <c r="PHG39" s="37"/>
      <c r="PHH39" s="37"/>
      <c r="PHI39" s="37"/>
      <c r="PHJ39" s="37"/>
      <c r="PHK39" s="37"/>
      <c r="PHL39" s="37"/>
      <c r="PHM39" s="37"/>
      <c r="PHN39" s="37"/>
      <c r="PHO39" s="37"/>
      <c r="PHP39" s="37"/>
      <c r="PHQ39" s="33"/>
      <c r="PHR39" s="20"/>
      <c r="PHS39" s="20"/>
      <c r="PHT39" s="36"/>
      <c r="PHU39" s="37"/>
      <c r="PHV39" s="37"/>
      <c r="PHW39" s="37"/>
      <c r="PHX39" s="37"/>
      <c r="PHY39" s="37"/>
      <c r="PHZ39" s="37"/>
      <c r="PIA39" s="37"/>
      <c r="PIB39" s="37"/>
      <c r="PIC39" s="37"/>
      <c r="PID39" s="37"/>
      <c r="PIE39" s="37"/>
      <c r="PIF39" s="37"/>
      <c r="PIG39" s="37"/>
      <c r="PIH39" s="37"/>
      <c r="PII39" s="37"/>
      <c r="PIJ39" s="37"/>
      <c r="PIK39" s="37"/>
      <c r="PIL39" s="37"/>
      <c r="PIM39" s="33"/>
      <c r="PIN39" s="20"/>
      <c r="PIO39" s="20"/>
      <c r="PIP39" s="36"/>
      <c r="PIQ39" s="37"/>
      <c r="PIR39" s="37"/>
      <c r="PIS39" s="37"/>
      <c r="PIT39" s="37"/>
      <c r="PIU39" s="37"/>
      <c r="PIV39" s="37"/>
      <c r="PIW39" s="37"/>
      <c r="PIX39" s="37"/>
      <c r="PIY39" s="37"/>
      <c r="PIZ39" s="37"/>
      <c r="PJA39" s="37"/>
      <c r="PJB39" s="37"/>
      <c r="PJC39" s="37"/>
      <c r="PJD39" s="37"/>
      <c r="PJE39" s="37"/>
      <c r="PJF39" s="37"/>
      <c r="PJG39" s="37"/>
      <c r="PJH39" s="37"/>
      <c r="PJI39" s="33"/>
      <c r="PJJ39" s="20"/>
      <c r="PJK39" s="20"/>
      <c r="PJL39" s="36"/>
      <c r="PJM39" s="37"/>
      <c r="PJN39" s="37"/>
      <c r="PJO39" s="37"/>
      <c r="PJP39" s="37"/>
      <c r="PJQ39" s="37"/>
      <c r="PJR39" s="37"/>
      <c r="PJS39" s="37"/>
      <c r="PJT39" s="37"/>
      <c r="PJU39" s="37"/>
      <c r="PJV39" s="37"/>
      <c r="PJW39" s="37"/>
      <c r="PJX39" s="37"/>
      <c r="PJY39" s="37"/>
      <c r="PJZ39" s="37"/>
      <c r="PKA39" s="37"/>
      <c r="PKB39" s="37"/>
      <c r="PKC39" s="37"/>
      <c r="PKD39" s="37"/>
      <c r="PKE39" s="33"/>
      <c r="PKF39" s="20"/>
      <c r="PKG39" s="20"/>
      <c r="PKH39" s="36"/>
      <c r="PKI39" s="37"/>
      <c r="PKJ39" s="37"/>
      <c r="PKK39" s="37"/>
      <c r="PKL39" s="37"/>
      <c r="PKM39" s="37"/>
      <c r="PKN39" s="37"/>
      <c r="PKO39" s="37"/>
      <c r="PKP39" s="37"/>
      <c r="PKQ39" s="37"/>
      <c r="PKR39" s="37"/>
      <c r="PKS39" s="37"/>
      <c r="PKT39" s="37"/>
      <c r="PKU39" s="37"/>
      <c r="PKV39" s="37"/>
      <c r="PKW39" s="37"/>
      <c r="PKX39" s="37"/>
      <c r="PKY39" s="37"/>
      <c r="PKZ39" s="37"/>
      <c r="PLA39" s="33"/>
      <c r="PLB39" s="20"/>
      <c r="PLC39" s="20"/>
      <c r="PLD39" s="36"/>
      <c r="PLE39" s="37"/>
      <c r="PLF39" s="37"/>
      <c r="PLG39" s="37"/>
      <c r="PLH39" s="37"/>
      <c r="PLI39" s="37"/>
      <c r="PLJ39" s="37"/>
      <c r="PLK39" s="37"/>
      <c r="PLL39" s="37"/>
      <c r="PLM39" s="37"/>
      <c r="PLN39" s="37"/>
      <c r="PLO39" s="37"/>
      <c r="PLP39" s="37"/>
      <c r="PLQ39" s="37"/>
      <c r="PLR39" s="37"/>
      <c r="PLS39" s="37"/>
      <c r="PLT39" s="37"/>
      <c r="PLU39" s="37"/>
      <c r="PLV39" s="37"/>
      <c r="PLW39" s="33"/>
      <c r="PLX39" s="20"/>
      <c r="PLY39" s="20"/>
      <c r="PLZ39" s="36"/>
      <c r="PMA39" s="37"/>
      <c r="PMB39" s="37"/>
      <c r="PMC39" s="37"/>
      <c r="PMD39" s="37"/>
      <c r="PME39" s="37"/>
      <c r="PMF39" s="37"/>
      <c r="PMG39" s="37"/>
      <c r="PMH39" s="37"/>
      <c r="PMI39" s="37"/>
      <c r="PMJ39" s="37"/>
      <c r="PMK39" s="37"/>
      <c r="PML39" s="37"/>
      <c r="PMM39" s="37"/>
      <c r="PMN39" s="37"/>
      <c r="PMO39" s="37"/>
      <c r="PMP39" s="37"/>
      <c r="PMQ39" s="37"/>
      <c r="PMR39" s="37"/>
      <c r="PMS39" s="33"/>
      <c r="PMT39" s="20"/>
      <c r="PMU39" s="20"/>
      <c r="PMV39" s="36"/>
      <c r="PMW39" s="37"/>
      <c r="PMX39" s="37"/>
      <c r="PMY39" s="37"/>
      <c r="PMZ39" s="37"/>
      <c r="PNA39" s="37"/>
      <c r="PNB39" s="37"/>
      <c r="PNC39" s="37"/>
      <c r="PND39" s="37"/>
      <c r="PNE39" s="37"/>
      <c r="PNF39" s="37"/>
      <c r="PNG39" s="37"/>
      <c r="PNH39" s="37"/>
      <c r="PNI39" s="37"/>
      <c r="PNJ39" s="37"/>
      <c r="PNK39" s="37"/>
      <c r="PNL39" s="37"/>
      <c r="PNM39" s="37"/>
      <c r="PNN39" s="37"/>
      <c r="PNO39" s="33"/>
      <c r="PNP39" s="20"/>
      <c r="PNQ39" s="20"/>
      <c r="PNR39" s="36"/>
      <c r="PNS39" s="37"/>
      <c r="PNT39" s="37"/>
      <c r="PNU39" s="37"/>
      <c r="PNV39" s="37"/>
      <c r="PNW39" s="37"/>
      <c r="PNX39" s="37"/>
      <c r="PNY39" s="37"/>
      <c r="PNZ39" s="37"/>
      <c r="POA39" s="37"/>
      <c r="POB39" s="37"/>
      <c r="POC39" s="37"/>
      <c r="POD39" s="37"/>
      <c r="POE39" s="37"/>
      <c r="POF39" s="37"/>
      <c r="POG39" s="37"/>
      <c r="POH39" s="37"/>
      <c r="POI39" s="37"/>
      <c r="POJ39" s="37"/>
      <c r="POK39" s="33"/>
      <c r="POL39" s="20"/>
      <c r="POM39" s="20"/>
      <c r="PON39" s="36"/>
      <c r="POO39" s="37"/>
      <c r="POP39" s="37"/>
      <c r="POQ39" s="37"/>
      <c r="POR39" s="37"/>
      <c r="POS39" s="37"/>
      <c r="POT39" s="37"/>
      <c r="POU39" s="37"/>
      <c r="POV39" s="37"/>
      <c r="POW39" s="37"/>
      <c r="POX39" s="37"/>
      <c r="POY39" s="37"/>
      <c r="POZ39" s="37"/>
      <c r="PPA39" s="37"/>
      <c r="PPB39" s="37"/>
      <c r="PPC39" s="37"/>
      <c r="PPD39" s="37"/>
      <c r="PPE39" s="37"/>
      <c r="PPF39" s="37"/>
      <c r="PPG39" s="33"/>
      <c r="PPH39" s="20"/>
      <c r="PPI39" s="20"/>
      <c r="PPJ39" s="36"/>
      <c r="PPK39" s="37"/>
      <c r="PPL39" s="37"/>
      <c r="PPM39" s="37"/>
      <c r="PPN39" s="37"/>
      <c r="PPO39" s="37"/>
      <c r="PPP39" s="37"/>
      <c r="PPQ39" s="37"/>
      <c r="PPR39" s="37"/>
      <c r="PPS39" s="37"/>
      <c r="PPT39" s="37"/>
      <c r="PPU39" s="37"/>
      <c r="PPV39" s="37"/>
      <c r="PPW39" s="37"/>
      <c r="PPX39" s="37"/>
      <c r="PPY39" s="37"/>
      <c r="PPZ39" s="37"/>
      <c r="PQA39" s="37"/>
      <c r="PQB39" s="37"/>
      <c r="PQC39" s="33"/>
      <c r="PQD39" s="20"/>
      <c r="PQE39" s="20"/>
      <c r="PQF39" s="36"/>
      <c r="PQG39" s="37"/>
      <c r="PQH39" s="37"/>
      <c r="PQI39" s="37"/>
      <c r="PQJ39" s="37"/>
      <c r="PQK39" s="37"/>
      <c r="PQL39" s="37"/>
      <c r="PQM39" s="37"/>
      <c r="PQN39" s="37"/>
      <c r="PQO39" s="37"/>
      <c r="PQP39" s="37"/>
      <c r="PQQ39" s="37"/>
      <c r="PQR39" s="37"/>
      <c r="PQS39" s="37"/>
      <c r="PQT39" s="37"/>
      <c r="PQU39" s="37"/>
      <c r="PQV39" s="37"/>
      <c r="PQW39" s="37"/>
      <c r="PQX39" s="37"/>
      <c r="PQY39" s="33"/>
      <c r="PQZ39" s="20"/>
      <c r="PRA39" s="20"/>
      <c r="PRB39" s="36"/>
      <c r="PRC39" s="37"/>
      <c r="PRD39" s="37"/>
      <c r="PRE39" s="37"/>
      <c r="PRF39" s="37"/>
      <c r="PRG39" s="37"/>
      <c r="PRH39" s="37"/>
      <c r="PRI39" s="37"/>
      <c r="PRJ39" s="37"/>
      <c r="PRK39" s="37"/>
      <c r="PRL39" s="37"/>
      <c r="PRM39" s="37"/>
      <c r="PRN39" s="37"/>
      <c r="PRO39" s="37"/>
      <c r="PRP39" s="37"/>
      <c r="PRQ39" s="37"/>
      <c r="PRR39" s="37"/>
      <c r="PRS39" s="37"/>
      <c r="PRT39" s="37"/>
      <c r="PRU39" s="33"/>
      <c r="PRV39" s="20"/>
      <c r="PRW39" s="20"/>
      <c r="PRX39" s="36"/>
      <c r="PRY39" s="37"/>
      <c r="PRZ39" s="37"/>
      <c r="PSA39" s="37"/>
      <c r="PSB39" s="37"/>
      <c r="PSC39" s="37"/>
      <c r="PSD39" s="37"/>
      <c r="PSE39" s="37"/>
      <c r="PSF39" s="37"/>
      <c r="PSG39" s="37"/>
      <c r="PSH39" s="37"/>
      <c r="PSI39" s="37"/>
      <c r="PSJ39" s="37"/>
      <c r="PSK39" s="37"/>
      <c r="PSL39" s="37"/>
      <c r="PSM39" s="37"/>
      <c r="PSN39" s="37"/>
      <c r="PSO39" s="37"/>
      <c r="PSP39" s="37"/>
      <c r="PSQ39" s="33"/>
      <c r="PSR39" s="20"/>
      <c r="PSS39" s="20"/>
      <c r="PST39" s="36"/>
      <c r="PSU39" s="37"/>
      <c r="PSV39" s="37"/>
      <c r="PSW39" s="37"/>
      <c r="PSX39" s="37"/>
      <c r="PSY39" s="37"/>
      <c r="PSZ39" s="37"/>
      <c r="PTA39" s="37"/>
      <c r="PTB39" s="37"/>
      <c r="PTC39" s="37"/>
      <c r="PTD39" s="37"/>
      <c r="PTE39" s="37"/>
      <c r="PTF39" s="37"/>
      <c r="PTG39" s="37"/>
      <c r="PTH39" s="37"/>
      <c r="PTI39" s="37"/>
      <c r="PTJ39" s="37"/>
      <c r="PTK39" s="37"/>
      <c r="PTL39" s="37"/>
      <c r="PTM39" s="33"/>
      <c r="PTN39" s="20"/>
      <c r="PTO39" s="20"/>
      <c r="PTP39" s="36"/>
      <c r="PTQ39" s="37"/>
      <c r="PTR39" s="37"/>
      <c r="PTS39" s="37"/>
      <c r="PTT39" s="37"/>
      <c r="PTU39" s="37"/>
      <c r="PTV39" s="37"/>
      <c r="PTW39" s="37"/>
      <c r="PTX39" s="37"/>
      <c r="PTY39" s="37"/>
      <c r="PTZ39" s="37"/>
      <c r="PUA39" s="37"/>
      <c r="PUB39" s="37"/>
      <c r="PUC39" s="37"/>
      <c r="PUD39" s="37"/>
      <c r="PUE39" s="37"/>
      <c r="PUF39" s="37"/>
      <c r="PUG39" s="37"/>
      <c r="PUH39" s="37"/>
      <c r="PUI39" s="33"/>
      <c r="PUJ39" s="20"/>
      <c r="PUK39" s="20"/>
      <c r="PUL39" s="36"/>
      <c r="PUM39" s="37"/>
      <c r="PUN39" s="37"/>
      <c r="PUO39" s="37"/>
      <c r="PUP39" s="37"/>
      <c r="PUQ39" s="37"/>
      <c r="PUR39" s="37"/>
      <c r="PUS39" s="37"/>
      <c r="PUT39" s="37"/>
      <c r="PUU39" s="37"/>
      <c r="PUV39" s="37"/>
      <c r="PUW39" s="37"/>
      <c r="PUX39" s="37"/>
      <c r="PUY39" s="37"/>
      <c r="PUZ39" s="37"/>
      <c r="PVA39" s="37"/>
      <c r="PVB39" s="37"/>
      <c r="PVC39" s="37"/>
      <c r="PVD39" s="37"/>
      <c r="PVE39" s="33"/>
      <c r="PVF39" s="20"/>
      <c r="PVG39" s="20"/>
      <c r="PVH39" s="36"/>
      <c r="PVI39" s="37"/>
      <c r="PVJ39" s="37"/>
      <c r="PVK39" s="37"/>
      <c r="PVL39" s="37"/>
      <c r="PVM39" s="37"/>
      <c r="PVN39" s="37"/>
      <c r="PVO39" s="37"/>
      <c r="PVP39" s="37"/>
      <c r="PVQ39" s="37"/>
      <c r="PVR39" s="37"/>
      <c r="PVS39" s="37"/>
      <c r="PVT39" s="37"/>
      <c r="PVU39" s="37"/>
      <c r="PVV39" s="37"/>
      <c r="PVW39" s="37"/>
      <c r="PVX39" s="37"/>
      <c r="PVY39" s="37"/>
      <c r="PVZ39" s="37"/>
      <c r="PWA39" s="33"/>
      <c r="PWB39" s="20"/>
      <c r="PWC39" s="20"/>
      <c r="PWD39" s="36"/>
      <c r="PWE39" s="37"/>
      <c r="PWF39" s="37"/>
      <c r="PWG39" s="37"/>
      <c r="PWH39" s="37"/>
      <c r="PWI39" s="37"/>
      <c r="PWJ39" s="37"/>
      <c r="PWK39" s="37"/>
      <c r="PWL39" s="37"/>
      <c r="PWM39" s="37"/>
      <c r="PWN39" s="37"/>
      <c r="PWO39" s="37"/>
      <c r="PWP39" s="37"/>
      <c r="PWQ39" s="37"/>
      <c r="PWR39" s="37"/>
      <c r="PWS39" s="37"/>
      <c r="PWT39" s="37"/>
      <c r="PWU39" s="37"/>
      <c r="PWV39" s="37"/>
      <c r="PWW39" s="33"/>
      <c r="PWX39" s="20"/>
      <c r="PWY39" s="20"/>
      <c r="PWZ39" s="36"/>
      <c r="PXA39" s="37"/>
      <c r="PXB39" s="37"/>
      <c r="PXC39" s="37"/>
      <c r="PXD39" s="37"/>
      <c r="PXE39" s="37"/>
      <c r="PXF39" s="37"/>
      <c r="PXG39" s="37"/>
      <c r="PXH39" s="37"/>
      <c r="PXI39" s="37"/>
      <c r="PXJ39" s="37"/>
      <c r="PXK39" s="37"/>
      <c r="PXL39" s="37"/>
      <c r="PXM39" s="37"/>
      <c r="PXN39" s="37"/>
      <c r="PXO39" s="37"/>
      <c r="PXP39" s="37"/>
      <c r="PXQ39" s="37"/>
      <c r="PXR39" s="37"/>
      <c r="PXS39" s="33"/>
      <c r="PXT39" s="20"/>
      <c r="PXU39" s="20"/>
      <c r="PXV39" s="36"/>
      <c r="PXW39" s="37"/>
      <c r="PXX39" s="37"/>
      <c r="PXY39" s="37"/>
      <c r="PXZ39" s="37"/>
      <c r="PYA39" s="37"/>
      <c r="PYB39" s="37"/>
      <c r="PYC39" s="37"/>
      <c r="PYD39" s="37"/>
      <c r="PYE39" s="37"/>
      <c r="PYF39" s="37"/>
      <c r="PYG39" s="37"/>
      <c r="PYH39" s="37"/>
      <c r="PYI39" s="37"/>
      <c r="PYJ39" s="37"/>
      <c r="PYK39" s="37"/>
      <c r="PYL39" s="37"/>
      <c r="PYM39" s="37"/>
      <c r="PYN39" s="37"/>
      <c r="PYO39" s="33"/>
      <c r="PYP39" s="20"/>
      <c r="PYQ39" s="20"/>
      <c r="PYR39" s="36"/>
      <c r="PYS39" s="37"/>
      <c r="PYT39" s="37"/>
      <c r="PYU39" s="37"/>
      <c r="PYV39" s="37"/>
      <c r="PYW39" s="37"/>
      <c r="PYX39" s="37"/>
      <c r="PYY39" s="37"/>
      <c r="PYZ39" s="37"/>
      <c r="PZA39" s="37"/>
      <c r="PZB39" s="37"/>
      <c r="PZC39" s="37"/>
      <c r="PZD39" s="37"/>
      <c r="PZE39" s="37"/>
      <c r="PZF39" s="37"/>
      <c r="PZG39" s="37"/>
      <c r="PZH39" s="37"/>
      <c r="PZI39" s="37"/>
      <c r="PZJ39" s="37"/>
      <c r="PZK39" s="33"/>
      <c r="PZL39" s="20"/>
      <c r="PZM39" s="20"/>
      <c r="PZN39" s="36"/>
      <c r="PZO39" s="37"/>
      <c r="PZP39" s="37"/>
      <c r="PZQ39" s="37"/>
      <c r="PZR39" s="37"/>
      <c r="PZS39" s="37"/>
      <c r="PZT39" s="37"/>
      <c r="PZU39" s="37"/>
      <c r="PZV39" s="37"/>
      <c r="PZW39" s="37"/>
      <c r="PZX39" s="37"/>
      <c r="PZY39" s="37"/>
      <c r="PZZ39" s="37"/>
      <c r="QAA39" s="37"/>
      <c r="QAB39" s="37"/>
      <c r="QAC39" s="37"/>
      <c r="QAD39" s="37"/>
      <c r="QAE39" s="37"/>
      <c r="QAF39" s="37"/>
      <c r="QAG39" s="33"/>
      <c r="QAH39" s="20"/>
      <c r="QAI39" s="20"/>
      <c r="QAJ39" s="36"/>
      <c r="QAK39" s="37"/>
      <c r="QAL39" s="37"/>
      <c r="QAM39" s="37"/>
      <c r="QAN39" s="37"/>
      <c r="QAO39" s="37"/>
      <c r="QAP39" s="37"/>
      <c r="QAQ39" s="37"/>
      <c r="QAR39" s="37"/>
      <c r="QAS39" s="37"/>
      <c r="QAT39" s="37"/>
      <c r="QAU39" s="37"/>
      <c r="QAV39" s="37"/>
      <c r="QAW39" s="37"/>
      <c r="QAX39" s="37"/>
      <c r="QAY39" s="37"/>
      <c r="QAZ39" s="37"/>
      <c r="QBA39" s="37"/>
      <c r="QBB39" s="37"/>
      <c r="QBC39" s="33"/>
      <c r="QBD39" s="20"/>
      <c r="QBE39" s="20"/>
      <c r="QBF39" s="36"/>
      <c r="QBG39" s="37"/>
      <c r="QBH39" s="37"/>
      <c r="QBI39" s="37"/>
      <c r="QBJ39" s="37"/>
      <c r="QBK39" s="37"/>
      <c r="QBL39" s="37"/>
      <c r="QBM39" s="37"/>
      <c r="QBN39" s="37"/>
      <c r="QBO39" s="37"/>
      <c r="QBP39" s="37"/>
      <c r="QBQ39" s="37"/>
      <c r="QBR39" s="37"/>
      <c r="QBS39" s="37"/>
      <c r="QBT39" s="37"/>
      <c r="QBU39" s="37"/>
      <c r="QBV39" s="37"/>
      <c r="QBW39" s="37"/>
      <c r="QBX39" s="37"/>
      <c r="QBY39" s="33"/>
      <c r="QBZ39" s="20"/>
      <c r="QCA39" s="20"/>
      <c r="QCB39" s="36"/>
      <c r="QCC39" s="37"/>
      <c r="QCD39" s="37"/>
      <c r="QCE39" s="37"/>
      <c r="QCF39" s="37"/>
      <c r="QCG39" s="37"/>
      <c r="QCH39" s="37"/>
      <c r="QCI39" s="37"/>
      <c r="QCJ39" s="37"/>
      <c r="QCK39" s="37"/>
      <c r="QCL39" s="37"/>
      <c r="QCM39" s="37"/>
      <c r="QCN39" s="37"/>
      <c r="QCO39" s="37"/>
      <c r="QCP39" s="37"/>
      <c r="QCQ39" s="37"/>
      <c r="QCR39" s="37"/>
      <c r="QCS39" s="37"/>
      <c r="QCT39" s="37"/>
      <c r="QCU39" s="33"/>
      <c r="QCV39" s="20"/>
      <c r="QCW39" s="20"/>
      <c r="QCX39" s="36"/>
      <c r="QCY39" s="37"/>
      <c r="QCZ39" s="37"/>
      <c r="QDA39" s="37"/>
      <c r="QDB39" s="37"/>
      <c r="QDC39" s="37"/>
      <c r="QDD39" s="37"/>
      <c r="QDE39" s="37"/>
      <c r="QDF39" s="37"/>
      <c r="QDG39" s="37"/>
      <c r="QDH39" s="37"/>
      <c r="QDI39" s="37"/>
      <c r="QDJ39" s="37"/>
      <c r="QDK39" s="37"/>
      <c r="QDL39" s="37"/>
      <c r="QDM39" s="37"/>
      <c r="QDN39" s="37"/>
      <c r="QDO39" s="37"/>
      <c r="QDP39" s="37"/>
      <c r="QDQ39" s="33"/>
      <c r="QDR39" s="20"/>
      <c r="QDS39" s="20"/>
      <c r="QDT39" s="36"/>
      <c r="QDU39" s="37"/>
      <c r="QDV39" s="37"/>
      <c r="QDW39" s="37"/>
      <c r="QDX39" s="37"/>
      <c r="QDY39" s="37"/>
      <c r="QDZ39" s="37"/>
      <c r="QEA39" s="37"/>
      <c r="QEB39" s="37"/>
      <c r="QEC39" s="37"/>
      <c r="QED39" s="37"/>
      <c r="QEE39" s="37"/>
      <c r="QEF39" s="37"/>
      <c r="QEG39" s="37"/>
      <c r="QEH39" s="37"/>
      <c r="QEI39" s="37"/>
      <c r="QEJ39" s="37"/>
      <c r="QEK39" s="37"/>
      <c r="QEL39" s="37"/>
      <c r="QEM39" s="33"/>
      <c r="QEN39" s="20"/>
      <c r="QEO39" s="20"/>
      <c r="QEP39" s="36"/>
      <c r="QEQ39" s="37"/>
      <c r="QER39" s="37"/>
      <c r="QES39" s="37"/>
      <c r="QET39" s="37"/>
      <c r="QEU39" s="37"/>
      <c r="QEV39" s="37"/>
      <c r="QEW39" s="37"/>
      <c r="QEX39" s="37"/>
      <c r="QEY39" s="37"/>
      <c r="QEZ39" s="37"/>
      <c r="QFA39" s="37"/>
      <c r="QFB39" s="37"/>
      <c r="QFC39" s="37"/>
      <c r="QFD39" s="37"/>
      <c r="QFE39" s="37"/>
      <c r="QFF39" s="37"/>
      <c r="QFG39" s="37"/>
      <c r="QFH39" s="37"/>
      <c r="QFI39" s="33"/>
      <c r="QFJ39" s="20"/>
      <c r="QFK39" s="20"/>
      <c r="QFL39" s="36"/>
      <c r="QFM39" s="37"/>
      <c r="QFN39" s="37"/>
      <c r="QFO39" s="37"/>
      <c r="QFP39" s="37"/>
      <c r="QFQ39" s="37"/>
      <c r="QFR39" s="37"/>
      <c r="QFS39" s="37"/>
      <c r="QFT39" s="37"/>
      <c r="QFU39" s="37"/>
      <c r="QFV39" s="37"/>
      <c r="QFW39" s="37"/>
      <c r="QFX39" s="37"/>
      <c r="QFY39" s="37"/>
      <c r="QFZ39" s="37"/>
      <c r="QGA39" s="37"/>
      <c r="QGB39" s="37"/>
      <c r="QGC39" s="37"/>
      <c r="QGD39" s="37"/>
      <c r="QGE39" s="33"/>
      <c r="QGF39" s="20"/>
      <c r="QGG39" s="20"/>
      <c r="QGH39" s="36"/>
      <c r="QGI39" s="37"/>
      <c r="QGJ39" s="37"/>
      <c r="QGK39" s="37"/>
      <c r="QGL39" s="37"/>
      <c r="QGM39" s="37"/>
      <c r="QGN39" s="37"/>
      <c r="QGO39" s="37"/>
      <c r="QGP39" s="37"/>
      <c r="QGQ39" s="37"/>
      <c r="QGR39" s="37"/>
      <c r="QGS39" s="37"/>
      <c r="QGT39" s="37"/>
      <c r="QGU39" s="37"/>
      <c r="QGV39" s="37"/>
      <c r="QGW39" s="37"/>
      <c r="QGX39" s="37"/>
      <c r="QGY39" s="37"/>
      <c r="QGZ39" s="37"/>
      <c r="QHA39" s="33"/>
      <c r="QHB39" s="20"/>
      <c r="QHC39" s="20"/>
      <c r="QHD39" s="36"/>
      <c r="QHE39" s="37"/>
      <c r="QHF39" s="37"/>
      <c r="QHG39" s="37"/>
      <c r="QHH39" s="37"/>
      <c r="QHI39" s="37"/>
      <c r="QHJ39" s="37"/>
      <c r="QHK39" s="37"/>
      <c r="QHL39" s="37"/>
      <c r="QHM39" s="37"/>
      <c r="QHN39" s="37"/>
      <c r="QHO39" s="37"/>
      <c r="QHP39" s="37"/>
      <c r="QHQ39" s="37"/>
      <c r="QHR39" s="37"/>
      <c r="QHS39" s="37"/>
      <c r="QHT39" s="37"/>
      <c r="QHU39" s="37"/>
      <c r="QHV39" s="37"/>
      <c r="QHW39" s="33"/>
      <c r="QHX39" s="20"/>
      <c r="QHY39" s="20"/>
      <c r="QHZ39" s="36"/>
      <c r="QIA39" s="37"/>
      <c r="QIB39" s="37"/>
      <c r="QIC39" s="37"/>
      <c r="QID39" s="37"/>
      <c r="QIE39" s="37"/>
      <c r="QIF39" s="37"/>
      <c r="QIG39" s="37"/>
      <c r="QIH39" s="37"/>
      <c r="QII39" s="37"/>
      <c r="QIJ39" s="37"/>
      <c r="QIK39" s="37"/>
      <c r="QIL39" s="37"/>
      <c r="QIM39" s="37"/>
      <c r="QIN39" s="37"/>
      <c r="QIO39" s="37"/>
      <c r="QIP39" s="37"/>
      <c r="QIQ39" s="37"/>
      <c r="QIR39" s="37"/>
      <c r="QIS39" s="33"/>
      <c r="QIT39" s="20"/>
      <c r="QIU39" s="20"/>
      <c r="QIV39" s="36"/>
      <c r="QIW39" s="37"/>
      <c r="QIX39" s="37"/>
      <c r="QIY39" s="37"/>
      <c r="QIZ39" s="37"/>
      <c r="QJA39" s="37"/>
      <c r="QJB39" s="37"/>
      <c r="QJC39" s="37"/>
      <c r="QJD39" s="37"/>
      <c r="QJE39" s="37"/>
      <c r="QJF39" s="37"/>
      <c r="QJG39" s="37"/>
      <c r="QJH39" s="37"/>
      <c r="QJI39" s="37"/>
      <c r="QJJ39" s="37"/>
      <c r="QJK39" s="37"/>
      <c r="QJL39" s="37"/>
      <c r="QJM39" s="37"/>
      <c r="QJN39" s="37"/>
      <c r="QJO39" s="33"/>
      <c r="QJP39" s="20"/>
      <c r="QJQ39" s="20"/>
      <c r="QJR39" s="36"/>
      <c r="QJS39" s="37"/>
      <c r="QJT39" s="37"/>
      <c r="QJU39" s="37"/>
      <c r="QJV39" s="37"/>
      <c r="QJW39" s="37"/>
      <c r="QJX39" s="37"/>
      <c r="QJY39" s="37"/>
      <c r="QJZ39" s="37"/>
      <c r="QKA39" s="37"/>
      <c r="QKB39" s="37"/>
      <c r="QKC39" s="37"/>
      <c r="QKD39" s="37"/>
      <c r="QKE39" s="37"/>
      <c r="QKF39" s="37"/>
      <c r="QKG39" s="37"/>
      <c r="QKH39" s="37"/>
      <c r="QKI39" s="37"/>
      <c r="QKJ39" s="37"/>
      <c r="QKK39" s="33"/>
      <c r="QKL39" s="20"/>
      <c r="QKM39" s="20"/>
      <c r="QKN39" s="36"/>
      <c r="QKO39" s="37"/>
      <c r="QKP39" s="37"/>
      <c r="QKQ39" s="37"/>
      <c r="QKR39" s="37"/>
      <c r="QKS39" s="37"/>
      <c r="QKT39" s="37"/>
      <c r="QKU39" s="37"/>
      <c r="QKV39" s="37"/>
      <c r="QKW39" s="37"/>
      <c r="QKX39" s="37"/>
      <c r="QKY39" s="37"/>
      <c r="QKZ39" s="37"/>
      <c r="QLA39" s="37"/>
      <c r="QLB39" s="37"/>
      <c r="QLC39" s="37"/>
      <c r="QLD39" s="37"/>
      <c r="QLE39" s="37"/>
      <c r="QLF39" s="37"/>
      <c r="QLG39" s="33"/>
      <c r="QLH39" s="20"/>
      <c r="QLI39" s="20"/>
      <c r="QLJ39" s="36"/>
      <c r="QLK39" s="37"/>
      <c r="QLL39" s="37"/>
      <c r="QLM39" s="37"/>
      <c r="QLN39" s="37"/>
      <c r="QLO39" s="37"/>
      <c r="QLP39" s="37"/>
      <c r="QLQ39" s="37"/>
      <c r="QLR39" s="37"/>
      <c r="QLS39" s="37"/>
      <c r="QLT39" s="37"/>
      <c r="QLU39" s="37"/>
      <c r="QLV39" s="37"/>
      <c r="QLW39" s="37"/>
      <c r="QLX39" s="37"/>
      <c r="QLY39" s="37"/>
      <c r="QLZ39" s="37"/>
      <c r="QMA39" s="37"/>
      <c r="QMB39" s="37"/>
      <c r="QMC39" s="33"/>
      <c r="QMD39" s="20"/>
      <c r="QME39" s="20"/>
      <c r="QMF39" s="36"/>
      <c r="QMG39" s="37"/>
      <c r="QMH39" s="37"/>
      <c r="QMI39" s="37"/>
      <c r="QMJ39" s="37"/>
      <c r="QMK39" s="37"/>
      <c r="QML39" s="37"/>
      <c r="QMM39" s="37"/>
      <c r="QMN39" s="37"/>
      <c r="QMO39" s="37"/>
      <c r="QMP39" s="37"/>
      <c r="QMQ39" s="37"/>
      <c r="QMR39" s="37"/>
      <c r="QMS39" s="37"/>
      <c r="QMT39" s="37"/>
      <c r="QMU39" s="37"/>
      <c r="QMV39" s="37"/>
      <c r="QMW39" s="37"/>
      <c r="QMX39" s="37"/>
      <c r="QMY39" s="33"/>
      <c r="QMZ39" s="20"/>
      <c r="QNA39" s="20"/>
      <c r="QNB39" s="36"/>
      <c r="QNC39" s="37"/>
      <c r="QND39" s="37"/>
      <c r="QNE39" s="37"/>
      <c r="QNF39" s="37"/>
      <c r="QNG39" s="37"/>
      <c r="QNH39" s="37"/>
      <c r="QNI39" s="37"/>
      <c r="QNJ39" s="37"/>
      <c r="QNK39" s="37"/>
      <c r="QNL39" s="37"/>
      <c r="QNM39" s="37"/>
      <c r="QNN39" s="37"/>
      <c r="QNO39" s="37"/>
      <c r="QNP39" s="37"/>
      <c r="QNQ39" s="37"/>
      <c r="QNR39" s="37"/>
      <c r="QNS39" s="37"/>
      <c r="QNT39" s="37"/>
      <c r="QNU39" s="33"/>
      <c r="QNV39" s="20"/>
      <c r="QNW39" s="20"/>
      <c r="QNX39" s="36"/>
      <c r="QNY39" s="37"/>
      <c r="QNZ39" s="37"/>
      <c r="QOA39" s="37"/>
      <c r="QOB39" s="37"/>
      <c r="QOC39" s="37"/>
      <c r="QOD39" s="37"/>
      <c r="QOE39" s="37"/>
      <c r="QOF39" s="37"/>
      <c r="QOG39" s="37"/>
      <c r="QOH39" s="37"/>
      <c r="QOI39" s="37"/>
      <c r="QOJ39" s="37"/>
      <c r="QOK39" s="37"/>
      <c r="QOL39" s="37"/>
      <c r="QOM39" s="37"/>
      <c r="QON39" s="37"/>
      <c r="QOO39" s="37"/>
      <c r="QOP39" s="37"/>
      <c r="QOQ39" s="33"/>
      <c r="QOR39" s="20"/>
      <c r="QOS39" s="20"/>
      <c r="QOT39" s="36"/>
      <c r="QOU39" s="37"/>
      <c r="QOV39" s="37"/>
      <c r="QOW39" s="37"/>
      <c r="QOX39" s="37"/>
      <c r="QOY39" s="37"/>
      <c r="QOZ39" s="37"/>
      <c r="QPA39" s="37"/>
      <c r="QPB39" s="37"/>
      <c r="QPC39" s="37"/>
      <c r="QPD39" s="37"/>
      <c r="QPE39" s="37"/>
      <c r="QPF39" s="37"/>
      <c r="QPG39" s="37"/>
      <c r="QPH39" s="37"/>
      <c r="QPI39" s="37"/>
      <c r="QPJ39" s="37"/>
      <c r="QPK39" s="37"/>
      <c r="QPL39" s="37"/>
      <c r="QPM39" s="33"/>
      <c r="QPN39" s="20"/>
      <c r="QPO39" s="20"/>
      <c r="QPP39" s="36"/>
      <c r="QPQ39" s="37"/>
      <c r="QPR39" s="37"/>
      <c r="QPS39" s="37"/>
      <c r="QPT39" s="37"/>
      <c r="QPU39" s="37"/>
      <c r="QPV39" s="37"/>
      <c r="QPW39" s="37"/>
      <c r="QPX39" s="37"/>
      <c r="QPY39" s="37"/>
      <c r="QPZ39" s="37"/>
      <c r="QQA39" s="37"/>
      <c r="QQB39" s="37"/>
      <c r="QQC39" s="37"/>
      <c r="QQD39" s="37"/>
      <c r="QQE39" s="37"/>
      <c r="QQF39" s="37"/>
      <c r="QQG39" s="37"/>
      <c r="QQH39" s="37"/>
      <c r="QQI39" s="33"/>
      <c r="QQJ39" s="20"/>
      <c r="QQK39" s="20"/>
      <c r="QQL39" s="36"/>
      <c r="QQM39" s="37"/>
      <c r="QQN39" s="37"/>
      <c r="QQO39" s="37"/>
      <c r="QQP39" s="37"/>
      <c r="QQQ39" s="37"/>
      <c r="QQR39" s="37"/>
      <c r="QQS39" s="37"/>
      <c r="QQT39" s="37"/>
      <c r="QQU39" s="37"/>
      <c r="QQV39" s="37"/>
      <c r="QQW39" s="37"/>
      <c r="QQX39" s="37"/>
      <c r="QQY39" s="37"/>
      <c r="QQZ39" s="37"/>
      <c r="QRA39" s="37"/>
      <c r="QRB39" s="37"/>
      <c r="QRC39" s="37"/>
      <c r="QRD39" s="37"/>
      <c r="QRE39" s="33"/>
      <c r="QRF39" s="20"/>
      <c r="QRG39" s="20"/>
      <c r="QRH39" s="36"/>
      <c r="QRI39" s="37"/>
      <c r="QRJ39" s="37"/>
      <c r="QRK39" s="37"/>
      <c r="QRL39" s="37"/>
      <c r="QRM39" s="37"/>
      <c r="QRN39" s="37"/>
      <c r="QRO39" s="37"/>
      <c r="QRP39" s="37"/>
      <c r="QRQ39" s="37"/>
      <c r="QRR39" s="37"/>
      <c r="QRS39" s="37"/>
      <c r="QRT39" s="37"/>
      <c r="QRU39" s="37"/>
      <c r="QRV39" s="37"/>
      <c r="QRW39" s="37"/>
      <c r="QRX39" s="37"/>
      <c r="QRY39" s="37"/>
      <c r="QRZ39" s="37"/>
      <c r="QSA39" s="33"/>
      <c r="QSB39" s="20"/>
      <c r="QSC39" s="20"/>
      <c r="QSD39" s="36"/>
      <c r="QSE39" s="37"/>
      <c r="QSF39" s="37"/>
      <c r="QSG39" s="37"/>
      <c r="QSH39" s="37"/>
      <c r="QSI39" s="37"/>
      <c r="QSJ39" s="37"/>
      <c r="QSK39" s="37"/>
      <c r="QSL39" s="37"/>
      <c r="QSM39" s="37"/>
      <c r="QSN39" s="37"/>
      <c r="QSO39" s="37"/>
      <c r="QSP39" s="37"/>
      <c r="QSQ39" s="37"/>
      <c r="QSR39" s="37"/>
      <c r="QSS39" s="37"/>
      <c r="QST39" s="37"/>
      <c r="QSU39" s="37"/>
      <c r="QSV39" s="37"/>
      <c r="QSW39" s="33"/>
      <c r="QSX39" s="20"/>
      <c r="QSY39" s="20"/>
      <c r="QSZ39" s="36"/>
      <c r="QTA39" s="37"/>
      <c r="QTB39" s="37"/>
      <c r="QTC39" s="37"/>
      <c r="QTD39" s="37"/>
      <c r="QTE39" s="37"/>
      <c r="QTF39" s="37"/>
      <c r="QTG39" s="37"/>
      <c r="QTH39" s="37"/>
      <c r="QTI39" s="37"/>
      <c r="QTJ39" s="37"/>
      <c r="QTK39" s="37"/>
      <c r="QTL39" s="37"/>
      <c r="QTM39" s="37"/>
      <c r="QTN39" s="37"/>
      <c r="QTO39" s="37"/>
      <c r="QTP39" s="37"/>
      <c r="QTQ39" s="37"/>
      <c r="QTR39" s="37"/>
      <c r="QTS39" s="33"/>
      <c r="QTT39" s="20"/>
      <c r="QTU39" s="20"/>
      <c r="QTV39" s="36"/>
      <c r="QTW39" s="37"/>
      <c r="QTX39" s="37"/>
      <c r="QTY39" s="37"/>
      <c r="QTZ39" s="37"/>
      <c r="QUA39" s="37"/>
      <c r="QUB39" s="37"/>
      <c r="QUC39" s="37"/>
      <c r="QUD39" s="37"/>
      <c r="QUE39" s="37"/>
      <c r="QUF39" s="37"/>
      <c r="QUG39" s="37"/>
      <c r="QUH39" s="37"/>
      <c r="QUI39" s="37"/>
      <c r="QUJ39" s="37"/>
      <c r="QUK39" s="37"/>
      <c r="QUL39" s="37"/>
      <c r="QUM39" s="37"/>
      <c r="QUN39" s="37"/>
      <c r="QUO39" s="33"/>
      <c r="QUP39" s="20"/>
      <c r="QUQ39" s="20"/>
      <c r="QUR39" s="36"/>
      <c r="QUS39" s="37"/>
      <c r="QUT39" s="37"/>
      <c r="QUU39" s="37"/>
      <c r="QUV39" s="37"/>
      <c r="QUW39" s="37"/>
      <c r="QUX39" s="37"/>
      <c r="QUY39" s="37"/>
      <c r="QUZ39" s="37"/>
      <c r="QVA39" s="37"/>
      <c r="QVB39" s="37"/>
      <c r="QVC39" s="37"/>
      <c r="QVD39" s="37"/>
      <c r="QVE39" s="37"/>
      <c r="QVF39" s="37"/>
      <c r="QVG39" s="37"/>
      <c r="QVH39" s="37"/>
      <c r="QVI39" s="37"/>
      <c r="QVJ39" s="37"/>
      <c r="QVK39" s="33"/>
      <c r="QVL39" s="20"/>
      <c r="QVM39" s="20"/>
      <c r="QVN39" s="36"/>
      <c r="QVO39" s="37"/>
      <c r="QVP39" s="37"/>
      <c r="QVQ39" s="37"/>
      <c r="QVR39" s="37"/>
      <c r="QVS39" s="37"/>
      <c r="QVT39" s="37"/>
      <c r="QVU39" s="37"/>
      <c r="QVV39" s="37"/>
      <c r="QVW39" s="37"/>
      <c r="QVX39" s="37"/>
      <c r="QVY39" s="37"/>
      <c r="QVZ39" s="37"/>
      <c r="QWA39" s="37"/>
      <c r="QWB39" s="37"/>
      <c r="QWC39" s="37"/>
      <c r="QWD39" s="37"/>
      <c r="QWE39" s="37"/>
      <c r="QWF39" s="37"/>
      <c r="QWG39" s="33"/>
      <c r="QWH39" s="20"/>
      <c r="QWI39" s="20"/>
      <c r="QWJ39" s="36"/>
      <c r="QWK39" s="37"/>
      <c r="QWL39" s="37"/>
      <c r="QWM39" s="37"/>
      <c r="QWN39" s="37"/>
      <c r="QWO39" s="37"/>
      <c r="QWP39" s="37"/>
      <c r="QWQ39" s="37"/>
      <c r="QWR39" s="37"/>
      <c r="QWS39" s="37"/>
      <c r="QWT39" s="37"/>
      <c r="QWU39" s="37"/>
      <c r="QWV39" s="37"/>
      <c r="QWW39" s="37"/>
      <c r="QWX39" s="37"/>
      <c r="QWY39" s="37"/>
      <c r="QWZ39" s="37"/>
      <c r="QXA39" s="37"/>
      <c r="QXB39" s="37"/>
      <c r="QXC39" s="33"/>
      <c r="QXD39" s="20"/>
      <c r="QXE39" s="20"/>
      <c r="QXF39" s="36"/>
      <c r="QXG39" s="37"/>
      <c r="QXH39" s="37"/>
      <c r="QXI39" s="37"/>
      <c r="QXJ39" s="37"/>
      <c r="QXK39" s="37"/>
      <c r="QXL39" s="37"/>
      <c r="QXM39" s="37"/>
      <c r="QXN39" s="37"/>
      <c r="QXO39" s="37"/>
      <c r="QXP39" s="37"/>
      <c r="QXQ39" s="37"/>
      <c r="QXR39" s="37"/>
      <c r="QXS39" s="37"/>
      <c r="QXT39" s="37"/>
      <c r="QXU39" s="37"/>
      <c r="QXV39" s="37"/>
      <c r="QXW39" s="37"/>
      <c r="QXX39" s="37"/>
      <c r="QXY39" s="33"/>
      <c r="QXZ39" s="20"/>
      <c r="QYA39" s="20"/>
      <c r="QYB39" s="36"/>
      <c r="QYC39" s="37"/>
      <c r="QYD39" s="37"/>
      <c r="QYE39" s="37"/>
      <c r="QYF39" s="37"/>
      <c r="QYG39" s="37"/>
      <c r="QYH39" s="37"/>
      <c r="QYI39" s="37"/>
      <c r="QYJ39" s="37"/>
      <c r="QYK39" s="37"/>
      <c r="QYL39" s="37"/>
      <c r="QYM39" s="37"/>
      <c r="QYN39" s="37"/>
      <c r="QYO39" s="37"/>
      <c r="QYP39" s="37"/>
      <c r="QYQ39" s="37"/>
      <c r="QYR39" s="37"/>
      <c r="QYS39" s="37"/>
      <c r="QYT39" s="37"/>
      <c r="QYU39" s="33"/>
      <c r="QYV39" s="20"/>
      <c r="QYW39" s="20"/>
      <c r="QYX39" s="36"/>
      <c r="QYY39" s="37"/>
      <c r="QYZ39" s="37"/>
      <c r="QZA39" s="37"/>
      <c r="QZB39" s="37"/>
      <c r="QZC39" s="37"/>
      <c r="QZD39" s="37"/>
      <c r="QZE39" s="37"/>
      <c r="QZF39" s="37"/>
      <c r="QZG39" s="37"/>
      <c r="QZH39" s="37"/>
      <c r="QZI39" s="37"/>
      <c r="QZJ39" s="37"/>
      <c r="QZK39" s="37"/>
      <c r="QZL39" s="37"/>
      <c r="QZM39" s="37"/>
      <c r="QZN39" s="37"/>
      <c r="QZO39" s="37"/>
      <c r="QZP39" s="37"/>
      <c r="QZQ39" s="33"/>
      <c r="QZR39" s="20"/>
      <c r="QZS39" s="20"/>
      <c r="QZT39" s="36"/>
      <c r="QZU39" s="37"/>
      <c r="QZV39" s="37"/>
      <c r="QZW39" s="37"/>
      <c r="QZX39" s="37"/>
      <c r="QZY39" s="37"/>
      <c r="QZZ39" s="37"/>
      <c r="RAA39" s="37"/>
      <c r="RAB39" s="37"/>
      <c r="RAC39" s="37"/>
      <c r="RAD39" s="37"/>
      <c r="RAE39" s="37"/>
      <c r="RAF39" s="37"/>
      <c r="RAG39" s="37"/>
      <c r="RAH39" s="37"/>
      <c r="RAI39" s="37"/>
      <c r="RAJ39" s="37"/>
      <c r="RAK39" s="37"/>
      <c r="RAL39" s="37"/>
      <c r="RAM39" s="33"/>
      <c r="RAN39" s="20"/>
      <c r="RAO39" s="20"/>
      <c r="RAP39" s="36"/>
      <c r="RAQ39" s="37"/>
      <c r="RAR39" s="37"/>
      <c r="RAS39" s="37"/>
      <c r="RAT39" s="37"/>
      <c r="RAU39" s="37"/>
      <c r="RAV39" s="37"/>
      <c r="RAW39" s="37"/>
      <c r="RAX39" s="37"/>
      <c r="RAY39" s="37"/>
      <c r="RAZ39" s="37"/>
      <c r="RBA39" s="37"/>
      <c r="RBB39" s="37"/>
      <c r="RBC39" s="37"/>
      <c r="RBD39" s="37"/>
      <c r="RBE39" s="37"/>
      <c r="RBF39" s="37"/>
      <c r="RBG39" s="37"/>
      <c r="RBH39" s="37"/>
      <c r="RBI39" s="33"/>
      <c r="RBJ39" s="20"/>
      <c r="RBK39" s="20"/>
      <c r="RBL39" s="36"/>
      <c r="RBM39" s="37"/>
      <c r="RBN39" s="37"/>
      <c r="RBO39" s="37"/>
      <c r="RBP39" s="37"/>
      <c r="RBQ39" s="37"/>
      <c r="RBR39" s="37"/>
      <c r="RBS39" s="37"/>
      <c r="RBT39" s="37"/>
      <c r="RBU39" s="37"/>
      <c r="RBV39" s="37"/>
      <c r="RBW39" s="37"/>
      <c r="RBX39" s="37"/>
      <c r="RBY39" s="37"/>
      <c r="RBZ39" s="37"/>
      <c r="RCA39" s="37"/>
      <c r="RCB39" s="37"/>
      <c r="RCC39" s="37"/>
      <c r="RCD39" s="37"/>
      <c r="RCE39" s="33"/>
      <c r="RCF39" s="20"/>
      <c r="RCG39" s="20"/>
      <c r="RCH39" s="36"/>
      <c r="RCI39" s="37"/>
      <c r="RCJ39" s="37"/>
      <c r="RCK39" s="37"/>
      <c r="RCL39" s="37"/>
      <c r="RCM39" s="37"/>
      <c r="RCN39" s="37"/>
      <c r="RCO39" s="37"/>
      <c r="RCP39" s="37"/>
      <c r="RCQ39" s="37"/>
      <c r="RCR39" s="37"/>
      <c r="RCS39" s="37"/>
      <c r="RCT39" s="37"/>
      <c r="RCU39" s="37"/>
      <c r="RCV39" s="37"/>
      <c r="RCW39" s="37"/>
      <c r="RCX39" s="37"/>
      <c r="RCY39" s="37"/>
      <c r="RCZ39" s="37"/>
      <c r="RDA39" s="33"/>
      <c r="RDB39" s="20"/>
      <c r="RDC39" s="20"/>
      <c r="RDD39" s="36"/>
      <c r="RDE39" s="37"/>
      <c r="RDF39" s="37"/>
      <c r="RDG39" s="37"/>
      <c r="RDH39" s="37"/>
      <c r="RDI39" s="37"/>
      <c r="RDJ39" s="37"/>
      <c r="RDK39" s="37"/>
      <c r="RDL39" s="37"/>
      <c r="RDM39" s="37"/>
      <c r="RDN39" s="37"/>
      <c r="RDO39" s="37"/>
      <c r="RDP39" s="37"/>
      <c r="RDQ39" s="37"/>
      <c r="RDR39" s="37"/>
      <c r="RDS39" s="37"/>
      <c r="RDT39" s="37"/>
      <c r="RDU39" s="37"/>
      <c r="RDV39" s="37"/>
      <c r="RDW39" s="33"/>
      <c r="RDX39" s="20"/>
      <c r="RDY39" s="20"/>
      <c r="RDZ39" s="36"/>
      <c r="REA39" s="37"/>
      <c r="REB39" s="37"/>
      <c r="REC39" s="37"/>
      <c r="RED39" s="37"/>
      <c r="REE39" s="37"/>
      <c r="REF39" s="37"/>
      <c r="REG39" s="37"/>
      <c r="REH39" s="37"/>
      <c r="REI39" s="37"/>
      <c r="REJ39" s="37"/>
      <c r="REK39" s="37"/>
      <c r="REL39" s="37"/>
      <c r="REM39" s="37"/>
      <c r="REN39" s="37"/>
      <c r="REO39" s="37"/>
      <c r="REP39" s="37"/>
      <c r="REQ39" s="37"/>
      <c r="RER39" s="37"/>
      <c r="RES39" s="33"/>
      <c r="RET39" s="20"/>
      <c r="REU39" s="20"/>
      <c r="REV39" s="36"/>
      <c r="REW39" s="37"/>
      <c r="REX39" s="37"/>
      <c r="REY39" s="37"/>
      <c r="REZ39" s="37"/>
      <c r="RFA39" s="37"/>
      <c r="RFB39" s="37"/>
      <c r="RFC39" s="37"/>
      <c r="RFD39" s="37"/>
      <c r="RFE39" s="37"/>
      <c r="RFF39" s="37"/>
      <c r="RFG39" s="37"/>
      <c r="RFH39" s="37"/>
      <c r="RFI39" s="37"/>
      <c r="RFJ39" s="37"/>
      <c r="RFK39" s="37"/>
      <c r="RFL39" s="37"/>
      <c r="RFM39" s="37"/>
      <c r="RFN39" s="37"/>
      <c r="RFO39" s="33"/>
      <c r="RFP39" s="20"/>
      <c r="RFQ39" s="20"/>
      <c r="RFR39" s="36"/>
      <c r="RFS39" s="37"/>
      <c r="RFT39" s="37"/>
      <c r="RFU39" s="37"/>
      <c r="RFV39" s="37"/>
      <c r="RFW39" s="37"/>
      <c r="RFX39" s="37"/>
      <c r="RFY39" s="37"/>
      <c r="RFZ39" s="37"/>
      <c r="RGA39" s="37"/>
      <c r="RGB39" s="37"/>
      <c r="RGC39" s="37"/>
      <c r="RGD39" s="37"/>
      <c r="RGE39" s="37"/>
      <c r="RGF39" s="37"/>
      <c r="RGG39" s="37"/>
      <c r="RGH39" s="37"/>
      <c r="RGI39" s="37"/>
      <c r="RGJ39" s="37"/>
      <c r="RGK39" s="33"/>
      <c r="RGL39" s="20"/>
      <c r="RGM39" s="20"/>
      <c r="RGN39" s="36"/>
      <c r="RGO39" s="37"/>
      <c r="RGP39" s="37"/>
      <c r="RGQ39" s="37"/>
      <c r="RGR39" s="37"/>
      <c r="RGS39" s="37"/>
      <c r="RGT39" s="37"/>
      <c r="RGU39" s="37"/>
      <c r="RGV39" s="37"/>
      <c r="RGW39" s="37"/>
      <c r="RGX39" s="37"/>
      <c r="RGY39" s="37"/>
      <c r="RGZ39" s="37"/>
      <c r="RHA39" s="37"/>
      <c r="RHB39" s="37"/>
      <c r="RHC39" s="37"/>
      <c r="RHD39" s="37"/>
      <c r="RHE39" s="37"/>
      <c r="RHF39" s="37"/>
      <c r="RHG39" s="33"/>
      <c r="RHH39" s="20"/>
      <c r="RHI39" s="20"/>
      <c r="RHJ39" s="36"/>
      <c r="RHK39" s="37"/>
      <c r="RHL39" s="37"/>
      <c r="RHM39" s="37"/>
      <c r="RHN39" s="37"/>
      <c r="RHO39" s="37"/>
      <c r="RHP39" s="37"/>
      <c r="RHQ39" s="37"/>
      <c r="RHR39" s="37"/>
      <c r="RHS39" s="37"/>
      <c r="RHT39" s="37"/>
      <c r="RHU39" s="37"/>
      <c r="RHV39" s="37"/>
      <c r="RHW39" s="37"/>
      <c r="RHX39" s="37"/>
      <c r="RHY39" s="37"/>
      <c r="RHZ39" s="37"/>
      <c r="RIA39" s="37"/>
      <c r="RIB39" s="37"/>
      <c r="RIC39" s="33"/>
      <c r="RID39" s="20"/>
      <c r="RIE39" s="20"/>
      <c r="RIF39" s="36"/>
      <c r="RIG39" s="37"/>
      <c r="RIH39" s="37"/>
      <c r="RII39" s="37"/>
      <c r="RIJ39" s="37"/>
      <c r="RIK39" s="37"/>
      <c r="RIL39" s="37"/>
      <c r="RIM39" s="37"/>
      <c r="RIN39" s="37"/>
      <c r="RIO39" s="37"/>
      <c r="RIP39" s="37"/>
      <c r="RIQ39" s="37"/>
      <c r="RIR39" s="37"/>
      <c r="RIS39" s="37"/>
      <c r="RIT39" s="37"/>
      <c r="RIU39" s="37"/>
      <c r="RIV39" s="37"/>
      <c r="RIW39" s="37"/>
      <c r="RIX39" s="37"/>
      <c r="RIY39" s="33"/>
      <c r="RIZ39" s="20"/>
      <c r="RJA39" s="20"/>
      <c r="RJB39" s="36"/>
      <c r="RJC39" s="37"/>
      <c r="RJD39" s="37"/>
      <c r="RJE39" s="37"/>
      <c r="RJF39" s="37"/>
      <c r="RJG39" s="37"/>
      <c r="RJH39" s="37"/>
      <c r="RJI39" s="37"/>
      <c r="RJJ39" s="37"/>
      <c r="RJK39" s="37"/>
      <c r="RJL39" s="37"/>
      <c r="RJM39" s="37"/>
      <c r="RJN39" s="37"/>
      <c r="RJO39" s="37"/>
      <c r="RJP39" s="37"/>
      <c r="RJQ39" s="37"/>
      <c r="RJR39" s="37"/>
      <c r="RJS39" s="37"/>
      <c r="RJT39" s="37"/>
      <c r="RJU39" s="33"/>
      <c r="RJV39" s="20"/>
      <c r="RJW39" s="20"/>
      <c r="RJX39" s="36"/>
      <c r="RJY39" s="37"/>
      <c r="RJZ39" s="37"/>
      <c r="RKA39" s="37"/>
      <c r="RKB39" s="37"/>
      <c r="RKC39" s="37"/>
      <c r="RKD39" s="37"/>
      <c r="RKE39" s="37"/>
      <c r="RKF39" s="37"/>
      <c r="RKG39" s="37"/>
      <c r="RKH39" s="37"/>
      <c r="RKI39" s="37"/>
      <c r="RKJ39" s="37"/>
      <c r="RKK39" s="37"/>
      <c r="RKL39" s="37"/>
      <c r="RKM39" s="37"/>
      <c r="RKN39" s="37"/>
      <c r="RKO39" s="37"/>
      <c r="RKP39" s="37"/>
      <c r="RKQ39" s="33"/>
      <c r="RKR39" s="20"/>
      <c r="RKS39" s="20"/>
      <c r="RKT39" s="36"/>
      <c r="RKU39" s="37"/>
      <c r="RKV39" s="37"/>
      <c r="RKW39" s="37"/>
      <c r="RKX39" s="37"/>
      <c r="RKY39" s="37"/>
      <c r="RKZ39" s="37"/>
      <c r="RLA39" s="37"/>
      <c r="RLB39" s="37"/>
      <c r="RLC39" s="37"/>
      <c r="RLD39" s="37"/>
      <c r="RLE39" s="37"/>
      <c r="RLF39" s="37"/>
      <c r="RLG39" s="37"/>
      <c r="RLH39" s="37"/>
      <c r="RLI39" s="37"/>
      <c r="RLJ39" s="37"/>
      <c r="RLK39" s="37"/>
      <c r="RLL39" s="37"/>
      <c r="RLM39" s="33"/>
      <c r="RLN39" s="20"/>
      <c r="RLO39" s="20"/>
      <c r="RLP39" s="36"/>
      <c r="RLQ39" s="37"/>
      <c r="RLR39" s="37"/>
      <c r="RLS39" s="37"/>
      <c r="RLT39" s="37"/>
      <c r="RLU39" s="37"/>
      <c r="RLV39" s="37"/>
      <c r="RLW39" s="37"/>
      <c r="RLX39" s="37"/>
      <c r="RLY39" s="37"/>
      <c r="RLZ39" s="37"/>
      <c r="RMA39" s="37"/>
      <c r="RMB39" s="37"/>
      <c r="RMC39" s="37"/>
      <c r="RMD39" s="37"/>
      <c r="RME39" s="37"/>
      <c r="RMF39" s="37"/>
      <c r="RMG39" s="37"/>
      <c r="RMH39" s="37"/>
      <c r="RMI39" s="33"/>
      <c r="RMJ39" s="20"/>
      <c r="RMK39" s="20"/>
      <c r="RML39" s="36"/>
      <c r="RMM39" s="37"/>
      <c r="RMN39" s="37"/>
      <c r="RMO39" s="37"/>
      <c r="RMP39" s="37"/>
      <c r="RMQ39" s="37"/>
      <c r="RMR39" s="37"/>
      <c r="RMS39" s="37"/>
      <c r="RMT39" s="37"/>
      <c r="RMU39" s="37"/>
      <c r="RMV39" s="37"/>
      <c r="RMW39" s="37"/>
      <c r="RMX39" s="37"/>
      <c r="RMY39" s="37"/>
      <c r="RMZ39" s="37"/>
      <c r="RNA39" s="37"/>
      <c r="RNB39" s="37"/>
      <c r="RNC39" s="37"/>
      <c r="RND39" s="37"/>
      <c r="RNE39" s="33"/>
      <c r="RNF39" s="20"/>
      <c r="RNG39" s="20"/>
      <c r="RNH39" s="36"/>
      <c r="RNI39" s="37"/>
      <c r="RNJ39" s="37"/>
      <c r="RNK39" s="37"/>
      <c r="RNL39" s="37"/>
      <c r="RNM39" s="37"/>
      <c r="RNN39" s="37"/>
      <c r="RNO39" s="37"/>
      <c r="RNP39" s="37"/>
      <c r="RNQ39" s="37"/>
      <c r="RNR39" s="37"/>
      <c r="RNS39" s="37"/>
      <c r="RNT39" s="37"/>
      <c r="RNU39" s="37"/>
      <c r="RNV39" s="37"/>
      <c r="RNW39" s="37"/>
      <c r="RNX39" s="37"/>
      <c r="RNY39" s="37"/>
      <c r="RNZ39" s="37"/>
      <c r="ROA39" s="33"/>
      <c r="ROB39" s="20"/>
      <c r="ROC39" s="20"/>
      <c r="ROD39" s="36"/>
      <c r="ROE39" s="37"/>
      <c r="ROF39" s="37"/>
      <c r="ROG39" s="37"/>
      <c r="ROH39" s="37"/>
      <c r="ROI39" s="37"/>
      <c r="ROJ39" s="37"/>
      <c r="ROK39" s="37"/>
      <c r="ROL39" s="37"/>
      <c r="ROM39" s="37"/>
      <c r="RON39" s="37"/>
      <c r="ROO39" s="37"/>
      <c r="ROP39" s="37"/>
      <c r="ROQ39" s="37"/>
      <c r="ROR39" s="37"/>
      <c r="ROS39" s="37"/>
      <c r="ROT39" s="37"/>
      <c r="ROU39" s="37"/>
      <c r="ROV39" s="37"/>
      <c r="ROW39" s="33"/>
      <c r="ROX39" s="20"/>
      <c r="ROY39" s="20"/>
      <c r="ROZ39" s="36"/>
      <c r="RPA39" s="37"/>
      <c r="RPB39" s="37"/>
      <c r="RPC39" s="37"/>
      <c r="RPD39" s="37"/>
      <c r="RPE39" s="37"/>
      <c r="RPF39" s="37"/>
      <c r="RPG39" s="37"/>
      <c r="RPH39" s="37"/>
      <c r="RPI39" s="37"/>
      <c r="RPJ39" s="37"/>
      <c r="RPK39" s="37"/>
      <c r="RPL39" s="37"/>
      <c r="RPM39" s="37"/>
      <c r="RPN39" s="37"/>
      <c r="RPO39" s="37"/>
      <c r="RPP39" s="37"/>
      <c r="RPQ39" s="37"/>
      <c r="RPR39" s="37"/>
      <c r="RPS39" s="33"/>
      <c r="RPT39" s="20"/>
      <c r="RPU39" s="20"/>
      <c r="RPV39" s="36"/>
      <c r="RPW39" s="37"/>
      <c r="RPX39" s="37"/>
      <c r="RPY39" s="37"/>
      <c r="RPZ39" s="37"/>
      <c r="RQA39" s="37"/>
      <c r="RQB39" s="37"/>
      <c r="RQC39" s="37"/>
      <c r="RQD39" s="37"/>
      <c r="RQE39" s="37"/>
      <c r="RQF39" s="37"/>
      <c r="RQG39" s="37"/>
      <c r="RQH39" s="37"/>
      <c r="RQI39" s="37"/>
      <c r="RQJ39" s="37"/>
      <c r="RQK39" s="37"/>
      <c r="RQL39" s="37"/>
      <c r="RQM39" s="37"/>
      <c r="RQN39" s="37"/>
      <c r="RQO39" s="33"/>
      <c r="RQP39" s="20"/>
      <c r="RQQ39" s="20"/>
      <c r="RQR39" s="36"/>
      <c r="RQS39" s="37"/>
      <c r="RQT39" s="37"/>
      <c r="RQU39" s="37"/>
      <c r="RQV39" s="37"/>
      <c r="RQW39" s="37"/>
      <c r="RQX39" s="37"/>
      <c r="RQY39" s="37"/>
      <c r="RQZ39" s="37"/>
      <c r="RRA39" s="37"/>
      <c r="RRB39" s="37"/>
      <c r="RRC39" s="37"/>
      <c r="RRD39" s="37"/>
      <c r="RRE39" s="37"/>
      <c r="RRF39" s="37"/>
      <c r="RRG39" s="37"/>
      <c r="RRH39" s="37"/>
      <c r="RRI39" s="37"/>
      <c r="RRJ39" s="37"/>
      <c r="RRK39" s="33"/>
      <c r="RRL39" s="20"/>
      <c r="RRM39" s="20"/>
      <c r="RRN39" s="36"/>
      <c r="RRO39" s="37"/>
      <c r="RRP39" s="37"/>
      <c r="RRQ39" s="37"/>
      <c r="RRR39" s="37"/>
      <c r="RRS39" s="37"/>
      <c r="RRT39" s="37"/>
      <c r="RRU39" s="37"/>
      <c r="RRV39" s="37"/>
      <c r="RRW39" s="37"/>
      <c r="RRX39" s="37"/>
      <c r="RRY39" s="37"/>
      <c r="RRZ39" s="37"/>
      <c r="RSA39" s="37"/>
      <c r="RSB39" s="37"/>
      <c r="RSC39" s="37"/>
      <c r="RSD39" s="37"/>
      <c r="RSE39" s="37"/>
      <c r="RSF39" s="37"/>
      <c r="RSG39" s="33"/>
      <c r="RSH39" s="20"/>
      <c r="RSI39" s="20"/>
      <c r="RSJ39" s="36"/>
      <c r="RSK39" s="37"/>
      <c r="RSL39" s="37"/>
      <c r="RSM39" s="37"/>
      <c r="RSN39" s="37"/>
      <c r="RSO39" s="37"/>
      <c r="RSP39" s="37"/>
      <c r="RSQ39" s="37"/>
      <c r="RSR39" s="37"/>
      <c r="RSS39" s="37"/>
      <c r="RST39" s="37"/>
      <c r="RSU39" s="37"/>
      <c r="RSV39" s="37"/>
      <c r="RSW39" s="37"/>
      <c r="RSX39" s="37"/>
      <c r="RSY39" s="37"/>
      <c r="RSZ39" s="37"/>
      <c r="RTA39" s="37"/>
      <c r="RTB39" s="37"/>
      <c r="RTC39" s="33"/>
      <c r="RTD39" s="20"/>
      <c r="RTE39" s="20"/>
      <c r="RTF39" s="36"/>
      <c r="RTG39" s="37"/>
      <c r="RTH39" s="37"/>
      <c r="RTI39" s="37"/>
      <c r="RTJ39" s="37"/>
      <c r="RTK39" s="37"/>
      <c r="RTL39" s="37"/>
      <c r="RTM39" s="37"/>
      <c r="RTN39" s="37"/>
      <c r="RTO39" s="37"/>
      <c r="RTP39" s="37"/>
      <c r="RTQ39" s="37"/>
      <c r="RTR39" s="37"/>
      <c r="RTS39" s="37"/>
      <c r="RTT39" s="37"/>
      <c r="RTU39" s="37"/>
      <c r="RTV39" s="37"/>
      <c r="RTW39" s="37"/>
      <c r="RTX39" s="37"/>
      <c r="RTY39" s="33"/>
      <c r="RTZ39" s="20"/>
      <c r="RUA39" s="20"/>
      <c r="RUB39" s="36"/>
      <c r="RUC39" s="37"/>
      <c r="RUD39" s="37"/>
      <c r="RUE39" s="37"/>
      <c r="RUF39" s="37"/>
      <c r="RUG39" s="37"/>
      <c r="RUH39" s="37"/>
      <c r="RUI39" s="37"/>
      <c r="RUJ39" s="37"/>
      <c r="RUK39" s="37"/>
      <c r="RUL39" s="37"/>
      <c r="RUM39" s="37"/>
      <c r="RUN39" s="37"/>
      <c r="RUO39" s="37"/>
      <c r="RUP39" s="37"/>
      <c r="RUQ39" s="37"/>
      <c r="RUR39" s="37"/>
      <c r="RUS39" s="37"/>
      <c r="RUT39" s="37"/>
      <c r="RUU39" s="33"/>
      <c r="RUV39" s="20"/>
      <c r="RUW39" s="20"/>
      <c r="RUX39" s="36"/>
      <c r="RUY39" s="37"/>
      <c r="RUZ39" s="37"/>
      <c r="RVA39" s="37"/>
      <c r="RVB39" s="37"/>
      <c r="RVC39" s="37"/>
      <c r="RVD39" s="37"/>
      <c r="RVE39" s="37"/>
      <c r="RVF39" s="37"/>
      <c r="RVG39" s="37"/>
      <c r="RVH39" s="37"/>
      <c r="RVI39" s="37"/>
      <c r="RVJ39" s="37"/>
      <c r="RVK39" s="37"/>
      <c r="RVL39" s="37"/>
      <c r="RVM39" s="37"/>
      <c r="RVN39" s="37"/>
      <c r="RVO39" s="37"/>
      <c r="RVP39" s="37"/>
      <c r="RVQ39" s="33"/>
      <c r="RVR39" s="20"/>
      <c r="RVS39" s="20"/>
      <c r="RVT39" s="36"/>
      <c r="RVU39" s="37"/>
      <c r="RVV39" s="37"/>
      <c r="RVW39" s="37"/>
      <c r="RVX39" s="37"/>
      <c r="RVY39" s="37"/>
      <c r="RVZ39" s="37"/>
      <c r="RWA39" s="37"/>
      <c r="RWB39" s="37"/>
      <c r="RWC39" s="37"/>
      <c r="RWD39" s="37"/>
      <c r="RWE39" s="37"/>
      <c r="RWF39" s="37"/>
      <c r="RWG39" s="37"/>
      <c r="RWH39" s="37"/>
      <c r="RWI39" s="37"/>
      <c r="RWJ39" s="37"/>
      <c r="RWK39" s="37"/>
      <c r="RWL39" s="37"/>
      <c r="RWM39" s="33"/>
      <c r="RWN39" s="20"/>
      <c r="RWO39" s="20"/>
      <c r="RWP39" s="36"/>
      <c r="RWQ39" s="37"/>
      <c r="RWR39" s="37"/>
      <c r="RWS39" s="37"/>
      <c r="RWT39" s="37"/>
      <c r="RWU39" s="37"/>
      <c r="RWV39" s="37"/>
      <c r="RWW39" s="37"/>
      <c r="RWX39" s="37"/>
      <c r="RWY39" s="37"/>
      <c r="RWZ39" s="37"/>
      <c r="RXA39" s="37"/>
      <c r="RXB39" s="37"/>
      <c r="RXC39" s="37"/>
      <c r="RXD39" s="37"/>
      <c r="RXE39" s="37"/>
      <c r="RXF39" s="37"/>
      <c r="RXG39" s="37"/>
      <c r="RXH39" s="37"/>
      <c r="RXI39" s="33"/>
      <c r="RXJ39" s="20"/>
      <c r="RXK39" s="20"/>
      <c r="RXL39" s="36"/>
      <c r="RXM39" s="37"/>
      <c r="RXN39" s="37"/>
      <c r="RXO39" s="37"/>
      <c r="RXP39" s="37"/>
      <c r="RXQ39" s="37"/>
      <c r="RXR39" s="37"/>
      <c r="RXS39" s="37"/>
      <c r="RXT39" s="37"/>
      <c r="RXU39" s="37"/>
      <c r="RXV39" s="37"/>
      <c r="RXW39" s="37"/>
      <c r="RXX39" s="37"/>
      <c r="RXY39" s="37"/>
      <c r="RXZ39" s="37"/>
      <c r="RYA39" s="37"/>
      <c r="RYB39" s="37"/>
      <c r="RYC39" s="37"/>
      <c r="RYD39" s="37"/>
      <c r="RYE39" s="33"/>
      <c r="RYF39" s="20"/>
      <c r="RYG39" s="20"/>
      <c r="RYH39" s="36"/>
      <c r="RYI39" s="37"/>
      <c r="RYJ39" s="37"/>
      <c r="RYK39" s="37"/>
      <c r="RYL39" s="37"/>
      <c r="RYM39" s="37"/>
      <c r="RYN39" s="37"/>
      <c r="RYO39" s="37"/>
      <c r="RYP39" s="37"/>
      <c r="RYQ39" s="37"/>
      <c r="RYR39" s="37"/>
      <c r="RYS39" s="37"/>
      <c r="RYT39" s="37"/>
      <c r="RYU39" s="37"/>
      <c r="RYV39" s="37"/>
      <c r="RYW39" s="37"/>
      <c r="RYX39" s="37"/>
      <c r="RYY39" s="37"/>
      <c r="RYZ39" s="37"/>
      <c r="RZA39" s="33"/>
      <c r="RZB39" s="20"/>
      <c r="RZC39" s="20"/>
      <c r="RZD39" s="36"/>
      <c r="RZE39" s="37"/>
      <c r="RZF39" s="37"/>
      <c r="RZG39" s="37"/>
      <c r="RZH39" s="37"/>
      <c r="RZI39" s="37"/>
      <c r="RZJ39" s="37"/>
      <c r="RZK39" s="37"/>
      <c r="RZL39" s="37"/>
      <c r="RZM39" s="37"/>
      <c r="RZN39" s="37"/>
      <c r="RZO39" s="37"/>
      <c r="RZP39" s="37"/>
      <c r="RZQ39" s="37"/>
      <c r="RZR39" s="37"/>
      <c r="RZS39" s="37"/>
      <c r="RZT39" s="37"/>
      <c r="RZU39" s="37"/>
      <c r="RZV39" s="37"/>
      <c r="RZW39" s="33"/>
      <c r="RZX39" s="20"/>
      <c r="RZY39" s="20"/>
      <c r="RZZ39" s="36"/>
      <c r="SAA39" s="37"/>
      <c r="SAB39" s="37"/>
      <c r="SAC39" s="37"/>
      <c r="SAD39" s="37"/>
      <c r="SAE39" s="37"/>
      <c r="SAF39" s="37"/>
      <c r="SAG39" s="37"/>
      <c r="SAH39" s="37"/>
      <c r="SAI39" s="37"/>
      <c r="SAJ39" s="37"/>
      <c r="SAK39" s="37"/>
      <c r="SAL39" s="37"/>
      <c r="SAM39" s="37"/>
      <c r="SAN39" s="37"/>
      <c r="SAO39" s="37"/>
      <c r="SAP39" s="37"/>
      <c r="SAQ39" s="37"/>
      <c r="SAR39" s="37"/>
      <c r="SAS39" s="33"/>
      <c r="SAT39" s="20"/>
      <c r="SAU39" s="20"/>
      <c r="SAV39" s="36"/>
      <c r="SAW39" s="37"/>
      <c r="SAX39" s="37"/>
      <c r="SAY39" s="37"/>
      <c r="SAZ39" s="37"/>
      <c r="SBA39" s="37"/>
      <c r="SBB39" s="37"/>
      <c r="SBC39" s="37"/>
      <c r="SBD39" s="37"/>
      <c r="SBE39" s="37"/>
      <c r="SBF39" s="37"/>
      <c r="SBG39" s="37"/>
      <c r="SBH39" s="37"/>
      <c r="SBI39" s="37"/>
      <c r="SBJ39" s="37"/>
      <c r="SBK39" s="37"/>
      <c r="SBL39" s="37"/>
      <c r="SBM39" s="37"/>
      <c r="SBN39" s="37"/>
      <c r="SBO39" s="33"/>
      <c r="SBP39" s="20"/>
      <c r="SBQ39" s="20"/>
      <c r="SBR39" s="36"/>
      <c r="SBS39" s="37"/>
      <c r="SBT39" s="37"/>
      <c r="SBU39" s="37"/>
      <c r="SBV39" s="37"/>
      <c r="SBW39" s="37"/>
      <c r="SBX39" s="37"/>
      <c r="SBY39" s="37"/>
      <c r="SBZ39" s="37"/>
      <c r="SCA39" s="37"/>
      <c r="SCB39" s="37"/>
      <c r="SCC39" s="37"/>
      <c r="SCD39" s="37"/>
      <c r="SCE39" s="37"/>
      <c r="SCF39" s="37"/>
      <c r="SCG39" s="37"/>
      <c r="SCH39" s="37"/>
      <c r="SCI39" s="37"/>
      <c r="SCJ39" s="37"/>
      <c r="SCK39" s="33"/>
      <c r="SCL39" s="20"/>
      <c r="SCM39" s="20"/>
      <c r="SCN39" s="36"/>
      <c r="SCO39" s="37"/>
      <c r="SCP39" s="37"/>
      <c r="SCQ39" s="37"/>
      <c r="SCR39" s="37"/>
      <c r="SCS39" s="37"/>
      <c r="SCT39" s="37"/>
      <c r="SCU39" s="37"/>
      <c r="SCV39" s="37"/>
      <c r="SCW39" s="37"/>
      <c r="SCX39" s="37"/>
      <c r="SCY39" s="37"/>
      <c r="SCZ39" s="37"/>
      <c r="SDA39" s="37"/>
      <c r="SDB39" s="37"/>
      <c r="SDC39" s="37"/>
      <c r="SDD39" s="37"/>
      <c r="SDE39" s="37"/>
      <c r="SDF39" s="37"/>
      <c r="SDG39" s="33"/>
      <c r="SDH39" s="20"/>
      <c r="SDI39" s="20"/>
      <c r="SDJ39" s="36"/>
      <c r="SDK39" s="37"/>
      <c r="SDL39" s="37"/>
      <c r="SDM39" s="37"/>
      <c r="SDN39" s="37"/>
      <c r="SDO39" s="37"/>
      <c r="SDP39" s="37"/>
      <c r="SDQ39" s="37"/>
      <c r="SDR39" s="37"/>
      <c r="SDS39" s="37"/>
      <c r="SDT39" s="37"/>
      <c r="SDU39" s="37"/>
      <c r="SDV39" s="37"/>
      <c r="SDW39" s="37"/>
      <c r="SDX39" s="37"/>
      <c r="SDY39" s="37"/>
      <c r="SDZ39" s="37"/>
      <c r="SEA39" s="37"/>
      <c r="SEB39" s="37"/>
      <c r="SEC39" s="33"/>
      <c r="SED39" s="20"/>
      <c r="SEE39" s="20"/>
      <c r="SEF39" s="36"/>
      <c r="SEG39" s="37"/>
      <c r="SEH39" s="37"/>
      <c r="SEI39" s="37"/>
      <c r="SEJ39" s="37"/>
      <c r="SEK39" s="37"/>
      <c r="SEL39" s="37"/>
      <c r="SEM39" s="37"/>
      <c r="SEN39" s="37"/>
      <c r="SEO39" s="37"/>
      <c r="SEP39" s="37"/>
      <c r="SEQ39" s="37"/>
      <c r="SER39" s="37"/>
      <c r="SES39" s="37"/>
      <c r="SET39" s="37"/>
      <c r="SEU39" s="37"/>
      <c r="SEV39" s="37"/>
      <c r="SEW39" s="37"/>
      <c r="SEX39" s="37"/>
      <c r="SEY39" s="33"/>
      <c r="SEZ39" s="20"/>
      <c r="SFA39" s="20"/>
      <c r="SFB39" s="36"/>
      <c r="SFC39" s="37"/>
      <c r="SFD39" s="37"/>
      <c r="SFE39" s="37"/>
      <c r="SFF39" s="37"/>
      <c r="SFG39" s="37"/>
      <c r="SFH39" s="37"/>
      <c r="SFI39" s="37"/>
      <c r="SFJ39" s="37"/>
      <c r="SFK39" s="37"/>
      <c r="SFL39" s="37"/>
      <c r="SFM39" s="37"/>
      <c r="SFN39" s="37"/>
      <c r="SFO39" s="37"/>
      <c r="SFP39" s="37"/>
      <c r="SFQ39" s="37"/>
      <c r="SFR39" s="37"/>
      <c r="SFS39" s="37"/>
      <c r="SFT39" s="37"/>
      <c r="SFU39" s="33"/>
      <c r="SFV39" s="20"/>
      <c r="SFW39" s="20"/>
      <c r="SFX39" s="36"/>
      <c r="SFY39" s="37"/>
      <c r="SFZ39" s="37"/>
      <c r="SGA39" s="37"/>
      <c r="SGB39" s="37"/>
      <c r="SGC39" s="37"/>
      <c r="SGD39" s="37"/>
      <c r="SGE39" s="37"/>
      <c r="SGF39" s="37"/>
      <c r="SGG39" s="37"/>
      <c r="SGH39" s="37"/>
      <c r="SGI39" s="37"/>
      <c r="SGJ39" s="37"/>
      <c r="SGK39" s="37"/>
      <c r="SGL39" s="37"/>
      <c r="SGM39" s="37"/>
      <c r="SGN39" s="37"/>
      <c r="SGO39" s="37"/>
      <c r="SGP39" s="37"/>
      <c r="SGQ39" s="33"/>
      <c r="SGR39" s="20"/>
      <c r="SGS39" s="20"/>
      <c r="SGT39" s="36"/>
      <c r="SGU39" s="37"/>
      <c r="SGV39" s="37"/>
      <c r="SGW39" s="37"/>
      <c r="SGX39" s="37"/>
      <c r="SGY39" s="37"/>
      <c r="SGZ39" s="37"/>
      <c r="SHA39" s="37"/>
      <c r="SHB39" s="37"/>
      <c r="SHC39" s="37"/>
      <c r="SHD39" s="37"/>
      <c r="SHE39" s="37"/>
      <c r="SHF39" s="37"/>
      <c r="SHG39" s="37"/>
      <c r="SHH39" s="37"/>
      <c r="SHI39" s="37"/>
      <c r="SHJ39" s="37"/>
      <c r="SHK39" s="37"/>
      <c r="SHL39" s="37"/>
      <c r="SHM39" s="33"/>
      <c r="SHN39" s="20"/>
      <c r="SHO39" s="20"/>
      <c r="SHP39" s="36"/>
      <c r="SHQ39" s="37"/>
      <c r="SHR39" s="37"/>
      <c r="SHS39" s="37"/>
      <c r="SHT39" s="37"/>
      <c r="SHU39" s="37"/>
      <c r="SHV39" s="37"/>
      <c r="SHW39" s="37"/>
      <c r="SHX39" s="37"/>
      <c r="SHY39" s="37"/>
      <c r="SHZ39" s="37"/>
      <c r="SIA39" s="37"/>
      <c r="SIB39" s="37"/>
      <c r="SIC39" s="37"/>
      <c r="SID39" s="37"/>
      <c r="SIE39" s="37"/>
      <c r="SIF39" s="37"/>
      <c r="SIG39" s="37"/>
      <c r="SIH39" s="37"/>
      <c r="SII39" s="33"/>
      <c r="SIJ39" s="20"/>
      <c r="SIK39" s="20"/>
      <c r="SIL39" s="36"/>
      <c r="SIM39" s="37"/>
      <c r="SIN39" s="37"/>
      <c r="SIO39" s="37"/>
      <c r="SIP39" s="37"/>
      <c r="SIQ39" s="37"/>
      <c r="SIR39" s="37"/>
      <c r="SIS39" s="37"/>
      <c r="SIT39" s="37"/>
      <c r="SIU39" s="37"/>
      <c r="SIV39" s="37"/>
      <c r="SIW39" s="37"/>
      <c r="SIX39" s="37"/>
      <c r="SIY39" s="37"/>
      <c r="SIZ39" s="37"/>
      <c r="SJA39" s="37"/>
      <c r="SJB39" s="37"/>
      <c r="SJC39" s="37"/>
      <c r="SJD39" s="37"/>
      <c r="SJE39" s="33"/>
      <c r="SJF39" s="20"/>
      <c r="SJG39" s="20"/>
      <c r="SJH39" s="36"/>
      <c r="SJI39" s="37"/>
      <c r="SJJ39" s="37"/>
      <c r="SJK39" s="37"/>
      <c r="SJL39" s="37"/>
      <c r="SJM39" s="37"/>
      <c r="SJN39" s="37"/>
      <c r="SJO39" s="37"/>
      <c r="SJP39" s="37"/>
      <c r="SJQ39" s="37"/>
      <c r="SJR39" s="37"/>
      <c r="SJS39" s="37"/>
      <c r="SJT39" s="37"/>
      <c r="SJU39" s="37"/>
      <c r="SJV39" s="37"/>
      <c r="SJW39" s="37"/>
      <c r="SJX39" s="37"/>
      <c r="SJY39" s="37"/>
      <c r="SJZ39" s="37"/>
      <c r="SKA39" s="33"/>
      <c r="SKB39" s="20"/>
      <c r="SKC39" s="20"/>
      <c r="SKD39" s="36"/>
      <c r="SKE39" s="37"/>
      <c r="SKF39" s="37"/>
      <c r="SKG39" s="37"/>
      <c r="SKH39" s="37"/>
      <c r="SKI39" s="37"/>
      <c r="SKJ39" s="37"/>
      <c r="SKK39" s="37"/>
      <c r="SKL39" s="37"/>
      <c r="SKM39" s="37"/>
      <c r="SKN39" s="37"/>
      <c r="SKO39" s="37"/>
      <c r="SKP39" s="37"/>
      <c r="SKQ39" s="37"/>
      <c r="SKR39" s="37"/>
      <c r="SKS39" s="37"/>
      <c r="SKT39" s="37"/>
      <c r="SKU39" s="37"/>
      <c r="SKV39" s="37"/>
      <c r="SKW39" s="33"/>
      <c r="SKX39" s="20"/>
      <c r="SKY39" s="20"/>
      <c r="SKZ39" s="36"/>
      <c r="SLA39" s="37"/>
      <c r="SLB39" s="37"/>
      <c r="SLC39" s="37"/>
      <c r="SLD39" s="37"/>
      <c r="SLE39" s="37"/>
      <c r="SLF39" s="37"/>
      <c r="SLG39" s="37"/>
      <c r="SLH39" s="37"/>
      <c r="SLI39" s="37"/>
      <c r="SLJ39" s="37"/>
      <c r="SLK39" s="37"/>
      <c r="SLL39" s="37"/>
      <c r="SLM39" s="37"/>
      <c r="SLN39" s="37"/>
      <c r="SLO39" s="37"/>
      <c r="SLP39" s="37"/>
      <c r="SLQ39" s="37"/>
      <c r="SLR39" s="37"/>
      <c r="SLS39" s="33"/>
      <c r="SLT39" s="20"/>
      <c r="SLU39" s="20"/>
      <c r="SLV39" s="36"/>
      <c r="SLW39" s="37"/>
      <c r="SLX39" s="37"/>
      <c r="SLY39" s="37"/>
      <c r="SLZ39" s="37"/>
      <c r="SMA39" s="37"/>
      <c r="SMB39" s="37"/>
      <c r="SMC39" s="37"/>
      <c r="SMD39" s="37"/>
      <c r="SME39" s="37"/>
      <c r="SMF39" s="37"/>
      <c r="SMG39" s="37"/>
      <c r="SMH39" s="37"/>
      <c r="SMI39" s="37"/>
      <c r="SMJ39" s="37"/>
      <c r="SMK39" s="37"/>
      <c r="SML39" s="37"/>
      <c r="SMM39" s="37"/>
      <c r="SMN39" s="37"/>
      <c r="SMO39" s="33"/>
      <c r="SMP39" s="20"/>
      <c r="SMQ39" s="20"/>
      <c r="SMR39" s="36"/>
      <c r="SMS39" s="37"/>
      <c r="SMT39" s="37"/>
      <c r="SMU39" s="37"/>
      <c r="SMV39" s="37"/>
      <c r="SMW39" s="37"/>
      <c r="SMX39" s="37"/>
      <c r="SMY39" s="37"/>
      <c r="SMZ39" s="37"/>
      <c r="SNA39" s="37"/>
      <c r="SNB39" s="37"/>
      <c r="SNC39" s="37"/>
      <c r="SND39" s="37"/>
      <c r="SNE39" s="37"/>
      <c r="SNF39" s="37"/>
      <c r="SNG39" s="37"/>
      <c r="SNH39" s="37"/>
      <c r="SNI39" s="37"/>
      <c r="SNJ39" s="37"/>
      <c r="SNK39" s="33"/>
      <c r="SNL39" s="20"/>
      <c r="SNM39" s="20"/>
      <c r="SNN39" s="36"/>
      <c r="SNO39" s="37"/>
      <c r="SNP39" s="37"/>
      <c r="SNQ39" s="37"/>
      <c r="SNR39" s="37"/>
      <c r="SNS39" s="37"/>
      <c r="SNT39" s="37"/>
      <c r="SNU39" s="37"/>
      <c r="SNV39" s="37"/>
      <c r="SNW39" s="37"/>
      <c r="SNX39" s="37"/>
      <c r="SNY39" s="37"/>
      <c r="SNZ39" s="37"/>
      <c r="SOA39" s="37"/>
      <c r="SOB39" s="37"/>
      <c r="SOC39" s="37"/>
      <c r="SOD39" s="37"/>
      <c r="SOE39" s="37"/>
      <c r="SOF39" s="37"/>
      <c r="SOG39" s="33"/>
      <c r="SOH39" s="20"/>
      <c r="SOI39" s="20"/>
      <c r="SOJ39" s="36"/>
      <c r="SOK39" s="37"/>
      <c r="SOL39" s="37"/>
      <c r="SOM39" s="37"/>
      <c r="SON39" s="37"/>
      <c r="SOO39" s="37"/>
      <c r="SOP39" s="37"/>
      <c r="SOQ39" s="37"/>
      <c r="SOR39" s="37"/>
      <c r="SOS39" s="37"/>
      <c r="SOT39" s="37"/>
      <c r="SOU39" s="37"/>
      <c r="SOV39" s="37"/>
      <c r="SOW39" s="37"/>
      <c r="SOX39" s="37"/>
      <c r="SOY39" s="37"/>
      <c r="SOZ39" s="37"/>
      <c r="SPA39" s="37"/>
      <c r="SPB39" s="37"/>
      <c r="SPC39" s="33"/>
      <c r="SPD39" s="20"/>
      <c r="SPE39" s="20"/>
      <c r="SPF39" s="36"/>
      <c r="SPG39" s="37"/>
      <c r="SPH39" s="37"/>
      <c r="SPI39" s="37"/>
      <c r="SPJ39" s="37"/>
      <c r="SPK39" s="37"/>
      <c r="SPL39" s="37"/>
      <c r="SPM39" s="37"/>
      <c r="SPN39" s="37"/>
      <c r="SPO39" s="37"/>
      <c r="SPP39" s="37"/>
      <c r="SPQ39" s="37"/>
      <c r="SPR39" s="37"/>
      <c r="SPS39" s="37"/>
      <c r="SPT39" s="37"/>
      <c r="SPU39" s="37"/>
      <c r="SPV39" s="37"/>
      <c r="SPW39" s="37"/>
      <c r="SPX39" s="37"/>
      <c r="SPY39" s="33"/>
      <c r="SPZ39" s="20"/>
      <c r="SQA39" s="20"/>
      <c r="SQB39" s="36"/>
      <c r="SQC39" s="37"/>
      <c r="SQD39" s="37"/>
      <c r="SQE39" s="37"/>
      <c r="SQF39" s="37"/>
      <c r="SQG39" s="37"/>
      <c r="SQH39" s="37"/>
      <c r="SQI39" s="37"/>
      <c r="SQJ39" s="37"/>
      <c r="SQK39" s="37"/>
      <c r="SQL39" s="37"/>
      <c r="SQM39" s="37"/>
      <c r="SQN39" s="37"/>
      <c r="SQO39" s="37"/>
      <c r="SQP39" s="37"/>
      <c r="SQQ39" s="37"/>
      <c r="SQR39" s="37"/>
      <c r="SQS39" s="37"/>
      <c r="SQT39" s="37"/>
      <c r="SQU39" s="33"/>
      <c r="SQV39" s="20"/>
      <c r="SQW39" s="20"/>
      <c r="SQX39" s="36"/>
      <c r="SQY39" s="37"/>
      <c r="SQZ39" s="37"/>
      <c r="SRA39" s="37"/>
      <c r="SRB39" s="37"/>
      <c r="SRC39" s="37"/>
      <c r="SRD39" s="37"/>
      <c r="SRE39" s="37"/>
      <c r="SRF39" s="37"/>
      <c r="SRG39" s="37"/>
      <c r="SRH39" s="37"/>
      <c r="SRI39" s="37"/>
      <c r="SRJ39" s="37"/>
      <c r="SRK39" s="37"/>
      <c r="SRL39" s="37"/>
      <c r="SRM39" s="37"/>
      <c r="SRN39" s="37"/>
      <c r="SRO39" s="37"/>
      <c r="SRP39" s="37"/>
      <c r="SRQ39" s="33"/>
      <c r="SRR39" s="20"/>
      <c r="SRS39" s="20"/>
      <c r="SRT39" s="36"/>
      <c r="SRU39" s="37"/>
      <c r="SRV39" s="37"/>
      <c r="SRW39" s="37"/>
      <c r="SRX39" s="37"/>
      <c r="SRY39" s="37"/>
      <c r="SRZ39" s="37"/>
      <c r="SSA39" s="37"/>
      <c r="SSB39" s="37"/>
      <c r="SSC39" s="37"/>
      <c r="SSD39" s="37"/>
      <c r="SSE39" s="37"/>
      <c r="SSF39" s="37"/>
      <c r="SSG39" s="37"/>
      <c r="SSH39" s="37"/>
      <c r="SSI39" s="37"/>
      <c r="SSJ39" s="37"/>
      <c r="SSK39" s="37"/>
      <c r="SSL39" s="37"/>
      <c r="SSM39" s="33"/>
      <c r="SSN39" s="20"/>
      <c r="SSO39" s="20"/>
      <c r="SSP39" s="36"/>
      <c r="SSQ39" s="37"/>
      <c r="SSR39" s="37"/>
      <c r="SSS39" s="37"/>
      <c r="SST39" s="37"/>
      <c r="SSU39" s="37"/>
      <c r="SSV39" s="37"/>
      <c r="SSW39" s="37"/>
      <c r="SSX39" s="37"/>
      <c r="SSY39" s="37"/>
      <c r="SSZ39" s="37"/>
      <c r="STA39" s="37"/>
      <c r="STB39" s="37"/>
      <c r="STC39" s="37"/>
      <c r="STD39" s="37"/>
      <c r="STE39" s="37"/>
      <c r="STF39" s="37"/>
      <c r="STG39" s="37"/>
      <c r="STH39" s="37"/>
      <c r="STI39" s="33"/>
      <c r="STJ39" s="20"/>
      <c r="STK39" s="20"/>
      <c r="STL39" s="36"/>
      <c r="STM39" s="37"/>
      <c r="STN39" s="37"/>
      <c r="STO39" s="37"/>
      <c r="STP39" s="37"/>
      <c r="STQ39" s="37"/>
      <c r="STR39" s="37"/>
      <c r="STS39" s="37"/>
      <c r="STT39" s="37"/>
      <c r="STU39" s="37"/>
      <c r="STV39" s="37"/>
      <c r="STW39" s="37"/>
      <c r="STX39" s="37"/>
      <c r="STY39" s="37"/>
      <c r="STZ39" s="37"/>
      <c r="SUA39" s="37"/>
      <c r="SUB39" s="37"/>
      <c r="SUC39" s="37"/>
      <c r="SUD39" s="37"/>
      <c r="SUE39" s="33"/>
      <c r="SUF39" s="20"/>
      <c r="SUG39" s="20"/>
      <c r="SUH39" s="36"/>
      <c r="SUI39" s="37"/>
      <c r="SUJ39" s="37"/>
      <c r="SUK39" s="37"/>
      <c r="SUL39" s="37"/>
      <c r="SUM39" s="37"/>
      <c r="SUN39" s="37"/>
      <c r="SUO39" s="37"/>
      <c r="SUP39" s="37"/>
      <c r="SUQ39" s="37"/>
      <c r="SUR39" s="37"/>
      <c r="SUS39" s="37"/>
      <c r="SUT39" s="37"/>
      <c r="SUU39" s="37"/>
      <c r="SUV39" s="37"/>
      <c r="SUW39" s="37"/>
      <c r="SUX39" s="37"/>
      <c r="SUY39" s="37"/>
      <c r="SUZ39" s="37"/>
      <c r="SVA39" s="33"/>
      <c r="SVB39" s="20"/>
      <c r="SVC39" s="20"/>
      <c r="SVD39" s="36"/>
      <c r="SVE39" s="37"/>
      <c r="SVF39" s="37"/>
      <c r="SVG39" s="37"/>
      <c r="SVH39" s="37"/>
      <c r="SVI39" s="37"/>
      <c r="SVJ39" s="37"/>
      <c r="SVK39" s="37"/>
      <c r="SVL39" s="37"/>
      <c r="SVM39" s="37"/>
      <c r="SVN39" s="37"/>
      <c r="SVO39" s="37"/>
      <c r="SVP39" s="37"/>
      <c r="SVQ39" s="37"/>
      <c r="SVR39" s="37"/>
      <c r="SVS39" s="37"/>
      <c r="SVT39" s="37"/>
      <c r="SVU39" s="37"/>
      <c r="SVV39" s="37"/>
      <c r="SVW39" s="33"/>
      <c r="SVX39" s="20"/>
      <c r="SVY39" s="20"/>
      <c r="SVZ39" s="36"/>
      <c r="SWA39" s="37"/>
      <c r="SWB39" s="37"/>
      <c r="SWC39" s="37"/>
      <c r="SWD39" s="37"/>
      <c r="SWE39" s="37"/>
      <c r="SWF39" s="37"/>
      <c r="SWG39" s="37"/>
      <c r="SWH39" s="37"/>
      <c r="SWI39" s="37"/>
      <c r="SWJ39" s="37"/>
      <c r="SWK39" s="37"/>
      <c r="SWL39" s="37"/>
      <c r="SWM39" s="37"/>
      <c r="SWN39" s="37"/>
      <c r="SWO39" s="37"/>
      <c r="SWP39" s="37"/>
      <c r="SWQ39" s="37"/>
      <c r="SWR39" s="37"/>
      <c r="SWS39" s="33"/>
      <c r="SWT39" s="20"/>
      <c r="SWU39" s="20"/>
      <c r="SWV39" s="36"/>
      <c r="SWW39" s="37"/>
      <c r="SWX39" s="37"/>
      <c r="SWY39" s="37"/>
      <c r="SWZ39" s="37"/>
      <c r="SXA39" s="37"/>
      <c r="SXB39" s="37"/>
      <c r="SXC39" s="37"/>
      <c r="SXD39" s="37"/>
      <c r="SXE39" s="37"/>
      <c r="SXF39" s="37"/>
      <c r="SXG39" s="37"/>
      <c r="SXH39" s="37"/>
      <c r="SXI39" s="37"/>
      <c r="SXJ39" s="37"/>
      <c r="SXK39" s="37"/>
      <c r="SXL39" s="37"/>
      <c r="SXM39" s="37"/>
      <c r="SXN39" s="37"/>
      <c r="SXO39" s="33"/>
      <c r="SXP39" s="20"/>
      <c r="SXQ39" s="20"/>
      <c r="SXR39" s="36"/>
      <c r="SXS39" s="37"/>
      <c r="SXT39" s="37"/>
      <c r="SXU39" s="37"/>
      <c r="SXV39" s="37"/>
      <c r="SXW39" s="37"/>
      <c r="SXX39" s="37"/>
      <c r="SXY39" s="37"/>
      <c r="SXZ39" s="37"/>
      <c r="SYA39" s="37"/>
      <c r="SYB39" s="37"/>
      <c r="SYC39" s="37"/>
      <c r="SYD39" s="37"/>
      <c r="SYE39" s="37"/>
      <c r="SYF39" s="37"/>
      <c r="SYG39" s="37"/>
      <c r="SYH39" s="37"/>
      <c r="SYI39" s="37"/>
      <c r="SYJ39" s="37"/>
      <c r="SYK39" s="33"/>
      <c r="SYL39" s="20"/>
      <c r="SYM39" s="20"/>
      <c r="SYN39" s="36"/>
      <c r="SYO39" s="37"/>
      <c r="SYP39" s="37"/>
      <c r="SYQ39" s="37"/>
      <c r="SYR39" s="37"/>
      <c r="SYS39" s="37"/>
      <c r="SYT39" s="37"/>
      <c r="SYU39" s="37"/>
      <c r="SYV39" s="37"/>
      <c r="SYW39" s="37"/>
      <c r="SYX39" s="37"/>
      <c r="SYY39" s="37"/>
      <c r="SYZ39" s="37"/>
      <c r="SZA39" s="37"/>
      <c r="SZB39" s="37"/>
      <c r="SZC39" s="37"/>
      <c r="SZD39" s="37"/>
      <c r="SZE39" s="37"/>
      <c r="SZF39" s="37"/>
      <c r="SZG39" s="33"/>
      <c r="SZH39" s="20"/>
      <c r="SZI39" s="20"/>
      <c r="SZJ39" s="36"/>
      <c r="SZK39" s="37"/>
      <c r="SZL39" s="37"/>
      <c r="SZM39" s="37"/>
      <c r="SZN39" s="37"/>
      <c r="SZO39" s="37"/>
      <c r="SZP39" s="37"/>
      <c r="SZQ39" s="37"/>
      <c r="SZR39" s="37"/>
      <c r="SZS39" s="37"/>
      <c r="SZT39" s="37"/>
      <c r="SZU39" s="37"/>
      <c r="SZV39" s="37"/>
      <c r="SZW39" s="37"/>
      <c r="SZX39" s="37"/>
      <c r="SZY39" s="37"/>
      <c r="SZZ39" s="37"/>
      <c r="TAA39" s="37"/>
      <c r="TAB39" s="37"/>
      <c r="TAC39" s="33"/>
      <c r="TAD39" s="20"/>
      <c r="TAE39" s="20"/>
      <c r="TAF39" s="36"/>
      <c r="TAG39" s="37"/>
      <c r="TAH39" s="37"/>
      <c r="TAI39" s="37"/>
      <c r="TAJ39" s="37"/>
      <c r="TAK39" s="37"/>
      <c r="TAL39" s="37"/>
      <c r="TAM39" s="37"/>
      <c r="TAN39" s="37"/>
      <c r="TAO39" s="37"/>
      <c r="TAP39" s="37"/>
      <c r="TAQ39" s="37"/>
      <c r="TAR39" s="37"/>
      <c r="TAS39" s="37"/>
      <c r="TAT39" s="37"/>
      <c r="TAU39" s="37"/>
      <c r="TAV39" s="37"/>
      <c r="TAW39" s="37"/>
      <c r="TAX39" s="37"/>
      <c r="TAY39" s="33"/>
      <c r="TAZ39" s="20"/>
      <c r="TBA39" s="20"/>
      <c r="TBB39" s="36"/>
      <c r="TBC39" s="37"/>
      <c r="TBD39" s="37"/>
      <c r="TBE39" s="37"/>
      <c r="TBF39" s="37"/>
      <c r="TBG39" s="37"/>
      <c r="TBH39" s="37"/>
      <c r="TBI39" s="37"/>
      <c r="TBJ39" s="37"/>
      <c r="TBK39" s="37"/>
      <c r="TBL39" s="37"/>
      <c r="TBM39" s="37"/>
      <c r="TBN39" s="37"/>
      <c r="TBO39" s="37"/>
      <c r="TBP39" s="37"/>
      <c r="TBQ39" s="37"/>
      <c r="TBR39" s="37"/>
      <c r="TBS39" s="37"/>
      <c r="TBT39" s="37"/>
      <c r="TBU39" s="33"/>
      <c r="TBV39" s="20"/>
      <c r="TBW39" s="20"/>
      <c r="TBX39" s="36"/>
      <c r="TBY39" s="37"/>
      <c r="TBZ39" s="37"/>
      <c r="TCA39" s="37"/>
      <c r="TCB39" s="37"/>
      <c r="TCC39" s="37"/>
      <c r="TCD39" s="37"/>
      <c r="TCE39" s="37"/>
      <c r="TCF39" s="37"/>
      <c r="TCG39" s="37"/>
      <c r="TCH39" s="37"/>
      <c r="TCI39" s="37"/>
      <c r="TCJ39" s="37"/>
      <c r="TCK39" s="37"/>
      <c r="TCL39" s="37"/>
      <c r="TCM39" s="37"/>
      <c r="TCN39" s="37"/>
      <c r="TCO39" s="37"/>
      <c r="TCP39" s="37"/>
      <c r="TCQ39" s="33"/>
      <c r="TCR39" s="20"/>
      <c r="TCS39" s="20"/>
      <c r="TCT39" s="36"/>
      <c r="TCU39" s="37"/>
      <c r="TCV39" s="37"/>
      <c r="TCW39" s="37"/>
      <c r="TCX39" s="37"/>
      <c r="TCY39" s="37"/>
      <c r="TCZ39" s="37"/>
      <c r="TDA39" s="37"/>
      <c r="TDB39" s="37"/>
      <c r="TDC39" s="37"/>
      <c r="TDD39" s="37"/>
      <c r="TDE39" s="37"/>
      <c r="TDF39" s="37"/>
      <c r="TDG39" s="37"/>
      <c r="TDH39" s="37"/>
      <c r="TDI39" s="37"/>
      <c r="TDJ39" s="37"/>
      <c r="TDK39" s="37"/>
      <c r="TDL39" s="37"/>
      <c r="TDM39" s="33"/>
      <c r="TDN39" s="20"/>
      <c r="TDO39" s="20"/>
      <c r="TDP39" s="36"/>
      <c r="TDQ39" s="37"/>
      <c r="TDR39" s="37"/>
      <c r="TDS39" s="37"/>
      <c r="TDT39" s="37"/>
      <c r="TDU39" s="37"/>
      <c r="TDV39" s="37"/>
      <c r="TDW39" s="37"/>
      <c r="TDX39" s="37"/>
      <c r="TDY39" s="37"/>
      <c r="TDZ39" s="37"/>
      <c r="TEA39" s="37"/>
      <c r="TEB39" s="37"/>
      <c r="TEC39" s="37"/>
      <c r="TED39" s="37"/>
      <c r="TEE39" s="37"/>
      <c r="TEF39" s="37"/>
      <c r="TEG39" s="37"/>
      <c r="TEH39" s="37"/>
      <c r="TEI39" s="33"/>
      <c r="TEJ39" s="20"/>
      <c r="TEK39" s="20"/>
      <c r="TEL39" s="36"/>
      <c r="TEM39" s="37"/>
      <c r="TEN39" s="37"/>
      <c r="TEO39" s="37"/>
      <c r="TEP39" s="37"/>
      <c r="TEQ39" s="37"/>
      <c r="TER39" s="37"/>
      <c r="TES39" s="37"/>
      <c r="TET39" s="37"/>
      <c r="TEU39" s="37"/>
      <c r="TEV39" s="37"/>
      <c r="TEW39" s="37"/>
      <c r="TEX39" s="37"/>
      <c r="TEY39" s="37"/>
      <c r="TEZ39" s="37"/>
      <c r="TFA39" s="37"/>
      <c r="TFB39" s="37"/>
      <c r="TFC39" s="37"/>
      <c r="TFD39" s="37"/>
      <c r="TFE39" s="33"/>
      <c r="TFF39" s="20"/>
      <c r="TFG39" s="20"/>
      <c r="TFH39" s="36"/>
      <c r="TFI39" s="37"/>
      <c r="TFJ39" s="37"/>
      <c r="TFK39" s="37"/>
      <c r="TFL39" s="37"/>
      <c r="TFM39" s="37"/>
      <c r="TFN39" s="37"/>
      <c r="TFO39" s="37"/>
      <c r="TFP39" s="37"/>
      <c r="TFQ39" s="37"/>
      <c r="TFR39" s="37"/>
      <c r="TFS39" s="37"/>
      <c r="TFT39" s="37"/>
      <c r="TFU39" s="37"/>
      <c r="TFV39" s="37"/>
      <c r="TFW39" s="37"/>
      <c r="TFX39" s="37"/>
      <c r="TFY39" s="37"/>
      <c r="TFZ39" s="37"/>
      <c r="TGA39" s="33"/>
      <c r="TGB39" s="20"/>
      <c r="TGC39" s="20"/>
      <c r="TGD39" s="36"/>
      <c r="TGE39" s="37"/>
      <c r="TGF39" s="37"/>
      <c r="TGG39" s="37"/>
      <c r="TGH39" s="37"/>
      <c r="TGI39" s="37"/>
      <c r="TGJ39" s="37"/>
      <c r="TGK39" s="37"/>
      <c r="TGL39" s="37"/>
      <c r="TGM39" s="37"/>
      <c r="TGN39" s="37"/>
      <c r="TGO39" s="37"/>
      <c r="TGP39" s="37"/>
      <c r="TGQ39" s="37"/>
      <c r="TGR39" s="37"/>
      <c r="TGS39" s="37"/>
      <c r="TGT39" s="37"/>
      <c r="TGU39" s="37"/>
      <c r="TGV39" s="37"/>
      <c r="TGW39" s="33"/>
      <c r="TGX39" s="20"/>
      <c r="TGY39" s="20"/>
      <c r="TGZ39" s="36"/>
      <c r="THA39" s="37"/>
      <c r="THB39" s="37"/>
      <c r="THC39" s="37"/>
      <c r="THD39" s="37"/>
      <c r="THE39" s="37"/>
      <c r="THF39" s="37"/>
      <c r="THG39" s="37"/>
      <c r="THH39" s="37"/>
      <c r="THI39" s="37"/>
      <c r="THJ39" s="37"/>
      <c r="THK39" s="37"/>
      <c r="THL39" s="37"/>
      <c r="THM39" s="37"/>
      <c r="THN39" s="37"/>
      <c r="THO39" s="37"/>
      <c r="THP39" s="37"/>
      <c r="THQ39" s="37"/>
      <c r="THR39" s="37"/>
      <c r="THS39" s="33"/>
      <c r="THT39" s="20"/>
      <c r="THU39" s="20"/>
      <c r="THV39" s="36"/>
      <c r="THW39" s="37"/>
      <c r="THX39" s="37"/>
      <c r="THY39" s="37"/>
      <c r="THZ39" s="37"/>
      <c r="TIA39" s="37"/>
      <c r="TIB39" s="37"/>
      <c r="TIC39" s="37"/>
      <c r="TID39" s="37"/>
      <c r="TIE39" s="37"/>
      <c r="TIF39" s="37"/>
      <c r="TIG39" s="37"/>
      <c r="TIH39" s="37"/>
      <c r="TII39" s="37"/>
      <c r="TIJ39" s="37"/>
      <c r="TIK39" s="37"/>
      <c r="TIL39" s="37"/>
      <c r="TIM39" s="37"/>
      <c r="TIN39" s="37"/>
      <c r="TIO39" s="33"/>
      <c r="TIP39" s="20"/>
      <c r="TIQ39" s="20"/>
      <c r="TIR39" s="36"/>
      <c r="TIS39" s="37"/>
      <c r="TIT39" s="37"/>
      <c r="TIU39" s="37"/>
      <c r="TIV39" s="37"/>
      <c r="TIW39" s="37"/>
      <c r="TIX39" s="37"/>
      <c r="TIY39" s="37"/>
      <c r="TIZ39" s="37"/>
      <c r="TJA39" s="37"/>
      <c r="TJB39" s="37"/>
      <c r="TJC39" s="37"/>
      <c r="TJD39" s="37"/>
      <c r="TJE39" s="37"/>
      <c r="TJF39" s="37"/>
      <c r="TJG39" s="37"/>
      <c r="TJH39" s="37"/>
      <c r="TJI39" s="37"/>
      <c r="TJJ39" s="37"/>
      <c r="TJK39" s="33"/>
      <c r="TJL39" s="20"/>
      <c r="TJM39" s="20"/>
      <c r="TJN39" s="36"/>
      <c r="TJO39" s="37"/>
      <c r="TJP39" s="37"/>
      <c r="TJQ39" s="37"/>
      <c r="TJR39" s="37"/>
      <c r="TJS39" s="37"/>
      <c r="TJT39" s="37"/>
      <c r="TJU39" s="37"/>
      <c r="TJV39" s="37"/>
      <c r="TJW39" s="37"/>
      <c r="TJX39" s="37"/>
      <c r="TJY39" s="37"/>
      <c r="TJZ39" s="37"/>
      <c r="TKA39" s="37"/>
      <c r="TKB39" s="37"/>
      <c r="TKC39" s="37"/>
      <c r="TKD39" s="37"/>
      <c r="TKE39" s="37"/>
      <c r="TKF39" s="37"/>
      <c r="TKG39" s="33"/>
      <c r="TKH39" s="20"/>
      <c r="TKI39" s="20"/>
      <c r="TKJ39" s="36"/>
      <c r="TKK39" s="37"/>
      <c r="TKL39" s="37"/>
      <c r="TKM39" s="37"/>
      <c r="TKN39" s="37"/>
      <c r="TKO39" s="37"/>
      <c r="TKP39" s="37"/>
      <c r="TKQ39" s="37"/>
      <c r="TKR39" s="37"/>
      <c r="TKS39" s="37"/>
      <c r="TKT39" s="37"/>
      <c r="TKU39" s="37"/>
      <c r="TKV39" s="37"/>
      <c r="TKW39" s="37"/>
      <c r="TKX39" s="37"/>
      <c r="TKY39" s="37"/>
      <c r="TKZ39" s="37"/>
      <c r="TLA39" s="37"/>
      <c r="TLB39" s="37"/>
      <c r="TLC39" s="33"/>
      <c r="TLD39" s="20"/>
      <c r="TLE39" s="20"/>
      <c r="TLF39" s="36"/>
      <c r="TLG39" s="37"/>
      <c r="TLH39" s="37"/>
      <c r="TLI39" s="37"/>
      <c r="TLJ39" s="37"/>
      <c r="TLK39" s="37"/>
      <c r="TLL39" s="37"/>
      <c r="TLM39" s="37"/>
      <c r="TLN39" s="37"/>
      <c r="TLO39" s="37"/>
      <c r="TLP39" s="37"/>
      <c r="TLQ39" s="37"/>
      <c r="TLR39" s="37"/>
      <c r="TLS39" s="37"/>
      <c r="TLT39" s="37"/>
      <c r="TLU39" s="37"/>
      <c r="TLV39" s="37"/>
      <c r="TLW39" s="37"/>
      <c r="TLX39" s="37"/>
      <c r="TLY39" s="33"/>
      <c r="TLZ39" s="20"/>
      <c r="TMA39" s="20"/>
      <c r="TMB39" s="36"/>
      <c r="TMC39" s="37"/>
      <c r="TMD39" s="37"/>
      <c r="TME39" s="37"/>
      <c r="TMF39" s="37"/>
      <c r="TMG39" s="37"/>
      <c r="TMH39" s="37"/>
      <c r="TMI39" s="37"/>
      <c r="TMJ39" s="37"/>
      <c r="TMK39" s="37"/>
      <c r="TML39" s="37"/>
      <c r="TMM39" s="37"/>
      <c r="TMN39" s="37"/>
      <c r="TMO39" s="37"/>
      <c r="TMP39" s="37"/>
      <c r="TMQ39" s="37"/>
      <c r="TMR39" s="37"/>
      <c r="TMS39" s="37"/>
      <c r="TMT39" s="37"/>
      <c r="TMU39" s="33"/>
      <c r="TMV39" s="20"/>
      <c r="TMW39" s="20"/>
      <c r="TMX39" s="36"/>
      <c r="TMY39" s="37"/>
      <c r="TMZ39" s="37"/>
      <c r="TNA39" s="37"/>
      <c r="TNB39" s="37"/>
      <c r="TNC39" s="37"/>
      <c r="TND39" s="37"/>
      <c r="TNE39" s="37"/>
      <c r="TNF39" s="37"/>
      <c r="TNG39" s="37"/>
      <c r="TNH39" s="37"/>
      <c r="TNI39" s="37"/>
      <c r="TNJ39" s="37"/>
      <c r="TNK39" s="37"/>
      <c r="TNL39" s="37"/>
      <c r="TNM39" s="37"/>
      <c r="TNN39" s="37"/>
      <c r="TNO39" s="37"/>
      <c r="TNP39" s="37"/>
      <c r="TNQ39" s="33"/>
      <c r="TNR39" s="20"/>
      <c r="TNS39" s="20"/>
      <c r="TNT39" s="36"/>
      <c r="TNU39" s="37"/>
      <c r="TNV39" s="37"/>
      <c r="TNW39" s="37"/>
      <c r="TNX39" s="37"/>
      <c r="TNY39" s="37"/>
      <c r="TNZ39" s="37"/>
      <c r="TOA39" s="37"/>
      <c r="TOB39" s="37"/>
      <c r="TOC39" s="37"/>
      <c r="TOD39" s="37"/>
      <c r="TOE39" s="37"/>
      <c r="TOF39" s="37"/>
      <c r="TOG39" s="37"/>
      <c r="TOH39" s="37"/>
      <c r="TOI39" s="37"/>
      <c r="TOJ39" s="37"/>
      <c r="TOK39" s="37"/>
      <c r="TOL39" s="37"/>
      <c r="TOM39" s="33"/>
      <c r="TON39" s="20"/>
      <c r="TOO39" s="20"/>
      <c r="TOP39" s="36"/>
      <c r="TOQ39" s="37"/>
      <c r="TOR39" s="37"/>
      <c r="TOS39" s="37"/>
      <c r="TOT39" s="37"/>
      <c r="TOU39" s="37"/>
      <c r="TOV39" s="37"/>
      <c r="TOW39" s="37"/>
      <c r="TOX39" s="37"/>
      <c r="TOY39" s="37"/>
      <c r="TOZ39" s="37"/>
      <c r="TPA39" s="37"/>
      <c r="TPB39" s="37"/>
      <c r="TPC39" s="37"/>
      <c r="TPD39" s="37"/>
      <c r="TPE39" s="37"/>
      <c r="TPF39" s="37"/>
      <c r="TPG39" s="37"/>
      <c r="TPH39" s="37"/>
      <c r="TPI39" s="33"/>
      <c r="TPJ39" s="20"/>
      <c r="TPK39" s="20"/>
      <c r="TPL39" s="36"/>
      <c r="TPM39" s="37"/>
      <c r="TPN39" s="37"/>
      <c r="TPO39" s="37"/>
      <c r="TPP39" s="37"/>
      <c r="TPQ39" s="37"/>
      <c r="TPR39" s="37"/>
      <c r="TPS39" s="37"/>
      <c r="TPT39" s="37"/>
      <c r="TPU39" s="37"/>
      <c r="TPV39" s="37"/>
      <c r="TPW39" s="37"/>
      <c r="TPX39" s="37"/>
      <c r="TPY39" s="37"/>
      <c r="TPZ39" s="37"/>
      <c r="TQA39" s="37"/>
      <c r="TQB39" s="37"/>
      <c r="TQC39" s="37"/>
      <c r="TQD39" s="37"/>
      <c r="TQE39" s="33"/>
      <c r="TQF39" s="20"/>
      <c r="TQG39" s="20"/>
      <c r="TQH39" s="36"/>
      <c r="TQI39" s="37"/>
      <c r="TQJ39" s="37"/>
      <c r="TQK39" s="37"/>
      <c r="TQL39" s="37"/>
      <c r="TQM39" s="37"/>
      <c r="TQN39" s="37"/>
      <c r="TQO39" s="37"/>
      <c r="TQP39" s="37"/>
      <c r="TQQ39" s="37"/>
      <c r="TQR39" s="37"/>
      <c r="TQS39" s="37"/>
      <c r="TQT39" s="37"/>
      <c r="TQU39" s="37"/>
      <c r="TQV39" s="37"/>
      <c r="TQW39" s="37"/>
      <c r="TQX39" s="37"/>
      <c r="TQY39" s="37"/>
      <c r="TQZ39" s="37"/>
      <c r="TRA39" s="33"/>
      <c r="TRB39" s="20"/>
      <c r="TRC39" s="20"/>
      <c r="TRD39" s="36"/>
      <c r="TRE39" s="37"/>
      <c r="TRF39" s="37"/>
      <c r="TRG39" s="37"/>
      <c r="TRH39" s="37"/>
      <c r="TRI39" s="37"/>
      <c r="TRJ39" s="37"/>
      <c r="TRK39" s="37"/>
      <c r="TRL39" s="37"/>
      <c r="TRM39" s="37"/>
      <c r="TRN39" s="37"/>
      <c r="TRO39" s="37"/>
      <c r="TRP39" s="37"/>
      <c r="TRQ39" s="37"/>
      <c r="TRR39" s="37"/>
      <c r="TRS39" s="37"/>
      <c r="TRT39" s="37"/>
      <c r="TRU39" s="37"/>
      <c r="TRV39" s="37"/>
      <c r="TRW39" s="33"/>
      <c r="TRX39" s="20"/>
      <c r="TRY39" s="20"/>
      <c r="TRZ39" s="36"/>
      <c r="TSA39" s="37"/>
      <c r="TSB39" s="37"/>
      <c r="TSC39" s="37"/>
      <c r="TSD39" s="37"/>
      <c r="TSE39" s="37"/>
      <c r="TSF39" s="37"/>
      <c r="TSG39" s="37"/>
      <c r="TSH39" s="37"/>
      <c r="TSI39" s="37"/>
      <c r="TSJ39" s="37"/>
      <c r="TSK39" s="37"/>
      <c r="TSL39" s="37"/>
      <c r="TSM39" s="37"/>
      <c r="TSN39" s="37"/>
      <c r="TSO39" s="37"/>
      <c r="TSP39" s="37"/>
      <c r="TSQ39" s="37"/>
      <c r="TSR39" s="37"/>
      <c r="TSS39" s="33"/>
      <c r="TST39" s="20"/>
      <c r="TSU39" s="20"/>
      <c r="TSV39" s="36"/>
      <c r="TSW39" s="37"/>
      <c r="TSX39" s="37"/>
      <c r="TSY39" s="37"/>
      <c r="TSZ39" s="37"/>
      <c r="TTA39" s="37"/>
      <c r="TTB39" s="37"/>
      <c r="TTC39" s="37"/>
      <c r="TTD39" s="37"/>
      <c r="TTE39" s="37"/>
      <c r="TTF39" s="37"/>
      <c r="TTG39" s="37"/>
      <c r="TTH39" s="37"/>
      <c r="TTI39" s="37"/>
      <c r="TTJ39" s="37"/>
      <c r="TTK39" s="37"/>
      <c r="TTL39" s="37"/>
      <c r="TTM39" s="37"/>
      <c r="TTN39" s="37"/>
      <c r="TTO39" s="33"/>
      <c r="TTP39" s="20"/>
      <c r="TTQ39" s="20"/>
      <c r="TTR39" s="36"/>
      <c r="TTS39" s="37"/>
      <c r="TTT39" s="37"/>
      <c r="TTU39" s="37"/>
      <c r="TTV39" s="37"/>
      <c r="TTW39" s="37"/>
      <c r="TTX39" s="37"/>
      <c r="TTY39" s="37"/>
      <c r="TTZ39" s="37"/>
      <c r="TUA39" s="37"/>
      <c r="TUB39" s="37"/>
      <c r="TUC39" s="37"/>
      <c r="TUD39" s="37"/>
      <c r="TUE39" s="37"/>
      <c r="TUF39" s="37"/>
      <c r="TUG39" s="37"/>
      <c r="TUH39" s="37"/>
      <c r="TUI39" s="37"/>
      <c r="TUJ39" s="37"/>
      <c r="TUK39" s="33"/>
      <c r="TUL39" s="20"/>
      <c r="TUM39" s="20"/>
      <c r="TUN39" s="36"/>
      <c r="TUO39" s="37"/>
      <c r="TUP39" s="37"/>
      <c r="TUQ39" s="37"/>
      <c r="TUR39" s="37"/>
      <c r="TUS39" s="37"/>
      <c r="TUT39" s="37"/>
      <c r="TUU39" s="37"/>
      <c r="TUV39" s="37"/>
      <c r="TUW39" s="37"/>
      <c r="TUX39" s="37"/>
      <c r="TUY39" s="37"/>
      <c r="TUZ39" s="37"/>
      <c r="TVA39" s="37"/>
      <c r="TVB39" s="37"/>
      <c r="TVC39" s="37"/>
      <c r="TVD39" s="37"/>
      <c r="TVE39" s="37"/>
      <c r="TVF39" s="37"/>
      <c r="TVG39" s="33"/>
      <c r="TVH39" s="20"/>
      <c r="TVI39" s="20"/>
      <c r="TVJ39" s="36"/>
      <c r="TVK39" s="37"/>
      <c r="TVL39" s="37"/>
      <c r="TVM39" s="37"/>
      <c r="TVN39" s="37"/>
      <c r="TVO39" s="37"/>
      <c r="TVP39" s="37"/>
      <c r="TVQ39" s="37"/>
      <c r="TVR39" s="37"/>
      <c r="TVS39" s="37"/>
      <c r="TVT39" s="37"/>
      <c r="TVU39" s="37"/>
      <c r="TVV39" s="37"/>
      <c r="TVW39" s="37"/>
      <c r="TVX39" s="37"/>
      <c r="TVY39" s="37"/>
      <c r="TVZ39" s="37"/>
      <c r="TWA39" s="37"/>
      <c r="TWB39" s="37"/>
      <c r="TWC39" s="33"/>
      <c r="TWD39" s="20"/>
      <c r="TWE39" s="20"/>
      <c r="TWF39" s="36"/>
      <c r="TWG39" s="37"/>
      <c r="TWH39" s="37"/>
      <c r="TWI39" s="37"/>
      <c r="TWJ39" s="37"/>
      <c r="TWK39" s="37"/>
      <c r="TWL39" s="37"/>
      <c r="TWM39" s="37"/>
      <c r="TWN39" s="37"/>
      <c r="TWO39" s="37"/>
      <c r="TWP39" s="37"/>
      <c r="TWQ39" s="37"/>
      <c r="TWR39" s="37"/>
      <c r="TWS39" s="37"/>
      <c r="TWT39" s="37"/>
      <c r="TWU39" s="37"/>
      <c r="TWV39" s="37"/>
      <c r="TWW39" s="37"/>
      <c r="TWX39" s="37"/>
      <c r="TWY39" s="33"/>
      <c r="TWZ39" s="20"/>
      <c r="TXA39" s="20"/>
      <c r="TXB39" s="36"/>
      <c r="TXC39" s="37"/>
      <c r="TXD39" s="37"/>
      <c r="TXE39" s="37"/>
      <c r="TXF39" s="37"/>
      <c r="TXG39" s="37"/>
      <c r="TXH39" s="37"/>
      <c r="TXI39" s="37"/>
      <c r="TXJ39" s="37"/>
      <c r="TXK39" s="37"/>
      <c r="TXL39" s="37"/>
      <c r="TXM39" s="37"/>
      <c r="TXN39" s="37"/>
      <c r="TXO39" s="37"/>
      <c r="TXP39" s="37"/>
      <c r="TXQ39" s="37"/>
      <c r="TXR39" s="37"/>
      <c r="TXS39" s="37"/>
      <c r="TXT39" s="37"/>
      <c r="TXU39" s="33"/>
      <c r="TXV39" s="20"/>
      <c r="TXW39" s="20"/>
      <c r="TXX39" s="36"/>
      <c r="TXY39" s="37"/>
      <c r="TXZ39" s="37"/>
      <c r="TYA39" s="37"/>
      <c r="TYB39" s="37"/>
      <c r="TYC39" s="37"/>
      <c r="TYD39" s="37"/>
      <c r="TYE39" s="37"/>
      <c r="TYF39" s="37"/>
      <c r="TYG39" s="37"/>
      <c r="TYH39" s="37"/>
      <c r="TYI39" s="37"/>
      <c r="TYJ39" s="37"/>
      <c r="TYK39" s="37"/>
      <c r="TYL39" s="37"/>
      <c r="TYM39" s="37"/>
      <c r="TYN39" s="37"/>
      <c r="TYO39" s="37"/>
      <c r="TYP39" s="37"/>
      <c r="TYQ39" s="33"/>
      <c r="TYR39" s="20"/>
      <c r="TYS39" s="20"/>
      <c r="TYT39" s="36"/>
      <c r="TYU39" s="37"/>
      <c r="TYV39" s="37"/>
      <c r="TYW39" s="37"/>
      <c r="TYX39" s="37"/>
      <c r="TYY39" s="37"/>
      <c r="TYZ39" s="37"/>
      <c r="TZA39" s="37"/>
      <c r="TZB39" s="37"/>
      <c r="TZC39" s="37"/>
      <c r="TZD39" s="37"/>
      <c r="TZE39" s="37"/>
      <c r="TZF39" s="37"/>
      <c r="TZG39" s="37"/>
      <c r="TZH39" s="37"/>
      <c r="TZI39" s="37"/>
      <c r="TZJ39" s="37"/>
      <c r="TZK39" s="37"/>
      <c r="TZL39" s="37"/>
      <c r="TZM39" s="33"/>
      <c r="TZN39" s="20"/>
      <c r="TZO39" s="20"/>
      <c r="TZP39" s="36"/>
      <c r="TZQ39" s="37"/>
      <c r="TZR39" s="37"/>
      <c r="TZS39" s="37"/>
      <c r="TZT39" s="37"/>
      <c r="TZU39" s="37"/>
      <c r="TZV39" s="37"/>
      <c r="TZW39" s="37"/>
      <c r="TZX39" s="37"/>
      <c r="TZY39" s="37"/>
      <c r="TZZ39" s="37"/>
      <c r="UAA39" s="37"/>
      <c r="UAB39" s="37"/>
      <c r="UAC39" s="37"/>
      <c r="UAD39" s="37"/>
      <c r="UAE39" s="37"/>
      <c r="UAF39" s="37"/>
      <c r="UAG39" s="37"/>
      <c r="UAH39" s="37"/>
      <c r="UAI39" s="33"/>
      <c r="UAJ39" s="20"/>
      <c r="UAK39" s="20"/>
      <c r="UAL39" s="36"/>
      <c r="UAM39" s="37"/>
      <c r="UAN39" s="37"/>
      <c r="UAO39" s="37"/>
      <c r="UAP39" s="37"/>
      <c r="UAQ39" s="37"/>
      <c r="UAR39" s="37"/>
      <c r="UAS39" s="37"/>
      <c r="UAT39" s="37"/>
      <c r="UAU39" s="37"/>
      <c r="UAV39" s="37"/>
      <c r="UAW39" s="37"/>
      <c r="UAX39" s="37"/>
      <c r="UAY39" s="37"/>
      <c r="UAZ39" s="37"/>
      <c r="UBA39" s="37"/>
      <c r="UBB39" s="37"/>
      <c r="UBC39" s="37"/>
      <c r="UBD39" s="37"/>
      <c r="UBE39" s="33"/>
      <c r="UBF39" s="20"/>
      <c r="UBG39" s="20"/>
      <c r="UBH39" s="36"/>
      <c r="UBI39" s="37"/>
      <c r="UBJ39" s="37"/>
      <c r="UBK39" s="37"/>
      <c r="UBL39" s="37"/>
      <c r="UBM39" s="37"/>
      <c r="UBN39" s="37"/>
      <c r="UBO39" s="37"/>
      <c r="UBP39" s="37"/>
      <c r="UBQ39" s="37"/>
      <c r="UBR39" s="37"/>
      <c r="UBS39" s="37"/>
      <c r="UBT39" s="37"/>
      <c r="UBU39" s="37"/>
      <c r="UBV39" s="37"/>
      <c r="UBW39" s="37"/>
      <c r="UBX39" s="37"/>
      <c r="UBY39" s="37"/>
      <c r="UBZ39" s="37"/>
      <c r="UCA39" s="33"/>
      <c r="UCB39" s="20"/>
      <c r="UCC39" s="20"/>
      <c r="UCD39" s="36"/>
      <c r="UCE39" s="37"/>
      <c r="UCF39" s="37"/>
      <c r="UCG39" s="37"/>
      <c r="UCH39" s="37"/>
      <c r="UCI39" s="37"/>
      <c r="UCJ39" s="37"/>
      <c r="UCK39" s="37"/>
      <c r="UCL39" s="37"/>
      <c r="UCM39" s="37"/>
      <c r="UCN39" s="37"/>
      <c r="UCO39" s="37"/>
      <c r="UCP39" s="37"/>
      <c r="UCQ39" s="37"/>
      <c r="UCR39" s="37"/>
      <c r="UCS39" s="37"/>
      <c r="UCT39" s="37"/>
      <c r="UCU39" s="37"/>
      <c r="UCV39" s="37"/>
      <c r="UCW39" s="33"/>
      <c r="UCX39" s="20"/>
      <c r="UCY39" s="20"/>
      <c r="UCZ39" s="36"/>
      <c r="UDA39" s="37"/>
      <c r="UDB39" s="37"/>
      <c r="UDC39" s="37"/>
      <c r="UDD39" s="37"/>
      <c r="UDE39" s="37"/>
      <c r="UDF39" s="37"/>
      <c r="UDG39" s="37"/>
      <c r="UDH39" s="37"/>
      <c r="UDI39" s="37"/>
      <c r="UDJ39" s="37"/>
      <c r="UDK39" s="37"/>
      <c r="UDL39" s="37"/>
      <c r="UDM39" s="37"/>
      <c r="UDN39" s="37"/>
      <c r="UDO39" s="37"/>
      <c r="UDP39" s="37"/>
      <c r="UDQ39" s="37"/>
      <c r="UDR39" s="37"/>
      <c r="UDS39" s="33"/>
      <c r="UDT39" s="20"/>
      <c r="UDU39" s="20"/>
      <c r="UDV39" s="36"/>
      <c r="UDW39" s="37"/>
      <c r="UDX39" s="37"/>
      <c r="UDY39" s="37"/>
      <c r="UDZ39" s="37"/>
      <c r="UEA39" s="37"/>
      <c r="UEB39" s="37"/>
      <c r="UEC39" s="37"/>
      <c r="UED39" s="37"/>
      <c r="UEE39" s="37"/>
      <c r="UEF39" s="37"/>
      <c r="UEG39" s="37"/>
      <c r="UEH39" s="37"/>
      <c r="UEI39" s="37"/>
      <c r="UEJ39" s="37"/>
      <c r="UEK39" s="37"/>
      <c r="UEL39" s="37"/>
      <c r="UEM39" s="37"/>
      <c r="UEN39" s="37"/>
      <c r="UEO39" s="33"/>
      <c r="UEP39" s="20"/>
      <c r="UEQ39" s="20"/>
      <c r="UER39" s="36"/>
      <c r="UES39" s="37"/>
      <c r="UET39" s="37"/>
      <c r="UEU39" s="37"/>
      <c r="UEV39" s="37"/>
      <c r="UEW39" s="37"/>
      <c r="UEX39" s="37"/>
      <c r="UEY39" s="37"/>
      <c r="UEZ39" s="37"/>
      <c r="UFA39" s="37"/>
      <c r="UFB39" s="37"/>
      <c r="UFC39" s="37"/>
      <c r="UFD39" s="37"/>
      <c r="UFE39" s="37"/>
      <c r="UFF39" s="37"/>
      <c r="UFG39" s="37"/>
      <c r="UFH39" s="37"/>
      <c r="UFI39" s="37"/>
      <c r="UFJ39" s="37"/>
      <c r="UFK39" s="33"/>
      <c r="UFL39" s="20"/>
      <c r="UFM39" s="20"/>
      <c r="UFN39" s="36"/>
      <c r="UFO39" s="37"/>
      <c r="UFP39" s="37"/>
      <c r="UFQ39" s="37"/>
      <c r="UFR39" s="37"/>
      <c r="UFS39" s="37"/>
      <c r="UFT39" s="37"/>
      <c r="UFU39" s="37"/>
      <c r="UFV39" s="37"/>
      <c r="UFW39" s="37"/>
      <c r="UFX39" s="37"/>
      <c r="UFY39" s="37"/>
      <c r="UFZ39" s="37"/>
      <c r="UGA39" s="37"/>
      <c r="UGB39" s="37"/>
      <c r="UGC39" s="37"/>
      <c r="UGD39" s="37"/>
      <c r="UGE39" s="37"/>
      <c r="UGF39" s="37"/>
      <c r="UGG39" s="33"/>
      <c r="UGH39" s="20"/>
      <c r="UGI39" s="20"/>
      <c r="UGJ39" s="36"/>
      <c r="UGK39" s="37"/>
      <c r="UGL39" s="37"/>
      <c r="UGM39" s="37"/>
      <c r="UGN39" s="37"/>
      <c r="UGO39" s="37"/>
      <c r="UGP39" s="37"/>
      <c r="UGQ39" s="37"/>
      <c r="UGR39" s="37"/>
      <c r="UGS39" s="37"/>
      <c r="UGT39" s="37"/>
      <c r="UGU39" s="37"/>
      <c r="UGV39" s="37"/>
      <c r="UGW39" s="37"/>
      <c r="UGX39" s="37"/>
      <c r="UGY39" s="37"/>
      <c r="UGZ39" s="37"/>
      <c r="UHA39" s="37"/>
      <c r="UHB39" s="37"/>
      <c r="UHC39" s="33"/>
      <c r="UHD39" s="20"/>
      <c r="UHE39" s="20"/>
      <c r="UHF39" s="36"/>
      <c r="UHG39" s="37"/>
      <c r="UHH39" s="37"/>
      <c r="UHI39" s="37"/>
      <c r="UHJ39" s="37"/>
      <c r="UHK39" s="37"/>
      <c r="UHL39" s="37"/>
      <c r="UHM39" s="37"/>
      <c r="UHN39" s="37"/>
      <c r="UHO39" s="37"/>
      <c r="UHP39" s="37"/>
      <c r="UHQ39" s="37"/>
      <c r="UHR39" s="37"/>
      <c r="UHS39" s="37"/>
      <c r="UHT39" s="37"/>
      <c r="UHU39" s="37"/>
      <c r="UHV39" s="37"/>
      <c r="UHW39" s="37"/>
      <c r="UHX39" s="37"/>
      <c r="UHY39" s="33"/>
      <c r="UHZ39" s="20"/>
      <c r="UIA39" s="20"/>
      <c r="UIB39" s="36"/>
      <c r="UIC39" s="37"/>
      <c r="UID39" s="37"/>
      <c r="UIE39" s="37"/>
      <c r="UIF39" s="37"/>
      <c r="UIG39" s="37"/>
      <c r="UIH39" s="37"/>
      <c r="UII39" s="37"/>
      <c r="UIJ39" s="37"/>
      <c r="UIK39" s="37"/>
      <c r="UIL39" s="37"/>
      <c r="UIM39" s="37"/>
      <c r="UIN39" s="37"/>
      <c r="UIO39" s="37"/>
      <c r="UIP39" s="37"/>
      <c r="UIQ39" s="37"/>
      <c r="UIR39" s="37"/>
      <c r="UIS39" s="37"/>
      <c r="UIT39" s="37"/>
      <c r="UIU39" s="33"/>
      <c r="UIV39" s="20"/>
      <c r="UIW39" s="20"/>
      <c r="UIX39" s="36"/>
      <c r="UIY39" s="37"/>
      <c r="UIZ39" s="37"/>
      <c r="UJA39" s="37"/>
      <c r="UJB39" s="37"/>
      <c r="UJC39" s="37"/>
      <c r="UJD39" s="37"/>
      <c r="UJE39" s="37"/>
      <c r="UJF39" s="37"/>
      <c r="UJG39" s="37"/>
      <c r="UJH39" s="37"/>
      <c r="UJI39" s="37"/>
      <c r="UJJ39" s="37"/>
      <c r="UJK39" s="37"/>
      <c r="UJL39" s="37"/>
      <c r="UJM39" s="37"/>
      <c r="UJN39" s="37"/>
      <c r="UJO39" s="37"/>
      <c r="UJP39" s="37"/>
      <c r="UJQ39" s="33"/>
      <c r="UJR39" s="20"/>
      <c r="UJS39" s="20"/>
      <c r="UJT39" s="36"/>
      <c r="UJU39" s="37"/>
      <c r="UJV39" s="37"/>
      <c r="UJW39" s="37"/>
      <c r="UJX39" s="37"/>
      <c r="UJY39" s="37"/>
      <c r="UJZ39" s="37"/>
      <c r="UKA39" s="37"/>
      <c r="UKB39" s="37"/>
      <c r="UKC39" s="37"/>
      <c r="UKD39" s="37"/>
      <c r="UKE39" s="37"/>
      <c r="UKF39" s="37"/>
      <c r="UKG39" s="37"/>
      <c r="UKH39" s="37"/>
      <c r="UKI39" s="37"/>
      <c r="UKJ39" s="37"/>
      <c r="UKK39" s="37"/>
      <c r="UKL39" s="37"/>
      <c r="UKM39" s="33"/>
      <c r="UKN39" s="20"/>
      <c r="UKO39" s="20"/>
      <c r="UKP39" s="36"/>
      <c r="UKQ39" s="37"/>
      <c r="UKR39" s="37"/>
      <c r="UKS39" s="37"/>
      <c r="UKT39" s="37"/>
      <c r="UKU39" s="37"/>
      <c r="UKV39" s="37"/>
      <c r="UKW39" s="37"/>
      <c r="UKX39" s="37"/>
      <c r="UKY39" s="37"/>
      <c r="UKZ39" s="37"/>
      <c r="ULA39" s="37"/>
      <c r="ULB39" s="37"/>
      <c r="ULC39" s="37"/>
      <c r="ULD39" s="37"/>
      <c r="ULE39" s="37"/>
      <c r="ULF39" s="37"/>
      <c r="ULG39" s="37"/>
      <c r="ULH39" s="37"/>
      <c r="ULI39" s="33"/>
      <c r="ULJ39" s="20"/>
      <c r="ULK39" s="20"/>
      <c r="ULL39" s="36"/>
      <c r="ULM39" s="37"/>
      <c r="ULN39" s="37"/>
      <c r="ULO39" s="37"/>
      <c r="ULP39" s="37"/>
      <c r="ULQ39" s="37"/>
      <c r="ULR39" s="37"/>
      <c r="ULS39" s="37"/>
      <c r="ULT39" s="37"/>
      <c r="ULU39" s="37"/>
      <c r="ULV39" s="37"/>
      <c r="ULW39" s="37"/>
      <c r="ULX39" s="37"/>
      <c r="ULY39" s="37"/>
      <c r="ULZ39" s="37"/>
      <c r="UMA39" s="37"/>
      <c r="UMB39" s="37"/>
      <c r="UMC39" s="37"/>
      <c r="UMD39" s="37"/>
      <c r="UME39" s="33"/>
      <c r="UMF39" s="20"/>
      <c r="UMG39" s="20"/>
      <c r="UMH39" s="36"/>
      <c r="UMI39" s="37"/>
      <c r="UMJ39" s="37"/>
      <c r="UMK39" s="37"/>
      <c r="UML39" s="37"/>
      <c r="UMM39" s="37"/>
      <c r="UMN39" s="37"/>
      <c r="UMO39" s="37"/>
      <c r="UMP39" s="37"/>
      <c r="UMQ39" s="37"/>
      <c r="UMR39" s="37"/>
      <c r="UMS39" s="37"/>
      <c r="UMT39" s="37"/>
      <c r="UMU39" s="37"/>
      <c r="UMV39" s="37"/>
      <c r="UMW39" s="37"/>
      <c r="UMX39" s="37"/>
      <c r="UMY39" s="37"/>
      <c r="UMZ39" s="37"/>
      <c r="UNA39" s="33"/>
      <c r="UNB39" s="20"/>
      <c r="UNC39" s="20"/>
      <c r="UND39" s="36"/>
      <c r="UNE39" s="37"/>
      <c r="UNF39" s="37"/>
      <c r="UNG39" s="37"/>
      <c r="UNH39" s="37"/>
      <c r="UNI39" s="37"/>
      <c r="UNJ39" s="37"/>
      <c r="UNK39" s="37"/>
      <c r="UNL39" s="37"/>
      <c r="UNM39" s="37"/>
      <c r="UNN39" s="37"/>
      <c r="UNO39" s="37"/>
      <c r="UNP39" s="37"/>
      <c r="UNQ39" s="37"/>
      <c r="UNR39" s="37"/>
      <c r="UNS39" s="37"/>
      <c r="UNT39" s="37"/>
      <c r="UNU39" s="37"/>
      <c r="UNV39" s="37"/>
      <c r="UNW39" s="33"/>
      <c r="UNX39" s="20"/>
      <c r="UNY39" s="20"/>
      <c r="UNZ39" s="36"/>
      <c r="UOA39" s="37"/>
      <c r="UOB39" s="37"/>
      <c r="UOC39" s="37"/>
      <c r="UOD39" s="37"/>
      <c r="UOE39" s="37"/>
      <c r="UOF39" s="37"/>
      <c r="UOG39" s="37"/>
      <c r="UOH39" s="37"/>
      <c r="UOI39" s="37"/>
      <c r="UOJ39" s="37"/>
      <c r="UOK39" s="37"/>
      <c r="UOL39" s="37"/>
      <c r="UOM39" s="37"/>
      <c r="UON39" s="37"/>
      <c r="UOO39" s="37"/>
      <c r="UOP39" s="37"/>
      <c r="UOQ39" s="37"/>
      <c r="UOR39" s="37"/>
      <c r="UOS39" s="33"/>
      <c r="UOT39" s="20"/>
      <c r="UOU39" s="20"/>
      <c r="UOV39" s="36"/>
      <c r="UOW39" s="37"/>
      <c r="UOX39" s="37"/>
      <c r="UOY39" s="37"/>
      <c r="UOZ39" s="37"/>
      <c r="UPA39" s="37"/>
      <c r="UPB39" s="37"/>
      <c r="UPC39" s="37"/>
      <c r="UPD39" s="37"/>
      <c r="UPE39" s="37"/>
      <c r="UPF39" s="37"/>
      <c r="UPG39" s="37"/>
      <c r="UPH39" s="37"/>
      <c r="UPI39" s="37"/>
      <c r="UPJ39" s="37"/>
      <c r="UPK39" s="37"/>
      <c r="UPL39" s="37"/>
      <c r="UPM39" s="37"/>
      <c r="UPN39" s="37"/>
      <c r="UPO39" s="33"/>
      <c r="UPP39" s="20"/>
      <c r="UPQ39" s="20"/>
      <c r="UPR39" s="36"/>
      <c r="UPS39" s="37"/>
      <c r="UPT39" s="37"/>
      <c r="UPU39" s="37"/>
      <c r="UPV39" s="37"/>
      <c r="UPW39" s="37"/>
      <c r="UPX39" s="37"/>
      <c r="UPY39" s="37"/>
      <c r="UPZ39" s="37"/>
      <c r="UQA39" s="37"/>
      <c r="UQB39" s="37"/>
      <c r="UQC39" s="37"/>
      <c r="UQD39" s="37"/>
      <c r="UQE39" s="37"/>
      <c r="UQF39" s="37"/>
      <c r="UQG39" s="37"/>
      <c r="UQH39" s="37"/>
      <c r="UQI39" s="37"/>
      <c r="UQJ39" s="37"/>
      <c r="UQK39" s="33"/>
      <c r="UQL39" s="20"/>
      <c r="UQM39" s="20"/>
      <c r="UQN39" s="36"/>
      <c r="UQO39" s="37"/>
      <c r="UQP39" s="37"/>
      <c r="UQQ39" s="37"/>
      <c r="UQR39" s="37"/>
      <c r="UQS39" s="37"/>
      <c r="UQT39" s="37"/>
      <c r="UQU39" s="37"/>
      <c r="UQV39" s="37"/>
      <c r="UQW39" s="37"/>
      <c r="UQX39" s="37"/>
      <c r="UQY39" s="37"/>
      <c r="UQZ39" s="37"/>
      <c r="URA39" s="37"/>
      <c r="URB39" s="37"/>
      <c r="URC39" s="37"/>
      <c r="URD39" s="37"/>
      <c r="URE39" s="37"/>
      <c r="URF39" s="37"/>
      <c r="URG39" s="33"/>
      <c r="URH39" s="20"/>
      <c r="URI39" s="20"/>
      <c r="URJ39" s="36"/>
      <c r="URK39" s="37"/>
      <c r="URL39" s="37"/>
      <c r="URM39" s="37"/>
      <c r="URN39" s="37"/>
      <c r="URO39" s="37"/>
      <c r="URP39" s="37"/>
      <c r="URQ39" s="37"/>
      <c r="URR39" s="37"/>
      <c r="URS39" s="37"/>
      <c r="URT39" s="37"/>
      <c r="URU39" s="37"/>
      <c r="URV39" s="37"/>
      <c r="URW39" s="37"/>
      <c r="URX39" s="37"/>
      <c r="URY39" s="37"/>
      <c r="URZ39" s="37"/>
      <c r="USA39" s="37"/>
      <c r="USB39" s="37"/>
      <c r="USC39" s="33"/>
      <c r="USD39" s="20"/>
      <c r="USE39" s="20"/>
      <c r="USF39" s="36"/>
      <c r="USG39" s="37"/>
      <c r="USH39" s="37"/>
      <c r="USI39" s="37"/>
      <c r="USJ39" s="37"/>
      <c r="USK39" s="37"/>
      <c r="USL39" s="37"/>
      <c r="USM39" s="37"/>
      <c r="USN39" s="37"/>
      <c r="USO39" s="37"/>
      <c r="USP39" s="37"/>
      <c r="USQ39" s="37"/>
      <c r="USR39" s="37"/>
      <c r="USS39" s="37"/>
      <c r="UST39" s="37"/>
      <c r="USU39" s="37"/>
      <c r="USV39" s="37"/>
      <c r="USW39" s="37"/>
      <c r="USX39" s="37"/>
      <c r="USY39" s="33"/>
      <c r="USZ39" s="20"/>
      <c r="UTA39" s="20"/>
      <c r="UTB39" s="36"/>
      <c r="UTC39" s="37"/>
      <c r="UTD39" s="37"/>
      <c r="UTE39" s="37"/>
      <c r="UTF39" s="37"/>
      <c r="UTG39" s="37"/>
      <c r="UTH39" s="37"/>
      <c r="UTI39" s="37"/>
      <c r="UTJ39" s="37"/>
      <c r="UTK39" s="37"/>
      <c r="UTL39" s="37"/>
      <c r="UTM39" s="37"/>
      <c r="UTN39" s="37"/>
      <c r="UTO39" s="37"/>
      <c r="UTP39" s="37"/>
      <c r="UTQ39" s="37"/>
      <c r="UTR39" s="37"/>
      <c r="UTS39" s="37"/>
      <c r="UTT39" s="37"/>
      <c r="UTU39" s="33"/>
      <c r="UTV39" s="20"/>
      <c r="UTW39" s="20"/>
      <c r="UTX39" s="36"/>
      <c r="UTY39" s="37"/>
      <c r="UTZ39" s="37"/>
      <c r="UUA39" s="37"/>
      <c r="UUB39" s="37"/>
      <c r="UUC39" s="37"/>
      <c r="UUD39" s="37"/>
      <c r="UUE39" s="37"/>
      <c r="UUF39" s="37"/>
      <c r="UUG39" s="37"/>
      <c r="UUH39" s="37"/>
      <c r="UUI39" s="37"/>
      <c r="UUJ39" s="37"/>
      <c r="UUK39" s="37"/>
      <c r="UUL39" s="37"/>
      <c r="UUM39" s="37"/>
      <c r="UUN39" s="37"/>
      <c r="UUO39" s="37"/>
      <c r="UUP39" s="37"/>
      <c r="UUQ39" s="33"/>
      <c r="UUR39" s="20"/>
      <c r="UUS39" s="20"/>
      <c r="UUT39" s="36"/>
      <c r="UUU39" s="37"/>
      <c r="UUV39" s="37"/>
      <c r="UUW39" s="37"/>
      <c r="UUX39" s="37"/>
      <c r="UUY39" s="37"/>
      <c r="UUZ39" s="37"/>
      <c r="UVA39" s="37"/>
      <c r="UVB39" s="37"/>
      <c r="UVC39" s="37"/>
      <c r="UVD39" s="37"/>
      <c r="UVE39" s="37"/>
      <c r="UVF39" s="37"/>
      <c r="UVG39" s="37"/>
      <c r="UVH39" s="37"/>
      <c r="UVI39" s="37"/>
      <c r="UVJ39" s="37"/>
      <c r="UVK39" s="37"/>
      <c r="UVL39" s="37"/>
      <c r="UVM39" s="33"/>
      <c r="UVN39" s="20"/>
      <c r="UVO39" s="20"/>
      <c r="UVP39" s="36"/>
      <c r="UVQ39" s="37"/>
      <c r="UVR39" s="37"/>
      <c r="UVS39" s="37"/>
      <c r="UVT39" s="37"/>
      <c r="UVU39" s="37"/>
      <c r="UVV39" s="37"/>
      <c r="UVW39" s="37"/>
      <c r="UVX39" s="37"/>
      <c r="UVY39" s="37"/>
      <c r="UVZ39" s="37"/>
      <c r="UWA39" s="37"/>
      <c r="UWB39" s="37"/>
      <c r="UWC39" s="37"/>
      <c r="UWD39" s="37"/>
      <c r="UWE39" s="37"/>
      <c r="UWF39" s="37"/>
      <c r="UWG39" s="37"/>
      <c r="UWH39" s="37"/>
      <c r="UWI39" s="33"/>
      <c r="UWJ39" s="20"/>
      <c r="UWK39" s="20"/>
      <c r="UWL39" s="36"/>
      <c r="UWM39" s="37"/>
      <c r="UWN39" s="37"/>
      <c r="UWO39" s="37"/>
      <c r="UWP39" s="37"/>
      <c r="UWQ39" s="37"/>
      <c r="UWR39" s="37"/>
      <c r="UWS39" s="37"/>
      <c r="UWT39" s="37"/>
      <c r="UWU39" s="37"/>
      <c r="UWV39" s="37"/>
      <c r="UWW39" s="37"/>
      <c r="UWX39" s="37"/>
      <c r="UWY39" s="37"/>
      <c r="UWZ39" s="37"/>
      <c r="UXA39" s="37"/>
      <c r="UXB39" s="37"/>
      <c r="UXC39" s="37"/>
      <c r="UXD39" s="37"/>
      <c r="UXE39" s="33"/>
      <c r="UXF39" s="20"/>
      <c r="UXG39" s="20"/>
      <c r="UXH39" s="36"/>
      <c r="UXI39" s="37"/>
      <c r="UXJ39" s="37"/>
      <c r="UXK39" s="37"/>
      <c r="UXL39" s="37"/>
      <c r="UXM39" s="37"/>
      <c r="UXN39" s="37"/>
      <c r="UXO39" s="37"/>
      <c r="UXP39" s="37"/>
      <c r="UXQ39" s="37"/>
      <c r="UXR39" s="37"/>
      <c r="UXS39" s="37"/>
      <c r="UXT39" s="37"/>
      <c r="UXU39" s="37"/>
      <c r="UXV39" s="37"/>
      <c r="UXW39" s="37"/>
      <c r="UXX39" s="37"/>
      <c r="UXY39" s="37"/>
      <c r="UXZ39" s="37"/>
      <c r="UYA39" s="33"/>
      <c r="UYB39" s="20"/>
      <c r="UYC39" s="20"/>
      <c r="UYD39" s="36"/>
      <c r="UYE39" s="37"/>
      <c r="UYF39" s="37"/>
      <c r="UYG39" s="37"/>
      <c r="UYH39" s="37"/>
      <c r="UYI39" s="37"/>
      <c r="UYJ39" s="37"/>
      <c r="UYK39" s="37"/>
      <c r="UYL39" s="37"/>
      <c r="UYM39" s="37"/>
      <c r="UYN39" s="37"/>
      <c r="UYO39" s="37"/>
      <c r="UYP39" s="37"/>
      <c r="UYQ39" s="37"/>
      <c r="UYR39" s="37"/>
      <c r="UYS39" s="37"/>
      <c r="UYT39" s="37"/>
      <c r="UYU39" s="37"/>
      <c r="UYV39" s="37"/>
      <c r="UYW39" s="33"/>
      <c r="UYX39" s="20"/>
      <c r="UYY39" s="20"/>
      <c r="UYZ39" s="36"/>
      <c r="UZA39" s="37"/>
      <c r="UZB39" s="37"/>
      <c r="UZC39" s="37"/>
      <c r="UZD39" s="37"/>
      <c r="UZE39" s="37"/>
      <c r="UZF39" s="37"/>
      <c r="UZG39" s="37"/>
      <c r="UZH39" s="37"/>
      <c r="UZI39" s="37"/>
      <c r="UZJ39" s="37"/>
      <c r="UZK39" s="37"/>
      <c r="UZL39" s="37"/>
      <c r="UZM39" s="37"/>
      <c r="UZN39" s="37"/>
      <c r="UZO39" s="37"/>
      <c r="UZP39" s="37"/>
      <c r="UZQ39" s="37"/>
      <c r="UZR39" s="37"/>
      <c r="UZS39" s="33"/>
      <c r="UZT39" s="20"/>
      <c r="UZU39" s="20"/>
      <c r="UZV39" s="36"/>
      <c r="UZW39" s="37"/>
      <c r="UZX39" s="37"/>
      <c r="UZY39" s="37"/>
      <c r="UZZ39" s="37"/>
      <c r="VAA39" s="37"/>
      <c r="VAB39" s="37"/>
      <c r="VAC39" s="37"/>
      <c r="VAD39" s="37"/>
      <c r="VAE39" s="37"/>
      <c r="VAF39" s="37"/>
      <c r="VAG39" s="37"/>
      <c r="VAH39" s="37"/>
      <c r="VAI39" s="37"/>
      <c r="VAJ39" s="37"/>
      <c r="VAK39" s="37"/>
      <c r="VAL39" s="37"/>
      <c r="VAM39" s="37"/>
      <c r="VAN39" s="37"/>
      <c r="VAO39" s="33"/>
      <c r="VAP39" s="20"/>
      <c r="VAQ39" s="20"/>
      <c r="VAR39" s="36"/>
      <c r="VAS39" s="37"/>
      <c r="VAT39" s="37"/>
      <c r="VAU39" s="37"/>
      <c r="VAV39" s="37"/>
      <c r="VAW39" s="37"/>
      <c r="VAX39" s="37"/>
      <c r="VAY39" s="37"/>
      <c r="VAZ39" s="37"/>
      <c r="VBA39" s="37"/>
      <c r="VBB39" s="37"/>
      <c r="VBC39" s="37"/>
      <c r="VBD39" s="37"/>
      <c r="VBE39" s="37"/>
      <c r="VBF39" s="37"/>
      <c r="VBG39" s="37"/>
      <c r="VBH39" s="37"/>
      <c r="VBI39" s="37"/>
      <c r="VBJ39" s="37"/>
      <c r="VBK39" s="33"/>
      <c r="VBL39" s="20"/>
      <c r="VBM39" s="20"/>
      <c r="VBN39" s="36"/>
      <c r="VBO39" s="37"/>
      <c r="VBP39" s="37"/>
      <c r="VBQ39" s="37"/>
      <c r="VBR39" s="37"/>
      <c r="VBS39" s="37"/>
      <c r="VBT39" s="37"/>
      <c r="VBU39" s="37"/>
      <c r="VBV39" s="37"/>
      <c r="VBW39" s="37"/>
      <c r="VBX39" s="37"/>
      <c r="VBY39" s="37"/>
      <c r="VBZ39" s="37"/>
      <c r="VCA39" s="37"/>
      <c r="VCB39" s="37"/>
      <c r="VCC39" s="37"/>
      <c r="VCD39" s="37"/>
      <c r="VCE39" s="37"/>
      <c r="VCF39" s="37"/>
      <c r="VCG39" s="33"/>
      <c r="VCH39" s="20"/>
      <c r="VCI39" s="20"/>
      <c r="VCJ39" s="36"/>
      <c r="VCK39" s="37"/>
      <c r="VCL39" s="37"/>
      <c r="VCM39" s="37"/>
      <c r="VCN39" s="37"/>
      <c r="VCO39" s="37"/>
      <c r="VCP39" s="37"/>
      <c r="VCQ39" s="37"/>
      <c r="VCR39" s="37"/>
      <c r="VCS39" s="37"/>
      <c r="VCT39" s="37"/>
      <c r="VCU39" s="37"/>
      <c r="VCV39" s="37"/>
      <c r="VCW39" s="37"/>
      <c r="VCX39" s="37"/>
      <c r="VCY39" s="37"/>
      <c r="VCZ39" s="37"/>
      <c r="VDA39" s="37"/>
      <c r="VDB39" s="37"/>
      <c r="VDC39" s="33"/>
      <c r="VDD39" s="20"/>
      <c r="VDE39" s="20"/>
      <c r="VDF39" s="36"/>
      <c r="VDG39" s="37"/>
      <c r="VDH39" s="37"/>
      <c r="VDI39" s="37"/>
      <c r="VDJ39" s="37"/>
      <c r="VDK39" s="37"/>
      <c r="VDL39" s="37"/>
      <c r="VDM39" s="37"/>
      <c r="VDN39" s="37"/>
      <c r="VDO39" s="37"/>
      <c r="VDP39" s="37"/>
      <c r="VDQ39" s="37"/>
      <c r="VDR39" s="37"/>
      <c r="VDS39" s="37"/>
      <c r="VDT39" s="37"/>
      <c r="VDU39" s="37"/>
      <c r="VDV39" s="37"/>
      <c r="VDW39" s="37"/>
      <c r="VDX39" s="37"/>
      <c r="VDY39" s="33"/>
      <c r="VDZ39" s="20"/>
      <c r="VEA39" s="20"/>
      <c r="VEB39" s="36"/>
      <c r="VEC39" s="37"/>
      <c r="VED39" s="37"/>
      <c r="VEE39" s="37"/>
      <c r="VEF39" s="37"/>
      <c r="VEG39" s="37"/>
      <c r="VEH39" s="37"/>
      <c r="VEI39" s="37"/>
      <c r="VEJ39" s="37"/>
      <c r="VEK39" s="37"/>
      <c r="VEL39" s="37"/>
      <c r="VEM39" s="37"/>
      <c r="VEN39" s="37"/>
      <c r="VEO39" s="37"/>
      <c r="VEP39" s="37"/>
      <c r="VEQ39" s="37"/>
      <c r="VER39" s="37"/>
      <c r="VES39" s="37"/>
      <c r="VET39" s="37"/>
      <c r="VEU39" s="33"/>
      <c r="VEV39" s="20"/>
      <c r="VEW39" s="20"/>
      <c r="VEX39" s="36"/>
      <c r="VEY39" s="37"/>
      <c r="VEZ39" s="37"/>
      <c r="VFA39" s="37"/>
      <c r="VFB39" s="37"/>
      <c r="VFC39" s="37"/>
      <c r="VFD39" s="37"/>
      <c r="VFE39" s="37"/>
      <c r="VFF39" s="37"/>
      <c r="VFG39" s="37"/>
      <c r="VFH39" s="37"/>
      <c r="VFI39" s="37"/>
      <c r="VFJ39" s="37"/>
      <c r="VFK39" s="37"/>
      <c r="VFL39" s="37"/>
      <c r="VFM39" s="37"/>
      <c r="VFN39" s="37"/>
      <c r="VFO39" s="37"/>
      <c r="VFP39" s="37"/>
      <c r="VFQ39" s="33"/>
      <c r="VFR39" s="20"/>
      <c r="VFS39" s="20"/>
      <c r="VFT39" s="36"/>
      <c r="VFU39" s="37"/>
      <c r="VFV39" s="37"/>
      <c r="VFW39" s="37"/>
      <c r="VFX39" s="37"/>
      <c r="VFY39" s="37"/>
      <c r="VFZ39" s="37"/>
      <c r="VGA39" s="37"/>
      <c r="VGB39" s="37"/>
      <c r="VGC39" s="37"/>
      <c r="VGD39" s="37"/>
      <c r="VGE39" s="37"/>
      <c r="VGF39" s="37"/>
      <c r="VGG39" s="37"/>
      <c r="VGH39" s="37"/>
      <c r="VGI39" s="37"/>
      <c r="VGJ39" s="37"/>
      <c r="VGK39" s="37"/>
      <c r="VGL39" s="37"/>
      <c r="VGM39" s="33"/>
      <c r="VGN39" s="20"/>
      <c r="VGO39" s="20"/>
      <c r="VGP39" s="36"/>
      <c r="VGQ39" s="37"/>
      <c r="VGR39" s="37"/>
      <c r="VGS39" s="37"/>
      <c r="VGT39" s="37"/>
      <c r="VGU39" s="37"/>
      <c r="VGV39" s="37"/>
      <c r="VGW39" s="37"/>
      <c r="VGX39" s="37"/>
      <c r="VGY39" s="37"/>
      <c r="VGZ39" s="37"/>
      <c r="VHA39" s="37"/>
      <c r="VHB39" s="37"/>
      <c r="VHC39" s="37"/>
      <c r="VHD39" s="37"/>
      <c r="VHE39" s="37"/>
      <c r="VHF39" s="37"/>
      <c r="VHG39" s="37"/>
      <c r="VHH39" s="37"/>
      <c r="VHI39" s="33"/>
      <c r="VHJ39" s="20"/>
      <c r="VHK39" s="20"/>
      <c r="VHL39" s="36"/>
      <c r="VHM39" s="37"/>
      <c r="VHN39" s="37"/>
      <c r="VHO39" s="37"/>
      <c r="VHP39" s="37"/>
      <c r="VHQ39" s="37"/>
      <c r="VHR39" s="37"/>
      <c r="VHS39" s="37"/>
      <c r="VHT39" s="37"/>
      <c r="VHU39" s="37"/>
      <c r="VHV39" s="37"/>
      <c r="VHW39" s="37"/>
      <c r="VHX39" s="37"/>
      <c r="VHY39" s="37"/>
      <c r="VHZ39" s="37"/>
      <c r="VIA39" s="37"/>
      <c r="VIB39" s="37"/>
      <c r="VIC39" s="37"/>
      <c r="VID39" s="37"/>
      <c r="VIE39" s="33"/>
      <c r="VIF39" s="20"/>
      <c r="VIG39" s="20"/>
      <c r="VIH39" s="36"/>
      <c r="VII39" s="37"/>
      <c r="VIJ39" s="37"/>
      <c r="VIK39" s="37"/>
      <c r="VIL39" s="37"/>
      <c r="VIM39" s="37"/>
      <c r="VIN39" s="37"/>
      <c r="VIO39" s="37"/>
      <c r="VIP39" s="37"/>
      <c r="VIQ39" s="37"/>
      <c r="VIR39" s="37"/>
      <c r="VIS39" s="37"/>
      <c r="VIT39" s="37"/>
      <c r="VIU39" s="37"/>
      <c r="VIV39" s="37"/>
      <c r="VIW39" s="37"/>
      <c r="VIX39" s="37"/>
      <c r="VIY39" s="37"/>
      <c r="VIZ39" s="37"/>
      <c r="VJA39" s="33"/>
      <c r="VJB39" s="20"/>
      <c r="VJC39" s="20"/>
      <c r="VJD39" s="36"/>
      <c r="VJE39" s="37"/>
      <c r="VJF39" s="37"/>
      <c r="VJG39" s="37"/>
      <c r="VJH39" s="37"/>
      <c r="VJI39" s="37"/>
      <c r="VJJ39" s="37"/>
      <c r="VJK39" s="37"/>
      <c r="VJL39" s="37"/>
      <c r="VJM39" s="37"/>
      <c r="VJN39" s="37"/>
      <c r="VJO39" s="37"/>
      <c r="VJP39" s="37"/>
      <c r="VJQ39" s="37"/>
      <c r="VJR39" s="37"/>
      <c r="VJS39" s="37"/>
      <c r="VJT39" s="37"/>
      <c r="VJU39" s="37"/>
      <c r="VJV39" s="37"/>
      <c r="VJW39" s="33"/>
      <c r="VJX39" s="20"/>
      <c r="VJY39" s="20"/>
      <c r="VJZ39" s="36"/>
      <c r="VKA39" s="37"/>
      <c r="VKB39" s="37"/>
      <c r="VKC39" s="37"/>
      <c r="VKD39" s="37"/>
      <c r="VKE39" s="37"/>
      <c r="VKF39" s="37"/>
      <c r="VKG39" s="37"/>
      <c r="VKH39" s="37"/>
      <c r="VKI39" s="37"/>
      <c r="VKJ39" s="37"/>
      <c r="VKK39" s="37"/>
      <c r="VKL39" s="37"/>
      <c r="VKM39" s="37"/>
      <c r="VKN39" s="37"/>
      <c r="VKO39" s="37"/>
      <c r="VKP39" s="37"/>
      <c r="VKQ39" s="37"/>
      <c r="VKR39" s="37"/>
      <c r="VKS39" s="33"/>
      <c r="VKT39" s="20"/>
      <c r="VKU39" s="20"/>
      <c r="VKV39" s="36"/>
      <c r="VKW39" s="37"/>
      <c r="VKX39" s="37"/>
      <c r="VKY39" s="37"/>
      <c r="VKZ39" s="37"/>
      <c r="VLA39" s="37"/>
      <c r="VLB39" s="37"/>
      <c r="VLC39" s="37"/>
      <c r="VLD39" s="37"/>
      <c r="VLE39" s="37"/>
      <c r="VLF39" s="37"/>
      <c r="VLG39" s="37"/>
      <c r="VLH39" s="37"/>
      <c r="VLI39" s="37"/>
      <c r="VLJ39" s="37"/>
      <c r="VLK39" s="37"/>
      <c r="VLL39" s="37"/>
      <c r="VLM39" s="37"/>
      <c r="VLN39" s="37"/>
      <c r="VLO39" s="33"/>
      <c r="VLP39" s="20"/>
      <c r="VLQ39" s="20"/>
      <c r="VLR39" s="36"/>
      <c r="VLS39" s="37"/>
      <c r="VLT39" s="37"/>
      <c r="VLU39" s="37"/>
      <c r="VLV39" s="37"/>
      <c r="VLW39" s="37"/>
      <c r="VLX39" s="37"/>
      <c r="VLY39" s="37"/>
      <c r="VLZ39" s="37"/>
      <c r="VMA39" s="37"/>
      <c r="VMB39" s="37"/>
      <c r="VMC39" s="37"/>
      <c r="VMD39" s="37"/>
      <c r="VME39" s="37"/>
      <c r="VMF39" s="37"/>
      <c r="VMG39" s="37"/>
      <c r="VMH39" s="37"/>
      <c r="VMI39" s="37"/>
      <c r="VMJ39" s="37"/>
      <c r="VMK39" s="33"/>
      <c r="VML39" s="20"/>
      <c r="VMM39" s="20"/>
      <c r="VMN39" s="36"/>
      <c r="VMO39" s="37"/>
      <c r="VMP39" s="37"/>
      <c r="VMQ39" s="37"/>
      <c r="VMR39" s="37"/>
      <c r="VMS39" s="37"/>
      <c r="VMT39" s="37"/>
      <c r="VMU39" s="37"/>
      <c r="VMV39" s="37"/>
      <c r="VMW39" s="37"/>
      <c r="VMX39" s="37"/>
      <c r="VMY39" s="37"/>
      <c r="VMZ39" s="37"/>
      <c r="VNA39" s="37"/>
      <c r="VNB39" s="37"/>
      <c r="VNC39" s="37"/>
      <c r="VND39" s="37"/>
      <c r="VNE39" s="37"/>
      <c r="VNF39" s="37"/>
      <c r="VNG39" s="33"/>
      <c r="VNH39" s="20"/>
      <c r="VNI39" s="20"/>
      <c r="VNJ39" s="36"/>
      <c r="VNK39" s="37"/>
      <c r="VNL39" s="37"/>
      <c r="VNM39" s="37"/>
      <c r="VNN39" s="37"/>
      <c r="VNO39" s="37"/>
      <c r="VNP39" s="37"/>
      <c r="VNQ39" s="37"/>
      <c r="VNR39" s="37"/>
      <c r="VNS39" s="37"/>
      <c r="VNT39" s="37"/>
      <c r="VNU39" s="37"/>
      <c r="VNV39" s="37"/>
      <c r="VNW39" s="37"/>
      <c r="VNX39" s="37"/>
      <c r="VNY39" s="37"/>
      <c r="VNZ39" s="37"/>
      <c r="VOA39" s="37"/>
      <c r="VOB39" s="37"/>
      <c r="VOC39" s="33"/>
      <c r="VOD39" s="20"/>
      <c r="VOE39" s="20"/>
      <c r="VOF39" s="36"/>
      <c r="VOG39" s="37"/>
      <c r="VOH39" s="37"/>
      <c r="VOI39" s="37"/>
      <c r="VOJ39" s="37"/>
      <c r="VOK39" s="37"/>
      <c r="VOL39" s="37"/>
      <c r="VOM39" s="37"/>
      <c r="VON39" s="37"/>
      <c r="VOO39" s="37"/>
      <c r="VOP39" s="37"/>
      <c r="VOQ39" s="37"/>
      <c r="VOR39" s="37"/>
      <c r="VOS39" s="37"/>
      <c r="VOT39" s="37"/>
      <c r="VOU39" s="37"/>
      <c r="VOV39" s="37"/>
      <c r="VOW39" s="37"/>
      <c r="VOX39" s="37"/>
      <c r="VOY39" s="33"/>
      <c r="VOZ39" s="20"/>
      <c r="VPA39" s="20"/>
      <c r="VPB39" s="36"/>
      <c r="VPC39" s="37"/>
      <c r="VPD39" s="37"/>
      <c r="VPE39" s="37"/>
      <c r="VPF39" s="37"/>
      <c r="VPG39" s="37"/>
      <c r="VPH39" s="37"/>
      <c r="VPI39" s="37"/>
      <c r="VPJ39" s="37"/>
      <c r="VPK39" s="37"/>
      <c r="VPL39" s="37"/>
      <c r="VPM39" s="37"/>
      <c r="VPN39" s="37"/>
      <c r="VPO39" s="37"/>
      <c r="VPP39" s="37"/>
      <c r="VPQ39" s="37"/>
      <c r="VPR39" s="37"/>
      <c r="VPS39" s="37"/>
      <c r="VPT39" s="37"/>
      <c r="VPU39" s="33"/>
      <c r="VPV39" s="20"/>
      <c r="VPW39" s="20"/>
      <c r="VPX39" s="36"/>
      <c r="VPY39" s="37"/>
      <c r="VPZ39" s="37"/>
      <c r="VQA39" s="37"/>
      <c r="VQB39" s="37"/>
      <c r="VQC39" s="37"/>
      <c r="VQD39" s="37"/>
      <c r="VQE39" s="37"/>
      <c r="VQF39" s="37"/>
      <c r="VQG39" s="37"/>
      <c r="VQH39" s="37"/>
      <c r="VQI39" s="37"/>
      <c r="VQJ39" s="37"/>
      <c r="VQK39" s="37"/>
      <c r="VQL39" s="37"/>
      <c r="VQM39" s="37"/>
      <c r="VQN39" s="37"/>
      <c r="VQO39" s="37"/>
      <c r="VQP39" s="37"/>
      <c r="VQQ39" s="33"/>
      <c r="VQR39" s="20"/>
      <c r="VQS39" s="20"/>
      <c r="VQT39" s="36"/>
      <c r="VQU39" s="37"/>
      <c r="VQV39" s="37"/>
      <c r="VQW39" s="37"/>
      <c r="VQX39" s="37"/>
      <c r="VQY39" s="37"/>
      <c r="VQZ39" s="37"/>
      <c r="VRA39" s="37"/>
      <c r="VRB39" s="37"/>
      <c r="VRC39" s="37"/>
      <c r="VRD39" s="37"/>
      <c r="VRE39" s="37"/>
      <c r="VRF39" s="37"/>
      <c r="VRG39" s="37"/>
      <c r="VRH39" s="37"/>
      <c r="VRI39" s="37"/>
      <c r="VRJ39" s="37"/>
      <c r="VRK39" s="37"/>
      <c r="VRL39" s="37"/>
      <c r="VRM39" s="33"/>
      <c r="VRN39" s="20"/>
      <c r="VRO39" s="20"/>
      <c r="VRP39" s="36"/>
      <c r="VRQ39" s="37"/>
      <c r="VRR39" s="37"/>
      <c r="VRS39" s="37"/>
      <c r="VRT39" s="37"/>
      <c r="VRU39" s="37"/>
      <c r="VRV39" s="37"/>
      <c r="VRW39" s="37"/>
      <c r="VRX39" s="37"/>
      <c r="VRY39" s="37"/>
      <c r="VRZ39" s="37"/>
      <c r="VSA39" s="37"/>
      <c r="VSB39" s="37"/>
      <c r="VSC39" s="37"/>
      <c r="VSD39" s="37"/>
      <c r="VSE39" s="37"/>
      <c r="VSF39" s="37"/>
      <c r="VSG39" s="37"/>
      <c r="VSH39" s="37"/>
      <c r="VSI39" s="33"/>
      <c r="VSJ39" s="20"/>
      <c r="VSK39" s="20"/>
      <c r="VSL39" s="36"/>
      <c r="VSM39" s="37"/>
      <c r="VSN39" s="37"/>
      <c r="VSO39" s="37"/>
      <c r="VSP39" s="37"/>
      <c r="VSQ39" s="37"/>
      <c r="VSR39" s="37"/>
      <c r="VSS39" s="37"/>
      <c r="VST39" s="37"/>
      <c r="VSU39" s="37"/>
      <c r="VSV39" s="37"/>
      <c r="VSW39" s="37"/>
      <c r="VSX39" s="37"/>
      <c r="VSY39" s="37"/>
      <c r="VSZ39" s="37"/>
      <c r="VTA39" s="37"/>
      <c r="VTB39" s="37"/>
      <c r="VTC39" s="37"/>
      <c r="VTD39" s="37"/>
      <c r="VTE39" s="33"/>
      <c r="VTF39" s="20"/>
      <c r="VTG39" s="20"/>
      <c r="VTH39" s="36"/>
      <c r="VTI39" s="37"/>
      <c r="VTJ39" s="37"/>
      <c r="VTK39" s="37"/>
      <c r="VTL39" s="37"/>
      <c r="VTM39" s="37"/>
      <c r="VTN39" s="37"/>
      <c r="VTO39" s="37"/>
      <c r="VTP39" s="37"/>
      <c r="VTQ39" s="37"/>
      <c r="VTR39" s="37"/>
      <c r="VTS39" s="37"/>
      <c r="VTT39" s="37"/>
      <c r="VTU39" s="37"/>
      <c r="VTV39" s="37"/>
      <c r="VTW39" s="37"/>
      <c r="VTX39" s="37"/>
      <c r="VTY39" s="37"/>
      <c r="VTZ39" s="37"/>
      <c r="VUA39" s="33"/>
      <c r="VUB39" s="20"/>
      <c r="VUC39" s="20"/>
      <c r="VUD39" s="36"/>
      <c r="VUE39" s="37"/>
      <c r="VUF39" s="37"/>
      <c r="VUG39" s="37"/>
      <c r="VUH39" s="37"/>
      <c r="VUI39" s="37"/>
      <c r="VUJ39" s="37"/>
      <c r="VUK39" s="37"/>
      <c r="VUL39" s="37"/>
      <c r="VUM39" s="37"/>
      <c r="VUN39" s="37"/>
      <c r="VUO39" s="37"/>
      <c r="VUP39" s="37"/>
      <c r="VUQ39" s="37"/>
      <c r="VUR39" s="37"/>
      <c r="VUS39" s="37"/>
      <c r="VUT39" s="37"/>
      <c r="VUU39" s="37"/>
      <c r="VUV39" s="37"/>
      <c r="VUW39" s="33"/>
      <c r="VUX39" s="20"/>
      <c r="VUY39" s="20"/>
      <c r="VUZ39" s="36"/>
      <c r="VVA39" s="37"/>
      <c r="VVB39" s="37"/>
      <c r="VVC39" s="37"/>
      <c r="VVD39" s="37"/>
      <c r="VVE39" s="37"/>
      <c r="VVF39" s="37"/>
      <c r="VVG39" s="37"/>
      <c r="VVH39" s="37"/>
      <c r="VVI39" s="37"/>
      <c r="VVJ39" s="37"/>
      <c r="VVK39" s="37"/>
      <c r="VVL39" s="37"/>
      <c r="VVM39" s="37"/>
      <c r="VVN39" s="37"/>
      <c r="VVO39" s="37"/>
      <c r="VVP39" s="37"/>
      <c r="VVQ39" s="37"/>
      <c r="VVR39" s="37"/>
      <c r="VVS39" s="33"/>
      <c r="VVT39" s="20"/>
      <c r="VVU39" s="20"/>
      <c r="VVV39" s="36"/>
      <c r="VVW39" s="37"/>
      <c r="VVX39" s="37"/>
      <c r="VVY39" s="37"/>
      <c r="VVZ39" s="37"/>
      <c r="VWA39" s="37"/>
      <c r="VWB39" s="37"/>
      <c r="VWC39" s="37"/>
      <c r="VWD39" s="37"/>
      <c r="VWE39" s="37"/>
      <c r="VWF39" s="37"/>
      <c r="VWG39" s="37"/>
      <c r="VWH39" s="37"/>
      <c r="VWI39" s="37"/>
      <c r="VWJ39" s="37"/>
      <c r="VWK39" s="37"/>
      <c r="VWL39" s="37"/>
      <c r="VWM39" s="37"/>
      <c r="VWN39" s="37"/>
      <c r="VWO39" s="33"/>
      <c r="VWP39" s="20"/>
      <c r="VWQ39" s="20"/>
      <c r="VWR39" s="36"/>
      <c r="VWS39" s="37"/>
      <c r="VWT39" s="37"/>
      <c r="VWU39" s="37"/>
      <c r="VWV39" s="37"/>
      <c r="VWW39" s="37"/>
      <c r="VWX39" s="37"/>
      <c r="VWY39" s="37"/>
      <c r="VWZ39" s="37"/>
      <c r="VXA39" s="37"/>
      <c r="VXB39" s="37"/>
      <c r="VXC39" s="37"/>
      <c r="VXD39" s="37"/>
      <c r="VXE39" s="37"/>
      <c r="VXF39" s="37"/>
      <c r="VXG39" s="37"/>
      <c r="VXH39" s="37"/>
      <c r="VXI39" s="37"/>
      <c r="VXJ39" s="37"/>
      <c r="VXK39" s="33"/>
      <c r="VXL39" s="20"/>
      <c r="VXM39" s="20"/>
      <c r="VXN39" s="36"/>
      <c r="VXO39" s="37"/>
      <c r="VXP39" s="37"/>
      <c r="VXQ39" s="37"/>
      <c r="VXR39" s="37"/>
      <c r="VXS39" s="37"/>
      <c r="VXT39" s="37"/>
      <c r="VXU39" s="37"/>
      <c r="VXV39" s="37"/>
      <c r="VXW39" s="37"/>
      <c r="VXX39" s="37"/>
      <c r="VXY39" s="37"/>
      <c r="VXZ39" s="37"/>
      <c r="VYA39" s="37"/>
      <c r="VYB39" s="37"/>
      <c r="VYC39" s="37"/>
      <c r="VYD39" s="37"/>
      <c r="VYE39" s="37"/>
      <c r="VYF39" s="37"/>
      <c r="VYG39" s="33"/>
      <c r="VYH39" s="20"/>
      <c r="VYI39" s="20"/>
      <c r="VYJ39" s="36"/>
      <c r="VYK39" s="37"/>
      <c r="VYL39" s="37"/>
      <c r="VYM39" s="37"/>
      <c r="VYN39" s="37"/>
      <c r="VYO39" s="37"/>
      <c r="VYP39" s="37"/>
      <c r="VYQ39" s="37"/>
      <c r="VYR39" s="37"/>
      <c r="VYS39" s="37"/>
      <c r="VYT39" s="37"/>
      <c r="VYU39" s="37"/>
      <c r="VYV39" s="37"/>
      <c r="VYW39" s="37"/>
      <c r="VYX39" s="37"/>
      <c r="VYY39" s="37"/>
      <c r="VYZ39" s="37"/>
      <c r="VZA39" s="37"/>
      <c r="VZB39" s="37"/>
      <c r="VZC39" s="33"/>
      <c r="VZD39" s="20"/>
      <c r="VZE39" s="20"/>
      <c r="VZF39" s="36"/>
      <c r="VZG39" s="37"/>
      <c r="VZH39" s="37"/>
      <c r="VZI39" s="37"/>
      <c r="VZJ39" s="37"/>
      <c r="VZK39" s="37"/>
      <c r="VZL39" s="37"/>
      <c r="VZM39" s="37"/>
      <c r="VZN39" s="37"/>
      <c r="VZO39" s="37"/>
      <c r="VZP39" s="37"/>
      <c r="VZQ39" s="37"/>
      <c r="VZR39" s="37"/>
      <c r="VZS39" s="37"/>
      <c r="VZT39" s="37"/>
      <c r="VZU39" s="37"/>
      <c r="VZV39" s="37"/>
      <c r="VZW39" s="37"/>
      <c r="VZX39" s="37"/>
      <c r="VZY39" s="33"/>
      <c r="VZZ39" s="20"/>
      <c r="WAA39" s="20"/>
      <c r="WAB39" s="36"/>
      <c r="WAC39" s="37"/>
      <c r="WAD39" s="37"/>
      <c r="WAE39" s="37"/>
      <c r="WAF39" s="37"/>
      <c r="WAG39" s="37"/>
      <c r="WAH39" s="37"/>
      <c r="WAI39" s="37"/>
      <c r="WAJ39" s="37"/>
      <c r="WAK39" s="37"/>
      <c r="WAL39" s="37"/>
      <c r="WAM39" s="37"/>
      <c r="WAN39" s="37"/>
      <c r="WAO39" s="37"/>
      <c r="WAP39" s="37"/>
      <c r="WAQ39" s="37"/>
      <c r="WAR39" s="37"/>
      <c r="WAS39" s="37"/>
      <c r="WAT39" s="37"/>
      <c r="WAU39" s="33"/>
      <c r="WAV39" s="20"/>
      <c r="WAW39" s="20"/>
      <c r="WAX39" s="36"/>
      <c r="WAY39" s="37"/>
      <c r="WAZ39" s="37"/>
      <c r="WBA39" s="37"/>
      <c r="WBB39" s="37"/>
      <c r="WBC39" s="37"/>
      <c r="WBD39" s="37"/>
      <c r="WBE39" s="37"/>
      <c r="WBF39" s="37"/>
      <c r="WBG39" s="37"/>
      <c r="WBH39" s="37"/>
      <c r="WBI39" s="37"/>
      <c r="WBJ39" s="37"/>
      <c r="WBK39" s="37"/>
      <c r="WBL39" s="37"/>
      <c r="WBM39" s="37"/>
      <c r="WBN39" s="37"/>
      <c r="WBO39" s="37"/>
      <c r="WBP39" s="37"/>
      <c r="WBQ39" s="33"/>
      <c r="WBR39" s="20"/>
      <c r="WBS39" s="20"/>
      <c r="WBT39" s="36"/>
      <c r="WBU39" s="37"/>
      <c r="WBV39" s="37"/>
      <c r="WBW39" s="37"/>
      <c r="WBX39" s="37"/>
      <c r="WBY39" s="37"/>
      <c r="WBZ39" s="37"/>
      <c r="WCA39" s="37"/>
      <c r="WCB39" s="37"/>
      <c r="WCC39" s="37"/>
      <c r="WCD39" s="37"/>
      <c r="WCE39" s="37"/>
      <c r="WCF39" s="37"/>
      <c r="WCG39" s="37"/>
      <c r="WCH39" s="37"/>
      <c r="WCI39" s="37"/>
      <c r="WCJ39" s="37"/>
      <c r="WCK39" s="37"/>
      <c r="WCL39" s="37"/>
      <c r="WCM39" s="33"/>
      <c r="WCN39" s="20"/>
      <c r="WCO39" s="20"/>
      <c r="WCP39" s="36"/>
      <c r="WCQ39" s="37"/>
      <c r="WCR39" s="37"/>
      <c r="WCS39" s="37"/>
      <c r="WCT39" s="37"/>
      <c r="WCU39" s="37"/>
      <c r="WCV39" s="37"/>
      <c r="WCW39" s="37"/>
      <c r="WCX39" s="37"/>
      <c r="WCY39" s="37"/>
      <c r="WCZ39" s="37"/>
      <c r="WDA39" s="37"/>
      <c r="WDB39" s="37"/>
      <c r="WDC39" s="37"/>
      <c r="WDD39" s="37"/>
      <c r="WDE39" s="37"/>
      <c r="WDF39" s="37"/>
      <c r="WDG39" s="37"/>
      <c r="WDH39" s="37"/>
      <c r="WDI39" s="33"/>
      <c r="WDJ39" s="20"/>
      <c r="WDK39" s="20"/>
      <c r="WDL39" s="36"/>
      <c r="WDM39" s="37"/>
      <c r="WDN39" s="37"/>
      <c r="WDO39" s="37"/>
      <c r="WDP39" s="37"/>
      <c r="WDQ39" s="37"/>
      <c r="WDR39" s="37"/>
      <c r="WDS39" s="37"/>
      <c r="WDT39" s="37"/>
      <c r="WDU39" s="37"/>
      <c r="WDV39" s="37"/>
      <c r="WDW39" s="37"/>
      <c r="WDX39" s="37"/>
      <c r="WDY39" s="37"/>
      <c r="WDZ39" s="37"/>
      <c r="WEA39" s="37"/>
      <c r="WEB39" s="37"/>
      <c r="WEC39" s="37"/>
      <c r="WED39" s="37"/>
      <c r="WEE39" s="33"/>
      <c r="WEF39" s="20"/>
      <c r="WEG39" s="20"/>
      <c r="WEH39" s="36"/>
      <c r="WEI39" s="37"/>
      <c r="WEJ39" s="37"/>
      <c r="WEK39" s="37"/>
      <c r="WEL39" s="37"/>
      <c r="WEM39" s="37"/>
      <c r="WEN39" s="37"/>
      <c r="WEO39" s="37"/>
      <c r="WEP39" s="37"/>
      <c r="WEQ39" s="37"/>
      <c r="WER39" s="37"/>
      <c r="WES39" s="37"/>
      <c r="WET39" s="37"/>
      <c r="WEU39" s="37"/>
      <c r="WEV39" s="37"/>
      <c r="WEW39" s="37"/>
      <c r="WEX39" s="37"/>
      <c r="WEY39" s="37"/>
      <c r="WEZ39" s="37"/>
      <c r="WFA39" s="33"/>
      <c r="WFB39" s="20"/>
      <c r="WFC39" s="20"/>
      <c r="WFD39" s="36"/>
      <c r="WFE39" s="37"/>
      <c r="WFF39" s="37"/>
      <c r="WFG39" s="37"/>
      <c r="WFH39" s="37"/>
      <c r="WFI39" s="37"/>
      <c r="WFJ39" s="37"/>
      <c r="WFK39" s="37"/>
      <c r="WFL39" s="37"/>
      <c r="WFM39" s="37"/>
      <c r="WFN39" s="37"/>
      <c r="WFO39" s="37"/>
      <c r="WFP39" s="37"/>
      <c r="WFQ39" s="37"/>
      <c r="WFR39" s="37"/>
      <c r="WFS39" s="37"/>
      <c r="WFT39" s="37"/>
      <c r="WFU39" s="37"/>
      <c r="WFV39" s="37"/>
      <c r="WFW39" s="33"/>
      <c r="WFX39" s="20"/>
      <c r="WFY39" s="20"/>
      <c r="WFZ39" s="36"/>
      <c r="WGA39" s="37"/>
      <c r="WGB39" s="37"/>
      <c r="WGC39" s="37"/>
      <c r="WGD39" s="37"/>
      <c r="WGE39" s="37"/>
      <c r="WGF39" s="37"/>
      <c r="WGG39" s="37"/>
      <c r="WGH39" s="37"/>
      <c r="WGI39" s="37"/>
      <c r="WGJ39" s="37"/>
      <c r="WGK39" s="37"/>
      <c r="WGL39" s="37"/>
      <c r="WGM39" s="37"/>
      <c r="WGN39" s="37"/>
      <c r="WGO39" s="37"/>
      <c r="WGP39" s="37"/>
      <c r="WGQ39" s="37"/>
      <c r="WGR39" s="37"/>
      <c r="WGS39" s="33"/>
      <c r="WGT39" s="20"/>
      <c r="WGU39" s="20"/>
      <c r="WGV39" s="36"/>
      <c r="WGW39" s="37"/>
      <c r="WGX39" s="37"/>
      <c r="WGY39" s="37"/>
      <c r="WGZ39" s="37"/>
      <c r="WHA39" s="37"/>
      <c r="WHB39" s="37"/>
      <c r="WHC39" s="37"/>
      <c r="WHD39" s="37"/>
      <c r="WHE39" s="37"/>
      <c r="WHF39" s="37"/>
      <c r="WHG39" s="37"/>
      <c r="WHH39" s="37"/>
      <c r="WHI39" s="37"/>
      <c r="WHJ39" s="37"/>
      <c r="WHK39" s="37"/>
      <c r="WHL39" s="37"/>
      <c r="WHM39" s="37"/>
      <c r="WHN39" s="37"/>
      <c r="WHO39" s="33"/>
      <c r="WHP39" s="20"/>
      <c r="WHQ39" s="20"/>
      <c r="WHR39" s="36"/>
      <c r="WHS39" s="37"/>
      <c r="WHT39" s="37"/>
      <c r="WHU39" s="37"/>
      <c r="WHV39" s="37"/>
      <c r="WHW39" s="37"/>
      <c r="WHX39" s="37"/>
      <c r="WHY39" s="37"/>
      <c r="WHZ39" s="37"/>
      <c r="WIA39" s="37"/>
      <c r="WIB39" s="37"/>
      <c r="WIC39" s="37"/>
      <c r="WID39" s="37"/>
      <c r="WIE39" s="37"/>
      <c r="WIF39" s="37"/>
      <c r="WIG39" s="37"/>
      <c r="WIH39" s="37"/>
      <c r="WII39" s="37"/>
      <c r="WIJ39" s="37"/>
      <c r="WIK39" s="33"/>
      <c r="WIL39" s="20"/>
      <c r="WIM39" s="20"/>
      <c r="WIN39" s="36"/>
      <c r="WIO39" s="37"/>
      <c r="WIP39" s="37"/>
      <c r="WIQ39" s="37"/>
      <c r="WIR39" s="37"/>
      <c r="WIS39" s="37"/>
      <c r="WIT39" s="37"/>
      <c r="WIU39" s="37"/>
      <c r="WIV39" s="37"/>
      <c r="WIW39" s="37"/>
      <c r="WIX39" s="37"/>
      <c r="WIY39" s="37"/>
      <c r="WIZ39" s="37"/>
      <c r="WJA39" s="37"/>
      <c r="WJB39" s="37"/>
      <c r="WJC39" s="37"/>
      <c r="WJD39" s="37"/>
      <c r="WJE39" s="37"/>
      <c r="WJF39" s="37"/>
      <c r="WJG39" s="33"/>
      <c r="WJH39" s="20"/>
      <c r="WJI39" s="20"/>
      <c r="WJJ39" s="36"/>
      <c r="WJK39" s="37"/>
      <c r="WJL39" s="37"/>
      <c r="WJM39" s="37"/>
      <c r="WJN39" s="37"/>
      <c r="WJO39" s="37"/>
      <c r="WJP39" s="37"/>
      <c r="WJQ39" s="37"/>
      <c r="WJR39" s="37"/>
      <c r="WJS39" s="37"/>
      <c r="WJT39" s="37"/>
      <c r="WJU39" s="37"/>
      <c r="WJV39" s="37"/>
      <c r="WJW39" s="37"/>
      <c r="WJX39" s="37"/>
      <c r="WJY39" s="37"/>
      <c r="WJZ39" s="37"/>
      <c r="WKA39" s="37"/>
      <c r="WKB39" s="37"/>
      <c r="WKC39" s="33"/>
      <c r="WKD39" s="20"/>
      <c r="WKE39" s="20"/>
      <c r="WKF39" s="36"/>
      <c r="WKG39" s="37"/>
      <c r="WKH39" s="37"/>
      <c r="WKI39" s="37"/>
      <c r="WKJ39" s="37"/>
      <c r="WKK39" s="37"/>
      <c r="WKL39" s="37"/>
      <c r="WKM39" s="37"/>
      <c r="WKN39" s="37"/>
      <c r="WKO39" s="37"/>
      <c r="WKP39" s="37"/>
      <c r="WKQ39" s="37"/>
      <c r="WKR39" s="37"/>
      <c r="WKS39" s="37"/>
      <c r="WKT39" s="37"/>
      <c r="WKU39" s="37"/>
      <c r="WKV39" s="37"/>
      <c r="WKW39" s="37"/>
      <c r="WKX39" s="37"/>
      <c r="WKY39" s="33"/>
      <c r="WKZ39" s="20"/>
      <c r="WLA39" s="20"/>
      <c r="WLB39" s="36"/>
      <c r="WLC39" s="37"/>
      <c r="WLD39" s="37"/>
      <c r="WLE39" s="37"/>
      <c r="WLF39" s="37"/>
      <c r="WLG39" s="37"/>
      <c r="WLH39" s="37"/>
      <c r="WLI39" s="37"/>
      <c r="WLJ39" s="37"/>
      <c r="WLK39" s="37"/>
      <c r="WLL39" s="37"/>
      <c r="WLM39" s="37"/>
      <c r="WLN39" s="37"/>
      <c r="WLO39" s="37"/>
      <c r="WLP39" s="37"/>
      <c r="WLQ39" s="37"/>
      <c r="WLR39" s="37"/>
      <c r="WLS39" s="37"/>
      <c r="WLT39" s="37"/>
      <c r="WLU39" s="33"/>
      <c r="WLV39" s="20"/>
      <c r="WLW39" s="20"/>
      <c r="WLX39" s="36"/>
      <c r="WLY39" s="37"/>
      <c r="WLZ39" s="37"/>
      <c r="WMA39" s="37"/>
      <c r="WMB39" s="37"/>
      <c r="WMC39" s="37"/>
      <c r="WMD39" s="37"/>
      <c r="WME39" s="37"/>
      <c r="WMF39" s="37"/>
      <c r="WMG39" s="37"/>
      <c r="WMH39" s="37"/>
      <c r="WMI39" s="37"/>
      <c r="WMJ39" s="37"/>
      <c r="WMK39" s="37"/>
      <c r="WML39" s="37"/>
      <c r="WMM39" s="37"/>
      <c r="WMN39" s="37"/>
      <c r="WMO39" s="37"/>
      <c r="WMP39" s="37"/>
      <c r="WMQ39" s="33"/>
      <c r="WMR39" s="20"/>
      <c r="WMS39" s="20"/>
      <c r="WMT39" s="36"/>
      <c r="WMU39" s="37"/>
      <c r="WMV39" s="37"/>
      <c r="WMW39" s="37"/>
      <c r="WMX39" s="37"/>
      <c r="WMY39" s="37"/>
      <c r="WMZ39" s="37"/>
      <c r="WNA39" s="37"/>
      <c r="WNB39" s="37"/>
      <c r="WNC39" s="37"/>
      <c r="WND39" s="37"/>
      <c r="WNE39" s="37"/>
      <c r="WNF39" s="37"/>
      <c r="WNG39" s="37"/>
      <c r="WNH39" s="37"/>
      <c r="WNI39" s="37"/>
      <c r="WNJ39" s="37"/>
      <c r="WNK39" s="37"/>
      <c r="WNL39" s="37"/>
      <c r="WNM39" s="33"/>
      <c r="WNN39" s="20"/>
      <c r="WNO39" s="20"/>
      <c r="WNP39" s="36"/>
      <c r="WNQ39" s="37"/>
      <c r="WNR39" s="37"/>
      <c r="WNS39" s="37"/>
      <c r="WNT39" s="37"/>
      <c r="WNU39" s="37"/>
      <c r="WNV39" s="37"/>
      <c r="WNW39" s="37"/>
      <c r="WNX39" s="37"/>
      <c r="WNY39" s="37"/>
      <c r="WNZ39" s="37"/>
      <c r="WOA39" s="37"/>
      <c r="WOB39" s="37"/>
      <c r="WOC39" s="37"/>
      <c r="WOD39" s="37"/>
      <c r="WOE39" s="37"/>
      <c r="WOF39" s="37"/>
      <c r="WOG39" s="37"/>
      <c r="WOH39" s="37"/>
      <c r="WOI39" s="33"/>
      <c r="WOJ39" s="20"/>
      <c r="WOK39" s="20"/>
      <c r="WOL39" s="36"/>
      <c r="WOM39" s="37"/>
      <c r="WON39" s="37"/>
      <c r="WOO39" s="37"/>
      <c r="WOP39" s="37"/>
      <c r="WOQ39" s="37"/>
      <c r="WOR39" s="37"/>
      <c r="WOS39" s="37"/>
      <c r="WOT39" s="37"/>
      <c r="WOU39" s="37"/>
      <c r="WOV39" s="37"/>
      <c r="WOW39" s="37"/>
      <c r="WOX39" s="37"/>
      <c r="WOY39" s="37"/>
      <c r="WOZ39" s="37"/>
      <c r="WPA39" s="37"/>
      <c r="WPB39" s="37"/>
      <c r="WPC39" s="37"/>
      <c r="WPD39" s="37"/>
      <c r="WPE39" s="33"/>
      <c r="WPF39" s="20"/>
      <c r="WPG39" s="20"/>
      <c r="WPH39" s="36"/>
      <c r="WPI39" s="37"/>
      <c r="WPJ39" s="37"/>
      <c r="WPK39" s="37"/>
      <c r="WPL39" s="37"/>
      <c r="WPM39" s="37"/>
      <c r="WPN39" s="37"/>
      <c r="WPO39" s="37"/>
      <c r="WPP39" s="37"/>
      <c r="WPQ39" s="37"/>
      <c r="WPR39" s="37"/>
      <c r="WPS39" s="37"/>
      <c r="WPT39" s="37"/>
      <c r="WPU39" s="37"/>
      <c r="WPV39" s="37"/>
      <c r="WPW39" s="37"/>
      <c r="WPX39" s="37"/>
      <c r="WPY39" s="37"/>
      <c r="WPZ39" s="37"/>
      <c r="WQA39" s="33"/>
      <c r="WQB39" s="20"/>
      <c r="WQC39" s="20"/>
      <c r="WQD39" s="36"/>
      <c r="WQE39" s="37"/>
      <c r="WQF39" s="37"/>
      <c r="WQG39" s="37"/>
      <c r="WQH39" s="37"/>
      <c r="WQI39" s="37"/>
      <c r="WQJ39" s="37"/>
      <c r="WQK39" s="37"/>
      <c r="WQL39" s="37"/>
      <c r="WQM39" s="37"/>
      <c r="WQN39" s="37"/>
      <c r="WQO39" s="37"/>
      <c r="WQP39" s="37"/>
      <c r="WQQ39" s="37"/>
      <c r="WQR39" s="37"/>
      <c r="WQS39" s="37"/>
      <c r="WQT39" s="37"/>
      <c r="WQU39" s="37"/>
      <c r="WQV39" s="37"/>
      <c r="WQW39" s="33"/>
      <c r="WQX39" s="20"/>
      <c r="WQY39" s="20"/>
      <c r="WQZ39" s="36"/>
      <c r="WRA39" s="37"/>
      <c r="WRB39" s="37"/>
      <c r="WRC39" s="37"/>
      <c r="WRD39" s="37"/>
      <c r="WRE39" s="37"/>
      <c r="WRF39" s="37"/>
      <c r="WRG39" s="37"/>
      <c r="WRH39" s="37"/>
      <c r="WRI39" s="37"/>
      <c r="WRJ39" s="37"/>
      <c r="WRK39" s="37"/>
      <c r="WRL39" s="37"/>
      <c r="WRM39" s="37"/>
      <c r="WRN39" s="37"/>
      <c r="WRO39" s="37"/>
      <c r="WRP39" s="37"/>
      <c r="WRQ39" s="37"/>
      <c r="WRR39" s="37"/>
      <c r="WRS39" s="33"/>
      <c r="WRT39" s="20"/>
      <c r="WRU39" s="20"/>
      <c r="WRV39" s="36"/>
      <c r="WRW39" s="37"/>
      <c r="WRX39" s="37"/>
      <c r="WRY39" s="37"/>
      <c r="WRZ39" s="37"/>
      <c r="WSA39" s="37"/>
      <c r="WSB39" s="37"/>
      <c r="WSC39" s="37"/>
      <c r="WSD39" s="37"/>
      <c r="WSE39" s="37"/>
      <c r="WSF39" s="37"/>
      <c r="WSG39" s="37"/>
      <c r="WSH39" s="37"/>
      <c r="WSI39" s="37"/>
      <c r="WSJ39" s="37"/>
      <c r="WSK39" s="37"/>
      <c r="WSL39" s="37"/>
      <c r="WSM39" s="37"/>
      <c r="WSN39" s="37"/>
      <c r="WSO39" s="33"/>
      <c r="WSP39" s="20"/>
      <c r="WSQ39" s="20"/>
      <c r="WSR39" s="36"/>
      <c r="WSS39" s="37"/>
      <c r="WST39" s="37"/>
      <c r="WSU39" s="37"/>
      <c r="WSV39" s="37"/>
      <c r="WSW39" s="37"/>
      <c r="WSX39" s="37"/>
      <c r="WSY39" s="37"/>
      <c r="WSZ39" s="37"/>
      <c r="WTA39" s="37"/>
      <c r="WTB39" s="37"/>
      <c r="WTC39" s="37"/>
      <c r="WTD39" s="37"/>
      <c r="WTE39" s="37"/>
      <c r="WTF39" s="37"/>
      <c r="WTG39" s="37"/>
      <c r="WTH39" s="37"/>
      <c r="WTI39" s="37"/>
      <c r="WTJ39" s="37"/>
      <c r="WTK39" s="33"/>
      <c r="WTL39" s="20"/>
      <c r="WTM39" s="20"/>
      <c r="WTN39" s="36"/>
      <c r="WTO39" s="37"/>
      <c r="WTP39" s="37"/>
      <c r="WTQ39" s="37"/>
      <c r="WTR39" s="37"/>
      <c r="WTS39" s="37"/>
      <c r="WTT39" s="37"/>
      <c r="WTU39" s="37"/>
      <c r="WTV39" s="37"/>
      <c r="WTW39" s="37"/>
      <c r="WTX39" s="37"/>
      <c r="WTY39" s="37"/>
      <c r="WTZ39" s="37"/>
      <c r="WUA39" s="37"/>
      <c r="WUB39" s="37"/>
      <c r="WUC39" s="37"/>
      <c r="WUD39" s="37"/>
      <c r="WUE39" s="37"/>
      <c r="WUF39" s="37"/>
      <c r="WUG39" s="33"/>
      <c r="WUH39" s="20"/>
      <c r="WUI39" s="20"/>
      <c r="WUJ39" s="36"/>
      <c r="WUK39" s="37"/>
      <c r="WUL39" s="37"/>
      <c r="WUM39" s="37"/>
      <c r="WUN39" s="37"/>
      <c r="WUO39" s="37"/>
      <c r="WUP39" s="37"/>
      <c r="WUQ39" s="37"/>
      <c r="WUR39" s="37"/>
      <c r="WUS39" s="37"/>
      <c r="WUT39" s="37"/>
      <c r="WUU39" s="37"/>
      <c r="WUV39" s="37"/>
      <c r="WUW39" s="37"/>
      <c r="WUX39" s="37"/>
      <c r="WUY39" s="37"/>
      <c r="WUZ39" s="37"/>
      <c r="WVA39" s="37"/>
      <c r="WVB39" s="37"/>
      <c r="WVC39" s="33"/>
      <c r="WVD39" s="20"/>
      <c r="WVE39" s="20"/>
      <c r="WVF39" s="36"/>
      <c r="WVG39" s="37"/>
      <c r="WVH39" s="37"/>
      <c r="WVI39" s="37"/>
      <c r="WVJ39" s="37"/>
      <c r="WVK39" s="37"/>
      <c r="WVL39" s="37"/>
      <c r="WVM39" s="37"/>
      <c r="WVN39" s="37"/>
      <c r="WVO39" s="37"/>
      <c r="WVP39" s="37"/>
      <c r="WVQ39" s="37"/>
      <c r="WVR39" s="37"/>
      <c r="WVS39" s="37"/>
      <c r="WVT39" s="37"/>
      <c r="WVU39" s="37"/>
      <c r="WVV39" s="37"/>
      <c r="WVW39" s="37"/>
      <c r="WVX39" s="37"/>
      <c r="WVY39" s="33"/>
      <c r="WVZ39" s="20"/>
      <c r="WWA39" s="20"/>
      <c r="WWB39" s="36"/>
      <c r="WWC39" s="37"/>
      <c r="WWD39" s="37"/>
      <c r="WWE39" s="37"/>
      <c r="WWF39" s="37"/>
      <c r="WWG39" s="37"/>
      <c r="WWH39" s="37"/>
      <c r="WWI39" s="37"/>
      <c r="WWJ39" s="37"/>
      <c r="WWK39" s="37"/>
      <c r="WWL39" s="37"/>
      <c r="WWM39" s="37"/>
      <c r="WWN39" s="37"/>
      <c r="WWO39" s="37"/>
      <c r="WWP39" s="37"/>
      <c r="WWQ39" s="37"/>
      <c r="WWR39" s="37"/>
      <c r="WWS39" s="37"/>
      <c r="WWT39" s="37"/>
      <c r="WWU39" s="33"/>
      <c r="WWV39" s="20"/>
      <c r="WWW39" s="20"/>
      <c r="WWX39" s="36"/>
      <c r="WWY39" s="37"/>
      <c r="WWZ39" s="37"/>
      <c r="WXA39" s="37"/>
      <c r="WXB39" s="37"/>
      <c r="WXC39" s="37"/>
      <c r="WXD39" s="37"/>
      <c r="WXE39" s="37"/>
      <c r="WXF39" s="37"/>
      <c r="WXG39" s="37"/>
      <c r="WXH39" s="37"/>
      <c r="WXI39" s="37"/>
      <c r="WXJ39" s="37"/>
      <c r="WXK39" s="37"/>
      <c r="WXL39" s="37"/>
      <c r="WXM39" s="37"/>
      <c r="WXN39" s="37"/>
      <c r="WXO39" s="37"/>
      <c r="WXP39" s="37"/>
      <c r="WXQ39" s="33"/>
      <c r="WXR39" s="20"/>
      <c r="WXS39" s="20"/>
      <c r="WXT39" s="36"/>
      <c r="WXU39" s="37"/>
      <c r="WXV39" s="37"/>
      <c r="WXW39" s="37"/>
      <c r="WXX39" s="37"/>
      <c r="WXY39" s="37"/>
      <c r="WXZ39" s="37"/>
      <c r="WYA39" s="37"/>
      <c r="WYB39" s="37"/>
      <c r="WYC39" s="37"/>
      <c r="WYD39" s="37"/>
      <c r="WYE39" s="37"/>
      <c r="WYF39" s="37"/>
      <c r="WYG39" s="37"/>
      <c r="WYH39" s="37"/>
      <c r="WYI39" s="37"/>
      <c r="WYJ39" s="37"/>
      <c r="WYK39" s="37"/>
      <c r="WYL39" s="37"/>
      <c r="WYM39" s="33"/>
      <c r="WYN39" s="20"/>
      <c r="WYO39" s="20"/>
      <c r="WYP39" s="36"/>
      <c r="WYQ39" s="37"/>
      <c r="WYR39" s="37"/>
      <c r="WYS39" s="37"/>
      <c r="WYT39" s="37"/>
      <c r="WYU39" s="37"/>
      <c r="WYV39" s="37"/>
      <c r="WYW39" s="37"/>
      <c r="WYX39" s="37"/>
      <c r="WYY39" s="37"/>
      <c r="WYZ39" s="37"/>
      <c r="WZA39" s="37"/>
      <c r="WZB39" s="37"/>
      <c r="WZC39" s="37"/>
      <c r="WZD39" s="37"/>
      <c r="WZE39" s="37"/>
      <c r="WZF39" s="37"/>
      <c r="WZG39" s="37"/>
      <c r="WZH39" s="37"/>
      <c r="WZI39" s="33"/>
      <c r="WZJ39" s="20"/>
      <c r="WZK39" s="20"/>
      <c r="WZL39" s="36"/>
      <c r="WZM39" s="37"/>
      <c r="WZN39" s="37"/>
      <c r="WZO39" s="37"/>
      <c r="WZP39" s="37"/>
      <c r="WZQ39" s="37"/>
      <c r="WZR39" s="37"/>
      <c r="WZS39" s="37"/>
      <c r="WZT39" s="37"/>
      <c r="WZU39" s="37"/>
      <c r="WZV39" s="37"/>
      <c r="WZW39" s="37"/>
      <c r="WZX39" s="37"/>
      <c r="WZY39" s="37"/>
      <c r="WZZ39" s="37"/>
      <c r="XAA39" s="37"/>
      <c r="XAB39" s="37"/>
      <c r="XAC39" s="37"/>
      <c r="XAD39" s="37"/>
      <c r="XAE39" s="33"/>
      <c r="XAF39" s="20"/>
      <c r="XAG39" s="20"/>
      <c r="XAH39" s="36"/>
      <c r="XAI39" s="37"/>
      <c r="XAJ39" s="37"/>
      <c r="XAK39" s="37"/>
      <c r="XAL39" s="37"/>
      <c r="XAM39" s="37"/>
      <c r="XAN39" s="37"/>
      <c r="XAO39" s="37"/>
      <c r="XAP39" s="37"/>
      <c r="XAQ39" s="37"/>
      <c r="XAR39" s="37"/>
      <c r="XAS39" s="37"/>
      <c r="XAT39" s="37"/>
      <c r="XAU39" s="37"/>
      <c r="XAV39" s="37"/>
      <c r="XAW39" s="37"/>
      <c r="XAX39" s="37"/>
      <c r="XAY39" s="37"/>
      <c r="XAZ39" s="37"/>
      <c r="XBA39" s="33"/>
      <c r="XBB39" s="20"/>
      <c r="XBC39" s="20"/>
      <c r="XBD39" s="36"/>
      <c r="XBE39" s="37"/>
      <c r="XBF39" s="37"/>
      <c r="XBG39" s="37"/>
      <c r="XBH39" s="37"/>
      <c r="XBI39" s="37"/>
      <c r="XBJ39" s="37"/>
      <c r="XBK39" s="37"/>
      <c r="XBL39" s="37"/>
      <c r="XBM39" s="37"/>
      <c r="XBN39" s="37"/>
      <c r="XBO39" s="37"/>
      <c r="XBP39" s="37"/>
      <c r="XBQ39" s="37"/>
      <c r="XBR39" s="37"/>
      <c r="XBS39" s="37"/>
      <c r="XBT39" s="37"/>
      <c r="XBU39" s="37"/>
      <c r="XBV39" s="37"/>
      <c r="XBW39" s="33"/>
      <c r="XBX39" s="20"/>
      <c r="XBY39" s="20"/>
      <c r="XBZ39" s="36"/>
      <c r="XCA39" s="37"/>
      <c r="XCB39" s="37"/>
      <c r="XCC39" s="37"/>
      <c r="XCD39" s="37"/>
      <c r="XCE39" s="37"/>
      <c r="XCF39" s="37"/>
      <c r="XCG39" s="37"/>
      <c r="XCH39" s="37"/>
      <c r="XCI39" s="37"/>
      <c r="XCJ39" s="37"/>
      <c r="XCK39" s="37"/>
      <c r="XCL39" s="37"/>
      <c r="XCM39" s="37"/>
      <c r="XCN39" s="37"/>
      <c r="XCO39" s="37"/>
      <c r="XCP39" s="37"/>
      <c r="XCQ39" s="37"/>
      <c r="XCR39" s="37"/>
      <c r="XCS39" s="33"/>
      <c r="XCT39" s="20"/>
      <c r="XCU39" s="20"/>
      <c r="XCV39" s="36"/>
      <c r="XCW39" s="37"/>
      <c r="XCX39" s="37"/>
      <c r="XCY39" s="37"/>
      <c r="XCZ39" s="37"/>
      <c r="XDA39" s="37"/>
      <c r="XDB39" s="37"/>
      <c r="XDC39" s="37"/>
      <c r="XDD39" s="37"/>
      <c r="XDE39" s="37"/>
      <c r="XDF39" s="37"/>
      <c r="XDG39" s="37"/>
      <c r="XDH39" s="37"/>
      <c r="XDI39" s="37"/>
      <c r="XDJ39" s="37"/>
      <c r="XDK39" s="37"/>
      <c r="XDL39" s="37"/>
      <c r="XDM39" s="37"/>
      <c r="XDN39" s="37"/>
      <c r="XDO39" s="33"/>
      <c r="XDP39" s="20"/>
      <c r="XDQ39" s="20"/>
      <c r="XDR39" s="36"/>
      <c r="XDS39" s="37"/>
      <c r="XDT39" s="37"/>
      <c r="XDU39" s="37"/>
      <c r="XDV39" s="37"/>
      <c r="XDW39" s="37"/>
      <c r="XDX39" s="37"/>
      <c r="XDY39" s="37"/>
      <c r="XDZ39" s="37"/>
      <c r="XEA39" s="37"/>
      <c r="XEB39" s="37"/>
      <c r="XEC39" s="37"/>
      <c r="XED39" s="37"/>
      <c r="XEE39" s="37"/>
      <c r="XEF39" s="37"/>
      <c r="XEG39" s="37"/>
      <c r="XEH39" s="37"/>
      <c r="XEI39" s="37"/>
      <c r="XEJ39" s="37"/>
      <c r="XEK39" s="33"/>
      <c r="XEL39" s="20"/>
      <c r="XEM39" s="20"/>
      <c r="XEN39" s="36"/>
      <c r="XEO39" s="37"/>
      <c r="XEP39" s="37"/>
      <c r="XEQ39" s="37"/>
      <c r="XER39" s="37"/>
      <c r="XES39" s="37"/>
      <c r="XET39" s="37"/>
      <c r="XEU39" s="37"/>
      <c r="XEV39" s="37"/>
      <c r="XEW39" s="37"/>
      <c r="XEX39" s="37"/>
      <c r="XEY39" s="37"/>
      <c r="XEZ39" s="37"/>
      <c r="XFA39" s="37"/>
      <c r="XFB39" s="37"/>
      <c r="XFC39" s="37"/>
    </row>
    <row r="40" spans="1:16383" s="39" customFormat="1">
      <c r="A40" s="36" t="s">
        <v>79</v>
      </c>
      <c r="B40" s="33"/>
      <c r="C40" s="33">
        <v>76</v>
      </c>
      <c r="D40" s="33" t="s">
        <v>66</v>
      </c>
      <c r="E40" s="33"/>
      <c r="F40" s="33">
        <v>1295</v>
      </c>
      <c r="G40" s="33">
        <v>150</v>
      </c>
      <c r="H40" s="33"/>
      <c r="I40" s="33">
        <v>143</v>
      </c>
      <c r="J40" s="33">
        <v>143</v>
      </c>
      <c r="K40" s="33">
        <v>143</v>
      </c>
      <c r="L40" s="33">
        <v>143</v>
      </c>
      <c r="M40" s="57">
        <v>143</v>
      </c>
      <c r="N40" s="33">
        <v>143</v>
      </c>
      <c r="O40" s="33">
        <v>143</v>
      </c>
      <c r="P40" s="33"/>
      <c r="Q40" s="33"/>
      <c r="R40" s="33"/>
      <c r="S40" s="33"/>
      <c r="T40" s="20">
        <f t="shared" si="1"/>
        <v>1151</v>
      </c>
      <c r="U40" s="20">
        <f t="shared" si="2"/>
        <v>144</v>
      </c>
      <c r="V40" s="34">
        <f t="shared" si="4"/>
        <v>0.88880308880308878</v>
      </c>
      <c r="W40" s="37"/>
      <c r="X40" s="35" t="str">
        <f t="shared" si="5"/>
        <v/>
      </c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1"/>
      <c r="EG40" s="31"/>
      <c r="EH40" s="31"/>
      <c r="EI40" s="31"/>
      <c r="EJ40" s="31"/>
      <c r="EK40" s="31"/>
      <c r="EL40" s="31"/>
      <c r="EM40" s="31"/>
      <c r="EN40" s="31"/>
      <c r="EO40" s="31"/>
      <c r="EP40" s="31"/>
      <c r="EQ40" s="31"/>
      <c r="ER40" s="31"/>
      <c r="ES40" s="31"/>
      <c r="ET40" s="31"/>
      <c r="EU40" s="31"/>
      <c r="EV40" s="31"/>
      <c r="EW40" s="31"/>
      <c r="EX40" s="31"/>
      <c r="EY40" s="31"/>
      <c r="EZ40" s="31"/>
      <c r="FA40" s="31"/>
      <c r="FB40" s="31"/>
      <c r="FC40" s="31"/>
      <c r="FD40" s="31"/>
      <c r="FE40" s="31"/>
      <c r="FF40" s="31"/>
      <c r="FG40" s="31"/>
      <c r="FH40" s="31"/>
      <c r="FI40" s="31"/>
      <c r="FJ40" s="31"/>
      <c r="FK40" s="31"/>
      <c r="FL40" s="31"/>
      <c r="FM40" s="31"/>
      <c r="FN40" s="31"/>
      <c r="FO40" s="31"/>
      <c r="FP40" s="31"/>
      <c r="FQ40" s="31"/>
      <c r="FR40" s="31"/>
      <c r="FS40" s="31"/>
      <c r="FT40" s="31"/>
      <c r="FU40" s="31"/>
      <c r="FV40" s="31"/>
      <c r="FW40" s="31"/>
      <c r="FX40" s="31"/>
      <c r="FY40" s="31"/>
      <c r="FZ40" s="31"/>
      <c r="GA40" s="31"/>
      <c r="GB40" s="31"/>
      <c r="GC40" s="31"/>
      <c r="GD40" s="31"/>
      <c r="GE40" s="31"/>
      <c r="GF40" s="31"/>
      <c r="GG40" s="31"/>
      <c r="GH40" s="31"/>
      <c r="GI40" s="31"/>
      <c r="GJ40" s="31"/>
      <c r="GK40" s="31"/>
      <c r="GL40" s="31"/>
      <c r="GM40" s="31"/>
      <c r="GN40" s="31"/>
      <c r="GO40" s="31"/>
      <c r="GP40" s="31"/>
      <c r="GQ40" s="31"/>
      <c r="GR40" s="31"/>
      <c r="GS40" s="31"/>
      <c r="GT40" s="31"/>
      <c r="GU40" s="31"/>
      <c r="GV40" s="31"/>
      <c r="GW40" s="31"/>
      <c r="GX40" s="31"/>
      <c r="GY40" s="31"/>
      <c r="GZ40" s="31"/>
      <c r="HA40" s="31"/>
      <c r="HB40" s="31"/>
      <c r="HC40" s="31"/>
      <c r="HD40" s="31"/>
      <c r="HE40" s="31"/>
      <c r="HF40" s="31"/>
      <c r="HG40" s="31"/>
      <c r="HH40" s="31"/>
      <c r="HI40" s="31"/>
      <c r="HJ40" s="31"/>
      <c r="HK40" s="31"/>
      <c r="HL40" s="31"/>
      <c r="HM40" s="31"/>
      <c r="HN40" s="31"/>
      <c r="HO40" s="31"/>
      <c r="HP40" s="31"/>
      <c r="HQ40" s="31"/>
      <c r="HR40" s="31"/>
      <c r="HS40" s="31"/>
      <c r="HT40" s="31"/>
      <c r="HU40" s="31"/>
      <c r="HV40" s="31"/>
      <c r="HW40" s="31"/>
      <c r="HX40" s="31"/>
      <c r="HY40" s="31"/>
      <c r="HZ40" s="31"/>
      <c r="IA40" s="31"/>
      <c r="IB40" s="31"/>
      <c r="IC40" s="31"/>
      <c r="ID40" s="31"/>
      <c r="IE40" s="31"/>
      <c r="IF40" s="31"/>
      <c r="IG40" s="31"/>
      <c r="IH40" s="31"/>
      <c r="II40" s="31"/>
      <c r="IJ40" s="31"/>
      <c r="IK40" s="31"/>
      <c r="IL40" s="31"/>
      <c r="IM40" s="31"/>
      <c r="IN40" s="31"/>
      <c r="IO40" s="31"/>
      <c r="IP40" s="31"/>
      <c r="IQ40" s="31"/>
      <c r="IR40" s="31"/>
      <c r="IS40" s="31"/>
      <c r="IT40" s="31"/>
      <c r="IU40" s="31"/>
      <c r="IV40" s="31"/>
      <c r="IW40" s="31"/>
      <c r="IX40" s="31"/>
      <c r="IY40" s="31"/>
      <c r="IZ40" s="31"/>
      <c r="JA40" s="31"/>
      <c r="JB40" s="31"/>
      <c r="JC40" s="31"/>
      <c r="JD40" s="31"/>
      <c r="JE40" s="31"/>
      <c r="JF40" s="31"/>
      <c r="JG40" s="31"/>
      <c r="JH40" s="31"/>
      <c r="JI40" s="31"/>
      <c r="JJ40" s="31"/>
      <c r="JK40" s="31"/>
      <c r="JL40" s="31"/>
      <c r="JM40" s="31"/>
      <c r="JN40" s="31"/>
      <c r="JO40" s="31"/>
      <c r="JP40" s="31"/>
      <c r="JQ40" s="31"/>
      <c r="JR40" s="31"/>
      <c r="JS40" s="31"/>
      <c r="JT40" s="31"/>
      <c r="JU40" s="31"/>
      <c r="JV40" s="31"/>
      <c r="JW40" s="31"/>
      <c r="JX40" s="31"/>
      <c r="JY40" s="31"/>
      <c r="JZ40" s="31"/>
      <c r="KA40" s="31"/>
      <c r="KB40" s="31"/>
      <c r="KC40" s="31"/>
      <c r="KD40" s="31"/>
      <c r="KE40" s="31"/>
      <c r="KF40" s="31"/>
      <c r="KG40" s="31"/>
      <c r="KH40" s="31"/>
      <c r="KI40" s="31"/>
      <c r="KJ40" s="31"/>
      <c r="KK40" s="31"/>
      <c r="KL40" s="31"/>
      <c r="KM40" s="31"/>
      <c r="KN40" s="31"/>
      <c r="KO40" s="31"/>
      <c r="KP40" s="31"/>
      <c r="KQ40" s="31"/>
      <c r="KR40" s="31"/>
      <c r="KS40" s="31"/>
      <c r="KT40" s="31"/>
      <c r="KU40" s="31"/>
      <c r="KV40" s="31"/>
      <c r="KW40" s="31"/>
      <c r="KX40" s="31"/>
      <c r="KY40" s="31"/>
      <c r="KZ40" s="31"/>
      <c r="LA40" s="31"/>
      <c r="LB40" s="31"/>
      <c r="LC40" s="31"/>
      <c r="LD40" s="31"/>
      <c r="LE40" s="31"/>
      <c r="LF40" s="31"/>
      <c r="LG40" s="31"/>
      <c r="LH40" s="31"/>
      <c r="LI40" s="31"/>
      <c r="LJ40" s="31"/>
      <c r="LK40" s="31"/>
      <c r="LL40" s="31"/>
      <c r="LM40" s="31"/>
      <c r="LN40" s="31"/>
      <c r="LO40" s="31"/>
      <c r="LP40" s="31"/>
      <c r="LQ40" s="31"/>
      <c r="LR40" s="31"/>
      <c r="LS40" s="31"/>
      <c r="LT40" s="31"/>
      <c r="LU40" s="31"/>
      <c r="LV40" s="31"/>
      <c r="LW40" s="31"/>
      <c r="LX40" s="31"/>
      <c r="LY40" s="31"/>
      <c r="LZ40" s="31"/>
      <c r="MA40" s="31"/>
      <c r="MB40" s="31"/>
      <c r="MC40" s="31"/>
      <c r="MD40" s="31"/>
      <c r="ME40" s="31"/>
      <c r="MF40" s="31"/>
      <c r="MG40" s="31"/>
      <c r="MH40" s="31"/>
      <c r="MI40" s="31"/>
      <c r="MJ40" s="31"/>
      <c r="MK40" s="31"/>
      <c r="ML40" s="31"/>
      <c r="MM40" s="31"/>
      <c r="MN40" s="31"/>
      <c r="MO40" s="31"/>
      <c r="MP40" s="31"/>
      <c r="MQ40" s="31"/>
      <c r="MR40" s="31"/>
      <c r="MS40" s="31"/>
      <c r="MT40" s="31"/>
      <c r="MU40" s="31"/>
      <c r="MV40" s="31"/>
      <c r="MW40" s="31"/>
      <c r="MX40" s="31"/>
      <c r="MY40" s="31"/>
      <c r="MZ40" s="31"/>
      <c r="NA40" s="31"/>
      <c r="NB40" s="31"/>
      <c r="NC40" s="31"/>
      <c r="ND40" s="31"/>
      <c r="NE40" s="31"/>
      <c r="NF40" s="31"/>
      <c r="NG40" s="31"/>
      <c r="NH40" s="31"/>
      <c r="NI40" s="31"/>
      <c r="NJ40" s="31"/>
      <c r="NK40" s="31"/>
      <c r="NL40" s="31"/>
      <c r="NM40" s="31"/>
      <c r="NN40" s="31"/>
      <c r="NO40" s="31"/>
      <c r="NP40" s="31"/>
      <c r="NQ40" s="31"/>
      <c r="NR40" s="31"/>
      <c r="NS40" s="31"/>
      <c r="NT40" s="31"/>
      <c r="NU40" s="31"/>
      <c r="NV40" s="31"/>
      <c r="NW40" s="31"/>
      <c r="NX40" s="31"/>
      <c r="NY40" s="31"/>
      <c r="NZ40" s="31"/>
      <c r="OA40" s="31"/>
      <c r="OB40" s="31"/>
      <c r="OC40" s="31"/>
      <c r="OD40" s="31"/>
      <c r="OE40" s="31"/>
      <c r="OF40" s="31"/>
      <c r="OG40" s="31"/>
      <c r="OH40" s="31"/>
      <c r="OI40" s="31"/>
      <c r="OJ40" s="31"/>
      <c r="OK40" s="31"/>
      <c r="OL40" s="31"/>
      <c r="OM40" s="31"/>
      <c r="ON40" s="31"/>
      <c r="OO40" s="31"/>
      <c r="OP40" s="31"/>
      <c r="OQ40" s="31"/>
      <c r="OR40" s="31"/>
      <c r="OS40" s="31"/>
      <c r="OT40" s="31"/>
      <c r="OU40" s="31"/>
      <c r="OV40" s="31"/>
      <c r="OW40" s="31"/>
      <c r="OX40" s="31"/>
      <c r="OY40" s="31"/>
      <c r="OZ40" s="31"/>
      <c r="PA40" s="31"/>
      <c r="PB40" s="31"/>
      <c r="PC40" s="31"/>
      <c r="PD40" s="31"/>
      <c r="PE40" s="31"/>
      <c r="PF40" s="31"/>
      <c r="PG40" s="31"/>
      <c r="PH40" s="31"/>
      <c r="PI40" s="31"/>
      <c r="PJ40" s="31"/>
      <c r="PK40" s="31"/>
      <c r="PL40" s="31"/>
      <c r="PM40" s="31"/>
      <c r="PN40" s="31"/>
      <c r="PO40" s="31"/>
      <c r="PP40" s="31"/>
      <c r="PQ40" s="31"/>
      <c r="PR40" s="31"/>
      <c r="PS40" s="31"/>
      <c r="PT40" s="31"/>
      <c r="PU40" s="31"/>
      <c r="PV40" s="31"/>
      <c r="PW40" s="31"/>
      <c r="PX40" s="31"/>
      <c r="PY40" s="31"/>
      <c r="PZ40" s="31"/>
      <c r="QA40" s="31"/>
      <c r="QB40" s="31"/>
      <c r="QC40" s="31"/>
    </row>
    <row r="41" spans="1:16383" s="39" customFormat="1">
      <c r="A41" s="36" t="s">
        <v>835</v>
      </c>
      <c r="B41" s="33" t="s">
        <v>27</v>
      </c>
      <c r="C41" s="33">
        <v>91</v>
      </c>
      <c r="D41" s="33" t="s">
        <v>31</v>
      </c>
      <c r="E41" s="33"/>
      <c r="F41" s="33">
        <v>415</v>
      </c>
      <c r="G41" s="33">
        <v>55</v>
      </c>
      <c r="H41" s="33"/>
      <c r="I41" s="33">
        <v>45</v>
      </c>
      <c r="J41" s="33">
        <v>45</v>
      </c>
      <c r="K41" s="33">
        <v>45</v>
      </c>
      <c r="L41" s="33">
        <v>45</v>
      </c>
      <c r="M41" s="33">
        <v>45</v>
      </c>
      <c r="N41" s="37">
        <v>45</v>
      </c>
      <c r="O41" s="33">
        <v>45</v>
      </c>
      <c r="P41" s="33">
        <v>45</v>
      </c>
      <c r="Q41" s="33"/>
      <c r="R41" s="33"/>
      <c r="S41" s="33"/>
      <c r="T41" s="20">
        <f t="shared" si="1"/>
        <v>415</v>
      </c>
      <c r="U41" s="20">
        <f t="shared" si="2"/>
        <v>0</v>
      </c>
      <c r="V41" s="34">
        <f t="shared" si="4"/>
        <v>1</v>
      </c>
      <c r="W41" s="37"/>
      <c r="X41" s="35" t="str">
        <f t="shared" si="5"/>
        <v/>
      </c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  <c r="DW41" s="31"/>
      <c r="DX41" s="31"/>
      <c r="DY41" s="31"/>
      <c r="DZ41" s="31"/>
      <c r="EA41" s="31"/>
      <c r="EB41" s="31"/>
      <c r="EC41" s="31"/>
      <c r="ED41" s="31"/>
      <c r="EE41" s="31"/>
      <c r="EF41" s="31"/>
      <c r="EG41" s="31"/>
      <c r="EH41" s="31"/>
      <c r="EI41" s="31"/>
      <c r="EJ41" s="31"/>
      <c r="EK41" s="31"/>
      <c r="EL41" s="31"/>
      <c r="EM41" s="31"/>
      <c r="EN41" s="31"/>
      <c r="EO41" s="31"/>
      <c r="EP41" s="31"/>
      <c r="EQ41" s="31"/>
      <c r="ER41" s="31"/>
      <c r="ES41" s="31"/>
      <c r="ET41" s="31"/>
      <c r="EU41" s="31"/>
      <c r="EV41" s="31"/>
      <c r="EW41" s="31"/>
      <c r="EX41" s="31"/>
      <c r="EY41" s="31"/>
      <c r="EZ41" s="31"/>
      <c r="FA41" s="31"/>
      <c r="FB41" s="31"/>
      <c r="FC41" s="31"/>
      <c r="FD41" s="31"/>
      <c r="FE41" s="31"/>
      <c r="FF41" s="31"/>
      <c r="FG41" s="31"/>
      <c r="FH41" s="31"/>
      <c r="FI41" s="31"/>
      <c r="FJ41" s="31"/>
      <c r="FK41" s="31"/>
      <c r="FL41" s="31"/>
      <c r="FM41" s="31"/>
      <c r="FN41" s="31"/>
      <c r="FO41" s="31"/>
      <c r="FP41" s="31"/>
      <c r="FQ41" s="31"/>
      <c r="FR41" s="31"/>
      <c r="FS41" s="31"/>
      <c r="FT41" s="31"/>
      <c r="FU41" s="31"/>
      <c r="FV41" s="31"/>
      <c r="FW41" s="31"/>
      <c r="FX41" s="31"/>
      <c r="FY41" s="31"/>
      <c r="FZ41" s="31"/>
      <c r="GA41" s="31"/>
      <c r="GB41" s="31"/>
      <c r="GC41" s="31"/>
      <c r="GD41" s="31"/>
      <c r="GE41" s="31"/>
      <c r="GF41" s="31"/>
      <c r="GG41" s="31"/>
      <c r="GH41" s="31"/>
      <c r="GI41" s="31"/>
      <c r="GJ41" s="31"/>
      <c r="GK41" s="31"/>
      <c r="GL41" s="31"/>
      <c r="GM41" s="31"/>
      <c r="GN41" s="31"/>
      <c r="GO41" s="31"/>
      <c r="GP41" s="31"/>
      <c r="GQ41" s="31"/>
      <c r="GR41" s="31"/>
      <c r="GS41" s="31"/>
      <c r="GT41" s="31"/>
      <c r="GU41" s="31"/>
      <c r="GV41" s="31"/>
      <c r="GW41" s="31"/>
      <c r="GX41" s="31"/>
      <c r="GY41" s="31"/>
      <c r="GZ41" s="31"/>
      <c r="HA41" s="31"/>
      <c r="HB41" s="31"/>
      <c r="HC41" s="31"/>
      <c r="HD41" s="31"/>
      <c r="HE41" s="31"/>
      <c r="HF41" s="31"/>
      <c r="HG41" s="31"/>
      <c r="HH41" s="31"/>
      <c r="HI41" s="31"/>
      <c r="HJ41" s="31"/>
      <c r="HK41" s="31"/>
      <c r="HL41" s="31"/>
      <c r="HM41" s="31"/>
      <c r="HN41" s="31"/>
      <c r="HO41" s="31"/>
      <c r="HP41" s="31"/>
      <c r="HQ41" s="31"/>
      <c r="HR41" s="31"/>
      <c r="HS41" s="31"/>
      <c r="HT41" s="31"/>
      <c r="HU41" s="31"/>
      <c r="HV41" s="31"/>
      <c r="HW41" s="31"/>
      <c r="HX41" s="31"/>
      <c r="HY41" s="31"/>
      <c r="HZ41" s="31"/>
      <c r="IA41" s="31"/>
      <c r="IB41" s="31"/>
      <c r="IC41" s="31"/>
      <c r="ID41" s="31"/>
      <c r="IE41" s="31"/>
      <c r="IF41" s="31"/>
      <c r="IG41" s="31"/>
      <c r="IH41" s="31"/>
      <c r="II41" s="31"/>
      <c r="IJ41" s="31"/>
      <c r="IK41" s="31"/>
      <c r="IL41" s="31"/>
      <c r="IM41" s="31"/>
      <c r="IN41" s="31"/>
      <c r="IO41" s="31"/>
      <c r="IP41" s="31"/>
      <c r="IQ41" s="31"/>
      <c r="IR41" s="31"/>
      <c r="IS41" s="31"/>
      <c r="IT41" s="31"/>
      <c r="IU41" s="31"/>
      <c r="IV41" s="31"/>
      <c r="IW41" s="31"/>
      <c r="IX41" s="31"/>
      <c r="IY41" s="31"/>
      <c r="IZ41" s="31"/>
      <c r="JA41" s="31"/>
      <c r="JB41" s="31"/>
      <c r="JC41" s="31"/>
      <c r="JD41" s="31"/>
      <c r="JE41" s="31"/>
      <c r="JF41" s="31"/>
      <c r="JG41" s="31"/>
      <c r="JH41" s="31"/>
      <c r="JI41" s="31"/>
      <c r="JJ41" s="31"/>
      <c r="JK41" s="31"/>
      <c r="JL41" s="31"/>
      <c r="JM41" s="31"/>
      <c r="JN41" s="31"/>
      <c r="JO41" s="31"/>
      <c r="JP41" s="31"/>
      <c r="JQ41" s="31"/>
      <c r="JR41" s="31"/>
      <c r="JS41" s="31"/>
      <c r="JT41" s="31"/>
      <c r="JU41" s="31"/>
      <c r="JV41" s="31"/>
      <c r="JW41" s="31"/>
      <c r="JX41" s="31"/>
      <c r="JY41" s="31"/>
      <c r="JZ41" s="31"/>
      <c r="KA41" s="31"/>
      <c r="KB41" s="31"/>
      <c r="KC41" s="31"/>
      <c r="KD41" s="31"/>
      <c r="KE41" s="31"/>
      <c r="KF41" s="31"/>
      <c r="KG41" s="31"/>
      <c r="KH41" s="31"/>
      <c r="KI41" s="31"/>
      <c r="KJ41" s="31"/>
      <c r="KK41" s="31"/>
      <c r="KL41" s="31"/>
      <c r="KM41" s="31"/>
      <c r="KN41" s="31"/>
      <c r="KO41" s="31"/>
      <c r="KP41" s="31"/>
      <c r="KQ41" s="31"/>
      <c r="KR41" s="31"/>
      <c r="KS41" s="31"/>
      <c r="KT41" s="31"/>
      <c r="KU41" s="31"/>
      <c r="KV41" s="31"/>
      <c r="KW41" s="31"/>
      <c r="KX41" s="31"/>
      <c r="KY41" s="31"/>
      <c r="KZ41" s="31"/>
      <c r="LA41" s="31"/>
      <c r="LB41" s="31"/>
      <c r="LC41" s="31"/>
      <c r="LD41" s="31"/>
      <c r="LE41" s="31"/>
      <c r="LF41" s="31"/>
      <c r="LG41" s="31"/>
      <c r="LH41" s="31"/>
      <c r="LI41" s="31"/>
      <c r="LJ41" s="31"/>
      <c r="LK41" s="31"/>
      <c r="LL41" s="31"/>
      <c r="LM41" s="31"/>
      <c r="LN41" s="31"/>
      <c r="LO41" s="31"/>
      <c r="LP41" s="31"/>
      <c r="LQ41" s="31"/>
      <c r="LR41" s="31"/>
      <c r="LS41" s="31"/>
      <c r="LT41" s="31"/>
      <c r="LU41" s="31"/>
      <c r="LV41" s="31"/>
      <c r="LW41" s="31"/>
      <c r="LX41" s="31"/>
      <c r="LY41" s="31"/>
      <c r="LZ41" s="31"/>
      <c r="MA41" s="31"/>
      <c r="MB41" s="31"/>
      <c r="MC41" s="31"/>
      <c r="MD41" s="31"/>
      <c r="ME41" s="31"/>
      <c r="MF41" s="31"/>
      <c r="MG41" s="31"/>
      <c r="MH41" s="31"/>
      <c r="MI41" s="31"/>
      <c r="MJ41" s="31"/>
      <c r="MK41" s="31"/>
      <c r="ML41" s="31"/>
      <c r="MM41" s="31"/>
      <c r="MN41" s="31"/>
      <c r="MO41" s="31"/>
      <c r="MP41" s="31"/>
      <c r="MQ41" s="31"/>
      <c r="MR41" s="31"/>
      <c r="MS41" s="31"/>
      <c r="MT41" s="31"/>
      <c r="MU41" s="31"/>
      <c r="MV41" s="31"/>
      <c r="MW41" s="31"/>
      <c r="MX41" s="31"/>
      <c r="MY41" s="31"/>
      <c r="MZ41" s="31"/>
      <c r="NA41" s="31"/>
      <c r="NB41" s="31"/>
      <c r="NC41" s="31"/>
      <c r="ND41" s="31"/>
      <c r="NE41" s="31"/>
      <c r="NF41" s="31"/>
      <c r="NG41" s="31"/>
      <c r="NH41" s="31"/>
      <c r="NI41" s="31"/>
      <c r="NJ41" s="31"/>
      <c r="NK41" s="31"/>
      <c r="NL41" s="31"/>
      <c r="NM41" s="31"/>
      <c r="NN41" s="31"/>
      <c r="NO41" s="31"/>
      <c r="NP41" s="31"/>
      <c r="NQ41" s="31"/>
      <c r="NR41" s="31"/>
      <c r="NS41" s="31"/>
      <c r="NT41" s="31"/>
      <c r="NU41" s="31"/>
      <c r="NV41" s="31"/>
      <c r="NW41" s="31"/>
      <c r="NX41" s="31"/>
      <c r="NY41" s="31"/>
      <c r="NZ41" s="31"/>
      <c r="OA41" s="31"/>
      <c r="OB41" s="31"/>
      <c r="OC41" s="31"/>
      <c r="OD41" s="31"/>
      <c r="OE41" s="31"/>
      <c r="OF41" s="31"/>
      <c r="OG41" s="31"/>
      <c r="OH41" s="31"/>
      <c r="OI41" s="31"/>
      <c r="OJ41" s="31"/>
      <c r="OK41" s="31"/>
      <c r="OL41" s="31"/>
      <c r="OM41" s="31"/>
      <c r="ON41" s="31"/>
      <c r="OO41" s="31"/>
      <c r="OP41" s="31"/>
      <c r="OQ41" s="31"/>
      <c r="OR41" s="31"/>
      <c r="OS41" s="31"/>
      <c r="OT41" s="31"/>
      <c r="OU41" s="31"/>
      <c r="OV41" s="31"/>
      <c r="OW41" s="31"/>
      <c r="OX41" s="31"/>
      <c r="OY41" s="31"/>
      <c r="OZ41" s="31"/>
      <c r="PA41" s="31"/>
      <c r="PB41" s="31"/>
      <c r="PC41" s="31"/>
      <c r="PD41" s="31"/>
      <c r="PE41" s="31"/>
      <c r="PF41" s="31"/>
      <c r="PG41" s="31"/>
      <c r="PH41" s="31"/>
      <c r="PI41" s="31"/>
      <c r="PJ41" s="31"/>
      <c r="PK41" s="31"/>
      <c r="PL41" s="31"/>
      <c r="PM41" s="31"/>
      <c r="PN41" s="31"/>
      <c r="PO41" s="31"/>
      <c r="PP41" s="31"/>
      <c r="PQ41" s="31"/>
      <c r="PR41" s="31"/>
      <c r="PS41" s="31"/>
      <c r="PT41" s="31"/>
      <c r="PU41" s="31"/>
      <c r="PV41" s="31"/>
      <c r="PW41" s="31"/>
      <c r="PX41" s="31"/>
      <c r="PY41" s="31"/>
      <c r="PZ41" s="31"/>
      <c r="QA41" s="31"/>
      <c r="QB41" s="31"/>
      <c r="QC41" s="31"/>
    </row>
    <row r="42" spans="1:16383" s="39" customFormat="1">
      <c r="A42" s="36" t="s">
        <v>843</v>
      </c>
      <c r="B42" s="33" t="s">
        <v>27</v>
      </c>
      <c r="C42" s="33">
        <v>66</v>
      </c>
      <c r="D42" s="33" t="s">
        <v>33</v>
      </c>
      <c r="E42" s="33">
        <v>80</v>
      </c>
      <c r="F42" s="33">
        <v>439</v>
      </c>
      <c r="G42" s="33">
        <v>55</v>
      </c>
      <c r="H42" s="33">
        <v>10</v>
      </c>
      <c r="I42" s="33">
        <v>58</v>
      </c>
      <c r="J42" s="33">
        <v>48</v>
      </c>
      <c r="K42" s="33">
        <v>58</v>
      </c>
      <c r="L42" s="33">
        <v>58</v>
      </c>
      <c r="M42" s="33">
        <v>58</v>
      </c>
      <c r="N42" s="33">
        <v>58</v>
      </c>
      <c r="O42" s="33">
        <v>58</v>
      </c>
      <c r="P42" s="33">
        <v>58</v>
      </c>
      <c r="Q42" s="33"/>
      <c r="R42" s="33"/>
      <c r="S42" s="33"/>
      <c r="T42" s="20">
        <f t="shared" si="1"/>
        <v>519</v>
      </c>
      <c r="U42" s="20">
        <f t="shared" si="2"/>
        <v>0</v>
      </c>
      <c r="V42" s="34">
        <f t="shared" si="4"/>
        <v>1</v>
      </c>
      <c r="W42" s="38"/>
      <c r="X42" s="35" t="str">
        <f t="shared" si="5"/>
        <v/>
      </c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1"/>
      <c r="EE42" s="31"/>
      <c r="EF42" s="31"/>
      <c r="EG42" s="31"/>
      <c r="EH42" s="31"/>
      <c r="EI42" s="31"/>
      <c r="EJ42" s="31"/>
      <c r="EK42" s="31"/>
      <c r="EL42" s="31"/>
      <c r="EM42" s="31"/>
      <c r="EN42" s="31"/>
      <c r="EO42" s="31"/>
      <c r="EP42" s="31"/>
      <c r="EQ42" s="31"/>
      <c r="ER42" s="31"/>
      <c r="ES42" s="31"/>
      <c r="ET42" s="31"/>
      <c r="EU42" s="31"/>
      <c r="EV42" s="31"/>
      <c r="EW42" s="31"/>
      <c r="EX42" s="31"/>
      <c r="EY42" s="31"/>
      <c r="EZ42" s="31"/>
      <c r="FA42" s="31"/>
      <c r="FB42" s="31"/>
      <c r="FC42" s="31"/>
      <c r="FD42" s="31"/>
      <c r="FE42" s="31"/>
      <c r="FF42" s="31"/>
      <c r="FG42" s="31"/>
      <c r="FH42" s="31"/>
      <c r="FI42" s="31"/>
      <c r="FJ42" s="31"/>
      <c r="FK42" s="31"/>
      <c r="FL42" s="31"/>
      <c r="FM42" s="31"/>
      <c r="FN42" s="31"/>
      <c r="FO42" s="31"/>
      <c r="FP42" s="31"/>
      <c r="FQ42" s="31"/>
      <c r="FR42" s="31"/>
      <c r="FS42" s="31"/>
      <c r="FT42" s="31"/>
      <c r="FU42" s="31"/>
      <c r="FV42" s="31"/>
      <c r="FW42" s="31"/>
      <c r="FX42" s="31"/>
      <c r="FY42" s="31"/>
      <c r="FZ42" s="31"/>
      <c r="GA42" s="31"/>
      <c r="GB42" s="31"/>
      <c r="GC42" s="31"/>
      <c r="GD42" s="31"/>
      <c r="GE42" s="31"/>
      <c r="GF42" s="31"/>
      <c r="GG42" s="31"/>
      <c r="GH42" s="31"/>
      <c r="GI42" s="31"/>
      <c r="GJ42" s="31"/>
      <c r="GK42" s="31"/>
      <c r="GL42" s="31"/>
      <c r="GM42" s="31"/>
      <c r="GN42" s="31"/>
      <c r="GO42" s="31"/>
      <c r="GP42" s="31"/>
      <c r="GQ42" s="31"/>
      <c r="GR42" s="31"/>
      <c r="GS42" s="31"/>
      <c r="GT42" s="31"/>
      <c r="GU42" s="31"/>
      <c r="GV42" s="31"/>
      <c r="GW42" s="31"/>
      <c r="GX42" s="31"/>
      <c r="GY42" s="31"/>
      <c r="GZ42" s="31"/>
      <c r="HA42" s="31"/>
      <c r="HB42" s="31"/>
      <c r="HC42" s="31"/>
      <c r="HD42" s="31"/>
      <c r="HE42" s="31"/>
      <c r="HF42" s="31"/>
      <c r="HG42" s="31"/>
      <c r="HH42" s="31"/>
      <c r="HI42" s="31"/>
      <c r="HJ42" s="31"/>
      <c r="HK42" s="31"/>
      <c r="HL42" s="31"/>
      <c r="HM42" s="31"/>
      <c r="HN42" s="31"/>
      <c r="HO42" s="31"/>
      <c r="HP42" s="31"/>
      <c r="HQ42" s="31"/>
      <c r="HR42" s="31"/>
      <c r="HS42" s="31"/>
      <c r="HT42" s="31"/>
      <c r="HU42" s="31"/>
      <c r="HV42" s="31"/>
      <c r="HW42" s="31"/>
      <c r="HX42" s="31"/>
      <c r="HY42" s="31"/>
      <c r="HZ42" s="31"/>
      <c r="IA42" s="31"/>
      <c r="IB42" s="31"/>
      <c r="IC42" s="31"/>
      <c r="ID42" s="31"/>
      <c r="IE42" s="31"/>
      <c r="IF42" s="31"/>
      <c r="IG42" s="31"/>
      <c r="IH42" s="31"/>
      <c r="II42" s="31"/>
      <c r="IJ42" s="31"/>
      <c r="IK42" s="31"/>
      <c r="IL42" s="31"/>
      <c r="IM42" s="31"/>
      <c r="IN42" s="31"/>
      <c r="IO42" s="31"/>
      <c r="IP42" s="31"/>
      <c r="IQ42" s="31"/>
      <c r="IR42" s="31"/>
      <c r="IS42" s="31"/>
      <c r="IT42" s="31"/>
      <c r="IU42" s="31"/>
      <c r="IV42" s="31"/>
      <c r="IW42" s="31"/>
      <c r="IX42" s="31"/>
      <c r="IY42" s="31"/>
      <c r="IZ42" s="31"/>
      <c r="JA42" s="31"/>
      <c r="JB42" s="31"/>
      <c r="JC42" s="31"/>
      <c r="JD42" s="31"/>
      <c r="JE42" s="31"/>
      <c r="JF42" s="31"/>
      <c r="JG42" s="31"/>
      <c r="JH42" s="31"/>
      <c r="JI42" s="31"/>
      <c r="JJ42" s="31"/>
      <c r="JK42" s="31"/>
      <c r="JL42" s="31"/>
      <c r="JM42" s="31"/>
      <c r="JN42" s="31"/>
      <c r="JO42" s="31"/>
      <c r="JP42" s="31"/>
      <c r="JQ42" s="31"/>
      <c r="JR42" s="31"/>
      <c r="JS42" s="31"/>
      <c r="JT42" s="31"/>
      <c r="JU42" s="31"/>
      <c r="JV42" s="31"/>
      <c r="JW42" s="31"/>
      <c r="JX42" s="31"/>
      <c r="JY42" s="31"/>
      <c r="JZ42" s="31"/>
      <c r="KA42" s="31"/>
      <c r="KB42" s="31"/>
      <c r="KC42" s="31"/>
      <c r="KD42" s="31"/>
      <c r="KE42" s="31"/>
      <c r="KF42" s="31"/>
      <c r="KG42" s="31"/>
      <c r="KH42" s="31"/>
      <c r="KI42" s="31"/>
      <c r="KJ42" s="31"/>
      <c r="KK42" s="31"/>
      <c r="KL42" s="31"/>
      <c r="KM42" s="31"/>
      <c r="KN42" s="31"/>
      <c r="KO42" s="31"/>
      <c r="KP42" s="31"/>
      <c r="KQ42" s="31"/>
      <c r="KR42" s="31"/>
      <c r="KS42" s="31"/>
      <c r="KT42" s="31"/>
      <c r="KU42" s="31"/>
      <c r="KV42" s="31"/>
      <c r="KW42" s="31"/>
      <c r="KX42" s="31"/>
      <c r="KY42" s="31"/>
      <c r="KZ42" s="31"/>
      <c r="LA42" s="31"/>
      <c r="LB42" s="31"/>
      <c r="LC42" s="31"/>
      <c r="LD42" s="31"/>
      <c r="LE42" s="31"/>
      <c r="LF42" s="31"/>
      <c r="LG42" s="31"/>
      <c r="LH42" s="31"/>
      <c r="LI42" s="31"/>
      <c r="LJ42" s="31"/>
      <c r="LK42" s="31"/>
      <c r="LL42" s="31"/>
      <c r="LM42" s="31"/>
      <c r="LN42" s="31"/>
      <c r="LO42" s="31"/>
      <c r="LP42" s="31"/>
      <c r="LQ42" s="31"/>
      <c r="LR42" s="31"/>
      <c r="LS42" s="31"/>
      <c r="LT42" s="31"/>
      <c r="LU42" s="31"/>
      <c r="LV42" s="31"/>
      <c r="LW42" s="31"/>
      <c r="LX42" s="31"/>
      <c r="LY42" s="31"/>
      <c r="LZ42" s="31"/>
      <c r="MA42" s="31"/>
      <c r="MB42" s="31"/>
      <c r="MC42" s="31"/>
      <c r="MD42" s="31"/>
      <c r="ME42" s="31"/>
      <c r="MF42" s="31"/>
      <c r="MG42" s="31"/>
      <c r="MH42" s="31"/>
      <c r="MI42" s="31"/>
      <c r="MJ42" s="31"/>
      <c r="MK42" s="31"/>
      <c r="ML42" s="31"/>
      <c r="MM42" s="31"/>
      <c r="MN42" s="31"/>
      <c r="MO42" s="31"/>
      <c r="MP42" s="31"/>
      <c r="MQ42" s="31"/>
      <c r="MR42" s="31"/>
      <c r="MS42" s="31"/>
      <c r="MT42" s="31"/>
      <c r="MU42" s="31"/>
      <c r="MV42" s="31"/>
      <c r="MW42" s="31"/>
      <c r="MX42" s="31"/>
      <c r="MY42" s="31"/>
      <c r="MZ42" s="31"/>
      <c r="NA42" s="31"/>
      <c r="NB42" s="31"/>
      <c r="NC42" s="31"/>
      <c r="ND42" s="31"/>
      <c r="NE42" s="31"/>
      <c r="NF42" s="31"/>
      <c r="NG42" s="31"/>
      <c r="NH42" s="31"/>
      <c r="NI42" s="31"/>
      <c r="NJ42" s="31"/>
      <c r="NK42" s="31"/>
      <c r="NL42" s="31"/>
      <c r="NM42" s="31"/>
      <c r="NN42" s="31"/>
      <c r="NO42" s="31"/>
      <c r="NP42" s="31"/>
      <c r="NQ42" s="31"/>
      <c r="NR42" s="31"/>
      <c r="NS42" s="31"/>
      <c r="NT42" s="31"/>
      <c r="NU42" s="31"/>
      <c r="NV42" s="31"/>
      <c r="NW42" s="31"/>
      <c r="NX42" s="31"/>
      <c r="NY42" s="31"/>
      <c r="NZ42" s="31"/>
      <c r="OA42" s="31"/>
      <c r="OB42" s="31"/>
      <c r="OC42" s="31"/>
      <c r="OD42" s="31"/>
      <c r="OE42" s="31"/>
      <c r="OF42" s="31"/>
      <c r="OG42" s="31"/>
      <c r="OH42" s="31"/>
      <c r="OI42" s="31"/>
      <c r="OJ42" s="31"/>
      <c r="OK42" s="31"/>
      <c r="OL42" s="31"/>
      <c r="OM42" s="31"/>
      <c r="ON42" s="31"/>
      <c r="OO42" s="31"/>
      <c r="OP42" s="31"/>
      <c r="OQ42" s="31"/>
      <c r="OR42" s="31"/>
      <c r="OS42" s="31"/>
      <c r="OT42" s="31"/>
      <c r="OU42" s="31"/>
      <c r="OV42" s="31"/>
      <c r="OW42" s="31"/>
      <c r="OX42" s="31"/>
      <c r="OY42" s="31"/>
      <c r="OZ42" s="31"/>
      <c r="PA42" s="31"/>
      <c r="PB42" s="31"/>
      <c r="PC42" s="31"/>
      <c r="PD42" s="31"/>
      <c r="PE42" s="31"/>
      <c r="PF42" s="31"/>
      <c r="PG42" s="31"/>
      <c r="PH42" s="31"/>
      <c r="PI42" s="31"/>
      <c r="PJ42" s="31"/>
      <c r="PK42" s="31"/>
      <c r="PL42" s="31"/>
      <c r="PM42" s="31"/>
      <c r="PN42" s="31"/>
      <c r="PO42" s="31"/>
      <c r="PP42" s="31"/>
      <c r="PQ42" s="31"/>
      <c r="PR42" s="31"/>
      <c r="PS42" s="31"/>
      <c r="PT42" s="31"/>
      <c r="PU42" s="31"/>
      <c r="PV42" s="31"/>
      <c r="PW42" s="31"/>
      <c r="PX42" s="31"/>
      <c r="PY42" s="31"/>
      <c r="PZ42" s="31"/>
      <c r="QA42" s="31"/>
      <c r="QB42" s="31"/>
      <c r="QC42" s="31"/>
    </row>
    <row r="43" spans="1:16383" s="39" customFormat="1">
      <c r="A43" s="36" t="s">
        <v>85</v>
      </c>
      <c r="B43" s="33" t="s">
        <v>27</v>
      </c>
      <c r="C43" s="33">
        <v>78</v>
      </c>
      <c r="D43" s="33" t="s">
        <v>654</v>
      </c>
      <c r="E43" s="33"/>
      <c r="F43" s="33">
        <v>330</v>
      </c>
      <c r="G43" s="33">
        <v>300</v>
      </c>
      <c r="H43" s="33">
        <v>30</v>
      </c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20">
        <f t="shared" si="1"/>
        <v>330</v>
      </c>
      <c r="U43" s="20">
        <f t="shared" si="2"/>
        <v>0</v>
      </c>
      <c r="V43" s="34">
        <f t="shared" si="4"/>
        <v>1</v>
      </c>
      <c r="W43" s="38"/>
      <c r="X43" s="35" t="str">
        <f t="shared" si="5"/>
        <v/>
      </c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1"/>
      <c r="EE43" s="31"/>
      <c r="EF43" s="31"/>
      <c r="EG43" s="31"/>
      <c r="EH43" s="31"/>
      <c r="EI43" s="31"/>
      <c r="EJ43" s="31"/>
      <c r="EK43" s="31"/>
      <c r="EL43" s="31"/>
      <c r="EM43" s="31"/>
      <c r="EN43" s="31"/>
      <c r="EO43" s="31"/>
      <c r="EP43" s="31"/>
      <c r="EQ43" s="31"/>
      <c r="ER43" s="31"/>
      <c r="ES43" s="31"/>
      <c r="ET43" s="31"/>
      <c r="EU43" s="31"/>
      <c r="EV43" s="31"/>
      <c r="EW43" s="31"/>
      <c r="EX43" s="31"/>
      <c r="EY43" s="31"/>
      <c r="EZ43" s="31"/>
      <c r="FA43" s="31"/>
      <c r="FB43" s="31"/>
      <c r="FC43" s="31"/>
      <c r="FD43" s="31"/>
      <c r="FE43" s="31"/>
      <c r="FF43" s="31"/>
      <c r="FG43" s="31"/>
      <c r="FH43" s="31"/>
      <c r="FI43" s="31"/>
      <c r="FJ43" s="31"/>
      <c r="FK43" s="31"/>
      <c r="FL43" s="31"/>
      <c r="FM43" s="31"/>
      <c r="FN43" s="31"/>
      <c r="FO43" s="31"/>
      <c r="FP43" s="31"/>
      <c r="FQ43" s="31"/>
      <c r="FR43" s="31"/>
      <c r="FS43" s="31"/>
      <c r="FT43" s="31"/>
      <c r="FU43" s="31"/>
      <c r="FV43" s="31"/>
      <c r="FW43" s="31"/>
      <c r="FX43" s="31"/>
      <c r="FY43" s="31"/>
      <c r="FZ43" s="31"/>
      <c r="GA43" s="31"/>
      <c r="GB43" s="31"/>
      <c r="GC43" s="31"/>
      <c r="GD43" s="31"/>
      <c r="GE43" s="31"/>
      <c r="GF43" s="31"/>
      <c r="GG43" s="31"/>
      <c r="GH43" s="31"/>
      <c r="GI43" s="31"/>
      <c r="GJ43" s="31"/>
      <c r="GK43" s="31"/>
      <c r="GL43" s="31"/>
      <c r="GM43" s="31"/>
      <c r="GN43" s="31"/>
      <c r="GO43" s="31"/>
      <c r="GP43" s="31"/>
      <c r="GQ43" s="31"/>
      <c r="GR43" s="31"/>
      <c r="GS43" s="31"/>
      <c r="GT43" s="31"/>
      <c r="GU43" s="31"/>
      <c r="GV43" s="31"/>
      <c r="GW43" s="31"/>
      <c r="GX43" s="31"/>
      <c r="GY43" s="31"/>
      <c r="GZ43" s="31"/>
      <c r="HA43" s="31"/>
      <c r="HB43" s="31"/>
      <c r="HC43" s="31"/>
      <c r="HD43" s="31"/>
      <c r="HE43" s="31"/>
      <c r="HF43" s="31"/>
      <c r="HG43" s="31"/>
      <c r="HH43" s="31"/>
      <c r="HI43" s="31"/>
      <c r="HJ43" s="31"/>
      <c r="HK43" s="31"/>
      <c r="HL43" s="31"/>
      <c r="HM43" s="31"/>
      <c r="HN43" s="31"/>
      <c r="HO43" s="31"/>
      <c r="HP43" s="31"/>
      <c r="HQ43" s="31"/>
      <c r="HR43" s="31"/>
      <c r="HS43" s="31"/>
      <c r="HT43" s="31"/>
      <c r="HU43" s="31"/>
      <c r="HV43" s="31"/>
      <c r="HW43" s="31"/>
      <c r="HX43" s="31"/>
      <c r="HY43" s="31"/>
      <c r="HZ43" s="31"/>
      <c r="IA43" s="31"/>
      <c r="IB43" s="31"/>
      <c r="IC43" s="31"/>
      <c r="ID43" s="31"/>
      <c r="IE43" s="31"/>
      <c r="IF43" s="31"/>
      <c r="IG43" s="31"/>
      <c r="IH43" s="31"/>
      <c r="II43" s="31"/>
      <c r="IJ43" s="31"/>
      <c r="IK43" s="31"/>
      <c r="IL43" s="31"/>
      <c r="IM43" s="31"/>
      <c r="IN43" s="31"/>
      <c r="IO43" s="31"/>
      <c r="IP43" s="31"/>
      <c r="IQ43" s="31"/>
      <c r="IR43" s="31"/>
      <c r="IS43" s="31"/>
      <c r="IT43" s="31"/>
      <c r="IU43" s="31"/>
      <c r="IV43" s="31"/>
      <c r="IW43" s="31"/>
      <c r="IX43" s="31"/>
      <c r="IY43" s="31"/>
      <c r="IZ43" s="31"/>
      <c r="JA43" s="31"/>
      <c r="JB43" s="31"/>
      <c r="JC43" s="31"/>
      <c r="JD43" s="31"/>
      <c r="JE43" s="31"/>
      <c r="JF43" s="31"/>
      <c r="JG43" s="31"/>
      <c r="JH43" s="31"/>
      <c r="JI43" s="31"/>
      <c r="JJ43" s="31"/>
      <c r="JK43" s="31"/>
      <c r="JL43" s="31"/>
      <c r="JM43" s="31"/>
      <c r="JN43" s="31"/>
      <c r="JO43" s="31"/>
      <c r="JP43" s="31"/>
      <c r="JQ43" s="31"/>
      <c r="JR43" s="31"/>
      <c r="JS43" s="31"/>
      <c r="JT43" s="31"/>
      <c r="JU43" s="31"/>
      <c r="JV43" s="31"/>
      <c r="JW43" s="31"/>
      <c r="JX43" s="31"/>
      <c r="JY43" s="31"/>
      <c r="JZ43" s="31"/>
      <c r="KA43" s="31"/>
      <c r="KB43" s="31"/>
      <c r="KC43" s="31"/>
      <c r="KD43" s="31"/>
      <c r="KE43" s="31"/>
      <c r="KF43" s="31"/>
      <c r="KG43" s="31"/>
      <c r="KH43" s="31"/>
      <c r="KI43" s="31"/>
      <c r="KJ43" s="31"/>
      <c r="KK43" s="31"/>
      <c r="KL43" s="31"/>
      <c r="KM43" s="31"/>
      <c r="KN43" s="31"/>
      <c r="KO43" s="31"/>
      <c r="KP43" s="31"/>
      <c r="KQ43" s="31"/>
      <c r="KR43" s="31"/>
      <c r="KS43" s="31"/>
      <c r="KT43" s="31"/>
      <c r="KU43" s="31"/>
      <c r="KV43" s="31"/>
      <c r="KW43" s="31"/>
      <c r="KX43" s="31"/>
      <c r="KY43" s="31"/>
      <c r="KZ43" s="31"/>
      <c r="LA43" s="31"/>
      <c r="LB43" s="31"/>
      <c r="LC43" s="31"/>
      <c r="LD43" s="31"/>
      <c r="LE43" s="31"/>
      <c r="LF43" s="31"/>
      <c r="LG43" s="31"/>
      <c r="LH43" s="31"/>
      <c r="LI43" s="31"/>
      <c r="LJ43" s="31"/>
      <c r="LK43" s="31"/>
      <c r="LL43" s="31"/>
      <c r="LM43" s="31"/>
      <c r="LN43" s="31"/>
      <c r="LO43" s="31"/>
      <c r="LP43" s="31"/>
      <c r="LQ43" s="31"/>
      <c r="LR43" s="31"/>
      <c r="LS43" s="31"/>
      <c r="LT43" s="31"/>
      <c r="LU43" s="31"/>
      <c r="LV43" s="31"/>
      <c r="LW43" s="31"/>
      <c r="LX43" s="31"/>
      <c r="LY43" s="31"/>
      <c r="LZ43" s="31"/>
      <c r="MA43" s="31"/>
      <c r="MB43" s="31"/>
      <c r="MC43" s="31"/>
      <c r="MD43" s="31"/>
      <c r="ME43" s="31"/>
      <c r="MF43" s="31"/>
      <c r="MG43" s="31"/>
      <c r="MH43" s="31"/>
      <c r="MI43" s="31"/>
      <c r="MJ43" s="31"/>
      <c r="MK43" s="31"/>
      <c r="ML43" s="31"/>
      <c r="MM43" s="31"/>
      <c r="MN43" s="31"/>
      <c r="MO43" s="31"/>
      <c r="MP43" s="31"/>
      <c r="MQ43" s="31"/>
      <c r="MR43" s="31"/>
      <c r="MS43" s="31"/>
      <c r="MT43" s="31"/>
      <c r="MU43" s="31"/>
      <c r="MV43" s="31"/>
      <c r="MW43" s="31"/>
      <c r="MX43" s="31"/>
      <c r="MY43" s="31"/>
      <c r="MZ43" s="31"/>
      <c r="NA43" s="31"/>
      <c r="NB43" s="31"/>
      <c r="NC43" s="31"/>
      <c r="ND43" s="31"/>
      <c r="NE43" s="31"/>
      <c r="NF43" s="31"/>
      <c r="NG43" s="31"/>
      <c r="NH43" s="31"/>
      <c r="NI43" s="31"/>
      <c r="NJ43" s="31"/>
      <c r="NK43" s="31"/>
      <c r="NL43" s="31"/>
      <c r="NM43" s="31"/>
      <c r="NN43" s="31"/>
      <c r="NO43" s="31"/>
      <c r="NP43" s="31"/>
      <c r="NQ43" s="31"/>
      <c r="NR43" s="31"/>
      <c r="NS43" s="31"/>
      <c r="NT43" s="31"/>
      <c r="NU43" s="31"/>
      <c r="NV43" s="31"/>
      <c r="NW43" s="31"/>
      <c r="NX43" s="31"/>
      <c r="NY43" s="31"/>
      <c r="NZ43" s="31"/>
      <c r="OA43" s="31"/>
      <c r="OB43" s="31"/>
      <c r="OC43" s="31"/>
      <c r="OD43" s="31"/>
      <c r="OE43" s="31"/>
      <c r="OF43" s="31"/>
      <c r="OG43" s="31"/>
      <c r="OH43" s="31"/>
      <c r="OI43" s="31"/>
      <c r="OJ43" s="31"/>
      <c r="OK43" s="31"/>
      <c r="OL43" s="31"/>
      <c r="OM43" s="31"/>
      <c r="ON43" s="31"/>
      <c r="OO43" s="31"/>
      <c r="OP43" s="31"/>
      <c r="OQ43" s="31"/>
      <c r="OR43" s="31"/>
      <c r="OS43" s="31"/>
      <c r="OT43" s="31"/>
      <c r="OU43" s="31"/>
      <c r="OV43" s="31"/>
      <c r="OW43" s="31"/>
      <c r="OX43" s="31"/>
      <c r="OY43" s="31"/>
      <c r="OZ43" s="31"/>
      <c r="PA43" s="31"/>
      <c r="PB43" s="31"/>
      <c r="PC43" s="31"/>
      <c r="PD43" s="31"/>
      <c r="PE43" s="31"/>
      <c r="PF43" s="31"/>
      <c r="PG43" s="31"/>
      <c r="PH43" s="31"/>
      <c r="PI43" s="31"/>
      <c r="PJ43" s="31"/>
      <c r="PK43" s="31"/>
      <c r="PL43" s="31"/>
      <c r="PM43" s="31"/>
      <c r="PN43" s="31"/>
      <c r="PO43" s="31"/>
      <c r="PP43" s="31"/>
      <c r="PQ43" s="31"/>
      <c r="PR43" s="31"/>
      <c r="PS43" s="31"/>
      <c r="PT43" s="31"/>
      <c r="PU43" s="31"/>
      <c r="PV43" s="31"/>
      <c r="PW43" s="31"/>
      <c r="PX43" s="31"/>
      <c r="PY43" s="31"/>
      <c r="PZ43" s="31"/>
      <c r="QA43" s="31"/>
      <c r="QB43" s="31"/>
      <c r="QC43" s="31"/>
    </row>
    <row r="44" spans="1:16383">
      <c r="A44" s="36" t="s">
        <v>85</v>
      </c>
      <c r="B44" s="33" t="s">
        <v>45</v>
      </c>
      <c r="C44" s="33">
        <v>85</v>
      </c>
      <c r="D44" s="33" t="s">
        <v>40</v>
      </c>
      <c r="E44" s="33"/>
      <c r="F44" s="33">
        <v>600</v>
      </c>
      <c r="G44" s="33">
        <v>600</v>
      </c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20">
        <f t="shared" si="1"/>
        <v>600</v>
      </c>
      <c r="U44" s="20">
        <f t="shared" si="2"/>
        <v>0</v>
      </c>
      <c r="V44" s="34">
        <f t="shared" si="4"/>
        <v>1</v>
      </c>
      <c r="X44" s="35" t="str">
        <f t="shared" si="5"/>
        <v/>
      </c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  <c r="DW44" s="31"/>
      <c r="DX44" s="31"/>
      <c r="DY44" s="31"/>
      <c r="DZ44" s="31"/>
      <c r="EA44" s="31"/>
      <c r="EB44" s="31"/>
      <c r="EC44" s="31"/>
      <c r="ED44" s="31"/>
      <c r="EE44" s="31"/>
      <c r="EF44" s="31"/>
      <c r="EG44" s="31"/>
      <c r="EH44" s="31"/>
      <c r="EI44" s="31"/>
      <c r="EJ44" s="31"/>
      <c r="EK44" s="31"/>
      <c r="EL44" s="31"/>
      <c r="EM44" s="31"/>
      <c r="EN44" s="31"/>
      <c r="EO44" s="31"/>
      <c r="EP44" s="31"/>
      <c r="EQ44" s="31"/>
      <c r="ER44" s="31"/>
      <c r="ES44" s="31"/>
      <c r="ET44" s="31"/>
      <c r="EU44" s="31"/>
      <c r="EV44" s="31"/>
      <c r="EW44" s="31"/>
      <c r="EX44" s="31"/>
      <c r="EY44" s="31"/>
      <c r="EZ44" s="31"/>
      <c r="FA44" s="31"/>
      <c r="FB44" s="31"/>
      <c r="FC44" s="31"/>
      <c r="FD44" s="31"/>
      <c r="FE44" s="31"/>
      <c r="FF44" s="31"/>
      <c r="FG44" s="31"/>
      <c r="FH44" s="31"/>
      <c r="FI44" s="31"/>
      <c r="FJ44" s="31"/>
      <c r="FK44" s="31"/>
      <c r="FL44" s="31"/>
      <c r="FM44" s="31"/>
      <c r="FN44" s="31"/>
      <c r="FO44" s="31"/>
      <c r="FP44" s="31"/>
      <c r="FQ44" s="31"/>
      <c r="FR44" s="31"/>
      <c r="FS44" s="31"/>
      <c r="FT44" s="31"/>
      <c r="FU44" s="31"/>
      <c r="FV44" s="31"/>
      <c r="FW44" s="31"/>
      <c r="FX44" s="31"/>
      <c r="FY44" s="31"/>
      <c r="FZ44" s="31"/>
      <c r="GA44" s="31"/>
      <c r="GB44" s="31"/>
      <c r="GC44" s="31"/>
      <c r="GD44" s="31"/>
      <c r="GE44" s="31"/>
      <c r="GF44" s="31"/>
      <c r="GG44" s="31"/>
      <c r="GH44" s="31"/>
      <c r="GI44" s="31"/>
      <c r="GJ44" s="31"/>
      <c r="GK44" s="31"/>
      <c r="GL44" s="31"/>
      <c r="GM44" s="31"/>
      <c r="GN44" s="31"/>
      <c r="GO44" s="31"/>
      <c r="GP44" s="31"/>
      <c r="GQ44" s="31"/>
      <c r="GR44" s="31"/>
      <c r="GS44" s="31"/>
      <c r="GT44" s="31"/>
      <c r="GU44" s="31"/>
      <c r="GV44" s="31"/>
      <c r="GW44" s="31"/>
      <c r="GX44" s="31"/>
      <c r="GY44" s="31"/>
      <c r="GZ44" s="31"/>
      <c r="HA44" s="31"/>
      <c r="HB44" s="31"/>
      <c r="HC44" s="31"/>
      <c r="HD44" s="31"/>
      <c r="HE44" s="31"/>
      <c r="HF44" s="31"/>
      <c r="HG44" s="31"/>
      <c r="HH44" s="31"/>
      <c r="HI44" s="31"/>
      <c r="HJ44" s="31"/>
      <c r="HK44" s="31"/>
      <c r="HL44" s="31"/>
      <c r="HM44" s="31"/>
      <c r="HN44" s="31"/>
      <c r="HO44" s="31"/>
      <c r="HP44" s="31"/>
      <c r="HQ44" s="31"/>
      <c r="HR44" s="31"/>
      <c r="HS44" s="31"/>
      <c r="HT44" s="31"/>
      <c r="HU44" s="31"/>
      <c r="HV44" s="31"/>
      <c r="HW44" s="31"/>
      <c r="HX44" s="31"/>
      <c r="HY44" s="31"/>
      <c r="HZ44" s="31"/>
      <c r="IA44" s="31"/>
      <c r="IB44" s="31"/>
      <c r="IC44" s="31"/>
      <c r="ID44" s="31"/>
      <c r="IE44" s="31"/>
      <c r="IF44" s="31"/>
      <c r="IG44" s="31"/>
      <c r="IH44" s="31"/>
      <c r="II44" s="31"/>
      <c r="IJ44" s="31"/>
      <c r="IK44" s="31"/>
      <c r="IL44" s="31"/>
      <c r="IM44" s="31"/>
      <c r="IN44" s="31"/>
      <c r="IO44" s="31"/>
      <c r="IP44" s="31"/>
      <c r="IQ44" s="31"/>
      <c r="IR44" s="31"/>
      <c r="IS44" s="31"/>
      <c r="IT44" s="31"/>
      <c r="IU44" s="31"/>
      <c r="IV44" s="31"/>
      <c r="IW44" s="31"/>
      <c r="IX44" s="31"/>
      <c r="IY44" s="31"/>
      <c r="IZ44" s="31"/>
      <c r="JA44" s="31"/>
      <c r="JB44" s="31"/>
      <c r="JC44" s="31"/>
      <c r="JD44" s="31"/>
      <c r="JE44" s="31"/>
      <c r="JF44" s="31"/>
      <c r="JG44" s="31"/>
      <c r="JH44" s="31"/>
      <c r="JI44" s="31"/>
      <c r="JJ44" s="31"/>
      <c r="JK44" s="31"/>
      <c r="JL44" s="31"/>
      <c r="JM44" s="31"/>
      <c r="JN44" s="31"/>
      <c r="JO44" s="31"/>
      <c r="JP44" s="31"/>
      <c r="JQ44" s="31"/>
      <c r="JR44" s="31"/>
      <c r="JS44" s="31"/>
      <c r="JT44" s="31"/>
      <c r="JU44" s="31"/>
      <c r="JV44" s="31"/>
      <c r="JW44" s="31"/>
      <c r="JX44" s="31"/>
      <c r="JY44" s="31"/>
      <c r="JZ44" s="31"/>
      <c r="KA44" s="31"/>
      <c r="KB44" s="31"/>
      <c r="KC44" s="31"/>
      <c r="KD44" s="31"/>
      <c r="KE44" s="31"/>
      <c r="KF44" s="31"/>
      <c r="KG44" s="31"/>
      <c r="KH44" s="31"/>
      <c r="KI44" s="31"/>
      <c r="KJ44" s="31"/>
      <c r="KK44" s="31"/>
      <c r="KL44" s="31"/>
      <c r="KM44" s="31"/>
      <c r="KN44" s="31"/>
      <c r="KO44" s="31"/>
      <c r="KP44" s="31"/>
      <c r="KQ44" s="31"/>
      <c r="KR44" s="31"/>
      <c r="KS44" s="31"/>
      <c r="KT44" s="31"/>
      <c r="KU44" s="31"/>
      <c r="KV44" s="31"/>
      <c r="KW44" s="31"/>
      <c r="KX44" s="31"/>
      <c r="KY44" s="31"/>
      <c r="KZ44" s="31"/>
      <c r="LA44" s="31"/>
      <c r="LB44" s="31"/>
      <c r="LC44" s="31"/>
      <c r="LD44" s="31"/>
      <c r="LE44" s="31"/>
      <c r="LF44" s="31"/>
      <c r="LG44" s="31"/>
      <c r="LH44" s="31"/>
      <c r="LI44" s="31"/>
      <c r="LJ44" s="31"/>
      <c r="LK44" s="31"/>
      <c r="LL44" s="31"/>
      <c r="LM44" s="31"/>
      <c r="LN44" s="31"/>
      <c r="LO44" s="31"/>
      <c r="LP44" s="31"/>
      <c r="LQ44" s="31"/>
      <c r="LR44" s="31"/>
      <c r="LS44" s="31"/>
      <c r="LT44" s="31"/>
      <c r="LU44" s="31"/>
      <c r="LV44" s="31"/>
      <c r="LW44" s="31"/>
      <c r="LX44" s="31"/>
      <c r="LY44" s="31"/>
      <c r="LZ44" s="31"/>
      <c r="MA44" s="31"/>
      <c r="MB44" s="31"/>
      <c r="MC44" s="31"/>
      <c r="MD44" s="31"/>
      <c r="ME44" s="31"/>
      <c r="MF44" s="31"/>
      <c r="MG44" s="31"/>
      <c r="MH44" s="31"/>
      <c r="MI44" s="31"/>
      <c r="MJ44" s="31"/>
      <c r="MK44" s="31"/>
      <c r="ML44" s="31"/>
      <c r="MM44" s="31"/>
      <c r="MN44" s="31"/>
      <c r="MO44" s="31"/>
      <c r="MP44" s="31"/>
      <c r="MQ44" s="31"/>
      <c r="MR44" s="31"/>
      <c r="MS44" s="31"/>
      <c r="MT44" s="31"/>
      <c r="MU44" s="31"/>
      <c r="MV44" s="31"/>
      <c r="MW44" s="31"/>
      <c r="MX44" s="31"/>
      <c r="MY44" s="31"/>
      <c r="MZ44" s="31"/>
      <c r="NA44" s="31"/>
      <c r="NB44" s="31"/>
      <c r="NC44" s="31"/>
      <c r="ND44" s="31"/>
      <c r="NE44" s="31"/>
      <c r="NF44" s="31"/>
      <c r="NG44" s="31"/>
      <c r="NH44" s="31"/>
      <c r="NI44" s="31"/>
      <c r="NJ44" s="31"/>
      <c r="NK44" s="31"/>
      <c r="NL44" s="31"/>
      <c r="NM44" s="31"/>
      <c r="NN44" s="31"/>
      <c r="NO44" s="31"/>
      <c r="NP44" s="31"/>
      <c r="NQ44" s="31"/>
      <c r="NR44" s="31"/>
      <c r="NS44" s="31"/>
      <c r="NT44" s="31"/>
      <c r="NU44" s="31"/>
      <c r="NV44" s="31"/>
      <c r="NW44" s="31"/>
      <c r="NX44" s="31"/>
      <c r="NY44" s="31"/>
      <c r="NZ44" s="31"/>
      <c r="OA44" s="31"/>
      <c r="OB44" s="31"/>
      <c r="OC44" s="31"/>
      <c r="OD44" s="31"/>
      <c r="OE44" s="31"/>
      <c r="OF44" s="31"/>
      <c r="OG44" s="31"/>
      <c r="OH44" s="31"/>
      <c r="OI44" s="31"/>
      <c r="OJ44" s="31"/>
      <c r="OK44" s="31"/>
      <c r="OL44" s="31"/>
      <c r="OM44" s="31"/>
      <c r="ON44" s="31"/>
      <c r="OO44" s="31"/>
      <c r="OP44" s="31"/>
      <c r="OQ44" s="31"/>
      <c r="OR44" s="31"/>
      <c r="OS44" s="31"/>
      <c r="OT44" s="31"/>
      <c r="OU44" s="31"/>
      <c r="OV44" s="31"/>
      <c r="OW44" s="31"/>
      <c r="OX44" s="31"/>
      <c r="OY44" s="31"/>
      <c r="OZ44" s="31"/>
      <c r="PA44" s="31"/>
      <c r="PB44" s="31"/>
      <c r="PC44" s="31"/>
      <c r="PD44" s="31"/>
      <c r="PE44" s="31"/>
      <c r="PF44" s="31"/>
      <c r="PG44" s="31"/>
      <c r="PH44" s="31"/>
      <c r="PI44" s="31"/>
      <c r="PJ44" s="31"/>
      <c r="PK44" s="31"/>
      <c r="PL44" s="31"/>
      <c r="PM44" s="31"/>
      <c r="PN44" s="31"/>
      <c r="PO44" s="31"/>
      <c r="PP44" s="31"/>
      <c r="PQ44" s="31"/>
      <c r="PR44" s="31"/>
      <c r="PS44" s="31"/>
      <c r="PT44" s="31"/>
      <c r="PU44" s="31"/>
      <c r="PV44" s="31"/>
      <c r="PW44" s="31"/>
      <c r="PX44" s="31"/>
      <c r="PY44" s="31"/>
      <c r="PZ44" s="31"/>
      <c r="QA44" s="31"/>
      <c r="QB44" s="31"/>
      <c r="QC44" s="31"/>
    </row>
    <row r="45" spans="1:16383">
      <c r="A45" s="36" t="s">
        <v>90</v>
      </c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20" t="str">
        <f t="shared" si="1"/>
        <v/>
      </c>
      <c r="U45" s="20" t="str">
        <f t="shared" si="2"/>
        <v/>
      </c>
      <c r="V45" s="34" t="str">
        <f t="shared" si="4"/>
        <v/>
      </c>
      <c r="X45" s="35" t="str">
        <f t="shared" si="5"/>
        <v/>
      </c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  <c r="IS45" s="31"/>
      <c r="IT45" s="31"/>
      <c r="IU45" s="31"/>
      <c r="IV45" s="31"/>
      <c r="IW45" s="31"/>
      <c r="IX45" s="31"/>
      <c r="IY45" s="31"/>
      <c r="IZ45" s="31"/>
      <c r="JA45" s="31"/>
      <c r="JB45" s="31"/>
      <c r="JC45" s="31"/>
      <c r="JD45" s="31"/>
      <c r="JE45" s="31"/>
      <c r="JF45" s="31"/>
      <c r="JG45" s="31"/>
      <c r="JH45" s="31"/>
      <c r="JI45" s="31"/>
      <c r="JJ45" s="31"/>
      <c r="JK45" s="31"/>
      <c r="JL45" s="31"/>
      <c r="JM45" s="31"/>
      <c r="JN45" s="31"/>
      <c r="JO45" s="31"/>
      <c r="JP45" s="31"/>
      <c r="JQ45" s="31"/>
      <c r="JR45" s="31"/>
      <c r="JS45" s="31"/>
      <c r="JT45" s="31"/>
      <c r="JU45" s="31"/>
      <c r="JV45" s="31"/>
      <c r="JW45" s="31"/>
      <c r="JX45" s="31"/>
      <c r="JY45" s="31"/>
      <c r="JZ45" s="31"/>
      <c r="KA45" s="31"/>
      <c r="KB45" s="31"/>
      <c r="KC45" s="31"/>
      <c r="KD45" s="31"/>
      <c r="KE45" s="31"/>
      <c r="KF45" s="31"/>
      <c r="KG45" s="31"/>
      <c r="KH45" s="31"/>
      <c r="KI45" s="31"/>
      <c r="KJ45" s="31"/>
      <c r="KK45" s="31"/>
      <c r="KL45" s="31"/>
      <c r="KM45" s="31"/>
      <c r="KN45" s="31"/>
      <c r="KO45" s="31"/>
      <c r="KP45" s="31"/>
      <c r="KQ45" s="31"/>
      <c r="KR45" s="31"/>
      <c r="KS45" s="31"/>
      <c r="KT45" s="31"/>
      <c r="KU45" s="31"/>
      <c r="KV45" s="31"/>
      <c r="KW45" s="31"/>
      <c r="KX45" s="31"/>
      <c r="KY45" s="31"/>
      <c r="KZ45" s="31"/>
      <c r="LA45" s="31"/>
      <c r="LB45" s="31"/>
      <c r="LC45" s="31"/>
      <c r="LD45" s="31"/>
      <c r="LE45" s="31"/>
      <c r="LF45" s="31"/>
      <c r="LG45" s="31"/>
      <c r="LH45" s="31"/>
      <c r="LI45" s="31"/>
      <c r="LJ45" s="31"/>
      <c r="LK45" s="31"/>
      <c r="LL45" s="31"/>
      <c r="LM45" s="31"/>
      <c r="LN45" s="31"/>
      <c r="LO45" s="31"/>
      <c r="LP45" s="31"/>
      <c r="LQ45" s="31"/>
      <c r="LR45" s="31"/>
      <c r="LS45" s="31"/>
      <c r="LT45" s="31"/>
      <c r="LU45" s="31"/>
      <c r="LV45" s="31"/>
      <c r="LW45" s="31"/>
      <c r="LX45" s="31"/>
      <c r="LY45" s="31"/>
      <c r="LZ45" s="31"/>
      <c r="MA45" s="31"/>
      <c r="MB45" s="31"/>
      <c r="MC45" s="31"/>
      <c r="MD45" s="31"/>
      <c r="ME45" s="31"/>
      <c r="MF45" s="31"/>
      <c r="MG45" s="31"/>
      <c r="MH45" s="31"/>
      <c r="MI45" s="31"/>
      <c r="MJ45" s="31"/>
      <c r="MK45" s="31"/>
      <c r="ML45" s="31"/>
      <c r="MM45" s="31"/>
      <c r="MN45" s="31"/>
      <c r="MO45" s="31"/>
      <c r="MP45" s="31"/>
      <c r="MQ45" s="31"/>
      <c r="MR45" s="31"/>
      <c r="MS45" s="31"/>
      <c r="MT45" s="31"/>
      <c r="MU45" s="31"/>
      <c r="MV45" s="31"/>
      <c r="MW45" s="31"/>
      <c r="MX45" s="31"/>
      <c r="MY45" s="31"/>
      <c r="MZ45" s="31"/>
      <c r="NA45" s="31"/>
      <c r="NB45" s="31"/>
      <c r="NC45" s="31"/>
      <c r="ND45" s="31"/>
      <c r="NE45" s="31"/>
      <c r="NF45" s="31"/>
      <c r="NG45" s="31"/>
      <c r="NH45" s="31"/>
      <c r="NI45" s="31"/>
      <c r="NJ45" s="31"/>
      <c r="NK45" s="31"/>
      <c r="NL45" s="31"/>
      <c r="NM45" s="31"/>
      <c r="NN45" s="31"/>
      <c r="NO45" s="31"/>
      <c r="NP45" s="31"/>
      <c r="NQ45" s="31"/>
      <c r="NR45" s="31"/>
      <c r="NS45" s="31"/>
      <c r="NT45" s="31"/>
      <c r="NU45" s="31"/>
      <c r="NV45" s="31"/>
      <c r="NW45" s="31"/>
      <c r="NX45" s="31"/>
      <c r="NY45" s="31"/>
      <c r="NZ45" s="31"/>
      <c r="OA45" s="31"/>
      <c r="OB45" s="31"/>
      <c r="OC45" s="31"/>
      <c r="OD45" s="31"/>
      <c r="OE45" s="31"/>
      <c r="OF45" s="31"/>
      <c r="OG45" s="31"/>
      <c r="OH45" s="31"/>
      <c r="OI45" s="31"/>
      <c r="OJ45" s="31"/>
      <c r="OK45" s="31"/>
      <c r="OL45" s="31"/>
      <c r="OM45" s="31"/>
      <c r="ON45" s="31"/>
      <c r="OO45" s="31"/>
      <c r="OP45" s="31"/>
      <c r="OQ45" s="31"/>
      <c r="OR45" s="31"/>
      <c r="OS45" s="31"/>
      <c r="OT45" s="31"/>
      <c r="OU45" s="31"/>
      <c r="OV45" s="31"/>
      <c r="OW45" s="31"/>
      <c r="OX45" s="31"/>
      <c r="OY45" s="31"/>
      <c r="OZ45" s="31"/>
      <c r="PA45" s="31"/>
      <c r="PB45" s="31"/>
      <c r="PC45" s="31"/>
      <c r="PD45" s="31"/>
      <c r="PE45" s="31"/>
      <c r="PF45" s="31"/>
      <c r="PG45" s="31"/>
      <c r="PH45" s="31"/>
      <c r="PI45" s="31"/>
      <c r="PJ45" s="31"/>
      <c r="PK45" s="31"/>
      <c r="PL45" s="31"/>
      <c r="PM45" s="31"/>
      <c r="PN45" s="31"/>
      <c r="PO45" s="31"/>
      <c r="PP45" s="31"/>
      <c r="PQ45" s="31"/>
      <c r="PR45" s="31"/>
      <c r="PS45" s="31"/>
      <c r="PT45" s="31"/>
      <c r="PU45" s="31"/>
      <c r="PV45" s="31"/>
      <c r="PW45" s="31"/>
      <c r="PX45" s="31"/>
      <c r="PY45" s="31"/>
      <c r="PZ45" s="31"/>
      <c r="QA45" s="31"/>
      <c r="QB45" s="31"/>
      <c r="QC45" s="31"/>
    </row>
    <row r="46" spans="1:16383">
      <c r="A46" s="36" t="s">
        <v>720</v>
      </c>
      <c r="B46" s="33" t="s">
        <v>27</v>
      </c>
      <c r="C46" s="33">
        <v>80</v>
      </c>
      <c r="D46" s="33" t="s">
        <v>31</v>
      </c>
      <c r="E46" s="33"/>
      <c r="F46" s="33">
        <v>375</v>
      </c>
      <c r="G46" s="33">
        <v>80</v>
      </c>
      <c r="H46" s="33"/>
      <c r="I46" s="33">
        <v>40</v>
      </c>
      <c r="J46" s="33">
        <v>60</v>
      </c>
      <c r="K46" s="33">
        <v>40</v>
      </c>
      <c r="L46" s="33">
        <v>40</v>
      </c>
      <c r="M46" s="33">
        <v>40</v>
      </c>
      <c r="N46" s="33">
        <v>40</v>
      </c>
      <c r="O46" s="33">
        <v>35</v>
      </c>
      <c r="P46" s="33"/>
      <c r="Q46" s="33"/>
      <c r="R46" s="33"/>
      <c r="S46" s="33"/>
      <c r="T46" s="20">
        <f t="shared" si="1"/>
        <v>375</v>
      </c>
      <c r="U46" s="20">
        <f t="shared" si="2"/>
        <v>0</v>
      </c>
      <c r="V46" s="34">
        <f t="shared" si="4"/>
        <v>1</v>
      </c>
      <c r="W46" s="37"/>
      <c r="X46" s="35" t="str">
        <f t="shared" si="5"/>
        <v/>
      </c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  <c r="DW46" s="31"/>
      <c r="DX46" s="31"/>
      <c r="DY46" s="31"/>
      <c r="DZ46" s="31"/>
      <c r="EA46" s="31"/>
      <c r="EB46" s="31"/>
      <c r="EC46" s="31"/>
      <c r="ED46" s="31"/>
      <c r="EE46" s="31"/>
      <c r="EF46" s="31"/>
      <c r="EG46" s="31"/>
      <c r="EH46" s="31"/>
      <c r="EI46" s="31"/>
      <c r="EJ46" s="31"/>
      <c r="EK46" s="31"/>
      <c r="EL46" s="31"/>
      <c r="EM46" s="31"/>
      <c r="EN46" s="31"/>
      <c r="EO46" s="31"/>
      <c r="EP46" s="31"/>
      <c r="EQ46" s="31"/>
      <c r="ER46" s="31"/>
      <c r="ES46" s="31"/>
      <c r="ET46" s="31"/>
      <c r="EU46" s="31"/>
      <c r="EV46" s="31"/>
      <c r="EW46" s="31"/>
      <c r="EX46" s="31"/>
      <c r="EY46" s="31"/>
      <c r="EZ46" s="31"/>
      <c r="FA46" s="31"/>
      <c r="FB46" s="31"/>
      <c r="FC46" s="31"/>
      <c r="FD46" s="31"/>
      <c r="FE46" s="31"/>
      <c r="FF46" s="31"/>
      <c r="FG46" s="31"/>
      <c r="FH46" s="31"/>
      <c r="FI46" s="31"/>
      <c r="FJ46" s="31"/>
      <c r="FK46" s="31"/>
      <c r="FL46" s="31"/>
      <c r="FM46" s="31"/>
      <c r="FN46" s="31"/>
      <c r="FO46" s="31"/>
      <c r="FP46" s="31"/>
      <c r="FQ46" s="31"/>
      <c r="FR46" s="31"/>
      <c r="FS46" s="31"/>
      <c r="FT46" s="31"/>
      <c r="FU46" s="31"/>
      <c r="FV46" s="31"/>
      <c r="FW46" s="31"/>
      <c r="FX46" s="31"/>
      <c r="FY46" s="31"/>
      <c r="FZ46" s="31"/>
      <c r="GA46" s="31"/>
      <c r="GB46" s="31"/>
      <c r="GC46" s="31"/>
      <c r="GD46" s="31"/>
      <c r="GE46" s="31"/>
      <c r="GF46" s="31"/>
      <c r="GG46" s="31"/>
      <c r="GH46" s="31"/>
      <c r="GI46" s="31"/>
      <c r="GJ46" s="31"/>
      <c r="GK46" s="31"/>
      <c r="GL46" s="31"/>
      <c r="GM46" s="31"/>
      <c r="GN46" s="31"/>
      <c r="GO46" s="31"/>
      <c r="GP46" s="31"/>
      <c r="GQ46" s="31"/>
      <c r="GR46" s="31"/>
      <c r="GS46" s="31"/>
      <c r="GT46" s="31"/>
      <c r="GU46" s="31"/>
      <c r="GV46" s="31"/>
      <c r="GW46" s="31"/>
      <c r="GX46" s="31"/>
      <c r="GY46" s="31"/>
      <c r="GZ46" s="31"/>
      <c r="HA46" s="31"/>
      <c r="HB46" s="31"/>
      <c r="HC46" s="31"/>
      <c r="HD46" s="31"/>
      <c r="HE46" s="31"/>
      <c r="HF46" s="31"/>
      <c r="HG46" s="31"/>
      <c r="HH46" s="31"/>
      <c r="HI46" s="31"/>
      <c r="HJ46" s="31"/>
      <c r="HK46" s="31"/>
      <c r="HL46" s="31"/>
      <c r="HM46" s="31"/>
      <c r="HN46" s="31"/>
      <c r="HO46" s="31"/>
      <c r="HP46" s="31"/>
      <c r="HQ46" s="31"/>
      <c r="HR46" s="31"/>
      <c r="HS46" s="31"/>
      <c r="HT46" s="31"/>
      <c r="HU46" s="31"/>
      <c r="HV46" s="31"/>
      <c r="HW46" s="31"/>
      <c r="HX46" s="31"/>
      <c r="HY46" s="31"/>
      <c r="HZ46" s="31"/>
      <c r="IA46" s="31"/>
      <c r="IB46" s="31"/>
      <c r="IC46" s="31"/>
      <c r="ID46" s="31"/>
      <c r="IE46" s="31"/>
      <c r="IF46" s="31"/>
      <c r="IG46" s="31"/>
      <c r="IH46" s="31"/>
      <c r="II46" s="31"/>
      <c r="IJ46" s="31"/>
      <c r="IK46" s="31"/>
      <c r="IL46" s="31"/>
      <c r="IM46" s="31"/>
      <c r="IN46" s="31"/>
      <c r="IO46" s="31"/>
      <c r="IP46" s="31"/>
      <c r="IQ46" s="31"/>
      <c r="IR46" s="31"/>
      <c r="IS46" s="31"/>
      <c r="IT46" s="31"/>
      <c r="IU46" s="31"/>
      <c r="IV46" s="31"/>
      <c r="IW46" s="31"/>
      <c r="IX46" s="31"/>
      <c r="IY46" s="31"/>
      <c r="IZ46" s="31"/>
      <c r="JA46" s="31"/>
      <c r="JB46" s="31"/>
      <c r="JC46" s="31"/>
      <c r="JD46" s="31"/>
      <c r="JE46" s="31"/>
      <c r="JF46" s="31"/>
      <c r="JG46" s="31"/>
      <c r="JH46" s="31"/>
      <c r="JI46" s="31"/>
      <c r="JJ46" s="31"/>
      <c r="JK46" s="31"/>
      <c r="JL46" s="31"/>
      <c r="JM46" s="31"/>
      <c r="JN46" s="31"/>
      <c r="JO46" s="31"/>
      <c r="JP46" s="31"/>
      <c r="JQ46" s="31"/>
      <c r="JR46" s="31"/>
      <c r="JS46" s="31"/>
      <c r="JT46" s="31"/>
      <c r="JU46" s="31"/>
      <c r="JV46" s="31"/>
      <c r="JW46" s="31"/>
      <c r="JX46" s="31"/>
      <c r="JY46" s="31"/>
      <c r="JZ46" s="31"/>
      <c r="KA46" s="31"/>
      <c r="KB46" s="31"/>
      <c r="KC46" s="31"/>
      <c r="KD46" s="31"/>
      <c r="KE46" s="31"/>
      <c r="KF46" s="31"/>
      <c r="KG46" s="31"/>
      <c r="KH46" s="31"/>
      <c r="KI46" s="31"/>
      <c r="KJ46" s="31"/>
      <c r="KK46" s="31"/>
      <c r="KL46" s="31"/>
      <c r="KM46" s="31"/>
      <c r="KN46" s="31"/>
      <c r="KO46" s="31"/>
      <c r="KP46" s="31"/>
      <c r="KQ46" s="31"/>
      <c r="KR46" s="31"/>
      <c r="KS46" s="31"/>
      <c r="KT46" s="31"/>
      <c r="KU46" s="31"/>
      <c r="KV46" s="31"/>
      <c r="KW46" s="31"/>
      <c r="KX46" s="31"/>
      <c r="KY46" s="31"/>
      <c r="KZ46" s="31"/>
      <c r="LA46" s="31"/>
      <c r="LB46" s="31"/>
      <c r="LC46" s="31"/>
      <c r="LD46" s="31"/>
      <c r="LE46" s="31"/>
      <c r="LF46" s="31"/>
      <c r="LG46" s="31"/>
      <c r="LH46" s="31"/>
      <c r="LI46" s="31"/>
      <c r="LJ46" s="31"/>
      <c r="LK46" s="31"/>
      <c r="LL46" s="31"/>
      <c r="LM46" s="31"/>
      <c r="LN46" s="31"/>
      <c r="LO46" s="31"/>
      <c r="LP46" s="31"/>
      <c r="LQ46" s="31"/>
      <c r="LR46" s="31"/>
      <c r="LS46" s="31"/>
      <c r="LT46" s="31"/>
      <c r="LU46" s="31"/>
      <c r="LV46" s="31"/>
      <c r="LW46" s="31"/>
      <c r="LX46" s="31"/>
      <c r="LY46" s="31"/>
      <c r="LZ46" s="31"/>
      <c r="MA46" s="31"/>
      <c r="MB46" s="31"/>
      <c r="MC46" s="31"/>
      <c r="MD46" s="31"/>
      <c r="ME46" s="31"/>
      <c r="MF46" s="31"/>
      <c r="MG46" s="31"/>
      <c r="MH46" s="31"/>
      <c r="MI46" s="31"/>
      <c r="MJ46" s="31"/>
      <c r="MK46" s="31"/>
      <c r="ML46" s="31"/>
      <c r="MM46" s="31"/>
      <c r="MN46" s="31"/>
      <c r="MO46" s="31"/>
      <c r="MP46" s="31"/>
      <c r="MQ46" s="31"/>
      <c r="MR46" s="31"/>
      <c r="MS46" s="31"/>
      <c r="MT46" s="31"/>
      <c r="MU46" s="31"/>
      <c r="MV46" s="31"/>
      <c r="MW46" s="31"/>
      <c r="MX46" s="31"/>
      <c r="MY46" s="31"/>
      <c r="MZ46" s="31"/>
      <c r="NA46" s="31"/>
      <c r="NB46" s="31"/>
      <c r="NC46" s="31"/>
      <c r="ND46" s="31"/>
      <c r="NE46" s="31"/>
      <c r="NF46" s="31"/>
      <c r="NG46" s="31"/>
      <c r="NH46" s="31"/>
      <c r="NI46" s="31"/>
      <c r="NJ46" s="31"/>
      <c r="NK46" s="31"/>
      <c r="NL46" s="31"/>
      <c r="NM46" s="31"/>
      <c r="NN46" s="31"/>
      <c r="NO46" s="31"/>
      <c r="NP46" s="31"/>
      <c r="NQ46" s="31"/>
      <c r="NR46" s="31"/>
      <c r="NS46" s="31"/>
      <c r="NT46" s="31"/>
      <c r="NU46" s="31"/>
      <c r="NV46" s="31"/>
      <c r="NW46" s="31"/>
      <c r="NX46" s="31"/>
      <c r="NY46" s="31"/>
      <c r="NZ46" s="31"/>
      <c r="OA46" s="31"/>
      <c r="OB46" s="31"/>
      <c r="OC46" s="31"/>
      <c r="OD46" s="31"/>
      <c r="OE46" s="31"/>
      <c r="OF46" s="31"/>
      <c r="OG46" s="31"/>
      <c r="OH46" s="31"/>
      <c r="OI46" s="31"/>
      <c r="OJ46" s="31"/>
      <c r="OK46" s="31"/>
      <c r="OL46" s="31"/>
      <c r="OM46" s="31"/>
      <c r="ON46" s="31"/>
      <c r="OO46" s="31"/>
      <c r="OP46" s="31"/>
      <c r="OQ46" s="31"/>
      <c r="OR46" s="31"/>
      <c r="OS46" s="31"/>
      <c r="OT46" s="31"/>
      <c r="OU46" s="31"/>
      <c r="OV46" s="31"/>
      <c r="OW46" s="31"/>
      <c r="OX46" s="31"/>
      <c r="OY46" s="31"/>
      <c r="OZ46" s="31"/>
      <c r="PA46" s="31"/>
      <c r="PB46" s="31"/>
      <c r="PC46" s="31"/>
      <c r="PD46" s="31"/>
      <c r="PE46" s="31"/>
      <c r="PF46" s="31"/>
      <c r="PG46" s="31"/>
      <c r="PH46" s="31"/>
      <c r="PI46" s="31"/>
      <c r="PJ46" s="31"/>
      <c r="PK46" s="31"/>
      <c r="PL46" s="31"/>
      <c r="PM46" s="31"/>
      <c r="PN46" s="31"/>
      <c r="PO46" s="31"/>
      <c r="PP46" s="31"/>
      <c r="PQ46" s="31"/>
      <c r="PR46" s="31"/>
      <c r="PS46" s="31"/>
      <c r="PT46" s="31"/>
      <c r="PU46" s="31"/>
      <c r="PV46" s="31"/>
      <c r="PW46" s="31"/>
      <c r="PX46" s="31"/>
      <c r="PY46" s="31"/>
      <c r="PZ46" s="31"/>
      <c r="QA46" s="31"/>
      <c r="QB46" s="31"/>
      <c r="QC46" s="31"/>
    </row>
    <row r="47" spans="1:16383">
      <c r="A47" s="36" t="s">
        <v>87</v>
      </c>
      <c r="B47" s="33"/>
      <c r="C47" s="33"/>
      <c r="D47" s="33"/>
      <c r="E47" s="33"/>
      <c r="F47" s="33"/>
      <c r="G47" s="33"/>
      <c r="H47" s="33"/>
      <c r="I47" s="33"/>
      <c r="J47" s="55"/>
      <c r="K47" s="33"/>
      <c r="L47" s="33"/>
      <c r="M47" s="33"/>
      <c r="N47" s="33"/>
      <c r="O47" s="33"/>
      <c r="P47" s="33"/>
      <c r="Q47" s="33"/>
      <c r="R47" s="33"/>
      <c r="S47" s="33"/>
      <c r="T47" s="20" t="str">
        <f t="shared" si="1"/>
        <v/>
      </c>
      <c r="U47" s="20" t="str">
        <f t="shared" si="2"/>
        <v/>
      </c>
      <c r="V47" s="34" t="str">
        <f t="shared" si="4"/>
        <v/>
      </c>
      <c r="W47" s="37"/>
      <c r="X47" s="35" t="str">
        <f t="shared" si="5"/>
        <v/>
      </c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1"/>
      <c r="EE47" s="31"/>
      <c r="EF47" s="31"/>
      <c r="EG47" s="31"/>
      <c r="EH47" s="31"/>
      <c r="EI47" s="31"/>
      <c r="EJ47" s="31"/>
      <c r="EK47" s="31"/>
      <c r="EL47" s="31"/>
      <c r="EM47" s="31"/>
      <c r="EN47" s="31"/>
      <c r="EO47" s="31"/>
      <c r="EP47" s="31"/>
      <c r="EQ47" s="31"/>
      <c r="ER47" s="31"/>
      <c r="ES47" s="31"/>
      <c r="ET47" s="31"/>
      <c r="EU47" s="31"/>
      <c r="EV47" s="31"/>
      <c r="EW47" s="31"/>
      <c r="EX47" s="31"/>
      <c r="EY47" s="31"/>
      <c r="EZ47" s="31"/>
      <c r="FA47" s="31"/>
      <c r="FB47" s="31"/>
      <c r="FC47" s="31"/>
      <c r="FD47" s="31"/>
      <c r="FE47" s="31"/>
      <c r="FF47" s="31"/>
      <c r="FG47" s="31"/>
      <c r="FH47" s="31"/>
      <c r="FI47" s="31"/>
      <c r="FJ47" s="31"/>
      <c r="FK47" s="31"/>
      <c r="FL47" s="31"/>
      <c r="FM47" s="31"/>
      <c r="FN47" s="31"/>
      <c r="FO47" s="31"/>
      <c r="FP47" s="31"/>
      <c r="FQ47" s="31"/>
      <c r="FR47" s="31"/>
      <c r="FS47" s="31"/>
      <c r="FT47" s="31"/>
      <c r="FU47" s="31"/>
      <c r="FV47" s="31"/>
      <c r="FW47" s="31"/>
      <c r="FX47" s="31"/>
      <c r="FY47" s="31"/>
      <c r="FZ47" s="31"/>
      <c r="GA47" s="31"/>
      <c r="GB47" s="31"/>
      <c r="GC47" s="31"/>
      <c r="GD47" s="31"/>
      <c r="GE47" s="31"/>
      <c r="GF47" s="31"/>
      <c r="GG47" s="31"/>
      <c r="GH47" s="31"/>
      <c r="GI47" s="31"/>
      <c r="GJ47" s="31"/>
      <c r="GK47" s="31"/>
      <c r="GL47" s="31"/>
      <c r="GM47" s="31"/>
      <c r="GN47" s="31"/>
      <c r="GO47" s="31"/>
      <c r="GP47" s="31"/>
      <c r="GQ47" s="31"/>
      <c r="GR47" s="31"/>
      <c r="GS47" s="31"/>
      <c r="GT47" s="31"/>
      <c r="GU47" s="31"/>
      <c r="GV47" s="31"/>
      <c r="GW47" s="31"/>
      <c r="GX47" s="31"/>
      <c r="GY47" s="31"/>
      <c r="GZ47" s="31"/>
      <c r="HA47" s="31"/>
      <c r="HB47" s="31"/>
      <c r="HC47" s="31"/>
      <c r="HD47" s="31"/>
      <c r="HE47" s="31"/>
      <c r="HF47" s="31"/>
      <c r="HG47" s="31"/>
      <c r="HH47" s="31"/>
      <c r="HI47" s="31"/>
      <c r="HJ47" s="31"/>
      <c r="HK47" s="31"/>
      <c r="HL47" s="31"/>
      <c r="HM47" s="31"/>
      <c r="HN47" s="31"/>
      <c r="HO47" s="31"/>
      <c r="HP47" s="31"/>
      <c r="HQ47" s="31"/>
      <c r="HR47" s="31"/>
      <c r="HS47" s="31"/>
      <c r="HT47" s="31"/>
      <c r="HU47" s="31"/>
      <c r="HV47" s="31"/>
      <c r="HW47" s="31"/>
      <c r="HX47" s="31"/>
      <c r="HY47" s="31"/>
      <c r="HZ47" s="31"/>
      <c r="IA47" s="31"/>
      <c r="IB47" s="31"/>
      <c r="IC47" s="31"/>
      <c r="ID47" s="31"/>
      <c r="IE47" s="31"/>
      <c r="IF47" s="31"/>
      <c r="IG47" s="31"/>
      <c r="IH47" s="31"/>
      <c r="II47" s="31"/>
      <c r="IJ47" s="31"/>
      <c r="IK47" s="31"/>
      <c r="IL47" s="31"/>
      <c r="IM47" s="31"/>
      <c r="IN47" s="31"/>
      <c r="IO47" s="31"/>
      <c r="IP47" s="31"/>
      <c r="IQ47" s="31"/>
      <c r="IR47" s="31"/>
      <c r="IS47" s="31"/>
      <c r="IT47" s="31"/>
      <c r="IU47" s="31"/>
      <c r="IV47" s="31"/>
      <c r="IW47" s="31"/>
      <c r="IX47" s="31"/>
      <c r="IY47" s="31"/>
      <c r="IZ47" s="31"/>
      <c r="JA47" s="31"/>
      <c r="JB47" s="31"/>
      <c r="JC47" s="31"/>
      <c r="JD47" s="31"/>
      <c r="JE47" s="31"/>
      <c r="JF47" s="31"/>
      <c r="JG47" s="31"/>
      <c r="JH47" s="31"/>
      <c r="JI47" s="31"/>
      <c r="JJ47" s="31"/>
      <c r="JK47" s="31"/>
      <c r="JL47" s="31"/>
      <c r="JM47" s="31"/>
      <c r="JN47" s="31"/>
      <c r="JO47" s="31"/>
      <c r="JP47" s="31"/>
      <c r="JQ47" s="31"/>
      <c r="JR47" s="31"/>
      <c r="JS47" s="31"/>
      <c r="JT47" s="31"/>
      <c r="JU47" s="31"/>
      <c r="JV47" s="31"/>
      <c r="JW47" s="31"/>
      <c r="JX47" s="31"/>
      <c r="JY47" s="31"/>
      <c r="JZ47" s="31"/>
      <c r="KA47" s="31"/>
      <c r="KB47" s="31"/>
      <c r="KC47" s="31"/>
      <c r="KD47" s="31"/>
      <c r="KE47" s="31"/>
      <c r="KF47" s="31"/>
      <c r="KG47" s="31"/>
      <c r="KH47" s="31"/>
      <c r="KI47" s="31"/>
      <c r="KJ47" s="31"/>
      <c r="KK47" s="31"/>
      <c r="KL47" s="31"/>
      <c r="KM47" s="31"/>
      <c r="KN47" s="31"/>
      <c r="KO47" s="31"/>
      <c r="KP47" s="31"/>
      <c r="KQ47" s="31"/>
      <c r="KR47" s="31"/>
      <c r="KS47" s="31"/>
      <c r="KT47" s="31"/>
      <c r="KU47" s="31"/>
      <c r="KV47" s="31"/>
      <c r="KW47" s="31"/>
      <c r="KX47" s="31"/>
      <c r="KY47" s="31"/>
      <c r="KZ47" s="31"/>
      <c r="LA47" s="31"/>
      <c r="LB47" s="31"/>
      <c r="LC47" s="31"/>
      <c r="LD47" s="31"/>
      <c r="LE47" s="31"/>
      <c r="LF47" s="31"/>
      <c r="LG47" s="31"/>
      <c r="LH47" s="31"/>
      <c r="LI47" s="31"/>
      <c r="LJ47" s="31"/>
      <c r="LK47" s="31"/>
      <c r="LL47" s="31"/>
      <c r="LM47" s="31"/>
      <c r="LN47" s="31"/>
      <c r="LO47" s="31"/>
      <c r="LP47" s="31"/>
      <c r="LQ47" s="31"/>
      <c r="LR47" s="31"/>
      <c r="LS47" s="31"/>
      <c r="LT47" s="31"/>
      <c r="LU47" s="31"/>
      <c r="LV47" s="31"/>
      <c r="LW47" s="31"/>
      <c r="LX47" s="31"/>
      <c r="LY47" s="31"/>
      <c r="LZ47" s="31"/>
      <c r="MA47" s="31"/>
      <c r="MB47" s="31"/>
      <c r="MC47" s="31"/>
      <c r="MD47" s="31"/>
      <c r="ME47" s="31"/>
      <c r="MF47" s="31"/>
      <c r="MG47" s="31"/>
      <c r="MH47" s="31"/>
      <c r="MI47" s="31"/>
      <c r="MJ47" s="31"/>
      <c r="MK47" s="31"/>
      <c r="ML47" s="31"/>
      <c r="MM47" s="31"/>
      <c r="MN47" s="31"/>
      <c r="MO47" s="31"/>
      <c r="MP47" s="31"/>
      <c r="MQ47" s="31"/>
      <c r="MR47" s="31"/>
      <c r="MS47" s="31"/>
      <c r="MT47" s="31"/>
      <c r="MU47" s="31"/>
      <c r="MV47" s="31"/>
      <c r="MW47" s="31"/>
      <c r="MX47" s="31"/>
      <c r="MY47" s="31"/>
      <c r="MZ47" s="31"/>
      <c r="NA47" s="31"/>
      <c r="NB47" s="31"/>
      <c r="NC47" s="31"/>
      <c r="ND47" s="31"/>
      <c r="NE47" s="31"/>
      <c r="NF47" s="31"/>
      <c r="NG47" s="31"/>
      <c r="NH47" s="31"/>
      <c r="NI47" s="31"/>
      <c r="NJ47" s="31"/>
      <c r="NK47" s="31"/>
      <c r="NL47" s="31"/>
      <c r="NM47" s="31"/>
      <c r="NN47" s="31"/>
      <c r="NO47" s="31"/>
      <c r="NP47" s="31"/>
      <c r="NQ47" s="31"/>
      <c r="NR47" s="31"/>
      <c r="NS47" s="31"/>
      <c r="NT47" s="31"/>
      <c r="NU47" s="31"/>
      <c r="NV47" s="31"/>
      <c r="NW47" s="31"/>
      <c r="NX47" s="31"/>
      <c r="NY47" s="31"/>
      <c r="NZ47" s="31"/>
      <c r="OA47" s="31"/>
      <c r="OB47" s="31"/>
      <c r="OC47" s="31"/>
      <c r="OD47" s="31"/>
      <c r="OE47" s="31"/>
      <c r="OF47" s="31"/>
      <c r="OG47" s="31"/>
      <c r="OH47" s="31"/>
      <c r="OI47" s="31"/>
      <c r="OJ47" s="31"/>
      <c r="OK47" s="31"/>
      <c r="OL47" s="31"/>
      <c r="OM47" s="31"/>
      <c r="ON47" s="31"/>
      <c r="OO47" s="31"/>
      <c r="OP47" s="31"/>
      <c r="OQ47" s="31"/>
      <c r="OR47" s="31"/>
      <c r="OS47" s="31"/>
      <c r="OT47" s="31"/>
      <c r="OU47" s="31"/>
      <c r="OV47" s="31"/>
      <c r="OW47" s="31"/>
      <c r="OX47" s="31"/>
      <c r="OY47" s="31"/>
      <c r="OZ47" s="31"/>
      <c r="PA47" s="31"/>
      <c r="PB47" s="31"/>
      <c r="PC47" s="31"/>
      <c r="PD47" s="31"/>
      <c r="PE47" s="31"/>
      <c r="PF47" s="31"/>
      <c r="PG47" s="31"/>
      <c r="PH47" s="31"/>
      <c r="PI47" s="31"/>
      <c r="PJ47" s="31"/>
      <c r="PK47" s="31"/>
      <c r="PL47" s="31"/>
      <c r="PM47" s="31"/>
      <c r="PN47" s="31"/>
      <c r="PO47" s="31"/>
      <c r="PP47" s="31"/>
      <c r="PQ47" s="31"/>
      <c r="PR47" s="31"/>
      <c r="PS47" s="31"/>
      <c r="PT47" s="31"/>
      <c r="PU47" s="31"/>
      <c r="PV47" s="31"/>
      <c r="PW47" s="31"/>
      <c r="PX47" s="31"/>
      <c r="PY47" s="31"/>
      <c r="PZ47" s="31"/>
      <c r="QA47" s="31"/>
      <c r="QB47" s="31"/>
      <c r="QC47" s="31"/>
    </row>
    <row r="48" spans="1:16383">
      <c r="A48" s="36" t="s">
        <v>86</v>
      </c>
      <c r="B48" s="33" t="s">
        <v>27</v>
      </c>
      <c r="C48" s="33">
        <v>55</v>
      </c>
      <c r="D48" s="33" t="s">
        <v>33</v>
      </c>
      <c r="E48" s="33"/>
      <c r="F48" s="33">
        <v>400</v>
      </c>
      <c r="G48" s="33">
        <v>200</v>
      </c>
      <c r="H48" s="33"/>
      <c r="I48" s="33">
        <v>100</v>
      </c>
      <c r="J48" s="33">
        <v>100</v>
      </c>
      <c r="K48" s="33"/>
      <c r="L48" s="33"/>
      <c r="M48" s="33"/>
      <c r="N48" s="33"/>
      <c r="O48" s="33"/>
      <c r="P48" s="33"/>
      <c r="Q48" s="33"/>
      <c r="R48" s="33"/>
      <c r="S48" s="33"/>
      <c r="T48" s="20">
        <f t="shared" si="1"/>
        <v>400</v>
      </c>
      <c r="U48" s="20">
        <f t="shared" si="2"/>
        <v>0</v>
      </c>
      <c r="V48" s="34">
        <f t="shared" si="4"/>
        <v>1</v>
      </c>
      <c r="W48" s="37"/>
      <c r="X48" s="35" t="str">
        <f t="shared" si="5"/>
        <v/>
      </c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  <c r="DW48" s="31"/>
      <c r="DX48" s="31"/>
      <c r="DY48" s="31"/>
      <c r="DZ48" s="31"/>
      <c r="EA48" s="31"/>
      <c r="EB48" s="31"/>
      <c r="EC48" s="31"/>
      <c r="ED48" s="31"/>
      <c r="EE48" s="31"/>
      <c r="EF48" s="31"/>
      <c r="EG48" s="31"/>
      <c r="EH48" s="31"/>
      <c r="EI48" s="31"/>
      <c r="EJ48" s="31"/>
      <c r="EK48" s="31"/>
      <c r="EL48" s="31"/>
      <c r="EM48" s="31"/>
      <c r="EN48" s="31"/>
      <c r="EO48" s="31"/>
      <c r="EP48" s="31"/>
      <c r="EQ48" s="31"/>
      <c r="ER48" s="31"/>
      <c r="ES48" s="31"/>
      <c r="ET48" s="31"/>
      <c r="EU48" s="31"/>
      <c r="EV48" s="31"/>
      <c r="EW48" s="31"/>
      <c r="EX48" s="31"/>
      <c r="EY48" s="31"/>
      <c r="EZ48" s="31"/>
      <c r="FA48" s="31"/>
      <c r="FB48" s="31"/>
      <c r="FC48" s="31"/>
      <c r="FD48" s="31"/>
      <c r="FE48" s="31"/>
      <c r="FF48" s="31"/>
      <c r="FG48" s="31"/>
      <c r="FH48" s="31"/>
      <c r="FI48" s="31"/>
      <c r="FJ48" s="31"/>
      <c r="FK48" s="31"/>
      <c r="FL48" s="31"/>
      <c r="FM48" s="31"/>
      <c r="FN48" s="31"/>
      <c r="FO48" s="31"/>
      <c r="FP48" s="31"/>
      <c r="FQ48" s="31"/>
      <c r="FR48" s="31"/>
      <c r="FS48" s="31"/>
      <c r="FT48" s="31"/>
      <c r="FU48" s="31"/>
      <c r="FV48" s="31"/>
      <c r="FW48" s="31"/>
      <c r="FX48" s="31"/>
      <c r="FY48" s="31"/>
      <c r="FZ48" s="31"/>
      <c r="GA48" s="31"/>
      <c r="GB48" s="31"/>
      <c r="GC48" s="31"/>
      <c r="GD48" s="31"/>
      <c r="GE48" s="31"/>
      <c r="GF48" s="31"/>
      <c r="GG48" s="31"/>
      <c r="GH48" s="31"/>
      <c r="GI48" s="31"/>
      <c r="GJ48" s="31"/>
      <c r="GK48" s="31"/>
      <c r="GL48" s="31"/>
      <c r="GM48" s="31"/>
      <c r="GN48" s="31"/>
      <c r="GO48" s="31"/>
      <c r="GP48" s="31"/>
      <c r="GQ48" s="31"/>
      <c r="GR48" s="31"/>
      <c r="GS48" s="31"/>
      <c r="GT48" s="31"/>
      <c r="GU48" s="31"/>
      <c r="GV48" s="31"/>
      <c r="GW48" s="31"/>
      <c r="GX48" s="31"/>
      <c r="GY48" s="31"/>
      <c r="GZ48" s="31"/>
      <c r="HA48" s="31"/>
      <c r="HB48" s="31"/>
      <c r="HC48" s="31"/>
      <c r="HD48" s="31"/>
      <c r="HE48" s="31"/>
      <c r="HF48" s="31"/>
      <c r="HG48" s="31"/>
      <c r="HH48" s="31"/>
      <c r="HI48" s="31"/>
      <c r="HJ48" s="31"/>
      <c r="HK48" s="31"/>
      <c r="HL48" s="31"/>
      <c r="HM48" s="31"/>
      <c r="HN48" s="31"/>
      <c r="HO48" s="31"/>
      <c r="HP48" s="31"/>
      <c r="HQ48" s="31"/>
      <c r="HR48" s="31"/>
      <c r="HS48" s="31"/>
      <c r="HT48" s="31"/>
      <c r="HU48" s="31"/>
      <c r="HV48" s="31"/>
      <c r="HW48" s="31"/>
      <c r="HX48" s="31"/>
      <c r="HY48" s="31"/>
      <c r="HZ48" s="31"/>
      <c r="IA48" s="31"/>
      <c r="IB48" s="31"/>
      <c r="IC48" s="31"/>
      <c r="ID48" s="31"/>
      <c r="IE48" s="31"/>
      <c r="IF48" s="31"/>
      <c r="IG48" s="31"/>
      <c r="IH48" s="31"/>
      <c r="II48" s="31"/>
      <c r="IJ48" s="31"/>
      <c r="IK48" s="31"/>
      <c r="IL48" s="31"/>
      <c r="IM48" s="31"/>
      <c r="IN48" s="31"/>
      <c r="IO48" s="31"/>
      <c r="IP48" s="31"/>
      <c r="IQ48" s="31"/>
      <c r="IR48" s="31"/>
      <c r="IS48" s="31"/>
      <c r="IT48" s="31"/>
      <c r="IU48" s="31"/>
      <c r="IV48" s="31"/>
      <c r="IW48" s="31"/>
      <c r="IX48" s="31"/>
      <c r="IY48" s="31"/>
      <c r="IZ48" s="31"/>
      <c r="JA48" s="31"/>
      <c r="JB48" s="31"/>
      <c r="JC48" s="31"/>
      <c r="JD48" s="31"/>
      <c r="JE48" s="31"/>
      <c r="JF48" s="31"/>
      <c r="JG48" s="31"/>
      <c r="JH48" s="31"/>
      <c r="JI48" s="31"/>
      <c r="JJ48" s="31"/>
      <c r="JK48" s="31"/>
      <c r="JL48" s="31"/>
      <c r="JM48" s="31"/>
      <c r="JN48" s="31"/>
      <c r="JO48" s="31"/>
      <c r="JP48" s="31"/>
      <c r="JQ48" s="31"/>
      <c r="JR48" s="31"/>
      <c r="JS48" s="31"/>
      <c r="JT48" s="31"/>
      <c r="JU48" s="31"/>
      <c r="JV48" s="31"/>
      <c r="JW48" s="31"/>
      <c r="JX48" s="31"/>
      <c r="JY48" s="31"/>
      <c r="JZ48" s="31"/>
      <c r="KA48" s="31"/>
      <c r="KB48" s="31"/>
      <c r="KC48" s="31"/>
      <c r="KD48" s="31"/>
      <c r="KE48" s="31"/>
      <c r="KF48" s="31"/>
      <c r="KG48" s="31"/>
      <c r="KH48" s="31"/>
      <c r="KI48" s="31"/>
      <c r="KJ48" s="31"/>
      <c r="KK48" s="31"/>
      <c r="KL48" s="31"/>
      <c r="KM48" s="31"/>
      <c r="KN48" s="31"/>
      <c r="KO48" s="31"/>
      <c r="KP48" s="31"/>
      <c r="KQ48" s="31"/>
      <c r="KR48" s="31"/>
      <c r="KS48" s="31"/>
      <c r="KT48" s="31"/>
      <c r="KU48" s="31"/>
      <c r="KV48" s="31"/>
      <c r="KW48" s="31"/>
      <c r="KX48" s="31"/>
      <c r="KY48" s="31"/>
      <c r="KZ48" s="31"/>
      <c r="LA48" s="31"/>
      <c r="LB48" s="31"/>
      <c r="LC48" s="31"/>
      <c r="LD48" s="31"/>
      <c r="LE48" s="31"/>
      <c r="LF48" s="31"/>
      <c r="LG48" s="31"/>
      <c r="LH48" s="31"/>
      <c r="LI48" s="31"/>
      <c r="LJ48" s="31"/>
      <c r="LK48" s="31"/>
      <c r="LL48" s="31"/>
      <c r="LM48" s="31"/>
      <c r="LN48" s="31"/>
      <c r="LO48" s="31"/>
      <c r="LP48" s="31"/>
      <c r="LQ48" s="31"/>
      <c r="LR48" s="31"/>
      <c r="LS48" s="31"/>
      <c r="LT48" s="31"/>
      <c r="LU48" s="31"/>
      <c r="LV48" s="31"/>
      <c r="LW48" s="31"/>
      <c r="LX48" s="31"/>
      <c r="LY48" s="31"/>
      <c r="LZ48" s="31"/>
      <c r="MA48" s="31"/>
      <c r="MB48" s="31"/>
      <c r="MC48" s="31"/>
      <c r="MD48" s="31"/>
      <c r="ME48" s="31"/>
      <c r="MF48" s="31"/>
      <c r="MG48" s="31"/>
      <c r="MH48" s="31"/>
      <c r="MI48" s="31"/>
      <c r="MJ48" s="31"/>
      <c r="MK48" s="31"/>
      <c r="ML48" s="31"/>
      <c r="MM48" s="31"/>
      <c r="MN48" s="31"/>
      <c r="MO48" s="31"/>
      <c r="MP48" s="31"/>
      <c r="MQ48" s="31"/>
      <c r="MR48" s="31"/>
      <c r="MS48" s="31"/>
      <c r="MT48" s="31"/>
      <c r="MU48" s="31"/>
      <c r="MV48" s="31"/>
      <c r="MW48" s="31"/>
      <c r="MX48" s="31"/>
      <c r="MY48" s="31"/>
      <c r="MZ48" s="31"/>
      <c r="NA48" s="31"/>
      <c r="NB48" s="31"/>
      <c r="NC48" s="31"/>
      <c r="ND48" s="31"/>
      <c r="NE48" s="31"/>
      <c r="NF48" s="31"/>
      <c r="NG48" s="31"/>
      <c r="NH48" s="31"/>
      <c r="NI48" s="31"/>
      <c r="NJ48" s="31"/>
      <c r="NK48" s="31"/>
      <c r="NL48" s="31"/>
      <c r="NM48" s="31"/>
      <c r="NN48" s="31"/>
      <c r="NO48" s="31"/>
      <c r="NP48" s="31"/>
      <c r="NQ48" s="31"/>
      <c r="NR48" s="31"/>
      <c r="NS48" s="31"/>
      <c r="NT48" s="31"/>
      <c r="NU48" s="31"/>
      <c r="NV48" s="31"/>
      <c r="NW48" s="31"/>
      <c r="NX48" s="31"/>
      <c r="NY48" s="31"/>
      <c r="NZ48" s="31"/>
      <c r="OA48" s="31"/>
      <c r="OB48" s="31"/>
      <c r="OC48" s="31"/>
      <c r="OD48" s="31"/>
      <c r="OE48" s="31"/>
      <c r="OF48" s="31"/>
      <c r="OG48" s="31"/>
      <c r="OH48" s="31"/>
      <c r="OI48" s="31"/>
      <c r="OJ48" s="31"/>
      <c r="OK48" s="31"/>
      <c r="OL48" s="31"/>
      <c r="OM48" s="31"/>
      <c r="ON48" s="31"/>
      <c r="OO48" s="31"/>
      <c r="OP48" s="31"/>
      <c r="OQ48" s="31"/>
      <c r="OR48" s="31"/>
      <c r="OS48" s="31"/>
      <c r="OT48" s="31"/>
      <c r="OU48" s="31"/>
      <c r="OV48" s="31"/>
      <c r="OW48" s="31"/>
      <c r="OX48" s="31"/>
      <c r="OY48" s="31"/>
      <c r="OZ48" s="31"/>
      <c r="PA48" s="31"/>
      <c r="PB48" s="31"/>
      <c r="PC48" s="31"/>
      <c r="PD48" s="31"/>
      <c r="PE48" s="31"/>
      <c r="PF48" s="31"/>
      <c r="PG48" s="31"/>
      <c r="PH48" s="31"/>
      <c r="PI48" s="31"/>
      <c r="PJ48" s="31"/>
      <c r="PK48" s="31"/>
      <c r="PL48" s="31"/>
      <c r="PM48" s="31"/>
      <c r="PN48" s="31"/>
      <c r="PO48" s="31"/>
      <c r="PP48" s="31"/>
      <c r="PQ48" s="31"/>
      <c r="PR48" s="31"/>
      <c r="PS48" s="31"/>
      <c r="PT48" s="31"/>
      <c r="PU48" s="31"/>
      <c r="PV48" s="31"/>
      <c r="PW48" s="31"/>
      <c r="PX48" s="31"/>
      <c r="PY48" s="31"/>
      <c r="PZ48" s="31"/>
      <c r="QA48" s="31"/>
      <c r="QB48" s="31"/>
      <c r="QC48" s="31"/>
    </row>
    <row r="49" spans="1:445">
      <c r="A49" s="36" t="s">
        <v>94</v>
      </c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20" t="str">
        <f t="shared" si="1"/>
        <v/>
      </c>
      <c r="U49" s="20" t="str">
        <f t="shared" si="2"/>
        <v/>
      </c>
      <c r="V49" s="34" t="str">
        <f t="shared" si="4"/>
        <v/>
      </c>
      <c r="W49" s="37"/>
      <c r="X49" s="35" t="str">
        <f t="shared" si="5"/>
        <v/>
      </c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  <c r="IS49" s="31"/>
      <c r="IT49" s="31"/>
      <c r="IU49" s="31"/>
      <c r="IV49" s="31"/>
      <c r="IW49" s="31"/>
      <c r="IX49" s="31"/>
      <c r="IY49" s="31"/>
      <c r="IZ49" s="31"/>
      <c r="JA49" s="31"/>
      <c r="JB49" s="31"/>
      <c r="JC49" s="31"/>
      <c r="JD49" s="31"/>
      <c r="JE49" s="31"/>
      <c r="JF49" s="31"/>
      <c r="JG49" s="31"/>
      <c r="JH49" s="31"/>
      <c r="JI49" s="31"/>
      <c r="JJ49" s="31"/>
      <c r="JK49" s="31"/>
      <c r="JL49" s="31"/>
      <c r="JM49" s="31"/>
      <c r="JN49" s="31"/>
      <c r="JO49" s="31"/>
      <c r="JP49" s="31"/>
      <c r="JQ49" s="31"/>
      <c r="JR49" s="31"/>
      <c r="JS49" s="31"/>
      <c r="JT49" s="31"/>
      <c r="JU49" s="31"/>
      <c r="JV49" s="31"/>
      <c r="JW49" s="31"/>
      <c r="JX49" s="31"/>
      <c r="JY49" s="31"/>
      <c r="JZ49" s="31"/>
      <c r="KA49" s="31"/>
      <c r="KB49" s="31"/>
      <c r="KC49" s="31"/>
      <c r="KD49" s="31"/>
      <c r="KE49" s="31"/>
      <c r="KF49" s="31"/>
      <c r="KG49" s="31"/>
      <c r="KH49" s="31"/>
      <c r="KI49" s="31"/>
      <c r="KJ49" s="31"/>
      <c r="KK49" s="31"/>
      <c r="KL49" s="31"/>
      <c r="KM49" s="31"/>
      <c r="KN49" s="31"/>
      <c r="KO49" s="31"/>
      <c r="KP49" s="31"/>
      <c r="KQ49" s="31"/>
      <c r="KR49" s="31"/>
      <c r="KS49" s="31"/>
      <c r="KT49" s="31"/>
      <c r="KU49" s="31"/>
      <c r="KV49" s="31"/>
      <c r="KW49" s="31"/>
      <c r="KX49" s="31"/>
      <c r="KY49" s="31"/>
      <c r="KZ49" s="31"/>
      <c r="LA49" s="31"/>
      <c r="LB49" s="31"/>
      <c r="LC49" s="31"/>
      <c r="LD49" s="31"/>
      <c r="LE49" s="31"/>
      <c r="LF49" s="31"/>
      <c r="LG49" s="31"/>
      <c r="LH49" s="31"/>
      <c r="LI49" s="31"/>
      <c r="LJ49" s="31"/>
      <c r="LK49" s="31"/>
      <c r="LL49" s="31"/>
      <c r="LM49" s="31"/>
      <c r="LN49" s="31"/>
      <c r="LO49" s="31"/>
      <c r="LP49" s="31"/>
      <c r="LQ49" s="31"/>
      <c r="LR49" s="31"/>
      <c r="LS49" s="31"/>
      <c r="LT49" s="31"/>
      <c r="LU49" s="31"/>
      <c r="LV49" s="31"/>
      <c r="LW49" s="31"/>
      <c r="LX49" s="31"/>
      <c r="LY49" s="31"/>
      <c r="LZ49" s="31"/>
      <c r="MA49" s="31"/>
      <c r="MB49" s="31"/>
      <c r="MC49" s="31"/>
      <c r="MD49" s="31"/>
      <c r="ME49" s="31"/>
      <c r="MF49" s="31"/>
      <c r="MG49" s="31"/>
      <c r="MH49" s="31"/>
      <c r="MI49" s="31"/>
      <c r="MJ49" s="31"/>
      <c r="MK49" s="31"/>
      <c r="ML49" s="31"/>
      <c r="MM49" s="31"/>
      <c r="MN49" s="31"/>
      <c r="MO49" s="31"/>
      <c r="MP49" s="31"/>
      <c r="MQ49" s="31"/>
      <c r="MR49" s="31"/>
      <c r="MS49" s="31"/>
      <c r="MT49" s="31"/>
      <c r="MU49" s="31"/>
      <c r="MV49" s="31"/>
      <c r="MW49" s="31"/>
      <c r="MX49" s="31"/>
      <c r="MY49" s="31"/>
      <c r="MZ49" s="31"/>
      <c r="NA49" s="31"/>
      <c r="NB49" s="31"/>
      <c r="NC49" s="31"/>
      <c r="ND49" s="31"/>
      <c r="NE49" s="31"/>
      <c r="NF49" s="31"/>
      <c r="NG49" s="31"/>
      <c r="NH49" s="31"/>
      <c r="NI49" s="31"/>
      <c r="NJ49" s="31"/>
      <c r="NK49" s="31"/>
      <c r="NL49" s="31"/>
      <c r="NM49" s="31"/>
      <c r="NN49" s="31"/>
      <c r="NO49" s="31"/>
      <c r="NP49" s="31"/>
      <c r="NQ49" s="31"/>
      <c r="NR49" s="31"/>
      <c r="NS49" s="31"/>
      <c r="NT49" s="31"/>
      <c r="NU49" s="31"/>
      <c r="NV49" s="31"/>
      <c r="NW49" s="31"/>
      <c r="NX49" s="31"/>
      <c r="NY49" s="31"/>
      <c r="NZ49" s="31"/>
      <c r="OA49" s="31"/>
      <c r="OB49" s="31"/>
      <c r="OC49" s="31"/>
      <c r="OD49" s="31"/>
      <c r="OE49" s="31"/>
      <c r="OF49" s="31"/>
      <c r="OG49" s="31"/>
      <c r="OH49" s="31"/>
      <c r="OI49" s="31"/>
      <c r="OJ49" s="31"/>
      <c r="OK49" s="31"/>
      <c r="OL49" s="31"/>
      <c r="OM49" s="31"/>
      <c r="ON49" s="31"/>
      <c r="OO49" s="31"/>
      <c r="OP49" s="31"/>
      <c r="OQ49" s="31"/>
      <c r="OR49" s="31"/>
      <c r="OS49" s="31"/>
      <c r="OT49" s="31"/>
      <c r="OU49" s="31"/>
      <c r="OV49" s="31"/>
      <c r="OW49" s="31"/>
      <c r="OX49" s="31"/>
      <c r="OY49" s="31"/>
      <c r="OZ49" s="31"/>
      <c r="PA49" s="31"/>
      <c r="PB49" s="31"/>
      <c r="PC49" s="31"/>
      <c r="PD49" s="31"/>
      <c r="PE49" s="31"/>
      <c r="PF49" s="31"/>
      <c r="PG49" s="31"/>
      <c r="PH49" s="31"/>
      <c r="PI49" s="31"/>
      <c r="PJ49" s="31"/>
      <c r="PK49" s="31"/>
      <c r="PL49" s="31"/>
      <c r="PM49" s="31"/>
      <c r="PN49" s="31"/>
      <c r="PO49" s="31"/>
      <c r="PP49" s="31"/>
      <c r="PQ49" s="31"/>
      <c r="PR49" s="31"/>
      <c r="PS49" s="31"/>
      <c r="PT49" s="31"/>
      <c r="PU49" s="31"/>
      <c r="PV49" s="31"/>
      <c r="PW49" s="31"/>
      <c r="PX49" s="31"/>
      <c r="PY49" s="31"/>
      <c r="PZ49" s="31"/>
      <c r="QA49" s="31"/>
      <c r="QB49" s="31"/>
      <c r="QC49" s="31"/>
    </row>
    <row r="50" spans="1:445">
      <c r="A50" s="36" t="s">
        <v>89</v>
      </c>
      <c r="B50" s="33"/>
      <c r="C50" s="33"/>
      <c r="D50" s="33" t="s">
        <v>199</v>
      </c>
      <c r="E50" s="33"/>
      <c r="F50" s="33">
        <v>450</v>
      </c>
      <c r="G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20">
        <f t="shared" si="1"/>
        <v>0</v>
      </c>
      <c r="U50" s="20">
        <f t="shared" si="2"/>
        <v>450</v>
      </c>
      <c r="V50" s="34">
        <f t="shared" si="4"/>
        <v>0</v>
      </c>
      <c r="W50" s="37"/>
      <c r="X50" s="35" t="str">
        <f t="shared" si="5"/>
        <v/>
      </c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  <c r="DW50" s="31"/>
      <c r="DX50" s="31"/>
      <c r="DY50" s="31"/>
      <c r="DZ50" s="31"/>
      <c r="EA50" s="31"/>
      <c r="EB50" s="31"/>
      <c r="EC50" s="31"/>
      <c r="ED50" s="31"/>
      <c r="EE50" s="31"/>
      <c r="EF50" s="31"/>
      <c r="EG50" s="31"/>
      <c r="EH50" s="31"/>
      <c r="EI50" s="31"/>
      <c r="EJ50" s="31"/>
      <c r="EK50" s="31"/>
      <c r="EL50" s="31"/>
      <c r="EM50" s="31"/>
      <c r="EN50" s="31"/>
      <c r="EO50" s="31"/>
      <c r="EP50" s="31"/>
      <c r="EQ50" s="31"/>
      <c r="ER50" s="31"/>
      <c r="ES50" s="31"/>
      <c r="ET50" s="31"/>
      <c r="EU50" s="31"/>
      <c r="EV50" s="31"/>
      <c r="EW50" s="31"/>
      <c r="EX50" s="31"/>
      <c r="EY50" s="31"/>
      <c r="EZ50" s="31"/>
      <c r="FA50" s="31"/>
      <c r="FB50" s="31"/>
      <c r="FC50" s="31"/>
      <c r="FD50" s="31"/>
      <c r="FE50" s="31"/>
      <c r="FF50" s="31"/>
      <c r="FG50" s="31"/>
      <c r="FH50" s="31"/>
      <c r="FI50" s="31"/>
      <c r="FJ50" s="31"/>
      <c r="FK50" s="31"/>
      <c r="FL50" s="31"/>
      <c r="FM50" s="31"/>
      <c r="FN50" s="31"/>
      <c r="FO50" s="31"/>
      <c r="FP50" s="31"/>
      <c r="FQ50" s="31"/>
      <c r="FR50" s="31"/>
      <c r="FS50" s="31"/>
      <c r="FT50" s="31"/>
      <c r="FU50" s="31"/>
      <c r="FV50" s="31"/>
      <c r="FW50" s="31"/>
      <c r="FX50" s="31"/>
      <c r="FY50" s="31"/>
      <c r="FZ50" s="31"/>
      <c r="GA50" s="31"/>
      <c r="GB50" s="31"/>
      <c r="GC50" s="31"/>
      <c r="GD50" s="31"/>
      <c r="GE50" s="31"/>
      <c r="GF50" s="31"/>
      <c r="GG50" s="31"/>
      <c r="GH50" s="31"/>
      <c r="GI50" s="31"/>
      <c r="GJ50" s="31"/>
      <c r="GK50" s="31"/>
      <c r="GL50" s="31"/>
      <c r="GM50" s="31"/>
      <c r="GN50" s="31"/>
      <c r="GO50" s="31"/>
      <c r="GP50" s="31"/>
      <c r="GQ50" s="31"/>
      <c r="GR50" s="31"/>
      <c r="GS50" s="31"/>
      <c r="GT50" s="31"/>
      <c r="GU50" s="31"/>
      <c r="GV50" s="31"/>
      <c r="GW50" s="31"/>
      <c r="GX50" s="31"/>
      <c r="GY50" s="31"/>
      <c r="GZ50" s="31"/>
      <c r="HA50" s="31"/>
      <c r="HB50" s="31"/>
      <c r="HC50" s="31"/>
      <c r="HD50" s="31"/>
      <c r="HE50" s="31"/>
      <c r="HF50" s="31"/>
      <c r="HG50" s="31"/>
      <c r="HH50" s="31"/>
      <c r="HI50" s="31"/>
      <c r="HJ50" s="31"/>
      <c r="HK50" s="31"/>
      <c r="HL50" s="31"/>
      <c r="HM50" s="31"/>
      <c r="HN50" s="31"/>
      <c r="HO50" s="31"/>
      <c r="HP50" s="31"/>
      <c r="HQ50" s="31"/>
      <c r="HR50" s="31"/>
      <c r="HS50" s="31"/>
      <c r="HT50" s="31"/>
      <c r="HU50" s="31"/>
      <c r="HV50" s="31"/>
      <c r="HW50" s="31"/>
      <c r="HX50" s="31"/>
      <c r="HY50" s="31"/>
      <c r="HZ50" s="31"/>
      <c r="IA50" s="31"/>
      <c r="IB50" s="31"/>
      <c r="IC50" s="31"/>
      <c r="ID50" s="31"/>
      <c r="IE50" s="31"/>
      <c r="IF50" s="31"/>
      <c r="IG50" s="31"/>
      <c r="IH50" s="31"/>
      <c r="II50" s="31"/>
      <c r="IJ50" s="31"/>
      <c r="IK50" s="31"/>
      <c r="IL50" s="31"/>
      <c r="IM50" s="31"/>
      <c r="IN50" s="31"/>
      <c r="IO50" s="31"/>
      <c r="IP50" s="31"/>
      <c r="IQ50" s="31"/>
      <c r="IR50" s="31"/>
      <c r="IS50" s="31"/>
      <c r="IT50" s="31"/>
      <c r="IU50" s="31"/>
      <c r="IV50" s="31"/>
      <c r="IW50" s="31"/>
      <c r="IX50" s="31"/>
      <c r="IY50" s="31"/>
      <c r="IZ50" s="31"/>
      <c r="JA50" s="31"/>
      <c r="JB50" s="31"/>
      <c r="JC50" s="31"/>
      <c r="JD50" s="31"/>
      <c r="JE50" s="31"/>
      <c r="JF50" s="31"/>
      <c r="JG50" s="31"/>
      <c r="JH50" s="31"/>
      <c r="JI50" s="31"/>
      <c r="JJ50" s="31"/>
      <c r="JK50" s="31"/>
      <c r="JL50" s="31"/>
      <c r="JM50" s="31"/>
      <c r="JN50" s="31"/>
      <c r="JO50" s="31"/>
      <c r="JP50" s="31"/>
      <c r="JQ50" s="31"/>
      <c r="JR50" s="31"/>
      <c r="JS50" s="31"/>
      <c r="JT50" s="31"/>
      <c r="JU50" s="31"/>
      <c r="JV50" s="31"/>
      <c r="JW50" s="31"/>
      <c r="JX50" s="31"/>
      <c r="JY50" s="31"/>
      <c r="JZ50" s="31"/>
      <c r="KA50" s="31"/>
      <c r="KB50" s="31"/>
      <c r="KC50" s="31"/>
      <c r="KD50" s="31"/>
      <c r="KE50" s="31"/>
      <c r="KF50" s="31"/>
      <c r="KG50" s="31"/>
      <c r="KH50" s="31"/>
      <c r="KI50" s="31"/>
      <c r="KJ50" s="31"/>
      <c r="KK50" s="31"/>
      <c r="KL50" s="31"/>
      <c r="KM50" s="31"/>
      <c r="KN50" s="31"/>
      <c r="KO50" s="31"/>
      <c r="KP50" s="31"/>
      <c r="KQ50" s="31"/>
      <c r="KR50" s="31"/>
      <c r="KS50" s="31"/>
      <c r="KT50" s="31"/>
      <c r="KU50" s="31"/>
      <c r="KV50" s="31"/>
      <c r="KW50" s="31"/>
      <c r="KX50" s="31"/>
      <c r="KY50" s="31"/>
      <c r="KZ50" s="31"/>
      <c r="LA50" s="31"/>
      <c r="LB50" s="31"/>
      <c r="LC50" s="31"/>
      <c r="LD50" s="31"/>
      <c r="LE50" s="31"/>
      <c r="LF50" s="31"/>
      <c r="LG50" s="31"/>
      <c r="LH50" s="31"/>
      <c r="LI50" s="31"/>
      <c r="LJ50" s="31"/>
      <c r="LK50" s="31"/>
      <c r="LL50" s="31"/>
      <c r="LM50" s="31"/>
      <c r="LN50" s="31"/>
      <c r="LO50" s="31"/>
      <c r="LP50" s="31"/>
      <c r="LQ50" s="31"/>
      <c r="LR50" s="31"/>
      <c r="LS50" s="31"/>
      <c r="LT50" s="31"/>
      <c r="LU50" s="31"/>
      <c r="LV50" s="31"/>
      <c r="LW50" s="31"/>
      <c r="LX50" s="31"/>
      <c r="LY50" s="31"/>
      <c r="LZ50" s="31"/>
      <c r="MA50" s="31"/>
      <c r="MB50" s="31"/>
      <c r="MC50" s="31"/>
      <c r="MD50" s="31"/>
      <c r="ME50" s="31"/>
      <c r="MF50" s="31"/>
      <c r="MG50" s="31"/>
      <c r="MH50" s="31"/>
      <c r="MI50" s="31"/>
      <c r="MJ50" s="31"/>
      <c r="MK50" s="31"/>
      <c r="ML50" s="31"/>
      <c r="MM50" s="31"/>
      <c r="MN50" s="31"/>
      <c r="MO50" s="31"/>
      <c r="MP50" s="31"/>
      <c r="MQ50" s="31"/>
      <c r="MR50" s="31"/>
      <c r="MS50" s="31"/>
      <c r="MT50" s="31"/>
      <c r="MU50" s="31"/>
      <c r="MV50" s="31"/>
      <c r="MW50" s="31"/>
      <c r="MX50" s="31"/>
      <c r="MY50" s="31"/>
      <c r="MZ50" s="31"/>
      <c r="NA50" s="31"/>
      <c r="NB50" s="31"/>
      <c r="NC50" s="31"/>
      <c r="ND50" s="31"/>
      <c r="NE50" s="31"/>
      <c r="NF50" s="31"/>
      <c r="NG50" s="31"/>
      <c r="NH50" s="31"/>
      <c r="NI50" s="31"/>
      <c r="NJ50" s="31"/>
      <c r="NK50" s="31"/>
      <c r="NL50" s="31"/>
      <c r="NM50" s="31"/>
      <c r="NN50" s="31"/>
      <c r="NO50" s="31"/>
      <c r="NP50" s="31"/>
      <c r="NQ50" s="31"/>
      <c r="NR50" s="31"/>
      <c r="NS50" s="31"/>
      <c r="NT50" s="31"/>
      <c r="NU50" s="31"/>
      <c r="NV50" s="31"/>
      <c r="NW50" s="31"/>
      <c r="NX50" s="31"/>
      <c r="NY50" s="31"/>
      <c r="NZ50" s="31"/>
      <c r="OA50" s="31"/>
      <c r="OB50" s="31"/>
      <c r="OC50" s="31"/>
      <c r="OD50" s="31"/>
      <c r="OE50" s="31"/>
      <c r="OF50" s="31"/>
      <c r="OG50" s="31"/>
      <c r="OH50" s="31"/>
      <c r="OI50" s="31"/>
      <c r="OJ50" s="31"/>
      <c r="OK50" s="31"/>
      <c r="OL50" s="31"/>
      <c r="OM50" s="31"/>
      <c r="ON50" s="31"/>
      <c r="OO50" s="31"/>
      <c r="OP50" s="31"/>
      <c r="OQ50" s="31"/>
      <c r="OR50" s="31"/>
      <c r="OS50" s="31"/>
      <c r="OT50" s="31"/>
      <c r="OU50" s="31"/>
      <c r="OV50" s="31"/>
      <c r="OW50" s="31"/>
      <c r="OX50" s="31"/>
      <c r="OY50" s="31"/>
      <c r="OZ50" s="31"/>
      <c r="PA50" s="31"/>
      <c r="PB50" s="31"/>
      <c r="PC50" s="31"/>
      <c r="PD50" s="31"/>
      <c r="PE50" s="31"/>
      <c r="PF50" s="31"/>
      <c r="PG50" s="31"/>
      <c r="PH50" s="31"/>
      <c r="PI50" s="31"/>
      <c r="PJ50" s="31"/>
      <c r="PK50" s="31"/>
      <c r="PL50" s="31"/>
      <c r="PM50" s="31"/>
      <c r="PN50" s="31"/>
      <c r="PO50" s="31"/>
      <c r="PP50" s="31"/>
      <c r="PQ50" s="31"/>
      <c r="PR50" s="31"/>
      <c r="PS50" s="31"/>
      <c r="PT50" s="31"/>
      <c r="PU50" s="31"/>
      <c r="PV50" s="31"/>
      <c r="PW50" s="31"/>
      <c r="PX50" s="31"/>
      <c r="PY50" s="31"/>
      <c r="PZ50" s="31"/>
      <c r="QA50" s="31"/>
      <c r="QB50" s="31"/>
      <c r="QC50" s="31"/>
    </row>
    <row r="51" spans="1:445">
      <c r="A51" s="36" t="s">
        <v>87</v>
      </c>
      <c r="B51" s="33" t="s">
        <v>54</v>
      </c>
      <c r="C51" s="33">
        <v>105</v>
      </c>
      <c r="D51" s="33" t="s">
        <v>66</v>
      </c>
      <c r="E51" s="33"/>
      <c r="F51" s="33">
        <v>1990</v>
      </c>
      <c r="G51" s="33"/>
      <c r="H51" s="33"/>
      <c r="I51" s="33"/>
      <c r="J51" s="33"/>
      <c r="K51" s="33">
        <v>600</v>
      </c>
      <c r="L51" s="33">
        <v>199</v>
      </c>
      <c r="M51" s="33">
        <v>199</v>
      </c>
      <c r="N51" s="33">
        <v>199</v>
      </c>
      <c r="O51" s="33">
        <v>199</v>
      </c>
      <c r="P51" s="33">
        <v>199</v>
      </c>
      <c r="Q51" s="33">
        <v>395</v>
      </c>
      <c r="R51" s="33"/>
      <c r="S51" s="33"/>
      <c r="T51" s="20">
        <f t="shared" si="1"/>
        <v>1990</v>
      </c>
      <c r="U51" s="20">
        <f t="shared" si="2"/>
        <v>0</v>
      </c>
      <c r="V51" s="34">
        <f t="shared" si="4"/>
        <v>1</v>
      </c>
      <c r="W51" s="37"/>
      <c r="X51" s="35" t="str">
        <f t="shared" si="5"/>
        <v/>
      </c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1"/>
      <c r="EE51" s="31"/>
      <c r="EF51" s="31"/>
      <c r="EG51" s="31"/>
      <c r="EH51" s="31"/>
      <c r="EI51" s="31"/>
      <c r="EJ51" s="31"/>
      <c r="EK51" s="31"/>
      <c r="EL51" s="31"/>
      <c r="EM51" s="31"/>
      <c r="EN51" s="31"/>
      <c r="EO51" s="31"/>
      <c r="EP51" s="31"/>
      <c r="EQ51" s="31"/>
      <c r="ER51" s="31"/>
      <c r="ES51" s="31"/>
      <c r="ET51" s="31"/>
      <c r="EU51" s="31"/>
      <c r="EV51" s="31"/>
      <c r="EW51" s="31"/>
      <c r="EX51" s="31"/>
      <c r="EY51" s="31"/>
      <c r="EZ51" s="31"/>
      <c r="FA51" s="31"/>
      <c r="FB51" s="31"/>
      <c r="FC51" s="31"/>
      <c r="FD51" s="31"/>
      <c r="FE51" s="31"/>
      <c r="FF51" s="31"/>
      <c r="FG51" s="31"/>
      <c r="FH51" s="31"/>
      <c r="FI51" s="31"/>
      <c r="FJ51" s="31"/>
      <c r="FK51" s="31"/>
      <c r="FL51" s="31"/>
      <c r="FM51" s="31"/>
      <c r="FN51" s="31"/>
      <c r="FO51" s="31"/>
      <c r="FP51" s="31"/>
      <c r="FQ51" s="31"/>
      <c r="FR51" s="31"/>
      <c r="FS51" s="31"/>
      <c r="FT51" s="31"/>
      <c r="FU51" s="31"/>
      <c r="FV51" s="31"/>
      <c r="FW51" s="31"/>
      <c r="FX51" s="31"/>
      <c r="FY51" s="31"/>
      <c r="FZ51" s="31"/>
      <c r="GA51" s="31"/>
      <c r="GB51" s="31"/>
      <c r="GC51" s="31"/>
      <c r="GD51" s="31"/>
      <c r="GE51" s="31"/>
      <c r="GF51" s="31"/>
      <c r="GG51" s="31"/>
      <c r="GH51" s="31"/>
      <c r="GI51" s="31"/>
      <c r="GJ51" s="31"/>
      <c r="GK51" s="31"/>
      <c r="GL51" s="31"/>
      <c r="GM51" s="31"/>
      <c r="GN51" s="31"/>
      <c r="GO51" s="31"/>
      <c r="GP51" s="31"/>
      <c r="GQ51" s="31"/>
      <c r="GR51" s="31"/>
      <c r="GS51" s="31"/>
      <c r="GT51" s="31"/>
      <c r="GU51" s="31"/>
      <c r="GV51" s="31"/>
      <c r="GW51" s="31"/>
      <c r="GX51" s="31"/>
      <c r="GY51" s="31"/>
      <c r="GZ51" s="31"/>
      <c r="HA51" s="31"/>
      <c r="HB51" s="31"/>
      <c r="HC51" s="31"/>
      <c r="HD51" s="31"/>
      <c r="HE51" s="31"/>
      <c r="HF51" s="31"/>
      <c r="HG51" s="31"/>
      <c r="HH51" s="31"/>
      <c r="HI51" s="31"/>
      <c r="HJ51" s="31"/>
      <c r="HK51" s="31"/>
      <c r="HL51" s="31"/>
      <c r="HM51" s="31"/>
      <c r="HN51" s="31"/>
      <c r="HO51" s="31"/>
      <c r="HP51" s="31"/>
      <c r="HQ51" s="31"/>
      <c r="HR51" s="31"/>
      <c r="HS51" s="31"/>
      <c r="HT51" s="31"/>
      <c r="HU51" s="31"/>
      <c r="HV51" s="31"/>
      <c r="HW51" s="31"/>
      <c r="HX51" s="31"/>
      <c r="HY51" s="31"/>
      <c r="HZ51" s="31"/>
      <c r="IA51" s="31"/>
      <c r="IB51" s="31"/>
      <c r="IC51" s="31"/>
      <c r="ID51" s="31"/>
      <c r="IE51" s="31"/>
      <c r="IF51" s="31"/>
      <c r="IG51" s="31"/>
      <c r="IH51" s="31"/>
      <c r="II51" s="31"/>
      <c r="IJ51" s="31"/>
      <c r="IK51" s="31"/>
      <c r="IL51" s="31"/>
      <c r="IM51" s="31"/>
      <c r="IN51" s="31"/>
      <c r="IO51" s="31"/>
      <c r="IP51" s="31"/>
      <c r="IQ51" s="31"/>
      <c r="IR51" s="31"/>
      <c r="IS51" s="31"/>
      <c r="IT51" s="31"/>
      <c r="IU51" s="31"/>
      <c r="IV51" s="31"/>
      <c r="IW51" s="31"/>
      <c r="IX51" s="31"/>
      <c r="IY51" s="31"/>
      <c r="IZ51" s="31"/>
      <c r="JA51" s="31"/>
      <c r="JB51" s="31"/>
      <c r="JC51" s="31"/>
      <c r="JD51" s="31"/>
      <c r="JE51" s="31"/>
      <c r="JF51" s="31"/>
      <c r="JG51" s="31"/>
      <c r="JH51" s="31"/>
      <c r="JI51" s="31"/>
      <c r="JJ51" s="31"/>
      <c r="JK51" s="31"/>
      <c r="JL51" s="31"/>
      <c r="JM51" s="31"/>
      <c r="JN51" s="31"/>
      <c r="JO51" s="31"/>
      <c r="JP51" s="31"/>
      <c r="JQ51" s="31"/>
      <c r="JR51" s="31"/>
      <c r="JS51" s="31"/>
      <c r="JT51" s="31"/>
      <c r="JU51" s="31"/>
      <c r="JV51" s="31"/>
      <c r="JW51" s="31"/>
      <c r="JX51" s="31"/>
      <c r="JY51" s="31"/>
      <c r="JZ51" s="31"/>
      <c r="KA51" s="31"/>
      <c r="KB51" s="31"/>
      <c r="KC51" s="31"/>
      <c r="KD51" s="31"/>
      <c r="KE51" s="31"/>
      <c r="KF51" s="31"/>
      <c r="KG51" s="31"/>
      <c r="KH51" s="31"/>
      <c r="KI51" s="31"/>
      <c r="KJ51" s="31"/>
      <c r="KK51" s="31"/>
      <c r="KL51" s="31"/>
      <c r="KM51" s="31"/>
      <c r="KN51" s="31"/>
      <c r="KO51" s="31"/>
      <c r="KP51" s="31"/>
      <c r="KQ51" s="31"/>
      <c r="KR51" s="31"/>
      <c r="KS51" s="31"/>
      <c r="KT51" s="31"/>
      <c r="KU51" s="31"/>
      <c r="KV51" s="31"/>
      <c r="KW51" s="31"/>
      <c r="KX51" s="31"/>
      <c r="KY51" s="31"/>
      <c r="KZ51" s="31"/>
      <c r="LA51" s="31"/>
      <c r="LB51" s="31"/>
      <c r="LC51" s="31"/>
      <c r="LD51" s="31"/>
      <c r="LE51" s="31"/>
      <c r="LF51" s="31"/>
      <c r="LG51" s="31"/>
      <c r="LH51" s="31"/>
      <c r="LI51" s="31"/>
      <c r="LJ51" s="31"/>
      <c r="LK51" s="31"/>
      <c r="LL51" s="31"/>
      <c r="LM51" s="31"/>
      <c r="LN51" s="31"/>
      <c r="LO51" s="31"/>
      <c r="LP51" s="31"/>
      <c r="LQ51" s="31"/>
      <c r="LR51" s="31"/>
      <c r="LS51" s="31"/>
      <c r="LT51" s="31"/>
      <c r="LU51" s="31"/>
      <c r="LV51" s="31"/>
      <c r="LW51" s="31"/>
      <c r="LX51" s="31"/>
      <c r="LY51" s="31"/>
      <c r="LZ51" s="31"/>
      <c r="MA51" s="31"/>
      <c r="MB51" s="31"/>
      <c r="MC51" s="31"/>
      <c r="MD51" s="31"/>
      <c r="ME51" s="31"/>
      <c r="MF51" s="31"/>
      <c r="MG51" s="31"/>
      <c r="MH51" s="31"/>
      <c r="MI51" s="31"/>
      <c r="MJ51" s="31"/>
      <c r="MK51" s="31"/>
      <c r="ML51" s="31"/>
      <c r="MM51" s="31"/>
      <c r="MN51" s="31"/>
      <c r="MO51" s="31"/>
      <c r="MP51" s="31"/>
      <c r="MQ51" s="31"/>
      <c r="MR51" s="31"/>
      <c r="MS51" s="31"/>
      <c r="MT51" s="31"/>
      <c r="MU51" s="31"/>
      <c r="MV51" s="31"/>
      <c r="MW51" s="31"/>
      <c r="MX51" s="31"/>
      <c r="MY51" s="31"/>
      <c r="MZ51" s="31"/>
      <c r="NA51" s="31"/>
      <c r="NB51" s="31"/>
      <c r="NC51" s="31"/>
      <c r="ND51" s="31"/>
      <c r="NE51" s="31"/>
      <c r="NF51" s="31"/>
      <c r="NG51" s="31"/>
      <c r="NH51" s="31"/>
      <c r="NI51" s="31"/>
      <c r="NJ51" s="31"/>
      <c r="NK51" s="31"/>
      <c r="NL51" s="31"/>
      <c r="NM51" s="31"/>
      <c r="NN51" s="31"/>
      <c r="NO51" s="31"/>
      <c r="NP51" s="31"/>
      <c r="NQ51" s="31"/>
      <c r="NR51" s="31"/>
      <c r="NS51" s="31"/>
      <c r="NT51" s="31"/>
      <c r="NU51" s="31"/>
      <c r="NV51" s="31"/>
      <c r="NW51" s="31"/>
      <c r="NX51" s="31"/>
      <c r="NY51" s="31"/>
      <c r="NZ51" s="31"/>
      <c r="OA51" s="31"/>
      <c r="OB51" s="31"/>
      <c r="OC51" s="31"/>
      <c r="OD51" s="31"/>
      <c r="OE51" s="31"/>
      <c r="OF51" s="31"/>
      <c r="OG51" s="31"/>
      <c r="OH51" s="31"/>
      <c r="OI51" s="31"/>
      <c r="OJ51" s="31"/>
      <c r="OK51" s="31"/>
      <c r="OL51" s="31"/>
      <c r="OM51" s="31"/>
      <c r="ON51" s="31"/>
      <c r="OO51" s="31"/>
      <c r="OP51" s="31"/>
      <c r="OQ51" s="31"/>
      <c r="OR51" s="31"/>
      <c r="OS51" s="31"/>
      <c r="OT51" s="31"/>
      <c r="OU51" s="31"/>
      <c r="OV51" s="31"/>
      <c r="OW51" s="31"/>
      <c r="OX51" s="31"/>
      <c r="OY51" s="31"/>
      <c r="OZ51" s="31"/>
      <c r="PA51" s="31"/>
      <c r="PB51" s="31"/>
      <c r="PC51" s="31"/>
      <c r="PD51" s="31"/>
      <c r="PE51" s="31"/>
      <c r="PF51" s="31"/>
      <c r="PG51" s="31"/>
      <c r="PH51" s="31"/>
      <c r="PI51" s="31"/>
      <c r="PJ51" s="31"/>
      <c r="PK51" s="31"/>
      <c r="PL51" s="31"/>
      <c r="PM51" s="31"/>
      <c r="PN51" s="31"/>
      <c r="PO51" s="31"/>
      <c r="PP51" s="31"/>
      <c r="PQ51" s="31"/>
      <c r="PR51" s="31"/>
      <c r="PS51" s="31"/>
      <c r="PT51" s="31"/>
      <c r="PU51" s="31"/>
      <c r="PV51" s="31"/>
      <c r="PW51" s="31"/>
      <c r="PX51" s="31"/>
      <c r="PY51" s="31"/>
      <c r="PZ51" s="31"/>
      <c r="QA51" s="31"/>
      <c r="QB51" s="31"/>
      <c r="QC51" s="31"/>
    </row>
    <row r="52" spans="1:445">
      <c r="A52" s="36" t="s">
        <v>89</v>
      </c>
      <c r="B52" s="33"/>
      <c r="C52" s="33">
        <v>85</v>
      </c>
      <c r="D52" s="33" t="s">
        <v>64</v>
      </c>
      <c r="E52" s="33"/>
      <c r="F52" s="33">
        <v>0</v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20">
        <f t="shared" si="1"/>
        <v>0</v>
      </c>
      <c r="U52" s="20">
        <f t="shared" si="2"/>
        <v>0</v>
      </c>
      <c r="V52" s="34" t="str">
        <f t="shared" si="4"/>
        <v/>
      </c>
      <c r="X52" s="35" t="str">
        <f t="shared" si="5"/>
        <v/>
      </c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  <c r="IS52" s="31"/>
      <c r="IT52" s="31"/>
      <c r="IU52" s="31"/>
      <c r="IV52" s="31"/>
      <c r="IW52" s="31"/>
      <c r="IX52" s="31"/>
      <c r="IY52" s="31"/>
      <c r="IZ52" s="31"/>
      <c r="JA52" s="31"/>
      <c r="JB52" s="31"/>
      <c r="JC52" s="31"/>
      <c r="JD52" s="31"/>
      <c r="JE52" s="31"/>
      <c r="JF52" s="31"/>
      <c r="JG52" s="31"/>
      <c r="JH52" s="31"/>
      <c r="JI52" s="31"/>
      <c r="JJ52" s="31"/>
      <c r="JK52" s="31"/>
      <c r="JL52" s="31"/>
      <c r="JM52" s="31"/>
      <c r="JN52" s="31"/>
      <c r="JO52" s="31"/>
      <c r="JP52" s="31"/>
      <c r="JQ52" s="31"/>
      <c r="JR52" s="31"/>
      <c r="JS52" s="31"/>
      <c r="JT52" s="31"/>
      <c r="JU52" s="31"/>
      <c r="JV52" s="31"/>
      <c r="JW52" s="31"/>
      <c r="JX52" s="31"/>
      <c r="JY52" s="31"/>
      <c r="JZ52" s="31"/>
      <c r="KA52" s="31"/>
      <c r="KB52" s="31"/>
      <c r="KC52" s="31"/>
      <c r="KD52" s="31"/>
      <c r="KE52" s="31"/>
      <c r="KF52" s="31"/>
      <c r="KG52" s="31"/>
      <c r="KH52" s="31"/>
      <c r="KI52" s="31"/>
      <c r="KJ52" s="31"/>
      <c r="KK52" s="31"/>
      <c r="KL52" s="31"/>
      <c r="KM52" s="31"/>
      <c r="KN52" s="31"/>
      <c r="KO52" s="31"/>
      <c r="KP52" s="31"/>
      <c r="KQ52" s="31"/>
      <c r="KR52" s="31"/>
      <c r="KS52" s="31"/>
      <c r="KT52" s="31"/>
      <c r="KU52" s="31"/>
      <c r="KV52" s="31"/>
      <c r="KW52" s="31"/>
      <c r="KX52" s="31"/>
      <c r="KY52" s="31"/>
      <c r="KZ52" s="31"/>
      <c r="LA52" s="31"/>
      <c r="LB52" s="31"/>
      <c r="LC52" s="31"/>
      <c r="LD52" s="31"/>
      <c r="LE52" s="31"/>
      <c r="LF52" s="31"/>
      <c r="LG52" s="31"/>
      <c r="LH52" s="31"/>
      <c r="LI52" s="31"/>
      <c r="LJ52" s="31"/>
      <c r="LK52" s="31"/>
      <c r="LL52" s="31"/>
      <c r="LM52" s="31"/>
      <c r="LN52" s="31"/>
      <c r="LO52" s="31"/>
      <c r="LP52" s="31"/>
      <c r="LQ52" s="31"/>
      <c r="LR52" s="31"/>
      <c r="LS52" s="31"/>
      <c r="LT52" s="31"/>
      <c r="LU52" s="31"/>
      <c r="LV52" s="31"/>
      <c r="LW52" s="31"/>
      <c r="LX52" s="31"/>
      <c r="LY52" s="31"/>
      <c r="LZ52" s="31"/>
      <c r="MA52" s="31"/>
      <c r="MB52" s="31"/>
      <c r="MC52" s="31"/>
      <c r="MD52" s="31"/>
      <c r="ME52" s="31"/>
      <c r="MF52" s="31"/>
      <c r="MG52" s="31"/>
      <c r="MH52" s="31"/>
      <c r="MI52" s="31"/>
      <c r="MJ52" s="31"/>
      <c r="MK52" s="31"/>
      <c r="ML52" s="31"/>
      <c r="MM52" s="31"/>
      <c r="MN52" s="31"/>
      <c r="MO52" s="31"/>
      <c r="MP52" s="31"/>
      <c r="MQ52" s="31"/>
      <c r="MR52" s="31"/>
      <c r="MS52" s="31"/>
      <c r="MT52" s="31"/>
      <c r="MU52" s="31"/>
      <c r="MV52" s="31"/>
      <c r="MW52" s="31"/>
      <c r="MX52" s="31"/>
      <c r="MY52" s="31"/>
      <c r="MZ52" s="31"/>
      <c r="NA52" s="31"/>
      <c r="NB52" s="31"/>
      <c r="NC52" s="31"/>
      <c r="ND52" s="31"/>
      <c r="NE52" s="31"/>
      <c r="NF52" s="31"/>
      <c r="NG52" s="31"/>
      <c r="NH52" s="31"/>
      <c r="NI52" s="31"/>
      <c r="NJ52" s="31"/>
      <c r="NK52" s="31"/>
      <c r="NL52" s="31"/>
      <c r="NM52" s="31"/>
      <c r="NN52" s="31"/>
      <c r="NO52" s="31"/>
      <c r="NP52" s="31"/>
      <c r="NQ52" s="31"/>
      <c r="NR52" s="31"/>
      <c r="NS52" s="31"/>
      <c r="NT52" s="31"/>
      <c r="NU52" s="31"/>
      <c r="NV52" s="31"/>
      <c r="NW52" s="31"/>
      <c r="NX52" s="31"/>
      <c r="NY52" s="31"/>
      <c r="NZ52" s="31"/>
      <c r="OA52" s="31"/>
      <c r="OB52" s="31"/>
      <c r="OC52" s="31"/>
      <c r="OD52" s="31"/>
      <c r="OE52" s="31"/>
      <c r="OF52" s="31"/>
      <c r="OG52" s="31"/>
      <c r="OH52" s="31"/>
      <c r="OI52" s="31"/>
      <c r="OJ52" s="31"/>
      <c r="OK52" s="31"/>
      <c r="OL52" s="31"/>
      <c r="OM52" s="31"/>
      <c r="ON52" s="31"/>
      <c r="OO52" s="31"/>
      <c r="OP52" s="31"/>
      <c r="OQ52" s="31"/>
      <c r="OR52" s="31"/>
      <c r="OS52" s="31"/>
      <c r="OT52" s="31"/>
      <c r="OU52" s="31"/>
      <c r="OV52" s="31"/>
      <c r="OW52" s="31"/>
      <c r="OX52" s="31"/>
      <c r="OY52" s="31"/>
      <c r="OZ52" s="31"/>
      <c r="PA52" s="31"/>
      <c r="PB52" s="31"/>
      <c r="PC52" s="31"/>
      <c r="PD52" s="31"/>
      <c r="PE52" s="31"/>
      <c r="PF52" s="31"/>
      <c r="PG52" s="31"/>
      <c r="PH52" s="31"/>
      <c r="PI52" s="31"/>
      <c r="PJ52" s="31"/>
      <c r="PK52" s="31"/>
      <c r="PL52" s="31"/>
      <c r="PM52" s="31"/>
      <c r="PN52" s="31"/>
      <c r="PO52" s="31"/>
      <c r="PP52" s="31"/>
      <c r="PQ52" s="31"/>
      <c r="PR52" s="31"/>
      <c r="PS52" s="31"/>
      <c r="PT52" s="31"/>
      <c r="PU52" s="31"/>
      <c r="PV52" s="31"/>
      <c r="PW52" s="31"/>
      <c r="PX52" s="31"/>
      <c r="PY52" s="31"/>
      <c r="PZ52" s="31"/>
      <c r="QA52" s="31"/>
      <c r="QB52" s="31"/>
      <c r="QC52" s="31"/>
    </row>
    <row r="53" spans="1:445">
      <c r="A53" s="36" t="s">
        <v>91</v>
      </c>
      <c r="B53" s="33" t="s">
        <v>45</v>
      </c>
      <c r="C53" s="33">
        <v>85</v>
      </c>
      <c r="D53" s="33" t="s">
        <v>64</v>
      </c>
      <c r="E53" s="33"/>
      <c r="F53" s="33">
        <v>650</v>
      </c>
      <c r="G53" s="33">
        <v>50</v>
      </c>
      <c r="H53" s="33"/>
      <c r="I53" s="33">
        <v>75</v>
      </c>
      <c r="J53" s="33">
        <v>75</v>
      </c>
      <c r="K53" s="33">
        <v>75</v>
      </c>
      <c r="L53" s="33">
        <v>75</v>
      </c>
      <c r="M53" s="33">
        <v>75</v>
      </c>
      <c r="N53" s="33">
        <v>75</v>
      </c>
      <c r="O53" s="33">
        <v>75</v>
      </c>
      <c r="P53" s="33">
        <v>75</v>
      </c>
      <c r="Q53" s="33"/>
      <c r="R53" s="33"/>
      <c r="S53" s="33"/>
      <c r="T53" s="20">
        <f t="shared" si="1"/>
        <v>650</v>
      </c>
      <c r="U53" s="20">
        <f t="shared" si="2"/>
        <v>0</v>
      </c>
      <c r="V53" s="34">
        <f t="shared" si="4"/>
        <v>1</v>
      </c>
      <c r="W53" s="37"/>
      <c r="X53" s="35" t="str">
        <f t="shared" si="5"/>
        <v/>
      </c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1"/>
      <c r="EE53" s="31"/>
      <c r="EF53" s="31"/>
      <c r="EG53" s="31"/>
      <c r="EH53" s="31"/>
      <c r="EI53" s="31"/>
      <c r="EJ53" s="31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  <c r="GK53" s="31"/>
      <c r="GL53" s="31"/>
      <c r="GM53" s="31"/>
      <c r="GN53" s="31"/>
      <c r="GO53" s="31"/>
      <c r="GP53" s="31"/>
      <c r="GQ53" s="31"/>
      <c r="GR53" s="31"/>
      <c r="GS53" s="31"/>
      <c r="GT53" s="31"/>
      <c r="GU53" s="31"/>
      <c r="GV53" s="31"/>
      <c r="GW53" s="31"/>
      <c r="GX53" s="31"/>
      <c r="GY53" s="31"/>
      <c r="GZ53" s="31"/>
      <c r="HA53" s="31"/>
      <c r="HB53" s="31"/>
      <c r="HC53" s="31"/>
      <c r="HD53" s="31"/>
      <c r="HE53" s="31"/>
      <c r="HF53" s="31"/>
      <c r="HG53" s="31"/>
      <c r="HH53" s="31"/>
      <c r="HI53" s="31"/>
      <c r="HJ53" s="31"/>
      <c r="HK53" s="31"/>
      <c r="HL53" s="31"/>
      <c r="HM53" s="31"/>
      <c r="HN53" s="31"/>
      <c r="HO53" s="31"/>
      <c r="HP53" s="31"/>
      <c r="HQ53" s="31"/>
      <c r="HR53" s="31"/>
      <c r="HS53" s="31"/>
      <c r="HT53" s="31"/>
      <c r="HU53" s="31"/>
      <c r="HV53" s="31"/>
      <c r="HW53" s="31"/>
      <c r="HX53" s="31"/>
      <c r="HY53" s="31"/>
      <c r="HZ53" s="31"/>
      <c r="IA53" s="31"/>
      <c r="IB53" s="31"/>
      <c r="IC53" s="31"/>
      <c r="ID53" s="31"/>
      <c r="IE53" s="31"/>
      <c r="IF53" s="31"/>
      <c r="IG53" s="31"/>
      <c r="IH53" s="31"/>
      <c r="II53" s="31"/>
      <c r="IJ53" s="31"/>
      <c r="IK53" s="31"/>
      <c r="IL53" s="31"/>
      <c r="IM53" s="31"/>
      <c r="IN53" s="31"/>
      <c r="IO53" s="31"/>
      <c r="IP53" s="31"/>
      <c r="IQ53" s="31"/>
      <c r="IR53" s="31"/>
      <c r="IS53" s="31"/>
      <c r="IT53" s="31"/>
      <c r="IU53" s="31"/>
      <c r="IV53" s="31"/>
      <c r="IW53" s="31"/>
      <c r="IX53" s="31"/>
      <c r="IY53" s="31"/>
      <c r="IZ53" s="31"/>
      <c r="JA53" s="31"/>
      <c r="JB53" s="31"/>
      <c r="JC53" s="31"/>
      <c r="JD53" s="31"/>
      <c r="JE53" s="31"/>
      <c r="JF53" s="31"/>
      <c r="JG53" s="31"/>
      <c r="JH53" s="31"/>
      <c r="JI53" s="31"/>
      <c r="JJ53" s="31"/>
      <c r="JK53" s="31"/>
      <c r="JL53" s="31"/>
      <c r="JM53" s="31"/>
      <c r="JN53" s="31"/>
      <c r="JO53" s="31"/>
      <c r="JP53" s="31"/>
      <c r="JQ53" s="31"/>
      <c r="JR53" s="31"/>
      <c r="JS53" s="31"/>
      <c r="JT53" s="31"/>
      <c r="JU53" s="31"/>
      <c r="JV53" s="31"/>
      <c r="JW53" s="31"/>
      <c r="JX53" s="31"/>
      <c r="JY53" s="31"/>
      <c r="JZ53" s="31"/>
      <c r="KA53" s="31"/>
      <c r="KB53" s="31"/>
      <c r="KC53" s="31"/>
      <c r="KD53" s="31"/>
      <c r="KE53" s="31"/>
      <c r="KF53" s="31"/>
      <c r="KG53" s="31"/>
      <c r="KH53" s="31"/>
      <c r="KI53" s="31"/>
      <c r="KJ53" s="31"/>
      <c r="KK53" s="31"/>
      <c r="KL53" s="31"/>
      <c r="KM53" s="31"/>
      <c r="KN53" s="31"/>
      <c r="KO53" s="31"/>
      <c r="KP53" s="31"/>
      <c r="KQ53" s="31"/>
      <c r="KR53" s="31"/>
      <c r="KS53" s="31"/>
      <c r="KT53" s="31"/>
      <c r="KU53" s="31"/>
      <c r="KV53" s="31"/>
      <c r="KW53" s="31"/>
      <c r="KX53" s="31"/>
      <c r="KY53" s="31"/>
      <c r="KZ53" s="31"/>
      <c r="LA53" s="31"/>
      <c r="LB53" s="31"/>
      <c r="LC53" s="31"/>
      <c r="LD53" s="31"/>
      <c r="LE53" s="31"/>
      <c r="LF53" s="31"/>
      <c r="LG53" s="31"/>
      <c r="LH53" s="31"/>
      <c r="LI53" s="31"/>
      <c r="LJ53" s="31"/>
      <c r="LK53" s="31"/>
      <c r="LL53" s="31"/>
      <c r="LM53" s="31"/>
      <c r="LN53" s="31"/>
      <c r="LO53" s="31"/>
      <c r="LP53" s="31"/>
      <c r="LQ53" s="31"/>
      <c r="LR53" s="31"/>
      <c r="LS53" s="31"/>
      <c r="LT53" s="31"/>
      <c r="LU53" s="31"/>
      <c r="LV53" s="31"/>
      <c r="LW53" s="31"/>
      <c r="LX53" s="31"/>
      <c r="LY53" s="31"/>
      <c r="LZ53" s="31"/>
      <c r="MA53" s="31"/>
      <c r="MB53" s="31"/>
      <c r="MC53" s="31"/>
      <c r="MD53" s="31"/>
      <c r="ME53" s="31"/>
      <c r="MF53" s="31"/>
      <c r="MG53" s="31"/>
      <c r="MH53" s="31"/>
      <c r="MI53" s="31"/>
      <c r="MJ53" s="31"/>
      <c r="MK53" s="31"/>
      <c r="ML53" s="31"/>
      <c r="MM53" s="31"/>
      <c r="MN53" s="31"/>
      <c r="MO53" s="31"/>
      <c r="MP53" s="31"/>
      <c r="MQ53" s="31"/>
      <c r="MR53" s="31"/>
      <c r="MS53" s="31"/>
      <c r="MT53" s="31"/>
      <c r="MU53" s="31"/>
      <c r="MV53" s="31"/>
      <c r="MW53" s="31"/>
      <c r="MX53" s="31"/>
      <c r="MY53" s="31"/>
      <c r="MZ53" s="31"/>
      <c r="NA53" s="31"/>
      <c r="NB53" s="31"/>
      <c r="NC53" s="31"/>
      <c r="ND53" s="31"/>
      <c r="NE53" s="31"/>
      <c r="NF53" s="31"/>
      <c r="NG53" s="31"/>
      <c r="NH53" s="31"/>
      <c r="NI53" s="31"/>
      <c r="NJ53" s="31"/>
      <c r="NK53" s="31"/>
      <c r="NL53" s="31"/>
      <c r="NM53" s="31"/>
      <c r="NN53" s="31"/>
      <c r="NO53" s="31"/>
      <c r="NP53" s="31"/>
      <c r="NQ53" s="31"/>
      <c r="NR53" s="31"/>
      <c r="NS53" s="31"/>
      <c r="NT53" s="31"/>
      <c r="NU53" s="31"/>
      <c r="NV53" s="31"/>
      <c r="NW53" s="31"/>
      <c r="NX53" s="31"/>
      <c r="NY53" s="31"/>
      <c r="NZ53" s="31"/>
      <c r="OA53" s="31"/>
      <c r="OB53" s="31"/>
      <c r="OC53" s="31"/>
      <c r="OD53" s="31"/>
      <c r="OE53" s="31"/>
      <c r="OF53" s="31"/>
      <c r="OG53" s="31"/>
      <c r="OH53" s="31"/>
      <c r="OI53" s="31"/>
      <c r="OJ53" s="31"/>
      <c r="OK53" s="31"/>
      <c r="OL53" s="31"/>
      <c r="OM53" s="31"/>
      <c r="ON53" s="31"/>
      <c r="OO53" s="31"/>
      <c r="OP53" s="31"/>
      <c r="OQ53" s="31"/>
      <c r="OR53" s="31"/>
      <c r="OS53" s="31"/>
      <c r="OT53" s="31"/>
      <c r="OU53" s="31"/>
      <c r="OV53" s="31"/>
      <c r="OW53" s="31"/>
      <c r="OX53" s="31"/>
      <c r="OY53" s="31"/>
      <c r="OZ53" s="31"/>
      <c r="PA53" s="31"/>
      <c r="PB53" s="31"/>
      <c r="PC53" s="31"/>
      <c r="PD53" s="31"/>
      <c r="PE53" s="31"/>
      <c r="PF53" s="31"/>
      <c r="PG53" s="31"/>
      <c r="PH53" s="31"/>
      <c r="PI53" s="31"/>
      <c r="PJ53" s="31"/>
      <c r="PK53" s="31"/>
      <c r="PL53" s="31"/>
      <c r="PM53" s="31"/>
      <c r="PN53" s="31"/>
      <c r="PO53" s="31"/>
      <c r="PP53" s="31"/>
      <c r="PQ53" s="31"/>
      <c r="PR53" s="31"/>
      <c r="PS53" s="31"/>
      <c r="PT53" s="31"/>
      <c r="PU53" s="31"/>
      <c r="PV53" s="31"/>
      <c r="PW53" s="31"/>
      <c r="PX53" s="31"/>
      <c r="PY53" s="31"/>
      <c r="PZ53" s="31"/>
      <c r="QA53" s="31"/>
      <c r="QB53" s="31"/>
      <c r="QC53" s="31"/>
    </row>
    <row r="54" spans="1:445">
      <c r="A54" s="36" t="s">
        <v>91</v>
      </c>
      <c r="B54" s="33" t="s">
        <v>45</v>
      </c>
      <c r="C54" s="33"/>
      <c r="D54" s="33" t="s">
        <v>92</v>
      </c>
      <c r="E54" s="33"/>
      <c r="F54" s="33">
        <v>500</v>
      </c>
      <c r="G54" s="33">
        <v>50</v>
      </c>
      <c r="I54" s="33">
        <v>56</v>
      </c>
      <c r="J54" s="33">
        <v>56</v>
      </c>
      <c r="K54" s="33">
        <v>56</v>
      </c>
      <c r="L54" s="33">
        <v>56</v>
      </c>
      <c r="M54" s="33">
        <v>56</v>
      </c>
      <c r="N54" s="33">
        <v>56</v>
      </c>
      <c r="O54" s="33">
        <v>56</v>
      </c>
      <c r="P54" s="33">
        <v>58</v>
      </c>
      <c r="Q54" s="33"/>
      <c r="R54" s="33"/>
      <c r="S54" s="33"/>
      <c r="T54" s="20">
        <f t="shared" si="1"/>
        <v>500</v>
      </c>
      <c r="U54" s="20">
        <f t="shared" si="2"/>
        <v>0</v>
      </c>
      <c r="V54" s="34">
        <f t="shared" si="4"/>
        <v>1</v>
      </c>
      <c r="W54" s="37"/>
      <c r="X54" s="35" t="str">
        <f t="shared" si="5"/>
        <v/>
      </c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  <c r="EQ54" s="31"/>
      <c r="ER54" s="31"/>
      <c r="ES54" s="31"/>
      <c r="ET54" s="31"/>
      <c r="EU54" s="31"/>
      <c r="EV54" s="31"/>
      <c r="EW54" s="31"/>
      <c r="EX54" s="31"/>
      <c r="EY54" s="31"/>
      <c r="EZ54" s="31"/>
      <c r="FA54" s="31"/>
      <c r="FB54" s="31"/>
      <c r="FC54" s="31"/>
      <c r="FD54" s="31"/>
      <c r="FE54" s="31"/>
      <c r="FF54" s="31"/>
      <c r="FG54" s="31"/>
      <c r="FH54" s="31"/>
      <c r="FI54" s="31"/>
      <c r="FJ54" s="31"/>
      <c r="FK54" s="31"/>
      <c r="FL54" s="31"/>
      <c r="FM54" s="31"/>
      <c r="FN54" s="31"/>
      <c r="FO54" s="31"/>
      <c r="FP54" s="31"/>
      <c r="FQ54" s="31"/>
      <c r="FR54" s="31"/>
      <c r="FS54" s="31"/>
      <c r="FT54" s="31"/>
      <c r="FU54" s="31"/>
      <c r="FV54" s="31"/>
      <c r="FW54" s="31"/>
      <c r="FX54" s="31"/>
      <c r="FY54" s="31"/>
      <c r="FZ54" s="31"/>
      <c r="GA54" s="31"/>
      <c r="GB54" s="31"/>
      <c r="GC54" s="31"/>
      <c r="GD54" s="31"/>
      <c r="GE54" s="31"/>
      <c r="GF54" s="31"/>
      <c r="GG54" s="31"/>
      <c r="GH54" s="31"/>
      <c r="GI54" s="31"/>
      <c r="GJ54" s="31"/>
      <c r="GK54" s="31"/>
      <c r="GL54" s="31"/>
      <c r="GM54" s="31"/>
      <c r="GN54" s="31"/>
      <c r="GO54" s="31"/>
      <c r="GP54" s="31"/>
      <c r="GQ54" s="31"/>
      <c r="GR54" s="31"/>
      <c r="GS54" s="31"/>
      <c r="GT54" s="31"/>
      <c r="GU54" s="31"/>
      <c r="GV54" s="31"/>
      <c r="GW54" s="31"/>
      <c r="GX54" s="31"/>
      <c r="GY54" s="31"/>
      <c r="GZ54" s="31"/>
      <c r="HA54" s="31"/>
      <c r="HB54" s="31"/>
      <c r="HC54" s="31"/>
      <c r="HD54" s="31"/>
      <c r="HE54" s="31"/>
      <c r="HF54" s="31"/>
      <c r="HG54" s="31"/>
      <c r="HH54" s="31"/>
      <c r="HI54" s="31"/>
      <c r="HJ54" s="31"/>
      <c r="HK54" s="31"/>
      <c r="HL54" s="31"/>
      <c r="HM54" s="31"/>
      <c r="HN54" s="31"/>
      <c r="HO54" s="31"/>
      <c r="HP54" s="31"/>
      <c r="HQ54" s="31"/>
      <c r="HR54" s="31"/>
      <c r="HS54" s="31"/>
      <c r="HT54" s="31"/>
      <c r="HU54" s="31"/>
      <c r="HV54" s="31"/>
      <c r="HW54" s="31"/>
      <c r="HX54" s="31"/>
      <c r="HY54" s="31"/>
      <c r="HZ54" s="31"/>
      <c r="IA54" s="31"/>
      <c r="IB54" s="31"/>
      <c r="IC54" s="31"/>
      <c r="ID54" s="31"/>
      <c r="IE54" s="31"/>
      <c r="IF54" s="31"/>
      <c r="IG54" s="31"/>
      <c r="IH54" s="31"/>
      <c r="II54" s="31"/>
      <c r="IJ54" s="31"/>
      <c r="IK54" s="31"/>
      <c r="IL54" s="31"/>
      <c r="IM54" s="31"/>
      <c r="IN54" s="31"/>
      <c r="IO54" s="31"/>
      <c r="IP54" s="31"/>
      <c r="IQ54" s="31"/>
      <c r="IR54" s="31"/>
      <c r="IS54" s="31"/>
      <c r="IT54" s="31"/>
      <c r="IU54" s="31"/>
      <c r="IV54" s="31"/>
      <c r="IW54" s="31"/>
      <c r="IX54" s="31"/>
      <c r="IY54" s="31"/>
      <c r="IZ54" s="31"/>
      <c r="JA54" s="31"/>
      <c r="JB54" s="31"/>
      <c r="JC54" s="31"/>
      <c r="JD54" s="31"/>
      <c r="JE54" s="31"/>
      <c r="JF54" s="31"/>
      <c r="JG54" s="31"/>
      <c r="JH54" s="31"/>
      <c r="JI54" s="31"/>
      <c r="JJ54" s="31"/>
      <c r="JK54" s="31"/>
      <c r="JL54" s="31"/>
      <c r="JM54" s="31"/>
      <c r="JN54" s="31"/>
      <c r="JO54" s="31"/>
      <c r="JP54" s="31"/>
      <c r="JQ54" s="31"/>
      <c r="JR54" s="31"/>
      <c r="JS54" s="31"/>
      <c r="JT54" s="31"/>
      <c r="JU54" s="31"/>
      <c r="JV54" s="31"/>
      <c r="JW54" s="31"/>
      <c r="JX54" s="31"/>
      <c r="JY54" s="31"/>
      <c r="JZ54" s="31"/>
      <c r="KA54" s="31"/>
      <c r="KB54" s="31"/>
      <c r="KC54" s="31"/>
      <c r="KD54" s="31"/>
      <c r="KE54" s="31"/>
      <c r="KF54" s="31"/>
      <c r="KG54" s="31"/>
      <c r="KH54" s="31"/>
      <c r="KI54" s="31"/>
      <c r="KJ54" s="31"/>
      <c r="KK54" s="31"/>
      <c r="KL54" s="31"/>
      <c r="KM54" s="31"/>
      <c r="KN54" s="31"/>
      <c r="KO54" s="31"/>
      <c r="KP54" s="31"/>
      <c r="KQ54" s="31"/>
      <c r="KR54" s="31"/>
      <c r="KS54" s="31"/>
      <c r="KT54" s="31"/>
      <c r="KU54" s="31"/>
      <c r="KV54" s="31"/>
      <c r="KW54" s="31"/>
      <c r="KX54" s="31"/>
      <c r="KY54" s="31"/>
      <c r="KZ54" s="31"/>
      <c r="LA54" s="31"/>
      <c r="LB54" s="31"/>
      <c r="LC54" s="31"/>
      <c r="LD54" s="31"/>
      <c r="LE54" s="31"/>
      <c r="LF54" s="31"/>
      <c r="LG54" s="31"/>
      <c r="LH54" s="31"/>
      <c r="LI54" s="31"/>
      <c r="LJ54" s="31"/>
      <c r="LK54" s="31"/>
      <c r="LL54" s="31"/>
      <c r="LM54" s="31"/>
      <c r="LN54" s="31"/>
      <c r="LO54" s="31"/>
      <c r="LP54" s="31"/>
      <c r="LQ54" s="31"/>
      <c r="LR54" s="31"/>
      <c r="LS54" s="31"/>
      <c r="LT54" s="31"/>
      <c r="LU54" s="31"/>
      <c r="LV54" s="31"/>
      <c r="LW54" s="31"/>
      <c r="LX54" s="31"/>
      <c r="LY54" s="31"/>
      <c r="LZ54" s="31"/>
      <c r="MA54" s="31"/>
      <c r="MB54" s="31"/>
      <c r="MC54" s="31"/>
      <c r="MD54" s="31"/>
      <c r="ME54" s="31"/>
      <c r="MF54" s="31"/>
      <c r="MG54" s="31"/>
      <c r="MH54" s="31"/>
      <c r="MI54" s="31"/>
      <c r="MJ54" s="31"/>
      <c r="MK54" s="31"/>
      <c r="ML54" s="31"/>
      <c r="MM54" s="31"/>
      <c r="MN54" s="31"/>
      <c r="MO54" s="31"/>
      <c r="MP54" s="31"/>
      <c r="MQ54" s="31"/>
      <c r="MR54" s="31"/>
      <c r="MS54" s="31"/>
      <c r="MT54" s="31"/>
      <c r="MU54" s="31"/>
      <c r="MV54" s="31"/>
      <c r="MW54" s="31"/>
      <c r="MX54" s="31"/>
      <c r="MY54" s="31"/>
      <c r="MZ54" s="31"/>
      <c r="NA54" s="31"/>
      <c r="NB54" s="31"/>
      <c r="NC54" s="31"/>
      <c r="ND54" s="31"/>
      <c r="NE54" s="31"/>
      <c r="NF54" s="31"/>
      <c r="NG54" s="31"/>
      <c r="NH54" s="31"/>
      <c r="NI54" s="31"/>
      <c r="NJ54" s="31"/>
      <c r="NK54" s="31"/>
      <c r="NL54" s="31"/>
      <c r="NM54" s="31"/>
      <c r="NN54" s="31"/>
      <c r="NO54" s="31"/>
      <c r="NP54" s="31"/>
      <c r="NQ54" s="31"/>
      <c r="NR54" s="31"/>
      <c r="NS54" s="31"/>
      <c r="NT54" s="31"/>
      <c r="NU54" s="31"/>
      <c r="NV54" s="31"/>
      <c r="NW54" s="31"/>
      <c r="NX54" s="31"/>
      <c r="NY54" s="31"/>
      <c r="NZ54" s="31"/>
      <c r="OA54" s="31"/>
      <c r="OB54" s="31"/>
      <c r="OC54" s="31"/>
      <c r="OD54" s="31"/>
      <c r="OE54" s="31"/>
      <c r="OF54" s="31"/>
      <c r="OG54" s="31"/>
      <c r="OH54" s="31"/>
      <c r="OI54" s="31"/>
      <c r="OJ54" s="31"/>
      <c r="OK54" s="31"/>
      <c r="OL54" s="31"/>
      <c r="OM54" s="31"/>
      <c r="ON54" s="31"/>
      <c r="OO54" s="31"/>
      <c r="OP54" s="31"/>
      <c r="OQ54" s="31"/>
      <c r="OR54" s="31"/>
      <c r="OS54" s="31"/>
      <c r="OT54" s="31"/>
      <c r="OU54" s="31"/>
      <c r="OV54" s="31"/>
      <c r="OW54" s="31"/>
      <c r="OX54" s="31"/>
      <c r="OY54" s="31"/>
      <c r="OZ54" s="31"/>
      <c r="PA54" s="31"/>
      <c r="PB54" s="31"/>
      <c r="PC54" s="31"/>
      <c r="PD54" s="31"/>
      <c r="PE54" s="31"/>
      <c r="PF54" s="31"/>
      <c r="PG54" s="31"/>
      <c r="PH54" s="31"/>
      <c r="PI54" s="31"/>
      <c r="PJ54" s="31"/>
      <c r="PK54" s="31"/>
      <c r="PL54" s="31"/>
      <c r="PM54" s="31"/>
      <c r="PN54" s="31"/>
      <c r="PO54" s="31"/>
      <c r="PP54" s="31"/>
      <c r="PQ54" s="31"/>
      <c r="PR54" s="31"/>
      <c r="PS54" s="31"/>
      <c r="PT54" s="31"/>
      <c r="PU54" s="31"/>
      <c r="PV54" s="31"/>
      <c r="PW54" s="31"/>
      <c r="PX54" s="31"/>
      <c r="PY54" s="31"/>
      <c r="PZ54" s="31"/>
      <c r="QA54" s="31"/>
      <c r="QB54" s="31"/>
      <c r="QC54" s="31"/>
    </row>
    <row r="55" spans="1:445">
      <c r="A55" s="36" t="s">
        <v>93</v>
      </c>
      <c r="B55" s="33" t="s">
        <v>45</v>
      </c>
      <c r="C55" s="33">
        <v>55</v>
      </c>
      <c r="D55" s="33" t="s">
        <v>33</v>
      </c>
      <c r="E55" s="33"/>
      <c r="F55" s="33">
        <v>380</v>
      </c>
      <c r="G55" s="33">
        <v>55</v>
      </c>
      <c r="H55" s="33"/>
      <c r="I55" s="33">
        <v>41</v>
      </c>
      <c r="J55" s="33">
        <v>41</v>
      </c>
      <c r="K55" s="33">
        <v>41</v>
      </c>
      <c r="L55" s="33">
        <v>41</v>
      </c>
      <c r="M55" s="33">
        <v>41</v>
      </c>
      <c r="N55" s="33">
        <v>41</v>
      </c>
      <c r="O55" s="33">
        <v>41</v>
      </c>
      <c r="P55" s="33">
        <v>38</v>
      </c>
      <c r="Q55" s="33"/>
      <c r="R55" s="33"/>
      <c r="S55" s="33"/>
      <c r="T55" s="20">
        <f t="shared" si="1"/>
        <v>380</v>
      </c>
      <c r="U55" s="20">
        <f t="shared" si="2"/>
        <v>0</v>
      </c>
      <c r="V55" s="34">
        <f t="shared" si="4"/>
        <v>1</v>
      </c>
      <c r="W55" s="37"/>
      <c r="X55" s="35" t="str">
        <f t="shared" si="5"/>
        <v/>
      </c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  <c r="EQ55" s="31"/>
      <c r="ER55" s="31"/>
      <c r="ES55" s="31"/>
      <c r="ET55" s="31"/>
      <c r="EU55" s="31"/>
      <c r="EV55" s="31"/>
      <c r="EW55" s="31"/>
      <c r="EX55" s="31"/>
      <c r="EY55" s="31"/>
      <c r="EZ55" s="31"/>
      <c r="FA55" s="31"/>
      <c r="FB55" s="31"/>
      <c r="FC55" s="31"/>
      <c r="FD55" s="31"/>
      <c r="FE55" s="31"/>
      <c r="FF55" s="31"/>
      <c r="FG55" s="31"/>
      <c r="FH55" s="31"/>
      <c r="FI55" s="31"/>
      <c r="FJ55" s="31"/>
      <c r="FK55" s="31"/>
      <c r="FL55" s="31"/>
      <c r="FM55" s="31"/>
      <c r="FN55" s="31"/>
      <c r="FO55" s="31"/>
      <c r="FP55" s="31"/>
      <c r="FQ55" s="31"/>
      <c r="FR55" s="31"/>
      <c r="FS55" s="31"/>
      <c r="FT55" s="31"/>
      <c r="FU55" s="31"/>
      <c r="FV55" s="31"/>
      <c r="FW55" s="31"/>
      <c r="FX55" s="31"/>
      <c r="FY55" s="31"/>
      <c r="FZ55" s="31"/>
      <c r="GA55" s="31"/>
      <c r="GB55" s="31"/>
      <c r="GC55" s="31"/>
      <c r="GD55" s="31"/>
      <c r="GE55" s="31"/>
      <c r="GF55" s="31"/>
      <c r="GG55" s="31"/>
      <c r="GH55" s="31"/>
      <c r="GI55" s="31"/>
      <c r="GJ55" s="31"/>
      <c r="GK55" s="31"/>
      <c r="GL55" s="31"/>
      <c r="GM55" s="31"/>
      <c r="GN55" s="31"/>
      <c r="GO55" s="31"/>
      <c r="GP55" s="31"/>
      <c r="GQ55" s="31"/>
      <c r="GR55" s="31"/>
      <c r="GS55" s="31"/>
      <c r="GT55" s="31"/>
      <c r="GU55" s="31"/>
      <c r="GV55" s="31"/>
      <c r="GW55" s="31"/>
      <c r="GX55" s="31"/>
      <c r="GY55" s="31"/>
      <c r="GZ55" s="31"/>
      <c r="HA55" s="31"/>
      <c r="HB55" s="31"/>
      <c r="HC55" s="31"/>
      <c r="HD55" s="31"/>
      <c r="HE55" s="31"/>
      <c r="HF55" s="31"/>
      <c r="HG55" s="31"/>
      <c r="HH55" s="31"/>
      <c r="HI55" s="31"/>
      <c r="HJ55" s="31"/>
      <c r="HK55" s="31"/>
      <c r="HL55" s="31"/>
      <c r="HM55" s="31"/>
      <c r="HN55" s="31"/>
      <c r="HO55" s="31"/>
      <c r="HP55" s="31"/>
      <c r="HQ55" s="31"/>
      <c r="HR55" s="31"/>
      <c r="HS55" s="31"/>
      <c r="HT55" s="31"/>
      <c r="HU55" s="31"/>
      <c r="HV55" s="31"/>
      <c r="HW55" s="31"/>
      <c r="HX55" s="31"/>
      <c r="HY55" s="31"/>
      <c r="HZ55" s="31"/>
      <c r="IA55" s="31"/>
      <c r="IB55" s="31"/>
      <c r="IC55" s="31"/>
      <c r="ID55" s="31"/>
      <c r="IE55" s="31"/>
      <c r="IF55" s="31"/>
      <c r="IG55" s="31"/>
      <c r="IH55" s="31"/>
      <c r="II55" s="31"/>
      <c r="IJ55" s="31"/>
      <c r="IK55" s="31"/>
      <c r="IL55" s="31"/>
      <c r="IM55" s="31"/>
      <c r="IN55" s="31"/>
      <c r="IO55" s="31"/>
      <c r="IP55" s="31"/>
      <c r="IQ55" s="31"/>
      <c r="IR55" s="31"/>
      <c r="IS55" s="31"/>
      <c r="IT55" s="31"/>
      <c r="IU55" s="31"/>
      <c r="IV55" s="31"/>
      <c r="IW55" s="31"/>
      <c r="IX55" s="31"/>
      <c r="IY55" s="31"/>
      <c r="IZ55" s="31"/>
      <c r="JA55" s="31"/>
      <c r="JB55" s="31"/>
      <c r="JC55" s="31"/>
      <c r="JD55" s="31"/>
      <c r="JE55" s="31"/>
      <c r="JF55" s="31"/>
      <c r="JG55" s="31"/>
      <c r="JH55" s="31"/>
      <c r="JI55" s="31"/>
      <c r="JJ55" s="31"/>
      <c r="JK55" s="31"/>
      <c r="JL55" s="31"/>
      <c r="JM55" s="31"/>
      <c r="JN55" s="31"/>
      <c r="JO55" s="31"/>
      <c r="JP55" s="31"/>
      <c r="JQ55" s="31"/>
      <c r="JR55" s="31"/>
      <c r="JS55" s="31"/>
      <c r="JT55" s="31"/>
      <c r="JU55" s="31"/>
      <c r="JV55" s="31"/>
      <c r="JW55" s="31"/>
      <c r="JX55" s="31"/>
      <c r="JY55" s="31"/>
      <c r="JZ55" s="31"/>
      <c r="KA55" s="31"/>
      <c r="KB55" s="31"/>
      <c r="KC55" s="31"/>
      <c r="KD55" s="31"/>
      <c r="KE55" s="31"/>
      <c r="KF55" s="31"/>
      <c r="KG55" s="31"/>
      <c r="KH55" s="31"/>
      <c r="KI55" s="31"/>
      <c r="KJ55" s="31"/>
      <c r="KK55" s="31"/>
      <c r="KL55" s="31"/>
      <c r="KM55" s="31"/>
      <c r="KN55" s="31"/>
      <c r="KO55" s="31"/>
      <c r="KP55" s="31"/>
      <c r="KQ55" s="31"/>
      <c r="KR55" s="31"/>
      <c r="KS55" s="31"/>
      <c r="KT55" s="31"/>
      <c r="KU55" s="31"/>
      <c r="KV55" s="31"/>
      <c r="KW55" s="31"/>
      <c r="KX55" s="31"/>
      <c r="KY55" s="31"/>
      <c r="KZ55" s="31"/>
      <c r="LA55" s="31"/>
      <c r="LB55" s="31"/>
      <c r="LC55" s="31"/>
      <c r="LD55" s="31"/>
      <c r="LE55" s="31"/>
      <c r="LF55" s="31"/>
      <c r="LG55" s="31"/>
      <c r="LH55" s="31"/>
      <c r="LI55" s="31"/>
      <c r="LJ55" s="31"/>
      <c r="LK55" s="31"/>
      <c r="LL55" s="31"/>
      <c r="LM55" s="31"/>
      <c r="LN55" s="31"/>
      <c r="LO55" s="31"/>
      <c r="LP55" s="31"/>
      <c r="LQ55" s="31"/>
      <c r="LR55" s="31"/>
      <c r="LS55" s="31"/>
      <c r="LT55" s="31"/>
      <c r="LU55" s="31"/>
      <c r="LV55" s="31"/>
      <c r="LW55" s="31"/>
      <c r="LX55" s="31"/>
      <c r="LY55" s="31"/>
      <c r="LZ55" s="31"/>
      <c r="MA55" s="31"/>
      <c r="MB55" s="31"/>
      <c r="MC55" s="31"/>
      <c r="MD55" s="31"/>
      <c r="ME55" s="31"/>
      <c r="MF55" s="31"/>
      <c r="MG55" s="31"/>
      <c r="MH55" s="31"/>
      <c r="MI55" s="31"/>
      <c r="MJ55" s="31"/>
      <c r="MK55" s="31"/>
      <c r="ML55" s="31"/>
      <c r="MM55" s="31"/>
      <c r="MN55" s="31"/>
      <c r="MO55" s="31"/>
      <c r="MP55" s="31"/>
      <c r="MQ55" s="31"/>
      <c r="MR55" s="31"/>
      <c r="MS55" s="31"/>
      <c r="MT55" s="31"/>
      <c r="MU55" s="31"/>
      <c r="MV55" s="31"/>
      <c r="MW55" s="31"/>
      <c r="MX55" s="31"/>
      <c r="MY55" s="31"/>
      <c r="MZ55" s="31"/>
      <c r="NA55" s="31"/>
      <c r="NB55" s="31"/>
      <c r="NC55" s="31"/>
      <c r="ND55" s="31"/>
      <c r="NE55" s="31"/>
      <c r="NF55" s="31"/>
      <c r="NG55" s="31"/>
      <c r="NH55" s="31"/>
      <c r="NI55" s="31"/>
      <c r="NJ55" s="31"/>
      <c r="NK55" s="31"/>
      <c r="NL55" s="31"/>
      <c r="NM55" s="31"/>
      <c r="NN55" s="31"/>
      <c r="NO55" s="31"/>
      <c r="NP55" s="31"/>
      <c r="NQ55" s="31"/>
      <c r="NR55" s="31"/>
      <c r="NS55" s="31"/>
      <c r="NT55" s="31"/>
      <c r="NU55" s="31"/>
      <c r="NV55" s="31"/>
      <c r="NW55" s="31"/>
      <c r="NX55" s="31"/>
      <c r="NY55" s="31"/>
      <c r="NZ55" s="31"/>
      <c r="OA55" s="31"/>
      <c r="OB55" s="31"/>
      <c r="OC55" s="31"/>
      <c r="OD55" s="31"/>
      <c r="OE55" s="31"/>
      <c r="OF55" s="31"/>
      <c r="OG55" s="31"/>
      <c r="OH55" s="31"/>
      <c r="OI55" s="31"/>
      <c r="OJ55" s="31"/>
      <c r="OK55" s="31"/>
      <c r="OL55" s="31"/>
      <c r="OM55" s="31"/>
      <c r="ON55" s="31"/>
      <c r="OO55" s="31"/>
      <c r="OP55" s="31"/>
      <c r="OQ55" s="31"/>
      <c r="OR55" s="31"/>
      <c r="OS55" s="31"/>
      <c r="OT55" s="31"/>
      <c r="OU55" s="31"/>
      <c r="OV55" s="31"/>
      <c r="OW55" s="31"/>
      <c r="OX55" s="31"/>
      <c r="OY55" s="31"/>
      <c r="OZ55" s="31"/>
      <c r="PA55" s="31"/>
      <c r="PB55" s="31"/>
      <c r="PC55" s="31"/>
      <c r="PD55" s="31"/>
      <c r="PE55" s="31"/>
      <c r="PF55" s="31"/>
      <c r="PG55" s="31"/>
      <c r="PH55" s="31"/>
      <c r="PI55" s="31"/>
      <c r="PJ55" s="31"/>
      <c r="PK55" s="31"/>
      <c r="PL55" s="31"/>
      <c r="PM55" s="31"/>
      <c r="PN55" s="31"/>
      <c r="PO55" s="31"/>
      <c r="PP55" s="31"/>
      <c r="PQ55" s="31"/>
      <c r="PR55" s="31"/>
      <c r="PS55" s="31"/>
      <c r="PT55" s="31"/>
      <c r="PU55" s="31"/>
      <c r="PV55" s="31"/>
      <c r="PW55" s="31"/>
      <c r="PX55" s="31"/>
      <c r="PY55" s="31"/>
      <c r="PZ55" s="31"/>
      <c r="QA55" s="31"/>
      <c r="QB55" s="31"/>
      <c r="QC55" s="31"/>
    </row>
    <row r="56" spans="1:445">
      <c r="A56" s="36" t="s">
        <v>681</v>
      </c>
      <c r="B56" s="33" t="s">
        <v>27</v>
      </c>
      <c r="C56" s="33">
        <v>80</v>
      </c>
      <c r="D56" s="33" t="s">
        <v>31</v>
      </c>
      <c r="E56" s="33"/>
      <c r="F56" s="33">
        <v>375</v>
      </c>
      <c r="G56" s="33">
        <v>80</v>
      </c>
      <c r="H56" s="33"/>
      <c r="I56" s="33">
        <v>40</v>
      </c>
      <c r="J56" s="33">
        <v>40</v>
      </c>
      <c r="K56" s="33">
        <v>40</v>
      </c>
      <c r="L56" s="33">
        <v>40</v>
      </c>
      <c r="M56" s="33">
        <v>40</v>
      </c>
      <c r="N56" s="33">
        <v>40</v>
      </c>
      <c r="O56" s="33">
        <v>40</v>
      </c>
      <c r="P56" s="33">
        <v>15</v>
      </c>
      <c r="Q56" s="33"/>
      <c r="R56" s="33"/>
      <c r="S56" s="33"/>
      <c r="T56" s="20">
        <f t="shared" si="1"/>
        <v>375</v>
      </c>
      <c r="U56" s="20">
        <f t="shared" si="2"/>
        <v>0</v>
      </c>
      <c r="V56" s="34">
        <f t="shared" si="4"/>
        <v>1</v>
      </c>
      <c r="W56" s="37"/>
      <c r="X56" s="35" t="str">
        <f t="shared" si="5"/>
        <v/>
      </c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  <c r="EQ56" s="31"/>
      <c r="ER56" s="31"/>
      <c r="ES56" s="31"/>
      <c r="ET56" s="31"/>
      <c r="EU56" s="31"/>
      <c r="EV56" s="31"/>
      <c r="EW56" s="31"/>
      <c r="EX56" s="31"/>
      <c r="EY56" s="31"/>
      <c r="EZ56" s="31"/>
      <c r="FA56" s="31"/>
      <c r="FB56" s="31"/>
      <c r="FC56" s="31"/>
      <c r="FD56" s="31"/>
      <c r="FE56" s="31"/>
      <c r="FF56" s="31"/>
      <c r="FG56" s="31"/>
      <c r="FH56" s="31"/>
      <c r="FI56" s="31"/>
      <c r="FJ56" s="31"/>
      <c r="FK56" s="31"/>
      <c r="FL56" s="31"/>
      <c r="FM56" s="31"/>
      <c r="FN56" s="31"/>
      <c r="FO56" s="31"/>
      <c r="FP56" s="31"/>
      <c r="FQ56" s="31"/>
      <c r="FR56" s="31"/>
      <c r="FS56" s="31"/>
      <c r="FT56" s="31"/>
      <c r="FU56" s="31"/>
      <c r="FV56" s="31"/>
      <c r="FW56" s="31"/>
      <c r="FX56" s="31"/>
      <c r="FY56" s="31"/>
      <c r="FZ56" s="31"/>
      <c r="GA56" s="31"/>
      <c r="GB56" s="31"/>
      <c r="GC56" s="31"/>
      <c r="GD56" s="31"/>
      <c r="GE56" s="31"/>
      <c r="GF56" s="31"/>
      <c r="GG56" s="31"/>
      <c r="GH56" s="31"/>
      <c r="GI56" s="31"/>
      <c r="GJ56" s="31"/>
      <c r="GK56" s="31"/>
      <c r="GL56" s="31"/>
      <c r="GM56" s="31"/>
      <c r="GN56" s="31"/>
      <c r="GO56" s="31"/>
      <c r="GP56" s="31"/>
      <c r="GQ56" s="31"/>
      <c r="GR56" s="31"/>
      <c r="GS56" s="31"/>
      <c r="GT56" s="31"/>
      <c r="GU56" s="31"/>
      <c r="GV56" s="31"/>
      <c r="GW56" s="31"/>
      <c r="GX56" s="31"/>
      <c r="GY56" s="31"/>
      <c r="GZ56" s="31"/>
      <c r="HA56" s="31"/>
      <c r="HB56" s="31"/>
      <c r="HC56" s="31"/>
      <c r="HD56" s="31"/>
      <c r="HE56" s="31"/>
      <c r="HF56" s="31"/>
      <c r="HG56" s="31"/>
      <c r="HH56" s="31"/>
      <c r="HI56" s="31"/>
      <c r="HJ56" s="31"/>
      <c r="HK56" s="31"/>
      <c r="HL56" s="31"/>
      <c r="HM56" s="31"/>
      <c r="HN56" s="31"/>
      <c r="HO56" s="31"/>
      <c r="HP56" s="31"/>
      <c r="HQ56" s="31"/>
      <c r="HR56" s="31"/>
      <c r="HS56" s="31"/>
      <c r="HT56" s="31"/>
      <c r="HU56" s="31"/>
      <c r="HV56" s="31"/>
      <c r="HW56" s="31"/>
      <c r="HX56" s="31"/>
      <c r="HY56" s="31"/>
      <c r="HZ56" s="31"/>
      <c r="IA56" s="31"/>
      <c r="IB56" s="31"/>
      <c r="IC56" s="31"/>
      <c r="ID56" s="31"/>
      <c r="IE56" s="31"/>
      <c r="IF56" s="31"/>
      <c r="IG56" s="31"/>
      <c r="IH56" s="31"/>
      <c r="II56" s="31"/>
      <c r="IJ56" s="31"/>
      <c r="IK56" s="31"/>
      <c r="IL56" s="31"/>
      <c r="IM56" s="31"/>
      <c r="IN56" s="31"/>
      <c r="IO56" s="31"/>
      <c r="IP56" s="31"/>
      <c r="IQ56" s="31"/>
      <c r="IR56" s="31"/>
      <c r="IS56" s="31"/>
      <c r="IT56" s="31"/>
      <c r="IU56" s="31"/>
      <c r="IV56" s="31"/>
      <c r="IW56" s="31"/>
      <c r="IX56" s="31"/>
      <c r="IY56" s="31"/>
      <c r="IZ56" s="31"/>
      <c r="JA56" s="31"/>
      <c r="JB56" s="31"/>
      <c r="JC56" s="31"/>
      <c r="JD56" s="31"/>
      <c r="JE56" s="31"/>
      <c r="JF56" s="31"/>
      <c r="JG56" s="31"/>
      <c r="JH56" s="31"/>
      <c r="JI56" s="31"/>
      <c r="JJ56" s="31"/>
      <c r="JK56" s="31"/>
      <c r="JL56" s="31"/>
      <c r="JM56" s="31"/>
      <c r="JN56" s="31"/>
      <c r="JO56" s="31"/>
      <c r="JP56" s="31"/>
      <c r="JQ56" s="31"/>
      <c r="JR56" s="31"/>
      <c r="JS56" s="31"/>
      <c r="JT56" s="31"/>
      <c r="JU56" s="31"/>
      <c r="JV56" s="31"/>
      <c r="JW56" s="31"/>
      <c r="JX56" s="31"/>
      <c r="JY56" s="31"/>
      <c r="JZ56" s="31"/>
      <c r="KA56" s="31"/>
      <c r="KB56" s="31"/>
      <c r="KC56" s="31"/>
      <c r="KD56" s="31"/>
      <c r="KE56" s="31"/>
      <c r="KF56" s="31"/>
      <c r="KG56" s="31"/>
      <c r="KH56" s="31"/>
      <c r="KI56" s="31"/>
      <c r="KJ56" s="31"/>
      <c r="KK56" s="31"/>
      <c r="KL56" s="31"/>
      <c r="KM56" s="31"/>
      <c r="KN56" s="31"/>
      <c r="KO56" s="31"/>
      <c r="KP56" s="31"/>
      <c r="KQ56" s="31"/>
      <c r="KR56" s="31"/>
      <c r="KS56" s="31"/>
      <c r="KT56" s="31"/>
      <c r="KU56" s="31"/>
      <c r="KV56" s="31"/>
      <c r="KW56" s="31"/>
      <c r="KX56" s="31"/>
      <c r="KY56" s="31"/>
      <c r="KZ56" s="31"/>
      <c r="LA56" s="31"/>
      <c r="LB56" s="31"/>
      <c r="LC56" s="31"/>
      <c r="LD56" s="31"/>
      <c r="LE56" s="31"/>
      <c r="LF56" s="31"/>
      <c r="LG56" s="31"/>
      <c r="LH56" s="31"/>
      <c r="LI56" s="31"/>
      <c r="LJ56" s="31"/>
      <c r="LK56" s="31"/>
      <c r="LL56" s="31"/>
      <c r="LM56" s="31"/>
      <c r="LN56" s="31"/>
      <c r="LO56" s="31"/>
      <c r="LP56" s="31"/>
      <c r="LQ56" s="31"/>
      <c r="LR56" s="31"/>
      <c r="LS56" s="31"/>
      <c r="LT56" s="31"/>
      <c r="LU56" s="31"/>
      <c r="LV56" s="31"/>
      <c r="LW56" s="31"/>
      <c r="LX56" s="31"/>
      <c r="LY56" s="31"/>
      <c r="LZ56" s="31"/>
      <c r="MA56" s="31"/>
      <c r="MB56" s="31"/>
      <c r="MC56" s="31"/>
      <c r="MD56" s="31"/>
      <c r="ME56" s="31"/>
      <c r="MF56" s="31"/>
      <c r="MG56" s="31"/>
      <c r="MH56" s="31"/>
      <c r="MI56" s="31"/>
      <c r="MJ56" s="31"/>
      <c r="MK56" s="31"/>
      <c r="ML56" s="31"/>
      <c r="MM56" s="31"/>
      <c r="MN56" s="31"/>
      <c r="MO56" s="31"/>
      <c r="MP56" s="31"/>
      <c r="MQ56" s="31"/>
      <c r="MR56" s="31"/>
      <c r="MS56" s="31"/>
      <c r="MT56" s="31"/>
      <c r="MU56" s="31"/>
      <c r="MV56" s="31"/>
      <c r="MW56" s="31"/>
      <c r="MX56" s="31"/>
      <c r="MY56" s="31"/>
      <c r="MZ56" s="31"/>
      <c r="NA56" s="31"/>
      <c r="NB56" s="31"/>
      <c r="NC56" s="31"/>
      <c r="ND56" s="31"/>
      <c r="NE56" s="31"/>
      <c r="NF56" s="31"/>
      <c r="NG56" s="31"/>
      <c r="NH56" s="31"/>
      <c r="NI56" s="31"/>
      <c r="NJ56" s="31"/>
      <c r="NK56" s="31"/>
      <c r="NL56" s="31"/>
      <c r="NM56" s="31"/>
      <c r="NN56" s="31"/>
      <c r="NO56" s="31"/>
      <c r="NP56" s="31"/>
      <c r="NQ56" s="31"/>
      <c r="NR56" s="31"/>
      <c r="NS56" s="31"/>
      <c r="NT56" s="31"/>
      <c r="NU56" s="31"/>
      <c r="NV56" s="31"/>
      <c r="NW56" s="31"/>
      <c r="NX56" s="31"/>
      <c r="NY56" s="31"/>
      <c r="NZ56" s="31"/>
      <c r="OA56" s="31"/>
      <c r="OB56" s="31"/>
      <c r="OC56" s="31"/>
      <c r="OD56" s="31"/>
      <c r="OE56" s="31"/>
      <c r="OF56" s="31"/>
      <c r="OG56" s="31"/>
      <c r="OH56" s="31"/>
      <c r="OI56" s="31"/>
      <c r="OJ56" s="31"/>
      <c r="OK56" s="31"/>
      <c r="OL56" s="31"/>
      <c r="OM56" s="31"/>
      <c r="ON56" s="31"/>
      <c r="OO56" s="31"/>
      <c r="OP56" s="31"/>
      <c r="OQ56" s="31"/>
      <c r="OR56" s="31"/>
      <c r="OS56" s="31"/>
      <c r="OT56" s="31"/>
      <c r="OU56" s="31"/>
      <c r="OV56" s="31"/>
      <c r="OW56" s="31"/>
      <c r="OX56" s="31"/>
      <c r="OY56" s="31"/>
      <c r="OZ56" s="31"/>
      <c r="PA56" s="31"/>
      <c r="PB56" s="31"/>
      <c r="PC56" s="31"/>
      <c r="PD56" s="31"/>
      <c r="PE56" s="31"/>
      <c r="PF56" s="31"/>
      <c r="PG56" s="31"/>
      <c r="PH56" s="31"/>
      <c r="PI56" s="31"/>
      <c r="PJ56" s="31"/>
      <c r="PK56" s="31"/>
      <c r="PL56" s="31"/>
      <c r="PM56" s="31"/>
      <c r="PN56" s="31"/>
      <c r="PO56" s="31"/>
      <c r="PP56" s="31"/>
      <c r="PQ56" s="31"/>
      <c r="PR56" s="31"/>
      <c r="PS56" s="31"/>
      <c r="PT56" s="31"/>
      <c r="PU56" s="31"/>
      <c r="PV56" s="31"/>
      <c r="PW56" s="31"/>
      <c r="PX56" s="31"/>
      <c r="PY56" s="31"/>
      <c r="PZ56" s="31"/>
      <c r="QA56" s="31"/>
      <c r="QB56" s="31"/>
      <c r="QC56" s="31"/>
    </row>
    <row r="57" spans="1:445">
      <c r="A57" s="36" t="s">
        <v>824</v>
      </c>
      <c r="B57" s="33" t="s">
        <v>27</v>
      </c>
      <c r="C57" s="33">
        <v>92</v>
      </c>
      <c r="D57" s="33" t="s">
        <v>658</v>
      </c>
      <c r="E57" s="33"/>
      <c r="F57" s="33">
        <v>1135</v>
      </c>
      <c r="G57" s="33">
        <v>55</v>
      </c>
      <c r="H57" s="33">
        <v>120</v>
      </c>
      <c r="I57" s="33">
        <v>120</v>
      </c>
      <c r="J57" s="33">
        <v>120</v>
      </c>
      <c r="K57" s="33">
        <v>120</v>
      </c>
      <c r="L57" s="33">
        <v>120</v>
      </c>
      <c r="M57" s="33">
        <v>120</v>
      </c>
      <c r="N57" s="33">
        <v>120</v>
      </c>
      <c r="O57" s="33">
        <v>120</v>
      </c>
      <c r="P57" s="33">
        <v>120</v>
      </c>
      <c r="Q57" s="33"/>
      <c r="R57" s="33"/>
      <c r="S57" s="33"/>
      <c r="T57" s="20">
        <f t="shared" si="1"/>
        <v>1135</v>
      </c>
      <c r="U57" s="20">
        <f t="shared" si="2"/>
        <v>0</v>
      </c>
      <c r="V57" s="34">
        <f t="shared" si="4"/>
        <v>1</v>
      </c>
      <c r="X57" s="35" t="str">
        <f t="shared" si="5"/>
        <v/>
      </c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  <c r="EQ57" s="31"/>
      <c r="ER57" s="31"/>
      <c r="ES57" s="31"/>
      <c r="ET57" s="31"/>
      <c r="EU57" s="31"/>
      <c r="EV57" s="31"/>
      <c r="EW57" s="31"/>
      <c r="EX57" s="31"/>
      <c r="EY57" s="31"/>
      <c r="EZ57" s="31"/>
      <c r="FA57" s="31"/>
      <c r="FB57" s="31"/>
      <c r="FC57" s="31"/>
      <c r="FD57" s="31"/>
      <c r="FE57" s="31"/>
      <c r="FF57" s="31"/>
      <c r="FG57" s="31"/>
      <c r="FH57" s="31"/>
      <c r="FI57" s="31"/>
      <c r="FJ57" s="31"/>
      <c r="FK57" s="31"/>
      <c r="FL57" s="31"/>
      <c r="FM57" s="31"/>
      <c r="FN57" s="31"/>
      <c r="FO57" s="31"/>
      <c r="FP57" s="31"/>
      <c r="FQ57" s="31"/>
      <c r="FR57" s="31"/>
      <c r="FS57" s="31"/>
      <c r="FT57" s="31"/>
      <c r="FU57" s="31"/>
      <c r="FV57" s="31"/>
      <c r="FW57" s="31"/>
      <c r="FX57" s="31"/>
      <c r="FY57" s="31"/>
      <c r="FZ57" s="31"/>
      <c r="GA57" s="31"/>
      <c r="GB57" s="31"/>
      <c r="GC57" s="31"/>
      <c r="GD57" s="31"/>
      <c r="GE57" s="31"/>
      <c r="GF57" s="31"/>
      <c r="GG57" s="31"/>
      <c r="GH57" s="31"/>
      <c r="GI57" s="31"/>
      <c r="GJ57" s="31"/>
      <c r="GK57" s="31"/>
      <c r="GL57" s="31"/>
      <c r="GM57" s="31"/>
      <c r="GN57" s="31"/>
      <c r="GO57" s="31"/>
      <c r="GP57" s="31"/>
      <c r="GQ57" s="31"/>
      <c r="GR57" s="31"/>
      <c r="GS57" s="31"/>
      <c r="GT57" s="31"/>
      <c r="GU57" s="31"/>
      <c r="GV57" s="31"/>
      <c r="GW57" s="31"/>
      <c r="GX57" s="31"/>
      <c r="GY57" s="31"/>
      <c r="GZ57" s="31"/>
      <c r="HA57" s="31"/>
      <c r="HB57" s="31"/>
      <c r="HC57" s="31"/>
      <c r="HD57" s="31"/>
      <c r="HE57" s="31"/>
      <c r="HF57" s="31"/>
      <c r="HG57" s="31"/>
      <c r="HH57" s="31"/>
      <c r="HI57" s="31"/>
      <c r="HJ57" s="31"/>
      <c r="HK57" s="31"/>
      <c r="HL57" s="31"/>
      <c r="HM57" s="31"/>
      <c r="HN57" s="31"/>
      <c r="HO57" s="31"/>
      <c r="HP57" s="31"/>
      <c r="HQ57" s="31"/>
      <c r="HR57" s="31"/>
      <c r="HS57" s="31"/>
      <c r="HT57" s="31"/>
      <c r="HU57" s="31"/>
      <c r="HV57" s="31"/>
      <c r="HW57" s="31"/>
      <c r="HX57" s="31"/>
      <c r="HY57" s="31"/>
      <c r="HZ57" s="31"/>
      <c r="IA57" s="31"/>
      <c r="IB57" s="31"/>
      <c r="IC57" s="31"/>
      <c r="ID57" s="31"/>
      <c r="IE57" s="31"/>
      <c r="IF57" s="31"/>
      <c r="IG57" s="31"/>
      <c r="IH57" s="31"/>
      <c r="II57" s="31"/>
      <c r="IJ57" s="31"/>
      <c r="IK57" s="31"/>
      <c r="IL57" s="31"/>
      <c r="IM57" s="31"/>
      <c r="IN57" s="31"/>
      <c r="IO57" s="31"/>
      <c r="IP57" s="31"/>
      <c r="IQ57" s="31"/>
      <c r="IR57" s="31"/>
      <c r="IS57" s="31"/>
      <c r="IT57" s="31"/>
      <c r="IU57" s="31"/>
      <c r="IV57" s="31"/>
      <c r="IW57" s="31"/>
      <c r="IX57" s="31"/>
      <c r="IY57" s="31"/>
      <c r="IZ57" s="31"/>
      <c r="JA57" s="31"/>
      <c r="JB57" s="31"/>
      <c r="JC57" s="31"/>
      <c r="JD57" s="31"/>
      <c r="JE57" s="31"/>
      <c r="JF57" s="31"/>
      <c r="JG57" s="31"/>
      <c r="JH57" s="31"/>
      <c r="JI57" s="31"/>
      <c r="JJ57" s="31"/>
      <c r="JK57" s="31"/>
      <c r="JL57" s="31"/>
      <c r="JM57" s="31"/>
      <c r="JN57" s="31"/>
      <c r="JO57" s="31"/>
      <c r="JP57" s="31"/>
      <c r="JQ57" s="31"/>
      <c r="JR57" s="31"/>
      <c r="JS57" s="31"/>
      <c r="JT57" s="31"/>
      <c r="JU57" s="31"/>
      <c r="JV57" s="31"/>
      <c r="JW57" s="31"/>
      <c r="JX57" s="31"/>
      <c r="JY57" s="31"/>
      <c r="JZ57" s="31"/>
      <c r="KA57" s="31"/>
      <c r="KB57" s="31"/>
      <c r="KC57" s="31"/>
      <c r="KD57" s="31"/>
      <c r="KE57" s="31"/>
      <c r="KF57" s="31"/>
      <c r="KG57" s="31"/>
      <c r="KH57" s="31"/>
      <c r="KI57" s="31"/>
      <c r="KJ57" s="31"/>
      <c r="KK57" s="31"/>
      <c r="KL57" s="31"/>
      <c r="KM57" s="31"/>
      <c r="KN57" s="31"/>
      <c r="KO57" s="31"/>
      <c r="KP57" s="31"/>
      <c r="KQ57" s="31"/>
      <c r="KR57" s="31"/>
      <c r="KS57" s="31"/>
      <c r="KT57" s="31"/>
      <c r="KU57" s="31"/>
      <c r="KV57" s="31"/>
      <c r="KW57" s="31"/>
      <c r="KX57" s="31"/>
      <c r="KY57" s="31"/>
      <c r="KZ57" s="31"/>
      <c r="LA57" s="31"/>
      <c r="LB57" s="31"/>
      <c r="LC57" s="31"/>
      <c r="LD57" s="31"/>
      <c r="LE57" s="31"/>
      <c r="LF57" s="31"/>
      <c r="LG57" s="31"/>
      <c r="LH57" s="31"/>
      <c r="LI57" s="31"/>
      <c r="LJ57" s="31"/>
      <c r="LK57" s="31"/>
      <c r="LL57" s="31"/>
      <c r="LM57" s="31"/>
      <c r="LN57" s="31"/>
      <c r="LO57" s="31"/>
      <c r="LP57" s="31"/>
      <c r="LQ57" s="31"/>
      <c r="LR57" s="31"/>
      <c r="LS57" s="31"/>
      <c r="LT57" s="31"/>
      <c r="LU57" s="31"/>
      <c r="LV57" s="31"/>
      <c r="LW57" s="31"/>
      <c r="LX57" s="31"/>
      <c r="LY57" s="31"/>
      <c r="LZ57" s="31"/>
      <c r="MA57" s="31"/>
      <c r="MB57" s="31"/>
      <c r="MC57" s="31"/>
      <c r="MD57" s="31"/>
      <c r="ME57" s="31"/>
      <c r="MF57" s="31"/>
      <c r="MG57" s="31"/>
      <c r="MH57" s="31"/>
      <c r="MI57" s="31"/>
      <c r="MJ57" s="31"/>
      <c r="MK57" s="31"/>
      <c r="ML57" s="31"/>
      <c r="MM57" s="31"/>
      <c r="MN57" s="31"/>
      <c r="MO57" s="31"/>
      <c r="MP57" s="31"/>
      <c r="MQ57" s="31"/>
      <c r="MR57" s="31"/>
      <c r="MS57" s="31"/>
      <c r="MT57" s="31"/>
      <c r="MU57" s="31"/>
      <c r="MV57" s="31"/>
      <c r="MW57" s="31"/>
      <c r="MX57" s="31"/>
      <c r="MY57" s="31"/>
      <c r="MZ57" s="31"/>
      <c r="NA57" s="31"/>
      <c r="NB57" s="31"/>
      <c r="NC57" s="31"/>
      <c r="ND57" s="31"/>
      <c r="NE57" s="31"/>
      <c r="NF57" s="31"/>
      <c r="NG57" s="31"/>
      <c r="NH57" s="31"/>
      <c r="NI57" s="31"/>
      <c r="NJ57" s="31"/>
      <c r="NK57" s="31"/>
      <c r="NL57" s="31"/>
      <c r="NM57" s="31"/>
      <c r="NN57" s="31"/>
      <c r="NO57" s="31"/>
      <c r="NP57" s="31"/>
      <c r="NQ57" s="31"/>
      <c r="NR57" s="31"/>
      <c r="NS57" s="31"/>
      <c r="NT57" s="31"/>
      <c r="NU57" s="31"/>
      <c r="NV57" s="31"/>
      <c r="NW57" s="31"/>
      <c r="NX57" s="31"/>
      <c r="NY57" s="31"/>
      <c r="NZ57" s="31"/>
      <c r="OA57" s="31"/>
      <c r="OB57" s="31"/>
      <c r="OC57" s="31"/>
      <c r="OD57" s="31"/>
      <c r="OE57" s="31"/>
      <c r="OF57" s="31"/>
      <c r="OG57" s="31"/>
      <c r="OH57" s="31"/>
      <c r="OI57" s="31"/>
      <c r="OJ57" s="31"/>
      <c r="OK57" s="31"/>
      <c r="OL57" s="31"/>
      <c r="OM57" s="31"/>
      <c r="ON57" s="31"/>
      <c r="OO57" s="31"/>
      <c r="OP57" s="31"/>
      <c r="OQ57" s="31"/>
      <c r="OR57" s="31"/>
      <c r="OS57" s="31"/>
      <c r="OT57" s="31"/>
      <c r="OU57" s="31"/>
      <c r="OV57" s="31"/>
      <c r="OW57" s="31"/>
      <c r="OX57" s="31"/>
      <c r="OY57" s="31"/>
      <c r="OZ57" s="31"/>
      <c r="PA57" s="31"/>
      <c r="PB57" s="31"/>
      <c r="PC57" s="31"/>
      <c r="PD57" s="31"/>
      <c r="PE57" s="31"/>
      <c r="PF57" s="31"/>
      <c r="PG57" s="31"/>
      <c r="PH57" s="31"/>
      <c r="PI57" s="31"/>
      <c r="PJ57" s="31"/>
      <c r="PK57" s="31"/>
      <c r="PL57" s="31"/>
      <c r="PM57" s="31"/>
      <c r="PN57" s="31"/>
      <c r="PO57" s="31"/>
      <c r="PP57" s="31"/>
      <c r="PQ57" s="31"/>
      <c r="PR57" s="31"/>
      <c r="PS57" s="31"/>
      <c r="PT57" s="31"/>
      <c r="PU57" s="31"/>
      <c r="PV57" s="31"/>
      <c r="PW57" s="31"/>
      <c r="PX57" s="31"/>
      <c r="PY57" s="31"/>
      <c r="PZ57" s="31"/>
      <c r="QA57" s="31"/>
      <c r="QB57" s="31"/>
      <c r="QC57" s="31"/>
    </row>
    <row r="58" spans="1:445">
      <c r="A58" s="36" t="s">
        <v>99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20" t="str">
        <f t="shared" si="1"/>
        <v/>
      </c>
      <c r="U58" s="20" t="str">
        <f t="shared" si="2"/>
        <v/>
      </c>
      <c r="V58" s="34" t="str">
        <f t="shared" si="4"/>
        <v/>
      </c>
      <c r="W58" s="37"/>
      <c r="X58" s="35" t="str">
        <f t="shared" si="5"/>
        <v/>
      </c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  <c r="EQ58" s="31"/>
      <c r="ER58" s="31"/>
      <c r="ES58" s="31"/>
      <c r="ET58" s="31"/>
      <c r="EU58" s="31"/>
      <c r="EV58" s="31"/>
      <c r="EW58" s="31"/>
      <c r="EX58" s="31"/>
      <c r="EY58" s="31"/>
      <c r="EZ58" s="31"/>
      <c r="FA58" s="31"/>
      <c r="FB58" s="31"/>
      <c r="FC58" s="31"/>
      <c r="FD58" s="31"/>
      <c r="FE58" s="31"/>
      <c r="FF58" s="31"/>
      <c r="FG58" s="31"/>
      <c r="FH58" s="31"/>
      <c r="FI58" s="31"/>
      <c r="FJ58" s="31"/>
      <c r="FK58" s="31"/>
      <c r="FL58" s="31"/>
      <c r="FM58" s="31"/>
      <c r="FN58" s="31"/>
      <c r="FO58" s="31"/>
      <c r="FP58" s="31"/>
      <c r="FQ58" s="31"/>
      <c r="FR58" s="31"/>
      <c r="FS58" s="31"/>
      <c r="FT58" s="31"/>
      <c r="FU58" s="31"/>
      <c r="FV58" s="31"/>
      <c r="FW58" s="31"/>
      <c r="FX58" s="31"/>
      <c r="FY58" s="31"/>
      <c r="FZ58" s="31"/>
      <c r="GA58" s="31"/>
      <c r="GB58" s="31"/>
      <c r="GC58" s="31"/>
      <c r="GD58" s="31"/>
      <c r="GE58" s="31"/>
      <c r="GF58" s="31"/>
      <c r="GG58" s="31"/>
      <c r="GH58" s="31"/>
      <c r="GI58" s="31"/>
      <c r="GJ58" s="31"/>
      <c r="GK58" s="31"/>
      <c r="GL58" s="31"/>
      <c r="GM58" s="31"/>
      <c r="GN58" s="31"/>
      <c r="GO58" s="31"/>
      <c r="GP58" s="31"/>
      <c r="GQ58" s="31"/>
      <c r="GR58" s="31"/>
      <c r="GS58" s="31"/>
      <c r="GT58" s="31"/>
      <c r="GU58" s="31"/>
      <c r="GV58" s="31"/>
      <c r="GW58" s="31"/>
      <c r="GX58" s="31"/>
      <c r="GY58" s="31"/>
      <c r="GZ58" s="31"/>
      <c r="HA58" s="31"/>
      <c r="HB58" s="31"/>
      <c r="HC58" s="31"/>
      <c r="HD58" s="31"/>
      <c r="HE58" s="31"/>
      <c r="HF58" s="31"/>
      <c r="HG58" s="31"/>
      <c r="HH58" s="31"/>
      <c r="HI58" s="31"/>
      <c r="HJ58" s="31"/>
      <c r="HK58" s="31"/>
      <c r="HL58" s="31"/>
      <c r="HM58" s="31"/>
      <c r="HN58" s="31"/>
      <c r="HO58" s="31"/>
      <c r="HP58" s="31"/>
      <c r="HQ58" s="31"/>
      <c r="HR58" s="31"/>
      <c r="HS58" s="31"/>
      <c r="HT58" s="31"/>
      <c r="HU58" s="31"/>
      <c r="HV58" s="31"/>
      <c r="HW58" s="31"/>
      <c r="HX58" s="31"/>
      <c r="HY58" s="31"/>
      <c r="HZ58" s="31"/>
      <c r="IA58" s="31"/>
      <c r="IB58" s="31"/>
      <c r="IC58" s="31"/>
      <c r="ID58" s="31"/>
      <c r="IE58" s="31"/>
      <c r="IF58" s="31"/>
      <c r="IG58" s="31"/>
      <c r="IH58" s="31"/>
      <c r="II58" s="31"/>
      <c r="IJ58" s="31"/>
      <c r="IK58" s="31"/>
      <c r="IL58" s="31"/>
      <c r="IM58" s="31"/>
      <c r="IN58" s="31"/>
      <c r="IO58" s="31"/>
      <c r="IP58" s="31"/>
      <c r="IQ58" s="31"/>
      <c r="IR58" s="31"/>
      <c r="IS58" s="31"/>
      <c r="IT58" s="31"/>
      <c r="IU58" s="31"/>
      <c r="IV58" s="31"/>
      <c r="IW58" s="31"/>
      <c r="IX58" s="31"/>
      <c r="IY58" s="31"/>
      <c r="IZ58" s="31"/>
      <c r="JA58" s="31"/>
      <c r="JB58" s="31"/>
      <c r="JC58" s="31"/>
      <c r="JD58" s="31"/>
      <c r="JE58" s="31"/>
      <c r="JF58" s="31"/>
      <c r="JG58" s="31"/>
      <c r="JH58" s="31"/>
      <c r="JI58" s="31"/>
      <c r="JJ58" s="31"/>
      <c r="JK58" s="31"/>
      <c r="JL58" s="31"/>
      <c r="JM58" s="31"/>
      <c r="JN58" s="31"/>
      <c r="JO58" s="31"/>
      <c r="JP58" s="31"/>
      <c r="JQ58" s="31"/>
      <c r="JR58" s="31"/>
      <c r="JS58" s="31"/>
      <c r="JT58" s="31"/>
      <c r="JU58" s="31"/>
      <c r="JV58" s="31"/>
      <c r="JW58" s="31"/>
      <c r="JX58" s="31"/>
      <c r="JY58" s="31"/>
      <c r="JZ58" s="31"/>
      <c r="KA58" s="31"/>
      <c r="KB58" s="31"/>
      <c r="KC58" s="31"/>
      <c r="KD58" s="31"/>
      <c r="KE58" s="31"/>
      <c r="KF58" s="31"/>
      <c r="KG58" s="31"/>
      <c r="KH58" s="31"/>
      <c r="KI58" s="31"/>
      <c r="KJ58" s="31"/>
      <c r="KK58" s="31"/>
      <c r="KL58" s="31"/>
      <c r="KM58" s="31"/>
      <c r="KN58" s="31"/>
      <c r="KO58" s="31"/>
      <c r="KP58" s="31"/>
      <c r="KQ58" s="31"/>
      <c r="KR58" s="31"/>
      <c r="KS58" s="31"/>
      <c r="KT58" s="31"/>
      <c r="KU58" s="31"/>
      <c r="KV58" s="31"/>
      <c r="KW58" s="31"/>
      <c r="KX58" s="31"/>
      <c r="KY58" s="31"/>
      <c r="KZ58" s="31"/>
      <c r="LA58" s="31"/>
      <c r="LB58" s="31"/>
      <c r="LC58" s="31"/>
      <c r="LD58" s="31"/>
      <c r="LE58" s="31"/>
      <c r="LF58" s="31"/>
      <c r="LG58" s="31"/>
      <c r="LH58" s="31"/>
      <c r="LI58" s="31"/>
      <c r="LJ58" s="31"/>
      <c r="LK58" s="31"/>
      <c r="LL58" s="31"/>
      <c r="LM58" s="31"/>
      <c r="LN58" s="31"/>
      <c r="LO58" s="31"/>
      <c r="LP58" s="31"/>
      <c r="LQ58" s="31"/>
      <c r="LR58" s="31"/>
      <c r="LS58" s="31"/>
      <c r="LT58" s="31"/>
      <c r="LU58" s="31"/>
      <c r="LV58" s="31"/>
      <c r="LW58" s="31"/>
      <c r="LX58" s="31"/>
      <c r="LY58" s="31"/>
      <c r="LZ58" s="31"/>
      <c r="MA58" s="31"/>
      <c r="MB58" s="31"/>
      <c r="MC58" s="31"/>
      <c r="MD58" s="31"/>
      <c r="ME58" s="31"/>
      <c r="MF58" s="31"/>
      <c r="MG58" s="31"/>
      <c r="MH58" s="31"/>
      <c r="MI58" s="31"/>
      <c r="MJ58" s="31"/>
      <c r="MK58" s="31"/>
      <c r="ML58" s="31"/>
      <c r="MM58" s="31"/>
      <c r="MN58" s="31"/>
      <c r="MO58" s="31"/>
      <c r="MP58" s="31"/>
      <c r="MQ58" s="31"/>
      <c r="MR58" s="31"/>
      <c r="MS58" s="31"/>
      <c r="MT58" s="31"/>
      <c r="MU58" s="31"/>
      <c r="MV58" s="31"/>
      <c r="MW58" s="31"/>
      <c r="MX58" s="31"/>
      <c r="MY58" s="31"/>
      <c r="MZ58" s="31"/>
      <c r="NA58" s="31"/>
      <c r="NB58" s="31"/>
      <c r="NC58" s="31"/>
      <c r="ND58" s="31"/>
      <c r="NE58" s="31"/>
      <c r="NF58" s="31"/>
      <c r="NG58" s="31"/>
      <c r="NH58" s="31"/>
      <c r="NI58" s="31"/>
      <c r="NJ58" s="31"/>
      <c r="NK58" s="31"/>
      <c r="NL58" s="31"/>
      <c r="NM58" s="31"/>
      <c r="NN58" s="31"/>
      <c r="NO58" s="31"/>
      <c r="NP58" s="31"/>
      <c r="NQ58" s="31"/>
      <c r="NR58" s="31"/>
      <c r="NS58" s="31"/>
      <c r="NT58" s="31"/>
      <c r="NU58" s="31"/>
      <c r="NV58" s="31"/>
      <c r="NW58" s="31"/>
      <c r="NX58" s="31"/>
      <c r="NY58" s="31"/>
      <c r="NZ58" s="31"/>
      <c r="OA58" s="31"/>
      <c r="OB58" s="31"/>
      <c r="OC58" s="31"/>
      <c r="OD58" s="31"/>
      <c r="OE58" s="31"/>
      <c r="OF58" s="31"/>
      <c r="OG58" s="31"/>
      <c r="OH58" s="31"/>
      <c r="OI58" s="31"/>
      <c r="OJ58" s="31"/>
      <c r="OK58" s="31"/>
      <c r="OL58" s="31"/>
      <c r="OM58" s="31"/>
      <c r="ON58" s="31"/>
      <c r="OO58" s="31"/>
      <c r="OP58" s="31"/>
      <c r="OQ58" s="31"/>
      <c r="OR58" s="31"/>
      <c r="OS58" s="31"/>
      <c r="OT58" s="31"/>
      <c r="OU58" s="31"/>
      <c r="OV58" s="31"/>
      <c r="OW58" s="31"/>
      <c r="OX58" s="31"/>
      <c r="OY58" s="31"/>
      <c r="OZ58" s="31"/>
      <c r="PA58" s="31"/>
      <c r="PB58" s="31"/>
      <c r="PC58" s="31"/>
      <c r="PD58" s="31"/>
      <c r="PE58" s="31"/>
      <c r="PF58" s="31"/>
      <c r="PG58" s="31"/>
      <c r="PH58" s="31"/>
      <c r="PI58" s="31"/>
      <c r="PJ58" s="31"/>
      <c r="PK58" s="31"/>
      <c r="PL58" s="31"/>
      <c r="PM58" s="31"/>
      <c r="PN58" s="31"/>
      <c r="PO58" s="31"/>
      <c r="PP58" s="31"/>
      <c r="PQ58" s="31"/>
      <c r="PR58" s="31"/>
      <c r="PS58" s="31"/>
      <c r="PT58" s="31"/>
      <c r="PU58" s="31"/>
      <c r="PV58" s="31"/>
      <c r="PW58" s="31"/>
      <c r="PX58" s="31"/>
      <c r="PY58" s="31"/>
      <c r="PZ58" s="31"/>
      <c r="QA58" s="31"/>
      <c r="QB58" s="31"/>
      <c r="QC58" s="31"/>
    </row>
    <row r="59" spans="1:445">
      <c r="A59" s="36" t="s">
        <v>95</v>
      </c>
      <c r="B59" s="33"/>
      <c r="C59" s="33"/>
      <c r="D59" s="33" t="s">
        <v>150</v>
      </c>
      <c r="E59" s="33"/>
      <c r="F59" s="33">
        <v>900</v>
      </c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20">
        <f t="shared" si="1"/>
        <v>0</v>
      </c>
      <c r="U59" s="20">
        <f t="shared" si="2"/>
        <v>900</v>
      </c>
      <c r="V59" s="34">
        <f t="shared" si="4"/>
        <v>0</v>
      </c>
      <c r="W59" s="37"/>
      <c r="X59" s="35" t="str">
        <f t="shared" si="5"/>
        <v/>
      </c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  <c r="EQ59" s="31"/>
      <c r="ER59" s="31"/>
      <c r="ES59" s="31"/>
      <c r="ET59" s="31"/>
      <c r="EU59" s="31"/>
      <c r="EV59" s="31"/>
      <c r="EW59" s="31"/>
      <c r="EX59" s="31"/>
      <c r="EY59" s="31"/>
      <c r="EZ59" s="31"/>
      <c r="FA59" s="31"/>
      <c r="FB59" s="31"/>
      <c r="FC59" s="31"/>
      <c r="FD59" s="31"/>
      <c r="FE59" s="31"/>
      <c r="FF59" s="31"/>
      <c r="FG59" s="31"/>
      <c r="FH59" s="31"/>
      <c r="FI59" s="31"/>
      <c r="FJ59" s="31"/>
      <c r="FK59" s="31"/>
      <c r="FL59" s="31"/>
      <c r="FM59" s="31"/>
      <c r="FN59" s="31"/>
      <c r="FO59" s="31"/>
      <c r="FP59" s="31"/>
      <c r="FQ59" s="31"/>
      <c r="FR59" s="31"/>
      <c r="FS59" s="31"/>
      <c r="FT59" s="31"/>
      <c r="FU59" s="31"/>
      <c r="FV59" s="31"/>
      <c r="FW59" s="31"/>
      <c r="FX59" s="31"/>
      <c r="FY59" s="31"/>
      <c r="FZ59" s="31"/>
      <c r="GA59" s="31"/>
      <c r="GB59" s="31"/>
      <c r="GC59" s="31"/>
      <c r="GD59" s="31"/>
      <c r="GE59" s="31"/>
      <c r="GF59" s="31"/>
      <c r="GG59" s="31"/>
      <c r="GH59" s="31"/>
      <c r="GI59" s="31"/>
      <c r="GJ59" s="31"/>
      <c r="GK59" s="31"/>
      <c r="GL59" s="31"/>
      <c r="GM59" s="31"/>
      <c r="GN59" s="31"/>
      <c r="GO59" s="31"/>
      <c r="GP59" s="31"/>
      <c r="GQ59" s="31"/>
      <c r="GR59" s="31"/>
      <c r="GS59" s="31"/>
      <c r="GT59" s="31"/>
      <c r="GU59" s="31"/>
      <c r="GV59" s="31"/>
      <c r="GW59" s="31"/>
      <c r="GX59" s="31"/>
      <c r="GY59" s="31"/>
      <c r="GZ59" s="31"/>
      <c r="HA59" s="31"/>
      <c r="HB59" s="31"/>
      <c r="HC59" s="31"/>
      <c r="HD59" s="31"/>
      <c r="HE59" s="31"/>
      <c r="HF59" s="31"/>
      <c r="HG59" s="31"/>
      <c r="HH59" s="31"/>
      <c r="HI59" s="31"/>
      <c r="HJ59" s="31"/>
      <c r="HK59" s="31"/>
      <c r="HL59" s="31"/>
      <c r="HM59" s="31"/>
      <c r="HN59" s="31"/>
      <c r="HO59" s="31"/>
      <c r="HP59" s="31"/>
      <c r="HQ59" s="31"/>
      <c r="HR59" s="31"/>
      <c r="HS59" s="31"/>
      <c r="HT59" s="31"/>
      <c r="HU59" s="31"/>
      <c r="HV59" s="31"/>
      <c r="HW59" s="31"/>
      <c r="HX59" s="31"/>
      <c r="HY59" s="31"/>
      <c r="HZ59" s="31"/>
      <c r="IA59" s="31"/>
      <c r="IB59" s="31"/>
      <c r="IC59" s="31"/>
      <c r="ID59" s="31"/>
      <c r="IE59" s="31"/>
      <c r="IF59" s="31"/>
      <c r="IG59" s="31"/>
      <c r="IH59" s="31"/>
      <c r="II59" s="31"/>
      <c r="IJ59" s="31"/>
      <c r="IK59" s="31"/>
      <c r="IL59" s="31"/>
      <c r="IM59" s="31"/>
      <c r="IN59" s="31"/>
      <c r="IO59" s="31"/>
      <c r="IP59" s="31"/>
      <c r="IQ59" s="31"/>
      <c r="IR59" s="31"/>
      <c r="IS59" s="31"/>
      <c r="IT59" s="31"/>
      <c r="IU59" s="31"/>
      <c r="IV59" s="31"/>
      <c r="IW59" s="31"/>
      <c r="IX59" s="31"/>
      <c r="IY59" s="31"/>
      <c r="IZ59" s="31"/>
      <c r="JA59" s="31"/>
      <c r="JB59" s="31"/>
      <c r="JC59" s="31"/>
      <c r="JD59" s="31"/>
      <c r="JE59" s="31"/>
      <c r="JF59" s="31"/>
      <c r="JG59" s="31"/>
      <c r="JH59" s="31"/>
      <c r="JI59" s="31"/>
      <c r="JJ59" s="31"/>
      <c r="JK59" s="31"/>
      <c r="JL59" s="31"/>
      <c r="JM59" s="31"/>
      <c r="JN59" s="31"/>
      <c r="JO59" s="31"/>
      <c r="JP59" s="31"/>
      <c r="JQ59" s="31"/>
      <c r="JR59" s="31"/>
      <c r="JS59" s="31"/>
      <c r="JT59" s="31"/>
      <c r="JU59" s="31"/>
      <c r="JV59" s="31"/>
      <c r="JW59" s="31"/>
      <c r="JX59" s="31"/>
      <c r="JY59" s="31"/>
      <c r="JZ59" s="31"/>
      <c r="KA59" s="31"/>
      <c r="KB59" s="31"/>
      <c r="KC59" s="31"/>
      <c r="KD59" s="31"/>
      <c r="KE59" s="31"/>
      <c r="KF59" s="31"/>
      <c r="KG59" s="31"/>
      <c r="KH59" s="31"/>
      <c r="KI59" s="31"/>
      <c r="KJ59" s="31"/>
      <c r="KK59" s="31"/>
      <c r="KL59" s="31"/>
      <c r="KM59" s="31"/>
      <c r="KN59" s="31"/>
      <c r="KO59" s="31"/>
      <c r="KP59" s="31"/>
      <c r="KQ59" s="31"/>
      <c r="KR59" s="31"/>
      <c r="KS59" s="31"/>
      <c r="KT59" s="31"/>
      <c r="KU59" s="31"/>
      <c r="KV59" s="31"/>
      <c r="KW59" s="31"/>
      <c r="KX59" s="31"/>
      <c r="KY59" s="31"/>
      <c r="KZ59" s="31"/>
      <c r="LA59" s="31"/>
      <c r="LB59" s="31"/>
      <c r="LC59" s="31"/>
      <c r="LD59" s="31"/>
      <c r="LE59" s="31"/>
      <c r="LF59" s="31"/>
      <c r="LG59" s="31"/>
      <c r="LH59" s="31"/>
      <c r="LI59" s="31"/>
      <c r="LJ59" s="31"/>
      <c r="LK59" s="31"/>
      <c r="LL59" s="31"/>
      <c r="LM59" s="31"/>
      <c r="LN59" s="31"/>
      <c r="LO59" s="31"/>
      <c r="LP59" s="31"/>
      <c r="LQ59" s="31"/>
      <c r="LR59" s="31"/>
      <c r="LS59" s="31"/>
      <c r="LT59" s="31"/>
      <c r="LU59" s="31"/>
      <c r="LV59" s="31"/>
      <c r="LW59" s="31"/>
      <c r="LX59" s="31"/>
      <c r="LY59" s="31"/>
      <c r="LZ59" s="31"/>
      <c r="MA59" s="31"/>
      <c r="MB59" s="31"/>
      <c r="MC59" s="31"/>
      <c r="MD59" s="31"/>
      <c r="ME59" s="31"/>
      <c r="MF59" s="31"/>
      <c r="MG59" s="31"/>
      <c r="MH59" s="31"/>
      <c r="MI59" s="31"/>
      <c r="MJ59" s="31"/>
      <c r="MK59" s="31"/>
      <c r="ML59" s="31"/>
      <c r="MM59" s="31"/>
      <c r="MN59" s="31"/>
      <c r="MO59" s="31"/>
      <c r="MP59" s="31"/>
      <c r="MQ59" s="31"/>
      <c r="MR59" s="31"/>
      <c r="MS59" s="31"/>
      <c r="MT59" s="31"/>
      <c r="MU59" s="31"/>
      <c r="MV59" s="31"/>
      <c r="MW59" s="31"/>
      <c r="MX59" s="31"/>
      <c r="MY59" s="31"/>
      <c r="MZ59" s="31"/>
      <c r="NA59" s="31"/>
      <c r="NB59" s="31"/>
      <c r="NC59" s="31"/>
      <c r="ND59" s="31"/>
      <c r="NE59" s="31"/>
      <c r="NF59" s="31"/>
      <c r="NG59" s="31"/>
      <c r="NH59" s="31"/>
      <c r="NI59" s="31"/>
      <c r="NJ59" s="31"/>
      <c r="NK59" s="31"/>
      <c r="NL59" s="31"/>
      <c r="NM59" s="31"/>
      <c r="NN59" s="31"/>
      <c r="NO59" s="31"/>
      <c r="NP59" s="31"/>
      <c r="NQ59" s="31"/>
      <c r="NR59" s="31"/>
      <c r="NS59" s="31"/>
      <c r="NT59" s="31"/>
      <c r="NU59" s="31"/>
      <c r="NV59" s="31"/>
      <c r="NW59" s="31"/>
      <c r="NX59" s="31"/>
      <c r="NY59" s="31"/>
      <c r="NZ59" s="31"/>
      <c r="OA59" s="31"/>
      <c r="OB59" s="31"/>
      <c r="OC59" s="31"/>
      <c r="OD59" s="31"/>
      <c r="OE59" s="31"/>
      <c r="OF59" s="31"/>
      <c r="OG59" s="31"/>
      <c r="OH59" s="31"/>
      <c r="OI59" s="31"/>
      <c r="OJ59" s="31"/>
      <c r="OK59" s="31"/>
      <c r="OL59" s="31"/>
      <c r="OM59" s="31"/>
      <c r="ON59" s="31"/>
      <c r="OO59" s="31"/>
      <c r="OP59" s="31"/>
      <c r="OQ59" s="31"/>
      <c r="OR59" s="31"/>
      <c r="OS59" s="31"/>
      <c r="OT59" s="31"/>
      <c r="OU59" s="31"/>
      <c r="OV59" s="31"/>
      <c r="OW59" s="31"/>
      <c r="OX59" s="31"/>
      <c r="OY59" s="31"/>
      <c r="OZ59" s="31"/>
      <c r="PA59" s="31"/>
      <c r="PB59" s="31"/>
      <c r="PC59" s="31"/>
      <c r="PD59" s="31"/>
      <c r="PE59" s="31"/>
      <c r="PF59" s="31"/>
      <c r="PG59" s="31"/>
      <c r="PH59" s="31"/>
      <c r="PI59" s="31"/>
      <c r="PJ59" s="31"/>
      <c r="PK59" s="31"/>
      <c r="PL59" s="31"/>
      <c r="PM59" s="31"/>
      <c r="PN59" s="31"/>
      <c r="PO59" s="31"/>
      <c r="PP59" s="31"/>
      <c r="PQ59" s="31"/>
      <c r="PR59" s="31"/>
      <c r="PS59" s="31"/>
      <c r="PT59" s="31"/>
      <c r="PU59" s="31"/>
      <c r="PV59" s="31"/>
      <c r="PW59" s="31"/>
      <c r="PX59" s="31"/>
      <c r="PY59" s="31"/>
      <c r="PZ59" s="31"/>
      <c r="QA59" s="31"/>
      <c r="QB59" s="31"/>
      <c r="QC59" s="31"/>
    </row>
    <row r="60" spans="1:445">
      <c r="A60" s="36" t="s">
        <v>682</v>
      </c>
      <c r="B60" s="33" t="s">
        <v>27</v>
      </c>
      <c r="C60" s="33">
        <v>80</v>
      </c>
      <c r="D60" s="33" t="s">
        <v>31</v>
      </c>
      <c r="E60" s="33"/>
      <c r="F60" s="33">
        <v>375</v>
      </c>
      <c r="G60" s="33">
        <v>80</v>
      </c>
      <c r="H60" s="33"/>
      <c r="I60" s="33">
        <v>40</v>
      </c>
      <c r="J60" s="33">
        <v>40</v>
      </c>
      <c r="K60" s="33">
        <v>40</v>
      </c>
      <c r="L60" s="33">
        <v>40</v>
      </c>
      <c r="M60" s="33">
        <v>40</v>
      </c>
      <c r="N60" s="33">
        <v>40</v>
      </c>
      <c r="O60" s="33">
        <v>40</v>
      </c>
      <c r="P60" s="33">
        <v>15</v>
      </c>
      <c r="Q60" s="33"/>
      <c r="R60" s="33"/>
      <c r="S60" s="33"/>
      <c r="T60" s="20">
        <f t="shared" si="1"/>
        <v>375</v>
      </c>
      <c r="U60" s="20">
        <f t="shared" si="2"/>
        <v>0</v>
      </c>
      <c r="V60" s="34">
        <f t="shared" si="4"/>
        <v>1</v>
      </c>
      <c r="W60" s="37"/>
      <c r="X60" s="35" t="str">
        <f t="shared" si="5"/>
        <v/>
      </c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  <c r="IS60" s="31"/>
      <c r="IT60" s="31"/>
      <c r="IU60" s="31"/>
      <c r="IV60" s="31"/>
      <c r="IW60" s="31"/>
      <c r="IX60" s="31"/>
      <c r="IY60" s="31"/>
      <c r="IZ60" s="31"/>
      <c r="JA60" s="31"/>
      <c r="JB60" s="31"/>
      <c r="JC60" s="31"/>
      <c r="JD60" s="31"/>
      <c r="JE60" s="31"/>
      <c r="JF60" s="31"/>
      <c r="JG60" s="31"/>
      <c r="JH60" s="31"/>
      <c r="JI60" s="31"/>
      <c r="JJ60" s="31"/>
      <c r="JK60" s="31"/>
      <c r="JL60" s="31"/>
      <c r="JM60" s="31"/>
      <c r="JN60" s="31"/>
      <c r="JO60" s="31"/>
      <c r="JP60" s="31"/>
      <c r="JQ60" s="31"/>
      <c r="JR60" s="31"/>
      <c r="JS60" s="31"/>
      <c r="JT60" s="31"/>
      <c r="JU60" s="31"/>
      <c r="JV60" s="31"/>
      <c r="JW60" s="31"/>
      <c r="JX60" s="31"/>
      <c r="JY60" s="31"/>
      <c r="JZ60" s="31"/>
      <c r="KA60" s="31"/>
      <c r="KB60" s="31"/>
      <c r="KC60" s="31"/>
      <c r="KD60" s="31"/>
      <c r="KE60" s="31"/>
      <c r="KF60" s="31"/>
      <c r="KG60" s="31"/>
      <c r="KH60" s="31"/>
      <c r="KI60" s="31"/>
      <c r="KJ60" s="31"/>
      <c r="KK60" s="31"/>
      <c r="KL60" s="31"/>
      <c r="KM60" s="31"/>
      <c r="KN60" s="31"/>
      <c r="KO60" s="31"/>
      <c r="KP60" s="31"/>
      <c r="KQ60" s="31"/>
      <c r="KR60" s="31"/>
      <c r="KS60" s="31"/>
      <c r="KT60" s="31"/>
      <c r="KU60" s="31"/>
      <c r="KV60" s="31"/>
      <c r="KW60" s="31"/>
      <c r="KX60" s="31"/>
      <c r="KY60" s="31"/>
      <c r="KZ60" s="31"/>
      <c r="LA60" s="31"/>
      <c r="LB60" s="31"/>
      <c r="LC60" s="31"/>
      <c r="LD60" s="31"/>
      <c r="LE60" s="31"/>
      <c r="LF60" s="31"/>
      <c r="LG60" s="31"/>
      <c r="LH60" s="31"/>
      <c r="LI60" s="31"/>
      <c r="LJ60" s="31"/>
      <c r="LK60" s="31"/>
      <c r="LL60" s="31"/>
      <c r="LM60" s="31"/>
      <c r="LN60" s="31"/>
      <c r="LO60" s="31"/>
      <c r="LP60" s="31"/>
      <c r="LQ60" s="31"/>
      <c r="LR60" s="31"/>
      <c r="LS60" s="31"/>
      <c r="LT60" s="31"/>
      <c r="LU60" s="31"/>
      <c r="LV60" s="31"/>
      <c r="LW60" s="31"/>
      <c r="LX60" s="31"/>
      <c r="LY60" s="31"/>
      <c r="LZ60" s="31"/>
      <c r="MA60" s="31"/>
      <c r="MB60" s="31"/>
      <c r="MC60" s="31"/>
      <c r="MD60" s="31"/>
      <c r="ME60" s="31"/>
      <c r="MF60" s="31"/>
      <c r="MG60" s="31"/>
      <c r="MH60" s="31"/>
      <c r="MI60" s="31"/>
      <c r="MJ60" s="31"/>
      <c r="MK60" s="31"/>
      <c r="ML60" s="31"/>
      <c r="MM60" s="31"/>
      <c r="MN60" s="31"/>
      <c r="MO60" s="31"/>
      <c r="MP60" s="31"/>
      <c r="MQ60" s="31"/>
      <c r="MR60" s="31"/>
      <c r="MS60" s="31"/>
      <c r="MT60" s="31"/>
      <c r="MU60" s="31"/>
      <c r="MV60" s="31"/>
      <c r="MW60" s="31"/>
      <c r="MX60" s="31"/>
      <c r="MY60" s="31"/>
      <c r="MZ60" s="31"/>
      <c r="NA60" s="31"/>
      <c r="NB60" s="31"/>
      <c r="NC60" s="31"/>
      <c r="ND60" s="31"/>
      <c r="NE60" s="31"/>
      <c r="NF60" s="31"/>
      <c r="NG60" s="31"/>
      <c r="NH60" s="31"/>
      <c r="NI60" s="31"/>
      <c r="NJ60" s="31"/>
      <c r="NK60" s="31"/>
      <c r="NL60" s="31"/>
      <c r="NM60" s="31"/>
      <c r="NN60" s="31"/>
      <c r="NO60" s="31"/>
      <c r="NP60" s="31"/>
      <c r="NQ60" s="31"/>
      <c r="NR60" s="31"/>
      <c r="NS60" s="31"/>
      <c r="NT60" s="31"/>
      <c r="NU60" s="31"/>
      <c r="NV60" s="31"/>
      <c r="NW60" s="31"/>
      <c r="NX60" s="31"/>
      <c r="NY60" s="31"/>
      <c r="NZ60" s="31"/>
      <c r="OA60" s="31"/>
      <c r="OB60" s="31"/>
      <c r="OC60" s="31"/>
      <c r="OD60" s="31"/>
      <c r="OE60" s="31"/>
      <c r="OF60" s="31"/>
      <c r="OG60" s="31"/>
      <c r="OH60" s="31"/>
      <c r="OI60" s="31"/>
      <c r="OJ60" s="31"/>
      <c r="OK60" s="31"/>
      <c r="OL60" s="31"/>
      <c r="OM60" s="31"/>
      <c r="ON60" s="31"/>
      <c r="OO60" s="31"/>
      <c r="OP60" s="31"/>
      <c r="OQ60" s="31"/>
      <c r="OR60" s="31"/>
      <c r="OS60" s="31"/>
      <c r="OT60" s="31"/>
      <c r="OU60" s="31"/>
      <c r="OV60" s="31"/>
      <c r="OW60" s="31"/>
      <c r="OX60" s="31"/>
      <c r="OY60" s="31"/>
      <c r="OZ60" s="31"/>
      <c r="PA60" s="31"/>
      <c r="PB60" s="31"/>
      <c r="PC60" s="31"/>
      <c r="PD60" s="31"/>
      <c r="PE60" s="31"/>
      <c r="PF60" s="31"/>
      <c r="PG60" s="31"/>
      <c r="PH60" s="31"/>
      <c r="PI60" s="31"/>
      <c r="PJ60" s="31"/>
      <c r="PK60" s="31"/>
      <c r="PL60" s="31"/>
      <c r="PM60" s="31"/>
      <c r="PN60" s="31"/>
      <c r="PO60" s="31"/>
      <c r="PP60" s="31"/>
      <c r="PQ60" s="31"/>
      <c r="PR60" s="31"/>
      <c r="PS60" s="31"/>
      <c r="PT60" s="31"/>
      <c r="PU60" s="31"/>
      <c r="PV60" s="31"/>
      <c r="PW60" s="31"/>
      <c r="PX60" s="31"/>
      <c r="PY60" s="31"/>
      <c r="PZ60" s="31"/>
      <c r="QA60" s="31"/>
      <c r="QB60" s="31"/>
      <c r="QC60" s="31"/>
    </row>
    <row r="61" spans="1:445">
      <c r="A61" s="36" t="s">
        <v>649</v>
      </c>
      <c r="B61" s="33" t="s">
        <v>27</v>
      </c>
      <c r="C61" s="33">
        <v>80</v>
      </c>
      <c r="D61" s="33" t="s">
        <v>31</v>
      </c>
      <c r="E61" s="33">
        <v>60</v>
      </c>
      <c r="F61" s="33">
        <v>375</v>
      </c>
      <c r="G61" s="33">
        <v>80</v>
      </c>
      <c r="H61" s="33"/>
      <c r="I61" s="33">
        <v>40</v>
      </c>
      <c r="J61" s="33">
        <v>55</v>
      </c>
      <c r="K61" s="33">
        <v>55</v>
      </c>
      <c r="L61" s="33">
        <v>55</v>
      </c>
      <c r="M61" s="33">
        <v>55</v>
      </c>
      <c r="N61" s="33">
        <v>40</v>
      </c>
      <c r="O61" s="33">
        <v>40</v>
      </c>
      <c r="P61" s="33">
        <v>15</v>
      </c>
      <c r="Q61" s="33"/>
      <c r="R61" s="33"/>
      <c r="S61" s="33"/>
      <c r="T61" s="20">
        <f t="shared" si="1"/>
        <v>435</v>
      </c>
      <c r="U61" s="20">
        <f t="shared" si="2"/>
        <v>0</v>
      </c>
      <c r="V61" s="34">
        <f t="shared" si="4"/>
        <v>1</v>
      </c>
      <c r="X61" s="35" t="str">
        <f t="shared" si="5"/>
        <v/>
      </c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  <c r="DW61" s="31"/>
      <c r="DX61" s="31"/>
      <c r="DY61" s="31"/>
      <c r="DZ61" s="31"/>
      <c r="EA61" s="31"/>
      <c r="EB61" s="31"/>
      <c r="EC61" s="31"/>
      <c r="ED61" s="31"/>
      <c r="EE61" s="31"/>
      <c r="EF61" s="31"/>
      <c r="EG61" s="31"/>
      <c r="EH61" s="31"/>
      <c r="EI61" s="31"/>
      <c r="EJ61" s="31"/>
      <c r="EK61" s="31"/>
      <c r="EL61" s="31"/>
      <c r="EM61" s="31"/>
      <c r="EN61" s="31"/>
      <c r="EO61" s="31"/>
      <c r="EP61" s="31"/>
      <c r="EQ61" s="31"/>
      <c r="ER61" s="31"/>
      <c r="ES61" s="31"/>
      <c r="ET61" s="31"/>
      <c r="EU61" s="31"/>
      <c r="EV61" s="31"/>
      <c r="EW61" s="31"/>
      <c r="EX61" s="31"/>
      <c r="EY61" s="31"/>
      <c r="EZ61" s="31"/>
      <c r="FA61" s="31"/>
      <c r="FB61" s="31"/>
      <c r="FC61" s="31"/>
      <c r="FD61" s="31"/>
      <c r="FE61" s="31"/>
      <c r="FF61" s="31"/>
      <c r="FG61" s="31"/>
      <c r="FH61" s="31"/>
      <c r="FI61" s="31"/>
      <c r="FJ61" s="31"/>
      <c r="FK61" s="31"/>
      <c r="FL61" s="31"/>
      <c r="FM61" s="31"/>
      <c r="FN61" s="31"/>
      <c r="FO61" s="31"/>
      <c r="FP61" s="31"/>
      <c r="FQ61" s="31"/>
      <c r="FR61" s="31"/>
      <c r="FS61" s="31"/>
      <c r="FT61" s="31"/>
      <c r="FU61" s="31"/>
      <c r="FV61" s="31"/>
      <c r="FW61" s="31"/>
      <c r="FX61" s="31"/>
      <c r="FY61" s="31"/>
      <c r="FZ61" s="31"/>
      <c r="GA61" s="31"/>
      <c r="GB61" s="31"/>
      <c r="GC61" s="31"/>
      <c r="GD61" s="31"/>
      <c r="GE61" s="31"/>
      <c r="GF61" s="31"/>
      <c r="GG61" s="31"/>
      <c r="GH61" s="31"/>
      <c r="GI61" s="31"/>
      <c r="GJ61" s="31"/>
      <c r="GK61" s="31"/>
      <c r="GL61" s="31"/>
      <c r="GM61" s="31"/>
      <c r="GN61" s="31"/>
      <c r="GO61" s="31"/>
      <c r="GP61" s="31"/>
      <c r="GQ61" s="31"/>
      <c r="GR61" s="31"/>
      <c r="GS61" s="31"/>
      <c r="GT61" s="31"/>
      <c r="GU61" s="31"/>
      <c r="GV61" s="31"/>
      <c r="GW61" s="31"/>
      <c r="GX61" s="31"/>
      <c r="GY61" s="31"/>
      <c r="GZ61" s="31"/>
      <c r="HA61" s="31"/>
      <c r="HB61" s="31"/>
      <c r="HC61" s="31"/>
      <c r="HD61" s="31"/>
      <c r="HE61" s="31"/>
      <c r="HF61" s="31"/>
      <c r="HG61" s="31"/>
      <c r="HH61" s="31"/>
      <c r="HI61" s="31"/>
      <c r="HJ61" s="31"/>
      <c r="HK61" s="31"/>
      <c r="HL61" s="31"/>
      <c r="HM61" s="31"/>
      <c r="HN61" s="31"/>
      <c r="HO61" s="31"/>
      <c r="HP61" s="31"/>
      <c r="HQ61" s="31"/>
      <c r="HR61" s="31"/>
      <c r="HS61" s="31"/>
      <c r="HT61" s="31"/>
      <c r="HU61" s="31"/>
      <c r="HV61" s="31"/>
      <c r="HW61" s="31"/>
      <c r="HX61" s="31"/>
      <c r="HY61" s="31"/>
      <c r="HZ61" s="31"/>
      <c r="IA61" s="31"/>
      <c r="IB61" s="31"/>
      <c r="IC61" s="31"/>
      <c r="ID61" s="31"/>
      <c r="IE61" s="31"/>
      <c r="IF61" s="31"/>
      <c r="IG61" s="31"/>
      <c r="IH61" s="31"/>
      <c r="II61" s="31"/>
      <c r="IJ61" s="31"/>
      <c r="IK61" s="31"/>
      <c r="IL61" s="31"/>
      <c r="IM61" s="31"/>
      <c r="IN61" s="31"/>
      <c r="IO61" s="31"/>
      <c r="IP61" s="31"/>
      <c r="IQ61" s="31"/>
      <c r="IR61" s="31"/>
      <c r="IS61" s="31"/>
      <c r="IT61" s="31"/>
      <c r="IU61" s="31"/>
      <c r="IV61" s="31"/>
      <c r="IW61" s="31"/>
      <c r="IX61" s="31"/>
      <c r="IY61" s="31"/>
      <c r="IZ61" s="31"/>
      <c r="JA61" s="31"/>
      <c r="JB61" s="31"/>
      <c r="JC61" s="31"/>
      <c r="JD61" s="31"/>
      <c r="JE61" s="31"/>
      <c r="JF61" s="31"/>
      <c r="JG61" s="31"/>
      <c r="JH61" s="31"/>
      <c r="JI61" s="31"/>
      <c r="JJ61" s="31"/>
      <c r="JK61" s="31"/>
      <c r="JL61" s="31"/>
      <c r="JM61" s="31"/>
      <c r="JN61" s="31"/>
      <c r="JO61" s="31"/>
      <c r="JP61" s="31"/>
      <c r="JQ61" s="31"/>
      <c r="JR61" s="31"/>
      <c r="JS61" s="31"/>
      <c r="JT61" s="31"/>
      <c r="JU61" s="31"/>
      <c r="JV61" s="31"/>
      <c r="JW61" s="31"/>
      <c r="JX61" s="31"/>
      <c r="JY61" s="31"/>
      <c r="JZ61" s="31"/>
      <c r="KA61" s="31"/>
      <c r="KB61" s="31"/>
      <c r="KC61" s="31"/>
      <c r="KD61" s="31"/>
      <c r="KE61" s="31"/>
      <c r="KF61" s="31"/>
      <c r="KG61" s="31"/>
      <c r="KH61" s="31"/>
      <c r="KI61" s="31"/>
      <c r="KJ61" s="31"/>
      <c r="KK61" s="31"/>
      <c r="KL61" s="31"/>
      <c r="KM61" s="31"/>
      <c r="KN61" s="31"/>
      <c r="KO61" s="31"/>
      <c r="KP61" s="31"/>
      <c r="KQ61" s="31"/>
      <c r="KR61" s="31"/>
      <c r="KS61" s="31"/>
      <c r="KT61" s="31"/>
      <c r="KU61" s="31"/>
      <c r="KV61" s="31"/>
      <c r="KW61" s="31"/>
      <c r="KX61" s="31"/>
      <c r="KY61" s="31"/>
      <c r="KZ61" s="31"/>
      <c r="LA61" s="31"/>
      <c r="LB61" s="31"/>
      <c r="LC61" s="31"/>
      <c r="LD61" s="31"/>
      <c r="LE61" s="31"/>
      <c r="LF61" s="31"/>
      <c r="LG61" s="31"/>
      <c r="LH61" s="31"/>
      <c r="LI61" s="31"/>
      <c r="LJ61" s="31"/>
      <c r="LK61" s="31"/>
      <c r="LL61" s="31"/>
      <c r="LM61" s="31"/>
      <c r="LN61" s="31"/>
      <c r="LO61" s="31"/>
      <c r="LP61" s="31"/>
      <c r="LQ61" s="31"/>
      <c r="LR61" s="31"/>
      <c r="LS61" s="31"/>
      <c r="LT61" s="31"/>
      <c r="LU61" s="31"/>
      <c r="LV61" s="31"/>
      <c r="LW61" s="31"/>
      <c r="LX61" s="31"/>
      <c r="LY61" s="31"/>
      <c r="LZ61" s="31"/>
      <c r="MA61" s="31"/>
      <c r="MB61" s="31"/>
      <c r="MC61" s="31"/>
      <c r="MD61" s="31"/>
      <c r="ME61" s="31"/>
      <c r="MF61" s="31"/>
      <c r="MG61" s="31"/>
      <c r="MH61" s="31"/>
      <c r="MI61" s="31"/>
      <c r="MJ61" s="31"/>
      <c r="MK61" s="31"/>
      <c r="ML61" s="31"/>
      <c r="MM61" s="31"/>
      <c r="MN61" s="31"/>
      <c r="MO61" s="31"/>
      <c r="MP61" s="31"/>
      <c r="MQ61" s="31"/>
      <c r="MR61" s="31"/>
      <c r="MS61" s="31"/>
      <c r="MT61" s="31"/>
      <c r="MU61" s="31"/>
      <c r="MV61" s="31"/>
      <c r="MW61" s="31"/>
      <c r="MX61" s="31"/>
      <c r="MY61" s="31"/>
      <c r="MZ61" s="31"/>
      <c r="NA61" s="31"/>
      <c r="NB61" s="31"/>
      <c r="NC61" s="31"/>
      <c r="ND61" s="31"/>
      <c r="NE61" s="31"/>
      <c r="NF61" s="31"/>
      <c r="NG61" s="31"/>
      <c r="NH61" s="31"/>
      <c r="NI61" s="31"/>
      <c r="NJ61" s="31"/>
      <c r="NK61" s="31"/>
      <c r="NL61" s="31"/>
      <c r="NM61" s="31"/>
      <c r="NN61" s="31"/>
      <c r="NO61" s="31"/>
      <c r="NP61" s="31"/>
      <c r="NQ61" s="31"/>
      <c r="NR61" s="31"/>
      <c r="NS61" s="31"/>
      <c r="NT61" s="31"/>
      <c r="NU61" s="31"/>
      <c r="NV61" s="31"/>
      <c r="NW61" s="31"/>
      <c r="NX61" s="31"/>
      <c r="NY61" s="31"/>
      <c r="NZ61" s="31"/>
      <c r="OA61" s="31"/>
      <c r="OB61" s="31"/>
      <c r="OC61" s="31"/>
      <c r="OD61" s="31"/>
      <c r="OE61" s="31"/>
      <c r="OF61" s="31"/>
      <c r="OG61" s="31"/>
      <c r="OH61" s="31"/>
      <c r="OI61" s="31"/>
      <c r="OJ61" s="31"/>
      <c r="OK61" s="31"/>
      <c r="OL61" s="31"/>
      <c r="OM61" s="31"/>
      <c r="ON61" s="31"/>
      <c r="OO61" s="31"/>
      <c r="OP61" s="31"/>
      <c r="OQ61" s="31"/>
      <c r="OR61" s="31"/>
      <c r="OS61" s="31"/>
      <c r="OT61" s="31"/>
      <c r="OU61" s="31"/>
      <c r="OV61" s="31"/>
      <c r="OW61" s="31"/>
      <c r="OX61" s="31"/>
      <c r="OY61" s="31"/>
      <c r="OZ61" s="31"/>
      <c r="PA61" s="31"/>
      <c r="PB61" s="31"/>
      <c r="PC61" s="31"/>
      <c r="PD61" s="31"/>
      <c r="PE61" s="31"/>
      <c r="PF61" s="31"/>
      <c r="PG61" s="31"/>
      <c r="PH61" s="31"/>
      <c r="PI61" s="31"/>
      <c r="PJ61" s="31"/>
      <c r="PK61" s="31"/>
      <c r="PL61" s="31"/>
      <c r="PM61" s="31"/>
      <c r="PN61" s="31"/>
      <c r="PO61" s="31"/>
      <c r="PP61" s="31"/>
      <c r="PQ61" s="31"/>
      <c r="PR61" s="31"/>
      <c r="PS61" s="31"/>
      <c r="PT61" s="31"/>
      <c r="PU61" s="31"/>
      <c r="PV61" s="31"/>
      <c r="PW61" s="31"/>
      <c r="PX61" s="31"/>
      <c r="PY61" s="31"/>
      <c r="PZ61" s="31"/>
      <c r="QA61" s="31"/>
      <c r="QB61" s="31"/>
      <c r="QC61" s="31"/>
    </row>
    <row r="62" spans="1:445">
      <c r="A62" s="36" t="s">
        <v>95</v>
      </c>
      <c r="B62" s="33" t="s">
        <v>54</v>
      </c>
      <c r="C62" s="33">
        <v>107</v>
      </c>
      <c r="D62" s="33" t="s">
        <v>38</v>
      </c>
      <c r="E62" s="33"/>
      <c r="F62" s="33">
        <v>1200</v>
      </c>
      <c r="G62" s="33">
        <v>180</v>
      </c>
      <c r="H62" s="33">
        <v>175</v>
      </c>
      <c r="I62" s="33">
        <v>128</v>
      </c>
      <c r="J62" s="33">
        <v>128</v>
      </c>
      <c r="K62" s="33">
        <v>128</v>
      </c>
      <c r="L62" s="33">
        <v>128</v>
      </c>
      <c r="M62" s="33">
        <v>128</v>
      </c>
      <c r="N62" s="33">
        <v>205</v>
      </c>
      <c r="O62" s="33"/>
      <c r="P62" s="33"/>
      <c r="Q62" s="33"/>
      <c r="R62" s="33"/>
      <c r="S62" s="33"/>
      <c r="T62" s="20">
        <f t="shared" si="1"/>
        <v>1200</v>
      </c>
      <c r="U62" s="20">
        <f t="shared" si="2"/>
        <v>0</v>
      </c>
      <c r="V62" s="34">
        <f t="shared" si="4"/>
        <v>1</v>
      </c>
      <c r="X62" s="35" t="str">
        <f t="shared" si="5"/>
        <v/>
      </c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  <c r="DW62" s="31"/>
      <c r="DX62" s="31"/>
      <c r="DY62" s="31"/>
      <c r="DZ62" s="31"/>
      <c r="EA62" s="31"/>
      <c r="EB62" s="31"/>
      <c r="EC62" s="31"/>
      <c r="ED62" s="31"/>
      <c r="EE62" s="31"/>
      <c r="EF62" s="31"/>
      <c r="EG62" s="31"/>
      <c r="EH62" s="31"/>
      <c r="EI62" s="31"/>
      <c r="EJ62" s="31"/>
      <c r="EK62" s="31"/>
      <c r="EL62" s="31"/>
      <c r="EM62" s="31"/>
      <c r="EN62" s="31"/>
      <c r="EO62" s="31"/>
      <c r="EP62" s="31"/>
      <c r="EQ62" s="31"/>
      <c r="ER62" s="31"/>
      <c r="ES62" s="31"/>
      <c r="ET62" s="31"/>
      <c r="EU62" s="31"/>
      <c r="EV62" s="31"/>
      <c r="EW62" s="31"/>
      <c r="EX62" s="31"/>
      <c r="EY62" s="31"/>
      <c r="EZ62" s="31"/>
      <c r="FA62" s="31"/>
      <c r="FB62" s="31"/>
      <c r="FC62" s="31"/>
      <c r="FD62" s="31"/>
      <c r="FE62" s="31"/>
      <c r="FF62" s="31"/>
      <c r="FG62" s="31"/>
      <c r="FH62" s="31"/>
      <c r="FI62" s="31"/>
      <c r="FJ62" s="31"/>
      <c r="FK62" s="31"/>
      <c r="FL62" s="31"/>
      <c r="FM62" s="31"/>
      <c r="FN62" s="31"/>
      <c r="FO62" s="31"/>
      <c r="FP62" s="31"/>
      <c r="FQ62" s="31"/>
      <c r="FR62" s="31"/>
      <c r="FS62" s="31"/>
      <c r="FT62" s="31"/>
      <c r="FU62" s="31"/>
      <c r="FV62" s="31"/>
      <c r="FW62" s="31"/>
      <c r="FX62" s="31"/>
      <c r="FY62" s="31"/>
      <c r="FZ62" s="31"/>
      <c r="GA62" s="31"/>
      <c r="GB62" s="31"/>
      <c r="GC62" s="31"/>
      <c r="GD62" s="31"/>
      <c r="GE62" s="31"/>
      <c r="GF62" s="31"/>
      <c r="GG62" s="31"/>
      <c r="GH62" s="31"/>
      <c r="GI62" s="31"/>
      <c r="GJ62" s="31"/>
      <c r="GK62" s="31"/>
      <c r="GL62" s="31"/>
      <c r="GM62" s="31"/>
      <c r="GN62" s="31"/>
      <c r="GO62" s="31"/>
      <c r="GP62" s="31"/>
      <c r="GQ62" s="31"/>
      <c r="GR62" s="31"/>
      <c r="GS62" s="31"/>
      <c r="GT62" s="31"/>
      <c r="GU62" s="31"/>
      <c r="GV62" s="31"/>
      <c r="GW62" s="31"/>
      <c r="GX62" s="31"/>
      <c r="GY62" s="31"/>
      <c r="GZ62" s="31"/>
      <c r="HA62" s="31"/>
      <c r="HB62" s="31"/>
      <c r="HC62" s="31"/>
      <c r="HD62" s="31"/>
      <c r="HE62" s="31"/>
      <c r="HF62" s="31"/>
      <c r="HG62" s="31"/>
      <c r="HH62" s="31"/>
      <c r="HI62" s="31"/>
      <c r="HJ62" s="31"/>
      <c r="HK62" s="31"/>
      <c r="HL62" s="31"/>
      <c r="HM62" s="31"/>
      <c r="HN62" s="31"/>
      <c r="HO62" s="31"/>
      <c r="HP62" s="31"/>
      <c r="HQ62" s="31"/>
      <c r="HR62" s="31"/>
      <c r="HS62" s="31"/>
      <c r="HT62" s="31"/>
      <c r="HU62" s="31"/>
      <c r="HV62" s="31"/>
      <c r="HW62" s="31"/>
      <c r="HX62" s="31"/>
      <c r="HY62" s="31"/>
      <c r="HZ62" s="31"/>
      <c r="IA62" s="31"/>
      <c r="IB62" s="31"/>
      <c r="IC62" s="31"/>
      <c r="ID62" s="31"/>
      <c r="IE62" s="31"/>
      <c r="IF62" s="31"/>
      <c r="IG62" s="31"/>
      <c r="IH62" s="31"/>
      <c r="II62" s="31"/>
      <c r="IJ62" s="31"/>
      <c r="IK62" s="31"/>
      <c r="IL62" s="31"/>
      <c r="IM62" s="31"/>
      <c r="IN62" s="31"/>
      <c r="IO62" s="31"/>
      <c r="IP62" s="31"/>
      <c r="IQ62" s="31"/>
      <c r="IR62" s="31"/>
      <c r="IS62" s="31"/>
      <c r="IT62" s="31"/>
      <c r="IU62" s="31"/>
      <c r="IV62" s="31"/>
      <c r="IW62" s="31"/>
      <c r="IX62" s="31"/>
      <c r="IY62" s="31"/>
      <c r="IZ62" s="31"/>
      <c r="JA62" s="31"/>
      <c r="JB62" s="31"/>
      <c r="JC62" s="31"/>
      <c r="JD62" s="31"/>
      <c r="JE62" s="31"/>
      <c r="JF62" s="31"/>
      <c r="JG62" s="31"/>
      <c r="JH62" s="31"/>
      <c r="JI62" s="31"/>
      <c r="JJ62" s="31"/>
      <c r="JK62" s="31"/>
      <c r="JL62" s="31"/>
      <c r="JM62" s="31"/>
      <c r="JN62" s="31"/>
      <c r="JO62" s="31"/>
      <c r="JP62" s="31"/>
      <c r="JQ62" s="31"/>
      <c r="JR62" s="31"/>
      <c r="JS62" s="31"/>
      <c r="JT62" s="31"/>
      <c r="JU62" s="31"/>
      <c r="JV62" s="31"/>
      <c r="JW62" s="31"/>
      <c r="JX62" s="31"/>
      <c r="JY62" s="31"/>
      <c r="JZ62" s="31"/>
      <c r="KA62" s="31"/>
      <c r="KB62" s="31"/>
      <c r="KC62" s="31"/>
      <c r="KD62" s="31"/>
      <c r="KE62" s="31"/>
      <c r="KF62" s="31"/>
      <c r="KG62" s="31"/>
      <c r="KH62" s="31"/>
      <c r="KI62" s="31"/>
      <c r="KJ62" s="31"/>
      <c r="KK62" s="31"/>
      <c r="KL62" s="31"/>
      <c r="KM62" s="31"/>
      <c r="KN62" s="31"/>
      <c r="KO62" s="31"/>
      <c r="KP62" s="31"/>
      <c r="KQ62" s="31"/>
      <c r="KR62" s="31"/>
      <c r="KS62" s="31"/>
      <c r="KT62" s="31"/>
      <c r="KU62" s="31"/>
      <c r="KV62" s="31"/>
      <c r="KW62" s="31"/>
      <c r="KX62" s="31"/>
      <c r="KY62" s="31"/>
      <c r="KZ62" s="31"/>
      <c r="LA62" s="31"/>
      <c r="LB62" s="31"/>
      <c r="LC62" s="31"/>
      <c r="LD62" s="31"/>
      <c r="LE62" s="31"/>
      <c r="LF62" s="31"/>
      <c r="LG62" s="31"/>
      <c r="LH62" s="31"/>
      <c r="LI62" s="31"/>
      <c r="LJ62" s="31"/>
      <c r="LK62" s="31"/>
      <c r="LL62" s="31"/>
      <c r="LM62" s="31"/>
      <c r="LN62" s="31"/>
      <c r="LO62" s="31"/>
      <c r="LP62" s="31"/>
      <c r="LQ62" s="31"/>
      <c r="LR62" s="31"/>
      <c r="LS62" s="31"/>
      <c r="LT62" s="31"/>
      <c r="LU62" s="31"/>
      <c r="LV62" s="31"/>
      <c r="LW62" s="31"/>
      <c r="LX62" s="31"/>
      <c r="LY62" s="31"/>
      <c r="LZ62" s="31"/>
      <c r="MA62" s="31"/>
      <c r="MB62" s="31"/>
      <c r="MC62" s="31"/>
      <c r="MD62" s="31"/>
      <c r="ME62" s="31"/>
      <c r="MF62" s="31"/>
      <c r="MG62" s="31"/>
      <c r="MH62" s="31"/>
      <c r="MI62" s="31"/>
      <c r="MJ62" s="31"/>
      <c r="MK62" s="31"/>
      <c r="ML62" s="31"/>
      <c r="MM62" s="31"/>
      <c r="MN62" s="31"/>
      <c r="MO62" s="31"/>
      <c r="MP62" s="31"/>
      <c r="MQ62" s="31"/>
      <c r="MR62" s="31"/>
      <c r="MS62" s="31"/>
      <c r="MT62" s="31"/>
      <c r="MU62" s="31"/>
      <c r="MV62" s="31"/>
      <c r="MW62" s="31"/>
      <c r="MX62" s="31"/>
      <c r="MY62" s="31"/>
      <c r="MZ62" s="31"/>
      <c r="NA62" s="31"/>
      <c r="NB62" s="31"/>
      <c r="NC62" s="31"/>
      <c r="ND62" s="31"/>
      <c r="NE62" s="31"/>
      <c r="NF62" s="31"/>
      <c r="NG62" s="31"/>
      <c r="NH62" s="31"/>
      <c r="NI62" s="31"/>
      <c r="NJ62" s="31"/>
      <c r="NK62" s="31"/>
      <c r="NL62" s="31"/>
      <c r="NM62" s="31"/>
      <c r="NN62" s="31"/>
      <c r="NO62" s="31"/>
      <c r="NP62" s="31"/>
      <c r="NQ62" s="31"/>
      <c r="NR62" s="31"/>
      <c r="NS62" s="31"/>
      <c r="NT62" s="31"/>
      <c r="NU62" s="31"/>
      <c r="NV62" s="31"/>
      <c r="NW62" s="31"/>
      <c r="NX62" s="31"/>
      <c r="NY62" s="31"/>
      <c r="NZ62" s="31"/>
      <c r="OA62" s="31"/>
      <c r="OB62" s="31"/>
      <c r="OC62" s="31"/>
      <c r="OD62" s="31"/>
      <c r="OE62" s="31"/>
      <c r="OF62" s="31"/>
      <c r="OG62" s="31"/>
      <c r="OH62" s="31"/>
      <c r="OI62" s="31"/>
      <c r="OJ62" s="31"/>
      <c r="OK62" s="31"/>
      <c r="OL62" s="31"/>
      <c r="OM62" s="31"/>
      <c r="ON62" s="31"/>
      <c r="OO62" s="31"/>
      <c r="OP62" s="31"/>
      <c r="OQ62" s="31"/>
      <c r="OR62" s="31"/>
      <c r="OS62" s="31"/>
      <c r="OT62" s="31"/>
      <c r="OU62" s="31"/>
      <c r="OV62" s="31"/>
      <c r="OW62" s="31"/>
      <c r="OX62" s="31"/>
      <c r="OY62" s="31"/>
      <c r="OZ62" s="31"/>
      <c r="PA62" s="31"/>
      <c r="PB62" s="31"/>
      <c r="PC62" s="31"/>
      <c r="PD62" s="31"/>
      <c r="PE62" s="31"/>
      <c r="PF62" s="31"/>
      <c r="PG62" s="31"/>
      <c r="PH62" s="31"/>
      <c r="PI62" s="31"/>
      <c r="PJ62" s="31"/>
      <c r="PK62" s="31"/>
      <c r="PL62" s="31"/>
      <c r="PM62" s="31"/>
      <c r="PN62" s="31"/>
      <c r="PO62" s="31"/>
      <c r="PP62" s="31"/>
      <c r="PQ62" s="31"/>
      <c r="PR62" s="31"/>
      <c r="PS62" s="31"/>
      <c r="PT62" s="31"/>
      <c r="PU62" s="31"/>
      <c r="PV62" s="31"/>
      <c r="PW62" s="31"/>
      <c r="PX62" s="31"/>
      <c r="PY62" s="31"/>
      <c r="PZ62" s="31"/>
      <c r="QA62" s="31"/>
      <c r="QB62" s="31"/>
      <c r="QC62" s="31"/>
    </row>
    <row r="63" spans="1:445">
      <c r="A63" s="36" t="s">
        <v>675</v>
      </c>
      <c r="B63" s="33" t="s">
        <v>27</v>
      </c>
      <c r="C63" s="33">
        <v>36</v>
      </c>
      <c r="D63" s="33" t="s">
        <v>892</v>
      </c>
      <c r="E63" s="33"/>
      <c r="F63" s="33">
        <v>176</v>
      </c>
      <c r="G63" s="33">
        <v>0</v>
      </c>
      <c r="H63" s="33"/>
      <c r="I63" s="33">
        <v>22</v>
      </c>
      <c r="J63" s="33">
        <v>22</v>
      </c>
      <c r="K63" s="33">
        <v>22</v>
      </c>
      <c r="L63" s="33"/>
      <c r="M63" s="33"/>
      <c r="N63" s="33"/>
      <c r="O63" s="33"/>
      <c r="P63" s="33"/>
      <c r="Q63" s="33"/>
      <c r="R63" s="33"/>
      <c r="S63" s="33"/>
      <c r="T63" s="20">
        <f t="shared" si="1"/>
        <v>66</v>
      </c>
      <c r="U63" s="20">
        <f t="shared" si="2"/>
        <v>0</v>
      </c>
      <c r="V63" s="34">
        <f t="shared" si="4"/>
        <v>1</v>
      </c>
      <c r="W63" s="37" t="s">
        <v>54</v>
      </c>
      <c r="X63" s="35">
        <f t="shared" si="5"/>
        <v>110</v>
      </c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  <c r="IS63" s="31"/>
      <c r="IT63" s="31"/>
      <c r="IU63" s="31"/>
      <c r="IV63" s="31"/>
      <c r="IW63" s="31"/>
      <c r="IX63" s="31"/>
      <c r="IY63" s="31"/>
      <c r="IZ63" s="31"/>
      <c r="JA63" s="31"/>
      <c r="JB63" s="31"/>
      <c r="JC63" s="31"/>
      <c r="JD63" s="31"/>
      <c r="JE63" s="31"/>
      <c r="JF63" s="31"/>
      <c r="JG63" s="31"/>
      <c r="JH63" s="31"/>
      <c r="JI63" s="31"/>
      <c r="JJ63" s="31"/>
      <c r="JK63" s="31"/>
      <c r="JL63" s="31"/>
      <c r="JM63" s="31"/>
      <c r="JN63" s="31"/>
      <c r="JO63" s="31"/>
      <c r="JP63" s="31"/>
      <c r="JQ63" s="31"/>
      <c r="JR63" s="31"/>
      <c r="JS63" s="31"/>
      <c r="JT63" s="31"/>
      <c r="JU63" s="31"/>
      <c r="JV63" s="31"/>
      <c r="JW63" s="31"/>
      <c r="JX63" s="31"/>
      <c r="JY63" s="31"/>
      <c r="JZ63" s="31"/>
      <c r="KA63" s="31"/>
      <c r="KB63" s="31"/>
      <c r="KC63" s="31"/>
      <c r="KD63" s="31"/>
      <c r="KE63" s="31"/>
      <c r="KF63" s="31"/>
      <c r="KG63" s="31"/>
      <c r="KH63" s="31"/>
      <c r="KI63" s="31"/>
      <c r="KJ63" s="31"/>
      <c r="KK63" s="31"/>
      <c r="KL63" s="31"/>
      <c r="KM63" s="31"/>
      <c r="KN63" s="31"/>
      <c r="KO63" s="31"/>
      <c r="KP63" s="31"/>
      <c r="KQ63" s="31"/>
      <c r="KR63" s="31"/>
      <c r="KS63" s="31"/>
      <c r="KT63" s="31"/>
      <c r="KU63" s="31"/>
      <c r="KV63" s="31"/>
      <c r="KW63" s="31"/>
      <c r="KX63" s="31"/>
      <c r="KY63" s="31"/>
      <c r="KZ63" s="31"/>
      <c r="LA63" s="31"/>
      <c r="LB63" s="31"/>
      <c r="LC63" s="31"/>
      <c r="LD63" s="31"/>
      <c r="LE63" s="31"/>
      <c r="LF63" s="31"/>
      <c r="LG63" s="31"/>
      <c r="LH63" s="31"/>
      <c r="LI63" s="31"/>
      <c r="LJ63" s="31"/>
      <c r="LK63" s="31"/>
      <c r="LL63" s="31"/>
      <c r="LM63" s="31"/>
      <c r="LN63" s="31"/>
      <c r="LO63" s="31"/>
      <c r="LP63" s="31"/>
      <c r="LQ63" s="31"/>
      <c r="LR63" s="31"/>
      <c r="LS63" s="31"/>
      <c r="LT63" s="31"/>
      <c r="LU63" s="31"/>
      <c r="LV63" s="31"/>
      <c r="LW63" s="31"/>
      <c r="LX63" s="31"/>
      <c r="LY63" s="31"/>
      <c r="LZ63" s="31"/>
      <c r="MA63" s="31"/>
      <c r="MB63" s="31"/>
      <c r="MC63" s="31"/>
      <c r="MD63" s="31"/>
      <c r="ME63" s="31"/>
      <c r="MF63" s="31"/>
      <c r="MG63" s="31"/>
      <c r="MH63" s="31"/>
      <c r="MI63" s="31"/>
      <c r="MJ63" s="31"/>
      <c r="MK63" s="31"/>
      <c r="ML63" s="31"/>
      <c r="MM63" s="31"/>
      <c r="MN63" s="31"/>
      <c r="MO63" s="31"/>
      <c r="MP63" s="31"/>
      <c r="MQ63" s="31"/>
      <c r="MR63" s="31"/>
      <c r="MS63" s="31"/>
      <c r="MT63" s="31"/>
      <c r="MU63" s="31"/>
      <c r="MV63" s="31"/>
      <c r="MW63" s="31"/>
      <c r="MX63" s="31"/>
      <c r="MY63" s="31"/>
      <c r="MZ63" s="31"/>
      <c r="NA63" s="31"/>
      <c r="NB63" s="31"/>
      <c r="NC63" s="31"/>
      <c r="ND63" s="31"/>
      <c r="NE63" s="31"/>
      <c r="NF63" s="31"/>
      <c r="NG63" s="31"/>
      <c r="NH63" s="31"/>
      <c r="NI63" s="31"/>
      <c r="NJ63" s="31"/>
      <c r="NK63" s="31"/>
      <c r="NL63" s="31"/>
      <c r="NM63" s="31"/>
      <c r="NN63" s="31"/>
      <c r="NO63" s="31"/>
      <c r="NP63" s="31"/>
      <c r="NQ63" s="31"/>
      <c r="NR63" s="31"/>
      <c r="NS63" s="31"/>
      <c r="NT63" s="31"/>
      <c r="NU63" s="31"/>
      <c r="NV63" s="31"/>
      <c r="NW63" s="31"/>
      <c r="NX63" s="31"/>
      <c r="NY63" s="31"/>
      <c r="NZ63" s="31"/>
      <c r="OA63" s="31"/>
      <c r="OB63" s="31"/>
      <c r="OC63" s="31"/>
      <c r="OD63" s="31"/>
      <c r="OE63" s="31"/>
      <c r="OF63" s="31"/>
      <c r="OG63" s="31"/>
      <c r="OH63" s="31"/>
      <c r="OI63" s="31"/>
      <c r="OJ63" s="31"/>
      <c r="OK63" s="31"/>
      <c r="OL63" s="31"/>
      <c r="OM63" s="31"/>
      <c r="ON63" s="31"/>
      <c r="OO63" s="31"/>
      <c r="OP63" s="31"/>
      <c r="OQ63" s="31"/>
      <c r="OR63" s="31"/>
      <c r="OS63" s="31"/>
      <c r="OT63" s="31"/>
      <c r="OU63" s="31"/>
      <c r="OV63" s="31"/>
      <c r="OW63" s="31"/>
      <c r="OX63" s="31"/>
      <c r="OY63" s="31"/>
      <c r="OZ63" s="31"/>
      <c r="PA63" s="31"/>
      <c r="PB63" s="31"/>
      <c r="PC63" s="31"/>
      <c r="PD63" s="31"/>
      <c r="PE63" s="31"/>
      <c r="PF63" s="31"/>
      <c r="PG63" s="31"/>
      <c r="PH63" s="31"/>
      <c r="PI63" s="31"/>
      <c r="PJ63" s="31"/>
      <c r="PK63" s="31"/>
      <c r="PL63" s="31"/>
      <c r="PM63" s="31"/>
      <c r="PN63" s="31"/>
      <c r="PO63" s="31"/>
      <c r="PP63" s="31"/>
      <c r="PQ63" s="31"/>
      <c r="PR63" s="31"/>
      <c r="PS63" s="31"/>
      <c r="PT63" s="31"/>
      <c r="PU63" s="31"/>
      <c r="PV63" s="31"/>
      <c r="PW63" s="31"/>
      <c r="PX63" s="31"/>
      <c r="PY63" s="31"/>
      <c r="PZ63" s="31"/>
      <c r="QA63" s="31"/>
      <c r="QB63" s="31"/>
      <c r="QC63" s="31"/>
    </row>
    <row r="64" spans="1:445" ht="18" customHeight="1">
      <c r="A64" s="36" t="s">
        <v>97</v>
      </c>
      <c r="B64" s="33" t="s">
        <v>27</v>
      </c>
      <c r="C64" s="33">
        <v>120</v>
      </c>
      <c r="D64" s="33" t="s">
        <v>38</v>
      </c>
      <c r="E64" s="33"/>
      <c r="F64" s="33">
        <v>1151</v>
      </c>
      <c r="G64" s="33">
        <v>55</v>
      </c>
      <c r="H64" s="33"/>
      <c r="I64" s="33">
        <v>137</v>
      </c>
      <c r="J64" s="33">
        <v>137</v>
      </c>
      <c r="K64" s="33">
        <v>137</v>
      </c>
      <c r="L64" s="33"/>
      <c r="M64" s="33"/>
      <c r="N64" s="33"/>
      <c r="O64" s="33"/>
      <c r="P64" s="33"/>
      <c r="Q64" s="33"/>
      <c r="R64" s="33"/>
      <c r="S64" s="33"/>
      <c r="T64" s="20">
        <f t="shared" si="1"/>
        <v>466</v>
      </c>
      <c r="U64" s="20">
        <f t="shared" si="2"/>
        <v>0</v>
      </c>
      <c r="V64" s="34">
        <f t="shared" si="4"/>
        <v>1</v>
      </c>
      <c r="W64" s="37" t="s">
        <v>54</v>
      </c>
      <c r="X64" s="35">
        <f t="shared" si="5"/>
        <v>685</v>
      </c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  <c r="DW64" s="31"/>
      <c r="DX64" s="31"/>
      <c r="DY64" s="31"/>
      <c r="DZ64" s="31"/>
      <c r="EA64" s="31"/>
      <c r="EB64" s="31"/>
      <c r="EC64" s="31"/>
      <c r="ED64" s="31"/>
      <c r="EE64" s="31"/>
      <c r="EF64" s="31"/>
      <c r="EG64" s="31"/>
      <c r="EH64" s="31"/>
      <c r="EI64" s="31"/>
      <c r="EJ64" s="31"/>
      <c r="EK64" s="31"/>
      <c r="EL64" s="31"/>
      <c r="EM64" s="31"/>
      <c r="EN64" s="31"/>
      <c r="EO64" s="31"/>
      <c r="EP64" s="31"/>
      <c r="EQ64" s="31"/>
      <c r="ER64" s="31"/>
      <c r="ES64" s="31"/>
      <c r="ET64" s="31"/>
      <c r="EU64" s="31"/>
      <c r="EV64" s="31"/>
      <c r="EW64" s="31"/>
      <c r="EX64" s="31"/>
      <c r="EY64" s="31"/>
      <c r="EZ64" s="31"/>
      <c r="FA64" s="31"/>
      <c r="FB64" s="31"/>
      <c r="FC64" s="31"/>
      <c r="FD64" s="31"/>
      <c r="FE64" s="31"/>
      <c r="FF64" s="31"/>
      <c r="FG64" s="31"/>
      <c r="FH64" s="31"/>
      <c r="FI64" s="31"/>
      <c r="FJ64" s="31"/>
      <c r="FK64" s="31"/>
      <c r="FL64" s="31"/>
      <c r="FM64" s="31"/>
      <c r="FN64" s="31"/>
      <c r="FO64" s="31"/>
      <c r="FP64" s="31"/>
      <c r="FQ64" s="31"/>
      <c r="FR64" s="31"/>
      <c r="FS64" s="31"/>
      <c r="FT64" s="31"/>
      <c r="FU64" s="31"/>
      <c r="FV64" s="31"/>
      <c r="FW64" s="31"/>
      <c r="FX64" s="31"/>
      <c r="FY64" s="31"/>
      <c r="FZ64" s="31"/>
      <c r="GA64" s="31"/>
      <c r="GB64" s="31"/>
      <c r="GC64" s="31"/>
      <c r="GD64" s="31"/>
      <c r="GE64" s="31"/>
      <c r="GF64" s="31"/>
      <c r="GG64" s="31"/>
      <c r="GH64" s="31"/>
      <c r="GI64" s="31"/>
      <c r="GJ64" s="31"/>
      <c r="GK64" s="31"/>
      <c r="GL64" s="31"/>
      <c r="GM64" s="31"/>
      <c r="GN64" s="31"/>
      <c r="GO64" s="31"/>
      <c r="GP64" s="31"/>
      <c r="GQ64" s="31"/>
      <c r="GR64" s="31"/>
      <c r="GS64" s="31"/>
      <c r="GT64" s="31"/>
      <c r="GU64" s="31"/>
      <c r="GV64" s="31"/>
      <c r="GW64" s="31"/>
      <c r="GX64" s="31"/>
      <c r="GY64" s="31"/>
      <c r="GZ64" s="31"/>
      <c r="HA64" s="31"/>
      <c r="HB64" s="31"/>
      <c r="HC64" s="31"/>
      <c r="HD64" s="31"/>
      <c r="HE64" s="31"/>
      <c r="HF64" s="31"/>
      <c r="HG64" s="31"/>
      <c r="HH64" s="31"/>
      <c r="HI64" s="31"/>
      <c r="HJ64" s="31"/>
      <c r="HK64" s="31"/>
      <c r="HL64" s="31"/>
      <c r="HM64" s="31"/>
      <c r="HN64" s="31"/>
      <c r="HO64" s="31"/>
      <c r="HP64" s="31"/>
      <c r="HQ64" s="31"/>
      <c r="HR64" s="31"/>
      <c r="HS64" s="31"/>
      <c r="HT64" s="31"/>
      <c r="HU64" s="31"/>
      <c r="HV64" s="31"/>
      <c r="HW64" s="31"/>
      <c r="HX64" s="31"/>
      <c r="HY64" s="31"/>
      <c r="HZ64" s="31"/>
      <c r="IA64" s="31"/>
      <c r="IB64" s="31"/>
      <c r="IC64" s="31"/>
      <c r="ID64" s="31"/>
      <c r="IE64" s="31"/>
      <c r="IF64" s="31"/>
      <c r="IG64" s="31"/>
      <c r="IH64" s="31"/>
      <c r="II64" s="31"/>
      <c r="IJ64" s="31"/>
      <c r="IK64" s="31"/>
      <c r="IL64" s="31"/>
      <c r="IM64" s="31"/>
      <c r="IN64" s="31"/>
      <c r="IO64" s="31"/>
      <c r="IP64" s="31"/>
      <c r="IQ64" s="31"/>
      <c r="IR64" s="31"/>
      <c r="IS64" s="31"/>
      <c r="IT64" s="31"/>
      <c r="IU64" s="31"/>
      <c r="IV64" s="31"/>
      <c r="IW64" s="31"/>
      <c r="IX64" s="31"/>
      <c r="IY64" s="31"/>
      <c r="IZ64" s="31"/>
      <c r="JA64" s="31"/>
      <c r="JB64" s="31"/>
      <c r="JC64" s="31"/>
      <c r="JD64" s="31"/>
      <c r="JE64" s="31"/>
      <c r="JF64" s="31"/>
      <c r="JG64" s="31"/>
      <c r="JH64" s="31"/>
      <c r="JI64" s="31"/>
      <c r="JJ64" s="31"/>
      <c r="JK64" s="31"/>
      <c r="JL64" s="31"/>
      <c r="JM64" s="31"/>
      <c r="JN64" s="31"/>
      <c r="JO64" s="31"/>
      <c r="JP64" s="31"/>
      <c r="JQ64" s="31"/>
      <c r="JR64" s="31"/>
      <c r="JS64" s="31"/>
      <c r="JT64" s="31"/>
      <c r="JU64" s="31"/>
      <c r="JV64" s="31"/>
      <c r="JW64" s="31"/>
      <c r="JX64" s="31"/>
      <c r="JY64" s="31"/>
      <c r="JZ64" s="31"/>
      <c r="KA64" s="31"/>
      <c r="KB64" s="31"/>
      <c r="KC64" s="31"/>
      <c r="KD64" s="31"/>
      <c r="KE64" s="31"/>
      <c r="KF64" s="31"/>
      <c r="KG64" s="31"/>
      <c r="KH64" s="31"/>
      <c r="KI64" s="31"/>
      <c r="KJ64" s="31"/>
      <c r="KK64" s="31"/>
      <c r="KL64" s="31"/>
      <c r="KM64" s="31"/>
      <c r="KN64" s="31"/>
      <c r="KO64" s="31"/>
      <c r="KP64" s="31"/>
      <c r="KQ64" s="31"/>
      <c r="KR64" s="31"/>
      <c r="KS64" s="31"/>
      <c r="KT64" s="31"/>
      <c r="KU64" s="31"/>
      <c r="KV64" s="31"/>
      <c r="KW64" s="31"/>
      <c r="KX64" s="31"/>
      <c r="KY64" s="31"/>
      <c r="KZ64" s="31"/>
      <c r="LA64" s="31"/>
      <c r="LB64" s="31"/>
      <c r="LC64" s="31"/>
      <c r="LD64" s="31"/>
      <c r="LE64" s="31"/>
      <c r="LF64" s="31"/>
      <c r="LG64" s="31"/>
      <c r="LH64" s="31"/>
      <c r="LI64" s="31"/>
      <c r="LJ64" s="31"/>
      <c r="LK64" s="31"/>
      <c r="LL64" s="31"/>
      <c r="LM64" s="31"/>
      <c r="LN64" s="31"/>
      <c r="LO64" s="31"/>
      <c r="LP64" s="31"/>
      <c r="LQ64" s="31"/>
      <c r="LR64" s="31"/>
      <c r="LS64" s="31"/>
      <c r="LT64" s="31"/>
      <c r="LU64" s="31"/>
      <c r="LV64" s="31"/>
      <c r="LW64" s="31"/>
      <c r="LX64" s="31"/>
      <c r="LY64" s="31"/>
      <c r="LZ64" s="31"/>
      <c r="MA64" s="31"/>
      <c r="MB64" s="31"/>
      <c r="MC64" s="31"/>
      <c r="MD64" s="31"/>
      <c r="ME64" s="31"/>
      <c r="MF64" s="31"/>
      <c r="MG64" s="31"/>
      <c r="MH64" s="31"/>
      <c r="MI64" s="31"/>
      <c r="MJ64" s="31"/>
      <c r="MK64" s="31"/>
      <c r="ML64" s="31"/>
      <c r="MM64" s="31"/>
      <c r="MN64" s="31"/>
      <c r="MO64" s="31"/>
      <c r="MP64" s="31"/>
      <c r="MQ64" s="31"/>
      <c r="MR64" s="31"/>
      <c r="MS64" s="31"/>
      <c r="MT64" s="31"/>
      <c r="MU64" s="31"/>
      <c r="MV64" s="31"/>
      <c r="MW64" s="31"/>
      <c r="MX64" s="31"/>
      <c r="MY64" s="31"/>
      <c r="MZ64" s="31"/>
      <c r="NA64" s="31"/>
      <c r="NB64" s="31"/>
      <c r="NC64" s="31"/>
      <c r="ND64" s="31"/>
      <c r="NE64" s="31"/>
      <c r="NF64" s="31"/>
      <c r="NG64" s="31"/>
      <c r="NH64" s="31"/>
      <c r="NI64" s="31"/>
      <c r="NJ64" s="31"/>
      <c r="NK64" s="31"/>
      <c r="NL64" s="31"/>
      <c r="NM64" s="31"/>
      <c r="NN64" s="31"/>
      <c r="NO64" s="31"/>
      <c r="NP64" s="31"/>
      <c r="NQ64" s="31"/>
      <c r="NR64" s="31"/>
      <c r="NS64" s="31"/>
      <c r="NT64" s="31"/>
      <c r="NU64" s="31"/>
      <c r="NV64" s="31"/>
      <c r="NW64" s="31"/>
      <c r="NX64" s="31"/>
      <c r="NY64" s="31"/>
      <c r="NZ64" s="31"/>
      <c r="OA64" s="31"/>
      <c r="OB64" s="31"/>
      <c r="OC64" s="31"/>
      <c r="OD64" s="31"/>
      <c r="OE64" s="31"/>
      <c r="OF64" s="31"/>
      <c r="OG64" s="31"/>
      <c r="OH64" s="31"/>
      <c r="OI64" s="31"/>
      <c r="OJ64" s="31"/>
      <c r="OK64" s="31"/>
      <c r="OL64" s="31"/>
      <c r="OM64" s="31"/>
      <c r="ON64" s="31"/>
      <c r="OO64" s="31"/>
      <c r="OP64" s="31"/>
      <c r="OQ64" s="31"/>
      <c r="OR64" s="31"/>
      <c r="OS64" s="31"/>
      <c r="OT64" s="31"/>
      <c r="OU64" s="31"/>
      <c r="OV64" s="31"/>
      <c r="OW64" s="31"/>
      <c r="OX64" s="31"/>
      <c r="OY64" s="31"/>
      <c r="OZ64" s="31"/>
      <c r="PA64" s="31"/>
      <c r="PB64" s="31"/>
      <c r="PC64" s="31"/>
      <c r="PD64" s="31"/>
      <c r="PE64" s="31"/>
      <c r="PF64" s="31"/>
      <c r="PG64" s="31"/>
      <c r="PH64" s="31"/>
      <c r="PI64" s="31"/>
      <c r="PJ64" s="31"/>
      <c r="PK64" s="31"/>
      <c r="PL64" s="31"/>
      <c r="PM64" s="31"/>
      <c r="PN64" s="31"/>
      <c r="PO64" s="31"/>
      <c r="PP64" s="31"/>
      <c r="PQ64" s="31"/>
      <c r="PR64" s="31"/>
      <c r="PS64" s="31"/>
      <c r="PT64" s="31"/>
      <c r="PU64" s="31"/>
      <c r="PV64" s="31"/>
      <c r="PW64" s="31"/>
      <c r="PX64" s="31"/>
      <c r="PY64" s="31"/>
      <c r="PZ64" s="31"/>
      <c r="QA64" s="31"/>
      <c r="QB64" s="31"/>
      <c r="QC64" s="31"/>
    </row>
    <row r="65" spans="1:445">
      <c r="A65" s="36" t="s">
        <v>98</v>
      </c>
      <c r="B65" s="33" t="s">
        <v>27</v>
      </c>
      <c r="C65" s="33">
        <v>85</v>
      </c>
      <c r="D65" s="33" t="s">
        <v>141</v>
      </c>
      <c r="E65" s="33"/>
      <c r="F65" s="33">
        <v>615</v>
      </c>
      <c r="G65" s="33">
        <v>55</v>
      </c>
      <c r="H65" s="33"/>
      <c r="I65" s="33">
        <v>70</v>
      </c>
      <c r="J65" s="33">
        <v>70</v>
      </c>
      <c r="K65" s="33">
        <v>70</v>
      </c>
      <c r="L65" s="33">
        <v>70</v>
      </c>
      <c r="M65" s="33">
        <v>70</v>
      </c>
      <c r="N65" s="33">
        <v>70</v>
      </c>
      <c r="O65" s="33">
        <v>70</v>
      </c>
      <c r="P65" s="33">
        <v>70</v>
      </c>
      <c r="Q65" s="33"/>
      <c r="R65" s="33"/>
      <c r="S65" s="33"/>
      <c r="T65" s="20">
        <f t="shared" si="1"/>
        <v>615</v>
      </c>
      <c r="U65" s="20">
        <f t="shared" si="2"/>
        <v>0</v>
      </c>
      <c r="V65" s="34">
        <f t="shared" si="4"/>
        <v>1</v>
      </c>
      <c r="X65" s="35" t="str">
        <f t="shared" si="5"/>
        <v/>
      </c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CU65" s="31"/>
      <c r="CV65" s="31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  <c r="DW65" s="31"/>
      <c r="DX65" s="31"/>
      <c r="DY65" s="31"/>
      <c r="DZ65" s="31"/>
      <c r="EA65" s="31"/>
      <c r="EB65" s="31"/>
      <c r="EC65" s="31"/>
      <c r="ED65" s="31"/>
      <c r="EE65" s="31"/>
      <c r="EF65" s="31"/>
      <c r="EG65" s="31"/>
      <c r="EH65" s="31"/>
      <c r="EI65" s="31"/>
      <c r="EJ65" s="31"/>
      <c r="EK65" s="31"/>
      <c r="EL65" s="31"/>
      <c r="EM65" s="31"/>
      <c r="EN65" s="31"/>
      <c r="EO65" s="31"/>
      <c r="EP65" s="31"/>
      <c r="EQ65" s="31"/>
      <c r="ER65" s="31"/>
      <c r="ES65" s="31"/>
      <c r="ET65" s="31"/>
      <c r="EU65" s="31"/>
      <c r="EV65" s="31"/>
      <c r="EW65" s="31"/>
      <c r="EX65" s="31"/>
      <c r="EY65" s="31"/>
      <c r="EZ65" s="31"/>
      <c r="FA65" s="31"/>
      <c r="FB65" s="31"/>
      <c r="FC65" s="31"/>
      <c r="FD65" s="31"/>
      <c r="FE65" s="31"/>
      <c r="FF65" s="31"/>
      <c r="FG65" s="31"/>
      <c r="FH65" s="31"/>
      <c r="FI65" s="31"/>
      <c r="FJ65" s="31"/>
      <c r="FK65" s="31"/>
      <c r="FL65" s="31"/>
      <c r="FM65" s="31"/>
      <c r="FN65" s="31"/>
      <c r="FO65" s="31"/>
      <c r="FP65" s="31"/>
      <c r="FQ65" s="31"/>
      <c r="FR65" s="31"/>
      <c r="FS65" s="31"/>
      <c r="FT65" s="31"/>
      <c r="FU65" s="31"/>
      <c r="FV65" s="31"/>
      <c r="FW65" s="31"/>
      <c r="FX65" s="31"/>
      <c r="FY65" s="31"/>
      <c r="FZ65" s="31"/>
      <c r="GA65" s="31"/>
      <c r="GB65" s="31"/>
      <c r="GC65" s="31"/>
      <c r="GD65" s="31"/>
      <c r="GE65" s="31"/>
      <c r="GF65" s="31"/>
      <c r="GG65" s="31"/>
      <c r="GH65" s="31"/>
      <c r="GI65" s="31"/>
      <c r="GJ65" s="31"/>
      <c r="GK65" s="31"/>
      <c r="GL65" s="31"/>
      <c r="GM65" s="31"/>
      <c r="GN65" s="31"/>
      <c r="GO65" s="31"/>
      <c r="GP65" s="31"/>
      <c r="GQ65" s="31"/>
      <c r="GR65" s="31"/>
      <c r="GS65" s="31"/>
      <c r="GT65" s="31"/>
      <c r="GU65" s="31"/>
      <c r="GV65" s="31"/>
      <c r="GW65" s="31"/>
      <c r="GX65" s="31"/>
      <c r="GY65" s="31"/>
      <c r="GZ65" s="31"/>
      <c r="HA65" s="31"/>
      <c r="HB65" s="31"/>
      <c r="HC65" s="31"/>
      <c r="HD65" s="31"/>
      <c r="HE65" s="31"/>
      <c r="HF65" s="31"/>
      <c r="HG65" s="31"/>
      <c r="HH65" s="31"/>
      <c r="HI65" s="31"/>
      <c r="HJ65" s="31"/>
      <c r="HK65" s="31"/>
      <c r="HL65" s="31"/>
      <c r="HM65" s="31"/>
      <c r="HN65" s="31"/>
      <c r="HO65" s="31"/>
      <c r="HP65" s="31"/>
      <c r="HQ65" s="31"/>
      <c r="HR65" s="31"/>
      <c r="HS65" s="31"/>
      <c r="HT65" s="31"/>
      <c r="HU65" s="31"/>
      <c r="HV65" s="31"/>
      <c r="HW65" s="31"/>
      <c r="HX65" s="31"/>
      <c r="HY65" s="31"/>
      <c r="HZ65" s="31"/>
      <c r="IA65" s="31"/>
      <c r="IB65" s="31"/>
      <c r="IC65" s="31"/>
      <c r="ID65" s="31"/>
      <c r="IE65" s="31"/>
      <c r="IF65" s="31"/>
      <c r="IG65" s="31"/>
      <c r="IH65" s="31"/>
      <c r="II65" s="31"/>
      <c r="IJ65" s="31"/>
      <c r="IK65" s="31"/>
      <c r="IL65" s="31"/>
      <c r="IM65" s="31"/>
      <c r="IN65" s="31"/>
      <c r="IO65" s="31"/>
      <c r="IP65" s="31"/>
      <c r="IQ65" s="31"/>
      <c r="IR65" s="31"/>
      <c r="IS65" s="31"/>
      <c r="IT65" s="31"/>
      <c r="IU65" s="31"/>
      <c r="IV65" s="31"/>
      <c r="IW65" s="31"/>
      <c r="IX65" s="31"/>
      <c r="IY65" s="31"/>
      <c r="IZ65" s="31"/>
      <c r="JA65" s="31"/>
      <c r="JB65" s="31"/>
      <c r="JC65" s="31"/>
      <c r="JD65" s="31"/>
      <c r="JE65" s="31"/>
      <c r="JF65" s="31"/>
      <c r="JG65" s="31"/>
      <c r="JH65" s="31"/>
      <c r="JI65" s="31"/>
      <c r="JJ65" s="31"/>
      <c r="JK65" s="31"/>
      <c r="JL65" s="31"/>
      <c r="JM65" s="31"/>
      <c r="JN65" s="31"/>
      <c r="JO65" s="31"/>
      <c r="JP65" s="31"/>
      <c r="JQ65" s="31"/>
      <c r="JR65" s="31"/>
      <c r="JS65" s="31"/>
      <c r="JT65" s="31"/>
      <c r="JU65" s="31"/>
      <c r="JV65" s="31"/>
      <c r="JW65" s="31"/>
      <c r="JX65" s="31"/>
      <c r="JY65" s="31"/>
      <c r="JZ65" s="31"/>
      <c r="KA65" s="31"/>
      <c r="KB65" s="31"/>
      <c r="KC65" s="31"/>
      <c r="KD65" s="31"/>
      <c r="KE65" s="31"/>
      <c r="KF65" s="31"/>
      <c r="KG65" s="31"/>
      <c r="KH65" s="31"/>
      <c r="KI65" s="31"/>
      <c r="KJ65" s="31"/>
      <c r="KK65" s="31"/>
      <c r="KL65" s="31"/>
      <c r="KM65" s="31"/>
      <c r="KN65" s="31"/>
      <c r="KO65" s="31"/>
      <c r="KP65" s="31"/>
      <c r="KQ65" s="31"/>
      <c r="KR65" s="31"/>
      <c r="KS65" s="31"/>
      <c r="KT65" s="31"/>
      <c r="KU65" s="31"/>
      <c r="KV65" s="31"/>
      <c r="KW65" s="31"/>
      <c r="KX65" s="31"/>
      <c r="KY65" s="31"/>
      <c r="KZ65" s="31"/>
      <c r="LA65" s="31"/>
      <c r="LB65" s="31"/>
      <c r="LC65" s="31"/>
      <c r="LD65" s="31"/>
      <c r="LE65" s="31"/>
      <c r="LF65" s="31"/>
      <c r="LG65" s="31"/>
      <c r="LH65" s="31"/>
      <c r="LI65" s="31"/>
      <c r="LJ65" s="31"/>
      <c r="LK65" s="31"/>
      <c r="LL65" s="31"/>
      <c r="LM65" s="31"/>
      <c r="LN65" s="31"/>
      <c r="LO65" s="31"/>
      <c r="LP65" s="31"/>
      <c r="LQ65" s="31"/>
      <c r="LR65" s="31"/>
      <c r="LS65" s="31"/>
      <c r="LT65" s="31"/>
      <c r="LU65" s="31"/>
      <c r="LV65" s="31"/>
      <c r="LW65" s="31"/>
      <c r="LX65" s="31"/>
      <c r="LY65" s="31"/>
      <c r="LZ65" s="31"/>
      <c r="MA65" s="31"/>
      <c r="MB65" s="31"/>
      <c r="MC65" s="31"/>
      <c r="MD65" s="31"/>
      <c r="ME65" s="31"/>
      <c r="MF65" s="31"/>
      <c r="MG65" s="31"/>
      <c r="MH65" s="31"/>
      <c r="MI65" s="31"/>
      <c r="MJ65" s="31"/>
      <c r="MK65" s="31"/>
      <c r="ML65" s="31"/>
      <c r="MM65" s="31"/>
      <c r="MN65" s="31"/>
      <c r="MO65" s="31"/>
      <c r="MP65" s="31"/>
      <c r="MQ65" s="31"/>
      <c r="MR65" s="31"/>
      <c r="MS65" s="31"/>
      <c r="MT65" s="31"/>
      <c r="MU65" s="31"/>
      <c r="MV65" s="31"/>
      <c r="MW65" s="31"/>
      <c r="MX65" s="31"/>
      <c r="MY65" s="31"/>
      <c r="MZ65" s="31"/>
      <c r="NA65" s="31"/>
      <c r="NB65" s="31"/>
      <c r="NC65" s="31"/>
      <c r="ND65" s="31"/>
      <c r="NE65" s="31"/>
      <c r="NF65" s="31"/>
      <c r="NG65" s="31"/>
      <c r="NH65" s="31"/>
      <c r="NI65" s="31"/>
      <c r="NJ65" s="31"/>
      <c r="NK65" s="31"/>
      <c r="NL65" s="31"/>
      <c r="NM65" s="31"/>
      <c r="NN65" s="31"/>
      <c r="NO65" s="31"/>
      <c r="NP65" s="31"/>
      <c r="NQ65" s="31"/>
      <c r="NR65" s="31"/>
      <c r="NS65" s="31"/>
      <c r="NT65" s="31"/>
      <c r="NU65" s="31"/>
      <c r="NV65" s="31"/>
      <c r="NW65" s="31"/>
      <c r="NX65" s="31"/>
      <c r="NY65" s="31"/>
      <c r="NZ65" s="31"/>
      <c r="OA65" s="31"/>
      <c r="OB65" s="31"/>
      <c r="OC65" s="31"/>
      <c r="OD65" s="31"/>
      <c r="OE65" s="31"/>
      <c r="OF65" s="31"/>
      <c r="OG65" s="31"/>
      <c r="OH65" s="31"/>
      <c r="OI65" s="31"/>
      <c r="OJ65" s="31"/>
      <c r="OK65" s="31"/>
      <c r="OL65" s="31"/>
      <c r="OM65" s="31"/>
      <c r="ON65" s="31"/>
      <c r="OO65" s="31"/>
      <c r="OP65" s="31"/>
      <c r="OQ65" s="31"/>
      <c r="OR65" s="31"/>
      <c r="OS65" s="31"/>
      <c r="OT65" s="31"/>
      <c r="OU65" s="31"/>
      <c r="OV65" s="31"/>
      <c r="OW65" s="31"/>
      <c r="OX65" s="31"/>
      <c r="OY65" s="31"/>
      <c r="OZ65" s="31"/>
      <c r="PA65" s="31"/>
      <c r="PB65" s="31"/>
      <c r="PC65" s="31"/>
      <c r="PD65" s="31"/>
      <c r="PE65" s="31"/>
      <c r="PF65" s="31"/>
      <c r="PG65" s="31"/>
      <c r="PH65" s="31"/>
      <c r="PI65" s="31"/>
      <c r="PJ65" s="31"/>
      <c r="PK65" s="31"/>
      <c r="PL65" s="31"/>
      <c r="PM65" s="31"/>
      <c r="PN65" s="31"/>
      <c r="PO65" s="31"/>
      <c r="PP65" s="31"/>
      <c r="PQ65" s="31"/>
      <c r="PR65" s="31"/>
      <c r="PS65" s="31"/>
      <c r="PT65" s="31"/>
      <c r="PU65" s="31"/>
      <c r="PV65" s="31"/>
      <c r="PW65" s="31"/>
      <c r="PX65" s="31"/>
      <c r="PY65" s="31"/>
      <c r="PZ65" s="31"/>
      <c r="QA65" s="31"/>
      <c r="QB65" s="31"/>
      <c r="QC65" s="31"/>
    </row>
    <row r="66" spans="1:445">
      <c r="A66" s="36" t="s">
        <v>113</v>
      </c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20" t="str">
        <f t="shared" si="1"/>
        <v/>
      </c>
      <c r="U66" s="20" t="str">
        <f t="shared" si="2"/>
        <v/>
      </c>
      <c r="V66" s="34" t="str">
        <f t="shared" si="4"/>
        <v/>
      </c>
      <c r="W66" s="37"/>
      <c r="X66" s="35" t="str">
        <f t="shared" si="5"/>
        <v/>
      </c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CU66" s="31"/>
      <c r="CV66" s="31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  <c r="DW66" s="31"/>
      <c r="DX66" s="31"/>
      <c r="DY66" s="31"/>
      <c r="DZ66" s="31"/>
      <c r="EA66" s="31"/>
      <c r="EB66" s="31"/>
      <c r="EC66" s="31"/>
      <c r="ED66" s="31"/>
      <c r="EE66" s="31"/>
      <c r="EF66" s="31"/>
      <c r="EG66" s="31"/>
      <c r="EH66" s="31"/>
      <c r="EI66" s="31"/>
      <c r="EJ66" s="31"/>
      <c r="EK66" s="31"/>
      <c r="EL66" s="31"/>
      <c r="EM66" s="31"/>
      <c r="EN66" s="31"/>
      <c r="EO66" s="31"/>
      <c r="EP66" s="31"/>
      <c r="EQ66" s="31"/>
      <c r="ER66" s="31"/>
      <c r="ES66" s="31"/>
      <c r="ET66" s="31"/>
      <c r="EU66" s="31"/>
      <c r="EV66" s="31"/>
      <c r="EW66" s="31"/>
      <c r="EX66" s="31"/>
      <c r="EY66" s="31"/>
      <c r="EZ66" s="31"/>
      <c r="FA66" s="31"/>
      <c r="FB66" s="31"/>
      <c r="FC66" s="31"/>
      <c r="FD66" s="31"/>
      <c r="FE66" s="31"/>
      <c r="FF66" s="31"/>
      <c r="FG66" s="31"/>
      <c r="FH66" s="31"/>
      <c r="FI66" s="31"/>
      <c r="FJ66" s="31"/>
      <c r="FK66" s="31"/>
      <c r="FL66" s="31"/>
      <c r="FM66" s="31"/>
      <c r="FN66" s="31"/>
      <c r="FO66" s="31"/>
      <c r="FP66" s="31"/>
      <c r="FQ66" s="31"/>
      <c r="FR66" s="31"/>
      <c r="FS66" s="31"/>
      <c r="FT66" s="31"/>
      <c r="FU66" s="31"/>
      <c r="FV66" s="31"/>
      <c r="FW66" s="31"/>
      <c r="FX66" s="31"/>
      <c r="FY66" s="31"/>
      <c r="FZ66" s="31"/>
      <c r="GA66" s="31"/>
      <c r="GB66" s="31"/>
      <c r="GC66" s="31"/>
      <c r="GD66" s="31"/>
      <c r="GE66" s="31"/>
      <c r="GF66" s="31"/>
      <c r="GG66" s="31"/>
      <c r="GH66" s="31"/>
      <c r="GI66" s="31"/>
      <c r="GJ66" s="31"/>
      <c r="GK66" s="31"/>
      <c r="GL66" s="31"/>
      <c r="GM66" s="31"/>
      <c r="GN66" s="31"/>
      <c r="GO66" s="31"/>
      <c r="GP66" s="31"/>
      <c r="GQ66" s="31"/>
      <c r="GR66" s="31"/>
      <c r="GS66" s="31"/>
      <c r="GT66" s="31"/>
      <c r="GU66" s="31"/>
      <c r="GV66" s="31"/>
      <c r="GW66" s="31"/>
      <c r="GX66" s="31"/>
      <c r="GY66" s="31"/>
      <c r="GZ66" s="31"/>
      <c r="HA66" s="31"/>
      <c r="HB66" s="31"/>
      <c r="HC66" s="31"/>
      <c r="HD66" s="31"/>
      <c r="HE66" s="31"/>
      <c r="HF66" s="31"/>
      <c r="HG66" s="31"/>
      <c r="HH66" s="31"/>
      <c r="HI66" s="31"/>
      <c r="HJ66" s="31"/>
      <c r="HK66" s="31"/>
      <c r="HL66" s="31"/>
      <c r="HM66" s="31"/>
      <c r="HN66" s="31"/>
      <c r="HO66" s="31"/>
      <c r="HP66" s="31"/>
      <c r="HQ66" s="31"/>
      <c r="HR66" s="31"/>
      <c r="HS66" s="31"/>
      <c r="HT66" s="31"/>
      <c r="HU66" s="31"/>
      <c r="HV66" s="31"/>
      <c r="HW66" s="31"/>
      <c r="HX66" s="31"/>
      <c r="HY66" s="31"/>
      <c r="HZ66" s="31"/>
      <c r="IA66" s="31"/>
      <c r="IB66" s="31"/>
      <c r="IC66" s="31"/>
      <c r="ID66" s="31"/>
      <c r="IE66" s="31"/>
      <c r="IF66" s="31"/>
      <c r="IG66" s="31"/>
      <c r="IH66" s="31"/>
      <c r="II66" s="31"/>
      <c r="IJ66" s="31"/>
      <c r="IK66" s="31"/>
      <c r="IL66" s="31"/>
      <c r="IM66" s="31"/>
      <c r="IN66" s="31"/>
      <c r="IO66" s="31"/>
      <c r="IP66" s="31"/>
      <c r="IQ66" s="31"/>
      <c r="IR66" s="31"/>
      <c r="IS66" s="31"/>
      <c r="IT66" s="31"/>
      <c r="IU66" s="31"/>
      <c r="IV66" s="31"/>
      <c r="IW66" s="31"/>
      <c r="IX66" s="31"/>
      <c r="IY66" s="31"/>
      <c r="IZ66" s="31"/>
      <c r="JA66" s="31"/>
      <c r="JB66" s="31"/>
      <c r="JC66" s="31"/>
      <c r="JD66" s="31"/>
      <c r="JE66" s="31"/>
      <c r="JF66" s="31"/>
      <c r="JG66" s="31"/>
      <c r="JH66" s="31"/>
      <c r="JI66" s="31"/>
      <c r="JJ66" s="31"/>
      <c r="JK66" s="31"/>
      <c r="JL66" s="31"/>
      <c r="JM66" s="31"/>
      <c r="JN66" s="31"/>
      <c r="JO66" s="31"/>
      <c r="JP66" s="31"/>
      <c r="JQ66" s="31"/>
      <c r="JR66" s="31"/>
      <c r="JS66" s="31"/>
      <c r="JT66" s="31"/>
      <c r="JU66" s="31"/>
      <c r="JV66" s="31"/>
      <c r="JW66" s="31"/>
      <c r="JX66" s="31"/>
      <c r="JY66" s="31"/>
      <c r="JZ66" s="31"/>
      <c r="KA66" s="31"/>
      <c r="KB66" s="31"/>
      <c r="KC66" s="31"/>
      <c r="KD66" s="31"/>
      <c r="KE66" s="31"/>
      <c r="KF66" s="31"/>
      <c r="KG66" s="31"/>
      <c r="KH66" s="31"/>
      <c r="KI66" s="31"/>
      <c r="KJ66" s="31"/>
      <c r="KK66" s="31"/>
      <c r="KL66" s="31"/>
      <c r="KM66" s="31"/>
      <c r="KN66" s="31"/>
      <c r="KO66" s="31"/>
      <c r="KP66" s="31"/>
      <c r="KQ66" s="31"/>
      <c r="KR66" s="31"/>
      <c r="KS66" s="31"/>
      <c r="KT66" s="31"/>
      <c r="KU66" s="31"/>
      <c r="KV66" s="31"/>
      <c r="KW66" s="31"/>
      <c r="KX66" s="31"/>
      <c r="KY66" s="31"/>
      <c r="KZ66" s="31"/>
      <c r="LA66" s="31"/>
      <c r="LB66" s="31"/>
      <c r="LC66" s="31"/>
      <c r="LD66" s="31"/>
      <c r="LE66" s="31"/>
      <c r="LF66" s="31"/>
      <c r="LG66" s="31"/>
      <c r="LH66" s="31"/>
      <c r="LI66" s="31"/>
      <c r="LJ66" s="31"/>
      <c r="LK66" s="31"/>
      <c r="LL66" s="31"/>
      <c r="LM66" s="31"/>
      <c r="LN66" s="31"/>
      <c r="LO66" s="31"/>
      <c r="LP66" s="31"/>
      <c r="LQ66" s="31"/>
      <c r="LR66" s="31"/>
      <c r="LS66" s="31"/>
      <c r="LT66" s="31"/>
      <c r="LU66" s="31"/>
      <c r="LV66" s="31"/>
      <c r="LW66" s="31"/>
      <c r="LX66" s="31"/>
      <c r="LY66" s="31"/>
      <c r="LZ66" s="31"/>
      <c r="MA66" s="31"/>
      <c r="MB66" s="31"/>
      <c r="MC66" s="31"/>
      <c r="MD66" s="31"/>
      <c r="ME66" s="31"/>
      <c r="MF66" s="31"/>
      <c r="MG66" s="31"/>
      <c r="MH66" s="31"/>
      <c r="MI66" s="31"/>
      <c r="MJ66" s="31"/>
      <c r="MK66" s="31"/>
      <c r="ML66" s="31"/>
      <c r="MM66" s="31"/>
      <c r="MN66" s="31"/>
      <c r="MO66" s="31"/>
      <c r="MP66" s="31"/>
      <c r="MQ66" s="31"/>
      <c r="MR66" s="31"/>
      <c r="MS66" s="31"/>
      <c r="MT66" s="31"/>
      <c r="MU66" s="31"/>
      <c r="MV66" s="31"/>
      <c r="MW66" s="31"/>
      <c r="MX66" s="31"/>
      <c r="MY66" s="31"/>
      <c r="MZ66" s="31"/>
      <c r="NA66" s="31"/>
      <c r="NB66" s="31"/>
      <c r="NC66" s="31"/>
      <c r="ND66" s="31"/>
      <c r="NE66" s="31"/>
      <c r="NF66" s="31"/>
      <c r="NG66" s="31"/>
      <c r="NH66" s="31"/>
      <c r="NI66" s="31"/>
      <c r="NJ66" s="31"/>
      <c r="NK66" s="31"/>
      <c r="NL66" s="31"/>
      <c r="NM66" s="31"/>
      <c r="NN66" s="31"/>
      <c r="NO66" s="31"/>
      <c r="NP66" s="31"/>
      <c r="NQ66" s="31"/>
      <c r="NR66" s="31"/>
      <c r="NS66" s="31"/>
      <c r="NT66" s="31"/>
      <c r="NU66" s="31"/>
      <c r="NV66" s="31"/>
      <c r="NW66" s="31"/>
      <c r="NX66" s="31"/>
      <c r="NY66" s="31"/>
      <c r="NZ66" s="31"/>
      <c r="OA66" s="31"/>
      <c r="OB66" s="31"/>
      <c r="OC66" s="31"/>
      <c r="OD66" s="31"/>
      <c r="OE66" s="31"/>
      <c r="OF66" s="31"/>
      <c r="OG66" s="31"/>
      <c r="OH66" s="31"/>
      <c r="OI66" s="31"/>
      <c r="OJ66" s="31"/>
      <c r="OK66" s="31"/>
      <c r="OL66" s="31"/>
      <c r="OM66" s="31"/>
      <c r="ON66" s="31"/>
      <c r="OO66" s="31"/>
      <c r="OP66" s="31"/>
      <c r="OQ66" s="31"/>
      <c r="OR66" s="31"/>
      <c r="OS66" s="31"/>
      <c r="OT66" s="31"/>
      <c r="OU66" s="31"/>
      <c r="OV66" s="31"/>
      <c r="OW66" s="31"/>
      <c r="OX66" s="31"/>
      <c r="OY66" s="31"/>
      <c r="OZ66" s="31"/>
      <c r="PA66" s="31"/>
      <c r="PB66" s="31"/>
      <c r="PC66" s="31"/>
      <c r="PD66" s="31"/>
      <c r="PE66" s="31"/>
      <c r="PF66" s="31"/>
      <c r="PG66" s="31"/>
      <c r="PH66" s="31"/>
      <c r="PI66" s="31"/>
      <c r="PJ66" s="31"/>
      <c r="PK66" s="31"/>
      <c r="PL66" s="31"/>
      <c r="PM66" s="31"/>
      <c r="PN66" s="31"/>
      <c r="PO66" s="31"/>
      <c r="PP66" s="31"/>
      <c r="PQ66" s="31"/>
      <c r="PR66" s="31"/>
      <c r="PS66" s="31"/>
      <c r="PT66" s="31"/>
      <c r="PU66" s="31"/>
      <c r="PV66" s="31"/>
      <c r="PW66" s="31"/>
      <c r="PX66" s="31"/>
      <c r="PY66" s="31"/>
      <c r="PZ66" s="31"/>
      <c r="QA66" s="31"/>
      <c r="QB66" s="31"/>
      <c r="QC66" s="31"/>
    </row>
    <row r="67" spans="1:445">
      <c r="A67" s="36" t="s">
        <v>103</v>
      </c>
      <c r="B67" s="33"/>
      <c r="C67" s="33"/>
      <c r="D67" s="33" t="s">
        <v>33</v>
      </c>
      <c r="E67" s="33"/>
      <c r="F67" s="33">
        <v>399</v>
      </c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20">
        <f t="shared" si="1"/>
        <v>0</v>
      </c>
      <c r="U67" s="20">
        <f t="shared" si="2"/>
        <v>399</v>
      </c>
      <c r="V67" s="34">
        <f t="shared" si="4"/>
        <v>0</v>
      </c>
      <c r="W67" s="37"/>
      <c r="X67" s="35" t="str">
        <f t="shared" si="5"/>
        <v/>
      </c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  <c r="CJ67" s="31"/>
      <c r="CK67" s="31"/>
      <c r="CL67" s="31"/>
      <c r="CM67" s="31"/>
      <c r="CN67" s="31"/>
      <c r="CO67" s="31"/>
      <c r="CP67" s="31"/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  <c r="DW67" s="31"/>
      <c r="DX67" s="31"/>
      <c r="DY67" s="31"/>
      <c r="DZ67" s="31"/>
      <c r="EA67" s="31"/>
      <c r="EB67" s="31"/>
      <c r="EC67" s="31"/>
      <c r="ED67" s="31"/>
      <c r="EE67" s="31"/>
      <c r="EF67" s="31"/>
      <c r="EG67" s="31"/>
      <c r="EH67" s="31"/>
      <c r="EI67" s="31"/>
      <c r="EJ67" s="31"/>
      <c r="EK67" s="31"/>
      <c r="EL67" s="31"/>
      <c r="EM67" s="31"/>
      <c r="EN67" s="31"/>
      <c r="EO67" s="31"/>
      <c r="EP67" s="31"/>
      <c r="EQ67" s="31"/>
      <c r="ER67" s="31"/>
      <c r="ES67" s="31"/>
      <c r="ET67" s="31"/>
      <c r="EU67" s="31"/>
      <c r="EV67" s="31"/>
      <c r="EW67" s="31"/>
      <c r="EX67" s="31"/>
      <c r="EY67" s="31"/>
      <c r="EZ67" s="31"/>
      <c r="FA67" s="31"/>
      <c r="FB67" s="31"/>
      <c r="FC67" s="31"/>
      <c r="FD67" s="31"/>
      <c r="FE67" s="31"/>
      <c r="FF67" s="31"/>
      <c r="FG67" s="31"/>
      <c r="FH67" s="31"/>
      <c r="FI67" s="31"/>
      <c r="FJ67" s="31"/>
      <c r="FK67" s="31"/>
      <c r="FL67" s="31"/>
      <c r="FM67" s="31"/>
      <c r="FN67" s="31"/>
      <c r="FO67" s="31"/>
      <c r="FP67" s="31"/>
      <c r="FQ67" s="31"/>
      <c r="FR67" s="31"/>
      <c r="FS67" s="31"/>
      <c r="FT67" s="31"/>
      <c r="FU67" s="31"/>
      <c r="FV67" s="31"/>
      <c r="FW67" s="31"/>
      <c r="FX67" s="31"/>
      <c r="FY67" s="31"/>
      <c r="FZ67" s="31"/>
      <c r="GA67" s="31"/>
      <c r="GB67" s="31"/>
      <c r="GC67" s="31"/>
      <c r="GD67" s="31"/>
      <c r="GE67" s="31"/>
      <c r="GF67" s="31"/>
      <c r="GG67" s="31"/>
      <c r="GH67" s="31"/>
      <c r="GI67" s="31"/>
      <c r="GJ67" s="31"/>
      <c r="GK67" s="31"/>
      <c r="GL67" s="31"/>
      <c r="GM67" s="31"/>
      <c r="GN67" s="31"/>
      <c r="GO67" s="31"/>
      <c r="GP67" s="31"/>
      <c r="GQ67" s="31"/>
      <c r="GR67" s="31"/>
      <c r="GS67" s="31"/>
      <c r="GT67" s="31"/>
      <c r="GU67" s="31"/>
      <c r="GV67" s="31"/>
      <c r="GW67" s="31"/>
      <c r="GX67" s="31"/>
      <c r="GY67" s="31"/>
      <c r="GZ67" s="31"/>
      <c r="HA67" s="31"/>
      <c r="HB67" s="31"/>
      <c r="HC67" s="31"/>
      <c r="HD67" s="31"/>
      <c r="HE67" s="31"/>
      <c r="HF67" s="31"/>
      <c r="HG67" s="31"/>
      <c r="HH67" s="31"/>
      <c r="HI67" s="31"/>
      <c r="HJ67" s="31"/>
      <c r="HK67" s="31"/>
      <c r="HL67" s="31"/>
      <c r="HM67" s="31"/>
      <c r="HN67" s="31"/>
      <c r="HO67" s="31"/>
      <c r="HP67" s="31"/>
      <c r="HQ67" s="31"/>
      <c r="HR67" s="31"/>
      <c r="HS67" s="31"/>
      <c r="HT67" s="31"/>
      <c r="HU67" s="31"/>
      <c r="HV67" s="31"/>
      <c r="HW67" s="31"/>
      <c r="HX67" s="31"/>
      <c r="HY67" s="31"/>
      <c r="HZ67" s="31"/>
      <c r="IA67" s="31"/>
      <c r="IB67" s="31"/>
      <c r="IC67" s="31"/>
      <c r="ID67" s="31"/>
      <c r="IE67" s="31"/>
      <c r="IF67" s="31"/>
      <c r="IG67" s="31"/>
      <c r="IH67" s="31"/>
      <c r="II67" s="31"/>
      <c r="IJ67" s="31"/>
      <c r="IK67" s="31"/>
      <c r="IL67" s="31"/>
      <c r="IM67" s="31"/>
      <c r="IN67" s="31"/>
      <c r="IO67" s="31"/>
      <c r="IP67" s="31"/>
      <c r="IQ67" s="31"/>
      <c r="IR67" s="31"/>
      <c r="IS67" s="31"/>
      <c r="IT67" s="31"/>
      <c r="IU67" s="31"/>
      <c r="IV67" s="31"/>
      <c r="IW67" s="31"/>
      <c r="IX67" s="31"/>
      <c r="IY67" s="31"/>
      <c r="IZ67" s="31"/>
      <c r="JA67" s="31"/>
      <c r="JB67" s="31"/>
      <c r="JC67" s="31"/>
      <c r="JD67" s="31"/>
      <c r="JE67" s="31"/>
      <c r="JF67" s="31"/>
      <c r="JG67" s="31"/>
      <c r="JH67" s="31"/>
      <c r="JI67" s="31"/>
      <c r="JJ67" s="31"/>
      <c r="JK67" s="31"/>
      <c r="JL67" s="31"/>
      <c r="JM67" s="31"/>
      <c r="JN67" s="31"/>
      <c r="JO67" s="31"/>
      <c r="JP67" s="31"/>
      <c r="JQ67" s="31"/>
      <c r="JR67" s="31"/>
      <c r="JS67" s="31"/>
      <c r="JT67" s="31"/>
      <c r="JU67" s="31"/>
      <c r="JV67" s="31"/>
      <c r="JW67" s="31"/>
      <c r="JX67" s="31"/>
      <c r="JY67" s="31"/>
      <c r="JZ67" s="31"/>
      <c r="KA67" s="31"/>
      <c r="KB67" s="31"/>
      <c r="KC67" s="31"/>
      <c r="KD67" s="31"/>
      <c r="KE67" s="31"/>
      <c r="KF67" s="31"/>
      <c r="KG67" s="31"/>
      <c r="KH67" s="31"/>
      <c r="KI67" s="31"/>
      <c r="KJ67" s="31"/>
      <c r="KK67" s="31"/>
      <c r="KL67" s="31"/>
      <c r="KM67" s="31"/>
      <c r="KN67" s="31"/>
      <c r="KO67" s="31"/>
      <c r="KP67" s="31"/>
      <c r="KQ67" s="31"/>
      <c r="KR67" s="31"/>
      <c r="KS67" s="31"/>
      <c r="KT67" s="31"/>
      <c r="KU67" s="31"/>
      <c r="KV67" s="31"/>
      <c r="KW67" s="31"/>
      <c r="KX67" s="31"/>
      <c r="KY67" s="31"/>
      <c r="KZ67" s="31"/>
      <c r="LA67" s="31"/>
      <c r="LB67" s="31"/>
      <c r="LC67" s="31"/>
      <c r="LD67" s="31"/>
      <c r="LE67" s="31"/>
      <c r="LF67" s="31"/>
      <c r="LG67" s="31"/>
      <c r="LH67" s="31"/>
      <c r="LI67" s="31"/>
      <c r="LJ67" s="31"/>
      <c r="LK67" s="31"/>
      <c r="LL67" s="31"/>
      <c r="LM67" s="31"/>
      <c r="LN67" s="31"/>
      <c r="LO67" s="31"/>
      <c r="LP67" s="31"/>
      <c r="LQ67" s="31"/>
      <c r="LR67" s="31"/>
      <c r="LS67" s="31"/>
      <c r="LT67" s="31"/>
      <c r="LU67" s="31"/>
      <c r="LV67" s="31"/>
      <c r="LW67" s="31"/>
      <c r="LX67" s="31"/>
      <c r="LY67" s="31"/>
      <c r="LZ67" s="31"/>
      <c r="MA67" s="31"/>
      <c r="MB67" s="31"/>
      <c r="MC67" s="31"/>
      <c r="MD67" s="31"/>
      <c r="ME67" s="31"/>
      <c r="MF67" s="31"/>
      <c r="MG67" s="31"/>
      <c r="MH67" s="31"/>
      <c r="MI67" s="31"/>
      <c r="MJ67" s="31"/>
      <c r="MK67" s="31"/>
      <c r="ML67" s="31"/>
      <c r="MM67" s="31"/>
      <c r="MN67" s="31"/>
      <c r="MO67" s="31"/>
      <c r="MP67" s="31"/>
      <c r="MQ67" s="31"/>
      <c r="MR67" s="31"/>
      <c r="MS67" s="31"/>
      <c r="MT67" s="31"/>
      <c r="MU67" s="31"/>
      <c r="MV67" s="31"/>
      <c r="MW67" s="31"/>
      <c r="MX67" s="31"/>
      <c r="MY67" s="31"/>
      <c r="MZ67" s="31"/>
      <c r="NA67" s="31"/>
      <c r="NB67" s="31"/>
      <c r="NC67" s="31"/>
      <c r="ND67" s="31"/>
      <c r="NE67" s="31"/>
      <c r="NF67" s="31"/>
      <c r="NG67" s="31"/>
      <c r="NH67" s="31"/>
      <c r="NI67" s="31"/>
      <c r="NJ67" s="31"/>
      <c r="NK67" s="31"/>
      <c r="NL67" s="31"/>
      <c r="NM67" s="31"/>
      <c r="NN67" s="31"/>
      <c r="NO67" s="31"/>
      <c r="NP67" s="31"/>
      <c r="NQ67" s="31"/>
      <c r="NR67" s="31"/>
      <c r="NS67" s="31"/>
      <c r="NT67" s="31"/>
      <c r="NU67" s="31"/>
      <c r="NV67" s="31"/>
      <c r="NW67" s="31"/>
      <c r="NX67" s="31"/>
      <c r="NY67" s="31"/>
      <c r="NZ67" s="31"/>
      <c r="OA67" s="31"/>
      <c r="OB67" s="31"/>
      <c r="OC67" s="31"/>
      <c r="OD67" s="31"/>
      <c r="OE67" s="31"/>
      <c r="OF67" s="31"/>
      <c r="OG67" s="31"/>
      <c r="OH67" s="31"/>
      <c r="OI67" s="31"/>
      <c r="OJ67" s="31"/>
      <c r="OK67" s="31"/>
      <c r="OL67" s="31"/>
      <c r="OM67" s="31"/>
      <c r="ON67" s="31"/>
      <c r="OO67" s="31"/>
      <c r="OP67" s="31"/>
      <c r="OQ67" s="31"/>
      <c r="OR67" s="31"/>
      <c r="OS67" s="31"/>
      <c r="OT67" s="31"/>
      <c r="OU67" s="31"/>
      <c r="OV67" s="31"/>
      <c r="OW67" s="31"/>
      <c r="OX67" s="31"/>
      <c r="OY67" s="31"/>
      <c r="OZ67" s="31"/>
      <c r="PA67" s="31"/>
      <c r="PB67" s="31"/>
      <c r="PC67" s="31"/>
      <c r="PD67" s="31"/>
      <c r="PE67" s="31"/>
      <c r="PF67" s="31"/>
      <c r="PG67" s="31"/>
      <c r="PH67" s="31"/>
      <c r="PI67" s="31"/>
      <c r="PJ67" s="31"/>
      <c r="PK67" s="31"/>
      <c r="PL67" s="31"/>
      <c r="PM67" s="31"/>
      <c r="PN67" s="31"/>
      <c r="PO67" s="31"/>
      <c r="PP67" s="31"/>
      <c r="PQ67" s="31"/>
      <c r="PR67" s="31"/>
      <c r="PS67" s="31"/>
      <c r="PT67" s="31"/>
      <c r="PU67" s="31"/>
      <c r="PV67" s="31"/>
      <c r="PW67" s="31"/>
      <c r="PX67" s="31"/>
      <c r="PY67" s="31"/>
      <c r="PZ67" s="31"/>
      <c r="QA67" s="31"/>
      <c r="QB67" s="31"/>
      <c r="QC67" s="31"/>
    </row>
    <row r="68" spans="1:445">
      <c r="A68" s="36" t="s">
        <v>970</v>
      </c>
      <c r="B68" s="33" t="s">
        <v>27</v>
      </c>
      <c r="C68" s="33"/>
      <c r="D68" s="33" t="s">
        <v>66</v>
      </c>
      <c r="E68" s="33"/>
      <c r="F68" s="33">
        <v>985</v>
      </c>
      <c r="G68" s="33">
        <v>55</v>
      </c>
      <c r="H68" s="33"/>
      <c r="I68" s="33"/>
      <c r="J68" s="33"/>
      <c r="K68" s="33">
        <v>133</v>
      </c>
      <c r="L68" s="33">
        <v>133</v>
      </c>
      <c r="M68" s="33">
        <v>133</v>
      </c>
      <c r="N68" s="33">
        <v>133</v>
      </c>
      <c r="O68" s="33">
        <v>133</v>
      </c>
      <c r="P68" s="33">
        <v>133</v>
      </c>
      <c r="Q68" s="33">
        <v>132</v>
      </c>
      <c r="R68" s="33"/>
      <c r="S68" s="33"/>
      <c r="T68" s="20">
        <f t="shared" ref="T68:T131" si="6">IF(AND(ISBLANK(E68),ISBLANK(F68),ISBLANK(G68),ISBLANK(H68),ISBLANK(I68),ISBLANK(J68),ISBLANK(K68), ISBLANK(L68), ISBLANK(M68), ISBLANK(N68), ISBLANK(O68), ISBLANK(P68), ISBLANK(Q68), ISBLANK(R68), ISBLANK(S68)),"",SUM(G68:S68))</f>
        <v>985</v>
      </c>
      <c r="U68" s="20">
        <f t="shared" ref="U68:U131" si="7">IF(W68&lt;&gt;0,0,IF(AND(ISBLANK(E68),ISBLANK(F68),ISBLANK(G68),ISBLANK(H68),ISBLANK(I68),ISBLANK(J68),ISBLANK(K68), ISBLANK(L68), ISBLANK(M68), ISBLANK(N68), ISBLANK(O68), ISBLANK(P68), ISBLANK(Q68), ISBLANK(R68), ISBLANK(S68)),"", (F68+E68)-T68))</f>
        <v>0</v>
      </c>
      <c r="V68" s="34">
        <f t="shared" si="4"/>
        <v>1</v>
      </c>
      <c r="W68" s="37"/>
      <c r="X68" s="35" t="str">
        <f t="shared" ref="X68:X99" si="8">IF(W68&lt;&gt;"",F68 - (SUM(G68:S68)),"")</f>
        <v/>
      </c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  <c r="CJ68" s="31"/>
      <c r="CK68" s="31"/>
      <c r="CL68" s="31"/>
      <c r="CM68" s="31"/>
      <c r="CN68" s="31"/>
      <c r="CO68" s="31"/>
      <c r="CP68" s="31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  <c r="DW68" s="31"/>
      <c r="DX68" s="31"/>
      <c r="DY68" s="31"/>
      <c r="DZ68" s="31"/>
      <c r="EA68" s="31"/>
      <c r="EB68" s="31"/>
      <c r="EC68" s="31"/>
      <c r="ED68" s="31"/>
      <c r="EE68" s="31"/>
      <c r="EF68" s="31"/>
      <c r="EG68" s="31"/>
      <c r="EH68" s="31"/>
      <c r="EI68" s="31"/>
      <c r="EJ68" s="31"/>
      <c r="EK68" s="31"/>
      <c r="EL68" s="31"/>
      <c r="EM68" s="31"/>
      <c r="EN68" s="31"/>
      <c r="EO68" s="31"/>
      <c r="EP68" s="31"/>
      <c r="EQ68" s="31"/>
      <c r="ER68" s="31"/>
      <c r="ES68" s="31"/>
      <c r="ET68" s="31"/>
      <c r="EU68" s="31"/>
      <c r="EV68" s="31"/>
      <c r="EW68" s="31"/>
      <c r="EX68" s="31"/>
      <c r="EY68" s="31"/>
      <c r="EZ68" s="31"/>
      <c r="FA68" s="31"/>
      <c r="FB68" s="31"/>
      <c r="FC68" s="31"/>
      <c r="FD68" s="31"/>
      <c r="FE68" s="31"/>
      <c r="FF68" s="31"/>
      <c r="FG68" s="31"/>
      <c r="FH68" s="31"/>
      <c r="FI68" s="31"/>
      <c r="FJ68" s="31"/>
      <c r="FK68" s="31"/>
      <c r="FL68" s="31"/>
      <c r="FM68" s="31"/>
      <c r="FN68" s="31"/>
      <c r="FO68" s="31"/>
      <c r="FP68" s="31"/>
      <c r="FQ68" s="31"/>
      <c r="FR68" s="31"/>
      <c r="FS68" s="31"/>
      <c r="FT68" s="31"/>
      <c r="FU68" s="31"/>
      <c r="FV68" s="31"/>
      <c r="FW68" s="31"/>
      <c r="FX68" s="31"/>
      <c r="FY68" s="31"/>
      <c r="FZ68" s="31"/>
      <c r="GA68" s="31"/>
      <c r="GB68" s="31"/>
      <c r="GC68" s="31"/>
      <c r="GD68" s="31"/>
      <c r="GE68" s="31"/>
      <c r="GF68" s="31"/>
      <c r="GG68" s="31"/>
      <c r="GH68" s="31"/>
      <c r="GI68" s="31"/>
      <c r="GJ68" s="31"/>
      <c r="GK68" s="31"/>
      <c r="GL68" s="31"/>
      <c r="GM68" s="31"/>
      <c r="GN68" s="31"/>
      <c r="GO68" s="31"/>
      <c r="GP68" s="31"/>
      <c r="GQ68" s="31"/>
      <c r="GR68" s="31"/>
      <c r="GS68" s="31"/>
      <c r="GT68" s="31"/>
      <c r="GU68" s="31"/>
      <c r="GV68" s="31"/>
      <c r="GW68" s="31"/>
      <c r="GX68" s="31"/>
      <c r="GY68" s="31"/>
      <c r="GZ68" s="31"/>
      <c r="HA68" s="31"/>
      <c r="HB68" s="31"/>
      <c r="HC68" s="31"/>
      <c r="HD68" s="31"/>
      <c r="HE68" s="31"/>
      <c r="HF68" s="31"/>
      <c r="HG68" s="31"/>
      <c r="HH68" s="31"/>
      <c r="HI68" s="31"/>
      <c r="HJ68" s="31"/>
      <c r="HK68" s="31"/>
      <c r="HL68" s="31"/>
      <c r="HM68" s="31"/>
      <c r="HN68" s="31"/>
      <c r="HO68" s="31"/>
      <c r="HP68" s="31"/>
      <c r="HQ68" s="31"/>
      <c r="HR68" s="31"/>
      <c r="HS68" s="31"/>
      <c r="HT68" s="31"/>
      <c r="HU68" s="31"/>
      <c r="HV68" s="31"/>
      <c r="HW68" s="31"/>
      <c r="HX68" s="31"/>
      <c r="HY68" s="31"/>
      <c r="HZ68" s="31"/>
      <c r="IA68" s="31"/>
      <c r="IB68" s="31"/>
      <c r="IC68" s="31"/>
      <c r="ID68" s="31"/>
      <c r="IE68" s="31"/>
      <c r="IF68" s="31"/>
      <c r="IG68" s="31"/>
      <c r="IH68" s="31"/>
      <c r="II68" s="31"/>
      <c r="IJ68" s="31"/>
      <c r="IK68" s="31"/>
      <c r="IL68" s="31"/>
      <c r="IM68" s="31"/>
      <c r="IN68" s="31"/>
      <c r="IO68" s="31"/>
      <c r="IP68" s="31"/>
      <c r="IQ68" s="31"/>
      <c r="IR68" s="31"/>
      <c r="IS68" s="31"/>
      <c r="IT68" s="31"/>
      <c r="IU68" s="31"/>
      <c r="IV68" s="31"/>
      <c r="IW68" s="31"/>
      <c r="IX68" s="31"/>
      <c r="IY68" s="31"/>
      <c r="IZ68" s="31"/>
      <c r="JA68" s="31"/>
      <c r="JB68" s="31"/>
      <c r="JC68" s="31"/>
      <c r="JD68" s="31"/>
      <c r="JE68" s="31"/>
      <c r="JF68" s="31"/>
      <c r="JG68" s="31"/>
      <c r="JH68" s="31"/>
      <c r="JI68" s="31"/>
      <c r="JJ68" s="31"/>
      <c r="JK68" s="31"/>
      <c r="JL68" s="31"/>
      <c r="JM68" s="31"/>
      <c r="JN68" s="31"/>
      <c r="JO68" s="31"/>
      <c r="JP68" s="31"/>
      <c r="JQ68" s="31"/>
      <c r="JR68" s="31"/>
      <c r="JS68" s="31"/>
      <c r="JT68" s="31"/>
      <c r="JU68" s="31"/>
      <c r="JV68" s="31"/>
      <c r="JW68" s="31"/>
      <c r="JX68" s="31"/>
      <c r="JY68" s="31"/>
      <c r="JZ68" s="31"/>
      <c r="KA68" s="31"/>
      <c r="KB68" s="31"/>
      <c r="KC68" s="31"/>
      <c r="KD68" s="31"/>
      <c r="KE68" s="31"/>
      <c r="KF68" s="31"/>
      <c r="KG68" s="31"/>
      <c r="KH68" s="31"/>
      <c r="KI68" s="31"/>
      <c r="KJ68" s="31"/>
      <c r="KK68" s="31"/>
      <c r="KL68" s="31"/>
      <c r="KM68" s="31"/>
      <c r="KN68" s="31"/>
      <c r="KO68" s="31"/>
      <c r="KP68" s="31"/>
      <c r="KQ68" s="31"/>
      <c r="KR68" s="31"/>
      <c r="KS68" s="31"/>
      <c r="KT68" s="31"/>
      <c r="KU68" s="31"/>
      <c r="KV68" s="31"/>
      <c r="KW68" s="31"/>
      <c r="KX68" s="31"/>
      <c r="KY68" s="31"/>
      <c r="KZ68" s="31"/>
      <c r="LA68" s="31"/>
      <c r="LB68" s="31"/>
      <c r="LC68" s="31"/>
      <c r="LD68" s="31"/>
      <c r="LE68" s="31"/>
      <c r="LF68" s="31"/>
      <c r="LG68" s="31"/>
      <c r="LH68" s="31"/>
      <c r="LI68" s="31"/>
      <c r="LJ68" s="31"/>
      <c r="LK68" s="31"/>
      <c r="LL68" s="31"/>
      <c r="LM68" s="31"/>
      <c r="LN68" s="31"/>
      <c r="LO68" s="31"/>
      <c r="LP68" s="31"/>
      <c r="LQ68" s="31"/>
      <c r="LR68" s="31"/>
      <c r="LS68" s="31"/>
      <c r="LT68" s="31"/>
      <c r="LU68" s="31"/>
      <c r="LV68" s="31"/>
      <c r="LW68" s="31"/>
      <c r="LX68" s="31"/>
      <c r="LY68" s="31"/>
      <c r="LZ68" s="31"/>
      <c r="MA68" s="31"/>
      <c r="MB68" s="31"/>
      <c r="MC68" s="31"/>
      <c r="MD68" s="31"/>
      <c r="ME68" s="31"/>
      <c r="MF68" s="31"/>
      <c r="MG68" s="31"/>
      <c r="MH68" s="31"/>
      <c r="MI68" s="31"/>
      <c r="MJ68" s="31"/>
      <c r="MK68" s="31"/>
      <c r="ML68" s="31"/>
      <c r="MM68" s="31"/>
      <c r="MN68" s="31"/>
      <c r="MO68" s="31"/>
      <c r="MP68" s="31"/>
      <c r="MQ68" s="31"/>
      <c r="MR68" s="31"/>
      <c r="MS68" s="31"/>
      <c r="MT68" s="31"/>
      <c r="MU68" s="31"/>
      <c r="MV68" s="31"/>
      <c r="MW68" s="31"/>
      <c r="MX68" s="31"/>
      <c r="MY68" s="31"/>
      <c r="MZ68" s="31"/>
      <c r="NA68" s="31"/>
      <c r="NB68" s="31"/>
      <c r="NC68" s="31"/>
      <c r="ND68" s="31"/>
      <c r="NE68" s="31"/>
      <c r="NF68" s="31"/>
      <c r="NG68" s="31"/>
      <c r="NH68" s="31"/>
      <c r="NI68" s="31"/>
      <c r="NJ68" s="31"/>
      <c r="NK68" s="31"/>
      <c r="NL68" s="31"/>
      <c r="NM68" s="31"/>
      <c r="NN68" s="31"/>
      <c r="NO68" s="31"/>
      <c r="NP68" s="31"/>
      <c r="NQ68" s="31"/>
      <c r="NR68" s="31"/>
      <c r="NS68" s="31"/>
      <c r="NT68" s="31"/>
      <c r="NU68" s="31"/>
      <c r="NV68" s="31"/>
      <c r="NW68" s="31"/>
      <c r="NX68" s="31"/>
      <c r="NY68" s="31"/>
      <c r="NZ68" s="31"/>
      <c r="OA68" s="31"/>
      <c r="OB68" s="31"/>
      <c r="OC68" s="31"/>
      <c r="OD68" s="31"/>
      <c r="OE68" s="31"/>
      <c r="OF68" s="31"/>
      <c r="OG68" s="31"/>
      <c r="OH68" s="31"/>
      <c r="OI68" s="31"/>
      <c r="OJ68" s="31"/>
      <c r="OK68" s="31"/>
      <c r="OL68" s="31"/>
      <c r="OM68" s="31"/>
      <c r="ON68" s="31"/>
      <c r="OO68" s="31"/>
      <c r="OP68" s="31"/>
      <c r="OQ68" s="31"/>
      <c r="OR68" s="31"/>
      <c r="OS68" s="31"/>
      <c r="OT68" s="31"/>
      <c r="OU68" s="31"/>
      <c r="OV68" s="31"/>
      <c r="OW68" s="31"/>
      <c r="OX68" s="31"/>
      <c r="OY68" s="31"/>
      <c r="OZ68" s="31"/>
      <c r="PA68" s="31"/>
      <c r="PB68" s="31"/>
      <c r="PC68" s="31"/>
      <c r="PD68" s="31"/>
      <c r="PE68" s="31"/>
      <c r="PF68" s="31"/>
      <c r="PG68" s="31"/>
      <c r="PH68" s="31"/>
      <c r="PI68" s="31"/>
      <c r="PJ68" s="31"/>
      <c r="PK68" s="31"/>
      <c r="PL68" s="31"/>
      <c r="PM68" s="31"/>
      <c r="PN68" s="31"/>
      <c r="PO68" s="31"/>
      <c r="PP68" s="31"/>
      <c r="PQ68" s="31"/>
      <c r="PR68" s="31"/>
      <c r="PS68" s="31"/>
      <c r="PT68" s="31"/>
      <c r="PU68" s="31"/>
      <c r="PV68" s="31"/>
      <c r="PW68" s="31"/>
      <c r="PX68" s="31"/>
      <c r="PY68" s="31"/>
      <c r="PZ68" s="31"/>
      <c r="QA68" s="31"/>
      <c r="QB68" s="31"/>
      <c r="QC68" s="31"/>
    </row>
    <row r="69" spans="1:445">
      <c r="A69" s="36" t="s">
        <v>919</v>
      </c>
      <c r="B69" s="33" t="s">
        <v>27</v>
      </c>
      <c r="C69" s="33"/>
      <c r="D69" s="33" t="s">
        <v>114</v>
      </c>
      <c r="E69" s="33"/>
      <c r="F69" s="33">
        <v>930</v>
      </c>
      <c r="G69" s="33"/>
      <c r="H69" s="33"/>
      <c r="I69" s="33">
        <v>116</v>
      </c>
      <c r="J69" s="33">
        <v>116</v>
      </c>
      <c r="K69" s="33">
        <v>116</v>
      </c>
      <c r="L69" s="33"/>
      <c r="M69" s="33"/>
      <c r="N69" s="33"/>
      <c r="O69" s="33"/>
      <c r="P69" s="33"/>
      <c r="Q69" s="33"/>
      <c r="R69" s="33"/>
      <c r="S69" s="33"/>
      <c r="T69" s="20">
        <f t="shared" si="6"/>
        <v>348</v>
      </c>
      <c r="U69" s="20">
        <f t="shared" si="7"/>
        <v>0</v>
      </c>
      <c r="V69" s="34">
        <f t="shared" ref="V69:V132" si="9">IF(AND(ISBLANK(E69),ISBLANK(F69), ISBLANK(G69), ISBLANK(H69), ISBLANK(I69), ISBLANK(J69), ISBLANK(K69), ISBLANK(L69), ISBLANK(M69),ISBLANK(N69), ISBLANK(O69), ISBLANK(P69), ISBLANK(Q69), ISBLANK(R69), ISBLANK(S69)), "",IFERROR(((F69+E69)-U69)/(F69+E69),""))</f>
        <v>1</v>
      </c>
      <c r="W69" s="37" t="s">
        <v>54</v>
      </c>
      <c r="X69" s="35">
        <f t="shared" si="8"/>
        <v>582</v>
      </c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  <c r="CJ69" s="31"/>
      <c r="CK69" s="31"/>
      <c r="CL69" s="31"/>
      <c r="CM69" s="31"/>
      <c r="CN69" s="31"/>
      <c r="CO69" s="31"/>
      <c r="CP69" s="31"/>
      <c r="CQ69" s="31"/>
      <c r="CR69" s="31"/>
      <c r="CS69" s="31"/>
      <c r="CT69" s="31"/>
      <c r="CU69" s="31"/>
      <c r="CV69" s="31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  <c r="DW69" s="31"/>
      <c r="DX69" s="31"/>
      <c r="DY69" s="31"/>
      <c r="DZ69" s="31"/>
      <c r="EA69" s="31"/>
      <c r="EB69" s="31"/>
      <c r="EC69" s="31"/>
      <c r="ED69" s="31"/>
      <c r="EE69" s="31"/>
      <c r="EF69" s="31"/>
      <c r="EG69" s="31"/>
      <c r="EH69" s="31"/>
      <c r="EI69" s="31"/>
      <c r="EJ69" s="31"/>
      <c r="EK69" s="31"/>
      <c r="EL69" s="31"/>
      <c r="EM69" s="31"/>
      <c r="EN69" s="31"/>
      <c r="EO69" s="31"/>
      <c r="EP69" s="31"/>
      <c r="EQ69" s="31"/>
      <c r="ER69" s="31"/>
      <c r="ES69" s="31"/>
      <c r="ET69" s="31"/>
      <c r="EU69" s="31"/>
      <c r="EV69" s="31"/>
      <c r="EW69" s="31"/>
      <c r="EX69" s="31"/>
      <c r="EY69" s="31"/>
      <c r="EZ69" s="31"/>
      <c r="FA69" s="31"/>
      <c r="FB69" s="31"/>
      <c r="FC69" s="31"/>
      <c r="FD69" s="31"/>
      <c r="FE69" s="31"/>
      <c r="FF69" s="31"/>
      <c r="FG69" s="31"/>
      <c r="FH69" s="31"/>
      <c r="FI69" s="31"/>
      <c r="FJ69" s="31"/>
      <c r="FK69" s="31"/>
      <c r="FL69" s="31"/>
      <c r="FM69" s="31"/>
      <c r="FN69" s="31"/>
      <c r="FO69" s="31"/>
      <c r="FP69" s="31"/>
      <c r="FQ69" s="31"/>
      <c r="FR69" s="31"/>
      <c r="FS69" s="31"/>
      <c r="FT69" s="31"/>
      <c r="FU69" s="31"/>
      <c r="FV69" s="31"/>
      <c r="FW69" s="31"/>
      <c r="FX69" s="31"/>
      <c r="FY69" s="31"/>
      <c r="FZ69" s="31"/>
      <c r="GA69" s="31"/>
      <c r="GB69" s="31"/>
      <c r="GC69" s="31"/>
      <c r="GD69" s="31"/>
      <c r="GE69" s="31"/>
      <c r="GF69" s="31"/>
      <c r="GG69" s="31"/>
      <c r="GH69" s="31"/>
      <c r="GI69" s="31"/>
      <c r="GJ69" s="31"/>
      <c r="GK69" s="31"/>
      <c r="GL69" s="31"/>
      <c r="GM69" s="31"/>
      <c r="GN69" s="31"/>
      <c r="GO69" s="31"/>
      <c r="GP69" s="31"/>
      <c r="GQ69" s="31"/>
      <c r="GR69" s="31"/>
      <c r="GS69" s="31"/>
      <c r="GT69" s="31"/>
      <c r="GU69" s="31"/>
      <c r="GV69" s="31"/>
      <c r="GW69" s="31"/>
      <c r="GX69" s="31"/>
      <c r="GY69" s="31"/>
      <c r="GZ69" s="31"/>
      <c r="HA69" s="31"/>
      <c r="HB69" s="31"/>
      <c r="HC69" s="31"/>
      <c r="HD69" s="31"/>
      <c r="HE69" s="31"/>
      <c r="HF69" s="31"/>
      <c r="HG69" s="31"/>
      <c r="HH69" s="31"/>
      <c r="HI69" s="31"/>
      <c r="HJ69" s="31"/>
      <c r="HK69" s="31"/>
      <c r="HL69" s="31"/>
      <c r="HM69" s="31"/>
      <c r="HN69" s="31"/>
      <c r="HO69" s="31"/>
      <c r="HP69" s="31"/>
      <c r="HQ69" s="31"/>
      <c r="HR69" s="31"/>
      <c r="HS69" s="31"/>
      <c r="HT69" s="31"/>
      <c r="HU69" s="31"/>
      <c r="HV69" s="31"/>
      <c r="HW69" s="31"/>
      <c r="HX69" s="31"/>
      <c r="HY69" s="31"/>
      <c r="HZ69" s="31"/>
      <c r="IA69" s="31"/>
      <c r="IB69" s="31"/>
      <c r="IC69" s="31"/>
      <c r="ID69" s="31"/>
      <c r="IE69" s="31"/>
      <c r="IF69" s="31"/>
      <c r="IG69" s="31"/>
      <c r="IH69" s="31"/>
      <c r="II69" s="31"/>
      <c r="IJ69" s="31"/>
      <c r="IK69" s="31"/>
      <c r="IL69" s="31"/>
      <c r="IM69" s="31"/>
      <c r="IN69" s="31"/>
      <c r="IO69" s="31"/>
      <c r="IP69" s="31"/>
      <c r="IQ69" s="31"/>
      <c r="IR69" s="31"/>
      <c r="IS69" s="31"/>
      <c r="IT69" s="31"/>
      <c r="IU69" s="31"/>
      <c r="IV69" s="31"/>
      <c r="IW69" s="31"/>
      <c r="IX69" s="31"/>
      <c r="IY69" s="31"/>
      <c r="IZ69" s="31"/>
      <c r="JA69" s="31"/>
      <c r="JB69" s="31"/>
      <c r="JC69" s="31"/>
      <c r="JD69" s="31"/>
      <c r="JE69" s="31"/>
      <c r="JF69" s="31"/>
      <c r="JG69" s="31"/>
      <c r="JH69" s="31"/>
      <c r="JI69" s="31"/>
      <c r="JJ69" s="31"/>
      <c r="JK69" s="31"/>
      <c r="JL69" s="31"/>
      <c r="JM69" s="31"/>
      <c r="JN69" s="31"/>
      <c r="JO69" s="31"/>
      <c r="JP69" s="31"/>
      <c r="JQ69" s="31"/>
      <c r="JR69" s="31"/>
      <c r="JS69" s="31"/>
      <c r="JT69" s="31"/>
      <c r="JU69" s="31"/>
      <c r="JV69" s="31"/>
      <c r="JW69" s="31"/>
      <c r="JX69" s="31"/>
      <c r="JY69" s="31"/>
      <c r="JZ69" s="31"/>
      <c r="KA69" s="31"/>
      <c r="KB69" s="31"/>
      <c r="KC69" s="31"/>
      <c r="KD69" s="31"/>
      <c r="KE69" s="31"/>
      <c r="KF69" s="31"/>
      <c r="KG69" s="31"/>
      <c r="KH69" s="31"/>
      <c r="KI69" s="31"/>
      <c r="KJ69" s="31"/>
      <c r="KK69" s="31"/>
      <c r="KL69" s="31"/>
      <c r="KM69" s="31"/>
      <c r="KN69" s="31"/>
      <c r="KO69" s="31"/>
      <c r="KP69" s="31"/>
      <c r="KQ69" s="31"/>
      <c r="KR69" s="31"/>
      <c r="KS69" s="31"/>
      <c r="KT69" s="31"/>
      <c r="KU69" s="31"/>
      <c r="KV69" s="31"/>
      <c r="KW69" s="31"/>
      <c r="KX69" s="31"/>
      <c r="KY69" s="31"/>
      <c r="KZ69" s="31"/>
      <c r="LA69" s="31"/>
      <c r="LB69" s="31"/>
      <c r="LC69" s="31"/>
      <c r="LD69" s="31"/>
      <c r="LE69" s="31"/>
      <c r="LF69" s="31"/>
      <c r="LG69" s="31"/>
      <c r="LH69" s="31"/>
      <c r="LI69" s="31"/>
      <c r="LJ69" s="31"/>
      <c r="LK69" s="31"/>
      <c r="LL69" s="31"/>
      <c r="LM69" s="31"/>
      <c r="LN69" s="31"/>
      <c r="LO69" s="31"/>
      <c r="LP69" s="31"/>
      <c r="LQ69" s="31"/>
      <c r="LR69" s="31"/>
      <c r="LS69" s="31"/>
      <c r="LT69" s="31"/>
      <c r="LU69" s="31"/>
      <c r="LV69" s="31"/>
      <c r="LW69" s="31"/>
      <c r="LX69" s="31"/>
      <c r="LY69" s="31"/>
      <c r="LZ69" s="31"/>
      <c r="MA69" s="31"/>
      <c r="MB69" s="31"/>
      <c r="MC69" s="31"/>
      <c r="MD69" s="31"/>
      <c r="ME69" s="31"/>
      <c r="MF69" s="31"/>
      <c r="MG69" s="31"/>
      <c r="MH69" s="31"/>
      <c r="MI69" s="31"/>
      <c r="MJ69" s="31"/>
      <c r="MK69" s="31"/>
      <c r="ML69" s="31"/>
      <c r="MM69" s="31"/>
      <c r="MN69" s="31"/>
      <c r="MO69" s="31"/>
      <c r="MP69" s="31"/>
      <c r="MQ69" s="31"/>
      <c r="MR69" s="31"/>
      <c r="MS69" s="31"/>
      <c r="MT69" s="31"/>
      <c r="MU69" s="31"/>
      <c r="MV69" s="31"/>
      <c r="MW69" s="31"/>
      <c r="MX69" s="31"/>
      <c r="MY69" s="31"/>
      <c r="MZ69" s="31"/>
      <c r="NA69" s="31"/>
      <c r="NB69" s="31"/>
      <c r="NC69" s="31"/>
      <c r="ND69" s="31"/>
      <c r="NE69" s="31"/>
      <c r="NF69" s="31"/>
      <c r="NG69" s="31"/>
      <c r="NH69" s="31"/>
      <c r="NI69" s="31"/>
      <c r="NJ69" s="31"/>
      <c r="NK69" s="31"/>
      <c r="NL69" s="31"/>
      <c r="NM69" s="31"/>
      <c r="NN69" s="31"/>
      <c r="NO69" s="31"/>
      <c r="NP69" s="31"/>
      <c r="NQ69" s="31"/>
      <c r="NR69" s="31"/>
      <c r="NS69" s="31"/>
      <c r="NT69" s="31"/>
      <c r="NU69" s="31"/>
      <c r="NV69" s="31"/>
      <c r="NW69" s="31"/>
      <c r="NX69" s="31"/>
      <c r="NY69" s="31"/>
      <c r="NZ69" s="31"/>
      <c r="OA69" s="31"/>
      <c r="OB69" s="31"/>
      <c r="OC69" s="31"/>
      <c r="OD69" s="31"/>
      <c r="OE69" s="31"/>
      <c r="OF69" s="31"/>
      <c r="OG69" s="31"/>
      <c r="OH69" s="31"/>
      <c r="OI69" s="31"/>
      <c r="OJ69" s="31"/>
      <c r="OK69" s="31"/>
      <c r="OL69" s="31"/>
      <c r="OM69" s="31"/>
      <c r="ON69" s="31"/>
      <c r="OO69" s="31"/>
      <c r="OP69" s="31"/>
      <c r="OQ69" s="31"/>
      <c r="OR69" s="31"/>
      <c r="OS69" s="31"/>
      <c r="OT69" s="31"/>
      <c r="OU69" s="31"/>
      <c r="OV69" s="31"/>
      <c r="OW69" s="31"/>
      <c r="OX69" s="31"/>
      <c r="OY69" s="31"/>
      <c r="OZ69" s="31"/>
      <c r="PA69" s="31"/>
      <c r="PB69" s="31"/>
      <c r="PC69" s="31"/>
      <c r="PD69" s="31"/>
      <c r="PE69" s="31"/>
      <c r="PF69" s="31"/>
      <c r="PG69" s="31"/>
      <c r="PH69" s="31"/>
      <c r="PI69" s="31"/>
      <c r="PJ69" s="31"/>
      <c r="PK69" s="31"/>
      <c r="PL69" s="31"/>
      <c r="PM69" s="31"/>
      <c r="PN69" s="31"/>
      <c r="PO69" s="31"/>
      <c r="PP69" s="31"/>
      <c r="PQ69" s="31"/>
      <c r="PR69" s="31"/>
      <c r="PS69" s="31"/>
      <c r="PT69" s="31"/>
      <c r="PU69" s="31"/>
      <c r="PV69" s="31"/>
      <c r="PW69" s="31"/>
      <c r="PX69" s="31"/>
      <c r="PY69" s="31"/>
      <c r="PZ69" s="31"/>
      <c r="QA69" s="31"/>
      <c r="QB69" s="31"/>
      <c r="QC69" s="31"/>
    </row>
    <row r="70" spans="1:445">
      <c r="A70" s="36" t="s">
        <v>100</v>
      </c>
      <c r="B70" s="33" t="s">
        <v>735</v>
      </c>
      <c r="C70" s="33">
        <v>120</v>
      </c>
      <c r="D70" s="33" t="s">
        <v>28</v>
      </c>
      <c r="E70" s="33"/>
      <c r="F70" s="33">
        <v>1150</v>
      </c>
      <c r="G70" s="33">
        <v>50</v>
      </c>
      <c r="H70" s="33">
        <v>275</v>
      </c>
      <c r="I70" s="33">
        <v>275</v>
      </c>
      <c r="J70" s="33">
        <v>275</v>
      </c>
      <c r="K70" s="33">
        <v>275</v>
      </c>
      <c r="L70" s="33"/>
      <c r="M70" s="33"/>
      <c r="N70" s="33"/>
      <c r="O70" s="33"/>
      <c r="P70" s="33"/>
      <c r="Q70" s="33"/>
      <c r="R70" s="33"/>
      <c r="S70" s="33"/>
      <c r="T70" s="20">
        <f t="shared" si="6"/>
        <v>1150</v>
      </c>
      <c r="U70" s="20">
        <f t="shared" si="7"/>
        <v>0</v>
      </c>
      <c r="V70" s="34">
        <f t="shared" si="9"/>
        <v>1</v>
      </c>
      <c r="W70" s="37"/>
      <c r="X70" s="35" t="str">
        <f t="shared" si="8"/>
        <v/>
      </c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  <c r="CJ70" s="31"/>
      <c r="CK70" s="31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  <c r="DW70" s="31"/>
      <c r="DX70" s="31"/>
      <c r="DY70" s="31"/>
      <c r="DZ70" s="31"/>
      <c r="EA70" s="31"/>
      <c r="EB70" s="31"/>
      <c r="EC70" s="31"/>
      <c r="ED70" s="31"/>
      <c r="EE70" s="31"/>
      <c r="EF70" s="31"/>
      <c r="EG70" s="31"/>
      <c r="EH70" s="31"/>
      <c r="EI70" s="31"/>
      <c r="EJ70" s="31"/>
      <c r="EK70" s="31"/>
      <c r="EL70" s="31"/>
      <c r="EM70" s="31"/>
      <c r="EN70" s="31"/>
      <c r="EO70" s="31"/>
      <c r="EP70" s="31"/>
      <c r="EQ70" s="31"/>
      <c r="ER70" s="31"/>
      <c r="ES70" s="31"/>
      <c r="ET70" s="31"/>
      <c r="EU70" s="31"/>
      <c r="EV70" s="31"/>
      <c r="EW70" s="31"/>
      <c r="EX70" s="31"/>
      <c r="EY70" s="31"/>
      <c r="EZ70" s="31"/>
      <c r="FA70" s="31"/>
      <c r="FB70" s="31"/>
      <c r="FC70" s="31"/>
      <c r="FD70" s="31"/>
      <c r="FE70" s="31"/>
      <c r="FF70" s="31"/>
      <c r="FG70" s="31"/>
      <c r="FH70" s="31"/>
      <c r="FI70" s="31"/>
      <c r="FJ70" s="31"/>
      <c r="FK70" s="31"/>
      <c r="FL70" s="31"/>
      <c r="FM70" s="31"/>
      <c r="FN70" s="31"/>
      <c r="FO70" s="31"/>
      <c r="FP70" s="31"/>
      <c r="FQ70" s="31"/>
      <c r="FR70" s="31"/>
      <c r="FS70" s="31"/>
      <c r="FT70" s="31"/>
      <c r="FU70" s="31"/>
      <c r="FV70" s="31"/>
      <c r="FW70" s="31"/>
      <c r="FX70" s="31"/>
      <c r="FY70" s="31"/>
      <c r="FZ70" s="31"/>
      <c r="GA70" s="31"/>
      <c r="GB70" s="31"/>
      <c r="GC70" s="31"/>
      <c r="GD70" s="31"/>
      <c r="GE70" s="31"/>
      <c r="GF70" s="31"/>
      <c r="GG70" s="31"/>
      <c r="GH70" s="31"/>
      <c r="GI70" s="31"/>
      <c r="GJ70" s="31"/>
      <c r="GK70" s="31"/>
      <c r="GL70" s="31"/>
      <c r="GM70" s="31"/>
      <c r="GN70" s="31"/>
      <c r="GO70" s="31"/>
      <c r="GP70" s="31"/>
      <c r="GQ70" s="31"/>
      <c r="GR70" s="31"/>
      <c r="GS70" s="31"/>
      <c r="GT70" s="31"/>
      <c r="GU70" s="31"/>
      <c r="GV70" s="31"/>
      <c r="GW70" s="31"/>
      <c r="GX70" s="31"/>
      <c r="GY70" s="31"/>
      <c r="GZ70" s="31"/>
      <c r="HA70" s="31"/>
      <c r="HB70" s="31"/>
      <c r="HC70" s="31"/>
      <c r="HD70" s="31"/>
      <c r="HE70" s="31"/>
      <c r="HF70" s="31"/>
      <c r="HG70" s="31"/>
      <c r="HH70" s="31"/>
      <c r="HI70" s="31"/>
      <c r="HJ70" s="31"/>
      <c r="HK70" s="31"/>
      <c r="HL70" s="31"/>
      <c r="HM70" s="31"/>
      <c r="HN70" s="31"/>
      <c r="HO70" s="31"/>
      <c r="HP70" s="31"/>
      <c r="HQ70" s="31"/>
      <c r="HR70" s="31"/>
      <c r="HS70" s="31"/>
      <c r="HT70" s="31"/>
      <c r="HU70" s="31"/>
      <c r="HV70" s="31"/>
      <c r="HW70" s="31"/>
      <c r="HX70" s="31"/>
      <c r="HY70" s="31"/>
      <c r="HZ70" s="31"/>
      <c r="IA70" s="31"/>
      <c r="IB70" s="31"/>
      <c r="IC70" s="31"/>
      <c r="ID70" s="31"/>
      <c r="IE70" s="31"/>
      <c r="IF70" s="31"/>
      <c r="IG70" s="31"/>
      <c r="IH70" s="31"/>
      <c r="II70" s="31"/>
      <c r="IJ70" s="31"/>
      <c r="IK70" s="31"/>
      <c r="IL70" s="31"/>
      <c r="IM70" s="31"/>
      <c r="IN70" s="31"/>
      <c r="IO70" s="31"/>
      <c r="IP70" s="31"/>
      <c r="IQ70" s="31"/>
      <c r="IR70" s="31"/>
      <c r="IS70" s="31"/>
      <c r="IT70" s="31"/>
      <c r="IU70" s="31"/>
      <c r="IV70" s="31"/>
      <c r="IW70" s="31"/>
      <c r="IX70" s="31"/>
      <c r="IY70" s="31"/>
      <c r="IZ70" s="31"/>
      <c r="JA70" s="31"/>
      <c r="JB70" s="31"/>
      <c r="JC70" s="31"/>
      <c r="JD70" s="31"/>
      <c r="JE70" s="31"/>
      <c r="JF70" s="31"/>
      <c r="JG70" s="31"/>
      <c r="JH70" s="31"/>
      <c r="JI70" s="31"/>
      <c r="JJ70" s="31"/>
      <c r="JK70" s="31"/>
      <c r="JL70" s="31"/>
      <c r="JM70" s="31"/>
      <c r="JN70" s="31"/>
      <c r="JO70" s="31"/>
      <c r="JP70" s="31"/>
      <c r="JQ70" s="31"/>
      <c r="JR70" s="31"/>
      <c r="JS70" s="31"/>
      <c r="JT70" s="31"/>
      <c r="JU70" s="31"/>
      <c r="JV70" s="31"/>
      <c r="JW70" s="31"/>
      <c r="JX70" s="31"/>
      <c r="JY70" s="31"/>
      <c r="JZ70" s="31"/>
      <c r="KA70" s="31"/>
      <c r="KB70" s="31"/>
      <c r="KC70" s="31"/>
      <c r="KD70" s="31"/>
      <c r="KE70" s="31"/>
      <c r="KF70" s="31"/>
      <c r="KG70" s="31"/>
      <c r="KH70" s="31"/>
      <c r="KI70" s="31"/>
      <c r="KJ70" s="31"/>
      <c r="KK70" s="31"/>
      <c r="KL70" s="31"/>
      <c r="KM70" s="31"/>
      <c r="KN70" s="31"/>
      <c r="KO70" s="31"/>
      <c r="KP70" s="31"/>
      <c r="KQ70" s="31"/>
      <c r="KR70" s="31"/>
      <c r="KS70" s="31"/>
      <c r="KT70" s="31"/>
      <c r="KU70" s="31"/>
      <c r="KV70" s="31"/>
      <c r="KW70" s="31"/>
      <c r="KX70" s="31"/>
      <c r="KY70" s="31"/>
      <c r="KZ70" s="31"/>
      <c r="LA70" s="31"/>
      <c r="LB70" s="31"/>
      <c r="LC70" s="31"/>
      <c r="LD70" s="31"/>
      <c r="LE70" s="31"/>
      <c r="LF70" s="31"/>
      <c r="LG70" s="31"/>
      <c r="LH70" s="31"/>
      <c r="LI70" s="31"/>
      <c r="LJ70" s="31"/>
      <c r="LK70" s="31"/>
      <c r="LL70" s="31"/>
      <c r="LM70" s="31"/>
      <c r="LN70" s="31"/>
      <c r="LO70" s="31"/>
      <c r="LP70" s="31"/>
      <c r="LQ70" s="31"/>
      <c r="LR70" s="31"/>
      <c r="LS70" s="31"/>
      <c r="LT70" s="31"/>
      <c r="LU70" s="31"/>
      <c r="LV70" s="31"/>
      <c r="LW70" s="31"/>
      <c r="LX70" s="31"/>
      <c r="LY70" s="31"/>
      <c r="LZ70" s="31"/>
      <c r="MA70" s="31"/>
      <c r="MB70" s="31"/>
      <c r="MC70" s="31"/>
      <c r="MD70" s="31"/>
      <c r="ME70" s="31"/>
      <c r="MF70" s="31"/>
      <c r="MG70" s="31"/>
      <c r="MH70" s="31"/>
      <c r="MI70" s="31"/>
      <c r="MJ70" s="31"/>
      <c r="MK70" s="31"/>
      <c r="ML70" s="31"/>
      <c r="MM70" s="31"/>
      <c r="MN70" s="31"/>
      <c r="MO70" s="31"/>
      <c r="MP70" s="31"/>
      <c r="MQ70" s="31"/>
      <c r="MR70" s="31"/>
      <c r="MS70" s="31"/>
      <c r="MT70" s="31"/>
      <c r="MU70" s="31"/>
      <c r="MV70" s="31"/>
      <c r="MW70" s="31"/>
      <c r="MX70" s="31"/>
      <c r="MY70" s="31"/>
      <c r="MZ70" s="31"/>
      <c r="NA70" s="31"/>
      <c r="NB70" s="31"/>
      <c r="NC70" s="31"/>
      <c r="ND70" s="31"/>
      <c r="NE70" s="31"/>
      <c r="NF70" s="31"/>
      <c r="NG70" s="31"/>
      <c r="NH70" s="31"/>
      <c r="NI70" s="31"/>
      <c r="NJ70" s="31"/>
      <c r="NK70" s="31"/>
      <c r="NL70" s="31"/>
      <c r="NM70" s="31"/>
      <c r="NN70" s="31"/>
      <c r="NO70" s="31"/>
      <c r="NP70" s="31"/>
      <c r="NQ70" s="31"/>
      <c r="NR70" s="31"/>
      <c r="NS70" s="31"/>
      <c r="NT70" s="31"/>
      <c r="NU70" s="31"/>
      <c r="NV70" s="31"/>
      <c r="NW70" s="31"/>
      <c r="NX70" s="31"/>
      <c r="NY70" s="31"/>
      <c r="NZ70" s="31"/>
      <c r="OA70" s="31"/>
      <c r="OB70" s="31"/>
      <c r="OC70" s="31"/>
      <c r="OD70" s="31"/>
      <c r="OE70" s="31"/>
      <c r="OF70" s="31"/>
      <c r="OG70" s="31"/>
      <c r="OH70" s="31"/>
      <c r="OI70" s="31"/>
      <c r="OJ70" s="31"/>
      <c r="OK70" s="31"/>
      <c r="OL70" s="31"/>
      <c r="OM70" s="31"/>
      <c r="ON70" s="31"/>
      <c r="OO70" s="31"/>
      <c r="OP70" s="31"/>
      <c r="OQ70" s="31"/>
      <c r="OR70" s="31"/>
      <c r="OS70" s="31"/>
      <c r="OT70" s="31"/>
      <c r="OU70" s="31"/>
      <c r="OV70" s="31"/>
      <c r="OW70" s="31"/>
      <c r="OX70" s="31"/>
      <c r="OY70" s="31"/>
      <c r="OZ70" s="31"/>
      <c r="PA70" s="31"/>
      <c r="PB70" s="31"/>
      <c r="PC70" s="31"/>
      <c r="PD70" s="31"/>
      <c r="PE70" s="31"/>
      <c r="PF70" s="31"/>
      <c r="PG70" s="31"/>
      <c r="PH70" s="31"/>
      <c r="PI70" s="31"/>
      <c r="PJ70" s="31"/>
      <c r="PK70" s="31"/>
      <c r="PL70" s="31"/>
      <c r="PM70" s="31"/>
      <c r="PN70" s="31"/>
      <c r="PO70" s="31"/>
      <c r="PP70" s="31"/>
      <c r="PQ70" s="31"/>
      <c r="PR70" s="31"/>
      <c r="PS70" s="31"/>
      <c r="PT70" s="31"/>
      <c r="PU70" s="31"/>
      <c r="PV70" s="31"/>
      <c r="PW70" s="31"/>
      <c r="PX70" s="31"/>
      <c r="PY70" s="31"/>
      <c r="PZ70" s="31"/>
      <c r="QA70" s="31"/>
      <c r="QB70" s="31"/>
      <c r="QC70" s="31"/>
    </row>
    <row r="71" spans="1:445">
      <c r="A71" s="36" t="s">
        <v>688</v>
      </c>
      <c r="B71" s="33" t="s">
        <v>27</v>
      </c>
      <c r="C71" s="33">
        <v>80</v>
      </c>
      <c r="D71" s="33" t="s">
        <v>31</v>
      </c>
      <c r="E71" s="33"/>
      <c r="F71" s="33">
        <v>375</v>
      </c>
      <c r="G71" s="33">
        <v>80</v>
      </c>
      <c r="H71" s="33"/>
      <c r="I71" s="33">
        <v>40</v>
      </c>
      <c r="J71" s="33">
        <v>40</v>
      </c>
      <c r="K71" s="33">
        <v>40</v>
      </c>
      <c r="L71" s="33">
        <v>40</v>
      </c>
      <c r="M71" s="33">
        <v>40</v>
      </c>
      <c r="N71" s="33">
        <v>40</v>
      </c>
      <c r="O71" s="33">
        <v>40</v>
      </c>
      <c r="P71" s="33">
        <v>15</v>
      </c>
      <c r="Q71" s="33"/>
      <c r="R71" s="33"/>
      <c r="S71" s="33"/>
      <c r="T71" s="20">
        <f t="shared" si="6"/>
        <v>375</v>
      </c>
      <c r="U71" s="20">
        <f t="shared" si="7"/>
        <v>0</v>
      </c>
      <c r="V71" s="34">
        <f t="shared" si="9"/>
        <v>1</v>
      </c>
      <c r="W71" s="37"/>
      <c r="X71" s="35" t="str">
        <f t="shared" si="8"/>
        <v/>
      </c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  <c r="CJ71" s="31"/>
      <c r="CK71" s="31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  <c r="DW71" s="31"/>
      <c r="DX71" s="31"/>
      <c r="DY71" s="31"/>
      <c r="DZ71" s="31"/>
      <c r="EA71" s="31"/>
      <c r="EB71" s="31"/>
      <c r="EC71" s="31"/>
      <c r="ED71" s="31"/>
      <c r="EE71" s="31"/>
      <c r="EF71" s="31"/>
      <c r="EG71" s="31"/>
      <c r="EH71" s="31"/>
      <c r="EI71" s="31"/>
      <c r="EJ71" s="31"/>
      <c r="EK71" s="31"/>
      <c r="EL71" s="31"/>
      <c r="EM71" s="31"/>
      <c r="EN71" s="31"/>
      <c r="EO71" s="31"/>
      <c r="EP71" s="31"/>
      <c r="EQ71" s="31"/>
      <c r="ER71" s="31"/>
      <c r="ES71" s="31"/>
      <c r="ET71" s="31"/>
      <c r="EU71" s="31"/>
      <c r="EV71" s="31"/>
      <c r="EW71" s="31"/>
      <c r="EX71" s="31"/>
      <c r="EY71" s="31"/>
      <c r="EZ71" s="31"/>
      <c r="FA71" s="31"/>
      <c r="FB71" s="31"/>
      <c r="FC71" s="31"/>
      <c r="FD71" s="31"/>
      <c r="FE71" s="31"/>
      <c r="FF71" s="31"/>
      <c r="FG71" s="31"/>
      <c r="FH71" s="31"/>
      <c r="FI71" s="31"/>
      <c r="FJ71" s="31"/>
      <c r="FK71" s="31"/>
      <c r="FL71" s="31"/>
      <c r="FM71" s="31"/>
      <c r="FN71" s="31"/>
      <c r="FO71" s="31"/>
      <c r="FP71" s="31"/>
      <c r="FQ71" s="31"/>
      <c r="FR71" s="31"/>
      <c r="FS71" s="31"/>
      <c r="FT71" s="31"/>
      <c r="FU71" s="31"/>
      <c r="FV71" s="31"/>
      <c r="FW71" s="31"/>
      <c r="FX71" s="31"/>
      <c r="FY71" s="31"/>
      <c r="FZ71" s="31"/>
      <c r="GA71" s="31"/>
      <c r="GB71" s="31"/>
      <c r="GC71" s="31"/>
      <c r="GD71" s="31"/>
      <c r="GE71" s="31"/>
      <c r="GF71" s="31"/>
      <c r="GG71" s="31"/>
      <c r="GH71" s="31"/>
      <c r="GI71" s="31"/>
      <c r="GJ71" s="31"/>
      <c r="GK71" s="31"/>
      <c r="GL71" s="31"/>
      <c r="GM71" s="31"/>
      <c r="GN71" s="31"/>
      <c r="GO71" s="31"/>
      <c r="GP71" s="31"/>
      <c r="GQ71" s="31"/>
      <c r="GR71" s="31"/>
      <c r="GS71" s="31"/>
      <c r="GT71" s="31"/>
      <c r="GU71" s="31"/>
      <c r="GV71" s="31"/>
      <c r="GW71" s="31"/>
      <c r="GX71" s="31"/>
      <c r="GY71" s="31"/>
      <c r="GZ71" s="31"/>
      <c r="HA71" s="31"/>
      <c r="HB71" s="31"/>
      <c r="HC71" s="31"/>
      <c r="HD71" s="31"/>
      <c r="HE71" s="31"/>
      <c r="HF71" s="31"/>
      <c r="HG71" s="31"/>
      <c r="HH71" s="31"/>
      <c r="HI71" s="31"/>
      <c r="HJ71" s="31"/>
      <c r="HK71" s="31"/>
      <c r="HL71" s="31"/>
      <c r="HM71" s="31"/>
      <c r="HN71" s="31"/>
      <c r="HO71" s="31"/>
      <c r="HP71" s="31"/>
      <c r="HQ71" s="31"/>
      <c r="HR71" s="31"/>
      <c r="HS71" s="31"/>
      <c r="HT71" s="31"/>
      <c r="HU71" s="31"/>
      <c r="HV71" s="31"/>
      <c r="HW71" s="31"/>
      <c r="HX71" s="31"/>
      <c r="HY71" s="31"/>
      <c r="HZ71" s="31"/>
      <c r="IA71" s="31"/>
      <c r="IB71" s="31"/>
      <c r="IC71" s="31"/>
      <c r="ID71" s="31"/>
      <c r="IE71" s="31"/>
      <c r="IF71" s="31"/>
      <c r="IG71" s="31"/>
      <c r="IH71" s="31"/>
      <c r="II71" s="31"/>
      <c r="IJ71" s="31"/>
      <c r="IK71" s="31"/>
      <c r="IL71" s="31"/>
      <c r="IM71" s="31"/>
      <c r="IN71" s="31"/>
      <c r="IO71" s="31"/>
      <c r="IP71" s="31"/>
      <c r="IQ71" s="31"/>
      <c r="IR71" s="31"/>
      <c r="IS71" s="31"/>
      <c r="IT71" s="31"/>
      <c r="IU71" s="31"/>
      <c r="IV71" s="31"/>
      <c r="IW71" s="31"/>
      <c r="IX71" s="31"/>
      <c r="IY71" s="31"/>
      <c r="IZ71" s="31"/>
      <c r="JA71" s="31"/>
      <c r="JB71" s="31"/>
      <c r="JC71" s="31"/>
      <c r="JD71" s="31"/>
      <c r="JE71" s="31"/>
      <c r="JF71" s="31"/>
      <c r="JG71" s="31"/>
      <c r="JH71" s="31"/>
      <c r="JI71" s="31"/>
      <c r="JJ71" s="31"/>
      <c r="JK71" s="31"/>
      <c r="JL71" s="31"/>
      <c r="JM71" s="31"/>
      <c r="JN71" s="31"/>
      <c r="JO71" s="31"/>
      <c r="JP71" s="31"/>
      <c r="JQ71" s="31"/>
      <c r="JR71" s="31"/>
      <c r="JS71" s="31"/>
      <c r="JT71" s="31"/>
      <c r="JU71" s="31"/>
      <c r="JV71" s="31"/>
      <c r="JW71" s="31"/>
      <c r="JX71" s="31"/>
      <c r="JY71" s="31"/>
      <c r="JZ71" s="31"/>
      <c r="KA71" s="31"/>
      <c r="KB71" s="31"/>
      <c r="KC71" s="31"/>
      <c r="KD71" s="31"/>
      <c r="KE71" s="31"/>
      <c r="KF71" s="31"/>
      <c r="KG71" s="31"/>
      <c r="KH71" s="31"/>
      <c r="KI71" s="31"/>
      <c r="KJ71" s="31"/>
      <c r="KK71" s="31"/>
      <c r="KL71" s="31"/>
      <c r="KM71" s="31"/>
      <c r="KN71" s="31"/>
      <c r="KO71" s="31"/>
      <c r="KP71" s="31"/>
      <c r="KQ71" s="31"/>
      <c r="KR71" s="31"/>
      <c r="KS71" s="31"/>
      <c r="KT71" s="31"/>
      <c r="KU71" s="31"/>
      <c r="KV71" s="31"/>
      <c r="KW71" s="31"/>
      <c r="KX71" s="31"/>
      <c r="KY71" s="31"/>
      <c r="KZ71" s="31"/>
      <c r="LA71" s="31"/>
      <c r="LB71" s="31"/>
      <c r="LC71" s="31"/>
      <c r="LD71" s="31"/>
      <c r="LE71" s="31"/>
      <c r="LF71" s="31"/>
      <c r="LG71" s="31"/>
      <c r="LH71" s="31"/>
      <c r="LI71" s="31"/>
      <c r="LJ71" s="31"/>
      <c r="LK71" s="31"/>
      <c r="LL71" s="31"/>
      <c r="LM71" s="31"/>
      <c r="LN71" s="31"/>
      <c r="LO71" s="31"/>
      <c r="LP71" s="31"/>
      <c r="LQ71" s="31"/>
      <c r="LR71" s="31"/>
      <c r="LS71" s="31"/>
      <c r="LT71" s="31"/>
      <c r="LU71" s="31"/>
      <c r="LV71" s="31"/>
      <c r="LW71" s="31"/>
      <c r="LX71" s="31"/>
      <c r="LY71" s="31"/>
      <c r="LZ71" s="31"/>
      <c r="MA71" s="31"/>
      <c r="MB71" s="31"/>
      <c r="MC71" s="31"/>
      <c r="MD71" s="31"/>
      <c r="ME71" s="31"/>
      <c r="MF71" s="31"/>
      <c r="MG71" s="31"/>
      <c r="MH71" s="31"/>
      <c r="MI71" s="31"/>
      <c r="MJ71" s="31"/>
      <c r="MK71" s="31"/>
      <c r="ML71" s="31"/>
      <c r="MM71" s="31"/>
      <c r="MN71" s="31"/>
      <c r="MO71" s="31"/>
      <c r="MP71" s="31"/>
      <c r="MQ71" s="31"/>
      <c r="MR71" s="31"/>
      <c r="MS71" s="31"/>
      <c r="MT71" s="31"/>
      <c r="MU71" s="31"/>
      <c r="MV71" s="31"/>
      <c r="MW71" s="31"/>
      <c r="MX71" s="31"/>
      <c r="MY71" s="31"/>
      <c r="MZ71" s="31"/>
      <c r="NA71" s="31"/>
      <c r="NB71" s="31"/>
      <c r="NC71" s="31"/>
      <c r="ND71" s="31"/>
      <c r="NE71" s="31"/>
      <c r="NF71" s="31"/>
      <c r="NG71" s="31"/>
      <c r="NH71" s="31"/>
      <c r="NI71" s="31"/>
      <c r="NJ71" s="31"/>
      <c r="NK71" s="31"/>
      <c r="NL71" s="31"/>
      <c r="NM71" s="31"/>
      <c r="NN71" s="31"/>
      <c r="NO71" s="31"/>
      <c r="NP71" s="31"/>
      <c r="NQ71" s="31"/>
      <c r="NR71" s="31"/>
      <c r="NS71" s="31"/>
      <c r="NT71" s="31"/>
      <c r="NU71" s="31"/>
      <c r="NV71" s="31"/>
      <c r="NW71" s="31"/>
      <c r="NX71" s="31"/>
      <c r="NY71" s="31"/>
      <c r="NZ71" s="31"/>
      <c r="OA71" s="31"/>
      <c r="OB71" s="31"/>
      <c r="OC71" s="31"/>
      <c r="OD71" s="31"/>
      <c r="OE71" s="31"/>
      <c r="OF71" s="31"/>
      <c r="OG71" s="31"/>
      <c r="OH71" s="31"/>
      <c r="OI71" s="31"/>
      <c r="OJ71" s="31"/>
      <c r="OK71" s="31"/>
      <c r="OL71" s="31"/>
      <c r="OM71" s="31"/>
      <c r="ON71" s="31"/>
      <c r="OO71" s="31"/>
      <c r="OP71" s="31"/>
      <c r="OQ71" s="31"/>
      <c r="OR71" s="31"/>
      <c r="OS71" s="31"/>
      <c r="OT71" s="31"/>
      <c r="OU71" s="31"/>
      <c r="OV71" s="31"/>
      <c r="OW71" s="31"/>
      <c r="OX71" s="31"/>
      <c r="OY71" s="31"/>
      <c r="OZ71" s="31"/>
      <c r="PA71" s="31"/>
      <c r="PB71" s="31"/>
      <c r="PC71" s="31"/>
      <c r="PD71" s="31"/>
      <c r="PE71" s="31"/>
      <c r="PF71" s="31"/>
      <c r="PG71" s="31"/>
      <c r="PH71" s="31"/>
      <c r="PI71" s="31"/>
      <c r="PJ71" s="31"/>
      <c r="PK71" s="31"/>
      <c r="PL71" s="31"/>
      <c r="PM71" s="31"/>
      <c r="PN71" s="31"/>
      <c r="PO71" s="31"/>
      <c r="PP71" s="31"/>
      <c r="PQ71" s="31"/>
      <c r="PR71" s="31"/>
      <c r="PS71" s="31"/>
      <c r="PT71" s="31"/>
      <c r="PU71" s="31"/>
      <c r="PV71" s="31"/>
      <c r="PW71" s="31"/>
      <c r="PX71" s="31"/>
      <c r="PY71" s="31"/>
      <c r="PZ71" s="31"/>
      <c r="QA71" s="31"/>
      <c r="QB71" s="31"/>
      <c r="QC71" s="31"/>
    </row>
    <row r="72" spans="1:445">
      <c r="A72" s="36" t="s">
        <v>122</v>
      </c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20" t="str">
        <f t="shared" si="6"/>
        <v/>
      </c>
      <c r="U72" s="20" t="str">
        <f t="shared" si="7"/>
        <v/>
      </c>
      <c r="V72" s="34" t="str">
        <f t="shared" si="9"/>
        <v/>
      </c>
      <c r="W72" s="37"/>
      <c r="X72" s="35" t="str">
        <f t="shared" si="8"/>
        <v/>
      </c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  <c r="CJ72" s="31"/>
      <c r="CK72" s="31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3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  <c r="DW72" s="31"/>
      <c r="DX72" s="31"/>
      <c r="DY72" s="31"/>
      <c r="DZ72" s="31"/>
      <c r="EA72" s="31"/>
      <c r="EB72" s="31"/>
      <c r="EC72" s="31"/>
      <c r="ED72" s="31"/>
      <c r="EE72" s="31"/>
      <c r="EF72" s="31"/>
      <c r="EG72" s="31"/>
      <c r="EH72" s="31"/>
      <c r="EI72" s="31"/>
      <c r="EJ72" s="31"/>
      <c r="EK72" s="31"/>
      <c r="EL72" s="31"/>
      <c r="EM72" s="31"/>
      <c r="EN72" s="31"/>
      <c r="EO72" s="31"/>
      <c r="EP72" s="31"/>
      <c r="EQ72" s="31"/>
      <c r="ER72" s="31"/>
      <c r="ES72" s="31"/>
      <c r="ET72" s="31"/>
      <c r="EU72" s="31"/>
      <c r="EV72" s="31"/>
      <c r="EW72" s="31"/>
      <c r="EX72" s="31"/>
      <c r="EY72" s="31"/>
      <c r="EZ72" s="31"/>
      <c r="FA72" s="31"/>
      <c r="FB72" s="31"/>
      <c r="FC72" s="31"/>
      <c r="FD72" s="31"/>
      <c r="FE72" s="31"/>
      <c r="FF72" s="31"/>
      <c r="FG72" s="31"/>
      <c r="FH72" s="31"/>
      <c r="FI72" s="31"/>
      <c r="FJ72" s="31"/>
      <c r="FK72" s="31"/>
      <c r="FL72" s="31"/>
      <c r="FM72" s="31"/>
      <c r="FN72" s="31"/>
      <c r="FO72" s="31"/>
      <c r="FP72" s="31"/>
      <c r="FQ72" s="31"/>
      <c r="FR72" s="31"/>
      <c r="FS72" s="31"/>
      <c r="FT72" s="31"/>
      <c r="FU72" s="31"/>
      <c r="FV72" s="31"/>
      <c r="FW72" s="31"/>
      <c r="FX72" s="31"/>
      <c r="FY72" s="31"/>
      <c r="FZ72" s="31"/>
      <c r="GA72" s="31"/>
      <c r="GB72" s="31"/>
      <c r="GC72" s="31"/>
      <c r="GD72" s="31"/>
      <c r="GE72" s="31"/>
      <c r="GF72" s="31"/>
      <c r="GG72" s="31"/>
      <c r="GH72" s="31"/>
      <c r="GI72" s="31"/>
      <c r="GJ72" s="31"/>
      <c r="GK72" s="31"/>
      <c r="GL72" s="31"/>
      <c r="GM72" s="31"/>
      <c r="GN72" s="31"/>
      <c r="GO72" s="31"/>
      <c r="GP72" s="31"/>
      <c r="GQ72" s="31"/>
      <c r="GR72" s="31"/>
      <c r="GS72" s="31"/>
      <c r="GT72" s="31"/>
      <c r="GU72" s="31"/>
      <c r="GV72" s="31"/>
      <c r="GW72" s="31"/>
      <c r="GX72" s="31"/>
      <c r="GY72" s="31"/>
      <c r="GZ72" s="31"/>
      <c r="HA72" s="31"/>
      <c r="HB72" s="31"/>
      <c r="HC72" s="31"/>
      <c r="HD72" s="31"/>
      <c r="HE72" s="31"/>
      <c r="HF72" s="31"/>
      <c r="HG72" s="31"/>
      <c r="HH72" s="31"/>
      <c r="HI72" s="31"/>
      <c r="HJ72" s="31"/>
      <c r="HK72" s="31"/>
      <c r="HL72" s="31"/>
      <c r="HM72" s="31"/>
      <c r="HN72" s="31"/>
      <c r="HO72" s="31"/>
      <c r="HP72" s="31"/>
      <c r="HQ72" s="31"/>
      <c r="HR72" s="31"/>
      <c r="HS72" s="31"/>
      <c r="HT72" s="31"/>
      <c r="HU72" s="31"/>
      <c r="HV72" s="31"/>
      <c r="HW72" s="31"/>
      <c r="HX72" s="31"/>
      <c r="HY72" s="31"/>
      <c r="HZ72" s="31"/>
      <c r="IA72" s="31"/>
      <c r="IB72" s="31"/>
      <c r="IC72" s="31"/>
      <c r="ID72" s="31"/>
      <c r="IE72" s="31"/>
      <c r="IF72" s="31"/>
      <c r="IG72" s="31"/>
      <c r="IH72" s="31"/>
      <c r="II72" s="31"/>
      <c r="IJ72" s="31"/>
      <c r="IK72" s="31"/>
      <c r="IL72" s="31"/>
      <c r="IM72" s="31"/>
      <c r="IN72" s="31"/>
      <c r="IO72" s="31"/>
      <c r="IP72" s="31"/>
      <c r="IQ72" s="31"/>
      <c r="IR72" s="31"/>
      <c r="IS72" s="31"/>
      <c r="IT72" s="31"/>
      <c r="IU72" s="31"/>
      <c r="IV72" s="31"/>
      <c r="IW72" s="31"/>
      <c r="IX72" s="31"/>
      <c r="IY72" s="31"/>
      <c r="IZ72" s="31"/>
      <c r="JA72" s="31"/>
      <c r="JB72" s="31"/>
      <c r="JC72" s="31"/>
      <c r="JD72" s="31"/>
      <c r="JE72" s="31"/>
      <c r="JF72" s="31"/>
      <c r="JG72" s="31"/>
      <c r="JH72" s="31"/>
      <c r="JI72" s="31"/>
      <c r="JJ72" s="31"/>
      <c r="JK72" s="31"/>
      <c r="JL72" s="31"/>
      <c r="JM72" s="31"/>
      <c r="JN72" s="31"/>
      <c r="JO72" s="31"/>
      <c r="JP72" s="31"/>
      <c r="JQ72" s="31"/>
      <c r="JR72" s="31"/>
      <c r="JS72" s="31"/>
      <c r="JT72" s="31"/>
      <c r="JU72" s="31"/>
      <c r="JV72" s="31"/>
      <c r="JW72" s="31"/>
      <c r="JX72" s="31"/>
      <c r="JY72" s="31"/>
      <c r="JZ72" s="31"/>
      <c r="KA72" s="31"/>
      <c r="KB72" s="31"/>
      <c r="KC72" s="31"/>
      <c r="KD72" s="31"/>
      <c r="KE72" s="31"/>
      <c r="KF72" s="31"/>
      <c r="KG72" s="31"/>
      <c r="KH72" s="31"/>
      <c r="KI72" s="31"/>
      <c r="KJ72" s="31"/>
      <c r="KK72" s="31"/>
      <c r="KL72" s="31"/>
      <c r="KM72" s="31"/>
      <c r="KN72" s="31"/>
      <c r="KO72" s="31"/>
      <c r="KP72" s="31"/>
      <c r="KQ72" s="31"/>
      <c r="KR72" s="31"/>
      <c r="KS72" s="31"/>
      <c r="KT72" s="31"/>
      <c r="KU72" s="31"/>
      <c r="KV72" s="31"/>
      <c r="KW72" s="31"/>
      <c r="KX72" s="31"/>
      <c r="KY72" s="31"/>
      <c r="KZ72" s="31"/>
      <c r="LA72" s="31"/>
      <c r="LB72" s="31"/>
      <c r="LC72" s="31"/>
      <c r="LD72" s="31"/>
      <c r="LE72" s="31"/>
      <c r="LF72" s="31"/>
      <c r="LG72" s="31"/>
      <c r="LH72" s="31"/>
      <c r="LI72" s="31"/>
      <c r="LJ72" s="31"/>
      <c r="LK72" s="31"/>
      <c r="LL72" s="31"/>
      <c r="LM72" s="31"/>
      <c r="LN72" s="31"/>
      <c r="LO72" s="31"/>
      <c r="LP72" s="31"/>
      <c r="LQ72" s="31"/>
      <c r="LR72" s="31"/>
      <c r="LS72" s="31"/>
      <c r="LT72" s="31"/>
      <c r="LU72" s="31"/>
      <c r="LV72" s="31"/>
      <c r="LW72" s="31"/>
      <c r="LX72" s="31"/>
      <c r="LY72" s="31"/>
      <c r="LZ72" s="31"/>
      <c r="MA72" s="31"/>
      <c r="MB72" s="31"/>
      <c r="MC72" s="31"/>
      <c r="MD72" s="31"/>
      <c r="ME72" s="31"/>
      <c r="MF72" s="31"/>
      <c r="MG72" s="31"/>
      <c r="MH72" s="31"/>
      <c r="MI72" s="31"/>
      <c r="MJ72" s="31"/>
      <c r="MK72" s="31"/>
      <c r="ML72" s="31"/>
      <c r="MM72" s="31"/>
      <c r="MN72" s="31"/>
      <c r="MO72" s="31"/>
      <c r="MP72" s="31"/>
      <c r="MQ72" s="31"/>
      <c r="MR72" s="31"/>
      <c r="MS72" s="31"/>
      <c r="MT72" s="31"/>
      <c r="MU72" s="31"/>
      <c r="MV72" s="31"/>
      <c r="MW72" s="31"/>
      <c r="MX72" s="31"/>
      <c r="MY72" s="31"/>
      <c r="MZ72" s="31"/>
      <c r="NA72" s="31"/>
      <c r="NB72" s="31"/>
      <c r="NC72" s="31"/>
      <c r="ND72" s="31"/>
      <c r="NE72" s="31"/>
      <c r="NF72" s="31"/>
      <c r="NG72" s="31"/>
      <c r="NH72" s="31"/>
      <c r="NI72" s="31"/>
      <c r="NJ72" s="31"/>
      <c r="NK72" s="31"/>
      <c r="NL72" s="31"/>
      <c r="NM72" s="31"/>
      <c r="NN72" s="31"/>
      <c r="NO72" s="31"/>
      <c r="NP72" s="31"/>
      <c r="NQ72" s="31"/>
      <c r="NR72" s="31"/>
      <c r="NS72" s="31"/>
      <c r="NT72" s="31"/>
      <c r="NU72" s="31"/>
      <c r="NV72" s="31"/>
      <c r="NW72" s="31"/>
      <c r="NX72" s="31"/>
      <c r="NY72" s="31"/>
      <c r="NZ72" s="31"/>
      <c r="OA72" s="31"/>
      <c r="OB72" s="31"/>
      <c r="OC72" s="31"/>
      <c r="OD72" s="31"/>
      <c r="OE72" s="31"/>
      <c r="OF72" s="31"/>
      <c r="OG72" s="31"/>
      <c r="OH72" s="31"/>
      <c r="OI72" s="31"/>
      <c r="OJ72" s="31"/>
      <c r="OK72" s="31"/>
      <c r="OL72" s="31"/>
      <c r="OM72" s="31"/>
      <c r="ON72" s="31"/>
      <c r="OO72" s="31"/>
      <c r="OP72" s="31"/>
      <c r="OQ72" s="31"/>
      <c r="OR72" s="31"/>
      <c r="OS72" s="31"/>
      <c r="OT72" s="31"/>
      <c r="OU72" s="31"/>
      <c r="OV72" s="31"/>
      <c r="OW72" s="31"/>
      <c r="OX72" s="31"/>
      <c r="OY72" s="31"/>
      <c r="OZ72" s="31"/>
      <c r="PA72" s="31"/>
      <c r="PB72" s="31"/>
      <c r="PC72" s="31"/>
      <c r="PD72" s="31"/>
      <c r="PE72" s="31"/>
      <c r="PF72" s="31"/>
      <c r="PG72" s="31"/>
      <c r="PH72" s="31"/>
      <c r="PI72" s="31"/>
      <c r="PJ72" s="31"/>
      <c r="PK72" s="31"/>
      <c r="PL72" s="31"/>
      <c r="PM72" s="31"/>
      <c r="PN72" s="31"/>
      <c r="PO72" s="31"/>
      <c r="PP72" s="31"/>
      <c r="PQ72" s="31"/>
      <c r="PR72" s="31"/>
      <c r="PS72" s="31"/>
      <c r="PT72" s="31"/>
      <c r="PU72" s="31"/>
      <c r="PV72" s="31"/>
      <c r="PW72" s="31"/>
      <c r="PX72" s="31"/>
      <c r="PY72" s="31"/>
      <c r="PZ72" s="31"/>
      <c r="QA72" s="31"/>
      <c r="QB72" s="31"/>
      <c r="QC72" s="31"/>
    </row>
    <row r="73" spans="1:445">
      <c r="A73" s="36" t="s">
        <v>101</v>
      </c>
      <c r="B73" s="33" t="s">
        <v>27</v>
      </c>
      <c r="C73" s="33">
        <v>105</v>
      </c>
      <c r="D73" s="33" t="s">
        <v>64</v>
      </c>
      <c r="E73" s="33"/>
      <c r="F73" s="33">
        <v>695</v>
      </c>
      <c r="G73" s="33">
        <v>55</v>
      </c>
      <c r="H73" s="33"/>
      <c r="I73" s="33">
        <v>80</v>
      </c>
      <c r="J73" s="33">
        <v>80</v>
      </c>
      <c r="K73" s="33">
        <v>80</v>
      </c>
      <c r="L73" s="33">
        <v>80</v>
      </c>
      <c r="M73" s="33">
        <v>80</v>
      </c>
      <c r="N73" s="33">
        <v>40</v>
      </c>
      <c r="O73" s="33">
        <v>120</v>
      </c>
      <c r="P73" s="33">
        <v>80</v>
      </c>
      <c r="Q73" s="33"/>
      <c r="R73" s="33"/>
      <c r="S73" s="33"/>
      <c r="T73" s="20">
        <f t="shared" si="6"/>
        <v>695</v>
      </c>
      <c r="U73" s="20">
        <f t="shared" si="7"/>
        <v>0</v>
      </c>
      <c r="V73" s="34">
        <f t="shared" si="9"/>
        <v>1</v>
      </c>
      <c r="W73" s="37"/>
      <c r="X73" s="35" t="str">
        <f t="shared" si="8"/>
        <v/>
      </c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  <c r="DZ73" s="31"/>
      <c r="EA73" s="31"/>
      <c r="EB73" s="31"/>
      <c r="EC73" s="31"/>
      <c r="ED73" s="31"/>
      <c r="EE73" s="31"/>
      <c r="EF73" s="31"/>
      <c r="EG73" s="31"/>
      <c r="EH73" s="31"/>
      <c r="EI73" s="31"/>
      <c r="EJ73" s="31"/>
      <c r="EK73" s="31"/>
      <c r="EL73" s="31"/>
      <c r="EM73" s="31"/>
      <c r="EN73" s="31"/>
      <c r="EO73" s="31"/>
      <c r="EP73" s="31"/>
      <c r="EQ73" s="31"/>
      <c r="ER73" s="31"/>
      <c r="ES73" s="31"/>
      <c r="ET73" s="31"/>
      <c r="EU73" s="31"/>
      <c r="EV73" s="31"/>
      <c r="EW73" s="31"/>
      <c r="EX73" s="31"/>
      <c r="EY73" s="31"/>
      <c r="EZ73" s="31"/>
      <c r="FA73" s="31"/>
      <c r="FB73" s="31"/>
      <c r="FC73" s="31"/>
      <c r="FD73" s="31"/>
      <c r="FE73" s="31"/>
      <c r="FF73" s="31"/>
      <c r="FG73" s="31"/>
      <c r="FH73" s="31"/>
      <c r="FI73" s="31"/>
      <c r="FJ73" s="31"/>
      <c r="FK73" s="31"/>
      <c r="FL73" s="31"/>
      <c r="FM73" s="31"/>
      <c r="FN73" s="31"/>
      <c r="FO73" s="31"/>
      <c r="FP73" s="31"/>
      <c r="FQ73" s="31"/>
      <c r="FR73" s="31"/>
      <c r="FS73" s="31"/>
      <c r="FT73" s="31"/>
      <c r="FU73" s="31"/>
      <c r="FV73" s="31"/>
      <c r="FW73" s="31"/>
      <c r="FX73" s="31"/>
      <c r="FY73" s="31"/>
      <c r="FZ73" s="31"/>
      <c r="GA73" s="31"/>
      <c r="GB73" s="31"/>
      <c r="GC73" s="31"/>
      <c r="GD73" s="31"/>
      <c r="GE73" s="31"/>
      <c r="GF73" s="31"/>
      <c r="GG73" s="31"/>
      <c r="GH73" s="31"/>
      <c r="GI73" s="31"/>
      <c r="GJ73" s="31"/>
      <c r="GK73" s="31"/>
      <c r="GL73" s="31"/>
      <c r="GM73" s="31"/>
      <c r="GN73" s="31"/>
      <c r="GO73" s="31"/>
      <c r="GP73" s="31"/>
      <c r="GQ73" s="31"/>
      <c r="GR73" s="31"/>
      <c r="GS73" s="31"/>
      <c r="GT73" s="31"/>
      <c r="GU73" s="31"/>
      <c r="GV73" s="31"/>
      <c r="GW73" s="31"/>
      <c r="GX73" s="31"/>
      <c r="GY73" s="31"/>
      <c r="GZ73" s="31"/>
      <c r="HA73" s="31"/>
      <c r="HB73" s="31"/>
      <c r="HC73" s="31"/>
      <c r="HD73" s="31"/>
      <c r="HE73" s="31"/>
      <c r="HF73" s="31"/>
      <c r="HG73" s="31"/>
      <c r="HH73" s="31"/>
      <c r="HI73" s="31"/>
      <c r="HJ73" s="31"/>
      <c r="HK73" s="31"/>
      <c r="HL73" s="31"/>
      <c r="HM73" s="31"/>
      <c r="HN73" s="31"/>
      <c r="HO73" s="31"/>
      <c r="HP73" s="31"/>
      <c r="HQ73" s="31"/>
      <c r="HR73" s="31"/>
      <c r="HS73" s="31"/>
      <c r="HT73" s="31"/>
      <c r="HU73" s="31"/>
      <c r="HV73" s="31"/>
      <c r="HW73" s="31"/>
      <c r="HX73" s="31"/>
      <c r="HY73" s="31"/>
      <c r="HZ73" s="31"/>
      <c r="IA73" s="31"/>
      <c r="IB73" s="31"/>
      <c r="IC73" s="31"/>
      <c r="ID73" s="31"/>
      <c r="IE73" s="31"/>
      <c r="IF73" s="31"/>
      <c r="IG73" s="31"/>
      <c r="IH73" s="31"/>
      <c r="II73" s="31"/>
      <c r="IJ73" s="31"/>
      <c r="IK73" s="31"/>
      <c r="IL73" s="31"/>
      <c r="IM73" s="31"/>
      <c r="IN73" s="31"/>
      <c r="IO73" s="31"/>
      <c r="IP73" s="31"/>
      <c r="IQ73" s="31"/>
      <c r="IR73" s="31"/>
      <c r="IS73" s="31"/>
      <c r="IT73" s="31"/>
      <c r="IU73" s="31"/>
      <c r="IV73" s="31"/>
      <c r="IW73" s="31"/>
      <c r="IX73" s="31"/>
      <c r="IY73" s="31"/>
      <c r="IZ73" s="31"/>
      <c r="JA73" s="31"/>
      <c r="JB73" s="31"/>
      <c r="JC73" s="31"/>
      <c r="JD73" s="31"/>
      <c r="JE73" s="31"/>
      <c r="JF73" s="31"/>
      <c r="JG73" s="31"/>
      <c r="JH73" s="31"/>
      <c r="JI73" s="31"/>
      <c r="JJ73" s="31"/>
      <c r="JK73" s="31"/>
      <c r="JL73" s="31"/>
      <c r="JM73" s="31"/>
      <c r="JN73" s="31"/>
      <c r="JO73" s="31"/>
      <c r="JP73" s="31"/>
      <c r="JQ73" s="31"/>
      <c r="JR73" s="31"/>
      <c r="JS73" s="31"/>
      <c r="JT73" s="31"/>
      <c r="JU73" s="31"/>
      <c r="JV73" s="31"/>
      <c r="JW73" s="31"/>
      <c r="JX73" s="31"/>
      <c r="JY73" s="31"/>
      <c r="JZ73" s="31"/>
      <c r="KA73" s="31"/>
      <c r="KB73" s="31"/>
      <c r="KC73" s="31"/>
      <c r="KD73" s="31"/>
      <c r="KE73" s="31"/>
      <c r="KF73" s="31"/>
      <c r="KG73" s="31"/>
      <c r="KH73" s="31"/>
      <c r="KI73" s="31"/>
      <c r="KJ73" s="31"/>
      <c r="KK73" s="31"/>
      <c r="KL73" s="31"/>
      <c r="KM73" s="31"/>
      <c r="KN73" s="31"/>
      <c r="KO73" s="31"/>
      <c r="KP73" s="31"/>
      <c r="KQ73" s="31"/>
      <c r="KR73" s="31"/>
      <c r="KS73" s="31"/>
      <c r="KT73" s="31"/>
      <c r="KU73" s="31"/>
      <c r="KV73" s="31"/>
      <c r="KW73" s="31"/>
      <c r="KX73" s="31"/>
      <c r="KY73" s="31"/>
      <c r="KZ73" s="31"/>
      <c r="LA73" s="31"/>
      <c r="LB73" s="31"/>
      <c r="LC73" s="31"/>
      <c r="LD73" s="31"/>
      <c r="LE73" s="31"/>
      <c r="LF73" s="31"/>
      <c r="LG73" s="31"/>
      <c r="LH73" s="31"/>
      <c r="LI73" s="31"/>
      <c r="LJ73" s="31"/>
      <c r="LK73" s="31"/>
      <c r="LL73" s="31"/>
      <c r="LM73" s="31"/>
      <c r="LN73" s="31"/>
      <c r="LO73" s="31"/>
      <c r="LP73" s="31"/>
      <c r="LQ73" s="31"/>
      <c r="LR73" s="31"/>
      <c r="LS73" s="31"/>
      <c r="LT73" s="31"/>
      <c r="LU73" s="31"/>
      <c r="LV73" s="31"/>
      <c r="LW73" s="31"/>
      <c r="LX73" s="31"/>
      <c r="LY73" s="31"/>
      <c r="LZ73" s="31"/>
      <c r="MA73" s="31"/>
      <c r="MB73" s="31"/>
      <c r="MC73" s="31"/>
      <c r="MD73" s="31"/>
      <c r="ME73" s="31"/>
      <c r="MF73" s="31"/>
      <c r="MG73" s="31"/>
      <c r="MH73" s="31"/>
      <c r="MI73" s="31"/>
      <c r="MJ73" s="31"/>
      <c r="MK73" s="31"/>
      <c r="ML73" s="31"/>
      <c r="MM73" s="31"/>
      <c r="MN73" s="31"/>
      <c r="MO73" s="31"/>
      <c r="MP73" s="31"/>
      <c r="MQ73" s="31"/>
      <c r="MR73" s="31"/>
      <c r="MS73" s="31"/>
      <c r="MT73" s="31"/>
      <c r="MU73" s="31"/>
      <c r="MV73" s="31"/>
      <c r="MW73" s="31"/>
      <c r="MX73" s="31"/>
      <c r="MY73" s="31"/>
      <c r="MZ73" s="31"/>
      <c r="NA73" s="31"/>
      <c r="NB73" s="31"/>
      <c r="NC73" s="31"/>
      <c r="ND73" s="31"/>
      <c r="NE73" s="31"/>
      <c r="NF73" s="31"/>
      <c r="NG73" s="31"/>
      <c r="NH73" s="31"/>
      <c r="NI73" s="31"/>
      <c r="NJ73" s="31"/>
      <c r="NK73" s="31"/>
      <c r="NL73" s="31"/>
      <c r="NM73" s="31"/>
      <c r="NN73" s="31"/>
      <c r="NO73" s="31"/>
      <c r="NP73" s="31"/>
      <c r="NQ73" s="31"/>
      <c r="NR73" s="31"/>
      <c r="NS73" s="31"/>
      <c r="NT73" s="31"/>
      <c r="NU73" s="31"/>
      <c r="NV73" s="31"/>
      <c r="NW73" s="31"/>
      <c r="NX73" s="31"/>
      <c r="NY73" s="31"/>
      <c r="NZ73" s="31"/>
      <c r="OA73" s="31"/>
      <c r="OB73" s="31"/>
      <c r="OC73" s="31"/>
      <c r="OD73" s="31"/>
      <c r="OE73" s="31"/>
      <c r="OF73" s="31"/>
      <c r="OG73" s="31"/>
      <c r="OH73" s="31"/>
      <c r="OI73" s="31"/>
      <c r="OJ73" s="31"/>
      <c r="OK73" s="31"/>
      <c r="OL73" s="31"/>
      <c r="OM73" s="31"/>
      <c r="ON73" s="31"/>
      <c r="OO73" s="31"/>
      <c r="OP73" s="31"/>
      <c r="OQ73" s="31"/>
      <c r="OR73" s="31"/>
      <c r="OS73" s="31"/>
      <c r="OT73" s="31"/>
      <c r="OU73" s="31"/>
      <c r="OV73" s="31"/>
      <c r="OW73" s="31"/>
      <c r="OX73" s="31"/>
      <c r="OY73" s="31"/>
      <c r="OZ73" s="31"/>
      <c r="PA73" s="31"/>
      <c r="PB73" s="31"/>
      <c r="PC73" s="31"/>
      <c r="PD73" s="31"/>
      <c r="PE73" s="31"/>
      <c r="PF73" s="31"/>
      <c r="PG73" s="31"/>
      <c r="PH73" s="31"/>
      <c r="PI73" s="31"/>
      <c r="PJ73" s="31"/>
      <c r="PK73" s="31"/>
      <c r="PL73" s="31"/>
      <c r="PM73" s="31"/>
      <c r="PN73" s="31"/>
      <c r="PO73" s="31"/>
      <c r="PP73" s="31"/>
      <c r="PQ73" s="31"/>
      <c r="PR73" s="31"/>
      <c r="PS73" s="31"/>
      <c r="PT73" s="31"/>
      <c r="PU73" s="31"/>
      <c r="PV73" s="31"/>
      <c r="PW73" s="31"/>
      <c r="PX73" s="31"/>
      <c r="PY73" s="31"/>
      <c r="PZ73" s="31"/>
      <c r="QA73" s="31"/>
      <c r="QB73" s="31"/>
      <c r="QC73" s="31"/>
    </row>
    <row r="74" spans="1:445">
      <c r="A74" s="36" t="s">
        <v>124</v>
      </c>
      <c r="B74" s="33"/>
      <c r="C74" s="33"/>
      <c r="D74" s="33" t="s">
        <v>141</v>
      </c>
      <c r="E74" s="33"/>
      <c r="F74" s="33">
        <v>615</v>
      </c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20">
        <f t="shared" si="6"/>
        <v>0</v>
      </c>
      <c r="U74" s="20">
        <f t="shared" si="7"/>
        <v>615</v>
      </c>
      <c r="V74" s="34">
        <f t="shared" si="9"/>
        <v>0</v>
      </c>
      <c r="W74" s="37"/>
      <c r="X74" s="35" t="str">
        <f t="shared" si="8"/>
        <v/>
      </c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  <c r="DZ74" s="31"/>
      <c r="EA74" s="31"/>
      <c r="EB74" s="31"/>
      <c r="EC74" s="31"/>
      <c r="ED74" s="31"/>
      <c r="EE74" s="31"/>
      <c r="EF74" s="31"/>
      <c r="EG74" s="31"/>
      <c r="EH74" s="31"/>
      <c r="EI74" s="31"/>
      <c r="EJ74" s="31"/>
      <c r="EK74" s="31"/>
      <c r="EL74" s="31"/>
      <c r="EM74" s="31"/>
      <c r="EN74" s="31"/>
      <c r="EO74" s="31"/>
      <c r="EP74" s="31"/>
      <c r="EQ74" s="31"/>
      <c r="ER74" s="31"/>
      <c r="ES74" s="31"/>
      <c r="ET74" s="31"/>
      <c r="EU74" s="31"/>
      <c r="EV74" s="31"/>
      <c r="EW74" s="31"/>
      <c r="EX74" s="31"/>
      <c r="EY74" s="31"/>
      <c r="EZ74" s="31"/>
      <c r="FA74" s="31"/>
      <c r="FB74" s="31"/>
      <c r="FC74" s="31"/>
      <c r="FD74" s="31"/>
      <c r="FE74" s="31"/>
      <c r="FF74" s="31"/>
      <c r="FG74" s="31"/>
      <c r="FH74" s="31"/>
      <c r="FI74" s="31"/>
      <c r="FJ74" s="31"/>
      <c r="FK74" s="31"/>
      <c r="FL74" s="31"/>
      <c r="FM74" s="31"/>
      <c r="FN74" s="31"/>
      <c r="FO74" s="31"/>
      <c r="FP74" s="31"/>
      <c r="FQ74" s="31"/>
      <c r="FR74" s="31"/>
      <c r="FS74" s="31"/>
      <c r="FT74" s="31"/>
      <c r="FU74" s="31"/>
      <c r="FV74" s="31"/>
      <c r="FW74" s="31"/>
      <c r="FX74" s="31"/>
      <c r="FY74" s="31"/>
      <c r="FZ74" s="31"/>
      <c r="GA74" s="31"/>
      <c r="GB74" s="31"/>
      <c r="GC74" s="31"/>
      <c r="GD74" s="31"/>
      <c r="GE74" s="31"/>
      <c r="GF74" s="31"/>
      <c r="GG74" s="31"/>
      <c r="GH74" s="31"/>
      <c r="GI74" s="31"/>
      <c r="GJ74" s="31"/>
      <c r="GK74" s="31"/>
      <c r="GL74" s="31"/>
      <c r="GM74" s="31"/>
      <c r="GN74" s="31"/>
      <c r="GO74" s="31"/>
      <c r="GP74" s="31"/>
      <c r="GQ74" s="31"/>
      <c r="GR74" s="31"/>
      <c r="GS74" s="31"/>
      <c r="GT74" s="31"/>
      <c r="GU74" s="31"/>
      <c r="GV74" s="31"/>
      <c r="GW74" s="31"/>
      <c r="GX74" s="31"/>
      <c r="GY74" s="31"/>
      <c r="GZ74" s="31"/>
      <c r="HA74" s="31"/>
      <c r="HB74" s="31"/>
      <c r="HC74" s="31"/>
      <c r="HD74" s="31"/>
      <c r="HE74" s="31"/>
      <c r="HF74" s="31"/>
      <c r="HG74" s="31"/>
      <c r="HH74" s="31"/>
      <c r="HI74" s="31"/>
      <c r="HJ74" s="31"/>
      <c r="HK74" s="31"/>
      <c r="HL74" s="31"/>
      <c r="HM74" s="31"/>
      <c r="HN74" s="31"/>
      <c r="HO74" s="31"/>
      <c r="HP74" s="31"/>
      <c r="HQ74" s="31"/>
      <c r="HR74" s="31"/>
      <c r="HS74" s="31"/>
      <c r="HT74" s="31"/>
      <c r="HU74" s="31"/>
      <c r="HV74" s="31"/>
      <c r="HW74" s="31"/>
      <c r="HX74" s="31"/>
      <c r="HY74" s="31"/>
      <c r="HZ74" s="31"/>
      <c r="IA74" s="31"/>
      <c r="IB74" s="31"/>
      <c r="IC74" s="31"/>
      <c r="ID74" s="31"/>
      <c r="IE74" s="31"/>
      <c r="IF74" s="31"/>
      <c r="IG74" s="31"/>
      <c r="IH74" s="31"/>
      <c r="II74" s="31"/>
      <c r="IJ74" s="31"/>
      <c r="IK74" s="31"/>
      <c r="IL74" s="31"/>
      <c r="IM74" s="31"/>
      <c r="IN74" s="31"/>
      <c r="IO74" s="31"/>
      <c r="IP74" s="31"/>
      <c r="IQ74" s="31"/>
      <c r="IR74" s="31"/>
      <c r="IS74" s="31"/>
      <c r="IT74" s="31"/>
      <c r="IU74" s="31"/>
      <c r="IV74" s="31"/>
      <c r="IW74" s="31"/>
      <c r="IX74" s="31"/>
      <c r="IY74" s="31"/>
      <c r="IZ74" s="31"/>
      <c r="JA74" s="31"/>
      <c r="JB74" s="31"/>
      <c r="JC74" s="31"/>
      <c r="JD74" s="31"/>
      <c r="JE74" s="31"/>
      <c r="JF74" s="31"/>
      <c r="JG74" s="31"/>
      <c r="JH74" s="31"/>
      <c r="JI74" s="31"/>
      <c r="JJ74" s="31"/>
      <c r="JK74" s="31"/>
      <c r="JL74" s="31"/>
      <c r="JM74" s="31"/>
      <c r="JN74" s="31"/>
      <c r="JO74" s="31"/>
      <c r="JP74" s="31"/>
      <c r="JQ74" s="31"/>
      <c r="JR74" s="31"/>
      <c r="JS74" s="31"/>
      <c r="JT74" s="31"/>
      <c r="JU74" s="31"/>
      <c r="JV74" s="31"/>
      <c r="JW74" s="31"/>
      <c r="JX74" s="31"/>
      <c r="JY74" s="31"/>
      <c r="JZ74" s="31"/>
      <c r="KA74" s="31"/>
      <c r="KB74" s="31"/>
      <c r="KC74" s="31"/>
      <c r="KD74" s="31"/>
      <c r="KE74" s="31"/>
      <c r="KF74" s="31"/>
      <c r="KG74" s="31"/>
      <c r="KH74" s="31"/>
      <c r="KI74" s="31"/>
      <c r="KJ74" s="31"/>
      <c r="KK74" s="31"/>
      <c r="KL74" s="31"/>
      <c r="KM74" s="31"/>
      <c r="KN74" s="31"/>
      <c r="KO74" s="31"/>
      <c r="KP74" s="31"/>
      <c r="KQ74" s="31"/>
      <c r="KR74" s="31"/>
      <c r="KS74" s="31"/>
      <c r="KT74" s="31"/>
      <c r="KU74" s="31"/>
      <c r="KV74" s="31"/>
      <c r="KW74" s="31"/>
      <c r="KX74" s="31"/>
      <c r="KY74" s="31"/>
      <c r="KZ74" s="31"/>
      <c r="LA74" s="31"/>
      <c r="LB74" s="31"/>
      <c r="LC74" s="31"/>
      <c r="LD74" s="31"/>
      <c r="LE74" s="31"/>
      <c r="LF74" s="31"/>
      <c r="LG74" s="31"/>
      <c r="LH74" s="31"/>
      <c r="LI74" s="31"/>
      <c r="LJ74" s="31"/>
      <c r="LK74" s="31"/>
      <c r="LL74" s="31"/>
      <c r="LM74" s="31"/>
      <c r="LN74" s="31"/>
      <c r="LO74" s="31"/>
      <c r="LP74" s="31"/>
      <c r="LQ74" s="31"/>
      <c r="LR74" s="31"/>
      <c r="LS74" s="31"/>
      <c r="LT74" s="31"/>
      <c r="LU74" s="31"/>
      <c r="LV74" s="31"/>
      <c r="LW74" s="31"/>
      <c r="LX74" s="31"/>
      <c r="LY74" s="31"/>
      <c r="LZ74" s="31"/>
      <c r="MA74" s="31"/>
      <c r="MB74" s="31"/>
      <c r="MC74" s="31"/>
      <c r="MD74" s="31"/>
      <c r="ME74" s="31"/>
      <c r="MF74" s="31"/>
      <c r="MG74" s="31"/>
      <c r="MH74" s="31"/>
      <c r="MI74" s="31"/>
      <c r="MJ74" s="31"/>
      <c r="MK74" s="31"/>
      <c r="ML74" s="31"/>
      <c r="MM74" s="31"/>
      <c r="MN74" s="31"/>
      <c r="MO74" s="31"/>
      <c r="MP74" s="31"/>
      <c r="MQ74" s="31"/>
      <c r="MR74" s="31"/>
      <c r="MS74" s="31"/>
      <c r="MT74" s="31"/>
      <c r="MU74" s="31"/>
      <c r="MV74" s="31"/>
      <c r="MW74" s="31"/>
      <c r="MX74" s="31"/>
      <c r="MY74" s="31"/>
      <c r="MZ74" s="31"/>
      <c r="NA74" s="31"/>
      <c r="NB74" s="31"/>
      <c r="NC74" s="31"/>
      <c r="ND74" s="31"/>
      <c r="NE74" s="31"/>
      <c r="NF74" s="31"/>
      <c r="NG74" s="31"/>
      <c r="NH74" s="31"/>
      <c r="NI74" s="31"/>
      <c r="NJ74" s="31"/>
      <c r="NK74" s="31"/>
      <c r="NL74" s="31"/>
      <c r="NM74" s="31"/>
      <c r="NN74" s="31"/>
      <c r="NO74" s="31"/>
      <c r="NP74" s="31"/>
      <c r="NQ74" s="31"/>
      <c r="NR74" s="31"/>
      <c r="NS74" s="31"/>
      <c r="NT74" s="31"/>
      <c r="NU74" s="31"/>
      <c r="NV74" s="31"/>
      <c r="NW74" s="31"/>
      <c r="NX74" s="31"/>
      <c r="NY74" s="31"/>
      <c r="NZ74" s="31"/>
      <c r="OA74" s="31"/>
      <c r="OB74" s="31"/>
      <c r="OC74" s="31"/>
      <c r="OD74" s="31"/>
      <c r="OE74" s="31"/>
      <c r="OF74" s="31"/>
      <c r="OG74" s="31"/>
      <c r="OH74" s="31"/>
      <c r="OI74" s="31"/>
      <c r="OJ74" s="31"/>
      <c r="OK74" s="31"/>
      <c r="OL74" s="31"/>
      <c r="OM74" s="31"/>
      <c r="ON74" s="31"/>
      <c r="OO74" s="31"/>
      <c r="OP74" s="31"/>
      <c r="OQ74" s="31"/>
      <c r="OR74" s="31"/>
      <c r="OS74" s="31"/>
      <c r="OT74" s="31"/>
      <c r="OU74" s="31"/>
      <c r="OV74" s="31"/>
      <c r="OW74" s="31"/>
      <c r="OX74" s="31"/>
      <c r="OY74" s="31"/>
      <c r="OZ74" s="31"/>
      <c r="PA74" s="31"/>
      <c r="PB74" s="31"/>
      <c r="PC74" s="31"/>
      <c r="PD74" s="31"/>
      <c r="PE74" s="31"/>
      <c r="PF74" s="31"/>
      <c r="PG74" s="31"/>
      <c r="PH74" s="31"/>
      <c r="PI74" s="31"/>
      <c r="PJ74" s="31"/>
      <c r="PK74" s="31"/>
      <c r="PL74" s="31"/>
      <c r="PM74" s="31"/>
      <c r="PN74" s="31"/>
      <c r="PO74" s="31"/>
      <c r="PP74" s="31"/>
      <c r="PQ74" s="31"/>
      <c r="PR74" s="31"/>
      <c r="PS74" s="31"/>
      <c r="PT74" s="31"/>
      <c r="PU74" s="31"/>
      <c r="PV74" s="31"/>
      <c r="PW74" s="31"/>
      <c r="PX74" s="31"/>
      <c r="PY74" s="31"/>
      <c r="PZ74" s="31"/>
      <c r="QA74" s="31"/>
      <c r="QB74" s="31"/>
      <c r="QC74" s="31"/>
    </row>
    <row r="75" spans="1:445" ht="18" customHeight="1">
      <c r="A75" s="36" t="s">
        <v>125</v>
      </c>
      <c r="B75" s="33"/>
      <c r="C75" s="33"/>
      <c r="D75" s="33" t="s">
        <v>141</v>
      </c>
      <c r="E75" s="33"/>
      <c r="F75" s="33">
        <v>615</v>
      </c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20">
        <f t="shared" si="6"/>
        <v>0</v>
      </c>
      <c r="U75" s="20">
        <f t="shared" si="7"/>
        <v>615</v>
      </c>
      <c r="V75" s="34">
        <f t="shared" si="9"/>
        <v>0</v>
      </c>
      <c r="W75" s="37"/>
      <c r="X75" s="35" t="str">
        <f t="shared" si="8"/>
        <v/>
      </c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  <c r="DZ75" s="31"/>
      <c r="EA75" s="31"/>
      <c r="EB75" s="31"/>
      <c r="EC75" s="31"/>
      <c r="ED75" s="31"/>
      <c r="EE75" s="31"/>
      <c r="EF75" s="31"/>
      <c r="EG75" s="31"/>
      <c r="EH75" s="31"/>
      <c r="EI75" s="31"/>
      <c r="EJ75" s="31"/>
      <c r="EK75" s="31"/>
      <c r="EL75" s="31"/>
      <c r="EM75" s="31"/>
      <c r="EN75" s="31"/>
      <c r="EO75" s="31"/>
      <c r="EP75" s="31"/>
      <c r="EQ75" s="31"/>
      <c r="ER75" s="31"/>
      <c r="ES75" s="31"/>
      <c r="ET75" s="31"/>
      <c r="EU75" s="31"/>
      <c r="EV75" s="31"/>
      <c r="EW75" s="31"/>
      <c r="EX75" s="31"/>
      <c r="EY75" s="31"/>
      <c r="EZ75" s="31"/>
      <c r="FA75" s="31"/>
      <c r="FB75" s="31"/>
      <c r="FC75" s="31"/>
      <c r="FD75" s="31"/>
      <c r="FE75" s="31"/>
      <c r="FF75" s="31"/>
      <c r="FG75" s="31"/>
      <c r="FH75" s="31"/>
      <c r="FI75" s="31"/>
      <c r="FJ75" s="31"/>
      <c r="FK75" s="31"/>
      <c r="FL75" s="31"/>
      <c r="FM75" s="31"/>
      <c r="FN75" s="31"/>
      <c r="FO75" s="31"/>
      <c r="FP75" s="31"/>
      <c r="FQ75" s="31"/>
      <c r="FR75" s="31"/>
      <c r="FS75" s="31"/>
      <c r="FT75" s="31"/>
      <c r="FU75" s="31"/>
      <c r="FV75" s="31"/>
      <c r="FW75" s="31"/>
      <c r="FX75" s="31"/>
      <c r="FY75" s="31"/>
      <c r="FZ75" s="31"/>
      <c r="GA75" s="31"/>
      <c r="GB75" s="31"/>
      <c r="GC75" s="31"/>
      <c r="GD75" s="31"/>
      <c r="GE75" s="31"/>
      <c r="GF75" s="31"/>
      <c r="GG75" s="31"/>
      <c r="GH75" s="31"/>
      <c r="GI75" s="31"/>
      <c r="GJ75" s="31"/>
      <c r="GK75" s="31"/>
      <c r="GL75" s="31"/>
      <c r="GM75" s="31"/>
      <c r="GN75" s="31"/>
      <c r="GO75" s="31"/>
      <c r="GP75" s="31"/>
      <c r="GQ75" s="31"/>
      <c r="GR75" s="31"/>
      <c r="GS75" s="31"/>
      <c r="GT75" s="31"/>
      <c r="GU75" s="31"/>
      <c r="GV75" s="31"/>
      <c r="GW75" s="31"/>
      <c r="GX75" s="31"/>
      <c r="GY75" s="31"/>
      <c r="GZ75" s="31"/>
      <c r="HA75" s="31"/>
      <c r="HB75" s="31"/>
      <c r="HC75" s="31"/>
      <c r="HD75" s="31"/>
      <c r="HE75" s="31"/>
      <c r="HF75" s="31"/>
      <c r="HG75" s="31"/>
      <c r="HH75" s="31"/>
      <c r="HI75" s="31"/>
      <c r="HJ75" s="31"/>
      <c r="HK75" s="31"/>
      <c r="HL75" s="31"/>
      <c r="HM75" s="31"/>
      <c r="HN75" s="31"/>
      <c r="HO75" s="31"/>
      <c r="HP75" s="31"/>
      <c r="HQ75" s="31"/>
      <c r="HR75" s="31"/>
      <c r="HS75" s="31"/>
      <c r="HT75" s="31"/>
      <c r="HU75" s="31"/>
      <c r="HV75" s="31"/>
      <c r="HW75" s="31"/>
      <c r="HX75" s="31"/>
      <c r="HY75" s="31"/>
      <c r="HZ75" s="31"/>
      <c r="IA75" s="31"/>
      <c r="IB75" s="31"/>
      <c r="IC75" s="31"/>
      <c r="ID75" s="31"/>
      <c r="IE75" s="31"/>
      <c r="IF75" s="31"/>
      <c r="IG75" s="31"/>
      <c r="IH75" s="31"/>
      <c r="II75" s="31"/>
      <c r="IJ75" s="31"/>
      <c r="IK75" s="31"/>
      <c r="IL75" s="31"/>
      <c r="IM75" s="31"/>
      <c r="IN75" s="31"/>
      <c r="IO75" s="31"/>
      <c r="IP75" s="31"/>
      <c r="IQ75" s="31"/>
      <c r="IR75" s="31"/>
      <c r="IS75" s="31"/>
      <c r="IT75" s="31"/>
      <c r="IU75" s="31"/>
      <c r="IV75" s="31"/>
      <c r="IW75" s="31"/>
      <c r="IX75" s="31"/>
      <c r="IY75" s="31"/>
      <c r="IZ75" s="31"/>
      <c r="JA75" s="31"/>
      <c r="JB75" s="31"/>
      <c r="JC75" s="31"/>
      <c r="JD75" s="31"/>
      <c r="JE75" s="31"/>
      <c r="JF75" s="31"/>
      <c r="JG75" s="31"/>
      <c r="JH75" s="31"/>
      <c r="JI75" s="31"/>
      <c r="JJ75" s="31"/>
      <c r="JK75" s="31"/>
      <c r="JL75" s="31"/>
      <c r="JM75" s="31"/>
      <c r="JN75" s="31"/>
      <c r="JO75" s="31"/>
      <c r="JP75" s="31"/>
      <c r="JQ75" s="31"/>
      <c r="JR75" s="31"/>
      <c r="JS75" s="31"/>
      <c r="JT75" s="31"/>
      <c r="JU75" s="31"/>
      <c r="JV75" s="31"/>
      <c r="JW75" s="31"/>
      <c r="JX75" s="31"/>
      <c r="JY75" s="31"/>
      <c r="JZ75" s="31"/>
      <c r="KA75" s="31"/>
      <c r="KB75" s="31"/>
      <c r="KC75" s="31"/>
      <c r="KD75" s="31"/>
      <c r="KE75" s="31"/>
      <c r="KF75" s="31"/>
      <c r="KG75" s="31"/>
      <c r="KH75" s="31"/>
      <c r="KI75" s="31"/>
      <c r="KJ75" s="31"/>
      <c r="KK75" s="31"/>
      <c r="KL75" s="31"/>
      <c r="KM75" s="31"/>
      <c r="KN75" s="31"/>
      <c r="KO75" s="31"/>
      <c r="KP75" s="31"/>
      <c r="KQ75" s="31"/>
      <c r="KR75" s="31"/>
      <c r="KS75" s="31"/>
      <c r="KT75" s="31"/>
      <c r="KU75" s="31"/>
      <c r="KV75" s="31"/>
      <c r="KW75" s="31"/>
      <c r="KX75" s="31"/>
      <c r="KY75" s="31"/>
      <c r="KZ75" s="31"/>
      <c r="LA75" s="31"/>
      <c r="LB75" s="31"/>
      <c r="LC75" s="31"/>
      <c r="LD75" s="31"/>
      <c r="LE75" s="31"/>
      <c r="LF75" s="31"/>
      <c r="LG75" s="31"/>
      <c r="LH75" s="31"/>
      <c r="LI75" s="31"/>
      <c r="LJ75" s="31"/>
      <c r="LK75" s="31"/>
      <c r="LL75" s="31"/>
      <c r="LM75" s="31"/>
      <c r="LN75" s="31"/>
      <c r="LO75" s="31"/>
      <c r="LP75" s="31"/>
      <c r="LQ75" s="31"/>
      <c r="LR75" s="31"/>
      <c r="LS75" s="31"/>
      <c r="LT75" s="31"/>
      <c r="LU75" s="31"/>
      <c r="LV75" s="31"/>
      <c r="LW75" s="31"/>
      <c r="LX75" s="31"/>
      <c r="LY75" s="31"/>
      <c r="LZ75" s="31"/>
      <c r="MA75" s="31"/>
      <c r="MB75" s="31"/>
      <c r="MC75" s="31"/>
      <c r="MD75" s="31"/>
      <c r="ME75" s="31"/>
      <c r="MF75" s="31"/>
      <c r="MG75" s="31"/>
      <c r="MH75" s="31"/>
      <c r="MI75" s="31"/>
      <c r="MJ75" s="31"/>
      <c r="MK75" s="31"/>
      <c r="ML75" s="31"/>
      <c r="MM75" s="31"/>
      <c r="MN75" s="31"/>
      <c r="MO75" s="31"/>
      <c r="MP75" s="31"/>
      <c r="MQ75" s="31"/>
      <c r="MR75" s="31"/>
      <c r="MS75" s="31"/>
      <c r="MT75" s="31"/>
      <c r="MU75" s="31"/>
      <c r="MV75" s="31"/>
      <c r="MW75" s="31"/>
      <c r="MX75" s="31"/>
      <c r="MY75" s="31"/>
      <c r="MZ75" s="31"/>
      <c r="NA75" s="31"/>
      <c r="NB75" s="31"/>
      <c r="NC75" s="31"/>
      <c r="ND75" s="31"/>
      <c r="NE75" s="31"/>
      <c r="NF75" s="31"/>
      <c r="NG75" s="31"/>
      <c r="NH75" s="31"/>
      <c r="NI75" s="31"/>
      <c r="NJ75" s="31"/>
      <c r="NK75" s="31"/>
      <c r="NL75" s="31"/>
      <c r="NM75" s="31"/>
      <c r="NN75" s="31"/>
      <c r="NO75" s="31"/>
      <c r="NP75" s="31"/>
      <c r="NQ75" s="31"/>
      <c r="NR75" s="31"/>
      <c r="NS75" s="31"/>
      <c r="NT75" s="31"/>
      <c r="NU75" s="31"/>
      <c r="NV75" s="31"/>
      <c r="NW75" s="31"/>
      <c r="NX75" s="31"/>
      <c r="NY75" s="31"/>
      <c r="NZ75" s="31"/>
      <c r="OA75" s="31"/>
      <c r="OB75" s="31"/>
      <c r="OC75" s="31"/>
      <c r="OD75" s="31"/>
      <c r="OE75" s="31"/>
      <c r="OF75" s="31"/>
      <c r="OG75" s="31"/>
      <c r="OH75" s="31"/>
      <c r="OI75" s="31"/>
      <c r="OJ75" s="31"/>
      <c r="OK75" s="31"/>
      <c r="OL75" s="31"/>
      <c r="OM75" s="31"/>
      <c r="ON75" s="31"/>
      <c r="OO75" s="31"/>
      <c r="OP75" s="31"/>
      <c r="OQ75" s="31"/>
      <c r="OR75" s="31"/>
      <c r="OS75" s="31"/>
      <c r="OT75" s="31"/>
      <c r="OU75" s="31"/>
      <c r="OV75" s="31"/>
      <c r="OW75" s="31"/>
      <c r="OX75" s="31"/>
      <c r="OY75" s="31"/>
      <c r="OZ75" s="31"/>
      <c r="PA75" s="31"/>
      <c r="PB75" s="31"/>
      <c r="PC75" s="31"/>
      <c r="PD75" s="31"/>
      <c r="PE75" s="31"/>
      <c r="PF75" s="31"/>
      <c r="PG75" s="31"/>
      <c r="PH75" s="31"/>
      <c r="PI75" s="31"/>
      <c r="PJ75" s="31"/>
      <c r="PK75" s="31"/>
      <c r="PL75" s="31"/>
      <c r="PM75" s="31"/>
      <c r="PN75" s="31"/>
      <c r="PO75" s="31"/>
      <c r="PP75" s="31"/>
      <c r="PQ75" s="31"/>
      <c r="PR75" s="31"/>
      <c r="PS75" s="31"/>
      <c r="PT75" s="31"/>
      <c r="PU75" s="31"/>
      <c r="PV75" s="31"/>
      <c r="PW75" s="31"/>
      <c r="PX75" s="31"/>
      <c r="PY75" s="31"/>
      <c r="PZ75" s="31"/>
      <c r="QA75" s="31"/>
      <c r="QB75" s="31"/>
      <c r="QC75" s="31"/>
    </row>
    <row r="76" spans="1:445">
      <c r="A76" s="36" t="s">
        <v>104</v>
      </c>
      <c r="B76" s="33" t="s">
        <v>45</v>
      </c>
      <c r="C76" s="33">
        <v>85</v>
      </c>
      <c r="D76" s="33" t="s">
        <v>40</v>
      </c>
      <c r="E76" s="33"/>
      <c r="F76" s="33">
        <v>615</v>
      </c>
      <c r="G76" s="33">
        <v>55</v>
      </c>
      <c r="H76" s="33"/>
      <c r="I76" s="33">
        <v>70</v>
      </c>
      <c r="J76" s="40">
        <v>70</v>
      </c>
      <c r="K76" s="33">
        <v>70</v>
      </c>
      <c r="L76" s="33">
        <v>70</v>
      </c>
      <c r="M76" s="33">
        <v>70</v>
      </c>
      <c r="N76" s="33">
        <v>70</v>
      </c>
      <c r="O76" s="33">
        <v>70</v>
      </c>
      <c r="P76" s="33">
        <v>70</v>
      </c>
      <c r="Q76" s="33"/>
      <c r="R76" s="33"/>
      <c r="S76" s="33"/>
      <c r="T76" s="20">
        <f t="shared" si="6"/>
        <v>615</v>
      </c>
      <c r="U76" s="20">
        <f t="shared" si="7"/>
        <v>0</v>
      </c>
      <c r="V76" s="34">
        <f t="shared" si="9"/>
        <v>1</v>
      </c>
      <c r="W76" s="37"/>
      <c r="X76" s="35" t="str">
        <f t="shared" si="8"/>
        <v/>
      </c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  <c r="DZ76" s="31"/>
      <c r="EA76" s="31"/>
      <c r="EB76" s="31"/>
      <c r="EC76" s="31"/>
      <c r="ED76" s="31"/>
      <c r="EE76" s="31"/>
      <c r="EF76" s="31"/>
      <c r="EG76" s="31"/>
      <c r="EH76" s="31"/>
      <c r="EI76" s="31"/>
      <c r="EJ76" s="31"/>
      <c r="EK76" s="31"/>
      <c r="EL76" s="31"/>
      <c r="EM76" s="31"/>
      <c r="EN76" s="31"/>
      <c r="EO76" s="31"/>
      <c r="EP76" s="31"/>
      <c r="EQ76" s="31"/>
      <c r="ER76" s="31"/>
      <c r="ES76" s="31"/>
      <c r="ET76" s="31"/>
      <c r="EU76" s="31"/>
      <c r="EV76" s="31"/>
      <c r="EW76" s="31"/>
      <c r="EX76" s="31"/>
      <c r="EY76" s="31"/>
      <c r="EZ76" s="31"/>
      <c r="FA76" s="31"/>
      <c r="FB76" s="31"/>
      <c r="FC76" s="31"/>
      <c r="FD76" s="31"/>
      <c r="FE76" s="31"/>
      <c r="FF76" s="31"/>
      <c r="FG76" s="31"/>
      <c r="FH76" s="31"/>
      <c r="FI76" s="31"/>
      <c r="FJ76" s="31"/>
      <c r="FK76" s="31"/>
      <c r="FL76" s="31"/>
      <c r="FM76" s="31"/>
      <c r="FN76" s="31"/>
      <c r="FO76" s="31"/>
      <c r="FP76" s="31"/>
      <c r="FQ76" s="31"/>
      <c r="FR76" s="31"/>
      <c r="FS76" s="31"/>
      <c r="FT76" s="31"/>
      <c r="FU76" s="31"/>
      <c r="FV76" s="31"/>
      <c r="FW76" s="31"/>
      <c r="FX76" s="31"/>
      <c r="FY76" s="31"/>
      <c r="FZ76" s="31"/>
      <c r="GA76" s="31"/>
      <c r="GB76" s="31"/>
      <c r="GC76" s="31"/>
      <c r="GD76" s="31"/>
      <c r="GE76" s="31"/>
      <c r="GF76" s="31"/>
      <c r="GG76" s="31"/>
      <c r="GH76" s="31"/>
      <c r="GI76" s="31"/>
      <c r="GJ76" s="31"/>
      <c r="GK76" s="31"/>
      <c r="GL76" s="31"/>
      <c r="GM76" s="31"/>
      <c r="GN76" s="31"/>
      <c r="GO76" s="31"/>
      <c r="GP76" s="31"/>
      <c r="GQ76" s="31"/>
      <c r="GR76" s="31"/>
      <c r="GS76" s="31"/>
      <c r="GT76" s="31"/>
      <c r="GU76" s="31"/>
      <c r="GV76" s="31"/>
      <c r="GW76" s="31"/>
      <c r="GX76" s="31"/>
      <c r="GY76" s="31"/>
      <c r="GZ76" s="31"/>
      <c r="HA76" s="31"/>
      <c r="HB76" s="31"/>
      <c r="HC76" s="31"/>
      <c r="HD76" s="31"/>
      <c r="HE76" s="31"/>
      <c r="HF76" s="31"/>
      <c r="HG76" s="31"/>
      <c r="HH76" s="31"/>
      <c r="HI76" s="31"/>
      <c r="HJ76" s="31"/>
      <c r="HK76" s="31"/>
      <c r="HL76" s="31"/>
      <c r="HM76" s="31"/>
      <c r="HN76" s="31"/>
      <c r="HO76" s="31"/>
      <c r="HP76" s="31"/>
      <c r="HQ76" s="31"/>
      <c r="HR76" s="31"/>
      <c r="HS76" s="31"/>
      <c r="HT76" s="31"/>
      <c r="HU76" s="31"/>
      <c r="HV76" s="31"/>
      <c r="HW76" s="31"/>
      <c r="HX76" s="31"/>
      <c r="HY76" s="31"/>
      <c r="HZ76" s="31"/>
      <c r="IA76" s="31"/>
      <c r="IB76" s="31"/>
      <c r="IC76" s="31"/>
      <c r="ID76" s="31"/>
      <c r="IE76" s="31"/>
      <c r="IF76" s="31"/>
      <c r="IG76" s="31"/>
      <c r="IH76" s="31"/>
      <c r="II76" s="31"/>
      <c r="IJ76" s="31"/>
      <c r="IK76" s="31"/>
      <c r="IL76" s="31"/>
      <c r="IM76" s="31"/>
      <c r="IN76" s="31"/>
      <c r="IO76" s="31"/>
      <c r="IP76" s="31"/>
      <c r="IQ76" s="31"/>
      <c r="IR76" s="31"/>
      <c r="IS76" s="31"/>
      <c r="IT76" s="31"/>
      <c r="IU76" s="31"/>
      <c r="IV76" s="31"/>
      <c r="IW76" s="31"/>
      <c r="IX76" s="31"/>
      <c r="IY76" s="31"/>
      <c r="IZ76" s="31"/>
      <c r="JA76" s="31"/>
      <c r="JB76" s="31"/>
      <c r="JC76" s="31"/>
      <c r="JD76" s="31"/>
      <c r="JE76" s="31"/>
      <c r="JF76" s="31"/>
      <c r="JG76" s="31"/>
      <c r="JH76" s="31"/>
      <c r="JI76" s="31"/>
      <c r="JJ76" s="31"/>
      <c r="JK76" s="31"/>
      <c r="JL76" s="31"/>
      <c r="JM76" s="31"/>
      <c r="JN76" s="31"/>
      <c r="JO76" s="31"/>
      <c r="JP76" s="31"/>
      <c r="JQ76" s="31"/>
      <c r="JR76" s="31"/>
      <c r="JS76" s="31"/>
      <c r="JT76" s="31"/>
      <c r="JU76" s="31"/>
      <c r="JV76" s="31"/>
      <c r="JW76" s="31"/>
      <c r="JX76" s="31"/>
      <c r="JY76" s="31"/>
      <c r="JZ76" s="31"/>
      <c r="KA76" s="31"/>
      <c r="KB76" s="31"/>
      <c r="KC76" s="31"/>
      <c r="KD76" s="31"/>
      <c r="KE76" s="31"/>
      <c r="KF76" s="31"/>
      <c r="KG76" s="31"/>
      <c r="KH76" s="31"/>
      <c r="KI76" s="31"/>
      <c r="KJ76" s="31"/>
      <c r="KK76" s="31"/>
      <c r="KL76" s="31"/>
      <c r="KM76" s="31"/>
      <c r="KN76" s="31"/>
      <c r="KO76" s="31"/>
      <c r="KP76" s="31"/>
      <c r="KQ76" s="31"/>
      <c r="KR76" s="31"/>
      <c r="KS76" s="31"/>
      <c r="KT76" s="31"/>
      <c r="KU76" s="31"/>
      <c r="KV76" s="31"/>
      <c r="KW76" s="31"/>
      <c r="KX76" s="31"/>
      <c r="KY76" s="31"/>
      <c r="KZ76" s="31"/>
      <c r="LA76" s="31"/>
      <c r="LB76" s="31"/>
      <c r="LC76" s="31"/>
      <c r="LD76" s="31"/>
      <c r="LE76" s="31"/>
      <c r="LF76" s="31"/>
      <c r="LG76" s="31"/>
      <c r="LH76" s="31"/>
      <c r="LI76" s="31"/>
      <c r="LJ76" s="31"/>
      <c r="LK76" s="31"/>
      <c r="LL76" s="31"/>
      <c r="LM76" s="31"/>
      <c r="LN76" s="31"/>
      <c r="LO76" s="31"/>
      <c r="LP76" s="31"/>
      <c r="LQ76" s="31"/>
      <c r="LR76" s="31"/>
      <c r="LS76" s="31"/>
      <c r="LT76" s="31"/>
      <c r="LU76" s="31"/>
      <c r="LV76" s="31"/>
      <c r="LW76" s="31"/>
      <c r="LX76" s="31"/>
      <c r="LY76" s="31"/>
      <c r="LZ76" s="31"/>
      <c r="MA76" s="31"/>
      <c r="MB76" s="31"/>
      <c r="MC76" s="31"/>
      <c r="MD76" s="31"/>
      <c r="ME76" s="31"/>
      <c r="MF76" s="31"/>
      <c r="MG76" s="31"/>
      <c r="MH76" s="31"/>
      <c r="MI76" s="31"/>
      <c r="MJ76" s="31"/>
      <c r="MK76" s="31"/>
      <c r="ML76" s="31"/>
      <c r="MM76" s="31"/>
      <c r="MN76" s="31"/>
      <c r="MO76" s="31"/>
      <c r="MP76" s="31"/>
      <c r="MQ76" s="31"/>
      <c r="MR76" s="31"/>
      <c r="MS76" s="31"/>
      <c r="MT76" s="31"/>
      <c r="MU76" s="31"/>
      <c r="MV76" s="31"/>
      <c r="MW76" s="31"/>
      <c r="MX76" s="31"/>
      <c r="MY76" s="31"/>
      <c r="MZ76" s="31"/>
      <c r="NA76" s="31"/>
      <c r="NB76" s="31"/>
      <c r="NC76" s="31"/>
      <c r="ND76" s="31"/>
      <c r="NE76" s="31"/>
      <c r="NF76" s="31"/>
      <c r="NG76" s="31"/>
      <c r="NH76" s="31"/>
      <c r="NI76" s="31"/>
      <c r="NJ76" s="31"/>
      <c r="NK76" s="31"/>
      <c r="NL76" s="31"/>
      <c r="NM76" s="31"/>
      <c r="NN76" s="31"/>
      <c r="NO76" s="31"/>
      <c r="NP76" s="31"/>
      <c r="NQ76" s="31"/>
      <c r="NR76" s="31"/>
      <c r="NS76" s="31"/>
      <c r="NT76" s="31"/>
      <c r="NU76" s="31"/>
      <c r="NV76" s="31"/>
      <c r="NW76" s="31"/>
      <c r="NX76" s="31"/>
      <c r="NY76" s="31"/>
      <c r="NZ76" s="31"/>
      <c r="OA76" s="31"/>
      <c r="OB76" s="31"/>
      <c r="OC76" s="31"/>
      <c r="OD76" s="31"/>
      <c r="OE76" s="31"/>
      <c r="OF76" s="31"/>
      <c r="OG76" s="31"/>
      <c r="OH76" s="31"/>
      <c r="OI76" s="31"/>
      <c r="OJ76" s="31"/>
      <c r="OK76" s="31"/>
      <c r="OL76" s="31"/>
      <c r="OM76" s="31"/>
      <c r="ON76" s="31"/>
      <c r="OO76" s="31"/>
      <c r="OP76" s="31"/>
      <c r="OQ76" s="31"/>
      <c r="OR76" s="31"/>
      <c r="OS76" s="31"/>
      <c r="OT76" s="31"/>
      <c r="OU76" s="31"/>
      <c r="OV76" s="31"/>
      <c r="OW76" s="31"/>
      <c r="OX76" s="31"/>
      <c r="OY76" s="31"/>
      <c r="OZ76" s="31"/>
      <c r="PA76" s="31"/>
      <c r="PB76" s="31"/>
      <c r="PC76" s="31"/>
      <c r="PD76" s="31"/>
      <c r="PE76" s="31"/>
      <c r="PF76" s="31"/>
      <c r="PG76" s="31"/>
      <c r="PH76" s="31"/>
      <c r="PI76" s="31"/>
      <c r="PJ76" s="31"/>
      <c r="PK76" s="31"/>
      <c r="PL76" s="31"/>
      <c r="PM76" s="31"/>
      <c r="PN76" s="31"/>
      <c r="PO76" s="31"/>
      <c r="PP76" s="31"/>
      <c r="PQ76" s="31"/>
      <c r="PR76" s="31"/>
      <c r="PS76" s="31"/>
      <c r="PT76" s="31"/>
      <c r="PU76" s="31"/>
      <c r="PV76" s="31"/>
      <c r="PW76" s="31"/>
      <c r="PX76" s="31"/>
      <c r="PY76" s="31"/>
      <c r="PZ76" s="31"/>
      <c r="QA76" s="31"/>
      <c r="QB76" s="31"/>
      <c r="QC76" s="31"/>
    </row>
    <row r="77" spans="1:445">
      <c r="A77" s="36" t="s">
        <v>106</v>
      </c>
      <c r="B77" s="33" t="s">
        <v>701</v>
      </c>
      <c r="C77" s="33"/>
      <c r="D77" s="33" t="s">
        <v>66</v>
      </c>
      <c r="E77" s="33"/>
      <c r="F77" s="33">
        <v>1295</v>
      </c>
      <c r="G77" s="33">
        <v>55</v>
      </c>
      <c r="H77" s="33"/>
      <c r="I77" s="33"/>
      <c r="K77" s="33"/>
      <c r="L77" s="33"/>
      <c r="M77" s="33"/>
      <c r="N77" s="33"/>
      <c r="O77" s="33"/>
      <c r="P77" s="33"/>
      <c r="Q77" s="33"/>
      <c r="R77" s="33"/>
      <c r="S77" s="33"/>
      <c r="T77" s="20">
        <f t="shared" si="6"/>
        <v>55</v>
      </c>
      <c r="U77" s="20">
        <f t="shared" si="7"/>
        <v>0</v>
      </c>
      <c r="V77" s="34">
        <f t="shared" si="9"/>
        <v>1</v>
      </c>
      <c r="W77" s="37" t="s">
        <v>54</v>
      </c>
      <c r="X77" s="35">
        <f t="shared" si="8"/>
        <v>1240</v>
      </c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  <c r="DZ77" s="31"/>
      <c r="EA77" s="31"/>
      <c r="EB77" s="31"/>
      <c r="EC77" s="31"/>
      <c r="ED77" s="31"/>
      <c r="EE77" s="31"/>
      <c r="EF77" s="31"/>
      <c r="EG77" s="31"/>
      <c r="EH77" s="31"/>
      <c r="EI77" s="31"/>
      <c r="EJ77" s="31"/>
      <c r="EK77" s="31"/>
      <c r="EL77" s="31"/>
      <c r="EM77" s="31"/>
      <c r="EN77" s="31"/>
      <c r="EO77" s="31"/>
      <c r="EP77" s="31"/>
      <c r="EQ77" s="31"/>
      <c r="ER77" s="31"/>
      <c r="ES77" s="31"/>
      <c r="ET77" s="31"/>
      <c r="EU77" s="31"/>
      <c r="EV77" s="31"/>
      <c r="EW77" s="31"/>
      <c r="EX77" s="31"/>
      <c r="EY77" s="31"/>
      <c r="EZ77" s="31"/>
      <c r="FA77" s="31"/>
      <c r="FB77" s="31"/>
      <c r="FC77" s="31"/>
      <c r="FD77" s="31"/>
      <c r="FE77" s="31"/>
      <c r="FF77" s="31"/>
      <c r="FG77" s="31"/>
      <c r="FH77" s="31"/>
      <c r="FI77" s="31"/>
      <c r="FJ77" s="31"/>
      <c r="FK77" s="31"/>
      <c r="FL77" s="31"/>
      <c r="FM77" s="31"/>
      <c r="FN77" s="31"/>
      <c r="FO77" s="31"/>
      <c r="FP77" s="31"/>
      <c r="FQ77" s="31"/>
      <c r="FR77" s="31"/>
      <c r="FS77" s="31"/>
      <c r="FT77" s="31"/>
      <c r="FU77" s="31"/>
      <c r="FV77" s="31"/>
      <c r="FW77" s="31"/>
      <c r="FX77" s="31"/>
      <c r="FY77" s="31"/>
      <c r="FZ77" s="31"/>
      <c r="GA77" s="31"/>
      <c r="GB77" s="31"/>
      <c r="GC77" s="31"/>
      <c r="GD77" s="31"/>
      <c r="GE77" s="31"/>
      <c r="GF77" s="31"/>
      <c r="GG77" s="31"/>
      <c r="GH77" s="31"/>
      <c r="GI77" s="31"/>
      <c r="GJ77" s="31"/>
      <c r="GK77" s="31"/>
      <c r="GL77" s="31"/>
      <c r="GM77" s="31"/>
      <c r="GN77" s="31"/>
      <c r="GO77" s="31"/>
      <c r="GP77" s="31"/>
      <c r="GQ77" s="31"/>
      <c r="GR77" s="31"/>
      <c r="GS77" s="31"/>
      <c r="GT77" s="31"/>
      <c r="GU77" s="31"/>
      <c r="GV77" s="31"/>
      <c r="GW77" s="31"/>
      <c r="GX77" s="31"/>
      <c r="GY77" s="31"/>
      <c r="GZ77" s="31"/>
      <c r="HA77" s="31"/>
      <c r="HB77" s="31"/>
      <c r="HC77" s="31"/>
      <c r="HD77" s="31"/>
      <c r="HE77" s="31"/>
      <c r="HF77" s="31"/>
      <c r="HG77" s="31"/>
      <c r="HH77" s="31"/>
      <c r="HI77" s="31"/>
      <c r="HJ77" s="31"/>
      <c r="HK77" s="31"/>
      <c r="HL77" s="31"/>
      <c r="HM77" s="31"/>
      <c r="HN77" s="31"/>
      <c r="HO77" s="31"/>
      <c r="HP77" s="31"/>
      <c r="HQ77" s="31"/>
      <c r="HR77" s="31"/>
      <c r="HS77" s="31"/>
      <c r="HT77" s="31"/>
      <c r="HU77" s="31"/>
      <c r="HV77" s="31"/>
      <c r="HW77" s="31"/>
      <c r="HX77" s="31"/>
      <c r="HY77" s="31"/>
      <c r="HZ77" s="31"/>
      <c r="IA77" s="31"/>
      <c r="IB77" s="31"/>
      <c r="IC77" s="31"/>
      <c r="ID77" s="31"/>
      <c r="IE77" s="31"/>
      <c r="IF77" s="31"/>
      <c r="IG77" s="31"/>
      <c r="IH77" s="31"/>
      <c r="II77" s="31"/>
      <c r="IJ77" s="31"/>
      <c r="IK77" s="31"/>
      <c r="IL77" s="31"/>
      <c r="IM77" s="31"/>
      <c r="IN77" s="31"/>
      <c r="IO77" s="31"/>
      <c r="IP77" s="31"/>
      <c r="IQ77" s="31"/>
      <c r="IR77" s="31"/>
      <c r="IS77" s="31"/>
      <c r="IT77" s="31"/>
      <c r="IU77" s="31"/>
      <c r="IV77" s="31"/>
      <c r="IW77" s="31"/>
      <c r="IX77" s="31"/>
      <c r="IY77" s="31"/>
      <c r="IZ77" s="31"/>
      <c r="JA77" s="31"/>
      <c r="JB77" s="31"/>
      <c r="JC77" s="31"/>
      <c r="JD77" s="31"/>
      <c r="JE77" s="31"/>
      <c r="JF77" s="31"/>
      <c r="JG77" s="31"/>
      <c r="JH77" s="31"/>
      <c r="JI77" s="31"/>
      <c r="JJ77" s="31"/>
      <c r="JK77" s="31"/>
      <c r="JL77" s="31"/>
      <c r="JM77" s="31"/>
      <c r="JN77" s="31"/>
      <c r="JO77" s="31"/>
      <c r="JP77" s="31"/>
      <c r="JQ77" s="31"/>
      <c r="JR77" s="31"/>
      <c r="JS77" s="31"/>
      <c r="JT77" s="31"/>
      <c r="JU77" s="31"/>
      <c r="JV77" s="31"/>
      <c r="JW77" s="31"/>
      <c r="JX77" s="31"/>
      <c r="JY77" s="31"/>
      <c r="JZ77" s="31"/>
      <c r="KA77" s="31"/>
      <c r="KB77" s="31"/>
      <c r="KC77" s="31"/>
      <c r="KD77" s="31"/>
      <c r="KE77" s="31"/>
      <c r="KF77" s="31"/>
      <c r="KG77" s="31"/>
      <c r="KH77" s="31"/>
      <c r="KI77" s="31"/>
      <c r="KJ77" s="31"/>
      <c r="KK77" s="31"/>
      <c r="KL77" s="31"/>
      <c r="KM77" s="31"/>
      <c r="KN77" s="31"/>
      <c r="KO77" s="31"/>
      <c r="KP77" s="31"/>
      <c r="KQ77" s="31"/>
      <c r="KR77" s="31"/>
      <c r="KS77" s="31"/>
      <c r="KT77" s="31"/>
      <c r="KU77" s="31"/>
      <c r="KV77" s="31"/>
      <c r="KW77" s="31"/>
      <c r="KX77" s="31"/>
      <c r="KY77" s="31"/>
      <c r="KZ77" s="31"/>
      <c r="LA77" s="31"/>
      <c r="LB77" s="31"/>
      <c r="LC77" s="31"/>
      <c r="LD77" s="31"/>
      <c r="LE77" s="31"/>
      <c r="LF77" s="31"/>
      <c r="LG77" s="31"/>
      <c r="LH77" s="31"/>
      <c r="LI77" s="31"/>
      <c r="LJ77" s="31"/>
      <c r="LK77" s="31"/>
      <c r="LL77" s="31"/>
      <c r="LM77" s="31"/>
      <c r="LN77" s="31"/>
      <c r="LO77" s="31"/>
      <c r="LP77" s="31"/>
      <c r="LQ77" s="31"/>
      <c r="LR77" s="31"/>
      <c r="LS77" s="31"/>
      <c r="LT77" s="31"/>
      <c r="LU77" s="31"/>
      <c r="LV77" s="31"/>
      <c r="LW77" s="31"/>
      <c r="LX77" s="31"/>
      <c r="LY77" s="31"/>
      <c r="LZ77" s="31"/>
      <c r="MA77" s="31"/>
      <c r="MB77" s="31"/>
      <c r="MC77" s="31"/>
      <c r="MD77" s="31"/>
      <c r="ME77" s="31"/>
      <c r="MF77" s="31"/>
      <c r="MG77" s="31"/>
      <c r="MH77" s="31"/>
      <c r="MI77" s="31"/>
      <c r="MJ77" s="31"/>
      <c r="MK77" s="31"/>
      <c r="ML77" s="31"/>
      <c r="MM77" s="31"/>
      <c r="MN77" s="31"/>
      <c r="MO77" s="31"/>
      <c r="MP77" s="31"/>
      <c r="MQ77" s="31"/>
      <c r="MR77" s="31"/>
      <c r="MS77" s="31"/>
      <c r="MT77" s="31"/>
      <c r="MU77" s="31"/>
      <c r="MV77" s="31"/>
      <c r="MW77" s="31"/>
      <c r="MX77" s="31"/>
      <c r="MY77" s="31"/>
      <c r="MZ77" s="31"/>
      <c r="NA77" s="31"/>
      <c r="NB77" s="31"/>
      <c r="NC77" s="31"/>
      <c r="ND77" s="31"/>
      <c r="NE77" s="31"/>
      <c r="NF77" s="31"/>
      <c r="NG77" s="31"/>
      <c r="NH77" s="31"/>
      <c r="NI77" s="31"/>
      <c r="NJ77" s="31"/>
      <c r="NK77" s="31"/>
      <c r="NL77" s="31"/>
      <c r="NM77" s="31"/>
      <c r="NN77" s="31"/>
      <c r="NO77" s="31"/>
      <c r="NP77" s="31"/>
      <c r="NQ77" s="31"/>
      <c r="NR77" s="31"/>
      <c r="NS77" s="31"/>
      <c r="NT77" s="31"/>
      <c r="NU77" s="31"/>
      <c r="NV77" s="31"/>
      <c r="NW77" s="31"/>
      <c r="NX77" s="31"/>
      <c r="NY77" s="31"/>
      <c r="NZ77" s="31"/>
      <c r="OA77" s="31"/>
      <c r="OB77" s="31"/>
      <c r="OC77" s="31"/>
      <c r="OD77" s="31"/>
      <c r="OE77" s="31"/>
      <c r="OF77" s="31"/>
      <c r="OG77" s="31"/>
      <c r="OH77" s="31"/>
      <c r="OI77" s="31"/>
      <c r="OJ77" s="31"/>
      <c r="OK77" s="31"/>
      <c r="OL77" s="31"/>
      <c r="OM77" s="31"/>
      <c r="ON77" s="31"/>
      <c r="OO77" s="31"/>
      <c r="OP77" s="31"/>
      <c r="OQ77" s="31"/>
      <c r="OR77" s="31"/>
      <c r="OS77" s="31"/>
      <c r="OT77" s="31"/>
      <c r="OU77" s="31"/>
      <c r="OV77" s="31"/>
      <c r="OW77" s="31"/>
      <c r="OX77" s="31"/>
      <c r="OY77" s="31"/>
      <c r="OZ77" s="31"/>
      <c r="PA77" s="31"/>
      <c r="PB77" s="31"/>
      <c r="PC77" s="31"/>
      <c r="PD77" s="31"/>
      <c r="PE77" s="31"/>
      <c r="PF77" s="31"/>
      <c r="PG77" s="31"/>
      <c r="PH77" s="31"/>
      <c r="PI77" s="31"/>
      <c r="PJ77" s="31"/>
      <c r="PK77" s="31"/>
      <c r="PL77" s="31"/>
      <c r="PM77" s="31"/>
      <c r="PN77" s="31"/>
      <c r="PO77" s="31"/>
      <c r="PP77" s="31"/>
      <c r="PQ77" s="31"/>
      <c r="PR77" s="31"/>
      <c r="PS77" s="31"/>
      <c r="PT77" s="31"/>
      <c r="PU77" s="31"/>
      <c r="PV77" s="31"/>
      <c r="PW77" s="31"/>
      <c r="PX77" s="31"/>
      <c r="PY77" s="31"/>
      <c r="PZ77" s="31"/>
      <c r="QA77" s="31"/>
      <c r="QB77" s="31"/>
      <c r="QC77" s="31"/>
    </row>
    <row r="78" spans="1:445">
      <c r="A78" s="36" t="s">
        <v>111</v>
      </c>
      <c r="B78" s="33" t="s">
        <v>27</v>
      </c>
      <c r="C78" s="33">
        <v>34</v>
      </c>
      <c r="D78" s="33" t="s">
        <v>892</v>
      </c>
      <c r="E78" s="33"/>
      <c r="F78" s="33">
        <v>250</v>
      </c>
      <c r="G78" s="33">
        <v>50</v>
      </c>
      <c r="H78" s="33"/>
      <c r="I78" s="33">
        <v>25</v>
      </c>
      <c r="J78" s="33">
        <v>25</v>
      </c>
      <c r="K78" s="33">
        <v>25</v>
      </c>
      <c r="L78" s="33">
        <v>25</v>
      </c>
      <c r="M78" s="33">
        <v>25</v>
      </c>
      <c r="N78" s="33">
        <v>25</v>
      </c>
      <c r="O78" s="33">
        <v>25</v>
      </c>
      <c r="P78" s="33">
        <v>25</v>
      </c>
      <c r="Q78" s="33"/>
      <c r="R78" s="33"/>
      <c r="S78" s="33"/>
      <c r="T78" s="20">
        <f t="shared" si="6"/>
        <v>250</v>
      </c>
      <c r="U78" s="20">
        <f t="shared" si="7"/>
        <v>0</v>
      </c>
      <c r="V78" s="34">
        <f t="shared" si="9"/>
        <v>1</v>
      </c>
      <c r="W78" s="37"/>
      <c r="X78" s="35" t="str">
        <f t="shared" si="8"/>
        <v/>
      </c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  <c r="DZ78" s="31"/>
      <c r="EA78" s="31"/>
      <c r="EB78" s="31"/>
      <c r="EC78" s="31"/>
      <c r="ED78" s="31"/>
      <c r="EE78" s="31"/>
      <c r="EF78" s="31"/>
      <c r="EG78" s="31"/>
      <c r="EH78" s="31"/>
      <c r="EI78" s="31"/>
      <c r="EJ78" s="31"/>
      <c r="EK78" s="31"/>
      <c r="EL78" s="31"/>
      <c r="EM78" s="31"/>
      <c r="EN78" s="31"/>
      <c r="EO78" s="31"/>
      <c r="EP78" s="31"/>
      <c r="EQ78" s="31"/>
      <c r="ER78" s="31"/>
      <c r="ES78" s="31"/>
      <c r="ET78" s="31"/>
      <c r="EU78" s="31"/>
      <c r="EV78" s="31"/>
      <c r="EW78" s="31"/>
      <c r="EX78" s="31"/>
      <c r="EY78" s="31"/>
      <c r="EZ78" s="31"/>
      <c r="FA78" s="31"/>
      <c r="FB78" s="31"/>
      <c r="FC78" s="31"/>
      <c r="FD78" s="31"/>
      <c r="FE78" s="31"/>
      <c r="FF78" s="31"/>
      <c r="FG78" s="31"/>
      <c r="FH78" s="31"/>
      <c r="FI78" s="31"/>
      <c r="FJ78" s="31"/>
      <c r="FK78" s="31"/>
      <c r="FL78" s="31"/>
      <c r="FM78" s="31"/>
      <c r="FN78" s="31"/>
      <c r="FO78" s="31"/>
      <c r="FP78" s="31"/>
      <c r="FQ78" s="31"/>
      <c r="FR78" s="31"/>
      <c r="FS78" s="31"/>
      <c r="FT78" s="31"/>
      <c r="FU78" s="31"/>
      <c r="FV78" s="31"/>
      <c r="FW78" s="31"/>
      <c r="FX78" s="31"/>
      <c r="FY78" s="31"/>
      <c r="FZ78" s="31"/>
      <c r="GA78" s="31"/>
      <c r="GB78" s="31"/>
      <c r="GC78" s="31"/>
      <c r="GD78" s="31"/>
      <c r="GE78" s="31"/>
      <c r="GF78" s="31"/>
      <c r="GG78" s="31"/>
      <c r="GH78" s="31"/>
      <c r="GI78" s="31"/>
      <c r="GJ78" s="31"/>
      <c r="GK78" s="31"/>
      <c r="GL78" s="31"/>
      <c r="GM78" s="31"/>
      <c r="GN78" s="31"/>
      <c r="GO78" s="31"/>
      <c r="GP78" s="31"/>
      <c r="GQ78" s="31"/>
      <c r="GR78" s="31"/>
      <c r="GS78" s="31"/>
      <c r="GT78" s="31"/>
      <c r="GU78" s="31"/>
      <c r="GV78" s="31"/>
      <c r="GW78" s="31"/>
      <c r="GX78" s="31"/>
      <c r="GY78" s="31"/>
      <c r="GZ78" s="31"/>
      <c r="HA78" s="31"/>
      <c r="HB78" s="31"/>
      <c r="HC78" s="31"/>
      <c r="HD78" s="31"/>
      <c r="HE78" s="31"/>
      <c r="HF78" s="31"/>
      <c r="HG78" s="31"/>
      <c r="HH78" s="31"/>
      <c r="HI78" s="31"/>
      <c r="HJ78" s="31"/>
      <c r="HK78" s="31"/>
      <c r="HL78" s="31"/>
      <c r="HM78" s="31"/>
      <c r="HN78" s="31"/>
      <c r="HO78" s="31"/>
      <c r="HP78" s="31"/>
      <c r="HQ78" s="31"/>
      <c r="HR78" s="31"/>
      <c r="HS78" s="31"/>
      <c r="HT78" s="31"/>
      <c r="HU78" s="31"/>
      <c r="HV78" s="31"/>
      <c r="HW78" s="31"/>
      <c r="HX78" s="31"/>
      <c r="HY78" s="31"/>
      <c r="HZ78" s="31"/>
      <c r="IA78" s="31"/>
      <c r="IB78" s="31"/>
      <c r="IC78" s="31"/>
      <c r="ID78" s="31"/>
      <c r="IE78" s="31"/>
      <c r="IF78" s="31"/>
      <c r="IG78" s="31"/>
      <c r="IH78" s="31"/>
      <c r="II78" s="31"/>
      <c r="IJ78" s="31"/>
      <c r="IK78" s="31"/>
      <c r="IL78" s="31"/>
      <c r="IM78" s="31"/>
      <c r="IN78" s="31"/>
      <c r="IO78" s="31"/>
      <c r="IP78" s="31"/>
      <c r="IQ78" s="31"/>
      <c r="IR78" s="31"/>
      <c r="IS78" s="31"/>
      <c r="IT78" s="31"/>
      <c r="IU78" s="31"/>
      <c r="IV78" s="31"/>
      <c r="IW78" s="31"/>
      <c r="IX78" s="31"/>
      <c r="IY78" s="31"/>
      <c r="IZ78" s="31"/>
      <c r="JA78" s="31"/>
      <c r="JB78" s="31"/>
      <c r="JC78" s="31"/>
      <c r="JD78" s="31"/>
      <c r="JE78" s="31"/>
      <c r="JF78" s="31"/>
      <c r="JG78" s="31"/>
      <c r="JH78" s="31"/>
      <c r="JI78" s="31"/>
      <c r="JJ78" s="31"/>
      <c r="JK78" s="31"/>
      <c r="JL78" s="31"/>
      <c r="JM78" s="31"/>
      <c r="JN78" s="31"/>
      <c r="JO78" s="31"/>
      <c r="JP78" s="31"/>
      <c r="JQ78" s="31"/>
      <c r="JR78" s="31"/>
      <c r="JS78" s="31"/>
      <c r="JT78" s="31"/>
      <c r="JU78" s="31"/>
      <c r="JV78" s="31"/>
      <c r="JW78" s="31"/>
      <c r="JX78" s="31"/>
      <c r="JY78" s="31"/>
      <c r="JZ78" s="31"/>
      <c r="KA78" s="31"/>
      <c r="KB78" s="31"/>
      <c r="KC78" s="31"/>
      <c r="KD78" s="31"/>
      <c r="KE78" s="31"/>
      <c r="KF78" s="31"/>
      <c r="KG78" s="31"/>
      <c r="KH78" s="31"/>
      <c r="KI78" s="31"/>
      <c r="KJ78" s="31"/>
      <c r="KK78" s="31"/>
      <c r="KL78" s="31"/>
      <c r="KM78" s="31"/>
      <c r="KN78" s="31"/>
      <c r="KO78" s="31"/>
      <c r="KP78" s="31"/>
      <c r="KQ78" s="31"/>
      <c r="KR78" s="31"/>
      <c r="KS78" s="31"/>
      <c r="KT78" s="31"/>
      <c r="KU78" s="31"/>
      <c r="KV78" s="31"/>
      <c r="KW78" s="31"/>
      <c r="KX78" s="31"/>
      <c r="KY78" s="31"/>
      <c r="KZ78" s="31"/>
      <c r="LA78" s="31"/>
      <c r="LB78" s="31"/>
      <c r="LC78" s="31"/>
      <c r="LD78" s="31"/>
      <c r="LE78" s="31"/>
      <c r="LF78" s="31"/>
      <c r="LG78" s="31"/>
      <c r="LH78" s="31"/>
      <c r="LI78" s="31"/>
      <c r="LJ78" s="31"/>
      <c r="LK78" s="31"/>
      <c r="LL78" s="31"/>
      <c r="LM78" s="31"/>
      <c r="LN78" s="31"/>
      <c r="LO78" s="31"/>
      <c r="LP78" s="31"/>
      <c r="LQ78" s="31"/>
      <c r="LR78" s="31"/>
      <c r="LS78" s="31"/>
      <c r="LT78" s="31"/>
      <c r="LU78" s="31"/>
      <c r="LV78" s="31"/>
      <c r="LW78" s="31"/>
      <c r="LX78" s="31"/>
      <c r="LY78" s="31"/>
      <c r="LZ78" s="31"/>
      <c r="MA78" s="31"/>
      <c r="MB78" s="31"/>
      <c r="MC78" s="31"/>
      <c r="MD78" s="31"/>
      <c r="ME78" s="31"/>
      <c r="MF78" s="31"/>
      <c r="MG78" s="31"/>
      <c r="MH78" s="31"/>
      <c r="MI78" s="31"/>
      <c r="MJ78" s="31"/>
      <c r="MK78" s="31"/>
      <c r="ML78" s="31"/>
      <c r="MM78" s="31"/>
      <c r="MN78" s="31"/>
      <c r="MO78" s="31"/>
      <c r="MP78" s="31"/>
      <c r="MQ78" s="31"/>
      <c r="MR78" s="31"/>
      <c r="MS78" s="31"/>
      <c r="MT78" s="31"/>
      <c r="MU78" s="31"/>
      <c r="MV78" s="31"/>
      <c r="MW78" s="31"/>
      <c r="MX78" s="31"/>
      <c r="MY78" s="31"/>
      <c r="MZ78" s="31"/>
      <c r="NA78" s="31"/>
      <c r="NB78" s="31"/>
      <c r="NC78" s="31"/>
      <c r="ND78" s="31"/>
      <c r="NE78" s="31"/>
      <c r="NF78" s="31"/>
      <c r="NG78" s="31"/>
      <c r="NH78" s="31"/>
      <c r="NI78" s="31"/>
      <c r="NJ78" s="31"/>
      <c r="NK78" s="31"/>
      <c r="NL78" s="31"/>
      <c r="NM78" s="31"/>
      <c r="NN78" s="31"/>
      <c r="NO78" s="31"/>
      <c r="NP78" s="31"/>
      <c r="NQ78" s="31"/>
      <c r="NR78" s="31"/>
      <c r="NS78" s="31"/>
      <c r="NT78" s="31"/>
      <c r="NU78" s="31"/>
      <c r="NV78" s="31"/>
      <c r="NW78" s="31"/>
      <c r="NX78" s="31"/>
      <c r="NY78" s="31"/>
      <c r="NZ78" s="31"/>
      <c r="OA78" s="31"/>
      <c r="OB78" s="31"/>
      <c r="OC78" s="31"/>
      <c r="OD78" s="31"/>
      <c r="OE78" s="31"/>
      <c r="OF78" s="31"/>
      <c r="OG78" s="31"/>
      <c r="OH78" s="31"/>
      <c r="OI78" s="31"/>
      <c r="OJ78" s="31"/>
      <c r="OK78" s="31"/>
      <c r="OL78" s="31"/>
      <c r="OM78" s="31"/>
      <c r="ON78" s="31"/>
      <c r="OO78" s="31"/>
      <c r="OP78" s="31"/>
      <c r="OQ78" s="31"/>
      <c r="OR78" s="31"/>
      <c r="OS78" s="31"/>
      <c r="OT78" s="31"/>
      <c r="OU78" s="31"/>
      <c r="OV78" s="31"/>
      <c r="OW78" s="31"/>
      <c r="OX78" s="31"/>
      <c r="OY78" s="31"/>
      <c r="OZ78" s="31"/>
      <c r="PA78" s="31"/>
      <c r="PB78" s="31"/>
      <c r="PC78" s="31"/>
      <c r="PD78" s="31"/>
      <c r="PE78" s="31"/>
      <c r="PF78" s="31"/>
      <c r="PG78" s="31"/>
      <c r="PH78" s="31"/>
      <c r="PI78" s="31"/>
      <c r="PJ78" s="31"/>
      <c r="PK78" s="31"/>
      <c r="PL78" s="31"/>
      <c r="PM78" s="31"/>
      <c r="PN78" s="31"/>
      <c r="PO78" s="31"/>
      <c r="PP78" s="31"/>
      <c r="PQ78" s="31"/>
      <c r="PR78" s="31"/>
      <c r="PS78" s="31"/>
      <c r="PT78" s="31"/>
      <c r="PU78" s="31"/>
      <c r="PV78" s="31"/>
      <c r="PW78" s="31"/>
      <c r="PX78" s="31"/>
      <c r="PY78" s="31"/>
      <c r="PZ78" s="31"/>
      <c r="QA78" s="31"/>
      <c r="QB78" s="31"/>
      <c r="QC78" s="31"/>
    </row>
    <row r="79" spans="1:445">
      <c r="A79" s="36" t="s">
        <v>115</v>
      </c>
      <c r="B79" s="33" t="s">
        <v>27</v>
      </c>
      <c r="C79" s="33">
        <v>76</v>
      </c>
      <c r="D79" s="33" t="s">
        <v>66</v>
      </c>
      <c r="E79" s="33"/>
      <c r="F79" s="33">
        <v>1295</v>
      </c>
      <c r="G79" s="33">
        <v>55</v>
      </c>
      <c r="H79" s="33"/>
      <c r="I79" s="33">
        <v>155</v>
      </c>
      <c r="J79" s="33">
        <v>155</v>
      </c>
      <c r="K79" s="33">
        <v>155</v>
      </c>
      <c r="L79" s="33">
        <v>155</v>
      </c>
      <c r="M79" s="33">
        <v>155</v>
      </c>
      <c r="N79" s="33">
        <v>155</v>
      </c>
      <c r="O79" s="33">
        <v>155</v>
      </c>
      <c r="P79" s="33">
        <v>155</v>
      </c>
      <c r="Q79" s="33"/>
      <c r="R79" s="33"/>
      <c r="S79" s="33"/>
      <c r="T79" s="20">
        <f t="shared" si="6"/>
        <v>1295</v>
      </c>
      <c r="U79" s="20">
        <f t="shared" si="7"/>
        <v>0</v>
      </c>
      <c r="V79" s="34">
        <f t="shared" si="9"/>
        <v>1</v>
      </c>
      <c r="W79" s="37"/>
      <c r="X79" s="35" t="str">
        <f t="shared" si="8"/>
        <v/>
      </c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  <c r="DZ79" s="31"/>
      <c r="EA79" s="31"/>
      <c r="EB79" s="31"/>
      <c r="EC79" s="31"/>
      <c r="ED79" s="31"/>
      <c r="EE79" s="31"/>
      <c r="EF79" s="31"/>
      <c r="EG79" s="31"/>
      <c r="EH79" s="31"/>
      <c r="EI79" s="31"/>
      <c r="EJ79" s="31"/>
      <c r="EK79" s="31"/>
      <c r="EL79" s="31"/>
      <c r="EM79" s="31"/>
      <c r="EN79" s="31"/>
      <c r="EO79" s="31"/>
      <c r="EP79" s="31"/>
      <c r="EQ79" s="31"/>
      <c r="ER79" s="31"/>
      <c r="ES79" s="31"/>
      <c r="ET79" s="31"/>
      <c r="EU79" s="31"/>
      <c r="EV79" s="31"/>
      <c r="EW79" s="31"/>
      <c r="EX79" s="31"/>
      <c r="EY79" s="31"/>
      <c r="EZ79" s="31"/>
      <c r="FA79" s="31"/>
      <c r="FB79" s="31"/>
      <c r="FC79" s="31"/>
      <c r="FD79" s="31"/>
      <c r="FE79" s="31"/>
      <c r="FF79" s="31"/>
      <c r="FG79" s="31"/>
      <c r="FH79" s="31"/>
      <c r="FI79" s="31"/>
      <c r="FJ79" s="31"/>
      <c r="FK79" s="31"/>
      <c r="FL79" s="31"/>
      <c r="FM79" s="31"/>
      <c r="FN79" s="31"/>
      <c r="FO79" s="31"/>
      <c r="FP79" s="31"/>
      <c r="FQ79" s="31"/>
      <c r="FR79" s="31"/>
      <c r="FS79" s="31"/>
      <c r="FT79" s="31"/>
      <c r="FU79" s="31"/>
      <c r="FV79" s="31"/>
      <c r="FW79" s="31"/>
      <c r="FX79" s="31"/>
      <c r="FY79" s="31"/>
      <c r="FZ79" s="31"/>
      <c r="GA79" s="31"/>
      <c r="GB79" s="31"/>
      <c r="GC79" s="31"/>
      <c r="GD79" s="31"/>
      <c r="GE79" s="31"/>
      <c r="GF79" s="31"/>
      <c r="GG79" s="31"/>
      <c r="GH79" s="31"/>
      <c r="GI79" s="31"/>
      <c r="GJ79" s="31"/>
      <c r="GK79" s="31"/>
      <c r="GL79" s="31"/>
      <c r="GM79" s="31"/>
      <c r="GN79" s="31"/>
      <c r="GO79" s="31"/>
      <c r="GP79" s="31"/>
      <c r="GQ79" s="31"/>
      <c r="GR79" s="31"/>
      <c r="GS79" s="31"/>
      <c r="GT79" s="31"/>
      <c r="GU79" s="31"/>
      <c r="GV79" s="31"/>
      <c r="GW79" s="31"/>
      <c r="GX79" s="31"/>
      <c r="GY79" s="31"/>
      <c r="GZ79" s="31"/>
      <c r="HA79" s="31"/>
      <c r="HB79" s="31"/>
      <c r="HC79" s="31"/>
      <c r="HD79" s="31"/>
      <c r="HE79" s="31"/>
      <c r="HF79" s="31"/>
      <c r="HG79" s="31"/>
      <c r="HH79" s="31"/>
      <c r="HI79" s="31"/>
      <c r="HJ79" s="31"/>
      <c r="HK79" s="31"/>
      <c r="HL79" s="31"/>
      <c r="HM79" s="31"/>
      <c r="HN79" s="31"/>
      <c r="HO79" s="31"/>
      <c r="HP79" s="31"/>
      <c r="HQ79" s="31"/>
      <c r="HR79" s="31"/>
      <c r="HS79" s="31"/>
      <c r="HT79" s="31"/>
      <c r="HU79" s="31"/>
      <c r="HV79" s="31"/>
      <c r="HW79" s="31"/>
      <c r="HX79" s="31"/>
      <c r="HY79" s="31"/>
      <c r="HZ79" s="31"/>
      <c r="IA79" s="31"/>
      <c r="IB79" s="31"/>
      <c r="IC79" s="31"/>
      <c r="ID79" s="31"/>
      <c r="IE79" s="31"/>
      <c r="IF79" s="31"/>
      <c r="IG79" s="31"/>
      <c r="IH79" s="31"/>
      <c r="II79" s="31"/>
      <c r="IJ79" s="31"/>
      <c r="IK79" s="31"/>
      <c r="IL79" s="31"/>
      <c r="IM79" s="31"/>
      <c r="IN79" s="31"/>
      <c r="IO79" s="31"/>
      <c r="IP79" s="31"/>
      <c r="IQ79" s="31"/>
      <c r="IR79" s="31"/>
      <c r="IS79" s="31"/>
      <c r="IT79" s="31"/>
      <c r="IU79" s="31"/>
      <c r="IV79" s="31"/>
      <c r="IW79" s="31"/>
      <c r="IX79" s="31"/>
      <c r="IY79" s="31"/>
      <c r="IZ79" s="31"/>
      <c r="JA79" s="31"/>
      <c r="JB79" s="31"/>
      <c r="JC79" s="31"/>
      <c r="JD79" s="31"/>
      <c r="JE79" s="31"/>
      <c r="JF79" s="31"/>
      <c r="JG79" s="31"/>
      <c r="JH79" s="31"/>
      <c r="JI79" s="31"/>
      <c r="JJ79" s="31"/>
      <c r="JK79" s="31"/>
      <c r="JL79" s="31"/>
      <c r="JM79" s="31"/>
      <c r="JN79" s="31"/>
      <c r="JO79" s="31"/>
      <c r="JP79" s="31"/>
      <c r="JQ79" s="31"/>
      <c r="JR79" s="31"/>
      <c r="JS79" s="31"/>
      <c r="JT79" s="31"/>
      <c r="JU79" s="31"/>
      <c r="JV79" s="31"/>
      <c r="JW79" s="31"/>
      <c r="JX79" s="31"/>
      <c r="JY79" s="31"/>
      <c r="JZ79" s="31"/>
      <c r="KA79" s="31"/>
      <c r="KB79" s="31"/>
      <c r="KC79" s="31"/>
      <c r="KD79" s="31"/>
      <c r="KE79" s="31"/>
      <c r="KF79" s="31"/>
      <c r="KG79" s="31"/>
      <c r="KH79" s="31"/>
      <c r="KI79" s="31"/>
      <c r="KJ79" s="31"/>
      <c r="KK79" s="31"/>
      <c r="KL79" s="31"/>
      <c r="KM79" s="31"/>
      <c r="KN79" s="31"/>
      <c r="KO79" s="31"/>
      <c r="KP79" s="31"/>
      <c r="KQ79" s="31"/>
      <c r="KR79" s="31"/>
      <c r="KS79" s="31"/>
      <c r="KT79" s="31"/>
      <c r="KU79" s="31"/>
      <c r="KV79" s="31"/>
      <c r="KW79" s="31"/>
      <c r="KX79" s="31"/>
      <c r="KY79" s="31"/>
      <c r="KZ79" s="31"/>
      <c r="LA79" s="31"/>
      <c r="LB79" s="31"/>
      <c r="LC79" s="31"/>
      <c r="LD79" s="31"/>
      <c r="LE79" s="31"/>
      <c r="LF79" s="31"/>
      <c r="LG79" s="31"/>
      <c r="LH79" s="31"/>
      <c r="LI79" s="31"/>
      <c r="LJ79" s="31"/>
      <c r="LK79" s="31"/>
      <c r="LL79" s="31"/>
      <c r="LM79" s="31"/>
      <c r="LN79" s="31"/>
      <c r="LO79" s="31"/>
      <c r="LP79" s="31"/>
      <c r="LQ79" s="31"/>
      <c r="LR79" s="31"/>
      <c r="LS79" s="31"/>
      <c r="LT79" s="31"/>
      <c r="LU79" s="31"/>
      <c r="LV79" s="31"/>
      <c r="LW79" s="31"/>
      <c r="LX79" s="31"/>
      <c r="LY79" s="31"/>
      <c r="LZ79" s="31"/>
      <c r="MA79" s="31"/>
      <c r="MB79" s="31"/>
      <c r="MC79" s="31"/>
      <c r="MD79" s="31"/>
      <c r="ME79" s="31"/>
      <c r="MF79" s="31"/>
      <c r="MG79" s="31"/>
      <c r="MH79" s="31"/>
      <c r="MI79" s="31"/>
      <c r="MJ79" s="31"/>
      <c r="MK79" s="31"/>
      <c r="ML79" s="31"/>
      <c r="MM79" s="31"/>
      <c r="MN79" s="31"/>
      <c r="MO79" s="31"/>
      <c r="MP79" s="31"/>
      <c r="MQ79" s="31"/>
      <c r="MR79" s="31"/>
      <c r="MS79" s="31"/>
      <c r="MT79" s="31"/>
      <c r="MU79" s="31"/>
      <c r="MV79" s="31"/>
      <c r="MW79" s="31"/>
      <c r="MX79" s="31"/>
      <c r="MY79" s="31"/>
      <c r="MZ79" s="31"/>
      <c r="NA79" s="31"/>
      <c r="NB79" s="31"/>
      <c r="NC79" s="31"/>
      <c r="ND79" s="31"/>
      <c r="NE79" s="31"/>
      <c r="NF79" s="31"/>
      <c r="NG79" s="31"/>
      <c r="NH79" s="31"/>
      <c r="NI79" s="31"/>
      <c r="NJ79" s="31"/>
      <c r="NK79" s="31"/>
      <c r="NL79" s="31"/>
      <c r="NM79" s="31"/>
      <c r="NN79" s="31"/>
      <c r="NO79" s="31"/>
      <c r="NP79" s="31"/>
      <c r="NQ79" s="31"/>
      <c r="NR79" s="31"/>
      <c r="NS79" s="31"/>
      <c r="NT79" s="31"/>
      <c r="NU79" s="31"/>
      <c r="NV79" s="31"/>
      <c r="NW79" s="31"/>
      <c r="NX79" s="31"/>
      <c r="NY79" s="31"/>
      <c r="NZ79" s="31"/>
      <c r="OA79" s="31"/>
      <c r="OB79" s="31"/>
      <c r="OC79" s="31"/>
      <c r="OD79" s="31"/>
      <c r="OE79" s="31"/>
      <c r="OF79" s="31"/>
      <c r="OG79" s="31"/>
      <c r="OH79" s="31"/>
      <c r="OI79" s="31"/>
      <c r="OJ79" s="31"/>
      <c r="OK79" s="31"/>
      <c r="OL79" s="31"/>
      <c r="OM79" s="31"/>
      <c r="ON79" s="31"/>
      <c r="OO79" s="31"/>
      <c r="OP79" s="31"/>
      <c r="OQ79" s="31"/>
      <c r="OR79" s="31"/>
      <c r="OS79" s="31"/>
      <c r="OT79" s="31"/>
      <c r="OU79" s="31"/>
      <c r="OV79" s="31"/>
      <c r="OW79" s="31"/>
      <c r="OX79" s="31"/>
      <c r="OY79" s="31"/>
      <c r="OZ79" s="31"/>
      <c r="PA79" s="31"/>
      <c r="PB79" s="31"/>
      <c r="PC79" s="31"/>
      <c r="PD79" s="31"/>
      <c r="PE79" s="31"/>
      <c r="PF79" s="31"/>
      <c r="PG79" s="31"/>
      <c r="PH79" s="31"/>
      <c r="PI79" s="31"/>
      <c r="PJ79" s="31"/>
      <c r="PK79" s="31"/>
      <c r="PL79" s="31"/>
      <c r="PM79" s="31"/>
      <c r="PN79" s="31"/>
      <c r="PO79" s="31"/>
      <c r="PP79" s="31"/>
      <c r="PQ79" s="31"/>
      <c r="PR79" s="31"/>
      <c r="PS79" s="31"/>
      <c r="PT79" s="31"/>
      <c r="PU79" s="31"/>
      <c r="PV79" s="31"/>
      <c r="PW79" s="31"/>
      <c r="PX79" s="31"/>
      <c r="PY79" s="31"/>
      <c r="PZ79" s="31"/>
      <c r="QA79" s="31"/>
      <c r="QB79" s="31"/>
      <c r="QC79" s="31"/>
    </row>
    <row r="80" spans="1:445" s="42" customFormat="1">
      <c r="A80" s="36" t="s">
        <v>130</v>
      </c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20" t="str">
        <f t="shared" si="6"/>
        <v/>
      </c>
      <c r="U80" s="20" t="str">
        <f t="shared" si="7"/>
        <v/>
      </c>
      <c r="V80" s="34" t="str">
        <f t="shared" si="9"/>
        <v/>
      </c>
      <c r="W80" s="37"/>
      <c r="X80" s="35" t="str">
        <f t="shared" si="8"/>
        <v/>
      </c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  <c r="DW80" s="31"/>
      <c r="DX80" s="31"/>
      <c r="DY80" s="31"/>
      <c r="DZ80" s="31"/>
      <c r="EA80" s="31"/>
      <c r="EB80" s="31"/>
      <c r="EC80" s="31"/>
      <c r="ED80" s="31"/>
      <c r="EE80" s="31"/>
      <c r="EF80" s="31"/>
      <c r="EG80" s="31"/>
      <c r="EH80" s="31"/>
      <c r="EI80" s="31"/>
      <c r="EJ80" s="31"/>
      <c r="EK80" s="31"/>
      <c r="EL80" s="31"/>
      <c r="EM80" s="31"/>
      <c r="EN80" s="31"/>
      <c r="EO80" s="31"/>
      <c r="EP80" s="31"/>
      <c r="EQ80" s="31"/>
      <c r="ER80" s="31"/>
      <c r="ES80" s="31"/>
      <c r="ET80" s="31"/>
      <c r="EU80" s="31"/>
      <c r="EV80" s="31"/>
      <c r="EW80" s="31"/>
      <c r="EX80" s="31"/>
      <c r="EY80" s="31"/>
      <c r="EZ80" s="31"/>
      <c r="FA80" s="31"/>
      <c r="FB80" s="31"/>
      <c r="FC80" s="31"/>
      <c r="FD80" s="31"/>
      <c r="FE80" s="31"/>
      <c r="FF80" s="31"/>
      <c r="FG80" s="31"/>
      <c r="FH80" s="31"/>
      <c r="FI80" s="31"/>
      <c r="FJ80" s="31"/>
      <c r="FK80" s="31"/>
      <c r="FL80" s="31"/>
      <c r="FM80" s="31"/>
      <c r="FN80" s="31"/>
      <c r="FO80" s="31"/>
      <c r="FP80" s="31"/>
      <c r="FQ80" s="31"/>
      <c r="FR80" s="31"/>
      <c r="FS80" s="31"/>
      <c r="FT80" s="31"/>
      <c r="FU80" s="31"/>
      <c r="FV80" s="31"/>
      <c r="FW80" s="31"/>
      <c r="FX80" s="31"/>
      <c r="FY80" s="31"/>
      <c r="FZ80" s="31"/>
      <c r="GA80" s="31"/>
      <c r="GB80" s="31"/>
      <c r="GC80" s="31"/>
      <c r="GD80" s="31"/>
      <c r="GE80" s="31"/>
      <c r="GF80" s="31"/>
      <c r="GG80" s="31"/>
      <c r="GH80" s="31"/>
      <c r="GI80" s="31"/>
      <c r="GJ80" s="31"/>
      <c r="GK80" s="31"/>
      <c r="GL80" s="31"/>
      <c r="GM80" s="31"/>
      <c r="GN80" s="31"/>
      <c r="GO80" s="31"/>
      <c r="GP80" s="31"/>
      <c r="GQ80" s="31"/>
      <c r="GR80" s="31"/>
      <c r="GS80" s="31"/>
      <c r="GT80" s="31"/>
      <c r="GU80" s="31"/>
      <c r="GV80" s="31"/>
      <c r="GW80" s="31"/>
      <c r="GX80" s="31"/>
      <c r="GY80" s="31"/>
      <c r="GZ80" s="31"/>
      <c r="HA80" s="31"/>
      <c r="HB80" s="31"/>
      <c r="HC80" s="31"/>
      <c r="HD80" s="31"/>
      <c r="HE80" s="31"/>
      <c r="HF80" s="31"/>
      <c r="HG80" s="31"/>
      <c r="HH80" s="31"/>
      <c r="HI80" s="31"/>
      <c r="HJ80" s="31"/>
      <c r="HK80" s="31"/>
      <c r="HL80" s="31"/>
      <c r="HM80" s="31"/>
      <c r="HN80" s="31"/>
      <c r="HO80" s="31"/>
      <c r="HP80" s="31"/>
      <c r="HQ80" s="31"/>
      <c r="HR80" s="31"/>
      <c r="HS80" s="31"/>
      <c r="HT80" s="31"/>
      <c r="HU80" s="31"/>
      <c r="HV80" s="31"/>
      <c r="HW80" s="31"/>
      <c r="HX80" s="31"/>
      <c r="HY80" s="31"/>
      <c r="HZ80" s="31"/>
      <c r="IA80" s="31"/>
      <c r="IB80" s="31"/>
      <c r="IC80" s="31"/>
      <c r="ID80" s="31"/>
      <c r="IE80" s="31"/>
      <c r="IF80" s="31"/>
      <c r="IG80" s="31"/>
      <c r="IH80" s="31"/>
      <c r="II80" s="31"/>
      <c r="IJ80" s="31"/>
      <c r="IK80" s="31"/>
      <c r="IL80" s="31"/>
      <c r="IM80" s="31"/>
      <c r="IN80" s="31"/>
      <c r="IO80" s="31"/>
      <c r="IP80" s="31"/>
      <c r="IQ80" s="31"/>
      <c r="IR80" s="31"/>
      <c r="IS80" s="31"/>
      <c r="IT80" s="31"/>
      <c r="IU80" s="31"/>
      <c r="IV80" s="31"/>
      <c r="IW80" s="31"/>
      <c r="IX80" s="31"/>
      <c r="IY80" s="31"/>
      <c r="IZ80" s="31"/>
      <c r="JA80" s="31"/>
      <c r="JB80" s="31"/>
      <c r="JC80" s="31"/>
      <c r="JD80" s="31"/>
      <c r="JE80" s="31"/>
      <c r="JF80" s="31"/>
      <c r="JG80" s="31"/>
      <c r="JH80" s="31"/>
      <c r="JI80" s="31"/>
      <c r="JJ80" s="31"/>
      <c r="JK80" s="31"/>
      <c r="JL80" s="31"/>
      <c r="JM80" s="31"/>
      <c r="JN80" s="31"/>
      <c r="JO80" s="31"/>
      <c r="JP80" s="31"/>
      <c r="JQ80" s="31"/>
      <c r="JR80" s="31"/>
      <c r="JS80" s="31"/>
      <c r="JT80" s="31"/>
      <c r="JU80" s="31"/>
      <c r="JV80" s="31"/>
      <c r="JW80" s="31"/>
      <c r="JX80" s="31"/>
      <c r="JY80" s="31"/>
      <c r="JZ80" s="31"/>
      <c r="KA80" s="31"/>
      <c r="KB80" s="31"/>
      <c r="KC80" s="31"/>
      <c r="KD80" s="31"/>
      <c r="KE80" s="31"/>
      <c r="KF80" s="31"/>
      <c r="KG80" s="31"/>
      <c r="KH80" s="31"/>
      <c r="KI80" s="31"/>
      <c r="KJ80" s="31"/>
      <c r="KK80" s="31"/>
      <c r="KL80" s="31"/>
      <c r="KM80" s="31"/>
      <c r="KN80" s="31"/>
      <c r="KO80" s="31"/>
      <c r="KP80" s="31"/>
      <c r="KQ80" s="31"/>
      <c r="KR80" s="31"/>
      <c r="KS80" s="31"/>
      <c r="KT80" s="31"/>
      <c r="KU80" s="31"/>
      <c r="KV80" s="31"/>
      <c r="KW80" s="31"/>
      <c r="KX80" s="31"/>
      <c r="KY80" s="31"/>
      <c r="KZ80" s="31"/>
      <c r="LA80" s="31"/>
      <c r="LB80" s="31"/>
      <c r="LC80" s="31"/>
      <c r="LD80" s="31"/>
      <c r="LE80" s="31"/>
      <c r="LF80" s="31"/>
      <c r="LG80" s="31"/>
      <c r="LH80" s="31"/>
      <c r="LI80" s="31"/>
      <c r="LJ80" s="31"/>
      <c r="LK80" s="31"/>
      <c r="LL80" s="31"/>
      <c r="LM80" s="31"/>
      <c r="LN80" s="31"/>
      <c r="LO80" s="31"/>
      <c r="LP80" s="31"/>
      <c r="LQ80" s="31"/>
      <c r="LR80" s="31"/>
      <c r="LS80" s="31"/>
      <c r="LT80" s="31"/>
      <c r="LU80" s="31"/>
      <c r="LV80" s="31"/>
      <c r="LW80" s="31"/>
      <c r="LX80" s="31"/>
      <c r="LY80" s="31"/>
      <c r="LZ80" s="31"/>
      <c r="MA80" s="31"/>
      <c r="MB80" s="31"/>
      <c r="MC80" s="31"/>
      <c r="MD80" s="31"/>
      <c r="ME80" s="31"/>
      <c r="MF80" s="31"/>
      <c r="MG80" s="31"/>
      <c r="MH80" s="31"/>
      <c r="MI80" s="31"/>
      <c r="MJ80" s="31"/>
      <c r="MK80" s="31"/>
      <c r="ML80" s="31"/>
      <c r="MM80" s="31"/>
      <c r="MN80" s="31"/>
      <c r="MO80" s="31"/>
      <c r="MP80" s="31"/>
      <c r="MQ80" s="31"/>
      <c r="MR80" s="31"/>
      <c r="MS80" s="31"/>
      <c r="MT80" s="31"/>
      <c r="MU80" s="31"/>
      <c r="MV80" s="31"/>
      <c r="MW80" s="31"/>
      <c r="MX80" s="31"/>
      <c r="MY80" s="31"/>
      <c r="MZ80" s="31"/>
      <c r="NA80" s="31"/>
      <c r="NB80" s="31"/>
      <c r="NC80" s="31"/>
      <c r="ND80" s="31"/>
      <c r="NE80" s="31"/>
      <c r="NF80" s="31"/>
      <c r="NG80" s="31"/>
      <c r="NH80" s="31"/>
      <c r="NI80" s="31"/>
      <c r="NJ80" s="31"/>
      <c r="NK80" s="31"/>
      <c r="NL80" s="31"/>
      <c r="NM80" s="31"/>
      <c r="NN80" s="31"/>
      <c r="NO80" s="31"/>
      <c r="NP80" s="31"/>
      <c r="NQ80" s="31"/>
      <c r="NR80" s="31"/>
      <c r="NS80" s="31"/>
      <c r="NT80" s="31"/>
      <c r="NU80" s="31"/>
      <c r="NV80" s="31"/>
      <c r="NW80" s="31"/>
      <c r="NX80" s="31"/>
      <c r="NY80" s="31"/>
      <c r="NZ80" s="31"/>
      <c r="OA80" s="31"/>
      <c r="OB80" s="31"/>
      <c r="OC80" s="31"/>
      <c r="OD80" s="31"/>
      <c r="OE80" s="31"/>
      <c r="OF80" s="31"/>
      <c r="OG80" s="31"/>
      <c r="OH80" s="31"/>
      <c r="OI80" s="31"/>
      <c r="OJ80" s="31"/>
      <c r="OK80" s="31"/>
      <c r="OL80" s="31"/>
      <c r="OM80" s="31"/>
      <c r="ON80" s="31"/>
      <c r="OO80" s="31"/>
      <c r="OP80" s="31"/>
      <c r="OQ80" s="31"/>
      <c r="OR80" s="31"/>
      <c r="OS80" s="31"/>
      <c r="OT80" s="31"/>
      <c r="OU80" s="31"/>
      <c r="OV80" s="31"/>
      <c r="OW80" s="31"/>
      <c r="OX80" s="31"/>
      <c r="OY80" s="31"/>
      <c r="OZ80" s="31"/>
      <c r="PA80" s="31"/>
      <c r="PB80" s="31"/>
      <c r="PC80" s="31"/>
      <c r="PD80" s="31"/>
      <c r="PE80" s="31"/>
      <c r="PF80" s="31"/>
      <c r="PG80" s="31"/>
      <c r="PH80" s="31"/>
      <c r="PI80" s="31"/>
      <c r="PJ80" s="31"/>
      <c r="PK80" s="31"/>
      <c r="PL80" s="31"/>
      <c r="PM80" s="31"/>
      <c r="PN80" s="31"/>
      <c r="PO80" s="31"/>
      <c r="PP80" s="31"/>
      <c r="PQ80" s="31"/>
      <c r="PR80" s="31"/>
      <c r="PS80" s="31"/>
      <c r="PT80" s="31"/>
      <c r="PU80" s="31"/>
      <c r="PV80" s="31"/>
      <c r="PW80" s="31"/>
      <c r="PX80" s="31"/>
      <c r="PY80" s="31"/>
      <c r="PZ80" s="31"/>
      <c r="QA80" s="31"/>
      <c r="QB80" s="31"/>
      <c r="QC80" s="31"/>
    </row>
    <row r="81" spans="1:445">
      <c r="A81" s="36" t="s">
        <v>116</v>
      </c>
      <c r="B81" s="33" t="s">
        <v>45</v>
      </c>
      <c r="C81" s="33">
        <v>55</v>
      </c>
      <c r="D81" s="33" t="s">
        <v>31</v>
      </c>
      <c r="E81" s="33">
        <v>120</v>
      </c>
      <c r="F81" s="33">
        <v>375</v>
      </c>
      <c r="G81" s="33">
        <v>55</v>
      </c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20">
        <f t="shared" si="6"/>
        <v>55</v>
      </c>
      <c r="U81" s="20">
        <f t="shared" si="7"/>
        <v>0</v>
      </c>
      <c r="V81" s="34">
        <f t="shared" si="9"/>
        <v>1</v>
      </c>
      <c r="W81" s="37" t="s">
        <v>735</v>
      </c>
      <c r="X81" s="35">
        <f t="shared" si="8"/>
        <v>320</v>
      </c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  <c r="DW81" s="31"/>
      <c r="DX81" s="31"/>
      <c r="DY81" s="31"/>
      <c r="DZ81" s="31"/>
      <c r="EA81" s="31"/>
      <c r="EB81" s="31"/>
      <c r="EC81" s="31"/>
      <c r="ED81" s="31"/>
      <c r="EE81" s="31"/>
      <c r="EF81" s="31"/>
      <c r="EG81" s="31"/>
      <c r="EH81" s="31"/>
      <c r="EI81" s="31"/>
      <c r="EJ81" s="31"/>
      <c r="EK81" s="31"/>
      <c r="EL81" s="31"/>
      <c r="EM81" s="31"/>
      <c r="EN81" s="31"/>
      <c r="EO81" s="31"/>
      <c r="EP81" s="31"/>
      <c r="EQ81" s="31"/>
      <c r="ER81" s="31"/>
      <c r="ES81" s="31"/>
      <c r="ET81" s="31"/>
      <c r="EU81" s="31"/>
      <c r="EV81" s="31"/>
      <c r="EW81" s="31"/>
      <c r="EX81" s="31"/>
      <c r="EY81" s="31"/>
      <c r="EZ81" s="31"/>
      <c r="FA81" s="31"/>
      <c r="FB81" s="31"/>
      <c r="FC81" s="31"/>
      <c r="FD81" s="31"/>
      <c r="FE81" s="31"/>
      <c r="FF81" s="31"/>
      <c r="FG81" s="31"/>
      <c r="FH81" s="31"/>
      <c r="FI81" s="31"/>
      <c r="FJ81" s="31"/>
      <c r="FK81" s="31"/>
      <c r="FL81" s="31"/>
      <c r="FM81" s="31"/>
      <c r="FN81" s="31"/>
      <c r="FO81" s="31"/>
      <c r="FP81" s="31"/>
      <c r="FQ81" s="31"/>
      <c r="FR81" s="31"/>
      <c r="FS81" s="31"/>
      <c r="FT81" s="31"/>
      <c r="FU81" s="31"/>
      <c r="FV81" s="31"/>
      <c r="FW81" s="31"/>
      <c r="FX81" s="31"/>
      <c r="FY81" s="31"/>
      <c r="FZ81" s="31"/>
      <c r="GA81" s="31"/>
      <c r="GB81" s="31"/>
      <c r="GC81" s="31"/>
      <c r="GD81" s="31"/>
      <c r="GE81" s="31"/>
      <c r="GF81" s="31"/>
      <c r="GG81" s="31"/>
      <c r="GH81" s="31"/>
      <c r="GI81" s="31"/>
      <c r="GJ81" s="31"/>
      <c r="GK81" s="31"/>
      <c r="GL81" s="31"/>
      <c r="GM81" s="31"/>
      <c r="GN81" s="31"/>
      <c r="GO81" s="31"/>
      <c r="GP81" s="31"/>
      <c r="GQ81" s="31"/>
      <c r="GR81" s="31"/>
      <c r="GS81" s="31"/>
      <c r="GT81" s="31"/>
      <c r="GU81" s="31"/>
      <c r="GV81" s="31"/>
      <c r="GW81" s="31"/>
      <c r="GX81" s="31"/>
      <c r="GY81" s="31"/>
      <c r="GZ81" s="31"/>
      <c r="HA81" s="31"/>
      <c r="HB81" s="31"/>
      <c r="HC81" s="31"/>
      <c r="HD81" s="31"/>
      <c r="HE81" s="31"/>
      <c r="HF81" s="31"/>
      <c r="HG81" s="31"/>
      <c r="HH81" s="31"/>
      <c r="HI81" s="31"/>
      <c r="HJ81" s="31"/>
      <c r="HK81" s="31"/>
      <c r="HL81" s="31"/>
      <c r="HM81" s="31"/>
      <c r="HN81" s="31"/>
      <c r="HO81" s="31"/>
      <c r="HP81" s="31"/>
      <c r="HQ81" s="31"/>
      <c r="HR81" s="31"/>
      <c r="HS81" s="31"/>
      <c r="HT81" s="31"/>
      <c r="HU81" s="31"/>
      <c r="HV81" s="31"/>
      <c r="HW81" s="31"/>
      <c r="HX81" s="31"/>
      <c r="HY81" s="31"/>
      <c r="HZ81" s="31"/>
      <c r="IA81" s="31"/>
      <c r="IB81" s="31"/>
      <c r="IC81" s="31"/>
      <c r="ID81" s="31"/>
      <c r="IE81" s="31"/>
      <c r="IF81" s="31"/>
      <c r="IG81" s="31"/>
      <c r="IH81" s="31"/>
      <c r="II81" s="31"/>
      <c r="IJ81" s="31"/>
      <c r="IK81" s="31"/>
      <c r="IL81" s="31"/>
      <c r="IM81" s="31"/>
      <c r="IN81" s="31"/>
      <c r="IO81" s="31"/>
      <c r="IP81" s="31"/>
      <c r="IQ81" s="31"/>
      <c r="IR81" s="31"/>
      <c r="IS81" s="31"/>
      <c r="IT81" s="31"/>
      <c r="IU81" s="31"/>
      <c r="IV81" s="31"/>
      <c r="IW81" s="31"/>
      <c r="IX81" s="31"/>
      <c r="IY81" s="31"/>
      <c r="IZ81" s="31"/>
      <c r="JA81" s="31"/>
      <c r="JB81" s="31"/>
      <c r="JC81" s="31"/>
      <c r="JD81" s="31"/>
      <c r="JE81" s="31"/>
      <c r="JF81" s="31"/>
      <c r="JG81" s="31"/>
      <c r="JH81" s="31"/>
      <c r="JI81" s="31"/>
      <c r="JJ81" s="31"/>
      <c r="JK81" s="31"/>
      <c r="JL81" s="31"/>
      <c r="JM81" s="31"/>
      <c r="JN81" s="31"/>
      <c r="JO81" s="31"/>
      <c r="JP81" s="31"/>
      <c r="JQ81" s="31"/>
      <c r="JR81" s="31"/>
      <c r="JS81" s="31"/>
      <c r="JT81" s="31"/>
      <c r="JU81" s="31"/>
      <c r="JV81" s="31"/>
      <c r="JW81" s="31"/>
      <c r="JX81" s="31"/>
      <c r="JY81" s="31"/>
      <c r="JZ81" s="31"/>
      <c r="KA81" s="31"/>
      <c r="KB81" s="31"/>
      <c r="KC81" s="31"/>
      <c r="KD81" s="31"/>
      <c r="KE81" s="31"/>
      <c r="KF81" s="31"/>
      <c r="KG81" s="31"/>
      <c r="KH81" s="31"/>
      <c r="KI81" s="31"/>
      <c r="KJ81" s="31"/>
      <c r="KK81" s="31"/>
      <c r="KL81" s="31"/>
      <c r="KM81" s="31"/>
      <c r="KN81" s="31"/>
      <c r="KO81" s="31"/>
      <c r="KP81" s="31"/>
      <c r="KQ81" s="31"/>
      <c r="KR81" s="31"/>
      <c r="KS81" s="31"/>
      <c r="KT81" s="31"/>
      <c r="KU81" s="31"/>
      <c r="KV81" s="31"/>
      <c r="KW81" s="31"/>
      <c r="KX81" s="31"/>
      <c r="KY81" s="31"/>
      <c r="KZ81" s="31"/>
      <c r="LA81" s="31"/>
      <c r="LB81" s="31"/>
      <c r="LC81" s="31"/>
      <c r="LD81" s="31"/>
      <c r="LE81" s="31"/>
      <c r="LF81" s="31"/>
      <c r="LG81" s="31"/>
      <c r="LH81" s="31"/>
      <c r="LI81" s="31"/>
      <c r="LJ81" s="31"/>
      <c r="LK81" s="31"/>
      <c r="LL81" s="31"/>
      <c r="LM81" s="31"/>
      <c r="LN81" s="31"/>
      <c r="LO81" s="31"/>
      <c r="LP81" s="31"/>
      <c r="LQ81" s="31"/>
      <c r="LR81" s="31"/>
      <c r="LS81" s="31"/>
      <c r="LT81" s="31"/>
      <c r="LU81" s="31"/>
      <c r="LV81" s="31"/>
      <c r="LW81" s="31"/>
      <c r="LX81" s="31"/>
      <c r="LY81" s="31"/>
      <c r="LZ81" s="31"/>
      <c r="MA81" s="31"/>
      <c r="MB81" s="31"/>
      <c r="MC81" s="31"/>
      <c r="MD81" s="31"/>
      <c r="ME81" s="31"/>
      <c r="MF81" s="31"/>
      <c r="MG81" s="31"/>
      <c r="MH81" s="31"/>
      <c r="MI81" s="31"/>
      <c r="MJ81" s="31"/>
      <c r="MK81" s="31"/>
      <c r="ML81" s="31"/>
      <c r="MM81" s="31"/>
      <c r="MN81" s="31"/>
      <c r="MO81" s="31"/>
      <c r="MP81" s="31"/>
      <c r="MQ81" s="31"/>
      <c r="MR81" s="31"/>
      <c r="MS81" s="31"/>
      <c r="MT81" s="31"/>
      <c r="MU81" s="31"/>
      <c r="MV81" s="31"/>
      <c r="MW81" s="31"/>
      <c r="MX81" s="31"/>
      <c r="MY81" s="31"/>
      <c r="MZ81" s="31"/>
      <c r="NA81" s="31"/>
      <c r="NB81" s="31"/>
      <c r="NC81" s="31"/>
      <c r="ND81" s="31"/>
      <c r="NE81" s="31"/>
      <c r="NF81" s="31"/>
      <c r="NG81" s="31"/>
      <c r="NH81" s="31"/>
      <c r="NI81" s="31"/>
      <c r="NJ81" s="31"/>
      <c r="NK81" s="31"/>
      <c r="NL81" s="31"/>
      <c r="NM81" s="31"/>
      <c r="NN81" s="31"/>
      <c r="NO81" s="31"/>
      <c r="NP81" s="31"/>
      <c r="NQ81" s="31"/>
      <c r="NR81" s="31"/>
      <c r="NS81" s="31"/>
      <c r="NT81" s="31"/>
      <c r="NU81" s="31"/>
      <c r="NV81" s="31"/>
      <c r="NW81" s="31"/>
      <c r="NX81" s="31"/>
      <c r="NY81" s="31"/>
      <c r="NZ81" s="31"/>
      <c r="OA81" s="31"/>
      <c r="OB81" s="31"/>
      <c r="OC81" s="31"/>
      <c r="OD81" s="31"/>
      <c r="OE81" s="31"/>
      <c r="OF81" s="31"/>
      <c r="OG81" s="31"/>
      <c r="OH81" s="31"/>
      <c r="OI81" s="31"/>
      <c r="OJ81" s="31"/>
      <c r="OK81" s="31"/>
      <c r="OL81" s="31"/>
      <c r="OM81" s="31"/>
      <c r="ON81" s="31"/>
      <c r="OO81" s="31"/>
      <c r="OP81" s="31"/>
      <c r="OQ81" s="31"/>
      <c r="OR81" s="31"/>
      <c r="OS81" s="31"/>
      <c r="OT81" s="31"/>
      <c r="OU81" s="31"/>
      <c r="OV81" s="31"/>
      <c r="OW81" s="31"/>
      <c r="OX81" s="31"/>
      <c r="OY81" s="31"/>
      <c r="OZ81" s="31"/>
      <c r="PA81" s="31"/>
      <c r="PB81" s="31"/>
      <c r="PC81" s="31"/>
      <c r="PD81" s="31"/>
      <c r="PE81" s="31"/>
      <c r="PF81" s="31"/>
      <c r="PG81" s="31"/>
      <c r="PH81" s="31"/>
      <c r="PI81" s="31"/>
      <c r="PJ81" s="31"/>
      <c r="PK81" s="31"/>
      <c r="PL81" s="31"/>
      <c r="PM81" s="31"/>
      <c r="PN81" s="31"/>
      <c r="PO81" s="31"/>
      <c r="PP81" s="31"/>
      <c r="PQ81" s="31"/>
      <c r="PR81" s="31"/>
      <c r="PS81" s="31"/>
      <c r="PT81" s="31"/>
      <c r="PU81" s="31"/>
      <c r="PV81" s="31"/>
      <c r="PW81" s="31"/>
      <c r="PX81" s="31"/>
      <c r="PY81" s="31"/>
      <c r="PZ81" s="31"/>
      <c r="QA81" s="31"/>
      <c r="QB81" s="31"/>
      <c r="QC81" s="31"/>
    </row>
    <row r="82" spans="1:445">
      <c r="A82" s="36" t="s">
        <v>126</v>
      </c>
      <c r="B82" s="33"/>
      <c r="C82" s="33"/>
      <c r="D82" s="33" t="s">
        <v>658</v>
      </c>
      <c r="E82" s="33"/>
      <c r="F82" s="33">
        <v>975</v>
      </c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20">
        <f t="shared" si="6"/>
        <v>0</v>
      </c>
      <c r="U82" s="20">
        <f t="shared" si="7"/>
        <v>975</v>
      </c>
      <c r="V82" s="34">
        <f t="shared" si="9"/>
        <v>0</v>
      </c>
      <c r="X82" s="35" t="str">
        <f t="shared" si="8"/>
        <v/>
      </c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  <c r="DC82" s="31"/>
      <c r="DD82" s="31"/>
      <c r="DE82" s="31"/>
      <c r="DF82" s="31"/>
      <c r="DG82" s="31"/>
      <c r="DH82" s="31"/>
      <c r="DI82" s="31"/>
      <c r="DJ82" s="31"/>
      <c r="DK82" s="31"/>
      <c r="DL82" s="31"/>
      <c r="DM82" s="31"/>
      <c r="DN82" s="31"/>
      <c r="DO82" s="31"/>
      <c r="DP82" s="31"/>
      <c r="DQ82" s="31"/>
      <c r="DR82" s="31"/>
      <c r="DS82" s="31"/>
      <c r="DT82" s="31"/>
      <c r="DU82" s="31"/>
      <c r="DV82" s="31"/>
      <c r="DW82" s="31"/>
      <c r="DX82" s="31"/>
      <c r="DY82" s="31"/>
      <c r="DZ82" s="31"/>
      <c r="EA82" s="31"/>
      <c r="EB82" s="31"/>
      <c r="EC82" s="31"/>
      <c r="ED82" s="31"/>
      <c r="EE82" s="31"/>
      <c r="EF82" s="31"/>
      <c r="EG82" s="31"/>
      <c r="EH82" s="31"/>
      <c r="EI82" s="31"/>
      <c r="EJ82" s="31"/>
      <c r="EK82" s="31"/>
      <c r="EL82" s="31"/>
      <c r="EM82" s="31"/>
      <c r="EN82" s="31"/>
      <c r="EO82" s="31"/>
      <c r="EP82" s="31"/>
      <c r="EQ82" s="31"/>
      <c r="ER82" s="31"/>
      <c r="ES82" s="31"/>
      <c r="ET82" s="31"/>
      <c r="EU82" s="31"/>
      <c r="EV82" s="31"/>
      <c r="EW82" s="31"/>
      <c r="EX82" s="31"/>
      <c r="EY82" s="31"/>
      <c r="EZ82" s="31"/>
      <c r="FA82" s="31"/>
      <c r="FB82" s="31"/>
      <c r="FC82" s="31"/>
      <c r="FD82" s="31"/>
      <c r="FE82" s="31"/>
      <c r="FF82" s="31"/>
      <c r="FG82" s="31"/>
      <c r="FH82" s="31"/>
      <c r="FI82" s="31"/>
      <c r="FJ82" s="31"/>
      <c r="FK82" s="31"/>
      <c r="FL82" s="31"/>
      <c r="FM82" s="31"/>
      <c r="FN82" s="31"/>
      <c r="FO82" s="31"/>
      <c r="FP82" s="31"/>
      <c r="FQ82" s="31"/>
      <c r="FR82" s="31"/>
      <c r="FS82" s="31"/>
      <c r="FT82" s="31"/>
      <c r="FU82" s="31"/>
      <c r="FV82" s="31"/>
      <c r="FW82" s="31"/>
      <c r="FX82" s="31"/>
      <c r="FY82" s="31"/>
      <c r="FZ82" s="31"/>
      <c r="GA82" s="31"/>
      <c r="GB82" s="31"/>
      <c r="GC82" s="31"/>
      <c r="GD82" s="31"/>
      <c r="GE82" s="31"/>
      <c r="GF82" s="31"/>
      <c r="GG82" s="31"/>
      <c r="GH82" s="31"/>
      <c r="GI82" s="31"/>
      <c r="GJ82" s="31"/>
      <c r="GK82" s="31"/>
      <c r="GL82" s="31"/>
      <c r="GM82" s="31"/>
      <c r="GN82" s="31"/>
      <c r="GO82" s="31"/>
      <c r="GP82" s="31"/>
      <c r="GQ82" s="31"/>
      <c r="GR82" s="31"/>
      <c r="GS82" s="31"/>
      <c r="GT82" s="31"/>
      <c r="GU82" s="31"/>
      <c r="GV82" s="31"/>
      <c r="GW82" s="31"/>
      <c r="GX82" s="31"/>
      <c r="GY82" s="31"/>
      <c r="GZ82" s="31"/>
      <c r="HA82" s="31"/>
      <c r="HB82" s="31"/>
      <c r="HC82" s="31"/>
      <c r="HD82" s="31"/>
      <c r="HE82" s="31"/>
      <c r="HF82" s="31"/>
      <c r="HG82" s="31"/>
      <c r="HH82" s="31"/>
      <c r="HI82" s="31"/>
      <c r="HJ82" s="31"/>
      <c r="HK82" s="31"/>
      <c r="HL82" s="31"/>
      <c r="HM82" s="31"/>
      <c r="HN82" s="31"/>
      <c r="HO82" s="31"/>
      <c r="HP82" s="31"/>
      <c r="HQ82" s="31"/>
      <c r="HR82" s="31"/>
      <c r="HS82" s="31"/>
      <c r="HT82" s="31"/>
      <c r="HU82" s="31"/>
      <c r="HV82" s="31"/>
      <c r="HW82" s="31"/>
      <c r="HX82" s="31"/>
      <c r="HY82" s="31"/>
      <c r="HZ82" s="31"/>
      <c r="IA82" s="31"/>
      <c r="IB82" s="31"/>
      <c r="IC82" s="31"/>
      <c r="ID82" s="31"/>
      <c r="IE82" s="31"/>
      <c r="IF82" s="31"/>
      <c r="IG82" s="31"/>
      <c r="IH82" s="31"/>
      <c r="II82" s="31"/>
      <c r="IJ82" s="31"/>
      <c r="IK82" s="31"/>
      <c r="IL82" s="31"/>
      <c r="IM82" s="31"/>
      <c r="IN82" s="31"/>
      <c r="IO82" s="31"/>
      <c r="IP82" s="31"/>
      <c r="IQ82" s="31"/>
      <c r="IR82" s="31"/>
      <c r="IS82" s="31"/>
      <c r="IT82" s="31"/>
      <c r="IU82" s="31"/>
      <c r="IV82" s="31"/>
      <c r="IW82" s="31"/>
      <c r="IX82" s="31"/>
      <c r="IY82" s="31"/>
      <c r="IZ82" s="31"/>
      <c r="JA82" s="31"/>
      <c r="JB82" s="31"/>
      <c r="JC82" s="31"/>
      <c r="JD82" s="31"/>
      <c r="JE82" s="31"/>
      <c r="JF82" s="31"/>
      <c r="JG82" s="31"/>
      <c r="JH82" s="31"/>
      <c r="JI82" s="31"/>
      <c r="JJ82" s="31"/>
      <c r="JK82" s="31"/>
      <c r="JL82" s="31"/>
      <c r="JM82" s="31"/>
      <c r="JN82" s="31"/>
      <c r="JO82" s="31"/>
      <c r="JP82" s="31"/>
      <c r="JQ82" s="31"/>
      <c r="JR82" s="31"/>
      <c r="JS82" s="31"/>
      <c r="JT82" s="31"/>
      <c r="JU82" s="31"/>
      <c r="JV82" s="31"/>
      <c r="JW82" s="31"/>
      <c r="JX82" s="31"/>
      <c r="JY82" s="31"/>
      <c r="JZ82" s="31"/>
      <c r="KA82" s="31"/>
      <c r="KB82" s="31"/>
      <c r="KC82" s="31"/>
      <c r="KD82" s="31"/>
      <c r="KE82" s="31"/>
      <c r="KF82" s="31"/>
      <c r="KG82" s="31"/>
      <c r="KH82" s="31"/>
      <c r="KI82" s="31"/>
      <c r="KJ82" s="31"/>
      <c r="KK82" s="31"/>
      <c r="KL82" s="31"/>
      <c r="KM82" s="31"/>
      <c r="KN82" s="31"/>
      <c r="KO82" s="31"/>
      <c r="KP82" s="31"/>
      <c r="KQ82" s="31"/>
      <c r="KR82" s="31"/>
      <c r="KS82" s="31"/>
      <c r="KT82" s="31"/>
      <c r="KU82" s="31"/>
      <c r="KV82" s="31"/>
      <c r="KW82" s="31"/>
      <c r="KX82" s="31"/>
      <c r="KY82" s="31"/>
      <c r="KZ82" s="31"/>
      <c r="LA82" s="31"/>
      <c r="LB82" s="31"/>
      <c r="LC82" s="31"/>
      <c r="LD82" s="31"/>
      <c r="LE82" s="31"/>
      <c r="LF82" s="31"/>
      <c r="LG82" s="31"/>
      <c r="LH82" s="31"/>
      <c r="LI82" s="31"/>
      <c r="LJ82" s="31"/>
      <c r="LK82" s="31"/>
      <c r="LL82" s="31"/>
      <c r="LM82" s="31"/>
      <c r="LN82" s="31"/>
      <c r="LO82" s="31"/>
      <c r="LP82" s="31"/>
      <c r="LQ82" s="31"/>
      <c r="LR82" s="31"/>
      <c r="LS82" s="31"/>
      <c r="LT82" s="31"/>
      <c r="LU82" s="31"/>
      <c r="LV82" s="31"/>
      <c r="LW82" s="31"/>
      <c r="LX82" s="31"/>
      <c r="LY82" s="31"/>
      <c r="LZ82" s="31"/>
      <c r="MA82" s="31"/>
      <c r="MB82" s="31"/>
      <c r="MC82" s="31"/>
      <c r="MD82" s="31"/>
      <c r="ME82" s="31"/>
      <c r="MF82" s="31"/>
      <c r="MG82" s="31"/>
      <c r="MH82" s="31"/>
      <c r="MI82" s="31"/>
      <c r="MJ82" s="31"/>
      <c r="MK82" s="31"/>
      <c r="ML82" s="31"/>
      <c r="MM82" s="31"/>
      <c r="MN82" s="31"/>
      <c r="MO82" s="31"/>
      <c r="MP82" s="31"/>
      <c r="MQ82" s="31"/>
      <c r="MR82" s="31"/>
      <c r="MS82" s="31"/>
      <c r="MT82" s="31"/>
      <c r="MU82" s="31"/>
      <c r="MV82" s="31"/>
      <c r="MW82" s="31"/>
      <c r="MX82" s="31"/>
      <c r="MY82" s="31"/>
      <c r="MZ82" s="31"/>
      <c r="NA82" s="31"/>
      <c r="NB82" s="31"/>
      <c r="NC82" s="31"/>
      <c r="ND82" s="31"/>
      <c r="NE82" s="31"/>
      <c r="NF82" s="31"/>
      <c r="NG82" s="31"/>
      <c r="NH82" s="31"/>
      <c r="NI82" s="31"/>
      <c r="NJ82" s="31"/>
      <c r="NK82" s="31"/>
      <c r="NL82" s="31"/>
      <c r="NM82" s="31"/>
      <c r="NN82" s="31"/>
      <c r="NO82" s="31"/>
      <c r="NP82" s="31"/>
      <c r="NQ82" s="31"/>
      <c r="NR82" s="31"/>
      <c r="NS82" s="31"/>
      <c r="NT82" s="31"/>
      <c r="NU82" s="31"/>
      <c r="NV82" s="31"/>
      <c r="NW82" s="31"/>
      <c r="NX82" s="31"/>
      <c r="NY82" s="31"/>
      <c r="NZ82" s="31"/>
      <c r="OA82" s="31"/>
      <c r="OB82" s="31"/>
      <c r="OC82" s="31"/>
      <c r="OD82" s="31"/>
      <c r="OE82" s="31"/>
      <c r="OF82" s="31"/>
      <c r="OG82" s="31"/>
      <c r="OH82" s="31"/>
      <c r="OI82" s="31"/>
      <c r="OJ82" s="31"/>
      <c r="OK82" s="31"/>
      <c r="OL82" s="31"/>
      <c r="OM82" s="31"/>
      <c r="ON82" s="31"/>
      <c r="OO82" s="31"/>
      <c r="OP82" s="31"/>
      <c r="OQ82" s="31"/>
      <c r="OR82" s="31"/>
      <c r="OS82" s="31"/>
      <c r="OT82" s="31"/>
      <c r="OU82" s="31"/>
      <c r="OV82" s="31"/>
      <c r="OW82" s="31"/>
      <c r="OX82" s="31"/>
      <c r="OY82" s="31"/>
      <c r="OZ82" s="31"/>
      <c r="PA82" s="31"/>
      <c r="PB82" s="31"/>
      <c r="PC82" s="31"/>
      <c r="PD82" s="31"/>
      <c r="PE82" s="31"/>
      <c r="PF82" s="31"/>
      <c r="PG82" s="31"/>
      <c r="PH82" s="31"/>
      <c r="PI82" s="31"/>
      <c r="PJ82" s="31"/>
      <c r="PK82" s="31"/>
      <c r="PL82" s="31"/>
      <c r="PM82" s="31"/>
      <c r="PN82" s="31"/>
      <c r="PO82" s="31"/>
      <c r="PP82" s="31"/>
      <c r="PQ82" s="31"/>
      <c r="PR82" s="31"/>
      <c r="PS82" s="31"/>
      <c r="PT82" s="31"/>
      <c r="PU82" s="31"/>
      <c r="PV82" s="31"/>
      <c r="PW82" s="31"/>
      <c r="PX82" s="31"/>
      <c r="PY82" s="31"/>
      <c r="PZ82" s="31"/>
      <c r="QA82" s="31"/>
      <c r="QB82" s="31"/>
      <c r="QC82" s="31"/>
    </row>
    <row r="83" spans="1:445">
      <c r="A83" s="36" t="s">
        <v>118</v>
      </c>
      <c r="B83" s="33" t="s">
        <v>27</v>
      </c>
      <c r="C83" s="33">
        <v>85</v>
      </c>
      <c r="D83" s="33" t="s">
        <v>180</v>
      </c>
      <c r="E83" s="33"/>
      <c r="F83" s="33">
        <v>615</v>
      </c>
      <c r="G83" s="33">
        <v>55</v>
      </c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20">
        <f t="shared" si="6"/>
        <v>55</v>
      </c>
      <c r="U83" s="20">
        <f t="shared" si="7"/>
        <v>0</v>
      </c>
      <c r="V83" s="34">
        <f t="shared" si="9"/>
        <v>1</v>
      </c>
      <c r="W83" s="37" t="s">
        <v>54</v>
      </c>
      <c r="X83" s="35">
        <f t="shared" si="8"/>
        <v>560</v>
      </c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  <c r="DW83" s="31"/>
      <c r="DX83" s="31"/>
      <c r="DY83" s="31"/>
      <c r="DZ83" s="31"/>
      <c r="EA83" s="31"/>
      <c r="EB83" s="31"/>
      <c r="EC83" s="31"/>
      <c r="ED83" s="31"/>
      <c r="EE83" s="31"/>
      <c r="EF83" s="31"/>
      <c r="EG83" s="31"/>
      <c r="EH83" s="31"/>
      <c r="EI83" s="31"/>
      <c r="EJ83" s="31"/>
      <c r="EK83" s="31"/>
      <c r="EL83" s="31"/>
      <c r="EM83" s="31"/>
      <c r="EN83" s="31"/>
      <c r="EO83" s="31"/>
      <c r="EP83" s="31"/>
      <c r="EQ83" s="31"/>
      <c r="ER83" s="31"/>
      <c r="ES83" s="31"/>
      <c r="ET83" s="31"/>
      <c r="EU83" s="31"/>
      <c r="EV83" s="31"/>
      <c r="EW83" s="31"/>
      <c r="EX83" s="31"/>
      <c r="EY83" s="31"/>
      <c r="EZ83" s="31"/>
      <c r="FA83" s="31"/>
      <c r="FB83" s="31"/>
      <c r="FC83" s="31"/>
      <c r="FD83" s="31"/>
      <c r="FE83" s="31"/>
      <c r="FF83" s="31"/>
      <c r="FG83" s="31"/>
      <c r="FH83" s="31"/>
      <c r="FI83" s="31"/>
      <c r="FJ83" s="31"/>
      <c r="FK83" s="31"/>
      <c r="FL83" s="31"/>
      <c r="FM83" s="31"/>
      <c r="FN83" s="31"/>
      <c r="FO83" s="31"/>
      <c r="FP83" s="31"/>
      <c r="FQ83" s="31"/>
      <c r="FR83" s="31"/>
      <c r="FS83" s="31"/>
      <c r="FT83" s="31"/>
      <c r="FU83" s="31"/>
      <c r="FV83" s="31"/>
      <c r="FW83" s="31"/>
      <c r="FX83" s="31"/>
      <c r="FY83" s="31"/>
      <c r="FZ83" s="31"/>
      <c r="GA83" s="31"/>
      <c r="GB83" s="31"/>
      <c r="GC83" s="31"/>
      <c r="GD83" s="31"/>
      <c r="GE83" s="31"/>
      <c r="GF83" s="31"/>
      <c r="GG83" s="31"/>
      <c r="GH83" s="31"/>
      <c r="GI83" s="31"/>
      <c r="GJ83" s="31"/>
      <c r="GK83" s="31"/>
      <c r="GL83" s="31"/>
      <c r="GM83" s="31"/>
      <c r="GN83" s="31"/>
      <c r="GO83" s="31"/>
      <c r="GP83" s="31"/>
      <c r="GQ83" s="31"/>
      <c r="GR83" s="31"/>
      <c r="GS83" s="31"/>
      <c r="GT83" s="31"/>
      <c r="GU83" s="31"/>
      <c r="GV83" s="31"/>
      <c r="GW83" s="31"/>
      <c r="GX83" s="31"/>
      <c r="GY83" s="31"/>
      <c r="GZ83" s="31"/>
      <c r="HA83" s="31"/>
      <c r="HB83" s="31"/>
      <c r="HC83" s="31"/>
      <c r="HD83" s="31"/>
      <c r="HE83" s="31"/>
      <c r="HF83" s="31"/>
      <c r="HG83" s="31"/>
      <c r="HH83" s="31"/>
      <c r="HI83" s="31"/>
      <c r="HJ83" s="31"/>
      <c r="HK83" s="31"/>
      <c r="HL83" s="31"/>
      <c r="HM83" s="31"/>
      <c r="HN83" s="31"/>
      <c r="HO83" s="31"/>
      <c r="HP83" s="31"/>
      <c r="HQ83" s="31"/>
      <c r="HR83" s="31"/>
      <c r="HS83" s="31"/>
      <c r="HT83" s="31"/>
      <c r="HU83" s="31"/>
      <c r="HV83" s="31"/>
      <c r="HW83" s="31"/>
      <c r="HX83" s="31"/>
      <c r="HY83" s="31"/>
      <c r="HZ83" s="31"/>
      <c r="IA83" s="31"/>
      <c r="IB83" s="31"/>
      <c r="IC83" s="31"/>
      <c r="ID83" s="31"/>
      <c r="IE83" s="31"/>
      <c r="IF83" s="31"/>
      <c r="IG83" s="31"/>
      <c r="IH83" s="31"/>
      <c r="II83" s="31"/>
      <c r="IJ83" s="31"/>
      <c r="IK83" s="31"/>
      <c r="IL83" s="31"/>
      <c r="IM83" s="31"/>
      <c r="IN83" s="31"/>
      <c r="IO83" s="31"/>
      <c r="IP83" s="31"/>
      <c r="IQ83" s="31"/>
      <c r="IR83" s="31"/>
      <c r="IS83" s="31"/>
      <c r="IT83" s="31"/>
      <c r="IU83" s="31"/>
      <c r="IV83" s="31"/>
      <c r="IW83" s="31"/>
      <c r="IX83" s="31"/>
      <c r="IY83" s="31"/>
      <c r="IZ83" s="31"/>
      <c r="JA83" s="31"/>
      <c r="JB83" s="31"/>
      <c r="JC83" s="31"/>
      <c r="JD83" s="31"/>
      <c r="JE83" s="31"/>
      <c r="JF83" s="31"/>
      <c r="JG83" s="31"/>
      <c r="JH83" s="31"/>
      <c r="JI83" s="31"/>
      <c r="JJ83" s="31"/>
      <c r="JK83" s="31"/>
      <c r="JL83" s="31"/>
      <c r="JM83" s="31"/>
      <c r="JN83" s="31"/>
      <c r="JO83" s="31"/>
      <c r="JP83" s="31"/>
      <c r="JQ83" s="31"/>
      <c r="JR83" s="31"/>
      <c r="JS83" s="31"/>
      <c r="JT83" s="31"/>
      <c r="JU83" s="31"/>
      <c r="JV83" s="31"/>
      <c r="JW83" s="31"/>
      <c r="JX83" s="31"/>
      <c r="JY83" s="31"/>
      <c r="JZ83" s="31"/>
      <c r="KA83" s="31"/>
      <c r="KB83" s="31"/>
      <c r="KC83" s="31"/>
      <c r="KD83" s="31"/>
      <c r="KE83" s="31"/>
      <c r="KF83" s="31"/>
      <c r="KG83" s="31"/>
      <c r="KH83" s="31"/>
      <c r="KI83" s="31"/>
      <c r="KJ83" s="31"/>
      <c r="KK83" s="31"/>
      <c r="KL83" s="31"/>
      <c r="KM83" s="31"/>
      <c r="KN83" s="31"/>
      <c r="KO83" s="31"/>
      <c r="KP83" s="31"/>
      <c r="KQ83" s="31"/>
      <c r="KR83" s="31"/>
      <c r="KS83" s="31"/>
      <c r="KT83" s="31"/>
      <c r="KU83" s="31"/>
      <c r="KV83" s="31"/>
      <c r="KW83" s="31"/>
      <c r="KX83" s="31"/>
      <c r="KY83" s="31"/>
      <c r="KZ83" s="31"/>
      <c r="LA83" s="31"/>
      <c r="LB83" s="31"/>
      <c r="LC83" s="31"/>
      <c r="LD83" s="31"/>
      <c r="LE83" s="31"/>
      <c r="LF83" s="31"/>
      <c r="LG83" s="31"/>
      <c r="LH83" s="31"/>
      <c r="LI83" s="31"/>
      <c r="LJ83" s="31"/>
      <c r="LK83" s="31"/>
      <c r="LL83" s="31"/>
      <c r="LM83" s="31"/>
      <c r="LN83" s="31"/>
      <c r="LO83" s="31"/>
      <c r="LP83" s="31"/>
      <c r="LQ83" s="31"/>
      <c r="LR83" s="31"/>
      <c r="LS83" s="31"/>
      <c r="LT83" s="31"/>
      <c r="LU83" s="31"/>
      <c r="LV83" s="31"/>
      <c r="LW83" s="31"/>
      <c r="LX83" s="31"/>
      <c r="LY83" s="31"/>
      <c r="LZ83" s="31"/>
      <c r="MA83" s="31"/>
      <c r="MB83" s="31"/>
      <c r="MC83" s="31"/>
      <c r="MD83" s="31"/>
      <c r="ME83" s="31"/>
      <c r="MF83" s="31"/>
      <c r="MG83" s="31"/>
      <c r="MH83" s="31"/>
      <c r="MI83" s="31"/>
      <c r="MJ83" s="31"/>
      <c r="MK83" s="31"/>
      <c r="ML83" s="31"/>
      <c r="MM83" s="31"/>
      <c r="MN83" s="31"/>
      <c r="MO83" s="31"/>
      <c r="MP83" s="31"/>
      <c r="MQ83" s="31"/>
      <c r="MR83" s="31"/>
      <c r="MS83" s="31"/>
      <c r="MT83" s="31"/>
      <c r="MU83" s="31"/>
      <c r="MV83" s="31"/>
      <c r="MW83" s="31"/>
      <c r="MX83" s="31"/>
      <c r="MY83" s="31"/>
      <c r="MZ83" s="31"/>
      <c r="NA83" s="31"/>
      <c r="NB83" s="31"/>
      <c r="NC83" s="31"/>
      <c r="ND83" s="31"/>
      <c r="NE83" s="31"/>
      <c r="NF83" s="31"/>
      <c r="NG83" s="31"/>
      <c r="NH83" s="31"/>
      <c r="NI83" s="31"/>
      <c r="NJ83" s="31"/>
      <c r="NK83" s="31"/>
      <c r="NL83" s="31"/>
      <c r="NM83" s="31"/>
      <c r="NN83" s="31"/>
      <c r="NO83" s="31"/>
      <c r="NP83" s="31"/>
      <c r="NQ83" s="31"/>
      <c r="NR83" s="31"/>
      <c r="NS83" s="31"/>
      <c r="NT83" s="31"/>
      <c r="NU83" s="31"/>
      <c r="NV83" s="31"/>
      <c r="NW83" s="31"/>
      <c r="NX83" s="31"/>
      <c r="NY83" s="31"/>
      <c r="NZ83" s="31"/>
      <c r="OA83" s="31"/>
      <c r="OB83" s="31"/>
      <c r="OC83" s="31"/>
      <c r="OD83" s="31"/>
      <c r="OE83" s="31"/>
      <c r="OF83" s="31"/>
      <c r="OG83" s="31"/>
      <c r="OH83" s="31"/>
      <c r="OI83" s="31"/>
      <c r="OJ83" s="31"/>
      <c r="OK83" s="31"/>
      <c r="OL83" s="31"/>
      <c r="OM83" s="31"/>
      <c r="ON83" s="31"/>
      <c r="OO83" s="31"/>
      <c r="OP83" s="31"/>
      <c r="OQ83" s="31"/>
      <c r="OR83" s="31"/>
      <c r="OS83" s="31"/>
      <c r="OT83" s="31"/>
      <c r="OU83" s="31"/>
      <c r="OV83" s="31"/>
      <c r="OW83" s="31"/>
      <c r="OX83" s="31"/>
      <c r="OY83" s="31"/>
      <c r="OZ83" s="31"/>
      <c r="PA83" s="31"/>
      <c r="PB83" s="31"/>
      <c r="PC83" s="31"/>
      <c r="PD83" s="31"/>
      <c r="PE83" s="31"/>
      <c r="PF83" s="31"/>
      <c r="PG83" s="31"/>
      <c r="PH83" s="31"/>
      <c r="PI83" s="31"/>
      <c r="PJ83" s="31"/>
      <c r="PK83" s="31"/>
      <c r="PL83" s="31"/>
      <c r="PM83" s="31"/>
      <c r="PN83" s="31"/>
      <c r="PO83" s="31"/>
      <c r="PP83" s="31"/>
      <c r="PQ83" s="31"/>
      <c r="PR83" s="31"/>
      <c r="PS83" s="31"/>
      <c r="PT83" s="31"/>
      <c r="PU83" s="31"/>
      <c r="PV83" s="31"/>
      <c r="PW83" s="31"/>
      <c r="PX83" s="31"/>
      <c r="PY83" s="31"/>
      <c r="PZ83" s="31"/>
      <c r="QA83" s="31"/>
      <c r="QB83" s="31"/>
      <c r="QC83" s="31"/>
    </row>
    <row r="84" spans="1:445">
      <c r="A84" s="36" t="s">
        <v>119</v>
      </c>
      <c r="B84" s="33" t="s">
        <v>27</v>
      </c>
      <c r="C84" s="33"/>
      <c r="D84" s="33" t="s">
        <v>40</v>
      </c>
      <c r="E84" s="33"/>
      <c r="F84" s="33">
        <v>655</v>
      </c>
      <c r="G84" s="33">
        <v>55</v>
      </c>
      <c r="H84" s="33"/>
      <c r="I84" s="33">
        <v>75</v>
      </c>
      <c r="J84" s="33">
        <v>75</v>
      </c>
      <c r="K84" s="33">
        <v>75</v>
      </c>
      <c r="L84" s="33">
        <v>75</v>
      </c>
      <c r="M84" s="33">
        <v>75</v>
      </c>
      <c r="N84" s="33">
        <v>75</v>
      </c>
      <c r="O84" s="33">
        <v>75</v>
      </c>
      <c r="P84" s="33">
        <v>75</v>
      </c>
      <c r="Q84" s="33"/>
      <c r="R84" s="33"/>
      <c r="S84" s="33"/>
      <c r="T84" s="20">
        <f t="shared" si="6"/>
        <v>655</v>
      </c>
      <c r="U84" s="20">
        <f t="shared" si="7"/>
        <v>0</v>
      </c>
      <c r="V84" s="34">
        <f t="shared" si="9"/>
        <v>1</v>
      </c>
      <c r="W84" s="37"/>
      <c r="X84" s="35" t="str">
        <f t="shared" si="8"/>
        <v/>
      </c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  <c r="DW84" s="31"/>
      <c r="DX84" s="31"/>
      <c r="DY84" s="31"/>
      <c r="DZ84" s="31"/>
      <c r="EA84" s="31"/>
      <c r="EB84" s="31"/>
      <c r="EC84" s="31"/>
      <c r="ED84" s="31"/>
      <c r="EE84" s="31"/>
      <c r="EF84" s="31"/>
      <c r="EG84" s="31"/>
      <c r="EH84" s="31"/>
      <c r="EI84" s="31"/>
      <c r="EJ84" s="31"/>
      <c r="EK84" s="31"/>
      <c r="EL84" s="31"/>
      <c r="EM84" s="31"/>
      <c r="EN84" s="31"/>
      <c r="EO84" s="31"/>
      <c r="EP84" s="31"/>
      <c r="EQ84" s="31"/>
      <c r="ER84" s="31"/>
      <c r="ES84" s="31"/>
      <c r="ET84" s="31"/>
      <c r="EU84" s="31"/>
      <c r="EV84" s="31"/>
      <c r="EW84" s="31"/>
      <c r="EX84" s="31"/>
      <c r="EY84" s="31"/>
      <c r="EZ84" s="31"/>
      <c r="FA84" s="31"/>
      <c r="FB84" s="31"/>
      <c r="FC84" s="31"/>
      <c r="FD84" s="31"/>
      <c r="FE84" s="31"/>
      <c r="FF84" s="31"/>
      <c r="FG84" s="31"/>
      <c r="FH84" s="31"/>
      <c r="FI84" s="31"/>
      <c r="FJ84" s="31"/>
      <c r="FK84" s="31"/>
      <c r="FL84" s="31"/>
      <c r="FM84" s="31"/>
      <c r="FN84" s="31"/>
      <c r="FO84" s="31"/>
      <c r="FP84" s="31"/>
      <c r="FQ84" s="31"/>
      <c r="FR84" s="31"/>
      <c r="FS84" s="31"/>
      <c r="FT84" s="31"/>
      <c r="FU84" s="31"/>
      <c r="FV84" s="31"/>
      <c r="FW84" s="31"/>
      <c r="FX84" s="31"/>
      <c r="FY84" s="31"/>
      <c r="FZ84" s="31"/>
      <c r="GA84" s="31"/>
      <c r="GB84" s="31"/>
      <c r="GC84" s="31"/>
      <c r="GD84" s="31"/>
      <c r="GE84" s="31"/>
      <c r="GF84" s="31"/>
      <c r="GG84" s="31"/>
      <c r="GH84" s="31"/>
      <c r="GI84" s="31"/>
      <c r="GJ84" s="31"/>
      <c r="GK84" s="31"/>
      <c r="GL84" s="31"/>
      <c r="GM84" s="31"/>
      <c r="GN84" s="31"/>
      <c r="GO84" s="31"/>
      <c r="GP84" s="31"/>
      <c r="GQ84" s="31"/>
      <c r="GR84" s="31"/>
      <c r="GS84" s="31"/>
      <c r="GT84" s="31"/>
      <c r="GU84" s="31"/>
      <c r="GV84" s="31"/>
      <c r="GW84" s="31"/>
      <c r="GX84" s="31"/>
      <c r="GY84" s="31"/>
      <c r="GZ84" s="31"/>
      <c r="HA84" s="31"/>
      <c r="HB84" s="31"/>
      <c r="HC84" s="31"/>
      <c r="HD84" s="31"/>
      <c r="HE84" s="31"/>
      <c r="HF84" s="31"/>
      <c r="HG84" s="31"/>
      <c r="HH84" s="31"/>
      <c r="HI84" s="31"/>
      <c r="HJ84" s="31"/>
      <c r="HK84" s="31"/>
      <c r="HL84" s="31"/>
      <c r="HM84" s="31"/>
      <c r="HN84" s="31"/>
      <c r="HO84" s="31"/>
      <c r="HP84" s="31"/>
      <c r="HQ84" s="31"/>
      <c r="HR84" s="31"/>
      <c r="HS84" s="31"/>
      <c r="HT84" s="31"/>
      <c r="HU84" s="31"/>
      <c r="HV84" s="31"/>
      <c r="HW84" s="31"/>
      <c r="HX84" s="31"/>
      <c r="HY84" s="31"/>
      <c r="HZ84" s="31"/>
      <c r="IA84" s="31"/>
      <c r="IB84" s="31"/>
      <c r="IC84" s="31"/>
      <c r="ID84" s="31"/>
      <c r="IE84" s="31"/>
      <c r="IF84" s="31"/>
      <c r="IG84" s="31"/>
      <c r="IH84" s="31"/>
      <c r="II84" s="31"/>
      <c r="IJ84" s="31"/>
      <c r="IK84" s="31"/>
      <c r="IL84" s="31"/>
      <c r="IM84" s="31"/>
      <c r="IN84" s="31"/>
      <c r="IO84" s="31"/>
      <c r="IP84" s="31"/>
      <c r="IQ84" s="31"/>
      <c r="IR84" s="31"/>
      <c r="IS84" s="31"/>
      <c r="IT84" s="31"/>
      <c r="IU84" s="31"/>
      <c r="IV84" s="31"/>
      <c r="IW84" s="31"/>
      <c r="IX84" s="31"/>
      <c r="IY84" s="31"/>
      <c r="IZ84" s="31"/>
      <c r="JA84" s="31"/>
      <c r="JB84" s="31"/>
      <c r="JC84" s="31"/>
      <c r="JD84" s="31"/>
      <c r="JE84" s="31"/>
      <c r="JF84" s="31"/>
      <c r="JG84" s="31"/>
      <c r="JH84" s="31"/>
      <c r="JI84" s="31"/>
      <c r="JJ84" s="31"/>
      <c r="JK84" s="31"/>
      <c r="JL84" s="31"/>
      <c r="JM84" s="31"/>
      <c r="JN84" s="31"/>
      <c r="JO84" s="31"/>
      <c r="JP84" s="31"/>
      <c r="JQ84" s="31"/>
      <c r="JR84" s="31"/>
      <c r="JS84" s="31"/>
      <c r="JT84" s="31"/>
      <c r="JU84" s="31"/>
      <c r="JV84" s="31"/>
      <c r="JW84" s="31"/>
      <c r="JX84" s="31"/>
      <c r="JY84" s="31"/>
      <c r="JZ84" s="31"/>
      <c r="KA84" s="31"/>
      <c r="KB84" s="31"/>
      <c r="KC84" s="31"/>
      <c r="KD84" s="31"/>
      <c r="KE84" s="31"/>
      <c r="KF84" s="31"/>
      <c r="KG84" s="31"/>
      <c r="KH84" s="31"/>
      <c r="KI84" s="31"/>
      <c r="KJ84" s="31"/>
      <c r="KK84" s="31"/>
      <c r="KL84" s="31"/>
      <c r="KM84" s="31"/>
      <c r="KN84" s="31"/>
      <c r="KO84" s="31"/>
      <c r="KP84" s="31"/>
      <c r="KQ84" s="31"/>
      <c r="KR84" s="31"/>
      <c r="KS84" s="31"/>
      <c r="KT84" s="31"/>
      <c r="KU84" s="31"/>
      <c r="KV84" s="31"/>
      <c r="KW84" s="31"/>
      <c r="KX84" s="31"/>
      <c r="KY84" s="31"/>
      <c r="KZ84" s="31"/>
      <c r="LA84" s="31"/>
      <c r="LB84" s="31"/>
      <c r="LC84" s="31"/>
      <c r="LD84" s="31"/>
      <c r="LE84" s="31"/>
      <c r="LF84" s="31"/>
      <c r="LG84" s="31"/>
      <c r="LH84" s="31"/>
      <c r="LI84" s="31"/>
      <c r="LJ84" s="31"/>
      <c r="LK84" s="31"/>
      <c r="LL84" s="31"/>
      <c r="LM84" s="31"/>
      <c r="LN84" s="31"/>
      <c r="LO84" s="31"/>
      <c r="LP84" s="31"/>
      <c r="LQ84" s="31"/>
      <c r="LR84" s="31"/>
      <c r="LS84" s="31"/>
      <c r="LT84" s="31"/>
      <c r="LU84" s="31"/>
      <c r="LV84" s="31"/>
      <c r="LW84" s="31"/>
      <c r="LX84" s="31"/>
      <c r="LY84" s="31"/>
      <c r="LZ84" s="31"/>
      <c r="MA84" s="31"/>
      <c r="MB84" s="31"/>
      <c r="MC84" s="31"/>
      <c r="MD84" s="31"/>
      <c r="ME84" s="31"/>
      <c r="MF84" s="31"/>
      <c r="MG84" s="31"/>
      <c r="MH84" s="31"/>
      <c r="MI84" s="31"/>
      <c r="MJ84" s="31"/>
      <c r="MK84" s="31"/>
      <c r="ML84" s="31"/>
      <c r="MM84" s="31"/>
      <c r="MN84" s="31"/>
      <c r="MO84" s="31"/>
      <c r="MP84" s="31"/>
      <c r="MQ84" s="31"/>
      <c r="MR84" s="31"/>
      <c r="MS84" s="31"/>
      <c r="MT84" s="31"/>
      <c r="MU84" s="31"/>
      <c r="MV84" s="31"/>
      <c r="MW84" s="31"/>
      <c r="MX84" s="31"/>
      <c r="MY84" s="31"/>
      <c r="MZ84" s="31"/>
      <c r="NA84" s="31"/>
      <c r="NB84" s="31"/>
      <c r="NC84" s="31"/>
      <c r="ND84" s="31"/>
      <c r="NE84" s="31"/>
      <c r="NF84" s="31"/>
      <c r="NG84" s="31"/>
      <c r="NH84" s="31"/>
      <c r="NI84" s="31"/>
      <c r="NJ84" s="31"/>
      <c r="NK84" s="31"/>
      <c r="NL84" s="31"/>
      <c r="NM84" s="31"/>
      <c r="NN84" s="31"/>
      <c r="NO84" s="31"/>
      <c r="NP84" s="31"/>
      <c r="NQ84" s="31"/>
      <c r="NR84" s="31"/>
      <c r="NS84" s="31"/>
      <c r="NT84" s="31"/>
      <c r="NU84" s="31"/>
      <c r="NV84" s="31"/>
      <c r="NW84" s="31"/>
      <c r="NX84" s="31"/>
      <c r="NY84" s="31"/>
      <c r="NZ84" s="31"/>
      <c r="OA84" s="31"/>
      <c r="OB84" s="31"/>
      <c r="OC84" s="31"/>
      <c r="OD84" s="31"/>
      <c r="OE84" s="31"/>
      <c r="OF84" s="31"/>
      <c r="OG84" s="31"/>
      <c r="OH84" s="31"/>
      <c r="OI84" s="31"/>
      <c r="OJ84" s="31"/>
      <c r="OK84" s="31"/>
      <c r="OL84" s="31"/>
      <c r="OM84" s="31"/>
      <c r="ON84" s="31"/>
      <c r="OO84" s="31"/>
      <c r="OP84" s="31"/>
      <c r="OQ84" s="31"/>
      <c r="OR84" s="31"/>
      <c r="OS84" s="31"/>
      <c r="OT84" s="31"/>
      <c r="OU84" s="31"/>
      <c r="OV84" s="31"/>
      <c r="OW84" s="31"/>
      <c r="OX84" s="31"/>
      <c r="OY84" s="31"/>
      <c r="OZ84" s="31"/>
      <c r="PA84" s="31"/>
      <c r="PB84" s="31"/>
      <c r="PC84" s="31"/>
      <c r="PD84" s="31"/>
      <c r="PE84" s="31"/>
      <c r="PF84" s="31"/>
      <c r="PG84" s="31"/>
      <c r="PH84" s="31"/>
      <c r="PI84" s="31"/>
      <c r="PJ84" s="31"/>
      <c r="PK84" s="31"/>
      <c r="PL84" s="31"/>
      <c r="PM84" s="31"/>
      <c r="PN84" s="31"/>
      <c r="PO84" s="31"/>
      <c r="PP84" s="31"/>
      <c r="PQ84" s="31"/>
      <c r="PR84" s="31"/>
      <c r="PS84" s="31"/>
      <c r="PT84" s="31"/>
      <c r="PU84" s="31"/>
      <c r="PV84" s="31"/>
      <c r="PW84" s="31"/>
      <c r="PX84" s="31"/>
      <c r="PY84" s="31"/>
      <c r="PZ84" s="31"/>
      <c r="QA84" s="31"/>
      <c r="QB84" s="31"/>
      <c r="QC84" s="31"/>
    </row>
    <row r="85" spans="1:445">
      <c r="A85" s="36" t="s">
        <v>120</v>
      </c>
      <c r="B85" s="33" t="s">
        <v>27</v>
      </c>
      <c r="C85" s="33"/>
      <c r="D85" s="33" t="s">
        <v>28</v>
      </c>
      <c r="E85" s="33"/>
      <c r="F85" s="33">
        <v>1151</v>
      </c>
      <c r="G85" s="33">
        <v>55</v>
      </c>
      <c r="H85" s="33"/>
      <c r="I85" s="33">
        <v>137</v>
      </c>
      <c r="J85" s="33">
        <v>137</v>
      </c>
      <c r="K85" s="33">
        <v>137</v>
      </c>
      <c r="L85" s="33">
        <v>137</v>
      </c>
      <c r="M85" s="33">
        <v>137</v>
      </c>
      <c r="N85" s="33">
        <v>137</v>
      </c>
      <c r="O85" s="33">
        <v>137</v>
      </c>
      <c r="P85" s="33">
        <v>137</v>
      </c>
      <c r="Q85" s="33"/>
      <c r="R85" s="33"/>
      <c r="S85" s="33"/>
      <c r="T85" s="20">
        <f t="shared" si="6"/>
        <v>1151</v>
      </c>
      <c r="U85" s="20">
        <f t="shared" si="7"/>
        <v>0</v>
      </c>
      <c r="V85" s="34">
        <f t="shared" si="9"/>
        <v>1</v>
      </c>
      <c r="W85" s="37"/>
      <c r="X85" s="35" t="str">
        <f t="shared" si="8"/>
        <v/>
      </c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  <c r="DW85" s="31"/>
      <c r="DX85" s="31"/>
      <c r="DY85" s="31"/>
      <c r="DZ85" s="31"/>
      <c r="EA85" s="31"/>
      <c r="EB85" s="31"/>
      <c r="EC85" s="31"/>
      <c r="ED85" s="31"/>
      <c r="EE85" s="31"/>
      <c r="EF85" s="31"/>
      <c r="EG85" s="31"/>
      <c r="EH85" s="31"/>
      <c r="EI85" s="31"/>
      <c r="EJ85" s="31"/>
      <c r="EK85" s="31"/>
      <c r="EL85" s="31"/>
      <c r="EM85" s="31"/>
      <c r="EN85" s="31"/>
      <c r="EO85" s="31"/>
      <c r="EP85" s="31"/>
      <c r="EQ85" s="31"/>
      <c r="ER85" s="31"/>
      <c r="ES85" s="31"/>
      <c r="ET85" s="31"/>
      <c r="EU85" s="31"/>
      <c r="EV85" s="31"/>
      <c r="EW85" s="31"/>
      <c r="EX85" s="31"/>
      <c r="EY85" s="31"/>
      <c r="EZ85" s="31"/>
      <c r="FA85" s="31"/>
      <c r="FB85" s="31"/>
      <c r="FC85" s="31"/>
      <c r="FD85" s="31"/>
      <c r="FE85" s="31"/>
      <c r="FF85" s="31"/>
      <c r="FG85" s="31"/>
      <c r="FH85" s="31"/>
      <c r="FI85" s="31"/>
      <c r="FJ85" s="31"/>
      <c r="FK85" s="31"/>
      <c r="FL85" s="31"/>
      <c r="FM85" s="31"/>
      <c r="FN85" s="31"/>
      <c r="FO85" s="31"/>
      <c r="FP85" s="31"/>
      <c r="FQ85" s="31"/>
      <c r="FR85" s="31"/>
      <c r="FS85" s="31"/>
      <c r="FT85" s="31"/>
      <c r="FU85" s="31"/>
      <c r="FV85" s="31"/>
      <c r="FW85" s="31"/>
      <c r="FX85" s="31"/>
      <c r="FY85" s="31"/>
      <c r="FZ85" s="31"/>
      <c r="GA85" s="31"/>
      <c r="GB85" s="31"/>
      <c r="GC85" s="31"/>
      <c r="GD85" s="31"/>
      <c r="GE85" s="31"/>
      <c r="GF85" s="31"/>
      <c r="GG85" s="31"/>
      <c r="GH85" s="31"/>
      <c r="GI85" s="31"/>
      <c r="GJ85" s="31"/>
      <c r="GK85" s="31"/>
      <c r="GL85" s="31"/>
      <c r="GM85" s="31"/>
      <c r="GN85" s="31"/>
      <c r="GO85" s="31"/>
      <c r="GP85" s="31"/>
      <c r="GQ85" s="31"/>
      <c r="GR85" s="31"/>
      <c r="GS85" s="31"/>
      <c r="GT85" s="31"/>
      <c r="GU85" s="31"/>
      <c r="GV85" s="31"/>
      <c r="GW85" s="31"/>
      <c r="GX85" s="31"/>
      <c r="GY85" s="31"/>
      <c r="GZ85" s="31"/>
      <c r="HA85" s="31"/>
      <c r="HB85" s="31"/>
      <c r="HC85" s="31"/>
      <c r="HD85" s="31"/>
      <c r="HE85" s="31"/>
      <c r="HF85" s="31"/>
      <c r="HG85" s="31"/>
      <c r="HH85" s="31"/>
      <c r="HI85" s="31"/>
      <c r="HJ85" s="31"/>
      <c r="HK85" s="31"/>
      <c r="HL85" s="31"/>
      <c r="HM85" s="31"/>
      <c r="HN85" s="31"/>
      <c r="HO85" s="31"/>
      <c r="HP85" s="31"/>
      <c r="HQ85" s="31"/>
      <c r="HR85" s="31"/>
      <c r="HS85" s="31"/>
      <c r="HT85" s="31"/>
      <c r="HU85" s="31"/>
      <c r="HV85" s="31"/>
      <c r="HW85" s="31"/>
      <c r="HX85" s="31"/>
      <c r="HY85" s="31"/>
      <c r="HZ85" s="31"/>
      <c r="IA85" s="31"/>
      <c r="IB85" s="31"/>
      <c r="IC85" s="31"/>
      <c r="ID85" s="31"/>
      <c r="IE85" s="31"/>
      <c r="IF85" s="31"/>
      <c r="IG85" s="31"/>
      <c r="IH85" s="31"/>
      <c r="II85" s="31"/>
      <c r="IJ85" s="31"/>
      <c r="IK85" s="31"/>
      <c r="IL85" s="31"/>
      <c r="IM85" s="31"/>
      <c r="IN85" s="31"/>
      <c r="IO85" s="31"/>
      <c r="IP85" s="31"/>
      <c r="IQ85" s="31"/>
      <c r="IR85" s="31"/>
      <c r="IS85" s="31"/>
      <c r="IT85" s="31"/>
      <c r="IU85" s="31"/>
      <c r="IV85" s="31"/>
      <c r="IW85" s="31"/>
      <c r="IX85" s="31"/>
      <c r="IY85" s="31"/>
      <c r="IZ85" s="31"/>
      <c r="JA85" s="31"/>
      <c r="JB85" s="31"/>
      <c r="JC85" s="31"/>
      <c r="JD85" s="31"/>
      <c r="JE85" s="31"/>
      <c r="JF85" s="31"/>
      <c r="JG85" s="31"/>
      <c r="JH85" s="31"/>
      <c r="JI85" s="31"/>
      <c r="JJ85" s="31"/>
      <c r="JK85" s="31"/>
      <c r="JL85" s="31"/>
      <c r="JM85" s="31"/>
      <c r="JN85" s="31"/>
      <c r="JO85" s="31"/>
      <c r="JP85" s="31"/>
      <c r="JQ85" s="31"/>
      <c r="JR85" s="31"/>
      <c r="JS85" s="31"/>
      <c r="JT85" s="31"/>
      <c r="JU85" s="31"/>
      <c r="JV85" s="31"/>
      <c r="JW85" s="31"/>
      <c r="JX85" s="31"/>
      <c r="JY85" s="31"/>
      <c r="JZ85" s="31"/>
      <c r="KA85" s="31"/>
      <c r="KB85" s="31"/>
      <c r="KC85" s="31"/>
      <c r="KD85" s="31"/>
      <c r="KE85" s="31"/>
      <c r="KF85" s="31"/>
      <c r="KG85" s="31"/>
      <c r="KH85" s="31"/>
      <c r="KI85" s="31"/>
      <c r="KJ85" s="31"/>
      <c r="KK85" s="31"/>
      <c r="KL85" s="31"/>
      <c r="KM85" s="31"/>
      <c r="KN85" s="31"/>
      <c r="KO85" s="31"/>
      <c r="KP85" s="31"/>
      <c r="KQ85" s="31"/>
      <c r="KR85" s="31"/>
      <c r="KS85" s="31"/>
      <c r="KT85" s="31"/>
      <c r="KU85" s="31"/>
      <c r="KV85" s="31"/>
      <c r="KW85" s="31"/>
      <c r="KX85" s="31"/>
      <c r="KY85" s="31"/>
      <c r="KZ85" s="31"/>
      <c r="LA85" s="31"/>
      <c r="LB85" s="31"/>
      <c r="LC85" s="31"/>
      <c r="LD85" s="31"/>
      <c r="LE85" s="31"/>
      <c r="LF85" s="31"/>
      <c r="LG85" s="31"/>
      <c r="LH85" s="31"/>
      <c r="LI85" s="31"/>
      <c r="LJ85" s="31"/>
      <c r="LK85" s="31"/>
      <c r="LL85" s="31"/>
      <c r="LM85" s="31"/>
      <c r="LN85" s="31"/>
      <c r="LO85" s="31"/>
      <c r="LP85" s="31"/>
      <c r="LQ85" s="31"/>
      <c r="LR85" s="31"/>
      <c r="LS85" s="31"/>
      <c r="LT85" s="31"/>
      <c r="LU85" s="31"/>
      <c r="LV85" s="31"/>
      <c r="LW85" s="31"/>
      <c r="LX85" s="31"/>
      <c r="LY85" s="31"/>
      <c r="LZ85" s="31"/>
      <c r="MA85" s="31"/>
      <c r="MB85" s="31"/>
      <c r="MC85" s="31"/>
      <c r="MD85" s="31"/>
      <c r="ME85" s="31"/>
      <c r="MF85" s="31"/>
      <c r="MG85" s="31"/>
      <c r="MH85" s="31"/>
      <c r="MI85" s="31"/>
      <c r="MJ85" s="31"/>
      <c r="MK85" s="31"/>
      <c r="ML85" s="31"/>
      <c r="MM85" s="31"/>
      <c r="MN85" s="31"/>
      <c r="MO85" s="31"/>
      <c r="MP85" s="31"/>
      <c r="MQ85" s="31"/>
      <c r="MR85" s="31"/>
      <c r="MS85" s="31"/>
      <c r="MT85" s="31"/>
      <c r="MU85" s="31"/>
      <c r="MV85" s="31"/>
      <c r="MW85" s="31"/>
      <c r="MX85" s="31"/>
      <c r="MY85" s="31"/>
      <c r="MZ85" s="31"/>
      <c r="NA85" s="31"/>
      <c r="NB85" s="31"/>
      <c r="NC85" s="31"/>
      <c r="ND85" s="31"/>
      <c r="NE85" s="31"/>
      <c r="NF85" s="31"/>
      <c r="NG85" s="31"/>
      <c r="NH85" s="31"/>
      <c r="NI85" s="31"/>
      <c r="NJ85" s="31"/>
      <c r="NK85" s="31"/>
      <c r="NL85" s="31"/>
      <c r="NM85" s="31"/>
      <c r="NN85" s="31"/>
      <c r="NO85" s="31"/>
      <c r="NP85" s="31"/>
      <c r="NQ85" s="31"/>
      <c r="NR85" s="31"/>
      <c r="NS85" s="31"/>
      <c r="NT85" s="31"/>
      <c r="NU85" s="31"/>
      <c r="NV85" s="31"/>
      <c r="NW85" s="31"/>
      <c r="NX85" s="31"/>
      <c r="NY85" s="31"/>
      <c r="NZ85" s="31"/>
      <c r="OA85" s="31"/>
      <c r="OB85" s="31"/>
      <c r="OC85" s="31"/>
      <c r="OD85" s="31"/>
      <c r="OE85" s="31"/>
      <c r="OF85" s="31"/>
      <c r="OG85" s="31"/>
      <c r="OH85" s="31"/>
      <c r="OI85" s="31"/>
      <c r="OJ85" s="31"/>
      <c r="OK85" s="31"/>
      <c r="OL85" s="31"/>
      <c r="OM85" s="31"/>
      <c r="ON85" s="31"/>
      <c r="OO85" s="31"/>
      <c r="OP85" s="31"/>
      <c r="OQ85" s="31"/>
      <c r="OR85" s="31"/>
      <c r="OS85" s="31"/>
      <c r="OT85" s="31"/>
      <c r="OU85" s="31"/>
      <c r="OV85" s="31"/>
      <c r="OW85" s="31"/>
      <c r="OX85" s="31"/>
      <c r="OY85" s="31"/>
      <c r="OZ85" s="31"/>
      <c r="PA85" s="31"/>
      <c r="PB85" s="31"/>
      <c r="PC85" s="31"/>
      <c r="PD85" s="31"/>
      <c r="PE85" s="31"/>
      <c r="PF85" s="31"/>
      <c r="PG85" s="31"/>
      <c r="PH85" s="31"/>
      <c r="PI85" s="31"/>
      <c r="PJ85" s="31"/>
      <c r="PK85" s="31"/>
      <c r="PL85" s="31"/>
      <c r="PM85" s="31"/>
      <c r="PN85" s="31"/>
      <c r="PO85" s="31"/>
      <c r="PP85" s="31"/>
      <c r="PQ85" s="31"/>
      <c r="PR85" s="31"/>
      <c r="PS85" s="31"/>
      <c r="PT85" s="31"/>
      <c r="PU85" s="31"/>
      <c r="PV85" s="31"/>
      <c r="PW85" s="31"/>
      <c r="PX85" s="31"/>
      <c r="PY85" s="31"/>
      <c r="PZ85" s="31"/>
      <c r="QA85" s="31"/>
      <c r="QB85" s="31"/>
      <c r="QC85" s="31"/>
    </row>
    <row r="86" spans="1:445">
      <c r="A86" s="36" t="s">
        <v>136</v>
      </c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20" t="str">
        <f t="shared" si="6"/>
        <v/>
      </c>
      <c r="U86" s="20" t="str">
        <f t="shared" si="7"/>
        <v/>
      </c>
      <c r="V86" s="34" t="str">
        <f t="shared" si="9"/>
        <v/>
      </c>
      <c r="W86" s="37"/>
      <c r="X86" s="35" t="str">
        <f t="shared" si="8"/>
        <v/>
      </c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  <c r="DW86" s="31"/>
      <c r="DX86" s="31"/>
      <c r="DY86" s="31"/>
      <c r="DZ86" s="31"/>
      <c r="EA86" s="31"/>
      <c r="EB86" s="31"/>
      <c r="EC86" s="31"/>
      <c r="ED86" s="31"/>
      <c r="EE86" s="31"/>
      <c r="EF86" s="31"/>
      <c r="EG86" s="31"/>
      <c r="EH86" s="31"/>
      <c r="EI86" s="31"/>
      <c r="EJ86" s="31"/>
      <c r="EK86" s="31"/>
      <c r="EL86" s="31"/>
      <c r="EM86" s="31"/>
      <c r="EN86" s="31"/>
      <c r="EO86" s="31"/>
      <c r="EP86" s="31"/>
      <c r="EQ86" s="31"/>
      <c r="ER86" s="31"/>
      <c r="ES86" s="31"/>
      <c r="ET86" s="31"/>
      <c r="EU86" s="31"/>
      <c r="EV86" s="31"/>
      <c r="EW86" s="31"/>
      <c r="EX86" s="31"/>
      <c r="EY86" s="31"/>
      <c r="EZ86" s="31"/>
      <c r="FA86" s="31"/>
      <c r="FB86" s="31"/>
      <c r="FC86" s="31"/>
      <c r="FD86" s="31"/>
      <c r="FE86" s="31"/>
      <c r="FF86" s="31"/>
      <c r="FG86" s="31"/>
      <c r="FH86" s="31"/>
      <c r="FI86" s="31"/>
      <c r="FJ86" s="31"/>
      <c r="FK86" s="31"/>
      <c r="FL86" s="31"/>
      <c r="FM86" s="31"/>
      <c r="FN86" s="31"/>
      <c r="FO86" s="31"/>
      <c r="FP86" s="31"/>
      <c r="FQ86" s="31"/>
      <c r="FR86" s="31"/>
      <c r="FS86" s="31"/>
      <c r="FT86" s="31"/>
      <c r="FU86" s="31"/>
      <c r="FV86" s="31"/>
      <c r="FW86" s="31"/>
      <c r="FX86" s="31"/>
      <c r="FY86" s="31"/>
      <c r="FZ86" s="31"/>
      <c r="GA86" s="31"/>
      <c r="GB86" s="31"/>
      <c r="GC86" s="31"/>
      <c r="GD86" s="31"/>
      <c r="GE86" s="31"/>
      <c r="GF86" s="31"/>
      <c r="GG86" s="31"/>
      <c r="GH86" s="31"/>
      <c r="GI86" s="31"/>
      <c r="GJ86" s="31"/>
      <c r="GK86" s="31"/>
      <c r="GL86" s="31"/>
      <c r="GM86" s="31"/>
      <c r="GN86" s="31"/>
      <c r="GO86" s="31"/>
      <c r="GP86" s="31"/>
      <c r="GQ86" s="31"/>
      <c r="GR86" s="31"/>
      <c r="GS86" s="31"/>
      <c r="GT86" s="31"/>
      <c r="GU86" s="31"/>
      <c r="GV86" s="31"/>
      <c r="GW86" s="31"/>
      <c r="GX86" s="31"/>
      <c r="GY86" s="31"/>
      <c r="GZ86" s="31"/>
      <c r="HA86" s="31"/>
      <c r="HB86" s="31"/>
      <c r="HC86" s="31"/>
      <c r="HD86" s="31"/>
      <c r="HE86" s="31"/>
      <c r="HF86" s="31"/>
      <c r="HG86" s="31"/>
      <c r="HH86" s="31"/>
      <c r="HI86" s="31"/>
      <c r="HJ86" s="31"/>
      <c r="HK86" s="31"/>
      <c r="HL86" s="31"/>
      <c r="HM86" s="31"/>
      <c r="HN86" s="31"/>
      <c r="HO86" s="31"/>
      <c r="HP86" s="31"/>
      <c r="HQ86" s="31"/>
      <c r="HR86" s="31"/>
      <c r="HS86" s="31"/>
      <c r="HT86" s="31"/>
      <c r="HU86" s="31"/>
      <c r="HV86" s="31"/>
      <c r="HW86" s="31"/>
      <c r="HX86" s="31"/>
      <c r="HY86" s="31"/>
      <c r="HZ86" s="31"/>
      <c r="IA86" s="31"/>
      <c r="IB86" s="31"/>
      <c r="IC86" s="31"/>
      <c r="ID86" s="31"/>
      <c r="IE86" s="31"/>
      <c r="IF86" s="31"/>
      <c r="IG86" s="31"/>
      <c r="IH86" s="31"/>
      <c r="II86" s="31"/>
      <c r="IJ86" s="31"/>
      <c r="IK86" s="31"/>
      <c r="IL86" s="31"/>
      <c r="IM86" s="31"/>
      <c r="IN86" s="31"/>
      <c r="IO86" s="31"/>
      <c r="IP86" s="31"/>
      <c r="IQ86" s="31"/>
      <c r="IR86" s="31"/>
      <c r="IS86" s="31"/>
      <c r="IT86" s="31"/>
      <c r="IU86" s="31"/>
      <c r="IV86" s="31"/>
      <c r="IW86" s="31"/>
      <c r="IX86" s="31"/>
      <c r="IY86" s="31"/>
      <c r="IZ86" s="31"/>
      <c r="JA86" s="31"/>
      <c r="JB86" s="31"/>
      <c r="JC86" s="31"/>
      <c r="JD86" s="31"/>
      <c r="JE86" s="31"/>
      <c r="JF86" s="31"/>
      <c r="JG86" s="31"/>
      <c r="JH86" s="31"/>
      <c r="JI86" s="31"/>
      <c r="JJ86" s="31"/>
      <c r="JK86" s="31"/>
      <c r="JL86" s="31"/>
      <c r="JM86" s="31"/>
      <c r="JN86" s="31"/>
      <c r="JO86" s="31"/>
      <c r="JP86" s="31"/>
      <c r="JQ86" s="31"/>
      <c r="JR86" s="31"/>
      <c r="JS86" s="31"/>
      <c r="JT86" s="31"/>
      <c r="JU86" s="31"/>
      <c r="JV86" s="31"/>
      <c r="JW86" s="31"/>
      <c r="JX86" s="31"/>
      <c r="JY86" s="31"/>
      <c r="JZ86" s="31"/>
      <c r="KA86" s="31"/>
      <c r="KB86" s="31"/>
      <c r="KC86" s="31"/>
      <c r="KD86" s="31"/>
      <c r="KE86" s="31"/>
      <c r="KF86" s="31"/>
      <c r="KG86" s="31"/>
      <c r="KH86" s="31"/>
      <c r="KI86" s="31"/>
      <c r="KJ86" s="31"/>
      <c r="KK86" s="31"/>
      <c r="KL86" s="31"/>
      <c r="KM86" s="31"/>
      <c r="KN86" s="31"/>
      <c r="KO86" s="31"/>
      <c r="KP86" s="31"/>
      <c r="KQ86" s="31"/>
      <c r="KR86" s="31"/>
      <c r="KS86" s="31"/>
      <c r="KT86" s="31"/>
      <c r="KU86" s="31"/>
      <c r="KV86" s="31"/>
      <c r="KW86" s="31"/>
      <c r="KX86" s="31"/>
      <c r="KY86" s="31"/>
      <c r="KZ86" s="31"/>
      <c r="LA86" s="31"/>
      <c r="LB86" s="31"/>
      <c r="LC86" s="31"/>
      <c r="LD86" s="31"/>
      <c r="LE86" s="31"/>
      <c r="LF86" s="31"/>
      <c r="LG86" s="31"/>
      <c r="LH86" s="31"/>
      <c r="LI86" s="31"/>
      <c r="LJ86" s="31"/>
      <c r="LK86" s="31"/>
      <c r="LL86" s="31"/>
      <c r="LM86" s="31"/>
      <c r="LN86" s="31"/>
      <c r="LO86" s="31"/>
      <c r="LP86" s="31"/>
      <c r="LQ86" s="31"/>
      <c r="LR86" s="31"/>
      <c r="LS86" s="31"/>
      <c r="LT86" s="31"/>
      <c r="LU86" s="31"/>
      <c r="LV86" s="31"/>
      <c r="LW86" s="31"/>
      <c r="LX86" s="31"/>
      <c r="LY86" s="31"/>
      <c r="LZ86" s="31"/>
      <c r="MA86" s="31"/>
      <c r="MB86" s="31"/>
      <c r="MC86" s="31"/>
      <c r="MD86" s="31"/>
      <c r="ME86" s="31"/>
      <c r="MF86" s="31"/>
      <c r="MG86" s="31"/>
      <c r="MH86" s="31"/>
      <c r="MI86" s="31"/>
      <c r="MJ86" s="31"/>
      <c r="MK86" s="31"/>
      <c r="ML86" s="31"/>
      <c r="MM86" s="31"/>
      <c r="MN86" s="31"/>
      <c r="MO86" s="31"/>
      <c r="MP86" s="31"/>
      <c r="MQ86" s="31"/>
      <c r="MR86" s="31"/>
      <c r="MS86" s="31"/>
      <c r="MT86" s="31"/>
      <c r="MU86" s="31"/>
      <c r="MV86" s="31"/>
      <c r="MW86" s="31"/>
      <c r="MX86" s="31"/>
      <c r="MY86" s="31"/>
      <c r="MZ86" s="31"/>
      <c r="NA86" s="31"/>
      <c r="NB86" s="31"/>
      <c r="NC86" s="31"/>
      <c r="ND86" s="31"/>
      <c r="NE86" s="31"/>
      <c r="NF86" s="31"/>
      <c r="NG86" s="31"/>
      <c r="NH86" s="31"/>
      <c r="NI86" s="31"/>
      <c r="NJ86" s="31"/>
      <c r="NK86" s="31"/>
      <c r="NL86" s="31"/>
      <c r="NM86" s="31"/>
      <c r="NN86" s="31"/>
      <c r="NO86" s="31"/>
      <c r="NP86" s="31"/>
      <c r="NQ86" s="31"/>
      <c r="NR86" s="31"/>
      <c r="NS86" s="31"/>
      <c r="NT86" s="31"/>
      <c r="NU86" s="31"/>
      <c r="NV86" s="31"/>
      <c r="NW86" s="31"/>
      <c r="NX86" s="31"/>
      <c r="NY86" s="31"/>
      <c r="NZ86" s="31"/>
      <c r="OA86" s="31"/>
      <c r="OB86" s="31"/>
      <c r="OC86" s="31"/>
      <c r="OD86" s="31"/>
      <c r="OE86" s="31"/>
      <c r="OF86" s="31"/>
      <c r="OG86" s="31"/>
      <c r="OH86" s="31"/>
      <c r="OI86" s="31"/>
      <c r="OJ86" s="31"/>
      <c r="OK86" s="31"/>
      <c r="OL86" s="31"/>
      <c r="OM86" s="31"/>
      <c r="ON86" s="31"/>
      <c r="OO86" s="31"/>
      <c r="OP86" s="31"/>
      <c r="OQ86" s="31"/>
      <c r="OR86" s="31"/>
      <c r="OS86" s="31"/>
      <c r="OT86" s="31"/>
      <c r="OU86" s="31"/>
      <c r="OV86" s="31"/>
      <c r="OW86" s="31"/>
      <c r="OX86" s="31"/>
      <c r="OY86" s="31"/>
      <c r="OZ86" s="31"/>
      <c r="PA86" s="31"/>
      <c r="PB86" s="31"/>
      <c r="PC86" s="31"/>
      <c r="PD86" s="31"/>
      <c r="PE86" s="31"/>
      <c r="PF86" s="31"/>
      <c r="PG86" s="31"/>
      <c r="PH86" s="31"/>
      <c r="PI86" s="31"/>
      <c r="PJ86" s="31"/>
      <c r="PK86" s="31"/>
      <c r="PL86" s="31"/>
      <c r="PM86" s="31"/>
      <c r="PN86" s="31"/>
      <c r="PO86" s="31"/>
      <c r="PP86" s="31"/>
      <c r="PQ86" s="31"/>
      <c r="PR86" s="31"/>
      <c r="PS86" s="31"/>
      <c r="PT86" s="31"/>
      <c r="PU86" s="31"/>
      <c r="PV86" s="31"/>
      <c r="PW86" s="31"/>
      <c r="PX86" s="31"/>
      <c r="PY86" s="31"/>
      <c r="PZ86" s="31"/>
      <c r="QA86" s="31"/>
      <c r="QB86" s="31"/>
      <c r="QC86" s="31"/>
    </row>
    <row r="87" spans="1:445">
      <c r="A87" s="36" t="s">
        <v>123</v>
      </c>
      <c r="B87" s="33" t="s">
        <v>27</v>
      </c>
      <c r="C87" s="33">
        <v>76</v>
      </c>
      <c r="D87" s="33" t="s">
        <v>66</v>
      </c>
      <c r="E87" s="33"/>
      <c r="F87" s="33">
        <v>1295</v>
      </c>
      <c r="G87" s="33">
        <v>55</v>
      </c>
      <c r="H87" s="33"/>
      <c r="I87" s="33">
        <v>143</v>
      </c>
      <c r="J87" s="33">
        <v>167</v>
      </c>
      <c r="K87" s="33">
        <v>155</v>
      </c>
      <c r="L87" s="33">
        <v>155</v>
      </c>
      <c r="M87" s="33">
        <v>155</v>
      </c>
      <c r="N87" s="33">
        <v>143</v>
      </c>
      <c r="O87" s="33">
        <v>155</v>
      </c>
      <c r="P87" s="33">
        <v>155</v>
      </c>
      <c r="Q87" s="33">
        <v>12</v>
      </c>
      <c r="R87" s="33"/>
      <c r="S87" s="33"/>
      <c r="T87" s="20">
        <f t="shared" si="6"/>
        <v>1295</v>
      </c>
      <c r="U87" s="20">
        <f t="shared" si="7"/>
        <v>0</v>
      </c>
      <c r="V87" s="34">
        <f t="shared" si="9"/>
        <v>1</v>
      </c>
      <c r="W87" s="37"/>
      <c r="X87" s="35" t="str">
        <f t="shared" si="8"/>
        <v/>
      </c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  <c r="DW87" s="31"/>
      <c r="DX87" s="31"/>
      <c r="DY87" s="31"/>
      <c r="DZ87" s="31"/>
      <c r="EA87" s="31"/>
      <c r="EB87" s="31"/>
      <c r="EC87" s="31"/>
      <c r="ED87" s="31"/>
      <c r="EE87" s="31"/>
      <c r="EF87" s="31"/>
      <c r="EG87" s="31"/>
      <c r="EH87" s="31"/>
      <c r="EI87" s="31"/>
      <c r="EJ87" s="31"/>
      <c r="EK87" s="31"/>
      <c r="EL87" s="31"/>
      <c r="EM87" s="31"/>
      <c r="EN87" s="31"/>
      <c r="EO87" s="31"/>
      <c r="EP87" s="31"/>
      <c r="EQ87" s="31"/>
      <c r="ER87" s="31"/>
      <c r="ES87" s="31"/>
      <c r="ET87" s="31"/>
      <c r="EU87" s="31"/>
      <c r="EV87" s="31"/>
      <c r="EW87" s="31"/>
      <c r="EX87" s="31"/>
      <c r="EY87" s="31"/>
      <c r="EZ87" s="31"/>
      <c r="FA87" s="31"/>
      <c r="FB87" s="31"/>
      <c r="FC87" s="31"/>
      <c r="FD87" s="31"/>
      <c r="FE87" s="31"/>
      <c r="FF87" s="31"/>
      <c r="FG87" s="31"/>
      <c r="FH87" s="31"/>
      <c r="FI87" s="31"/>
      <c r="FJ87" s="31"/>
      <c r="FK87" s="31"/>
      <c r="FL87" s="31"/>
      <c r="FM87" s="31"/>
      <c r="FN87" s="31"/>
      <c r="FO87" s="31"/>
      <c r="FP87" s="31"/>
      <c r="FQ87" s="31"/>
      <c r="FR87" s="31"/>
      <c r="FS87" s="31"/>
      <c r="FT87" s="31"/>
      <c r="FU87" s="31"/>
      <c r="FV87" s="31"/>
      <c r="FW87" s="31"/>
      <c r="FX87" s="31"/>
      <c r="FY87" s="31"/>
      <c r="FZ87" s="31"/>
      <c r="GA87" s="31"/>
      <c r="GB87" s="31"/>
      <c r="GC87" s="31"/>
      <c r="GD87" s="31"/>
      <c r="GE87" s="31"/>
      <c r="GF87" s="31"/>
      <c r="GG87" s="31"/>
      <c r="GH87" s="31"/>
      <c r="GI87" s="31"/>
      <c r="GJ87" s="31"/>
      <c r="GK87" s="31"/>
      <c r="GL87" s="31"/>
      <c r="GM87" s="31"/>
      <c r="GN87" s="31"/>
      <c r="GO87" s="31"/>
      <c r="GP87" s="31"/>
      <c r="GQ87" s="31"/>
      <c r="GR87" s="31"/>
      <c r="GS87" s="31"/>
      <c r="GT87" s="31"/>
      <c r="GU87" s="31"/>
      <c r="GV87" s="31"/>
      <c r="GW87" s="31"/>
      <c r="GX87" s="31"/>
      <c r="GY87" s="31"/>
      <c r="GZ87" s="31"/>
      <c r="HA87" s="31"/>
      <c r="HB87" s="31"/>
      <c r="HC87" s="31"/>
      <c r="HD87" s="31"/>
      <c r="HE87" s="31"/>
      <c r="HF87" s="31"/>
      <c r="HG87" s="31"/>
      <c r="HH87" s="31"/>
      <c r="HI87" s="31"/>
      <c r="HJ87" s="31"/>
      <c r="HK87" s="31"/>
      <c r="HL87" s="31"/>
      <c r="HM87" s="31"/>
      <c r="HN87" s="31"/>
      <c r="HO87" s="31"/>
      <c r="HP87" s="31"/>
      <c r="HQ87" s="31"/>
      <c r="HR87" s="31"/>
      <c r="HS87" s="31"/>
      <c r="HT87" s="31"/>
      <c r="HU87" s="31"/>
      <c r="HV87" s="31"/>
      <c r="HW87" s="31"/>
      <c r="HX87" s="31"/>
      <c r="HY87" s="31"/>
      <c r="HZ87" s="31"/>
      <c r="IA87" s="31"/>
      <c r="IB87" s="31"/>
      <c r="IC87" s="31"/>
      <c r="ID87" s="31"/>
      <c r="IE87" s="31"/>
      <c r="IF87" s="31"/>
      <c r="IG87" s="31"/>
      <c r="IH87" s="31"/>
      <c r="II87" s="31"/>
      <c r="IJ87" s="31"/>
      <c r="IK87" s="31"/>
      <c r="IL87" s="31"/>
      <c r="IM87" s="31"/>
      <c r="IN87" s="31"/>
      <c r="IO87" s="31"/>
      <c r="IP87" s="31"/>
      <c r="IQ87" s="31"/>
      <c r="IR87" s="31"/>
      <c r="IS87" s="31"/>
      <c r="IT87" s="31"/>
      <c r="IU87" s="31"/>
      <c r="IV87" s="31"/>
      <c r="IW87" s="31"/>
      <c r="IX87" s="31"/>
      <c r="IY87" s="31"/>
      <c r="IZ87" s="31"/>
      <c r="JA87" s="31"/>
      <c r="JB87" s="31"/>
      <c r="JC87" s="31"/>
      <c r="JD87" s="31"/>
      <c r="JE87" s="31"/>
      <c r="JF87" s="31"/>
      <c r="JG87" s="31"/>
      <c r="JH87" s="31"/>
      <c r="JI87" s="31"/>
      <c r="JJ87" s="31"/>
      <c r="JK87" s="31"/>
      <c r="JL87" s="31"/>
      <c r="JM87" s="31"/>
      <c r="JN87" s="31"/>
      <c r="JO87" s="31"/>
      <c r="JP87" s="31"/>
      <c r="JQ87" s="31"/>
      <c r="JR87" s="31"/>
      <c r="JS87" s="31"/>
      <c r="JT87" s="31"/>
      <c r="JU87" s="31"/>
      <c r="JV87" s="31"/>
      <c r="JW87" s="31"/>
      <c r="JX87" s="31"/>
      <c r="JY87" s="31"/>
      <c r="JZ87" s="31"/>
      <c r="KA87" s="31"/>
      <c r="KB87" s="31"/>
      <c r="KC87" s="31"/>
      <c r="KD87" s="31"/>
      <c r="KE87" s="31"/>
      <c r="KF87" s="31"/>
      <c r="KG87" s="31"/>
      <c r="KH87" s="31"/>
      <c r="KI87" s="31"/>
      <c r="KJ87" s="31"/>
      <c r="KK87" s="31"/>
      <c r="KL87" s="31"/>
      <c r="KM87" s="31"/>
      <c r="KN87" s="31"/>
      <c r="KO87" s="31"/>
      <c r="KP87" s="31"/>
      <c r="KQ87" s="31"/>
      <c r="KR87" s="31"/>
      <c r="KS87" s="31"/>
      <c r="KT87" s="31"/>
      <c r="KU87" s="31"/>
      <c r="KV87" s="31"/>
      <c r="KW87" s="31"/>
      <c r="KX87" s="31"/>
      <c r="KY87" s="31"/>
      <c r="KZ87" s="31"/>
      <c r="LA87" s="31"/>
      <c r="LB87" s="31"/>
      <c r="LC87" s="31"/>
      <c r="LD87" s="31"/>
      <c r="LE87" s="31"/>
      <c r="LF87" s="31"/>
      <c r="LG87" s="31"/>
      <c r="LH87" s="31"/>
      <c r="LI87" s="31"/>
      <c r="LJ87" s="31"/>
      <c r="LK87" s="31"/>
      <c r="LL87" s="31"/>
      <c r="LM87" s="31"/>
      <c r="LN87" s="31"/>
      <c r="LO87" s="31"/>
      <c r="LP87" s="31"/>
      <c r="LQ87" s="31"/>
      <c r="LR87" s="31"/>
      <c r="LS87" s="31"/>
      <c r="LT87" s="31"/>
      <c r="LU87" s="31"/>
      <c r="LV87" s="31"/>
      <c r="LW87" s="31"/>
      <c r="LX87" s="31"/>
      <c r="LY87" s="31"/>
      <c r="LZ87" s="31"/>
      <c r="MA87" s="31"/>
      <c r="MB87" s="31"/>
      <c r="MC87" s="31"/>
      <c r="MD87" s="31"/>
      <c r="ME87" s="31"/>
      <c r="MF87" s="31"/>
      <c r="MG87" s="31"/>
      <c r="MH87" s="31"/>
      <c r="MI87" s="31"/>
      <c r="MJ87" s="31"/>
      <c r="MK87" s="31"/>
      <c r="ML87" s="31"/>
      <c r="MM87" s="31"/>
      <c r="MN87" s="31"/>
      <c r="MO87" s="31"/>
      <c r="MP87" s="31"/>
      <c r="MQ87" s="31"/>
      <c r="MR87" s="31"/>
      <c r="MS87" s="31"/>
      <c r="MT87" s="31"/>
      <c r="MU87" s="31"/>
      <c r="MV87" s="31"/>
      <c r="MW87" s="31"/>
      <c r="MX87" s="31"/>
      <c r="MY87" s="31"/>
      <c r="MZ87" s="31"/>
      <c r="NA87" s="31"/>
      <c r="NB87" s="31"/>
      <c r="NC87" s="31"/>
      <c r="ND87" s="31"/>
      <c r="NE87" s="31"/>
      <c r="NF87" s="31"/>
      <c r="NG87" s="31"/>
      <c r="NH87" s="31"/>
      <c r="NI87" s="31"/>
      <c r="NJ87" s="31"/>
      <c r="NK87" s="31"/>
      <c r="NL87" s="31"/>
      <c r="NM87" s="31"/>
      <c r="NN87" s="31"/>
      <c r="NO87" s="31"/>
      <c r="NP87" s="31"/>
      <c r="NQ87" s="31"/>
      <c r="NR87" s="31"/>
      <c r="NS87" s="31"/>
      <c r="NT87" s="31"/>
      <c r="NU87" s="31"/>
      <c r="NV87" s="31"/>
      <c r="NW87" s="31"/>
      <c r="NX87" s="31"/>
      <c r="NY87" s="31"/>
      <c r="NZ87" s="31"/>
      <c r="OA87" s="31"/>
      <c r="OB87" s="31"/>
      <c r="OC87" s="31"/>
      <c r="OD87" s="31"/>
      <c r="OE87" s="31"/>
      <c r="OF87" s="31"/>
      <c r="OG87" s="31"/>
      <c r="OH87" s="31"/>
      <c r="OI87" s="31"/>
      <c r="OJ87" s="31"/>
      <c r="OK87" s="31"/>
      <c r="OL87" s="31"/>
      <c r="OM87" s="31"/>
      <c r="ON87" s="31"/>
      <c r="OO87" s="31"/>
      <c r="OP87" s="31"/>
      <c r="OQ87" s="31"/>
      <c r="OR87" s="31"/>
      <c r="OS87" s="31"/>
      <c r="OT87" s="31"/>
      <c r="OU87" s="31"/>
      <c r="OV87" s="31"/>
      <c r="OW87" s="31"/>
      <c r="OX87" s="31"/>
      <c r="OY87" s="31"/>
      <c r="OZ87" s="31"/>
      <c r="PA87" s="31"/>
      <c r="PB87" s="31"/>
      <c r="PC87" s="31"/>
      <c r="PD87" s="31"/>
      <c r="PE87" s="31"/>
      <c r="PF87" s="31"/>
      <c r="PG87" s="31"/>
      <c r="PH87" s="31"/>
      <c r="PI87" s="31"/>
      <c r="PJ87" s="31"/>
      <c r="PK87" s="31"/>
      <c r="PL87" s="31"/>
      <c r="PM87" s="31"/>
      <c r="PN87" s="31"/>
      <c r="PO87" s="31"/>
      <c r="PP87" s="31"/>
      <c r="PQ87" s="31"/>
      <c r="PR87" s="31"/>
      <c r="PS87" s="31"/>
      <c r="PT87" s="31"/>
      <c r="PU87" s="31"/>
      <c r="PV87" s="31"/>
      <c r="PW87" s="31"/>
      <c r="PX87" s="31"/>
      <c r="PY87" s="31"/>
      <c r="PZ87" s="31"/>
      <c r="QA87" s="31"/>
      <c r="QB87" s="31"/>
      <c r="QC87" s="31"/>
    </row>
    <row r="88" spans="1:445">
      <c r="A88" s="36" t="s">
        <v>715</v>
      </c>
      <c r="B88" s="33" t="s">
        <v>27</v>
      </c>
      <c r="C88" s="33">
        <v>80</v>
      </c>
      <c r="D88" s="33" t="s">
        <v>31</v>
      </c>
      <c r="E88" s="33"/>
      <c r="F88" s="33">
        <v>375</v>
      </c>
      <c r="G88" s="33">
        <v>80</v>
      </c>
      <c r="H88" s="43"/>
      <c r="I88" s="33">
        <v>40</v>
      </c>
      <c r="J88" s="37">
        <v>40</v>
      </c>
      <c r="K88" s="33">
        <v>40</v>
      </c>
      <c r="L88" s="33">
        <v>40</v>
      </c>
      <c r="M88" s="33">
        <v>40</v>
      </c>
      <c r="N88" s="33">
        <v>40</v>
      </c>
      <c r="O88" s="33">
        <v>40</v>
      </c>
      <c r="P88" s="33">
        <v>15</v>
      </c>
      <c r="Q88" s="33"/>
      <c r="R88" s="33"/>
      <c r="S88" s="33"/>
      <c r="T88" s="20">
        <f t="shared" si="6"/>
        <v>375</v>
      </c>
      <c r="U88" s="20">
        <f t="shared" si="7"/>
        <v>0</v>
      </c>
      <c r="V88" s="34">
        <f t="shared" si="9"/>
        <v>1</v>
      </c>
      <c r="W88" s="37"/>
      <c r="X88" s="35" t="str">
        <f t="shared" si="8"/>
        <v/>
      </c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  <c r="GU88" s="31"/>
      <c r="GV88" s="31"/>
      <c r="GW88" s="31"/>
      <c r="GX88" s="31"/>
      <c r="GY88" s="31"/>
      <c r="GZ88" s="31"/>
      <c r="HA88" s="31"/>
      <c r="HB88" s="31"/>
      <c r="HC88" s="31"/>
      <c r="HD88" s="31"/>
      <c r="HE88" s="31"/>
      <c r="HF88" s="31"/>
      <c r="HG88" s="31"/>
      <c r="HH88" s="31"/>
      <c r="HI88" s="31"/>
      <c r="HJ88" s="31"/>
      <c r="HK88" s="31"/>
      <c r="HL88" s="31"/>
      <c r="HM88" s="31"/>
      <c r="HN88" s="31"/>
      <c r="HO88" s="31"/>
      <c r="HP88" s="31"/>
      <c r="HQ88" s="31"/>
      <c r="HR88" s="31"/>
      <c r="HS88" s="31"/>
      <c r="HT88" s="31"/>
      <c r="HU88" s="31"/>
      <c r="HV88" s="31"/>
      <c r="HW88" s="31"/>
      <c r="HX88" s="31"/>
      <c r="HY88" s="31"/>
      <c r="HZ88" s="31"/>
      <c r="IA88" s="31"/>
      <c r="IB88" s="31"/>
      <c r="IC88" s="31"/>
      <c r="ID88" s="31"/>
      <c r="IE88" s="31"/>
      <c r="IF88" s="31"/>
      <c r="IG88" s="31"/>
      <c r="IH88" s="31"/>
      <c r="II88" s="31"/>
      <c r="IJ88" s="31"/>
      <c r="IK88" s="31"/>
      <c r="IL88" s="31"/>
      <c r="IM88" s="31"/>
      <c r="IN88" s="31"/>
      <c r="IO88" s="31"/>
      <c r="IP88" s="31"/>
      <c r="IQ88" s="31"/>
      <c r="IR88" s="31"/>
      <c r="IS88" s="31"/>
      <c r="IT88" s="31"/>
      <c r="IU88" s="31"/>
      <c r="IV88" s="31"/>
      <c r="IW88" s="31"/>
      <c r="IX88" s="31"/>
      <c r="IY88" s="31"/>
      <c r="IZ88" s="31"/>
      <c r="JA88" s="31"/>
      <c r="JB88" s="31"/>
      <c r="JC88" s="31"/>
      <c r="JD88" s="31"/>
      <c r="JE88" s="31"/>
      <c r="JF88" s="31"/>
      <c r="JG88" s="31"/>
      <c r="JH88" s="31"/>
      <c r="JI88" s="31"/>
      <c r="JJ88" s="31"/>
      <c r="JK88" s="31"/>
      <c r="JL88" s="31"/>
      <c r="JM88" s="31"/>
      <c r="JN88" s="31"/>
      <c r="JO88" s="31"/>
      <c r="JP88" s="31"/>
      <c r="JQ88" s="31"/>
      <c r="JR88" s="31"/>
      <c r="JS88" s="31"/>
      <c r="JT88" s="31"/>
      <c r="JU88" s="31"/>
      <c r="JV88" s="31"/>
      <c r="JW88" s="31"/>
      <c r="JX88" s="31"/>
      <c r="JY88" s="31"/>
      <c r="JZ88" s="31"/>
      <c r="KA88" s="31"/>
      <c r="KB88" s="31"/>
      <c r="KC88" s="31"/>
      <c r="KD88" s="31"/>
      <c r="KE88" s="31"/>
      <c r="KF88" s="31"/>
      <c r="KG88" s="31"/>
      <c r="KH88" s="31"/>
      <c r="KI88" s="31"/>
      <c r="KJ88" s="31"/>
      <c r="KK88" s="31"/>
      <c r="KL88" s="31"/>
      <c r="KM88" s="31"/>
      <c r="KN88" s="31"/>
      <c r="KO88" s="31"/>
      <c r="KP88" s="31"/>
      <c r="KQ88" s="31"/>
      <c r="KR88" s="31"/>
      <c r="KS88" s="31"/>
      <c r="KT88" s="31"/>
      <c r="KU88" s="31"/>
      <c r="KV88" s="31"/>
      <c r="KW88" s="31"/>
      <c r="KX88" s="31"/>
      <c r="KY88" s="31"/>
      <c r="KZ88" s="31"/>
      <c r="LA88" s="31"/>
      <c r="LB88" s="31"/>
      <c r="LC88" s="31"/>
      <c r="LD88" s="31"/>
      <c r="LE88" s="31"/>
      <c r="LF88" s="31"/>
      <c r="LG88" s="31"/>
      <c r="LH88" s="31"/>
      <c r="LI88" s="31"/>
      <c r="LJ88" s="31"/>
      <c r="LK88" s="31"/>
      <c r="LL88" s="31"/>
      <c r="LM88" s="31"/>
      <c r="LN88" s="31"/>
      <c r="LO88" s="31"/>
      <c r="LP88" s="31"/>
      <c r="LQ88" s="31"/>
      <c r="LR88" s="31"/>
      <c r="LS88" s="31"/>
      <c r="LT88" s="31"/>
      <c r="LU88" s="31"/>
      <c r="LV88" s="31"/>
      <c r="LW88" s="31"/>
      <c r="LX88" s="31"/>
      <c r="LY88" s="31"/>
      <c r="LZ88" s="31"/>
      <c r="MA88" s="31"/>
      <c r="MB88" s="31"/>
      <c r="MC88" s="31"/>
      <c r="MD88" s="31"/>
      <c r="ME88" s="31"/>
      <c r="MF88" s="31"/>
      <c r="MG88" s="31"/>
      <c r="MH88" s="31"/>
      <c r="MI88" s="31"/>
      <c r="MJ88" s="31"/>
      <c r="MK88" s="31"/>
      <c r="ML88" s="31"/>
      <c r="MM88" s="31"/>
      <c r="MN88" s="31"/>
      <c r="MO88" s="31"/>
      <c r="MP88" s="31"/>
      <c r="MQ88" s="31"/>
      <c r="MR88" s="31"/>
      <c r="MS88" s="31"/>
      <c r="MT88" s="31"/>
      <c r="MU88" s="31"/>
      <c r="MV88" s="31"/>
      <c r="MW88" s="31"/>
      <c r="MX88" s="31"/>
      <c r="MY88" s="31"/>
      <c r="MZ88" s="31"/>
      <c r="NA88" s="31"/>
      <c r="NB88" s="31"/>
      <c r="NC88" s="31"/>
      <c r="ND88" s="31"/>
      <c r="NE88" s="31"/>
      <c r="NF88" s="31"/>
      <c r="NG88" s="31"/>
      <c r="NH88" s="31"/>
      <c r="NI88" s="31"/>
      <c r="NJ88" s="31"/>
      <c r="NK88" s="31"/>
      <c r="NL88" s="31"/>
      <c r="NM88" s="31"/>
      <c r="NN88" s="31"/>
      <c r="NO88" s="31"/>
      <c r="NP88" s="31"/>
      <c r="NQ88" s="31"/>
      <c r="NR88" s="31"/>
      <c r="NS88" s="31"/>
      <c r="NT88" s="31"/>
      <c r="NU88" s="31"/>
      <c r="NV88" s="31"/>
      <c r="NW88" s="31"/>
      <c r="NX88" s="31"/>
      <c r="NY88" s="31"/>
      <c r="NZ88" s="31"/>
      <c r="OA88" s="31"/>
      <c r="OB88" s="31"/>
      <c r="OC88" s="31"/>
      <c r="OD88" s="31"/>
      <c r="OE88" s="31"/>
      <c r="OF88" s="31"/>
      <c r="OG88" s="31"/>
      <c r="OH88" s="31"/>
      <c r="OI88" s="31"/>
      <c r="OJ88" s="31"/>
      <c r="OK88" s="31"/>
      <c r="OL88" s="31"/>
      <c r="OM88" s="31"/>
      <c r="ON88" s="31"/>
      <c r="OO88" s="31"/>
      <c r="OP88" s="31"/>
      <c r="OQ88" s="31"/>
      <c r="OR88" s="31"/>
      <c r="OS88" s="31"/>
      <c r="OT88" s="31"/>
      <c r="OU88" s="31"/>
      <c r="OV88" s="31"/>
      <c r="OW88" s="31"/>
      <c r="OX88" s="31"/>
      <c r="OY88" s="31"/>
      <c r="OZ88" s="31"/>
      <c r="PA88" s="31"/>
      <c r="PB88" s="31"/>
      <c r="PC88" s="31"/>
      <c r="PD88" s="31"/>
      <c r="PE88" s="31"/>
      <c r="PF88" s="31"/>
      <c r="PG88" s="31"/>
      <c r="PH88" s="31"/>
      <c r="PI88" s="31"/>
      <c r="PJ88" s="31"/>
      <c r="PK88" s="31"/>
      <c r="PL88" s="31"/>
      <c r="PM88" s="31"/>
      <c r="PN88" s="31"/>
      <c r="PO88" s="31"/>
      <c r="PP88" s="31"/>
      <c r="PQ88" s="31"/>
      <c r="PR88" s="31"/>
      <c r="PS88" s="31"/>
      <c r="PT88" s="31"/>
      <c r="PU88" s="31"/>
      <c r="PV88" s="31"/>
      <c r="PW88" s="31"/>
      <c r="PX88" s="31"/>
      <c r="PY88" s="31"/>
      <c r="PZ88" s="31"/>
      <c r="QA88" s="31"/>
      <c r="QB88" s="31"/>
      <c r="QC88" s="31"/>
    </row>
    <row r="89" spans="1:445">
      <c r="A89" s="36" t="s">
        <v>127</v>
      </c>
      <c r="B89" s="33" t="s">
        <v>27</v>
      </c>
      <c r="C89" s="33">
        <v>96</v>
      </c>
      <c r="D89" s="33" t="s">
        <v>129</v>
      </c>
      <c r="E89" s="33"/>
      <c r="F89" s="33">
        <v>1090</v>
      </c>
      <c r="G89" s="33">
        <v>55</v>
      </c>
      <c r="H89" s="33">
        <v>115</v>
      </c>
      <c r="I89" s="33">
        <v>115</v>
      </c>
      <c r="J89" s="40">
        <v>115</v>
      </c>
      <c r="K89" s="33">
        <v>115</v>
      </c>
      <c r="L89" s="33">
        <v>115</v>
      </c>
      <c r="M89" s="33">
        <v>115</v>
      </c>
      <c r="N89" s="33">
        <v>115</v>
      </c>
      <c r="O89" s="33">
        <v>115</v>
      </c>
      <c r="P89" s="33">
        <v>115</v>
      </c>
      <c r="Q89" s="33"/>
      <c r="R89" s="33"/>
      <c r="S89" s="33"/>
      <c r="T89" s="20">
        <f t="shared" si="6"/>
        <v>1090</v>
      </c>
      <c r="U89" s="20">
        <f t="shared" si="7"/>
        <v>0</v>
      </c>
      <c r="V89" s="34">
        <f t="shared" si="9"/>
        <v>1</v>
      </c>
      <c r="W89" s="37"/>
      <c r="X89" s="35" t="str">
        <f t="shared" si="8"/>
        <v/>
      </c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  <c r="DW89" s="31"/>
      <c r="DX89" s="31"/>
      <c r="DY89" s="31"/>
      <c r="DZ89" s="31"/>
      <c r="EA89" s="31"/>
      <c r="EB89" s="31"/>
      <c r="EC89" s="31"/>
      <c r="ED89" s="31"/>
      <c r="EE89" s="31"/>
      <c r="EF89" s="31"/>
      <c r="EG89" s="31"/>
      <c r="EH89" s="31"/>
      <c r="EI89" s="31"/>
      <c r="EJ89" s="31"/>
      <c r="EK89" s="31"/>
      <c r="EL89" s="31"/>
      <c r="EM89" s="31"/>
      <c r="EN89" s="31"/>
      <c r="EO89" s="31"/>
      <c r="EP89" s="31"/>
      <c r="EQ89" s="31"/>
      <c r="ER89" s="31"/>
      <c r="ES89" s="31"/>
      <c r="ET89" s="31"/>
      <c r="EU89" s="31"/>
      <c r="EV89" s="31"/>
      <c r="EW89" s="31"/>
      <c r="EX89" s="31"/>
      <c r="EY89" s="31"/>
      <c r="EZ89" s="31"/>
      <c r="FA89" s="31"/>
      <c r="FB89" s="31"/>
      <c r="FC89" s="31"/>
      <c r="FD89" s="31"/>
      <c r="FE89" s="31"/>
      <c r="FF89" s="31"/>
      <c r="FG89" s="31"/>
      <c r="FH89" s="31"/>
      <c r="FI89" s="31"/>
      <c r="FJ89" s="31"/>
      <c r="FK89" s="31"/>
      <c r="FL89" s="31"/>
      <c r="FM89" s="31"/>
      <c r="FN89" s="31"/>
      <c r="FO89" s="31"/>
      <c r="FP89" s="31"/>
      <c r="FQ89" s="31"/>
      <c r="FR89" s="31"/>
      <c r="FS89" s="31"/>
      <c r="FT89" s="31"/>
      <c r="FU89" s="31"/>
      <c r="FV89" s="31"/>
      <c r="FW89" s="31"/>
      <c r="FX89" s="31"/>
      <c r="FY89" s="31"/>
      <c r="FZ89" s="31"/>
      <c r="GA89" s="31"/>
      <c r="GB89" s="31"/>
      <c r="GC89" s="31"/>
      <c r="GD89" s="31"/>
      <c r="GE89" s="31"/>
      <c r="GF89" s="31"/>
      <c r="GG89" s="31"/>
      <c r="GH89" s="31"/>
      <c r="GI89" s="31"/>
      <c r="GJ89" s="31"/>
      <c r="GK89" s="31"/>
      <c r="GL89" s="31"/>
      <c r="GM89" s="31"/>
      <c r="GN89" s="31"/>
      <c r="GO89" s="31"/>
      <c r="GP89" s="31"/>
      <c r="GQ89" s="31"/>
      <c r="GR89" s="31"/>
      <c r="GS89" s="31"/>
      <c r="GT89" s="31"/>
      <c r="GU89" s="31"/>
      <c r="GV89" s="31"/>
      <c r="GW89" s="31"/>
      <c r="GX89" s="31"/>
      <c r="GY89" s="31"/>
      <c r="GZ89" s="31"/>
      <c r="HA89" s="31"/>
      <c r="HB89" s="31"/>
      <c r="HC89" s="31"/>
      <c r="HD89" s="31"/>
      <c r="HE89" s="31"/>
      <c r="HF89" s="31"/>
      <c r="HG89" s="31"/>
      <c r="HH89" s="31"/>
      <c r="HI89" s="31"/>
      <c r="HJ89" s="31"/>
      <c r="HK89" s="31"/>
      <c r="HL89" s="31"/>
      <c r="HM89" s="31"/>
      <c r="HN89" s="31"/>
      <c r="HO89" s="31"/>
      <c r="HP89" s="31"/>
      <c r="HQ89" s="31"/>
      <c r="HR89" s="31"/>
      <c r="HS89" s="31"/>
      <c r="HT89" s="31"/>
      <c r="HU89" s="31"/>
      <c r="HV89" s="31"/>
      <c r="HW89" s="31"/>
      <c r="HX89" s="31"/>
      <c r="HY89" s="31"/>
      <c r="HZ89" s="31"/>
      <c r="IA89" s="31"/>
      <c r="IB89" s="31"/>
      <c r="IC89" s="31"/>
      <c r="ID89" s="31"/>
      <c r="IE89" s="31"/>
      <c r="IF89" s="31"/>
      <c r="IG89" s="31"/>
      <c r="IH89" s="31"/>
      <c r="II89" s="31"/>
      <c r="IJ89" s="31"/>
      <c r="IK89" s="31"/>
      <c r="IL89" s="31"/>
      <c r="IM89" s="31"/>
      <c r="IN89" s="31"/>
      <c r="IO89" s="31"/>
      <c r="IP89" s="31"/>
      <c r="IQ89" s="31"/>
      <c r="IR89" s="31"/>
      <c r="IS89" s="31"/>
      <c r="IT89" s="31"/>
      <c r="IU89" s="31"/>
      <c r="IV89" s="31"/>
      <c r="IW89" s="31"/>
      <c r="IX89" s="31"/>
      <c r="IY89" s="31"/>
      <c r="IZ89" s="31"/>
      <c r="JA89" s="31"/>
      <c r="JB89" s="31"/>
      <c r="JC89" s="31"/>
      <c r="JD89" s="31"/>
      <c r="JE89" s="31"/>
      <c r="JF89" s="31"/>
      <c r="JG89" s="31"/>
      <c r="JH89" s="31"/>
      <c r="JI89" s="31"/>
      <c r="JJ89" s="31"/>
      <c r="JK89" s="31"/>
      <c r="JL89" s="31"/>
      <c r="JM89" s="31"/>
      <c r="JN89" s="31"/>
      <c r="JO89" s="31"/>
      <c r="JP89" s="31"/>
      <c r="JQ89" s="31"/>
      <c r="JR89" s="31"/>
      <c r="JS89" s="31"/>
      <c r="JT89" s="31"/>
      <c r="JU89" s="31"/>
      <c r="JV89" s="31"/>
      <c r="JW89" s="31"/>
      <c r="JX89" s="31"/>
      <c r="JY89" s="31"/>
      <c r="JZ89" s="31"/>
      <c r="KA89" s="31"/>
      <c r="KB89" s="31"/>
      <c r="KC89" s="31"/>
      <c r="KD89" s="31"/>
      <c r="KE89" s="31"/>
      <c r="KF89" s="31"/>
      <c r="KG89" s="31"/>
      <c r="KH89" s="31"/>
      <c r="KI89" s="31"/>
      <c r="KJ89" s="31"/>
      <c r="KK89" s="31"/>
      <c r="KL89" s="31"/>
      <c r="KM89" s="31"/>
      <c r="KN89" s="31"/>
      <c r="KO89" s="31"/>
      <c r="KP89" s="31"/>
      <c r="KQ89" s="31"/>
      <c r="KR89" s="31"/>
      <c r="KS89" s="31"/>
      <c r="KT89" s="31"/>
      <c r="KU89" s="31"/>
      <c r="KV89" s="31"/>
      <c r="KW89" s="31"/>
      <c r="KX89" s="31"/>
      <c r="KY89" s="31"/>
      <c r="KZ89" s="31"/>
      <c r="LA89" s="31"/>
      <c r="LB89" s="31"/>
      <c r="LC89" s="31"/>
      <c r="LD89" s="31"/>
      <c r="LE89" s="31"/>
      <c r="LF89" s="31"/>
      <c r="LG89" s="31"/>
      <c r="LH89" s="31"/>
      <c r="LI89" s="31"/>
      <c r="LJ89" s="31"/>
      <c r="LK89" s="31"/>
      <c r="LL89" s="31"/>
      <c r="LM89" s="31"/>
      <c r="LN89" s="31"/>
      <c r="LO89" s="31"/>
      <c r="LP89" s="31"/>
      <c r="LQ89" s="31"/>
      <c r="LR89" s="31"/>
      <c r="LS89" s="31"/>
      <c r="LT89" s="31"/>
      <c r="LU89" s="31"/>
      <c r="LV89" s="31"/>
      <c r="LW89" s="31"/>
      <c r="LX89" s="31"/>
      <c r="LY89" s="31"/>
      <c r="LZ89" s="31"/>
      <c r="MA89" s="31"/>
      <c r="MB89" s="31"/>
      <c r="MC89" s="31"/>
      <c r="MD89" s="31"/>
      <c r="ME89" s="31"/>
      <c r="MF89" s="31"/>
      <c r="MG89" s="31"/>
      <c r="MH89" s="31"/>
      <c r="MI89" s="31"/>
      <c r="MJ89" s="31"/>
      <c r="MK89" s="31"/>
      <c r="ML89" s="31"/>
      <c r="MM89" s="31"/>
      <c r="MN89" s="31"/>
      <c r="MO89" s="31"/>
      <c r="MP89" s="31"/>
      <c r="MQ89" s="31"/>
      <c r="MR89" s="31"/>
      <c r="MS89" s="31"/>
      <c r="MT89" s="31"/>
      <c r="MU89" s="31"/>
      <c r="MV89" s="31"/>
      <c r="MW89" s="31"/>
      <c r="MX89" s="31"/>
      <c r="MY89" s="31"/>
      <c r="MZ89" s="31"/>
      <c r="NA89" s="31"/>
      <c r="NB89" s="31"/>
      <c r="NC89" s="31"/>
      <c r="ND89" s="31"/>
      <c r="NE89" s="31"/>
      <c r="NF89" s="31"/>
      <c r="NG89" s="31"/>
      <c r="NH89" s="31"/>
      <c r="NI89" s="31"/>
      <c r="NJ89" s="31"/>
      <c r="NK89" s="31"/>
      <c r="NL89" s="31"/>
      <c r="NM89" s="31"/>
      <c r="NN89" s="31"/>
      <c r="NO89" s="31"/>
      <c r="NP89" s="31"/>
      <c r="NQ89" s="31"/>
      <c r="NR89" s="31"/>
      <c r="NS89" s="31"/>
      <c r="NT89" s="31"/>
      <c r="NU89" s="31"/>
      <c r="NV89" s="31"/>
      <c r="NW89" s="31"/>
      <c r="NX89" s="31"/>
      <c r="NY89" s="31"/>
      <c r="NZ89" s="31"/>
      <c r="OA89" s="31"/>
      <c r="OB89" s="31"/>
      <c r="OC89" s="31"/>
      <c r="OD89" s="31"/>
      <c r="OE89" s="31"/>
      <c r="OF89" s="31"/>
      <c r="OG89" s="31"/>
      <c r="OH89" s="31"/>
      <c r="OI89" s="31"/>
      <c r="OJ89" s="31"/>
      <c r="OK89" s="31"/>
      <c r="OL89" s="31"/>
      <c r="OM89" s="31"/>
      <c r="ON89" s="31"/>
      <c r="OO89" s="31"/>
      <c r="OP89" s="31"/>
      <c r="OQ89" s="31"/>
      <c r="OR89" s="31"/>
      <c r="OS89" s="31"/>
      <c r="OT89" s="31"/>
      <c r="OU89" s="31"/>
      <c r="OV89" s="31"/>
      <c r="OW89" s="31"/>
      <c r="OX89" s="31"/>
      <c r="OY89" s="31"/>
      <c r="OZ89" s="31"/>
      <c r="PA89" s="31"/>
      <c r="PB89" s="31"/>
      <c r="PC89" s="31"/>
      <c r="PD89" s="31"/>
      <c r="PE89" s="31"/>
      <c r="PF89" s="31"/>
      <c r="PG89" s="31"/>
      <c r="PH89" s="31"/>
      <c r="PI89" s="31"/>
      <c r="PJ89" s="31"/>
      <c r="PK89" s="31"/>
      <c r="PL89" s="31"/>
      <c r="PM89" s="31"/>
      <c r="PN89" s="31"/>
      <c r="PO89" s="31"/>
      <c r="PP89" s="31"/>
      <c r="PQ89" s="31"/>
      <c r="PR89" s="31"/>
      <c r="PS89" s="31"/>
      <c r="PT89" s="31"/>
      <c r="PU89" s="31"/>
      <c r="PV89" s="31"/>
      <c r="PW89" s="31"/>
      <c r="PX89" s="31"/>
      <c r="PY89" s="31"/>
      <c r="PZ89" s="31"/>
      <c r="QA89" s="31"/>
      <c r="QB89" s="31"/>
      <c r="QC89" s="31"/>
    </row>
    <row r="90" spans="1:445">
      <c r="A90" s="36" t="s">
        <v>128</v>
      </c>
      <c r="B90" s="33" t="s">
        <v>27</v>
      </c>
      <c r="C90" s="33">
        <v>120</v>
      </c>
      <c r="D90" s="33" t="s">
        <v>28</v>
      </c>
      <c r="E90" s="33"/>
      <c r="F90" s="33">
        <v>1150</v>
      </c>
      <c r="G90" s="33">
        <v>115</v>
      </c>
      <c r="H90" s="33">
        <v>115</v>
      </c>
      <c r="I90" s="33">
        <v>115</v>
      </c>
      <c r="J90" s="38">
        <v>115</v>
      </c>
      <c r="K90" s="33">
        <v>115</v>
      </c>
      <c r="L90" s="33">
        <v>115</v>
      </c>
      <c r="M90" s="33">
        <v>115</v>
      </c>
      <c r="N90" s="33">
        <v>115</v>
      </c>
      <c r="O90" s="33">
        <v>115</v>
      </c>
      <c r="P90" s="33">
        <v>115</v>
      </c>
      <c r="Q90" s="33"/>
      <c r="R90" s="33"/>
      <c r="S90" s="33"/>
      <c r="T90" s="20">
        <f t="shared" si="6"/>
        <v>1150</v>
      </c>
      <c r="U90" s="20">
        <f t="shared" si="7"/>
        <v>0</v>
      </c>
      <c r="V90" s="34">
        <f t="shared" si="9"/>
        <v>1</v>
      </c>
      <c r="W90" s="37"/>
      <c r="X90" s="35" t="str">
        <f t="shared" si="8"/>
        <v/>
      </c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  <c r="DW90" s="31"/>
      <c r="DX90" s="31"/>
      <c r="DY90" s="31"/>
      <c r="DZ90" s="31"/>
      <c r="EA90" s="31"/>
      <c r="EB90" s="31"/>
      <c r="EC90" s="31"/>
      <c r="ED90" s="31"/>
      <c r="EE90" s="31"/>
      <c r="EF90" s="31"/>
      <c r="EG90" s="31"/>
      <c r="EH90" s="31"/>
      <c r="EI90" s="31"/>
      <c r="EJ90" s="31"/>
      <c r="EK90" s="31"/>
      <c r="EL90" s="31"/>
      <c r="EM90" s="31"/>
      <c r="EN90" s="31"/>
      <c r="EO90" s="31"/>
      <c r="EP90" s="31"/>
      <c r="EQ90" s="31"/>
      <c r="ER90" s="31"/>
      <c r="ES90" s="31"/>
      <c r="ET90" s="31"/>
      <c r="EU90" s="31"/>
      <c r="EV90" s="31"/>
      <c r="EW90" s="31"/>
      <c r="EX90" s="31"/>
      <c r="EY90" s="31"/>
      <c r="EZ90" s="31"/>
      <c r="FA90" s="31"/>
      <c r="FB90" s="31"/>
      <c r="FC90" s="31"/>
      <c r="FD90" s="31"/>
      <c r="FE90" s="31"/>
      <c r="FF90" s="31"/>
      <c r="FG90" s="31"/>
      <c r="FH90" s="31"/>
      <c r="FI90" s="31"/>
      <c r="FJ90" s="31"/>
      <c r="FK90" s="31"/>
      <c r="FL90" s="31"/>
      <c r="FM90" s="31"/>
      <c r="FN90" s="31"/>
      <c r="FO90" s="31"/>
      <c r="FP90" s="31"/>
      <c r="FQ90" s="31"/>
      <c r="FR90" s="31"/>
      <c r="FS90" s="31"/>
      <c r="FT90" s="31"/>
      <c r="FU90" s="31"/>
      <c r="FV90" s="31"/>
      <c r="FW90" s="31"/>
      <c r="FX90" s="31"/>
      <c r="FY90" s="31"/>
      <c r="FZ90" s="31"/>
      <c r="GA90" s="31"/>
      <c r="GB90" s="31"/>
      <c r="GC90" s="31"/>
      <c r="GD90" s="31"/>
      <c r="GE90" s="31"/>
      <c r="GF90" s="31"/>
      <c r="GG90" s="31"/>
      <c r="GH90" s="31"/>
      <c r="GI90" s="31"/>
      <c r="GJ90" s="31"/>
      <c r="GK90" s="31"/>
      <c r="GL90" s="31"/>
      <c r="GM90" s="31"/>
      <c r="GN90" s="31"/>
      <c r="GO90" s="31"/>
      <c r="GP90" s="31"/>
      <c r="GQ90" s="31"/>
      <c r="GR90" s="31"/>
      <c r="GS90" s="31"/>
      <c r="GT90" s="31"/>
      <c r="GU90" s="31"/>
      <c r="GV90" s="31"/>
      <c r="GW90" s="31"/>
      <c r="GX90" s="31"/>
      <c r="GY90" s="31"/>
      <c r="GZ90" s="31"/>
      <c r="HA90" s="31"/>
      <c r="HB90" s="31"/>
      <c r="HC90" s="31"/>
      <c r="HD90" s="31"/>
      <c r="HE90" s="31"/>
      <c r="HF90" s="31"/>
      <c r="HG90" s="31"/>
      <c r="HH90" s="31"/>
      <c r="HI90" s="31"/>
      <c r="HJ90" s="31"/>
      <c r="HK90" s="31"/>
      <c r="HL90" s="31"/>
      <c r="HM90" s="31"/>
      <c r="HN90" s="31"/>
      <c r="HO90" s="31"/>
      <c r="HP90" s="31"/>
      <c r="HQ90" s="31"/>
      <c r="HR90" s="31"/>
      <c r="HS90" s="31"/>
      <c r="HT90" s="31"/>
      <c r="HU90" s="31"/>
      <c r="HV90" s="31"/>
      <c r="HW90" s="31"/>
      <c r="HX90" s="31"/>
      <c r="HY90" s="31"/>
      <c r="HZ90" s="31"/>
      <c r="IA90" s="31"/>
      <c r="IB90" s="31"/>
      <c r="IC90" s="31"/>
      <c r="ID90" s="31"/>
      <c r="IE90" s="31"/>
      <c r="IF90" s="31"/>
      <c r="IG90" s="31"/>
      <c r="IH90" s="31"/>
      <c r="II90" s="31"/>
      <c r="IJ90" s="31"/>
      <c r="IK90" s="31"/>
      <c r="IL90" s="31"/>
      <c r="IM90" s="31"/>
      <c r="IN90" s="31"/>
      <c r="IO90" s="31"/>
      <c r="IP90" s="31"/>
      <c r="IQ90" s="31"/>
      <c r="IR90" s="31"/>
      <c r="IS90" s="31"/>
      <c r="IT90" s="31"/>
      <c r="IU90" s="31"/>
      <c r="IV90" s="31"/>
      <c r="IW90" s="31"/>
      <c r="IX90" s="31"/>
      <c r="IY90" s="31"/>
      <c r="IZ90" s="31"/>
      <c r="JA90" s="31"/>
      <c r="JB90" s="31"/>
      <c r="JC90" s="31"/>
      <c r="JD90" s="31"/>
      <c r="JE90" s="31"/>
      <c r="JF90" s="31"/>
      <c r="JG90" s="31"/>
      <c r="JH90" s="31"/>
      <c r="JI90" s="31"/>
      <c r="JJ90" s="31"/>
      <c r="JK90" s="31"/>
      <c r="JL90" s="31"/>
      <c r="JM90" s="31"/>
      <c r="JN90" s="31"/>
      <c r="JO90" s="31"/>
      <c r="JP90" s="31"/>
      <c r="JQ90" s="31"/>
      <c r="JR90" s="31"/>
      <c r="JS90" s="31"/>
      <c r="JT90" s="31"/>
      <c r="JU90" s="31"/>
      <c r="JV90" s="31"/>
      <c r="JW90" s="31"/>
      <c r="JX90" s="31"/>
      <c r="JY90" s="31"/>
      <c r="JZ90" s="31"/>
      <c r="KA90" s="31"/>
      <c r="KB90" s="31"/>
      <c r="KC90" s="31"/>
      <c r="KD90" s="31"/>
      <c r="KE90" s="31"/>
      <c r="KF90" s="31"/>
      <c r="KG90" s="31"/>
      <c r="KH90" s="31"/>
      <c r="KI90" s="31"/>
      <c r="KJ90" s="31"/>
      <c r="KK90" s="31"/>
      <c r="KL90" s="31"/>
      <c r="KM90" s="31"/>
      <c r="KN90" s="31"/>
      <c r="KO90" s="31"/>
      <c r="KP90" s="31"/>
      <c r="KQ90" s="31"/>
      <c r="KR90" s="31"/>
      <c r="KS90" s="31"/>
      <c r="KT90" s="31"/>
      <c r="KU90" s="31"/>
      <c r="KV90" s="31"/>
      <c r="KW90" s="31"/>
      <c r="KX90" s="31"/>
      <c r="KY90" s="31"/>
      <c r="KZ90" s="31"/>
      <c r="LA90" s="31"/>
      <c r="LB90" s="31"/>
      <c r="LC90" s="31"/>
      <c r="LD90" s="31"/>
      <c r="LE90" s="31"/>
      <c r="LF90" s="31"/>
      <c r="LG90" s="31"/>
      <c r="LH90" s="31"/>
      <c r="LI90" s="31"/>
      <c r="LJ90" s="31"/>
      <c r="LK90" s="31"/>
      <c r="LL90" s="31"/>
      <c r="LM90" s="31"/>
      <c r="LN90" s="31"/>
      <c r="LO90" s="31"/>
      <c r="LP90" s="31"/>
      <c r="LQ90" s="31"/>
      <c r="LR90" s="31"/>
      <c r="LS90" s="31"/>
      <c r="LT90" s="31"/>
      <c r="LU90" s="31"/>
      <c r="LV90" s="31"/>
      <c r="LW90" s="31"/>
      <c r="LX90" s="31"/>
      <c r="LY90" s="31"/>
      <c r="LZ90" s="31"/>
      <c r="MA90" s="31"/>
      <c r="MB90" s="31"/>
      <c r="MC90" s="31"/>
      <c r="MD90" s="31"/>
      <c r="ME90" s="31"/>
      <c r="MF90" s="31"/>
      <c r="MG90" s="31"/>
      <c r="MH90" s="31"/>
      <c r="MI90" s="31"/>
      <c r="MJ90" s="31"/>
      <c r="MK90" s="31"/>
      <c r="ML90" s="31"/>
      <c r="MM90" s="31"/>
      <c r="MN90" s="31"/>
      <c r="MO90" s="31"/>
      <c r="MP90" s="31"/>
      <c r="MQ90" s="31"/>
      <c r="MR90" s="31"/>
      <c r="MS90" s="31"/>
      <c r="MT90" s="31"/>
      <c r="MU90" s="31"/>
      <c r="MV90" s="31"/>
      <c r="MW90" s="31"/>
      <c r="MX90" s="31"/>
      <c r="MY90" s="31"/>
      <c r="MZ90" s="31"/>
      <c r="NA90" s="31"/>
      <c r="NB90" s="31"/>
      <c r="NC90" s="31"/>
      <c r="ND90" s="31"/>
      <c r="NE90" s="31"/>
      <c r="NF90" s="31"/>
      <c r="NG90" s="31"/>
      <c r="NH90" s="31"/>
      <c r="NI90" s="31"/>
      <c r="NJ90" s="31"/>
      <c r="NK90" s="31"/>
      <c r="NL90" s="31"/>
      <c r="NM90" s="31"/>
      <c r="NN90" s="31"/>
      <c r="NO90" s="31"/>
      <c r="NP90" s="31"/>
      <c r="NQ90" s="31"/>
      <c r="NR90" s="31"/>
      <c r="NS90" s="31"/>
      <c r="NT90" s="31"/>
      <c r="NU90" s="31"/>
      <c r="NV90" s="31"/>
      <c r="NW90" s="31"/>
      <c r="NX90" s="31"/>
      <c r="NY90" s="31"/>
      <c r="NZ90" s="31"/>
      <c r="OA90" s="31"/>
      <c r="OB90" s="31"/>
      <c r="OC90" s="31"/>
      <c r="OD90" s="31"/>
      <c r="OE90" s="31"/>
      <c r="OF90" s="31"/>
      <c r="OG90" s="31"/>
      <c r="OH90" s="31"/>
      <c r="OI90" s="31"/>
      <c r="OJ90" s="31"/>
      <c r="OK90" s="31"/>
      <c r="OL90" s="31"/>
      <c r="OM90" s="31"/>
      <c r="ON90" s="31"/>
      <c r="OO90" s="31"/>
      <c r="OP90" s="31"/>
      <c r="OQ90" s="31"/>
      <c r="OR90" s="31"/>
      <c r="OS90" s="31"/>
      <c r="OT90" s="31"/>
      <c r="OU90" s="31"/>
      <c r="OV90" s="31"/>
      <c r="OW90" s="31"/>
      <c r="OX90" s="31"/>
      <c r="OY90" s="31"/>
      <c r="OZ90" s="31"/>
      <c r="PA90" s="31"/>
      <c r="PB90" s="31"/>
      <c r="PC90" s="31"/>
      <c r="PD90" s="31"/>
      <c r="PE90" s="31"/>
      <c r="PF90" s="31"/>
      <c r="PG90" s="31"/>
      <c r="PH90" s="31"/>
      <c r="PI90" s="31"/>
      <c r="PJ90" s="31"/>
      <c r="PK90" s="31"/>
      <c r="PL90" s="31"/>
      <c r="PM90" s="31"/>
      <c r="PN90" s="31"/>
      <c r="PO90" s="31"/>
      <c r="PP90" s="31"/>
      <c r="PQ90" s="31"/>
      <c r="PR90" s="31"/>
      <c r="PS90" s="31"/>
      <c r="PT90" s="31"/>
      <c r="PU90" s="31"/>
      <c r="PV90" s="31"/>
      <c r="PW90" s="31"/>
      <c r="PX90" s="31"/>
      <c r="PY90" s="31"/>
      <c r="PZ90" s="31"/>
      <c r="QA90" s="31"/>
      <c r="QB90" s="31"/>
      <c r="QC90" s="31"/>
    </row>
    <row r="91" spans="1:445" s="44" customFormat="1">
      <c r="A91" s="36" t="s">
        <v>811</v>
      </c>
      <c r="B91" s="33" t="s">
        <v>27</v>
      </c>
      <c r="C91" s="33">
        <v>91</v>
      </c>
      <c r="D91" s="33" t="s">
        <v>31</v>
      </c>
      <c r="E91" s="33"/>
      <c r="F91" s="33">
        <v>415</v>
      </c>
      <c r="G91" s="33">
        <v>55</v>
      </c>
      <c r="H91" s="33">
        <v>11</v>
      </c>
      <c r="I91" s="33">
        <v>35</v>
      </c>
      <c r="J91" s="33">
        <v>45</v>
      </c>
      <c r="K91" s="33">
        <v>45</v>
      </c>
      <c r="L91" s="33">
        <v>45</v>
      </c>
      <c r="M91" s="33">
        <v>45</v>
      </c>
      <c r="N91" s="33">
        <v>45</v>
      </c>
      <c r="O91" s="33">
        <v>45</v>
      </c>
      <c r="P91" s="33">
        <v>44</v>
      </c>
      <c r="Q91" s="33"/>
      <c r="R91" s="33"/>
      <c r="S91" s="33"/>
      <c r="T91" s="20">
        <f t="shared" si="6"/>
        <v>415</v>
      </c>
      <c r="U91" s="20">
        <f t="shared" si="7"/>
        <v>0</v>
      </c>
      <c r="V91" s="34">
        <f t="shared" si="9"/>
        <v>1</v>
      </c>
      <c r="W91" s="37"/>
      <c r="X91" s="35" t="str">
        <f t="shared" si="8"/>
        <v/>
      </c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  <c r="DW91" s="31"/>
      <c r="DX91" s="31"/>
      <c r="DY91" s="31"/>
      <c r="DZ91" s="31"/>
      <c r="EA91" s="31"/>
      <c r="EB91" s="31"/>
      <c r="EC91" s="31"/>
      <c r="ED91" s="31"/>
      <c r="EE91" s="31"/>
      <c r="EF91" s="31"/>
      <c r="EG91" s="31"/>
      <c r="EH91" s="31"/>
      <c r="EI91" s="31"/>
      <c r="EJ91" s="31"/>
      <c r="EK91" s="31"/>
      <c r="EL91" s="31"/>
      <c r="EM91" s="31"/>
      <c r="EN91" s="31"/>
      <c r="EO91" s="31"/>
      <c r="EP91" s="31"/>
      <c r="EQ91" s="31"/>
      <c r="ER91" s="31"/>
      <c r="ES91" s="31"/>
      <c r="ET91" s="31"/>
      <c r="EU91" s="31"/>
      <c r="EV91" s="31"/>
      <c r="EW91" s="31"/>
      <c r="EX91" s="31"/>
      <c r="EY91" s="31"/>
      <c r="EZ91" s="31"/>
      <c r="FA91" s="31"/>
      <c r="FB91" s="31"/>
      <c r="FC91" s="31"/>
      <c r="FD91" s="31"/>
      <c r="FE91" s="31"/>
      <c r="FF91" s="31"/>
      <c r="FG91" s="31"/>
      <c r="FH91" s="31"/>
      <c r="FI91" s="31"/>
      <c r="FJ91" s="31"/>
      <c r="FK91" s="31"/>
      <c r="FL91" s="31"/>
      <c r="FM91" s="31"/>
      <c r="FN91" s="31"/>
      <c r="FO91" s="31"/>
      <c r="FP91" s="31"/>
      <c r="FQ91" s="31"/>
      <c r="FR91" s="31"/>
      <c r="FS91" s="31"/>
      <c r="FT91" s="31"/>
      <c r="FU91" s="31"/>
      <c r="FV91" s="31"/>
      <c r="FW91" s="31"/>
      <c r="FX91" s="31"/>
      <c r="FY91" s="31"/>
      <c r="FZ91" s="31"/>
      <c r="GA91" s="31"/>
      <c r="GB91" s="31"/>
      <c r="GC91" s="31"/>
      <c r="GD91" s="31"/>
      <c r="GE91" s="31"/>
      <c r="GF91" s="31"/>
      <c r="GG91" s="31"/>
      <c r="GH91" s="31"/>
      <c r="GI91" s="31"/>
      <c r="GJ91" s="31"/>
      <c r="GK91" s="31"/>
      <c r="GL91" s="31"/>
      <c r="GM91" s="31"/>
      <c r="GN91" s="31"/>
      <c r="GO91" s="31"/>
      <c r="GP91" s="31"/>
      <c r="GQ91" s="31"/>
      <c r="GR91" s="31"/>
      <c r="GS91" s="31"/>
      <c r="GT91" s="31"/>
      <c r="GU91" s="31"/>
      <c r="GV91" s="31"/>
      <c r="GW91" s="31"/>
      <c r="GX91" s="31"/>
      <c r="GY91" s="31"/>
      <c r="GZ91" s="31"/>
      <c r="HA91" s="31"/>
      <c r="HB91" s="31"/>
      <c r="HC91" s="31"/>
      <c r="HD91" s="31"/>
      <c r="HE91" s="31"/>
      <c r="HF91" s="31"/>
      <c r="HG91" s="31"/>
      <c r="HH91" s="31"/>
      <c r="HI91" s="31"/>
      <c r="HJ91" s="31"/>
      <c r="HK91" s="31"/>
      <c r="HL91" s="31"/>
      <c r="HM91" s="31"/>
      <c r="HN91" s="31"/>
      <c r="HO91" s="31"/>
      <c r="HP91" s="31"/>
      <c r="HQ91" s="31"/>
      <c r="HR91" s="31"/>
      <c r="HS91" s="31"/>
      <c r="HT91" s="31"/>
      <c r="HU91" s="31"/>
      <c r="HV91" s="31"/>
      <c r="HW91" s="31"/>
      <c r="HX91" s="31"/>
      <c r="HY91" s="31"/>
      <c r="HZ91" s="31"/>
      <c r="IA91" s="31"/>
      <c r="IB91" s="31"/>
      <c r="IC91" s="31"/>
      <c r="ID91" s="31"/>
      <c r="IE91" s="31"/>
      <c r="IF91" s="31"/>
      <c r="IG91" s="31"/>
      <c r="IH91" s="31"/>
      <c r="II91" s="31"/>
      <c r="IJ91" s="31"/>
      <c r="IK91" s="31"/>
      <c r="IL91" s="31"/>
      <c r="IM91" s="31"/>
      <c r="IN91" s="31"/>
      <c r="IO91" s="31"/>
      <c r="IP91" s="31"/>
      <c r="IQ91" s="31"/>
      <c r="IR91" s="31"/>
      <c r="IS91" s="31"/>
      <c r="IT91" s="31"/>
      <c r="IU91" s="31"/>
      <c r="IV91" s="31"/>
      <c r="IW91" s="31"/>
      <c r="IX91" s="31"/>
      <c r="IY91" s="31"/>
      <c r="IZ91" s="31"/>
      <c r="JA91" s="31"/>
      <c r="JB91" s="31"/>
      <c r="JC91" s="31"/>
      <c r="JD91" s="31"/>
      <c r="JE91" s="31"/>
      <c r="JF91" s="31"/>
      <c r="JG91" s="31"/>
      <c r="JH91" s="31"/>
      <c r="JI91" s="31"/>
      <c r="JJ91" s="31"/>
      <c r="JK91" s="31"/>
      <c r="JL91" s="31"/>
      <c r="JM91" s="31"/>
      <c r="JN91" s="31"/>
      <c r="JO91" s="31"/>
      <c r="JP91" s="31"/>
      <c r="JQ91" s="31"/>
      <c r="JR91" s="31"/>
      <c r="JS91" s="31"/>
      <c r="JT91" s="31"/>
      <c r="JU91" s="31"/>
      <c r="JV91" s="31"/>
      <c r="JW91" s="31"/>
      <c r="JX91" s="31"/>
      <c r="JY91" s="31"/>
      <c r="JZ91" s="31"/>
      <c r="KA91" s="31"/>
      <c r="KB91" s="31"/>
      <c r="KC91" s="31"/>
      <c r="KD91" s="31"/>
      <c r="KE91" s="31"/>
      <c r="KF91" s="31"/>
      <c r="KG91" s="31"/>
      <c r="KH91" s="31"/>
      <c r="KI91" s="31"/>
      <c r="KJ91" s="31"/>
      <c r="KK91" s="31"/>
      <c r="KL91" s="31"/>
      <c r="KM91" s="31"/>
      <c r="KN91" s="31"/>
      <c r="KO91" s="31"/>
      <c r="KP91" s="31"/>
      <c r="KQ91" s="31"/>
      <c r="KR91" s="31"/>
      <c r="KS91" s="31"/>
      <c r="KT91" s="31"/>
      <c r="KU91" s="31"/>
      <c r="KV91" s="31"/>
      <c r="KW91" s="31"/>
      <c r="KX91" s="31"/>
      <c r="KY91" s="31"/>
      <c r="KZ91" s="31"/>
      <c r="LA91" s="31"/>
      <c r="LB91" s="31"/>
      <c r="LC91" s="31"/>
      <c r="LD91" s="31"/>
      <c r="LE91" s="31"/>
      <c r="LF91" s="31"/>
      <c r="LG91" s="31"/>
      <c r="LH91" s="31"/>
      <c r="LI91" s="31"/>
      <c r="LJ91" s="31"/>
      <c r="LK91" s="31"/>
      <c r="LL91" s="31"/>
      <c r="LM91" s="31"/>
      <c r="LN91" s="31"/>
      <c r="LO91" s="31"/>
      <c r="LP91" s="31"/>
      <c r="LQ91" s="31"/>
      <c r="LR91" s="31"/>
      <c r="LS91" s="31"/>
      <c r="LT91" s="31"/>
      <c r="LU91" s="31"/>
      <c r="LV91" s="31"/>
      <c r="LW91" s="31"/>
      <c r="LX91" s="31"/>
      <c r="LY91" s="31"/>
      <c r="LZ91" s="31"/>
      <c r="MA91" s="31"/>
      <c r="MB91" s="31"/>
      <c r="MC91" s="31"/>
      <c r="MD91" s="31"/>
      <c r="ME91" s="31"/>
      <c r="MF91" s="31"/>
      <c r="MG91" s="31"/>
      <c r="MH91" s="31"/>
      <c r="MI91" s="31"/>
      <c r="MJ91" s="31"/>
      <c r="MK91" s="31"/>
      <c r="ML91" s="31"/>
      <c r="MM91" s="31"/>
      <c r="MN91" s="31"/>
      <c r="MO91" s="31"/>
      <c r="MP91" s="31"/>
      <c r="MQ91" s="31"/>
      <c r="MR91" s="31"/>
      <c r="MS91" s="31"/>
      <c r="MT91" s="31"/>
      <c r="MU91" s="31"/>
      <c r="MV91" s="31"/>
      <c r="MW91" s="31"/>
      <c r="MX91" s="31"/>
      <c r="MY91" s="31"/>
      <c r="MZ91" s="31"/>
      <c r="NA91" s="31"/>
      <c r="NB91" s="31"/>
      <c r="NC91" s="31"/>
      <c r="ND91" s="31"/>
      <c r="NE91" s="31"/>
      <c r="NF91" s="31"/>
      <c r="NG91" s="31"/>
      <c r="NH91" s="31"/>
      <c r="NI91" s="31"/>
      <c r="NJ91" s="31"/>
      <c r="NK91" s="31"/>
      <c r="NL91" s="31"/>
      <c r="NM91" s="31"/>
      <c r="NN91" s="31"/>
      <c r="NO91" s="31"/>
      <c r="NP91" s="31"/>
      <c r="NQ91" s="31"/>
      <c r="NR91" s="31"/>
      <c r="NS91" s="31"/>
      <c r="NT91" s="31"/>
      <c r="NU91" s="31"/>
      <c r="NV91" s="31"/>
      <c r="NW91" s="31"/>
      <c r="NX91" s="31"/>
      <c r="NY91" s="31"/>
      <c r="NZ91" s="31"/>
      <c r="OA91" s="31"/>
      <c r="OB91" s="31"/>
      <c r="OC91" s="31"/>
      <c r="OD91" s="31"/>
      <c r="OE91" s="31"/>
      <c r="OF91" s="31"/>
      <c r="OG91" s="31"/>
      <c r="OH91" s="31"/>
      <c r="OI91" s="31"/>
      <c r="OJ91" s="31"/>
      <c r="OK91" s="31"/>
      <c r="OL91" s="31"/>
      <c r="OM91" s="31"/>
      <c r="ON91" s="31"/>
      <c r="OO91" s="31"/>
      <c r="OP91" s="31"/>
      <c r="OQ91" s="31"/>
      <c r="OR91" s="31"/>
      <c r="OS91" s="31"/>
      <c r="OT91" s="31"/>
      <c r="OU91" s="31"/>
      <c r="OV91" s="31"/>
      <c r="OW91" s="31"/>
      <c r="OX91" s="31"/>
      <c r="OY91" s="31"/>
      <c r="OZ91" s="31"/>
      <c r="PA91" s="31"/>
      <c r="PB91" s="31"/>
      <c r="PC91" s="31"/>
      <c r="PD91" s="31"/>
      <c r="PE91" s="31"/>
      <c r="PF91" s="31"/>
      <c r="PG91" s="31"/>
      <c r="PH91" s="31"/>
      <c r="PI91" s="31"/>
      <c r="PJ91" s="31"/>
      <c r="PK91" s="31"/>
      <c r="PL91" s="31"/>
      <c r="PM91" s="31"/>
      <c r="PN91" s="31"/>
      <c r="PO91" s="31"/>
      <c r="PP91" s="31"/>
      <c r="PQ91" s="31"/>
      <c r="PR91" s="31"/>
      <c r="PS91" s="31"/>
      <c r="PT91" s="31"/>
      <c r="PU91" s="31"/>
      <c r="PV91" s="31"/>
      <c r="PW91" s="31"/>
      <c r="PX91" s="31"/>
      <c r="PY91" s="31"/>
      <c r="PZ91" s="31"/>
      <c r="QA91" s="31"/>
      <c r="QB91" s="31"/>
      <c r="QC91" s="31"/>
    </row>
    <row r="92" spans="1:445">
      <c r="A92" s="36" t="s">
        <v>871</v>
      </c>
      <c r="B92" s="33" t="s">
        <v>701</v>
      </c>
      <c r="C92" s="33">
        <v>66</v>
      </c>
      <c r="D92" s="33" t="s">
        <v>33</v>
      </c>
      <c r="E92" s="33"/>
      <c r="F92" s="33">
        <v>439</v>
      </c>
      <c r="G92" s="33">
        <v>50</v>
      </c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20">
        <f t="shared" si="6"/>
        <v>50</v>
      </c>
      <c r="U92" s="20">
        <f t="shared" si="7"/>
        <v>0</v>
      </c>
      <c r="V92" s="34">
        <f t="shared" si="9"/>
        <v>1</v>
      </c>
      <c r="W92" s="38" t="s">
        <v>27</v>
      </c>
      <c r="X92" s="35">
        <f t="shared" si="8"/>
        <v>389</v>
      </c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  <c r="CJ92" s="31"/>
      <c r="CK92" s="31"/>
      <c r="CL92" s="31"/>
      <c r="CM92" s="31"/>
      <c r="CN92" s="31"/>
      <c r="CO92" s="31"/>
      <c r="CP92" s="31"/>
      <c r="CQ92" s="31"/>
      <c r="CR92" s="31"/>
      <c r="CS92" s="31"/>
      <c r="CT92" s="31"/>
      <c r="CU92" s="31"/>
      <c r="CV92" s="31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  <c r="DW92" s="31"/>
      <c r="DX92" s="31"/>
      <c r="DY92" s="31"/>
      <c r="DZ92" s="31"/>
      <c r="EA92" s="31"/>
      <c r="EB92" s="31"/>
      <c r="EC92" s="31"/>
      <c r="ED92" s="31"/>
      <c r="EE92" s="31"/>
      <c r="EF92" s="31"/>
      <c r="EG92" s="31"/>
      <c r="EH92" s="31"/>
      <c r="EI92" s="31"/>
      <c r="EJ92" s="31"/>
      <c r="EK92" s="31"/>
      <c r="EL92" s="31"/>
      <c r="EM92" s="31"/>
      <c r="EN92" s="31"/>
      <c r="EO92" s="31"/>
      <c r="EP92" s="31"/>
      <c r="EQ92" s="31"/>
      <c r="ER92" s="31"/>
      <c r="ES92" s="31"/>
      <c r="ET92" s="31"/>
      <c r="EU92" s="31"/>
      <c r="EV92" s="31"/>
      <c r="EW92" s="31"/>
      <c r="EX92" s="31"/>
      <c r="EY92" s="31"/>
      <c r="EZ92" s="31"/>
      <c r="FA92" s="31"/>
      <c r="FB92" s="31"/>
      <c r="FC92" s="31"/>
      <c r="FD92" s="31"/>
      <c r="FE92" s="31"/>
      <c r="FF92" s="31"/>
      <c r="FG92" s="31"/>
      <c r="FH92" s="31"/>
      <c r="FI92" s="31"/>
      <c r="FJ92" s="31"/>
      <c r="FK92" s="31"/>
      <c r="FL92" s="31"/>
      <c r="FM92" s="31"/>
      <c r="FN92" s="31"/>
      <c r="FO92" s="31"/>
      <c r="FP92" s="31"/>
      <c r="FQ92" s="31"/>
      <c r="FR92" s="31"/>
      <c r="FS92" s="31"/>
      <c r="FT92" s="31"/>
      <c r="FU92" s="31"/>
      <c r="FV92" s="31"/>
      <c r="FW92" s="31"/>
      <c r="FX92" s="31"/>
      <c r="FY92" s="31"/>
      <c r="FZ92" s="31"/>
      <c r="GA92" s="31"/>
      <c r="GB92" s="31"/>
      <c r="GC92" s="31"/>
      <c r="GD92" s="31"/>
      <c r="GE92" s="31"/>
      <c r="GF92" s="31"/>
      <c r="GG92" s="31"/>
      <c r="GH92" s="31"/>
      <c r="GI92" s="31"/>
      <c r="GJ92" s="31"/>
      <c r="GK92" s="31"/>
      <c r="GL92" s="31"/>
      <c r="GM92" s="31"/>
      <c r="GN92" s="31"/>
      <c r="GO92" s="31"/>
      <c r="GP92" s="31"/>
      <c r="GQ92" s="31"/>
      <c r="GR92" s="31"/>
      <c r="GS92" s="31"/>
      <c r="GT92" s="31"/>
      <c r="GU92" s="31"/>
      <c r="GV92" s="31"/>
      <c r="GW92" s="31"/>
      <c r="GX92" s="31"/>
      <c r="GY92" s="31"/>
      <c r="GZ92" s="31"/>
      <c r="HA92" s="31"/>
      <c r="HB92" s="31"/>
      <c r="HC92" s="31"/>
      <c r="HD92" s="31"/>
      <c r="HE92" s="31"/>
      <c r="HF92" s="31"/>
      <c r="HG92" s="31"/>
      <c r="HH92" s="31"/>
      <c r="HI92" s="31"/>
      <c r="HJ92" s="31"/>
      <c r="HK92" s="31"/>
      <c r="HL92" s="31"/>
      <c r="HM92" s="31"/>
      <c r="HN92" s="31"/>
      <c r="HO92" s="31"/>
      <c r="HP92" s="31"/>
      <c r="HQ92" s="31"/>
      <c r="HR92" s="31"/>
      <c r="HS92" s="31"/>
      <c r="HT92" s="31"/>
      <c r="HU92" s="31"/>
      <c r="HV92" s="31"/>
      <c r="HW92" s="31"/>
      <c r="HX92" s="31"/>
      <c r="HY92" s="31"/>
      <c r="HZ92" s="31"/>
      <c r="IA92" s="31"/>
      <c r="IB92" s="31"/>
      <c r="IC92" s="31"/>
      <c r="ID92" s="31"/>
      <c r="IE92" s="31"/>
      <c r="IF92" s="31"/>
      <c r="IG92" s="31"/>
      <c r="IH92" s="31"/>
      <c r="II92" s="31"/>
      <c r="IJ92" s="31"/>
      <c r="IK92" s="31"/>
      <c r="IL92" s="31"/>
      <c r="IM92" s="31"/>
      <c r="IN92" s="31"/>
      <c r="IO92" s="31"/>
      <c r="IP92" s="31"/>
      <c r="IQ92" s="31"/>
      <c r="IR92" s="31"/>
      <c r="IS92" s="31"/>
      <c r="IT92" s="31"/>
      <c r="IU92" s="31"/>
      <c r="IV92" s="31"/>
      <c r="IW92" s="31"/>
      <c r="IX92" s="31"/>
      <c r="IY92" s="31"/>
      <c r="IZ92" s="31"/>
      <c r="JA92" s="31"/>
      <c r="JB92" s="31"/>
      <c r="JC92" s="31"/>
      <c r="JD92" s="31"/>
      <c r="JE92" s="31"/>
      <c r="JF92" s="31"/>
      <c r="JG92" s="31"/>
      <c r="JH92" s="31"/>
      <c r="JI92" s="31"/>
      <c r="JJ92" s="31"/>
      <c r="JK92" s="31"/>
      <c r="JL92" s="31"/>
      <c r="JM92" s="31"/>
      <c r="JN92" s="31"/>
      <c r="JO92" s="31"/>
      <c r="JP92" s="31"/>
      <c r="JQ92" s="31"/>
      <c r="JR92" s="31"/>
      <c r="JS92" s="31"/>
      <c r="JT92" s="31"/>
      <c r="JU92" s="31"/>
      <c r="JV92" s="31"/>
      <c r="JW92" s="31"/>
      <c r="JX92" s="31"/>
      <c r="JY92" s="31"/>
      <c r="JZ92" s="31"/>
      <c r="KA92" s="31"/>
      <c r="KB92" s="31"/>
      <c r="KC92" s="31"/>
      <c r="KD92" s="31"/>
      <c r="KE92" s="31"/>
      <c r="KF92" s="31"/>
      <c r="KG92" s="31"/>
      <c r="KH92" s="31"/>
      <c r="KI92" s="31"/>
      <c r="KJ92" s="31"/>
      <c r="KK92" s="31"/>
      <c r="KL92" s="31"/>
      <c r="KM92" s="31"/>
      <c r="KN92" s="31"/>
      <c r="KO92" s="31"/>
      <c r="KP92" s="31"/>
      <c r="KQ92" s="31"/>
      <c r="KR92" s="31"/>
      <c r="KS92" s="31"/>
      <c r="KT92" s="31"/>
      <c r="KU92" s="31"/>
      <c r="KV92" s="31"/>
      <c r="KW92" s="31"/>
      <c r="KX92" s="31"/>
      <c r="KY92" s="31"/>
      <c r="KZ92" s="31"/>
      <c r="LA92" s="31"/>
      <c r="LB92" s="31"/>
      <c r="LC92" s="31"/>
      <c r="LD92" s="31"/>
      <c r="LE92" s="31"/>
      <c r="LF92" s="31"/>
      <c r="LG92" s="31"/>
      <c r="LH92" s="31"/>
      <c r="LI92" s="31"/>
      <c r="LJ92" s="31"/>
      <c r="LK92" s="31"/>
      <c r="LL92" s="31"/>
      <c r="LM92" s="31"/>
      <c r="LN92" s="31"/>
      <c r="LO92" s="31"/>
      <c r="LP92" s="31"/>
      <c r="LQ92" s="31"/>
      <c r="LR92" s="31"/>
      <c r="LS92" s="31"/>
      <c r="LT92" s="31"/>
      <c r="LU92" s="31"/>
      <c r="LV92" s="31"/>
      <c r="LW92" s="31"/>
      <c r="LX92" s="31"/>
      <c r="LY92" s="31"/>
      <c r="LZ92" s="31"/>
      <c r="MA92" s="31"/>
      <c r="MB92" s="31"/>
      <c r="MC92" s="31"/>
      <c r="MD92" s="31"/>
      <c r="ME92" s="31"/>
      <c r="MF92" s="31"/>
      <c r="MG92" s="31"/>
      <c r="MH92" s="31"/>
      <c r="MI92" s="31"/>
      <c r="MJ92" s="31"/>
      <c r="MK92" s="31"/>
      <c r="ML92" s="31"/>
      <c r="MM92" s="31"/>
      <c r="MN92" s="31"/>
      <c r="MO92" s="31"/>
      <c r="MP92" s="31"/>
      <c r="MQ92" s="31"/>
      <c r="MR92" s="31"/>
      <c r="MS92" s="31"/>
      <c r="MT92" s="31"/>
      <c r="MU92" s="31"/>
      <c r="MV92" s="31"/>
      <c r="MW92" s="31"/>
      <c r="MX92" s="31"/>
      <c r="MY92" s="31"/>
      <c r="MZ92" s="31"/>
      <c r="NA92" s="31"/>
      <c r="NB92" s="31"/>
      <c r="NC92" s="31"/>
      <c r="ND92" s="31"/>
      <c r="NE92" s="31"/>
      <c r="NF92" s="31"/>
      <c r="NG92" s="31"/>
      <c r="NH92" s="31"/>
      <c r="NI92" s="31"/>
      <c r="NJ92" s="31"/>
      <c r="NK92" s="31"/>
      <c r="NL92" s="31"/>
      <c r="NM92" s="31"/>
      <c r="NN92" s="31"/>
      <c r="NO92" s="31"/>
      <c r="NP92" s="31"/>
      <c r="NQ92" s="31"/>
      <c r="NR92" s="31"/>
      <c r="NS92" s="31"/>
      <c r="NT92" s="31"/>
      <c r="NU92" s="31"/>
      <c r="NV92" s="31"/>
      <c r="NW92" s="31"/>
      <c r="NX92" s="31"/>
      <c r="NY92" s="31"/>
      <c r="NZ92" s="31"/>
      <c r="OA92" s="31"/>
      <c r="OB92" s="31"/>
      <c r="OC92" s="31"/>
      <c r="OD92" s="31"/>
      <c r="OE92" s="31"/>
      <c r="OF92" s="31"/>
      <c r="OG92" s="31"/>
      <c r="OH92" s="31"/>
      <c r="OI92" s="31"/>
      <c r="OJ92" s="31"/>
      <c r="OK92" s="31"/>
      <c r="OL92" s="31"/>
      <c r="OM92" s="31"/>
      <c r="ON92" s="31"/>
      <c r="OO92" s="31"/>
      <c r="OP92" s="31"/>
      <c r="OQ92" s="31"/>
      <c r="OR92" s="31"/>
      <c r="OS92" s="31"/>
      <c r="OT92" s="31"/>
      <c r="OU92" s="31"/>
      <c r="OV92" s="31"/>
      <c r="OW92" s="31"/>
      <c r="OX92" s="31"/>
      <c r="OY92" s="31"/>
      <c r="OZ92" s="31"/>
      <c r="PA92" s="31"/>
      <c r="PB92" s="31"/>
      <c r="PC92" s="31"/>
      <c r="PD92" s="31"/>
      <c r="PE92" s="31"/>
      <c r="PF92" s="31"/>
      <c r="PG92" s="31"/>
      <c r="PH92" s="31"/>
      <c r="PI92" s="31"/>
      <c r="PJ92" s="31"/>
      <c r="PK92" s="31"/>
      <c r="PL92" s="31"/>
      <c r="PM92" s="31"/>
      <c r="PN92" s="31"/>
      <c r="PO92" s="31"/>
      <c r="PP92" s="31"/>
      <c r="PQ92" s="31"/>
      <c r="PR92" s="31"/>
      <c r="PS92" s="31"/>
      <c r="PT92" s="31"/>
      <c r="PU92" s="31"/>
      <c r="PV92" s="31"/>
      <c r="PW92" s="31"/>
      <c r="PX92" s="31"/>
      <c r="PY92" s="31"/>
      <c r="PZ92" s="31"/>
      <c r="QA92" s="31"/>
      <c r="QB92" s="31"/>
      <c r="QC92" s="31"/>
    </row>
    <row r="93" spans="1:445">
      <c r="A93" s="36" t="s">
        <v>145</v>
      </c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20" t="str">
        <f t="shared" si="6"/>
        <v/>
      </c>
      <c r="U93" s="20" t="str">
        <f t="shared" si="7"/>
        <v/>
      </c>
      <c r="V93" s="34" t="str">
        <f t="shared" si="9"/>
        <v/>
      </c>
      <c r="X93" s="35" t="str">
        <f t="shared" si="8"/>
        <v/>
      </c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  <c r="IW93" s="31"/>
      <c r="IX93" s="31"/>
      <c r="IY93" s="31"/>
      <c r="IZ93" s="31"/>
      <c r="JA93" s="31"/>
      <c r="JB93" s="31"/>
      <c r="JC93" s="31"/>
      <c r="JD93" s="31"/>
      <c r="JE93" s="31"/>
      <c r="JF93" s="31"/>
      <c r="JG93" s="31"/>
      <c r="JH93" s="31"/>
      <c r="JI93" s="31"/>
      <c r="JJ93" s="31"/>
      <c r="JK93" s="31"/>
      <c r="JL93" s="31"/>
      <c r="JM93" s="31"/>
      <c r="JN93" s="31"/>
      <c r="JO93" s="31"/>
      <c r="JP93" s="31"/>
      <c r="JQ93" s="31"/>
      <c r="JR93" s="31"/>
      <c r="JS93" s="31"/>
      <c r="JT93" s="31"/>
      <c r="JU93" s="31"/>
      <c r="JV93" s="31"/>
      <c r="JW93" s="31"/>
      <c r="JX93" s="31"/>
      <c r="JY93" s="31"/>
      <c r="JZ93" s="31"/>
      <c r="KA93" s="31"/>
      <c r="KB93" s="31"/>
      <c r="KC93" s="31"/>
      <c r="KD93" s="31"/>
      <c r="KE93" s="31"/>
      <c r="KF93" s="31"/>
      <c r="KG93" s="31"/>
      <c r="KH93" s="31"/>
      <c r="KI93" s="31"/>
      <c r="KJ93" s="31"/>
      <c r="KK93" s="31"/>
      <c r="KL93" s="31"/>
      <c r="KM93" s="31"/>
      <c r="KN93" s="31"/>
      <c r="KO93" s="31"/>
      <c r="KP93" s="31"/>
      <c r="KQ93" s="31"/>
      <c r="KR93" s="31"/>
      <c r="KS93" s="31"/>
      <c r="KT93" s="31"/>
      <c r="KU93" s="31"/>
      <c r="KV93" s="31"/>
      <c r="KW93" s="31"/>
      <c r="KX93" s="31"/>
      <c r="KY93" s="31"/>
      <c r="KZ93" s="31"/>
      <c r="LA93" s="31"/>
      <c r="LB93" s="31"/>
      <c r="LC93" s="31"/>
      <c r="LD93" s="31"/>
      <c r="LE93" s="31"/>
      <c r="LF93" s="31"/>
      <c r="LG93" s="31"/>
      <c r="LH93" s="31"/>
      <c r="LI93" s="31"/>
      <c r="LJ93" s="31"/>
      <c r="LK93" s="31"/>
      <c r="LL93" s="31"/>
      <c r="LM93" s="31"/>
      <c r="LN93" s="31"/>
      <c r="LO93" s="31"/>
      <c r="LP93" s="31"/>
      <c r="LQ93" s="31"/>
      <c r="LR93" s="31"/>
      <c r="LS93" s="31"/>
      <c r="LT93" s="31"/>
      <c r="LU93" s="31"/>
      <c r="LV93" s="31"/>
      <c r="LW93" s="31"/>
      <c r="LX93" s="31"/>
      <c r="LY93" s="31"/>
      <c r="LZ93" s="31"/>
      <c r="MA93" s="31"/>
      <c r="MB93" s="31"/>
      <c r="MC93" s="31"/>
      <c r="MD93" s="31"/>
      <c r="ME93" s="31"/>
      <c r="MF93" s="31"/>
      <c r="MG93" s="31"/>
      <c r="MH93" s="31"/>
      <c r="MI93" s="31"/>
      <c r="MJ93" s="31"/>
      <c r="MK93" s="31"/>
      <c r="ML93" s="31"/>
      <c r="MM93" s="31"/>
      <c r="MN93" s="31"/>
      <c r="MO93" s="31"/>
      <c r="MP93" s="31"/>
      <c r="MQ93" s="31"/>
      <c r="MR93" s="31"/>
      <c r="MS93" s="31"/>
      <c r="MT93" s="31"/>
      <c r="MU93" s="31"/>
      <c r="MV93" s="31"/>
      <c r="MW93" s="31"/>
      <c r="MX93" s="31"/>
      <c r="MY93" s="31"/>
      <c r="MZ93" s="31"/>
      <c r="NA93" s="31"/>
      <c r="NB93" s="31"/>
      <c r="NC93" s="31"/>
      <c r="ND93" s="31"/>
      <c r="NE93" s="31"/>
      <c r="NF93" s="31"/>
      <c r="NG93" s="31"/>
      <c r="NH93" s="31"/>
      <c r="NI93" s="31"/>
      <c r="NJ93" s="31"/>
      <c r="NK93" s="31"/>
      <c r="NL93" s="31"/>
      <c r="NM93" s="31"/>
      <c r="NN93" s="31"/>
      <c r="NO93" s="31"/>
      <c r="NP93" s="31"/>
      <c r="NQ93" s="31"/>
      <c r="NR93" s="31"/>
      <c r="NS93" s="31"/>
      <c r="NT93" s="31"/>
      <c r="NU93" s="31"/>
      <c r="NV93" s="31"/>
      <c r="NW93" s="31"/>
      <c r="NX93" s="31"/>
      <c r="NY93" s="31"/>
      <c r="NZ93" s="31"/>
      <c r="OA93" s="31"/>
      <c r="OB93" s="31"/>
      <c r="OC93" s="31"/>
      <c r="OD93" s="31"/>
      <c r="OE93" s="31"/>
      <c r="OF93" s="31"/>
      <c r="OG93" s="31"/>
      <c r="OH93" s="31"/>
      <c r="OI93" s="31"/>
      <c r="OJ93" s="31"/>
      <c r="OK93" s="31"/>
      <c r="OL93" s="31"/>
      <c r="OM93" s="31"/>
      <c r="ON93" s="31"/>
      <c r="OO93" s="31"/>
      <c r="OP93" s="31"/>
      <c r="OQ93" s="31"/>
      <c r="OR93" s="31"/>
      <c r="OS93" s="31"/>
      <c r="OT93" s="31"/>
      <c r="OU93" s="31"/>
      <c r="OV93" s="31"/>
      <c r="OW93" s="31"/>
      <c r="OX93" s="31"/>
      <c r="OY93" s="31"/>
      <c r="OZ93" s="31"/>
      <c r="PA93" s="31"/>
      <c r="PB93" s="31"/>
      <c r="PC93" s="31"/>
      <c r="PD93" s="31"/>
      <c r="PE93" s="31"/>
      <c r="PF93" s="31"/>
      <c r="PG93" s="31"/>
      <c r="PH93" s="31"/>
      <c r="PI93" s="31"/>
      <c r="PJ93" s="31"/>
      <c r="PK93" s="31"/>
      <c r="PL93" s="31"/>
      <c r="PM93" s="31"/>
      <c r="PN93" s="31"/>
      <c r="PO93" s="31"/>
      <c r="PP93" s="31"/>
      <c r="PQ93" s="31"/>
      <c r="PR93" s="31"/>
      <c r="PS93" s="31"/>
      <c r="PT93" s="31"/>
      <c r="PU93" s="31"/>
      <c r="PV93" s="31"/>
      <c r="PW93" s="31"/>
      <c r="PX93" s="31"/>
      <c r="PY93" s="31"/>
      <c r="PZ93" s="31"/>
      <c r="QA93" s="31"/>
      <c r="QB93" s="31"/>
      <c r="QC93" s="31"/>
    </row>
    <row r="94" spans="1:445">
      <c r="A94" s="36" t="s">
        <v>146</v>
      </c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20" t="str">
        <f t="shared" si="6"/>
        <v/>
      </c>
      <c r="U94" s="20" t="str">
        <f t="shared" si="7"/>
        <v/>
      </c>
      <c r="V94" s="34" t="str">
        <f t="shared" si="9"/>
        <v/>
      </c>
      <c r="X94" s="35" t="str">
        <f t="shared" si="8"/>
        <v/>
      </c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  <c r="CJ94" s="31"/>
      <c r="CK94" s="31"/>
      <c r="CL94" s="31"/>
      <c r="CM94" s="31"/>
      <c r="CN94" s="31"/>
      <c r="CO94" s="31"/>
      <c r="CP94" s="31"/>
      <c r="CQ94" s="31"/>
      <c r="CR94" s="31"/>
      <c r="CS94" s="31"/>
      <c r="CT94" s="31"/>
      <c r="CU94" s="31"/>
      <c r="CV94" s="31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  <c r="DW94" s="31"/>
      <c r="DX94" s="31"/>
      <c r="DY94" s="31"/>
      <c r="DZ94" s="31"/>
      <c r="EA94" s="31"/>
      <c r="EB94" s="31"/>
      <c r="EC94" s="31"/>
      <c r="ED94" s="31"/>
      <c r="EE94" s="31"/>
      <c r="EF94" s="31"/>
      <c r="EG94" s="31"/>
      <c r="EH94" s="31"/>
      <c r="EI94" s="31"/>
      <c r="EJ94" s="31"/>
      <c r="EK94" s="31"/>
      <c r="EL94" s="31"/>
      <c r="EM94" s="31"/>
      <c r="EN94" s="31"/>
      <c r="EO94" s="31"/>
      <c r="EP94" s="31"/>
      <c r="EQ94" s="31"/>
      <c r="ER94" s="31"/>
      <c r="ES94" s="31"/>
      <c r="ET94" s="31"/>
      <c r="EU94" s="31"/>
      <c r="EV94" s="31"/>
      <c r="EW94" s="31"/>
      <c r="EX94" s="31"/>
      <c r="EY94" s="31"/>
      <c r="EZ94" s="31"/>
      <c r="FA94" s="31"/>
      <c r="FB94" s="31"/>
      <c r="FC94" s="31"/>
      <c r="FD94" s="31"/>
      <c r="FE94" s="31"/>
      <c r="FF94" s="31"/>
      <c r="FG94" s="31"/>
      <c r="FH94" s="31"/>
      <c r="FI94" s="31"/>
      <c r="FJ94" s="31"/>
      <c r="FK94" s="31"/>
      <c r="FL94" s="31"/>
      <c r="FM94" s="31"/>
      <c r="FN94" s="31"/>
      <c r="FO94" s="31"/>
      <c r="FP94" s="31"/>
      <c r="FQ94" s="31"/>
      <c r="FR94" s="31"/>
      <c r="FS94" s="31"/>
      <c r="FT94" s="31"/>
      <c r="FU94" s="31"/>
      <c r="FV94" s="31"/>
      <c r="FW94" s="31"/>
      <c r="FX94" s="31"/>
      <c r="FY94" s="31"/>
      <c r="FZ94" s="31"/>
      <c r="GA94" s="31"/>
      <c r="GB94" s="31"/>
      <c r="GC94" s="31"/>
      <c r="GD94" s="31"/>
      <c r="GE94" s="31"/>
      <c r="GF94" s="31"/>
      <c r="GG94" s="31"/>
      <c r="GH94" s="31"/>
      <c r="GI94" s="31"/>
      <c r="GJ94" s="31"/>
      <c r="GK94" s="31"/>
      <c r="GL94" s="31"/>
      <c r="GM94" s="31"/>
      <c r="GN94" s="31"/>
      <c r="GO94" s="31"/>
      <c r="GP94" s="31"/>
      <c r="GQ94" s="31"/>
      <c r="GR94" s="31"/>
      <c r="GS94" s="31"/>
      <c r="GT94" s="31"/>
      <c r="GU94" s="31"/>
      <c r="GV94" s="31"/>
      <c r="GW94" s="31"/>
      <c r="GX94" s="31"/>
      <c r="GY94" s="31"/>
      <c r="GZ94" s="31"/>
      <c r="HA94" s="31"/>
      <c r="HB94" s="31"/>
      <c r="HC94" s="31"/>
      <c r="HD94" s="31"/>
      <c r="HE94" s="31"/>
      <c r="HF94" s="31"/>
      <c r="HG94" s="31"/>
      <c r="HH94" s="31"/>
      <c r="HI94" s="31"/>
      <c r="HJ94" s="31"/>
      <c r="HK94" s="31"/>
      <c r="HL94" s="31"/>
      <c r="HM94" s="31"/>
      <c r="HN94" s="31"/>
      <c r="HO94" s="31"/>
      <c r="HP94" s="31"/>
      <c r="HQ94" s="31"/>
      <c r="HR94" s="31"/>
      <c r="HS94" s="31"/>
      <c r="HT94" s="31"/>
      <c r="HU94" s="31"/>
      <c r="HV94" s="31"/>
      <c r="HW94" s="31"/>
      <c r="HX94" s="31"/>
      <c r="HY94" s="31"/>
      <c r="HZ94" s="31"/>
      <c r="IA94" s="31"/>
      <c r="IB94" s="31"/>
      <c r="IC94" s="31"/>
      <c r="ID94" s="31"/>
      <c r="IE94" s="31"/>
      <c r="IF94" s="31"/>
      <c r="IG94" s="31"/>
      <c r="IH94" s="31"/>
      <c r="II94" s="31"/>
      <c r="IJ94" s="31"/>
      <c r="IK94" s="31"/>
      <c r="IL94" s="31"/>
      <c r="IM94" s="31"/>
      <c r="IN94" s="31"/>
      <c r="IO94" s="31"/>
      <c r="IP94" s="31"/>
      <c r="IQ94" s="31"/>
      <c r="IR94" s="31"/>
      <c r="IS94" s="31"/>
      <c r="IT94" s="31"/>
      <c r="IU94" s="31"/>
      <c r="IV94" s="31"/>
      <c r="IW94" s="31"/>
      <c r="IX94" s="31"/>
      <c r="IY94" s="31"/>
      <c r="IZ94" s="31"/>
      <c r="JA94" s="31"/>
      <c r="JB94" s="31"/>
      <c r="JC94" s="31"/>
      <c r="JD94" s="31"/>
      <c r="JE94" s="31"/>
      <c r="JF94" s="31"/>
      <c r="JG94" s="31"/>
      <c r="JH94" s="31"/>
      <c r="JI94" s="31"/>
      <c r="JJ94" s="31"/>
      <c r="JK94" s="31"/>
      <c r="JL94" s="31"/>
      <c r="JM94" s="31"/>
      <c r="JN94" s="31"/>
      <c r="JO94" s="31"/>
      <c r="JP94" s="31"/>
      <c r="JQ94" s="31"/>
      <c r="JR94" s="31"/>
      <c r="JS94" s="31"/>
      <c r="JT94" s="31"/>
      <c r="JU94" s="31"/>
      <c r="JV94" s="31"/>
      <c r="JW94" s="31"/>
      <c r="JX94" s="31"/>
      <c r="JY94" s="31"/>
      <c r="JZ94" s="31"/>
      <c r="KA94" s="31"/>
      <c r="KB94" s="31"/>
      <c r="KC94" s="31"/>
      <c r="KD94" s="31"/>
      <c r="KE94" s="31"/>
      <c r="KF94" s="31"/>
      <c r="KG94" s="31"/>
      <c r="KH94" s="31"/>
      <c r="KI94" s="31"/>
      <c r="KJ94" s="31"/>
      <c r="KK94" s="31"/>
      <c r="KL94" s="31"/>
      <c r="KM94" s="31"/>
      <c r="KN94" s="31"/>
      <c r="KO94" s="31"/>
      <c r="KP94" s="31"/>
      <c r="KQ94" s="31"/>
      <c r="KR94" s="31"/>
      <c r="KS94" s="31"/>
      <c r="KT94" s="31"/>
      <c r="KU94" s="31"/>
      <c r="KV94" s="31"/>
      <c r="KW94" s="31"/>
      <c r="KX94" s="31"/>
      <c r="KY94" s="31"/>
      <c r="KZ94" s="31"/>
      <c r="LA94" s="31"/>
      <c r="LB94" s="31"/>
      <c r="LC94" s="31"/>
      <c r="LD94" s="31"/>
      <c r="LE94" s="31"/>
      <c r="LF94" s="31"/>
      <c r="LG94" s="31"/>
      <c r="LH94" s="31"/>
      <c r="LI94" s="31"/>
      <c r="LJ94" s="31"/>
      <c r="LK94" s="31"/>
      <c r="LL94" s="31"/>
      <c r="LM94" s="31"/>
      <c r="LN94" s="31"/>
      <c r="LO94" s="31"/>
      <c r="LP94" s="31"/>
      <c r="LQ94" s="31"/>
      <c r="LR94" s="31"/>
      <c r="LS94" s="31"/>
      <c r="LT94" s="31"/>
      <c r="LU94" s="31"/>
      <c r="LV94" s="31"/>
      <c r="LW94" s="31"/>
      <c r="LX94" s="31"/>
      <c r="LY94" s="31"/>
      <c r="LZ94" s="31"/>
      <c r="MA94" s="31"/>
      <c r="MB94" s="31"/>
      <c r="MC94" s="31"/>
      <c r="MD94" s="31"/>
      <c r="ME94" s="31"/>
      <c r="MF94" s="31"/>
      <c r="MG94" s="31"/>
      <c r="MH94" s="31"/>
      <c r="MI94" s="31"/>
      <c r="MJ94" s="31"/>
      <c r="MK94" s="31"/>
      <c r="ML94" s="31"/>
      <c r="MM94" s="31"/>
      <c r="MN94" s="31"/>
      <c r="MO94" s="31"/>
      <c r="MP94" s="31"/>
      <c r="MQ94" s="31"/>
      <c r="MR94" s="31"/>
      <c r="MS94" s="31"/>
      <c r="MT94" s="31"/>
      <c r="MU94" s="31"/>
      <c r="MV94" s="31"/>
      <c r="MW94" s="31"/>
      <c r="MX94" s="31"/>
      <c r="MY94" s="31"/>
      <c r="MZ94" s="31"/>
      <c r="NA94" s="31"/>
      <c r="NB94" s="31"/>
      <c r="NC94" s="31"/>
      <c r="ND94" s="31"/>
      <c r="NE94" s="31"/>
      <c r="NF94" s="31"/>
      <c r="NG94" s="31"/>
      <c r="NH94" s="31"/>
      <c r="NI94" s="31"/>
      <c r="NJ94" s="31"/>
      <c r="NK94" s="31"/>
      <c r="NL94" s="31"/>
      <c r="NM94" s="31"/>
      <c r="NN94" s="31"/>
      <c r="NO94" s="31"/>
      <c r="NP94" s="31"/>
      <c r="NQ94" s="31"/>
      <c r="NR94" s="31"/>
      <c r="NS94" s="31"/>
      <c r="NT94" s="31"/>
      <c r="NU94" s="31"/>
      <c r="NV94" s="31"/>
      <c r="NW94" s="31"/>
      <c r="NX94" s="31"/>
      <c r="NY94" s="31"/>
      <c r="NZ94" s="31"/>
      <c r="OA94" s="31"/>
      <c r="OB94" s="31"/>
      <c r="OC94" s="31"/>
      <c r="OD94" s="31"/>
      <c r="OE94" s="31"/>
      <c r="OF94" s="31"/>
      <c r="OG94" s="31"/>
      <c r="OH94" s="31"/>
      <c r="OI94" s="31"/>
      <c r="OJ94" s="31"/>
      <c r="OK94" s="31"/>
      <c r="OL94" s="31"/>
      <c r="OM94" s="31"/>
      <c r="ON94" s="31"/>
      <c r="OO94" s="31"/>
      <c r="OP94" s="31"/>
      <c r="OQ94" s="31"/>
      <c r="OR94" s="31"/>
      <c r="OS94" s="31"/>
      <c r="OT94" s="31"/>
      <c r="OU94" s="31"/>
      <c r="OV94" s="31"/>
      <c r="OW94" s="31"/>
      <c r="OX94" s="31"/>
      <c r="OY94" s="31"/>
      <c r="OZ94" s="31"/>
      <c r="PA94" s="31"/>
      <c r="PB94" s="31"/>
      <c r="PC94" s="31"/>
      <c r="PD94" s="31"/>
      <c r="PE94" s="31"/>
      <c r="PF94" s="31"/>
      <c r="PG94" s="31"/>
      <c r="PH94" s="31"/>
      <c r="PI94" s="31"/>
      <c r="PJ94" s="31"/>
      <c r="PK94" s="31"/>
      <c r="PL94" s="31"/>
      <c r="PM94" s="31"/>
      <c r="PN94" s="31"/>
      <c r="PO94" s="31"/>
      <c r="PP94" s="31"/>
      <c r="PQ94" s="31"/>
      <c r="PR94" s="31"/>
      <c r="PS94" s="31"/>
      <c r="PT94" s="31"/>
      <c r="PU94" s="31"/>
      <c r="PV94" s="31"/>
      <c r="PW94" s="31"/>
      <c r="PX94" s="31"/>
      <c r="PY94" s="31"/>
      <c r="PZ94" s="31"/>
      <c r="QA94" s="31"/>
      <c r="QB94" s="31"/>
      <c r="QC94" s="31"/>
    </row>
    <row r="95" spans="1:445">
      <c r="A95" s="36" t="s">
        <v>870</v>
      </c>
      <c r="B95" s="33" t="s">
        <v>27</v>
      </c>
      <c r="C95" s="33">
        <v>105</v>
      </c>
      <c r="D95" s="33" t="s">
        <v>64</v>
      </c>
      <c r="E95" s="33"/>
      <c r="F95" s="33">
        <v>735</v>
      </c>
      <c r="G95" s="33">
        <v>50</v>
      </c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20">
        <f t="shared" si="6"/>
        <v>50</v>
      </c>
      <c r="U95" s="20">
        <f t="shared" si="7"/>
        <v>0</v>
      </c>
      <c r="V95" s="34">
        <f t="shared" si="9"/>
        <v>1</v>
      </c>
      <c r="W95" s="37" t="s">
        <v>27</v>
      </c>
      <c r="X95" s="35">
        <f t="shared" si="8"/>
        <v>685</v>
      </c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  <c r="DW95" s="31"/>
      <c r="DX95" s="31"/>
      <c r="DY95" s="31"/>
      <c r="DZ95" s="31"/>
      <c r="EA95" s="31"/>
      <c r="EB95" s="31"/>
      <c r="EC95" s="31"/>
      <c r="ED95" s="31"/>
      <c r="EE95" s="31"/>
      <c r="EF95" s="31"/>
      <c r="EG95" s="31"/>
      <c r="EH95" s="31"/>
      <c r="EI95" s="31"/>
      <c r="EJ95" s="31"/>
      <c r="EK95" s="31"/>
      <c r="EL95" s="31"/>
      <c r="EM95" s="31"/>
      <c r="EN95" s="31"/>
      <c r="EO95" s="31"/>
      <c r="EP95" s="31"/>
      <c r="EQ95" s="31"/>
      <c r="ER95" s="31"/>
      <c r="ES95" s="31"/>
      <c r="ET95" s="31"/>
      <c r="EU95" s="31"/>
      <c r="EV95" s="31"/>
      <c r="EW95" s="31"/>
      <c r="EX95" s="31"/>
      <c r="EY95" s="31"/>
      <c r="EZ95" s="31"/>
      <c r="FA95" s="31"/>
      <c r="FB95" s="31"/>
      <c r="FC95" s="31"/>
      <c r="FD95" s="31"/>
      <c r="FE95" s="31"/>
      <c r="FF95" s="31"/>
      <c r="FG95" s="31"/>
      <c r="FH95" s="31"/>
      <c r="FI95" s="31"/>
      <c r="FJ95" s="31"/>
      <c r="FK95" s="31"/>
      <c r="FL95" s="31"/>
      <c r="FM95" s="31"/>
      <c r="FN95" s="31"/>
      <c r="FO95" s="31"/>
      <c r="FP95" s="31"/>
      <c r="FQ95" s="31"/>
      <c r="FR95" s="31"/>
      <c r="FS95" s="31"/>
      <c r="FT95" s="31"/>
      <c r="FU95" s="31"/>
      <c r="FV95" s="31"/>
      <c r="FW95" s="31"/>
      <c r="FX95" s="31"/>
      <c r="FY95" s="31"/>
      <c r="FZ95" s="31"/>
      <c r="GA95" s="31"/>
      <c r="GB95" s="31"/>
      <c r="GC95" s="31"/>
      <c r="GD95" s="31"/>
      <c r="GE95" s="31"/>
      <c r="GF95" s="31"/>
      <c r="GG95" s="31"/>
      <c r="GH95" s="31"/>
      <c r="GI95" s="31"/>
      <c r="GJ95" s="31"/>
      <c r="GK95" s="31"/>
      <c r="GL95" s="31"/>
      <c r="GM95" s="31"/>
      <c r="GN95" s="31"/>
      <c r="GO95" s="31"/>
      <c r="GP95" s="31"/>
      <c r="GQ95" s="31"/>
      <c r="GR95" s="31"/>
      <c r="GS95" s="31"/>
      <c r="GT95" s="31"/>
      <c r="GU95" s="31"/>
      <c r="GV95" s="31"/>
      <c r="GW95" s="31"/>
      <c r="GX95" s="31"/>
      <c r="GY95" s="31"/>
      <c r="GZ95" s="31"/>
      <c r="HA95" s="31"/>
      <c r="HB95" s="31"/>
      <c r="HC95" s="31"/>
      <c r="HD95" s="31"/>
      <c r="HE95" s="31"/>
      <c r="HF95" s="31"/>
      <c r="HG95" s="31"/>
      <c r="HH95" s="31"/>
      <c r="HI95" s="31"/>
      <c r="HJ95" s="31"/>
      <c r="HK95" s="31"/>
      <c r="HL95" s="31"/>
      <c r="HM95" s="31"/>
      <c r="HN95" s="31"/>
      <c r="HO95" s="31"/>
      <c r="HP95" s="31"/>
      <c r="HQ95" s="31"/>
      <c r="HR95" s="31"/>
      <c r="HS95" s="31"/>
      <c r="HT95" s="31"/>
      <c r="HU95" s="31"/>
      <c r="HV95" s="31"/>
      <c r="HW95" s="31"/>
      <c r="HX95" s="31"/>
      <c r="HY95" s="31"/>
      <c r="HZ95" s="31"/>
      <c r="IA95" s="31"/>
      <c r="IB95" s="31"/>
      <c r="IC95" s="31"/>
      <c r="ID95" s="31"/>
      <c r="IE95" s="31"/>
      <c r="IF95" s="31"/>
      <c r="IG95" s="31"/>
      <c r="IH95" s="31"/>
      <c r="II95" s="31"/>
      <c r="IJ95" s="31"/>
      <c r="IK95" s="31"/>
      <c r="IL95" s="31"/>
      <c r="IM95" s="31"/>
      <c r="IN95" s="31"/>
      <c r="IO95" s="31"/>
      <c r="IP95" s="31"/>
      <c r="IQ95" s="31"/>
      <c r="IR95" s="31"/>
      <c r="IS95" s="31"/>
      <c r="IT95" s="31"/>
      <c r="IU95" s="31"/>
      <c r="IV95" s="31"/>
      <c r="IW95" s="31"/>
      <c r="IX95" s="31"/>
      <c r="IY95" s="31"/>
      <c r="IZ95" s="31"/>
      <c r="JA95" s="31"/>
      <c r="JB95" s="31"/>
      <c r="JC95" s="31"/>
      <c r="JD95" s="31"/>
      <c r="JE95" s="31"/>
      <c r="JF95" s="31"/>
      <c r="JG95" s="31"/>
      <c r="JH95" s="31"/>
      <c r="JI95" s="31"/>
      <c r="JJ95" s="31"/>
      <c r="JK95" s="31"/>
      <c r="JL95" s="31"/>
      <c r="JM95" s="31"/>
      <c r="JN95" s="31"/>
      <c r="JO95" s="31"/>
      <c r="JP95" s="31"/>
      <c r="JQ95" s="31"/>
      <c r="JR95" s="31"/>
      <c r="JS95" s="31"/>
      <c r="JT95" s="31"/>
      <c r="JU95" s="31"/>
      <c r="JV95" s="31"/>
      <c r="JW95" s="31"/>
      <c r="JX95" s="31"/>
      <c r="JY95" s="31"/>
      <c r="JZ95" s="31"/>
      <c r="KA95" s="31"/>
      <c r="KB95" s="31"/>
      <c r="KC95" s="31"/>
      <c r="KD95" s="31"/>
      <c r="KE95" s="31"/>
      <c r="KF95" s="31"/>
      <c r="KG95" s="31"/>
      <c r="KH95" s="31"/>
      <c r="KI95" s="31"/>
      <c r="KJ95" s="31"/>
      <c r="KK95" s="31"/>
      <c r="KL95" s="31"/>
      <c r="KM95" s="31"/>
      <c r="KN95" s="31"/>
      <c r="KO95" s="31"/>
      <c r="KP95" s="31"/>
      <c r="KQ95" s="31"/>
      <c r="KR95" s="31"/>
      <c r="KS95" s="31"/>
      <c r="KT95" s="31"/>
      <c r="KU95" s="31"/>
      <c r="KV95" s="31"/>
      <c r="KW95" s="31"/>
      <c r="KX95" s="31"/>
      <c r="KY95" s="31"/>
      <c r="KZ95" s="31"/>
      <c r="LA95" s="31"/>
      <c r="LB95" s="31"/>
      <c r="LC95" s="31"/>
      <c r="LD95" s="31"/>
      <c r="LE95" s="31"/>
      <c r="LF95" s="31"/>
      <c r="LG95" s="31"/>
      <c r="LH95" s="31"/>
      <c r="LI95" s="31"/>
      <c r="LJ95" s="31"/>
      <c r="LK95" s="31"/>
      <c r="LL95" s="31"/>
      <c r="LM95" s="31"/>
      <c r="LN95" s="31"/>
      <c r="LO95" s="31"/>
      <c r="LP95" s="31"/>
      <c r="LQ95" s="31"/>
      <c r="LR95" s="31"/>
      <c r="LS95" s="31"/>
      <c r="LT95" s="31"/>
      <c r="LU95" s="31"/>
      <c r="LV95" s="31"/>
      <c r="LW95" s="31"/>
      <c r="LX95" s="31"/>
      <c r="LY95" s="31"/>
      <c r="LZ95" s="31"/>
      <c r="MA95" s="31"/>
      <c r="MB95" s="31"/>
      <c r="MC95" s="31"/>
      <c r="MD95" s="31"/>
      <c r="ME95" s="31"/>
      <c r="MF95" s="31"/>
      <c r="MG95" s="31"/>
      <c r="MH95" s="31"/>
      <c r="MI95" s="31"/>
      <c r="MJ95" s="31"/>
      <c r="MK95" s="31"/>
      <c r="ML95" s="31"/>
      <c r="MM95" s="31"/>
      <c r="MN95" s="31"/>
      <c r="MO95" s="31"/>
      <c r="MP95" s="31"/>
      <c r="MQ95" s="31"/>
      <c r="MR95" s="31"/>
      <c r="MS95" s="31"/>
      <c r="MT95" s="31"/>
      <c r="MU95" s="31"/>
      <c r="MV95" s="31"/>
      <c r="MW95" s="31"/>
      <c r="MX95" s="31"/>
      <c r="MY95" s="31"/>
      <c r="MZ95" s="31"/>
      <c r="NA95" s="31"/>
      <c r="NB95" s="31"/>
      <c r="NC95" s="31"/>
      <c r="ND95" s="31"/>
      <c r="NE95" s="31"/>
      <c r="NF95" s="31"/>
      <c r="NG95" s="31"/>
      <c r="NH95" s="31"/>
      <c r="NI95" s="31"/>
      <c r="NJ95" s="31"/>
      <c r="NK95" s="31"/>
      <c r="NL95" s="31"/>
      <c r="NM95" s="31"/>
      <c r="NN95" s="31"/>
      <c r="NO95" s="31"/>
      <c r="NP95" s="31"/>
      <c r="NQ95" s="31"/>
      <c r="NR95" s="31"/>
      <c r="NS95" s="31"/>
      <c r="NT95" s="31"/>
      <c r="NU95" s="31"/>
      <c r="NV95" s="31"/>
      <c r="NW95" s="31"/>
      <c r="NX95" s="31"/>
      <c r="NY95" s="31"/>
      <c r="NZ95" s="31"/>
      <c r="OA95" s="31"/>
      <c r="OB95" s="31"/>
      <c r="OC95" s="31"/>
      <c r="OD95" s="31"/>
      <c r="OE95" s="31"/>
      <c r="OF95" s="31"/>
      <c r="OG95" s="31"/>
      <c r="OH95" s="31"/>
      <c r="OI95" s="31"/>
      <c r="OJ95" s="31"/>
      <c r="OK95" s="31"/>
      <c r="OL95" s="31"/>
      <c r="OM95" s="31"/>
      <c r="ON95" s="31"/>
      <c r="OO95" s="31"/>
      <c r="OP95" s="31"/>
      <c r="OQ95" s="31"/>
      <c r="OR95" s="31"/>
      <c r="OS95" s="31"/>
      <c r="OT95" s="31"/>
      <c r="OU95" s="31"/>
      <c r="OV95" s="31"/>
      <c r="OW95" s="31"/>
      <c r="OX95" s="31"/>
      <c r="OY95" s="31"/>
      <c r="OZ95" s="31"/>
      <c r="PA95" s="31"/>
      <c r="PB95" s="31"/>
      <c r="PC95" s="31"/>
      <c r="PD95" s="31"/>
      <c r="PE95" s="31"/>
      <c r="PF95" s="31"/>
      <c r="PG95" s="31"/>
      <c r="PH95" s="31"/>
      <c r="PI95" s="31"/>
      <c r="PJ95" s="31"/>
      <c r="PK95" s="31"/>
      <c r="PL95" s="31"/>
      <c r="PM95" s="31"/>
      <c r="PN95" s="31"/>
      <c r="PO95" s="31"/>
      <c r="PP95" s="31"/>
      <c r="PQ95" s="31"/>
      <c r="PR95" s="31"/>
      <c r="PS95" s="31"/>
      <c r="PT95" s="31"/>
      <c r="PU95" s="31"/>
      <c r="PV95" s="31"/>
      <c r="PW95" s="31"/>
      <c r="PX95" s="31"/>
      <c r="PY95" s="31"/>
      <c r="PZ95" s="31"/>
      <c r="QA95" s="31"/>
      <c r="QB95" s="31"/>
      <c r="QC95" s="31"/>
    </row>
    <row r="96" spans="1:445">
      <c r="A96" s="36" t="s">
        <v>872</v>
      </c>
      <c r="B96" s="33" t="s">
        <v>27</v>
      </c>
      <c r="C96" s="33">
        <v>91</v>
      </c>
      <c r="D96" s="33" t="s">
        <v>31</v>
      </c>
      <c r="E96" s="33"/>
      <c r="F96" s="33">
        <v>415</v>
      </c>
      <c r="G96" s="33">
        <v>50</v>
      </c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20">
        <f t="shared" si="6"/>
        <v>50</v>
      </c>
      <c r="U96" s="20">
        <f t="shared" si="7"/>
        <v>0</v>
      </c>
      <c r="V96" s="34">
        <f t="shared" si="9"/>
        <v>1</v>
      </c>
      <c r="W96" s="37" t="s">
        <v>27</v>
      </c>
      <c r="X96" s="35">
        <f t="shared" si="8"/>
        <v>365</v>
      </c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31"/>
      <c r="CT96" s="31"/>
      <c r="CU96" s="31"/>
      <c r="CV96" s="31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  <c r="DW96" s="31"/>
      <c r="DX96" s="31"/>
      <c r="DY96" s="31"/>
      <c r="DZ96" s="31"/>
      <c r="EA96" s="31"/>
      <c r="EB96" s="31"/>
      <c r="EC96" s="31"/>
      <c r="ED96" s="31"/>
      <c r="EE96" s="31"/>
      <c r="EF96" s="31"/>
      <c r="EG96" s="31"/>
      <c r="EH96" s="31"/>
      <c r="EI96" s="31"/>
      <c r="EJ96" s="31"/>
      <c r="EK96" s="31"/>
      <c r="EL96" s="31"/>
      <c r="EM96" s="31"/>
      <c r="EN96" s="31"/>
      <c r="EO96" s="31"/>
      <c r="EP96" s="31"/>
      <c r="EQ96" s="31"/>
      <c r="ER96" s="31"/>
      <c r="ES96" s="31"/>
      <c r="ET96" s="31"/>
      <c r="EU96" s="31"/>
      <c r="EV96" s="31"/>
      <c r="EW96" s="31"/>
      <c r="EX96" s="31"/>
      <c r="EY96" s="31"/>
      <c r="EZ96" s="31"/>
      <c r="FA96" s="31"/>
      <c r="FB96" s="31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  <c r="HV96" s="31"/>
      <c r="HW96" s="31"/>
      <c r="HX96" s="31"/>
      <c r="HY96" s="31"/>
      <c r="HZ96" s="31"/>
      <c r="IA96" s="31"/>
      <c r="IB96" s="31"/>
      <c r="IC96" s="31"/>
      <c r="ID96" s="31"/>
      <c r="IE96" s="31"/>
      <c r="IF96" s="31"/>
      <c r="IG96" s="31"/>
      <c r="IH96" s="31"/>
      <c r="II96" s="31"/>
      <c r="IJ96" s="31"/>
      <c r="IK96" s="31"/>
      <c r="IL96" s="31"/>
      <c r="IM96" s="31"/>
      <c r="IN96" s="31"/>
      <c r="IO96" s="31"/>
      <c r="IP96" s="31"/>
      <c r="IQ96" s="31"/>
      <c r="IR96" s="31"/>
      <c r="IS96" s="31"/>
      <c r="IT96" s="31"/>
      <c r="IU96" s="31"/>
      <c r="IV96" s="31"/>
      <c r="IW96" s="31"/>
      <c r="IX96" s="31"/>
      <c r="IY96" s="31"/>
      <c r="IZ96" s="31"/>
      <c r="JA96" s="31"/>
      <c r="JB96" s="31"/>
      <c r="JC96" s="31"/>
      <c r="JD96" s="31"/>
      <c r="JE96" s="31"/>
      <c r="JF96" s="31"/>
      <c r="JG96" s="31"/>
      <c r="JH96" s="31"/>
      <c r="JI96" s="31"/>
      <c r="JJ96" s="31"/>
      <c r="JK96" s="31"/>
      <c r="JL96" s="31"/>
      <c r="JM96" s="31"/>
      <c r="JN96" s="31"/>
      <c r="JO96" s="31"/>
      <c r="JP96" s="31"/>
      <c r="JQ96" s="31"/>
      <c r="JR96" s="31"/>
      <c r="JS96" s="31"/>
      <c r="JT96" s="31"/>
      <c r="JU96" s="31"/>
      <c r="JV96" s="31"/>
      <c r="JW96" s="31"/>
      <c r="JX96" s="31"/>
      <c r="JY96" s="31"/>
      <c r="JZ96" s="31"/>
      <c r="KA96" s="31"/>
      <c r="KB96" s="31"/>
      <c r="KC96" s="31"/>
      <c r="KD96" s="31"/>
      <c r="KE96" s="31"/>
      <c r="KF96" s="31"/>
      <c r="KG96" s="31"/>
      <c r="KH96" s="31"/>
      <c r="KI96" s="31"/>
      <c r="KJ96" s="31"/>
      <c r="KK96" s="31"/>
      <c r="KL96" s="31"/>
      <c r="KM96" s="31"/>
      <c r="KN96" s="31"/>
      <c r="KO96" s="31"/>
      <c r="KP96" s="31"/>
      <c r="KQ96" s="31"/>
      <c r="KR96" s="31"/>
      <c r="KS96" s="31"/>
      <c r="KT96" s="31"/>
      <c r="KU96" s="31"/>
      <c r="KV96" s="31"/>
      <c r="KW96" s="31"/>
      <c r="KX96" s="31"/>
      <c r="KY96" s="31"/>
      <c r="KZ96" s="31"/>
      <c r="LA96" s="31"/>
      <c r="LB96" s="31"/>
      <c r="LC96" s="31"/>
      <c r="LD96" s="31"/>
      <c r="LE96" s="31"/>
      <c r="LF96" s="31"/>
      <c r="LG96" s="31"/>
      <c r="LH96" s="31"/>
      <c r="LI96" s="31"/>
      <c r="LJ96" s="31"/>
      <c r="LK96" s="31"/>
      <c r="LL96" s="31"/>
      <c r="LM96" s="31"/>
      <c r="LN96" s="31"/>
      <c r="LO96" s="31"/>
      <c r="LP96" s="31"/>
      <c r="LQ96" s="31"/>
      <c r="LR96" s="31"/>
      <c r="LS96" s="31"/>
      <c r="LT96" s="31"/>
      <c r="LU96" s="31"/>
      <c r="LV96" s="31"/>
      <c r="LW96" s="31"/>
      <c r="LX96" s="31"/>
      <c r="LY96" s="31"/>
      <c r="LZ96" s="31"/>
      <c r="MA96" s="31"/>
      <c r="MB96" s="31"/>
      <c r="MC96" s="31"/>
      <c r="MD96" s="31"/>
      <c r="ME96" s="31"/>
      <c r="MF96" s="31"/>
      <c r="MG96" s="31"/>
      <c r="MH96" s="31"/>
      <c r="MI96" s="31"/>
      <c r="MJ96" s="31"/>
      <c r="MK96" s="31"/>
      <c r="ML96" s="31"/>
      <c r="MM96" s="31"/>
      <c r="MN96" s="31"/>
      <c r="MO96" s="31"/>
      <c r="MP96" s="31"/>
      <c r="MQ96" s="31"/>
      <c r="MR96" s="31"/>
      <c r="MS96" s="31"/>
      <c r="MT96" s="31"/>
      <c r="MU96" s="31"/>
      <c r="MV96" s="31"/>
      <c r="MW96" s="31"/>
      <c r="MX96" s="31"/>
      <c r="MY96" s="31"/>
      <c r="MZ96" s="31"/>
      <c r="NA96" s="31"/>
      <c r="NB96" s="31"/>
      <c r="NC96" s="31"/>
      <c r="ND96" s="31"/>
      <c r="NE96" s="31"/>
      <c r="NF96" s="31"/>
      <c r="NG96" s="31"/>
      <c r="NH96" s="31"/>
      <c r="NI96" s="31"/>
      <c r="NJ96" s="31"/>
      <c r="NK96" s="31"/>
      <c r="NL96" s="31"/>
      <c r="NM96" s="31"/>
      <c r="NN96" s="31"/>
      <c r="NO96" s="31"/>
      <c r="NP96" s="31"/>
      <c r="NQ96" s="31"/>
      <c r="NR96" s="31"/>
      <c r="NS96" s="31"/>
      <c r="NT96" s="31"/>
      <c r="NU96" s="31"/>
      <c r="NV96" s="31"/>
      <c r="NW96" s="31"/>
      <c r="NX96" s="31"/>
      <c r="NY96" s="31"/>
      <c r="NZ96" s="31"/>
      <c r="OA96" s="31"/>
      <c r="OB96" s="31"/>
      <c r="OC96" s="31"/>
      <c r="OD96" s="31"/>
      <c r="OE96" s="31"/>
      <c r="OF96" s="31"/>
      <c r="OG96" s="31"/>
      <c r="OH96" s="31"/>
      <c r="OI96" s="31"/>
      <c r="OJ96" s="31"/>
      <c r="OK96" s="31"/>
      <c r="OL96" s="31"/>
      <c r="OM96" s="31"/>
      <c r="ON96" s="31"/>
      <c r="OO96" s="31"/>
      <c r="OP96" s="31"/>
      <c r="OQ96" s="31"/>
      <c r="OR96" s="31"/>
      <c r="OS96" s="31"/>
      <c r="OT96" s="31"/>
      <c r="OU96" s="31"/>
      <c r="OV96" s="31"/>
      <c r="OW96" s="31"/>
      <c r="OX96" s="31"/>
      <c r="OY96" s="31"/>
      <c r="OZ96" s="31"/>
      <c r="PA96" s="31"/>
      <c r="PB96" s="31"/>
      <c r="PC96" s="31"/>
      <c r="PD96" s="31"/>
      <c r="PE96" s="31"/>
      <c r="PF96" s="31"/>
      <c r="PG96" s="31"/>
      <c r="PH96" s="31"/>
      <c r="PI96" s="31"/>
      <c r="PJ96" s="31"/>
      <c r="PK96" s="31"/>
      <c r="PL96" s="31"/>
      <c r="PM96" s="31"/>
      <c r="PN96" s="31"/>
      <c r="PO96" s="31"/>
      <c r="PP96" s="31"/>
      <c r="PQ96" s="31"/>
      <c r="PR96" s="31"/>
      <c r="PS96" s="31"/>
      <c r="PT96" s="31"/>
      <c r="PU96" s="31"/>
      <c r="PV96" s="31"/>
      <c r="PW96" s="31"/>
      <c r="PX96" s="31"/>
      <c r="PY96" s="31"/>
      <c r="PZ96" s="31"/>
      <c r="QA96" s="31"/>
      <c r="QB96" s="31"/>
      <c r="QC96" s="31"/>
    </row>
    <row r="97" spans="1:445">
      <c r="A97" s="36" t="s">
        <v>131</v>
      </c>
      <c r="B97" s="33" t="s">
        <v>27</v>
      </c>
      <c r="C97" s="33">
        <v>76</v>
      </c>
      <c r="D97" s="33" t="s">
        <v>66</v>
      </c>
      <c r="E97" s="33"/>
      <c r="F97" s="33">
        <v>1295</v>
      </c>
      <c r="G97" s="33">
        <v>130</v>
      </c>
      <c r="H97" s="33">
        <v>130</v>
      </c>
      <c r="I97" s="33">
        <v>130</v>
      </c>
      <c r="J97" s="33">
        <v>130</v>
      </c>
      <c r="K97" s="33">
        <v>130</v>
      </c>
      <c r="L97" s="33">
        <v>130</v>
      </c>
      <c r="M97" s="33">
        <v>130</v>
      </c>
      <c r="N97" s="33">
        <v>130</v>
      </c>
      <c r="O97" s="33">
        <v>255</v>
      </c>
      <c r="P97" s="33"/>
      <c r="Q97" s="33"/>
      <c r="R97" s="33"/>
      <c r="S97" s="33"/>
      <c r="T97" s="20">
        <f t="shared" si="6"/>
        <v>1295</v>
      </c>
      <c r="U97" s="20">
        <f t="shared" si="7"/>
        <v>0</v>
      </c>
      <c r="V97" s="34">
        <f t="shared" si="9"/>
        <v>1</v>
      </c>
      <c r="W97" s="37"/>
      <c r="X97" s="35" t="str">
        <f>IF(W97&lt;&gt;"",F97 - (SUM(G97:S97)),"")</f>
        <v/>
      </c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  <c r="CJ97" s="31"/>
      <c r="CK97" s="31"/>
      <c r="CL97" s="31"/>
      <c r="CM97" s="31"/>
      <c r="CN97" s="31"/>
      <c r="CO97" s="31"/>
      <c r="CP97" s="31"/>
      <c r="CQ97" s="31"/>
      <c r="CR97" s="31"/>
      <c r="CS97" s="31"/>
      <c r="CT97" s="31"/>
      <c r="CU97" s="31"/>
      <c r="CV97" s="31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  <c r="DW97" s="31"/>
      <c r="DX97" s="31"/>
      <c r="DY97" s="31"/>
      <c r="DZ97" s="31"/>
      <c r="EA97" s="31"/>
      <c r="EB97" s="31"/>
      <c r="EC97" s="31"/>
      <c r="ED97" s="31"/>
      <c r="EE97" s="31"/>
      <c r="EF97" s="31"/>
      <c r="EG97" s="31"/>
      <c r="EH97" s="31"/>
      <c r="EI97" s="31"/>
      <c r="EJ97" s="31"/>
      <c r="EK97" s="31"/>
      <c r="EL97" s="31"/>
      <c r="EM97" s="31"/>
      <c r="EN97" s="31"/>
      <c r="EO97" s="31"/>
      <c r="EP97" s="31"/>
      <c r="EQ97" s="31"/>
      <c r="ER97" s="31"/>
      <c r="ES97" s="31"/>
      <c r="ET97" s="31"/>
      <c r="EU97" s="31"/>
      <c r="EV97" s="31"/>
      <c r="EW97" s="31"/>
      <c r="EX97" s="31"/>
      <c r="EY97" s="31"/>
      <c r="EZ97" s="31"/>
      <c r="FA97" s="31"/>
      <c r="FB97" s="31"/>
      <c r="FC97" s="31"/>
      <c r="FD97" s="31"/>
      <c r="FE97" s="31"/>
      <c r="FF97" s="31"/>
      <c r="FG97" s="31"/>
      <c r="FH97" s="31"/>
      <c r="FI97" s="31"/>
      <c r="FJ97" s="31"/>
      <c r="FK97" s="31"/>
      <c r="FL97" s="31"/>
      <c r="FM97" s="31"/>
      <c r="FN97" s="31"/>
      <c r="FO97" s="31"/>
      <c r="FP97" s="31"/>
      <c r="FQ97" s="31"/>
      <c r="FR97" s="31"/>
      <c r="FS97" s="31"/>
      <c r="FT97" s="31"/>
      <c r="FU97" s="31"/>
      <c r="FV97" s="31"/>
      <c r="FW97" s="31"/>
      <c r="FX97" s="31"/>
      <c r="FY97" s="31"/>
      <c r="FZ97" s="31"/>
      <c r="GA97" s="31"/>
      <c r="GB97" s="31"/>
      <c r="GC97" s="31"/>
      <c r="GD97" s="31"/>
      <c r="GE97" s="31"/>
      <c r="GF97" s="31"/>
      <c r="GG97" s="31"/>
      <c r="GH97" s="31"/>
      <c r="GI97" s="31"/>
      <c r="GJ97" s="31"/>
      <c r="GK97" s="31"/>
      <c r="GL97" s="31"/>
      <c r="GM97" s="31"/>
      <c r="GN97" s="31"/>
      <c r="GO97" s="31"/>
      <c r="GP97" s="31"/>
      <c r="GQ97" s="31"/>
      <c r="GR97" s="31"/>
      <c r="GS97" s="31"/>
      <c r="GT97" s="31"/>
      <c r="GU97" s="31"/>
      <c r="GV97" s="31"/>
      <c r="GW97" s="31"/>
      <c r="GX97" s="31"/>
      <c r="GY97" s="31"/>
      <c r="GZ97" s="31"/>
      <c r="HA97" s="31"/>
      <c r="HB97" s="31"/>
      <c r="HC97" s="31"/>
      <c r="HD97" s="31"/>
      <c r="HE97" s="31"/>
      <c r="HF97" s="31"/>
      <c r="HG97" s="31"/>
      <c r="HH97" s="31"/>
      <c r="HI97" s="31"/>
      <c r="HJ97" s="31"/>
      <c r="HK97" s="31"/>
      <c r="HL97" s="31"/>
      <c r="HM97" s="31"/>
      <c r="HN97" s="31"/>
      <c r="HO97" s="31"/>
      <c r="HP97" s="31"/>
      <c r="HQ97" s="31"/>
      <c r="HR97" s="31"/>
      <c r="HS97" s="31"/>
      <c r="HT97" s="31"/>
      <c r="HU97" s="31"/>
      <c r="HV97" s="31"/>
      <c r="HW97" s="31"/>
      <c r="HX97" s="31"/>
      <c r="HY97" s="31"/>
      <c r="HZ97" s="31"/>
      <c r="IA97" s="31"/>
      <c r="IB97" s="31"/>
      <c r="IC97" s="31"/>
      <c r="ID97" s="31"/>
      <c r="IE97" s="31"/>
      <c r="IF97" s="31"/>
      <c r="IG97" s="31"/>
      <c r="IH97" s="31"/>
      <c r="II97" s="31"/>
      <c r="IJ97" s="31"/>
      <c r="IK97" s="31"/>
      <c r="IL97" s="31"/>
      <c r="IM97" s="31"/>
      <c r="IN97" s="31"/>
      <c r="IO97" s="31"/>
      <c r="IP97" s="31"/>
      <c r="IQ97" s="31"/>
      <c r="IR97" s="31"/>
      <c r="IS97" s="31"/>
      <c r="IT97" s="31"/>
      <c r="IU97" s="31"/>
      <c r="IV97" s="31"/>
      <c r="IW97" s="31"/>
      <c r="IX97" s="31"/>
      <c r="IY97" s="31"/>
      <c r="IZ97" s="31"/>
      <c r="JA97" s="31"/>
      <c r="JB97" s="31"/>
      <c r="JC97" s="31"/>
      <c r="JD97" s="31"/>
      <c r="JE97" s="31"/>
      <c r="JF97" s="31"/>
      <c r="JG97" s="31"/>
      <c r="JH97" s="31"/>
      <c r="JI97" s="31"/>
      <c r="JJ97" s="31"/>
      <c r="JK97" s="31"/>
      <c r="JL97" s="31"/>
      <c r="JM97" s="31"/>
      <c r="JN97" s="31"/>
      <c r="JO97" s="31"/>
      <c r="JP97" s="31"/>
      <c r="JQ97" s="31"/>
      <c r="JR97" s="31"/>
      <c r="JS97" s="31"/>
      <c r="JT97" s="31"/>
      <c r="JU97" s="31"/>
      <c r="JV97" s="31"/>
      <c r="JW97" s="31"/>
      <c r="JX97" s="31"/>
      <c r="JY97" s="31"/>
      <c r="JZ97" s="31"/>
      <c r="KA97" s="31"/>
      <c r="KB97" s="31"/>
      <c r="KC97" s="31"/>
      <c r="KD97" s="31"/>
      <c r="KE97" s="31"/>
      <c r="KF97" s="31"/>
      <c r="KG97" s="31"/>
      <c r="KH97" s="31"/>
      <c r="KI97" s="31"/>
      <c r="KJ97" s="31"/>
      <c r="KK97" s="31"/>
      <c r="KL97" s="31"/>
      <c r="KM97" s="31"/>
      <c r="KN97" s="31"/>
      <c r="KO97" s="31"/>
      <c r="KP97" s="31"/>
      <c r="KQ97" s="31"/>
      <c r="KR97" s="31"/>
      <c r="KS97" s="31"/>
      <c r="KT97" s="31"/>
      <c r="KU97" s="31"/>
      <c r="KV97" s="31"/>
      <c r="KW97" s="31"/>
      <c r="KX97" s="31"/>
      <c r="KY97" s="31"/>
      <c r="KZ97" s="31"/>
      <c r="LA97" s="31"/>
      <c r="LB97" s="31"/>
      <c r="LC97" s="31"/>
      <c r="LD97" s="31"/>
      <c r="LE97" s="31"/>
      <c r="LF97" s="31"/>
      <c r="LG97" s="31"/>
      <c r="LH97" s="31"/>
      <c r="LI97" s="31"/>
      <c r="LJ97" s="31"/>
      <c r="LK97" s="31"/>
      <c r="LL97" s="31"/>
      <c r="LM97" s="31"/>
      <c r="LN97" s="31"/>
      <c r="LO97" s="31"/>
      <c r="LP97" s="31"/>
      <c r="LQ97" s="31"/>
      <c r="LR97" s="31"/>
      <c r="LS97" s="31"/>
      <c r="LT97" s="31"/>
      <c r="LU97" s="31"/>
      <c r="LV97" s="31"/>
      <c r="LW97" s="31"/>
      <c r="LX97" s="31"/>
      <c r="LY97" s="31"/>
      <c r="LZ97" s="31"/>
      <c r="MA97" s="31"/>
      <c r="MB97" s="31"/>
      <c r="MC97" s="31"/>
      <c r="MD97" s="31"/>
      <c r="ME97" s="31"/>
      <c r="MF97" s="31"/>
      <c r="MG97" s="31"/>
      <c r="MH97" s="31"/>
      <c r="MI97" s="31"/>
      <c r="MJ97" s="31"/>
      <c r="MK97" s="31"/>
      <c r="ML97" s="31"/>
      <c r="MM97" s="31"/>
      <c r="MN97" s="31"/>
      <c r="MO97" s="31"/>
      <c r="MP97" s="31"/>
      <c r="MQ97" s="31"/>
      <c r="MR97" s="31"/>
      <c r="MS97" s="31"/>
      <c r="MT97" s="31"/>
      <c r="MU97" s="31"/>
      <c r="MV97" s="31"/>
      <c r="MW97" s="31"/>
      <c r="MX97" s="31"/>
      <c r="MY97" s="31"/>
      <c r="MZ97" s="31"/>
      <c r="NA97" s="31"/>
      <c r="NB97" s="31"/>
      <c r="NC97" s="31"/>
      <c r="ND97" s="31"/>
      <c r="NE97" s="31"/>
      <c r="NF97" s="31"/>
      <c r="NG97" s="31"/>
      <c r="NH97" s="31"/>
      <c r="NI97" s="31"/>
      <c r="NJ97" s="31"/>
      <c r="NK97" s="31"/>
      <c r="NL97" s="31"/>
      <c r="NM97" s="31"/>
      <c r="NN97" s="31"/>
      <c r="NO97" s="31"/>
      <c r="NP97" s="31"/>
      <c r="NQ97" s="31"/>
      <c r="NR97" s="31"/>
      <c r="NS97" s="31"/>
      <c r="NT97" s="31"/>
      <c r="NU97" s="31"/>
      <c r="NV97" s="31"/>
      <c r="NW97" s="31"/>
      <c r="NX97" s="31"/>
      <c r="NY97" s="31"/>
      <c r="NZ97" s="31"/>
      <c r="OA97" s="31"/>
      <c r="OB97" s="31"/>
      <c r="OC97" s="31"/>
      <c r="OD97" s="31"/>
      <c r="OE97" s="31"/>
      <c r="OF97" s="31"/>
      <c r="OG97" s="31"/>
      <c r="OH97" s="31"/>
      <c r="OI97" s="31"/>
      <c r="OJ97" s="31"/>
      <c r="OK97" s="31"/>
      <c r="OL97" s="31"/>
      <c r="OM97" s="31"/>
      <c r="ON97" s="31"/>
      <c r="OO97" s="31"/>
      <c r="OP97" s="31"/>
      <c r="OQ97" s="31"/>
      <c r="OR97" s="31"/>
      <c r="OS97" s="31"/>
      <c r="OT97" s="31"/>
      <c r="OU97" s="31"/>
      <c r="OV97" s="31"/>
      <c r="OW97" s="31"/>
      <c r="OX97" s="31"/>
      <c r="OY97" s="31"/>
      <c r="OZ97" s="31"/>
      <c r="PA97" s="31"/>
      <c r="PB97" s="31"/>
      <c r="PC97" s="31"/>
      <c r="PD97" s="31"/>
      <c r="PE97" s="31"/>
      <c r="PF97" s="31"/>
      <c r="PG97" s="31"/>
      <c r="PH97" s="31"/>
      <c r="PI97" s="31"/>
      <c r="PJ97" s="31"/>
      <c r="PK97" s="31"/>
      <c r="PL97" s="31"/>
      <c r="PM97" s="31"/>
      <c r="PN97" s="31"/>
      <c r="PO97" s="31"/>
      <c r="PP97" s="31"/>
      <c r="PQ97" s="31"/>
      <c r="PR97" s="31"/>
      <c r="PS97" s="31"/>
      <c r="PT97" s="31"/>
      <c r="PU97" s="31"/>
      <c r="PV97" s="31"/>
      <c r="PW97" s="31"/>
      <c r="PX97" s="31"/>
      <c r="PY97" s="31"/>
      <c r="PZ97" s="31"/>
      <c r="QA97" s="31"/>
      <c r="QB97" s="31"/>
      <c r="QC97" s="31"/>
    </row>
    <row r="98" spans="1:445">
      <c r="A98" s="36" t="s">
        <v>132</v>
      </c>
      <c r="B98" s="33" t="s">
        <v>27</v>
      </c>
      <c r="C98" s="33">
        <v>120</v>
      </c>
      <c r="D98" s="33" t="s">
        <v>28</v>
      </c>
      <c r="E98" s="33"/>
      <c r="F98" s="33">
        <v>1151</v>
      </c>
      <c r="G98" s="33">
        <v>55</v>
      </c>
      <c r="H98" s="33"/>
      <c r="I98" s="33">
        <v>186</v>
      </c>
      <c r="J98" s="33">
        <v>130</v>
      </c>
      <c r="K98" s="33">
        <v>130</v>
      </c>
      <c r="L98" s="33">
        <v>130</v>
      </c>
      <c r="M98" s="33">
        <v>130</v>
      </c>
      <c r="N98" s="40">
        <v>130</v>
      </c>
      <c r="O98" s="33">
        <v>130</v>
      </c>
      <c r="P98" s="33">
        <v>130</v>
      </c>
      <c r="Q98" s="33"/>
      <c r="R98" s="33"/>
      <c r="S98" s="33"/>
      <c r="T98" s="20">
        <f t="shared" si="6"/>
        <v>1151</v>
      </c>
      <c r="U98" s="20">
        <f t="shared" si="7"/>
        <v>0</v>
      </c>
      <c r="V98" s="34">
        <f t="shared" si="9"/>
        <v>1</v>
      </c>
      <c r="W98" s="37"/>
      <c r="X98" s="35" t="str">
        <f t="shared" si="8"/>
        <v/>
      </c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  <c r="IW98" s="31"/>
      <c r="IX98" s="31"/>
      <c r="IY98" s="31"/>
      <c r="IZ98" s="31"/>
      <c r="JA98" s="31"/>
      <c r="JB98" s="31"/>
      <c r="JC98" s="31"/>
      <c r="JD98" s="31"/>
      <c r="JE98" s="31"/>
      <c r="JF98" s="31"/>
      <c r="JG98" s="31"/>
      <c r="JH98" s="31"/>
      <c r="JI98" s="31"/>
      <c r="JJ98" s="31"/>
      <c r="JK98" s="31"/>
      <c r="JL98" s="31"/>
      <c r="JM98" s="31"/>
      <c r="JN98" s="31"/>
      <c r="JO98" s="31"/>
      <c r="JP98" s="31"/>
      <c r="JQ98" s="31"/>
      <c r="JR98" s="31"/>
      <c r="JS98" s="31"/>
      <c r="JT98" s="31"/>
      <c r="JU98" s="31"/>
      <c r="JV98" s="31"/>
      <c r="JW98" s="31"/>
      <c r="JX98" s="31"/>
      <c r="JY98" s="31"/>
      <c r="JZ98" s="31"/>
      <c r="KA98" s="31"/>
      <c r="KB98" s="31"/>
      <c r="KC98" s="31"/>
      <c r="KD98" s="31"/>
      <c r="KE98" s="31"/>
      <c r="KF98" s="31"/>
      <c r="KG98" s="31"/>
      <c r="KH98" s="31"/>
      <c r="KI98" s="31"/>
      <c r="KJ98" s="31"/>
      <c r="KK98" s="31"/>
      <c r="KL98" s="31"/>
      <c r="KM98" s="31"/>
      <c r="KN98" s="31"/>
      <c r="KO98" s="31"/>
      <c r="KP98" s="31"/>
      <c r="KQ98" s="31"/>
      <c r="KR98" s="31"/>
      <c r="KS98" s="31"/>
      <c r="KT98" s="31"/>
      <c r="KU98" s="31"/>
      <c r="KV98" s="31"/>
      <c r="KW98" s="31"/>
      <c r="KX98" s="31"/>
      <c r="KY98" s="31"/>
      <c r="KZ98" s="31"/>
      <c r="LA98" s="31"/>
      <c r="LB98" s="31"/>
      <c r="LC98" s="31"/>
      <c r="LD98" s="31"/>
      <c r="LE98" s="31"/>
      <c r="LF98" s="31"/>
      <c r="LG98" s="31"/>
      <c r="LH98" s="31"/>
      <c r="LI98" s="31"/>
      <c r="LJ98" s="31"/>
      <c r="LK98" s="31"/>
      <c r="LL98" s="31"/>
      <c r="LM98" s="31"/>
      <c r="LN98" s="31"/>
      <c r="LO98" s="31"/>
      <c r="LP98" s="31"/>
      <c r="LQ98" s="31"/>
      <c r="LR98" s="31"/>
      <c r="LS98" s="31"/>
      <c r="LT98" s="31"/>
      <c r="LU98" s="31"/>
      <c r="LV98" s="31"/>
      <c r="LW98" s="31"/>
      <c r="LX98" s="31"/>
      <c r="LY98" s="31"/>
      <c r="LZ98" s="31"/>
      <c r="MA98" s="31"/>
      <c r="MB98" s="31"/>
      <c r="MC98" s="31"/>
      <c r="MD98" s="31"/>
      <c r="ME98" s="31"/>
      <c r="MF98" s="31"/>
      <c r="MG98" s="31"/>
      <c r="MH98" s="31"/>
      <c r="MI98" s="31"/>
      <c r="MJ98" s="31"/>
      <c r="MK98" s="31"/>
      <c r="ML98" s="31"/>
      <c r="MM98" s="31"/>
      <c r="MN98" s="31"/>
      <c r="MO98" s="31"/>
      <c r="MP98" s="31"/>
      <c r="MQ98" s="31"/>
      <c r="MR98" s="31"/>
      <c r="MS98" s="31"/>
      <c r="MT98" s="31"/>
      <c r="MU98" s="31"/>
      <c r="MV98" s="31"/>
      <c r="MW98" s="31"/>
      <c r="MX98" s="31"/>
      <c r="MY98" s="31"/>
      <c r="MZ98" s="31"/>
      <c r="NA98" s="31"/>
      <c r="NB98" s="31"/>
      <c r="NC98" s="31"/>
      <c r="ND98" s="31"/>
      <c r="NE98" s="31"/>
      <c r="NF98" s="31"/>
      <c r="NG98" s="31"/>
      <c r="NH98" s="31"/>
      <c r="NI98" s="31"/>
      <c r="NJ98" s="31"/>
      <c r="NK98" s="31"/>
      <c r="NL98" s="31"/>
      <c r="NM98" s="31"/>
      <c r="NN98" s="31"/>
      <c r="NO98" s="31"/>
      <c r="NP98" s="31"/>
      <c r="NQ98" s="31"/>
      <c r="NR98" s="31"/>
      <c r="NS98" s="31"/>
      <c r="NT98" s="31"/>
      <c r="NU98" s="31"/>
      <c r="NV98" s="31"/>
      <c r="NW98" s="31"/>
      <c r="NX98" s="31"/>
      <c r="NY98" s="31"/>
      <c r="NZ98" s="31"/>
      <c r="OA98" s="31"/>
      <c r="OB98" s="31"/>
      <c r="OC98" s="31"/>
      <c r="OD98" s="31"/>
      <c r="OE98" s="31"/>
      <c r="OF98" s="31"/>
      <c r="OG98" s="31"/>
      <c r="OH98" s="31"/>
      <c r="OI98" s="31"/>
      <c r="OJ98" s="31"/>
      <c r="OK98" s="31"/>
      <c r="OL98" s="31"/>
      <c r="OM98" s="31"/>
      <c r="ON98" s="31"/>
      <c r="OO98" s="31"/>
      <c r="OP98" s="31"/>
      <c r="OQ98" s="31"/>
      <c r="OR98" s="31"/>
      <c r="OS98" s="31"/>
      <c r="OT98" s="31"/>
      <c r="OU98" s="31"/>
      <c r="OV98" s="31"/>
      <c r="OW98" s="31"/>
      <c r="OX98" s="31"/>
      <c r="OY98" s="31"/>
      <c r="OZ98" s="31"/>
      <c r="PA98" s="31"/>
      <c r="PB98" s="31"/>
      <c r="PC98" s="31"/>
      <c r="PD98" s="31"/>
      <c r="PE98" s="31"/>
      <c r="PF98" s="31"/>
      <c r="PG98" s="31"/>
      <c r="PH98" s="31"/>
      <c r="PI98" s="31"/>
      <c r="PJ98" s="31"/>
      <c r="PK98" s="31"/>
      <c r="PL98" s="31"/>
      <c r="PM98" s="31"/>
      <c r="PN98" s="31"/>
      <c r="PO98" s="31"/>
      <c r="PP98" s="31"/>
      <c r="PQ98" s="31"/>
      <c r="PR98" s="31"/>
      <c r="PS98" s="31"/>
      <c r="PT98" s="31"/>
      <c r="PU98" s="31"/>
      <c r="PV98" s="31"/>
      <c r="PW98" s="31"/>
      <c r="PX98" s="31"/>
      <c r="PY98" s="31"/>
      <c r="PZ98" s="31"/>
      <c r="QA98" s="31"/>
      <c r="QB98" s="31"/>
      <c r="QC98" s="31"/>
    </row>
    <row r="99" spans="1:445">
      <c r="A99" s="36" t="s">
        <v>884</v>
      </c>
      <c r="B99" s="33" t="s">
        <v>27</v>
      </c>
      <c r="C99" s="33">
        <v>91</v>
      </c>
      <c r="D99" s="33" t="s">
        <v>33</v>
      </c>
      <c r="E99" s="33"/>
      <c r="F99" s="33">
        <v>439</v>
      </c>
      <c r="G99" s="33">
        <v>55</v>
      </c>
      <c r="H99" s="33"/>
      <c r="I99" s="33">
        <v>48</v>
      </c>
      <c r="J99" s="33">
        <v>48</v>
      </c>
      <c r="K99" s="33">
        <v>48</v>
      </c>
      <c r="L99" s="33">
        <v>48</v>
      </c>
      <c r="M99" s="33">
        <v>48</v>
      </c>
      <c r="N99" s="37">
        <v>48</v>
      </c>
      <c r="O99" s="33">
        <v>48</v>
      </c>
      <c r="P99" s="33">
        <v>48</v>
      </c>
      <c r="Q99" s="33"/>
      <c r="R99" s="33"/>
      <c r="S99" s="33"/>
      <c r="T99" s="20">
        <f t="shared" si="6"/>
        <v>439</v>
      </c>
      <c r="U99" s="20">
        <f t="shared" si="7"/>
        <v>0</v>
      </c>
      <c r="V99" s="34">
        <f t="shared" si="9"/>
        <v>1</v>
      </c>
      <c r="W99" s="37"/>
      <c r="X99" s="35" t="str">
        <f t="shared" si="8"/>
        <v/>
      </c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31"/>
      <c r="CT99" s="31"/>
      <c r="CU99" s="31"/>
      <c r="CV99" s="31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  <c r="DW99" s="31"/>
      <c r="DX99" s="31"/>
      <c r="DY99" s="31"/>
      <c r="DZ99" s="31"/>
      <c r="EA99" s="31"/>
      <c r="EB99" s="31"/>
      <c r="EC99" s="31"/>
      <c r="ED99" s="31"/>
      <c r="EE99" s="31"/>
      <c r="EF99" s="31"/>
      <c r="EG99" s="31"/>
      <c r="EH99" s="31"/>
      <c r="EI99" s="31"/>
      <c r="EJ99" s="31"/>
      <c r="EK99" s="31"/>
      <c r="EL99" s="31"/>
      <c r="EM99" s="31"/>
      <c r="EN99" s="31"/>
      <c r="EO99" s="31"/>
      <c r="EP99" s="31"/>
      <c r="EQ99" s="31"/>
      <c r="ER99" s="31"/>
      <c r="ES99" s="31"/>
      <c r="ET99" s="31"/>
      <c r="EU99" s="31"/>
      <c r="EV99" s="31"/>
      <c r="EW99" s="31"/>
      <c r="EX99" s="31"/>
      <c r="EY99" s="31"/>
      <c r="EZ99" s="31"/>
      <c r="FA99" s="31"/>
      <c r="FB99" s="31"/>
      <c r="FC99" s="31"/>
      <c r="FD99" s="31"/>
      <c r="FE99" s="31"/>
      <c r="FF99" s="31"/>
      <c r="FG99" s="31"/>
      <c r="FH99" s="31"/>
      <c r="FI99" s="31"/>
      <c r="FJ99" s="31"/>
      <c r="FK99" s="31"/>
      <c r="FL99" s="31"/>
      <c r="FM99" s="31"/>
      <c r="FN99" s="31"/>
      <c r="FO99" s="31"/>
      <c r="FP99" s="31"/>
      <c r="FQ99" s="31"/>
      <c r="FR99" s="31"/>
      <c r="FS99" s="31"/>
      <c r="FT99" s="31"/>
      <c r="FU99" s="31"/>
      <c r="FV99" s="31"/>
      <c r="FW99" s="31"/>
      <c r="FX99" s="31"/>
      <c r="FY99" s="31"/>
      <c r="FZ99" s="31"/>
      <c r="GA99" s="31"/>
      <c r="GB99" s="31"/>
      <c r="GC99" s="31"/>
      <c r="GD99" s="31"/>
      <c r="GE99" s="31"/>
      <c r="GF99" s="31"/>
      <c r="GG99" s="31"/>
      <c r="GH99" s="31"/>
      <c r="GI99" s="31"/>
      <c r="GJ99" s="31"/>
      <c r="GK99" s="31"/>
      <c r="GL99" s="31"/>
      <c r="GM99" s="31"/>
      <c r="GN99" s="31"/>
      <c r="GO99" s="31"/>
      <c r="GP99" s="31"/>
      <c r="GQ99" s="31"/>
      <c r="GR99" s="31"/>
      <c r="GS99" s="31"/>
      <c r="GT99" s="31"/>
      <c r="GU99" s="31"/>
      <c r="GV99" s="31"/>
      <c r="GW99" s="31"/>
      <c r="GX99" s="31"/>
      <c r="GY99" s="31"/>
      <c r="GZ99" s="31"/>
      <c r="HA99" s="31"/>
      <c r="HB99" s="31"/>
      <c r="HC99" s="31"/>
      <c r="HD99" s="31"/>
      <c r="HE99" s="31"/>
      <c r="HF99" s="31"/>
      <c r="HG99" s="31"/>
      <c r="HH99" s="31"/>
      <c r="HI99" s="31"/>
      <c r="HJ99" s="31"/>
      <c r="HK99" s="31"/>
      <c r="HL99" s="31"/>
      <c r="HM99" s="31"/>
      <c r="HN99" s="31"/>
      <c r="HO99" s="31"/>
      <c r="HP99" s="31"/>
      <c r="HQ99" s="31"/>
      <c r="HR99" s="31"/>
      <c r="HS99" s="31"/>
      <c r="HT99" s="31"/>
      <c r="HU99" s="31"/>
      <c r="HV99" s="31"/>
      <c r="HW99" s="31"/>
      <c r="HX99" s="31"/>
      <c r="HY99" s="31"/>
      <c r="HZ99" s="31"/>
      <c r="IA99" s="31"/>
      <c r="IB99" s="31"/>
      <c r="IC99" s="31"/>
      <c r="ID99" s="31"/>
      <c r="IE99" s="31"/>
      <c r="IF99" s="31"/>
      <c r="IG99" s="31"/>
      <c r="IH99" s="31"/>
      <c r="II99" s="31"/>
      <c r="IJ99" s="31"/>
      <c r="IK99" s="31"/>
      <c r="IL99" s="31"/>
      <c r="IM99" s="31"/>
      <c r="IN99" s="31"/>
      <c r="IO99" s="31"/>
      <c r="IP99" s="31"/>
      <c r="IQ99" s="31"/>
      <c r="IR99" s="31"/>
      <c r="IS99" s="31"/>
      <c r="IT99" s="31"/>
      <c r="IU99" s="31"/>
      <c r="IV99" s="31"/>
      <c r="IW99" s="31"/>
      <c r="IX99" s="31"/>
      <c r="IY99" s="31"/>
      <c r="IZ99" s="31"/>
      <c r="JA99" s="31"/>
      <c r="JB99" s="31"/>
      <c r="JC99" s="31"/>
      <c r="JD99" s="31"/>
      <c r="JE99" s="31"/>
      <c r="JF99" s="31"/>
      <c r="JG99" s="31"/>
      <c r="JH99" s="31"/>
      <c r="JI99" s="31"/>
      <c r="JJ99" s="31"/>
      <c r="JK99" s="31"/>
      <c r="JL99" s="31"/>
      <c r="JM99" s="31"/>
      <c r="JN99" s="31"/>
      <c r="JO99" s="31"/>
      <c r="JP99" s="31"/>
      <c r="JQ99" s="31"/>
      <c r="JR99" s="31"/>
      <c r="JS99" s="31"/>
      <c r="JT99" s="31"/>
      <c r="JU99" s="31"/>
      <c r="JV99" s="31"/>
      <c r="JW99" s="31"/>
      <c r="JX99" s="31"/>
      <c r="JY99" s="31"/>
      <c r="JZ99" s="31"/>
      <c r="KA99" s="31"/>
      <c r="KB99" s="31"/>
      <c r="KC99" s="31"/>
      <c r="KD99" s="31"/>
      <c r="KE99" s="31"/>
      <c r="KF99" s="31"/>
      <c r="KG99" s="31"/>
      <c r="KH99" s="31"/>
      <c r="KI99" s="31"/>
      <c r="KJ99" s="31"/>
      <c r="KK99" s="31"/>
      <c r="KL99" s="31"/>
      <c r="KM99" s="31"/>
      <c r="KN99" s="31"/>
      <c r="KO99" s="31"/>
      <c r="KP99" s="31"/>
      <c r="KQ99" s="31"/>
      <c r="KR99" s="31"/>
      <c r="KS99" s="31"/>
      <c r="KT99" s="31"/>
      <c r="KU99" s="31"/>
      <c r="KV99" s="31"/>
      <c r="KW99" s="31"/>
      <c r="KX99" s="31"/>
      <c r="KY99" s="31"/>
      <c r="KZ99" s="31"/>
      <c r="LA99" s="31"/>
      <c r="LB99" s="31"/>
      <c r="LC99" s="31"/>
      <c r="LD99" s="31"/>
      <c r="LE99" s="31"/>
      <c r="LF99" s="31"/>
      <c r="LG99" s="31"/>
      <c r="LH99" s="31"/>
      <c r="LI99" s="31"/>
      <c r="LJ99" s="31"/>
      <c r="LK99" s="31"/>
      <c r="LL99" s="31"/>
      <c r="LM99" s="31"/>
      <c r="LN99" s="31"/>
      <c r="LO99" s="31"/>
      <c r="LP99" s="31"/>
      <c r="LQ99" s="31"/>
      <c r="LR99" s="31"/>
      <c r="LS99" s="31"/>
      <c r="LT99" s="31"/>
      <c r="LU99" s="31"/>
      <c r="LV99" s="31"/>
      <c r="LW99" s="31"/>
      <c r="LX99" s="31"/>
      <c r="LY99" s="31"/>
      <c r="LZ99" s="31"/>
      <c r="MA99" s="31"/>
      <c r="MB99" s="31"/>
      <c r="MC99" s="31"/>
      <c r="MD99" s="31"/>
      <c r="ME99" s="31"/>
      <c r="MF99" s="31"/>
      <c r="MG99" s="31"/>
      <c r="MH99" s="31"/>
      <c r="MI99" s="31"/>
      <c r="MJ99" s="31"/>
      <c r="MK99" s="31"/>
      <c r="ML99" s="31"/>
      <c r="MM99" s="31"/>
      <c r="MN99" s="31"/>
      <c r="MO99" s="31"/>
      <c r="MP99" s="31"/>
      <c r="MQ99" s="31"/>
      <c r="MR99" s="31"/>
      <c r="MS99" s="31"/>
      <c r="MT99" s="31"/>
      <c r="MU99" s="31"/>
      <c r="MV99" s="31"/>
      <c r="MW99" s="31"/>
      <c r="MX99" s="31"/>
      <c r="MY99" s="31"/>
      <c r="MZ99" s="31"/>
      <c r="NA99" s="31"/>
      <c r="NB99" s="31"/>
      <c r="NC99" s="31"/>
      <c r="ND99" s="31"/>
      <c r="NE99" s="31"/>
      <c r="NF99" s="31"/>
      <c r="NG99" s="31"/>
      <c r="NH99" s="31"/>
      <c r="NI99" s="31"/>
      <c r="NJ99" s="31"/>
      <c r="NK99" s="31"/>
      <c r="NL99" s="31"/>
      <c r="NM99" s="31"/>
      <c r="NN99" s="31"/>
      <c r="NO99" s="31"/>
      <c r="NP99" s="31"/>
      <c r="NQ99" s="31"/>
      <c r="NR99" s="31"/>
      <c r="NS99" s="31"/>
      <c r="NT99" s="31"/>
      <c r="NU99" s="31"/>
      <c r="NV99" s="31"/>
      <c r="NW99" s="31"/>
      <c r="NX99" s="31"/>
      <c r="NY99" s="31"/>
      <c r="NZ99" s="31"/>
      <c r="OA99" s="31"/>
      <c r="OB99" s="31"/>
      <c r="OC99" s="31"/>
      <c r="OD99" s="31"/>
      <c r="OE99" s="31"/>
      <c r="OF99" s="31"/>
      <c r="OG99" s="31"/>
      <c r="OH99" s="31"/>
      <c r="OI99" s="31"/>
      <c r="OJ99" s="31"/>
      <c r="OK99" s="31"/>
      <c r="OL99" s="31"/>
      <c r="OM99" s="31"/>
      <c r="ON99" s="31"/>
      <c r="OO99" s="31"/>
      <c r="OP99" s="31"/>
      <c r="OQ99" s="31"/>
      <c r="OR99" s="31"/>
      <c r="OS99" s="31"/>
      <c r="OT99" s="31"/>
      <c r="OU99" s="31"/>
      <c r="OV99" s="31"/>
      <c r="OW99" s="31"/>
      <c r="OX99" s="31"/>
      <c r="OY99" s="31"/>
      <c r="OZ99" s="31"/>
      <c r="PA99" s="31"/>
      <c r="PB99" s="31"/>
      <c r="PC99" s="31"/>
      <c r="PD99" s="31"/>
      <c r="PE99" s="31"/>
      <c r="PF99" s="31"/>
      <c r="PG99" s="31"/>
      <c r="PH99" s="31"/>
      <c r="PI99" s="31"/>
      <c r="PJ99" s="31"/>
      <c r="PK99" s="31"/>
      <c r="PL99" s="31"/>
      <c r="PM99" s="31"/>
      <c r="PN99" s="31"/>
      <c r="PO99" s="31"/>
      <c r="PP99" s="31"/>
      <c r="PQ99" s="31"/>
      <c r="PR99" s="31"/>
      <c r="PS99" s="31"/>
      <c r="PT99" s="31"/>
      <c r="PU99" s="31"/>
      <c r="PV99" s="31"/>
      <c r="PW99" s="31"/>
      <c r="PX99" s="31"/>
      <c r="PY99" s="31"/>
      <c r="PZ99" s="31"/>
      <c r="QA99" s="31"/>
      <c r="QB99" s="31"/>
      <c r="QC99" s="31"/>
    </row>
    <row r="100" spans="1:445">
      <c r="A100" s="36" t="s">
        <v>134</v>
      </c>
      <c r="B100" s="33" t="s">
        <v>27</v>
      </c>
      <c r="C100" s="33">
        <v>96</v>
      </c>
      <c r="D100" s="33" t="s">
        <v>658</v>
      </c>
      <c r="E100" s="33"/>
      <c r="F100" s="33">
        <v>975</v>
      </c>
      <c r="G100" s="33">
        <v>55</v>
      </c>
      <c r="H100" s="33">
        <v>102</v>
      </c>
      <c r="I100" s="33">
        <v>102</v>
      </c>
      <c r="J100" s="33">
        <v>102</v>
      </c>
      <c r="K100" s="33">
        <v>102</v>
      </c>
      <c r="L100" s="33">
        <v>102</v>
      </c>
      <c r="M100" s="33">
        <v>102</v>
      </c>
      <c r="N100" s="33">
        <v>102</v>
      </c>
      <c r="O100" s="33">
        <v>102</v>
      </c>
      <c r="P100" s="33">
        <v>104</v>
      </c>
      <c r="Q100" s="33"/>
      <c r="R100" s="33"/>
      <c r="S100" s="33"/>
      <c r="T100" s="20">
        <f t="shared" si="6"/>
        <v>975</v>
      </c>
      <c r="U100" s="20">
        <f t="shared" si="7"/>
        <v>0</v>
      </c>
      <c r="V100" s="34">
        <f t="shared" si="9"/>
        <v>1</v>
      </c>
      <c r="W100" s="37"/>
      <c r="X100" s="35" t="str">
        <f t="shared" ref="X100:X131" si="10">IF(W100&lt;&gt;"",F100 - (SUM(G100:S100)),"")</f>
        <v/>
      </c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  <c r="CJ100" s="31"/>
      <c r="CK100" s="31"/>
      <c r="CL100" s="31"/>
      <c r="CM100" s="31"/>
      <c r="CN100" s="31"/>
      <c r="CO100" s="31"/>
      <c r="CP100" s="31"/>
      <c r="CQ100" s="31"/>
      <c r="CR100" s="31"/>
      <c r="CS100" s="31"/>
      <c r="CT100" s="31"/>
      <c r="CU100" s="31"/>
      <c r="CV100" s="31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  <c r="DW100" s="31"/>
      <c r="DX100" s="31"/>
      <c r="DY100" s="31"/>
      <c r="DZ100" s="31"/>
      <c r="EA100" s="31"/>
      <c r="EB100" s="31"/>
      <c r="EC100" s="31"/>
      <c r="ED100" s="31"/>
      <c r="EE100" s="31"/>
      <c r="EF100" s="31"/>
      <c r="EG100" s="31"/>
      <c r="EH100" s="31"/>
      <c r="EI100" s="31"/>
      <c r="EJ100" s="31"/>
      <c r="EK100" s="31"/>
      <c r="EL100" s="31"/>
      <c r="EM100" s="31"/>
      <c r="EN100" s="31"/>
      <c r="EO100" s="31"/>
      <c r="EP100" s="31"/>
      <c r="EQ100" s="31"/>
      <c r="ER100" s="31"/>
      <c r="ES100" s="31"/>
      <c r="ET100" s="31"/>
      <c r="EU100" s="31"/>
      <c r="EV100" s="31"/>
      <c r="EW100" s="31"/>
      <c r="EX100" s="31"/>
      <c r="EY100" s="31"/>
      <c r="EZ100" s="31"/>
      <c r="FA100" s="31"/>
      <c r="FB100" s="31"/>
      <c r="FC100" s="31"/>
      <c r="FD100" s="31"/>
      <c r="FE100" s="31"/>
      <c r="FF100" s="31"/>
      <c r="FG100" s="31"/>
      <c r="FH100" s="31"/>
      <c r="FI100" s="31"/>
      <c r="FJ100" s="31"/>
      <c r="FK100" s="31"/>
      <c r="FL100" s="31"/>
      <c r="FM100" s="31"/>
      <c r="FN100" s="31"/>
      <c r="FO100" s="31"/>
      <c r="FP100" s="31"/>
      <c r="FQ100" s="31"/>
      <c r="FR100" s="31"/>
      <c r="FS100" s="31"/>
      <c r="FT100" s="31"/>
      <c r="FU100" s="31"/>
      <c r="FV100" s="31"/>
      <c r="FW100" s="31"/>
      <c r="FX100" s="31"/>
      <c r="FY100" s="31"/>
      <c r="FZ100" s="31"/>
      <c r="GA100" s="31"/>
      <c r="GB100" s="31"/>
      <c r="GC100" s="31"/>
      <c r="GD100" s="31"/>
      <c r="GE100" s="31"/>
      <c r="GF100" s="31"/>
      <c r="GG100" s="31"/>
      <c r="GH100" s="31"/>
      <c r="GI100" s="31"/>
      <c r="GJ100" s="31"/>
      <c r="GK100" s="31"/>
      <c r="GL100" s="31"/>
      <c r="GM100" s="31"/>
      <c r="GN100" s="31"/>
      <c r="GO100" s="31"/>
      <c r="GP100" s="31"/>
      <c r="GQ100" s="31"/>
      <c r="GR100" s="31"/>
      <c r="GS100" s="31"/>
      <c r="GT100" s="31"/>
      <c r="GU100" s="31"/>
      <c r="GV100" s="31"/>
      <c r="GW100" s="31"/>
      <c r="GX100" s="31"/>
      <c r="GY100" s="31"/>
      <c r="GZ100" s="31"/>
      <c r="HA100" s="31"/>
      <c r="HB100" s="31"/>
      <c r="HC100" s="31"/>
      <c r="HD100" s="31"/>
      <c r="HE100" s="31"/>
      <c r="HF100" s="31"/>
      <c r="HG100" s="31"/>
      <c r="HH100" s="31"/>
      <c r="HI100" s="31"/>
      <c r="HJ100" s="31"/>
      <c r="HK100" s="31"/>
      <c r="HL100" s="31"/>
      <c r="HM100" s="31"/>
      <c r="HN100" s="31"/>
      <c r="HO100" s="31"/>
      <c r="HP100" s="31"/>
      <c r="HQ100" s="31"/>
      <c r="HR100" s="31"/>
      <c r="HS100" s="31"/>
      <c r="HT100" s="31"/>
      <c r="HU100" s="31"/>
      <c r="HV100" s="31"/>
      <c r="HW100" s="31"/>
      <c r="HX100" s="31"/>
      <c r="HY100" s="31"/>
      <c r="HZ100" s="31"/>
      <c r="IA100" s="31"/>
      <c r="IB100" s="31"/>
      <c r="IC100" s="31"/>
      <c r="ID100" s="31"/>
      <c r="IE100" s="31"/>
      <c r="IF100" s="31"/>
      <c r="IG100" s="31"/>
      <c r="IH100" s="31"/>
      <c r="II100" s="31"/>
      <c r="IJ100" s="31"/>
      <c r="IK100" s="31"/>
      <c r="IL100" s="31"/>
      <c r="IM100" s="31"/>
      <c r="IN100" s="31"/>
      <c r="IO100" s="31"/>
      <c r="IP100" s="31"/>
      <c r="IQ100" s="31"/>
      <c r="IR100" s="31"/>
      <c r="IS100" s="31"/>
      <c r="IT100" s="31"/>
      <c r="IU100" s="31"/>
      <c r="IV100" s="31"/>
      <c r="IW100" s="31"/>
      <c r="IX100" s="31"/>
      <c r="IY100" s="31"/>
      <c r="IZ100" s="31"/>
      <c r="JA100" s="31"/>
      <c r="JB100" s="31"/>
      <c r="JC100" s="31"/>
      <c r="JD100" s="31"/>
      <c r="JE100" s="31"/>
      <c r="JF100" s="31"/>
      <c r="JG100" s="31"/>
      <c r="JH100" s="31"/>
      <c r="JI100" s="31"/>
      <c r="JJ100" s="31"/>
      <c r="JK100" s="31"/>
      <c r="JL100" s="31"/>
      <c r="JM100" s="31"/>
      <c r="JN100" s="31"/>
      <c r="JO100" s="31"/>
      <c r="JP100" s="31"/>
      <c r="JQ100" s="31"/>
      <c r="JR100" s="31"/>
      <c r="JS100" s="31"/>
      <c r="JT100" s="31"/>
      <c r="JU100" s="31"/>
      <c r="JV100" s="31"/>
      <c r="JW100" s="31"/>
      <c r="JX100" s="31"/>
      <c r="JY100" s="31"/>
      <c r="JZ100" s="31"/>
      <c r="KA100" s="31"/>
      <c r="KB100" s="31"/>
      <c r="KC100" s="31"/>
      <c r="KD100" s="31"/>
      <c r="KE100" s="31"/>
      <c r="KF100" s="31"/>
      <c r="KG100" s="31"/>
      <c r="KH100" s="31"/>
      <c r="KI100" s="31"/>
      <c r="KJ100" s="31"/>
      <c r="KK100" s="31"/>
      <c r="KL100" s="31"/>
      <c r="KM100" s="31"/>
      <c r="KN100" s="31"/>
      <c r="KO100" s="31"/>
      <c r="KP100" s="31"/>
      <c r="KQ100" s="31"/>
      <c r="KR100" s="31"/>
      <c r="KS100" s="31"/>
      <c r="KT100" s="31"/>
      <c r="KU100" s="31"/>
      <c r="KV100" s="31"/>
      <c r="KW100" s="31"/>
      <c r="KX100" s="31"/>
      <c r="KY100" s="31"/>
      <c r="KZ100" s="31"/>
      <c r="LA100" s="31"/>
      <c r="LB100" s="31"/>
      <c r="LC100" s="31"/>
      <c r="LD100" s="31"/>
      <c r="LE100" s="31"/>
      <c r="LF100" s="31"/>
      <c r="LG100" s="31"/>
      <c r="LH100" s="31"/>
      <c r="LI100" s="31"/>
      <c r="LJ100" s="31"/>
      <c r="LK100" s="31"/>
      <c r="LL100" s="31"/>
      <c r="LM100" s="31"/>
      <c r="LN100" s="31"/>
      <c r="LO100" s="31"/>
      <c r="LP100" s="31"/>
      <c r="LQ100" s="31"/>
      <c r="LR100" s="31"/>
      <c r="LS100" s="31"/>
      <c r="LT100" s="31"/>
      <c r="LU100" s="31"/>
      <c r="LV100" s="31"/>
      <c r="LW100" s="31"/>
      <c r="LX100" s="31"/>
      <c r="LY100" s="31"/>
      <c r="LZ100" s="31"/>
      <c r="MA100" s="31"/>
      <c r="MB100" s="31"/>
      <c r="MC100" s="31"/>
      <c r="MD100" s="31"/>
      <c r="ME100" s="31"/>
      <c r="MF100" s="31"/>
      <c r="MG100" s="31"/>
      <c r="MH100" s="31"/>
      <c r="MI100" s="31"/>
      <c r="MJ100" s="31"/>
      <c r="MK100" s="31"/>
      <c r="ML100" s="31"/>
      <c r="MM100" s="31"/>
      <c r="MN100" s="31"/>
      <c r="MO100" s="31"/>
      <c r="MP100" s="31"/>
      <c r="MQ100" s="31"/>
      <c r="MR100" s="31"/>
      <c r="MS100" s="31"/>
      <c r="MT100" s="31"/>
      <c r="MU100" s="31"/>
      <c r="MV100" s="31"/>
      <c r="MW100" s="31"/>
      <c r="MX100" s="31"/>
      <c r="MY100" s="31"/>
      <c r="MZ100" s="31"/>
      <c r="NA100" s="31"/>
      <c r="NB100" s="31"/>
      <c r="NC100" s="31"/>
      <c r="ND100" s="31"/>
      <c r="NE100" s="31"/>
      <c r="NF100" s="31"/>
      <c r="NG100" s="31"/>
      <c r="NH100" s="31"/>
      <c r="NI100" s="31"/>
      <c r="NJ100" s="31"/>
      <c r="NK100" s="31"/>
      <c r="NL100" s="31"/>
      <c r="NM100" s="31"/>
      <c r="NN100" s="31"/>
      <c r="NO100" s="31"/>
      <c r="NP100" s="31"/>
      <c r="NQ100" s="31"/>
      <c r="NR100" s="31"/>
      <c r="NS100" s="31"/>
      <c r="NT100" s="31"/>
      <c r="NU100" s="31"/>
      <c r="NV100" s="31"/>
      <c r="NW100" s="31"/>
      <c r="NX100" s="31"/>
      <c r="NY100" s="31"/>
      <c r="NZ100" s="31"/>
      <c r="OA100" s="31"/>
      <c r="OB100" s="31"/>
      <c r="OC100" s="31"/>
      <c r="OD100" s="31"/>
      <c r="OE100" s="31"/>
      <c r="OF100" s="31"/>
      <c r="OG100" s="31"/>
      <c r="OH100" s="31"/>
      <c r="OI100" s="31"/>
      <c r="OJ100" s="31"/>
      <c r="OK100" s="31"/>
      <c r="OL100" s="31"/>
      <c r="OM100" s="31"/>
      <c r="ON100" s="31"/>
      <c r="OO100" s="31"/>
      <c r="OP100" s="31"/>
      <c r="OQ100" s="31"/>
      <c r="OR100" s="31"/>
      <c r="OS100" s="31"/>
      <c r="OT100" s="31"/>
      <c r="OU100" s="31"/>
      <c r="OV100" s="31"/>
      <c r="OW100" s="31"/>
      <c r="OX100" s="31"/>
      <c r="OY100" s="31"/>
      <c r="OZ100" s="31"/>
      <c r="PA100" s="31"/>
      <c r="PB100" s="31"/>
      <c r="PC100" s="31"/>
      <c r="PD100" s="31"/>
      <c r="PE100" s="31"/>
      <c r="PF100" s="31"/>
      <c r="PG100" s="31"/>
      <c r="PH100" s="31"/>
      <c r="PI100" s="31"/>
      <c r="PJ100" s="31"/>
      <c r="PK100" s="31"/>
      <c r="PL100" s="31"/>
      <c r="PM100" s="31"/>
      <c r="PN100" s="31"/>
      <c r="PO100" s="31"/>
      <c r="PP100" s="31"/>
      <c r="PQ100" s="31"/>
      <c r="PR100" s="31"/>
      <c r="PS100" s="31"/>
      <c r="PT100" s="31"/>
      <c r="PU100" s="31"/>
      <c r="PV100" s="31"/>
      <c r="PW100" s="31"/>
      <c r="PX100" s="31"/>
      <c r="PY100" s="31"/>
      <c r="PZ100" s="31"/>
      <c r="QA100" s="31"/>
      <c r="QB100" s="31"/>
      <c r="QC100" s="31"/>
    </row>
    <row r="101" spans="1:445">
      <c r="A101" s="36" t="s">
        <v>152</v>
      </c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20" t="str">
        <f t="shared" si="6"/>
        <v/>
      </c>
      <c r="U101" s="20" t="str">
        <f t="shared" si="7"/>
        <v/>
      </c>
      <c r="V101" s="34" t="str">
        <f t="shared" si="9"/>
        <v/>
      </c>
      <c r="W101" s="37"/>
      <c r="X101" s="35" t="str">
        <f t="shared" si="10"/>
        <v/>
      </c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  <c r="DW101" s="31"/>
      <c r="DX101" s="31"/>
      <c r="DY101" s="31"/>
      <c r="DZ101" s="31"/>
      <c r="EA101" s="31"/>
      <c r="EB101" s="31"/>
      <c r="EC101" s="31"/>
      <c r="ED101" s="31"/>
      <c r="EE101" s="31"/>
      <c r="EF101" s="31"/>
      <c r="EG101" s="31"/>
      <c r="EH101" s="31"/>
      <c r="EI101" s="31"/>
      <c r="EJ101" s="31"/>
      <c r="EK101" s="31"/>
      <c r="EL101" s="31"/>
      <c r="EM101" s="31"/>
      <c r="EN101" s="31"/>
      <c r="EO101" s="31"/>
      <c r="EP101" s="31"/>
      <c r="EQ101" s="31"/>
      <c r="ER101" s="31"/>
      <c r="ES101" s="31"/>
      <c r="ET101" s="31"/>
      <c r="EU101" s="31"/>
      <c r="EV101" s="31"/>
      <c r="EW101" s="31"/>
      <c r="EX101" s="31"/>
      <c r="EY101" s="31"/>
      <c r="EZ101" s="31"/>
      <c r="FA101" s="31"/>
      <c r="FB101" s="31"/>
      <c r="FC101" s="31"/>
      <c r="FD101" s="31"/>
      <c r="FE101" s="31"/>
      <c r="FF101" s="31"/>
      <c r="FG101" s="31"/>
      <c r="FH101" s="31"/>
      <c r="FI101" s="31"/>
      <c r="FJ101" s="31"/>
      <c r="FK101" s="31"/>
      <c r="FL101" s="31"/>
      <c r="FM101" s="31"/>
      <c r="FN101" s="31"/>
      <c r="FO101" s="31"/>
      <c r="FP101" s="31"/>
      <c r="FQ101" s="31"/>
      <c r="FR101" s="31"/>
      <c r="FS101" s="31"/>
      <c r="FT101" s="31"/>
      <c r="FU101" s="31"/>
      <c r="FV101" s="31"/>
      <c r="FW101" s="31"/>
      <c r="FX101" s="31"/>
      <c r="FY101" s="31"/>
      <c r="FZ101" s="31"/>
      <c r="GA101" s="31"/>
      <c r="GB101" s="31"/>
      <c r="GC101" s="31"/>
      <c r="GD101" s="31"/>
      <c r="GE101" s="31"/>
      <c r="GF101" s="31"/>
      <c r="GG101" s="31"/>
      <c r="GH101" s="31"/>
      <c r="GI101" s="31"/>
      <c r="GJ101" s="31"/>
      <c r="GK101" s="31"/>
      <c r="GL101" s="31"/>
      <c r="GM101" s="31"/>
      <c r="GN101" s="31"/>
      <c r="GO101" s="31"/>
      <c r="GP101" s="31"/>
      <c r="GQ101" s="31"/>
      <c r="GR101" s="31"/>
      <c r="GS101" s="31"/>
      <c r="GT101" s="31"/>
      <c r="GU101" s="31"/>
      <c r="GV101" s="31"/>
      <c r="GW101" s="31"/>
      <c r="GX101" s="31"/>
      <c r="GY101" s="31"/>
      <c r="GZ101" s="31"/>
      <c r="HA101" s="31"/>
      <c r="HB101" s="31"/>
      <c r="HC101" s="31"/>
      <c r="HD101" s="31"/>
      <c r="HE101" s="31"/>
      <c r="HF101" s="31"/>
      <c r="HG101" s="31"/>
      <c r="HH101" s="31"/>
      <c r="HI101" s="31"/>
      <c r="HJ101" s="31"/>
      <c r="HK101" s="31"/>
      <c r="HL101" s="31"/>
      <c r="HM101" s="31"/>
      <c r="HN101" s="31"/>
      <c r="HO101" s="31"/>
      <c r="HP101" s="31"/>
      <c r="HQ101" s="31"/>
      <c r="HR101" s="31"/>
      <c r="HS101" s="31"/>
      <c r="HT101" s="31"/>
      <c r="HU101" s="31"/>
      <c r="HV101" s="31"/>
      <c r="HW101" s="31"/>
      <c r="HX101" s="31"/>
      <c r="HY101" s="31"/>
      <c r="HZ101" s="31"/>
      <c r="IA101" s="31"/>
      <c r="IB101" s="31"/>
      <c r="IC101" s="31"/>
      <c r="ID101" s="31"/>
      <c r="IE101" s="31"/>
      <c r="IF101" s="31"/>
      <c r="IG101" s="31"/>
      <c r="IH101" s="31"/>
      <c r="II101" s="31"/>
      <c r="IJ101" s="31"/>
      <c r="IK101" s="31"/>
      <c r="IL101" s="31"/>
      <c r="IM101" s="31"/>
      <c r="IN101" s="31"/>
      <c r="IO101" s="31"/>
      <c r="IP101" s="31"/>
      <c r="IQ101" s="31"/>
      <c r="IR101" s="31"/>
      <c r="IS101" s="31"/>
      <c r="IT101" s="31"/>
      <c r="IU101" s="31"/>
      <c r="IV101" s="31"/>
      <c r="IW101" s="31"/>
      <c r="IX101" s="31"/>
      <c r="IY101" s="31"/>
      <c r="IZ101" s="31"/>
      <c r="JA101" s="31"/>
      <c r="JB101" s="31"/>
      <c r="JC101" s="31"/>
      <c r="JD101" s="31"/>
      <c r="JE101" s="31"/>
      <c r="JF101" s="31"/>
      <c r="JG101" s="31"/>
      <c r="JH101" s="31"/>
      <c r="JI101" s="31"/>
      <c r="JJ101" s="31"/>
      <c r="JK101" s="31"/>
      <c r="JL101" s="31"/>
      <c r="JM101" s="31"/>
      <c r="JN101" s="31"/>
      <c r="JO101" s="31"/>
      <c r="JP101" s="31"/>
      <c r="JQ101" s="31"/>
      <c r="JR101" s="31"/>
      <c r="JS101" s="31"/>
      <c r="JT101" s="31"/>
      <c r="JU101" s="31"/>
      <c r="JV101" s="31"/>
      <c r="JW101" s="31"/>
      <c r="JX101" s="31"/>
      <c r="JY101" s="31"/>
      <c r="JZ101" s="31"/>
      <c r="KA101" s="31"/>
      <c r="KB101" s="31"/>
      <c r="KC101" s="31"/>
      <c r="KD101" s="31"/>
      <c r="KE101" s="31"/>
      <c r="KF101" s="31"/>
      <c r="KG101" s="31"/>
      <c r="KH101" s="31"/>
      <c r="KI101" s="31"/>
      <c r="KJ101" s="31"/>
      <c r="KK101" s="31"/>
      <c r="KL101" s="31"/>
      <c r="KM101" s="31"/>
      <c r="KN101" s="31"/>
      <c r="KO101" s="31"/>
      <c r="KP101" s="31"/>
      <c r="KQ101" s="31"/>
      <c r="KR101" s="31"/>
      <c r="KS101" s="31"/>
      <c r="KT101" s="31"/>
      <c r="KU101" s="31"/>
      <c r="KV101" s="31"/>
      <c r="KW101" s="31"/>
      <c r="KX101" s="31"/>
      <c r="KY101" s="31"/>
      <c r="KZ101" s="31"/>
      <c r="LA101" s="31"/>
      <c r="LB101" s="31"/>
      <c r="LC101" s="31"/>
      <c r="LD101" s="31"/>
      <c r="LE101" s="31"/>
      <c r="LF101" s="31"/>
      <c r="LG101" s="31"/>
      <c r="LH101" s="31"/>
      <c r="LI101" s="31"/>
      <c r="LJ101" s="31"/>
      <c r="LK101" s="31"/>
      <c r="LL101" s="31"/>
      <c r="LM101" s="31"/>
      <c r="LN101" s="31"/>
      <c r="LO101" s="31"/>
      <c r="LP101" s="31"/>
      <c r="LQ101" s="31"/>
      <c r="LR101" s="31"/>
      <c r="LS101" s="31"/>
      <c r="LT101" s="31"/>
      <c r="LU101" s="31"/>
      <c r="LV101" s="31"/>
      <c r="LW101" s="31"/>
      <c r="LX101" s="31"/>
      <c r="LY101" s="31"/>
      <c r="LZ101" s="31"/>
      <c r="MA101" s="31"/>
      <c r="MB101" s="31"/>
      <c r="MC101" s="31"/>
      <c r="MD101" s="31"/>
      <c r="ME101" s="31"/>
      <c r="MF101" s="31"/>
      <c r="MG101" s="31"/>
      <c r="MH101" s="31"/>
      <c r="MI101" s="31"/>
      <c r="MJ101" s="31"/>
      <c r="MK101" s="31"/>
      <c r="ML101" s="31"/>
      <c r="MM101" s="31"/>
      <c r="MN101" s="31"/>
      <c r="MO101" s="31"/>
      <c r="MP101" s="31"/>
      <c r="MQ101" s="31"/>
      <c r="MR101" s="31"/>
      <c r="MS101" s="31"/>
      <c r="MT101" s="31"/>
      <c r="MU101" s="31"/>
      <c r="MV101" s="31"/>
      <c r="MW101" s="31"/>
      <c r="MX101" s="31"/>
      <c r="MY101" s="31"/>
      <c r="MZ101" s="31"/>
      <c r="NA101" s="31"/>
      <c r="NB101" s="31"/>
      <c r="NC101" s="31"/>
      <c r="ND101" s="31"/>
      <c r="NE101" s="31"/>
      <c r="NF101" s="31"/>
      <c r="NG101" s="31"/>
      <c r="NH101" s="31"/>
      <c r="NI101" s="31"/>
      <c r="NJ101" s="31"/>
      <c r="NK101" s="31"/>
      <c r="NL101" s="31"/>
      <c r="NM101" s="31"/>
      <c r="NN101" s="31"/>
      <c r="NO101" s="31"/>
      <c r="NP101" s="31"/>
      <c r="NQ101" s="31"/>
      <c r="NR101" s="31"/>
      <c r="NS101" s="31"/>
      <c r="NT101" s="31"/>
      <c r="NU101" s="31"/>
      <c r="NV101" s="31"/>
      <c r="NW101" s="31"/>
      <c r="NX101" s="31"/>
      <c r="NY101" s="31"/>
      <c r="NZ101" s="31"/>
      <c r="OA101" s="31"/>
      <c r="OB101" s="31"/>
      <c r="OC101" s="31"/>
      <c r="OD101" s="31"/>
      <c r="OE101" s="31"/>
      <c r="OF101" s="31"/>
      <c r="OG101" s="31"/>
      <c r="OH101" s="31"/>
      <c r="OI101" s="31"/>
      <c r="OJ101" s="31"/>
      <c r="OK101" s="31"/>
      <c r="OL101" s="31"/>
      <c r="OM101" s="31"/>
      <c r="ON101" s="31"/>
      <c r="OO101" s="31"/>
      <c r="OP101" s="31"/>
      <c r="OQ101" s="31"/>
      <c r="OR101" s="31"/>
      <c r="OS101" s="31"/>
      <c r="OT101" s="31"/>
      <c r="OU101" s="31"/>
      <c r="OV101" s="31"/>
      <c r="OW101" s="31"/>
      <c r="OX101" s="31"/>
      <c r="OY101" s="31"/>
      <c r="OZ101" s="31"/>
      <c r="PA101" s="31"/>
      <c r="PB101" s="31"/>
      <c r="PC101" s="31"/>
      <c r="PD101" s="31"/>
      <c r="PE101" s="31"/>
      <c r="PF101" s="31"/>
      <c r="PG101" s="31"/>
      <c r="PH101" s="31"/>
      <c r="PI101" s="31"/>
      <c r="PJ101" s="31"/>
      <c r="PK101" s="31"/>
      <c r="PL101" s="31"/>
      <c r="PM101" s="31"/>
      <c r="PN101" s="31"/>
      <c r="PO101" s="31"/>
      <c r="PP101" s="31"/>
      <c r="PQ101" s="31"/>
      <c r="PR101" s="31"/>
      <c r="PS101" s="31"/>
      <c r="PT101" s="31"/>
      <c r="PU101" s="31"/>
      <c r="PV101" s="31"/>
      <c r="PW101" s="31"/>
      <c r="PX101" s="31"/>
      <c r="PY101" s="31"/>
      <c r="PZ101" s="31"/>
      <c r="QA101" s="31"/>
      <c r="QB101" s="31"/>
      <c r="QC101" s="31"/>
    </row>
    <row r="102" spans="1:445">
      <c r="A102" s="36" t="s">
        <v>134</v>
      </c>
      <c r="B102" s="33" t="s">
        <v>27</v>
      </c>
      <c r="C102" s="33"/>
      <c r="D102" s="33" t="s">
        <v>92</v>
      </c>
      <c r="E102" s="33"/>
      <c r="F102" s="33">
        <v>550</v>
      </c>
      <c r="G102" s="33">
        <v>50</v>
      </c>
      <c r="H102" s="33">
        <v>56</v>
      </c>
      <c r="I102" s="33">
        <v>56</v>
      </c>
      <c r="J102" s="33">
        <v>56</v>
      </c>
      <c r="K102" s="33">
        <v>56</v>
      </c>
      <c r="L102" s="33">
        <v>56</v>
      </c>
      <c r="M102" s="33">
        <v>56</v>
      </c>
      <c r="N102" s="33">
        <v>56</v>
      </c>
      <c r="O102" s="33">
        <v>56</v>
      </c>
      <c r="P102" s="33">
        <v>52</v>
      </c>
      <c r="Q102" s="33"/>
      <c r="R102" s="33"/>
      <c r="S102" s="33"/>
      <c r="T102" s="20">
        <f t="shared" si="6"/>
        <v>550</v>
      </c>
      <c r="U102" s="20">
        <f t="shared" si="7"/>
        <v>0</v>
      </c>
      <c r="V102" s="34">
        <f t="shared" si="9"/>
        <v>1</v>
      </c>
      <c r="W102" s="37"/>
      <c r="X102" s="35" t="str">
        <f t="shared" si="10"/>
        <v/>
      </c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  <c r="CJ102" s="31"/>
      <c r="CK102" s="31"/>
      <c r="CL102" s="31"/>
      <c r="CM102" s="31"/>
      <c r="CN102" s="31"/>
      <c r="CO102" s="31"/>
      <c r="CP102" s="31"/>
      <c r="CQ102" s="31"/>
      <c r="CR102" s="31"/>
      <c r="CS102" s="31"/>
      <c r="CT102" s="31"/>
      <c r="CU102" s="31"/>
      <c r="CV102" s="31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  <c r="DW102" s="31"/>
      <c r="DX102" s="31"/>
      <c r="DY102" s="31"/>
      <c r="DZ102" s="31"/>
      <c r="EA102" s="31"/>
      <c r="EB102" s="31"/>
      <c r="EC102" s="31"/>
      <c r="ED102" s="31"/>
      <c r="EE102" s="31"/>
      <c r="EF102" s="31"/>
      <c r="EG102" s="31"/>
      <c r="EH102" s="31"/>
      <c r="EI102" s="31"/>
      <c r="EJ102" s="31"/>
      <c r="EK102" s="31"/>
      <c r="EL102" s="31"/>
      <c r="EM102" s="31"/>
      <c r="EN102" s="31"/>
      <c r="EO102" s="31"/>
      <c r="EP102" s="31"/>
      <c r="EQ102" s="31"/>
      <c r="ER102" s="31"/>
      <c r="ES102" s="31"/>
      <c r="ET102" s="31"/>
      <c r="EU102" s="31"/>
      <c r="EV102" s="31"/>
      <c r="EW102" s="31"/>
      <c r="EX102" s="31"/>
      <c r="EY102" s="31"/>
      <c r="EZ102" s="31"/>
      <c r="FA102" s="31"/>
      <c r="FB102" s="31"/>
      <c r="FC102" s="31"/>
      <c r="FD102" s="31"/>
      <c r="FE102" s="31"/>
      <c r="FF102" s="31"/>
      <c r="FG102" s="31"/>
      <c r="FH102" s="31"/>
      <c r="FI102" s="31"/>
      <c r="FJ102" s="31"/>
      <c r="FK102" s="31"/>
      <c r="FL102" s="31"/>
      <c r="FM102" s="31"/>
      <c r="FN102" s="31"/>
      <c r="FO102" s="31"/>
      <c r="FP102" s="31"/>
      <c r="FQ102" s="31"/>
      <c r="FR102" s="31"/>
      <c r="FS102" s="31"/>
      <c r="FT102" s="31"/>
      <c r="FU102" s="31"/>
      <c r="FV102" s="31"/>
      <c r="FW102" s="31"/>
      <c r="FX102" s="31"/>
      <c r="FY102" s="31"/>
      <c r="FZ102" s="31"/>
      <c r="GA102" s="31"/>
      <c r="GB102" s="31"/>
      <c r="GC102" s="31"/>
      <c r="GD102" s="31"/>
      <c r="GE102" s="31"/>
      <c r="GF102" s="31"/>
      <c r="GG102" s="31"/>
      <c r="GH102" s="31"/>
      <c r="GI102" s="31"/>
      <c r="GJ102" s="31"/>
      <c r="GK102" s="31"/>
      <c r="GL102" s="31"/>
      <c r="GM102" s="31"/>
      <c r="GN102" s="31"/>
      <c r="GO102" s="31"/>
      <c r="GP102" s="31"/>
      <c r="GQ102" s="31"/>
      <c r="GR102" s="31"/>
      <c r="GS102" s="31"/>
      <c r="GT102" s="31"/>
      <c r="GU102" s="31"/>
      <c r="GV102" s="31"/>
      <c r="GW102" s="31"/>
      <c r="GX102" s="31"/>
      <c r="GY102" s="31"/>
      <c r="GZ102" s="31"/>
      <c r="HA102" s="31"/>
      <c r="HB102" s="31"/>
      <c r="HC102" s="31"/>
      <c r="HD102" s="31"/>
      <c r="HE102" s="31"/>
      <c r="HF102" s="31"/>
      <c r="HG102" s="31"/>
      <c r="HH102" s="31"/>
      <c r="HI102" s="31"/>
      <c r="HJ102" s="31"/>
      <c r="HK102" s="31"/>
      <c r="HL102" s="31"/>
      <c r="HM102" s="31"/>
      <c r="HN102" s="31"/>
      <c r="HO102" s="31"/>
      <c r="HP102" s="31"/>
      <c r="HQ102" s="31"/>
      <c r="HR102" s="31"/>
      <c r="HS102" s="31"/>
      <c r="HT102" s="31"/>
      <c r="HU102" s="31"/>
      <c r="HV102" s="31"/>
      <c r="HW102" s="31"/>
      <c r="HX102" s="31"/>
      <c r="HY102" s="31"/>
      <c r="HZ102" s="31"/>
      <c r="IA102" s="31"/>
      <c r="IB102" s="31"/>
      <c r="IC102" s="31"/>
      <c r="ID102" s="31"/>
      <c r="IE102" s="31"/>
      <c r="IF102" s="31"/>
      <c r="IG102" s="31"/>
      <c r="IH102" s="31"/>
      <c r="II102" s="31"/>
      <c r="IJ102" s="31"/>
      <c r="IK102" s="31"/>
      <c r="IL102" s="31"/>
      <c r="IM102" s="31"/>
      <c r="IN102" s="31"/>
      <c r="IO102" s="31"/>
      <c r="IP102" s="31"/>
      <c r="IQ102" s="31"/>
      <c r="IR102" s="31"/>
      <c r="IS102" s="31"/>
      <c r="IT102" s="31"/>
      <c r="IU102" s="31"/>
      <c r="IV102" s="31"/>
      <c r="IW102" s="31"/>
      <c r="IX102" s="31"/>
      <c r="IY102" s="31"/>
      <c r="IZ102" s="31"/>
      <c r="JA102" s="31"/>
      <c r="JB102" s="31"/>
      <c r="JC102" s="31"/>
      <c r="JD102" s="31"/>
      <c r="JE102" s="31"/>
      <c r="JF102" s="31"/>
      <c r="JG102" s="31"/>
      <c r="JH102" s="31"/>
      <c r="JI102" s="31"/>
      <c r="JJ102" s="31"/>
      <c r="JK102" s="31"/>
      <c r="JL102" s="31"/>
      <c r="JM102" s="31"/>
      <c r="JN102" s="31"/>
      <c r="JO102" s="31"/>
      <c r="JP102" s="31"/>
      <c r="JQ102" s="31"/>
      <c r="JR102" s="31"/>
      <c r="JS102" s="31"/>
      <c r="JT102" s="31"/>
      <c r="JU102" s="31"/>
      <c r="JV102" s="31"/>
      <c r="JW102" s="31"/>
      <c r="JX102" s="31"/>
      <c r="JY102" s="31"/>
      <c r="JZ102" s="31"/>
      <c r="KA102" s="31"/>
      <c r="KB102" s="31"/>
      <c r="KC102" s="31"/>
      <c r="KD102" s="31"/>
      <c r="KE102" s="31"/>
      <c r="KF102" s="31"/>
      <c r="KG102" s="31"/>
      <c r="KH102" s="31"/>
      <c r="KI102" s="31"/>
      <c r="KJ102" s="31"/>
      <c r="KK102" s="31"/>
      <c r="KL102" s="31"/>
      <c r="KM102" s="31"/>
      <c r="KN102" s="31"/>
      <c r="KO102" s="31"/>
      <c r="KP102" s="31"/>
      <c r="KQ102" s="31"/>
      <c r="KR102" s="31"/>
      <c r="KS102" s="31"/>
      <c r="KT102" s="31"/>
      <c r="KU102" s="31"/>
      <c r="KV102" s="31"/>
      <c r="KW102" s="31"/>
      <c r="KX102" s="31"/>
      <c r="KY102" s="31"/>
      <c r="KZ102" s="31"/>
      <c r="LA102" s="31"/>
      <c r="LB102" s="31"/>
      <c r="LC102" s="31"/>
      <c r="LD102" s="31"/>
      <c r="LE102" s="31"/>
      <c r="LF102" s="31"/>
      <c r="LG102" s="31"/>
      <c r="LH102" s="31"/>
      <c r="LI102" s="31"/>
      <c r="LJ102" s="31"/>
      <c r="LK102" s="31"/>
      <c r="LL102" s="31"/>
      <c r="LM102" s="31"/>
      <c r="LN102" s="31"/>
      <c r="LO102" s="31"/>
      <c r="LP102" s="31"/>
      <c r="LQ102" s="31"/>
      <c r="LR102" s="31"/>
      <c r="LS102" s="31"/>
      <c r="LT102" s="31"/>
      <c r="LU102" s="31"/>
      <c r="LV102" s="31"/>
      <c r="LW102" s="31"/>
      <c r="LX102" s="31"/>
      <c r="LY102" s="31"/>
      <c r="LZ102" s="31"/>
      <c r="MA102" s="31"/>
      <c r="MB102" s="31"/>
      <c r="MC102" s="31"/>
      <c r="MD102" s="31"/>
      <c r="ME102" s="31"/>
      <c r="MF102" s="31"/>
      <c r="MG102" s="31"/>
      <c r="MH102" s="31"/>
      <c r="MI102" s="31"/>
      <c r="MJ102" s="31"/>
      <c r="MK102" s="31"/>
      <c r="ML102" s="31"/>
      <c r="MM102" s="31"/>
      <c r="MN102" s="31"/>
      <c r="MO102" s="31"/>
      <c r="MP102" s="31"/>
      <c r="MQ102" s="31"/>
      <c r="MR102" s="31"/>
      <c r="MS102" s="31"/>
      <c r="MT102" s="31"/>
      <c r="MU102" s="31"/>
      <c r="MV102" s="31"/>
      <c r="MW102" s="31"/>
      <c r="MX102" s="31"/>
      <c r="MY102" s="31"/>
      <c r="MZ102" s="31"/>
      <c r="NA102" s="31"/>
      <c r="NB102" s="31"/>
      <c r="NC102" s="31"/>
      <c r="ND102" s="31"/>
      <c r="NE102" s="31"/>
      <c r="NF102" s="31"/>
      <c r="NG102" s="31"/>
      <c r="NH102" s="31"/>
      <c r="NI102" s="31"/>
      <c r="NJ102" s="31"/>
      <c r="NK102" s="31"/>
      <c r="NL102" s="31"/>
      <c r="NM102" s="31"/>
      <c r="NN102" s="31"/>
      <c r="NO102" s="31"/>
      <c r="NP102" s="31"/>
      <c r="NQ102" s="31"/>
      <c r="NR102" s="31"/>
      <c r="NS102" s="31"/>
      <c r="NT102" s="31"/>
      <c r="NU102" s="31"/>
      <c r="NV102" s="31"/>
      <c r="NW102" s="31"/>
      <c r="NX102" s="31"/>
      <c r="NY102" s="31"/>
      <c r="NZ102" s="31"/>
      <c r="OA102" s="31"/>
      <c r="OB102" s="31"/>
      <c r="OC102" s="31"/>
      <c r="OD102" s="31"/>
      <c r="OE102" s="31"/>
      <c r="OF102" s="31"/>
      <c r="OG102" s="31"/>
      <c r="OH102" s="31"/>
      <c r="OI102" s="31"/>
      <c r="OJ102" s="31"/>
      <c r="OK102" s="31"/>
      <c r="OL102" s="31"/>
      <c r="OM102" s="31"/>
      <c r="ON102" s="31"/>
      <c r="OO102" s="31"/>
      <c r="OP102" s="31"/>
      <c r="OQ102" s="31"/>
      <c r="OR102" s="31"/>
      <c r="OS102" s="31"/>
      <c r="OT102" s="31"/>
      <c r="OU102" s="31"/>
      <c r="OV102" s="31"/>
      <c r="OW102" s="31"/>
      <c r="OX102" s="31"/>
      <c r="OY102" s="31"/>
      <c r="OZ102" s="31"/>
      <c r="PA102" s="31"/>
      <c r="PB102" s="31"/>
      <c r="PC102" s="31"/>
      <c r="PD102" s="31"/>
      <c r="PE102" s="31"/>
      <c r="PF102" s="31"/>
      <c r="PG102" s="31"/>
      <c r="PH102" s="31"/>
      <c r="PI102" s="31"/>
      <c r="PJ102" s="31"/>
      <c r="PK102" s="31"/>
      <c r="PL102" s="31"/>
      <c r="PM102" s="31"/>
      <c r="PN102" s="31"/>
      <c r="PO102" s="31"/>
      <c r="PP102" s="31"/>
      <c r="PQ102" s="31"/>
      <c r="PR102" s="31"/>
      <c r="PS102" s="31"/>
      <c r="PT102" s="31"/>
      <c r="PU102" s="31"/>
      <c r="PV102" s="31"/>
      <c r="PW102" s="31"/>
      <c r="PX102" s="31"/>
      <c r="PY102" s="31"/>
      <c r="PZ102" s="31"/>
      <c r="QA102" s="31"/>
      <c r="QB102" s="31"/>
      <c r="QC102" s="31"/>
    </row>
    <row r="103" spans="1:445">
      <c r="A103" s="36" t="s">
        <v>153</v>
      </c>
      <c r="B103" s="33"/>
      <c r="C103" s="33"/>
      <c r="D103" s="33" t="s">
        <v>663</v>
      </c>
      <c r="E103" s="33"/>
      <c r="F103" s="33">
        <v>0</v>
      </c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20">
        <f t="shared" si="6"/>
        <v>0</v>
      </c>
      <c r="U103" s="20">
        <f t="shared" si="7"/>
        <v>0</v>
      </c>
      <c r="V103" s="34" t="str">
        <f t="shared" si="9"/>
        <v/>
      </c>
      <c r="W103" s="37"/>
      <c r="X103" s="35" t="str">
        <f t="shared" si="10"/>
        <v/>
      </c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  <c r="IW103" s="31"/>
      <c r="IX103" s="31"/>
      <c r="IY103" s="31"/>
      <c r="IZ103" s="31"/>
      <c r="JA103" s="31"/>
      <c r="JB103" s="31"/>
      <c r="JC103" s="31"/>
      <c r="JD103" s="31"/>
      <c r="JE103" s="31"/>
      <c r="JF103" s="31"/>
      <c r="JG103" s="31"/>
      <c r="JH103" s="31"/>
      <c r="JI103" s="31"/>
      <c r="JJ103" s="31"/>
      <c r="JK103" s="31"/>
      <c r="JL103" s="31"/>
      <c r="JM103" s="31"/>
      <c r="JN103" s="31"/>
      <c r="JO103" s="31"/>
      <c r="JP103" s="31"/>
      <c r="JQ103" s="31"/>
      <c r="JR103" s="31"/>
      <c r="JS103" s="31"/>
      <c r="JT103" s="31"/>
      <c r="JU103" s="31"/>
      <c r="JV103" s="31"/>
      <c r="JW103" s="31"/>
      <c r="JX103" s="31"/>
      <c r="JY103" s="31"/>
      <c r="JZ103" s="31"/>
      <c r="KA103" s="31"/>
      <c r="KB103" s="31"/>
      <c r="KC103" s="31"/>
      <c r="KD103" s="31"/>
      <c r="KE103" s="31"/>
      <c r="KF103" s="31"/>
      <c r="KG103" s="31"/>
      <c r="KH103" s="31"/>
      <c r="KI103" s="31"/>
      <c r="KJ103" s="31"/>
      <c r="KK103" s="31"/>
      <c r="KL103" s="31"/>
      <c r="KM103" s="31"/>
      <c r="KN103" s="31"/>
      <c r="KO103" s="31"/>
      <c r="KP103" s="31"/>
      <c r="KQ103" s="31"/>
      <c r="KR103" s="31"/>
      <c r="KS103" s="31"/>
      <c r="KT103" s="31"/>
      <c r="KU103" s="31"/>
      <c r="KV103" s="31"/>
      <c r="KW103" s="31"/>
      <c r="KX103" s="31"/>
      <c r="KY103" s="31"/>
      <c r="KZ103" s="31"/>
      <c r="LA103" s="31"/>
      <c r="LB103" s="31"/>
      <c r="LC103" s="31"/>
      <c r="LD103" s="31"/>
      <c r="LE103" s="31"/>
      <c r="LF103" s="31"/>
      <c r="LG103" s="31"/>
      <c r="LH103" s="31"/>
      <c r="LI103" s="31"/>
      <c r="LJ103" s="31"/>
      <c r="LK103" s="31"/>
      <c r="LL103" s="31"/>
      <c r="LM103" s="31"/>
      <c r="LN103" s="31"/>
      <c r="LO103" s="31"/>
      <c r="LP103" s="31"/>
      <c r="LQ103" s="31"/>
      <c r="LR103" s="31"/>
      <c r="LS103" s="31"/>
      <c r="LT103" s="31"/>
      <c r="LU103" s="31"/>
      <c r="LV103" s="31"/>
      <c r="LW103" s="31"/>
      <c r="LX103" s="31"/>
      <c r="LY103" s="31"/>
      <c r="LZ103" s="31"/>
      <c r="MA103" s="31"/>
      <c r="MB103" s="31"/>
      <c r="MC103" s="31"/>
      <c r="MD103" s="31"/>
      <c r="ME103" s="31"/>
      <c r="MF103" s="31"/>
      <c r="MG103" s="31"/>
      <c r="MH103" s="31"/>
      <c r="MI103" s="31"/>
      <c r="MJ103" s="31"/>
      <c r="MK103" s="31"/>
      <c r="ML103" s="31"/>
      <c r="MM103" s="31"/>
      <c r="MN103" s="31"/>
      <c r="MO103" s="31"/>
      <c r="MP103" s="31"/>
      <c r="MQ103" s="31"/>
      <c r="MR103" s="31"/>
      <c r="MS103" s="31"/>
      <c r="MT103" s="31"/>
      <c r="MU103" s="31"/>
      <c r="MV103" s="31"/>
      <c r="MW103" s="31"/>
      <c r="MX103" s="31"/>
      <c r="MY103" s="31"/>
      <c r="MZ103" s="31"/>
      <c r="NA103" s="31"/>
      <c r="NB103" s="31"/>
      <c r="NC103" s="31"/>
      <c r="ND103" s="31"/>
      <c r="NE103" s="31"/>
      <c r="NF103" s="31"/>
      <c r="NG103" s="31"/>
      <c r="NH103" s="31"/>
      <c r="NI103" s="31"/>
      <c r="NJ103" s="31"/>
      <c r="NK103" s="31"/>
      <c r="NL103" s="31"/>
      <c r="NM103" s="31"/>
      <c r="NN103" s="31"/>
      <c r="NO103" s="31"/>
      <c r="NP103" s="31"/>
      <c r="NQ103" s="31"/>
      <c r="NR103" s="31"/>
      <c r="NS103" s="31"/>
      <c r="NT103" s="31"/>
      <c r="NU103" s="31"/>
      <c r="NV103" s="31"/>
      <c r="NW103" s="31"/>
      <c r="NX103" s="31"/>
      <c r="NY103" s="31"/>
      <c r="NZ103" s="31"/>
      <c r="OA103" s="31"/>
      <c r="OB103" s="31"/>
      <c r="OC103" s="31"/>
      <c r="OD103" s="31"/>
      <c r="OE103" s="31"/>
      <c r="OF103" s="31"/>
      <c r="OG103" s="31"/>
      <c r="OH103" s="31"/>
      <c r="OI103" s="31"/>
      <c r="OJ103" s="31"/>
      <c r="OK103" s="31"/>
      <c r="OL103" s="31"/>
      <c r="OM103" s="31"/>
      <c r="ON103" s="31"/>
      <c r="OO103" s="31"/>
      <c r="OP103" s="31"/>
      <c r="OQ103" s="31"/>
      <c r="OR103" s="31"/>
      <c r="OS103" s="31"/>
      <c r="OT103" s="31"/>
      <c r="OU103" s="31"/>
      <c r="OV103" s="31"/>
      <c r="OW103" s="31"/>
      <c r="OX103" s="31"/>
      <c r="OY103" s="31"/>
      <c r="OZ103" s="31"/>
      <c r="PA103" s="31"/>
      <c r="PB103" s="31"/>
      <c r="PC103" s="31"/>
      <c r="PD103" s="31"/>
      <c r="PE103" s="31"/>
      <c r="PF103" s="31"/>
      <c r="PG103" s="31"/>
      <c r="PH103" s="31"/>
      <c r="PI103" s="31"/>
      <c r="PJ103" s="31"/>
      <c r="PK103" s="31"/>
      <c r="PL103" s="31"/>
      <c r="PM103" s="31"/>
      <c r="PN103" s="31"/>
      <c r="PO103" s="31"/>
      <c r="PP103" s="31"/>
      <c r="PQ103" s="31"/>
      <c r="PR103" s="31"/>
      <c r="PS103" s="31"/>
      <c r="PT103" s="31"/>
      <c r="PU103" s="31"/>
      <c r="PV103" s="31"/>
      <c r="PW103" s="31"/>
      <c r="PX103" s="31"/>
      <c r="PY103" s="31"/>
      <c r="PZ103" s="31"/>
      <c r="QA103" s="31"/>
      <c r="QB103" s="31"/>
      <c r="QC103" s="31"/>
    </row>
    <row r="104" spans="1:445">
      <c r="A104" s="36" t="s">
        <v>135</v>
      </c>
      <c r="B104" s="33" t="s">
        <v>27</v>
      </c>
      <c r="C104" s="33">
        <v>85</v>
      </c>
      <c r="D104" s="33" t="s">
        <v>56</v>
      </c>
      <c r="E104" s="33"/>
      <c r="F104" s="33">
        <v>670</v>
      </c>
      <c r="G104" s="33">
        <v>55</v>
      </c>
      <c r="H104" s="33">
        <v>68</v>
      </c>
      <c r="I104" s="33">
        <v>66</v>
      </c>
      <c r="J104" s="33">
        <v>68</v>
      </c>
      <c r="K104" s="33">
        <v>68</v>
      </c>
      <c r="L104" s="33">
        <v>68</v>
      </c>
      <c r="M104" s="33">
        <v>68</v>
      </c>
      <c r="N104" s="33">
        <v>68</v>
      </c>
      <c r="O104" s="33">
        <v>68</v>
      </c>
      <c r="P104" s="33">
        <v>73</v>
      </c>
      <c r="Q104" s="33"/>
      <c r="R104" s="33"/>
      <c r="S104" s="33"/>
      <c r="T104" s="20">
        <f t="shared" si="6"/>
        <v>670</v>
      </c>
      <c r="U104" s="20">
        <f t="shared" si="7"/>
        <v>0</v>
      </c>
      <c r="V104" s="34">
        <f t="shared" si="9"/>
        <v>1</v>
      </c>
      <c r="W104" s="37"/>
      <c r="X104" s="35" t="str">
        <f t="shared" si="10"/>
        <v/>
      </c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  <c r="IW104" s="31"/>
      <c r="IX104" s="31"/>
      <c r="IY104" s="31"/>
      <c r="IZ104" s="31"/>
      <c r="JA104" s="31"/>
      <c r="JB104" s="31"/>
      <c r="JC104" s="31"/>
      <c r="JD104" s="31"/>
      <c r="JE104" s="31"/>
      <c r="JF104" s="31"/>
      <c r="JG104" s="31"/>
      <c r="JH104" s="31"/>
      <c r="JI104" s="31"/>
      <c r="JJ104" s="31"/>
      <c r="JK104" s="31"/>
      <c r="JL104" s="31"/>
      <c r="JM104" s="31"/>
      <c r="JN104" s="31"/>
      <c r="JO104" s="31"/>
      <c r="JP104" s="31"/>
      <c r="JQ104" s="31"/>
      <c r="JR104" s="31"/>
      <c r="JS104" s="31"/>
      <c r="JT104" s="31"/>
      <c r="JU104" s="31"/>
      <c r="JV104" s="31"/>
      <c r="JW104" s="31"/>
      <c r="JX104" s="31"/>
      <c r="JY104" s="31"/>
      <c r="JZ104" s="31"/>
      <c r="KA104" s="31"/>
      <c r="KB104" s="31"/>
      <c r="KC104" s="31"/>
      <c r="KD104" s="31"/>
      <c r="KE104" s="31"/>
      <c r="KF104" s="31"/>
      <c r="KG104" s="31"/>
      <c r="KH104" s="31"/>
      <c r="KI104" s="31"/>
      <c r="KJ104" s="31"/>
      <c r="KK104" s="31"/>
      <c r="KL104" s="31"/>
      <c r="KM104" s="31"/>
      <c r="KN104" s="31"/>
      <c r="KO104" s="31"/>
      <c r="KP104" s="31"/>
      <c r="KQ104" s="31"/>
      <c r="KR104" s="31"/>
      <c r="KS104" s="31"/>
      <c r="KT104" s="31"/>
      <c r="KU104" s="31"/>
      <c r="KV104" s="31"/>
      <c r="KW104" s="31"/>
      <c r="KX104" s="31"/>
      <c r="KY104" s="31"/>
      <c r="KZ104" s="31"/>
      <c r="LA104" s="31"/>
      <c r="LB104" s="31"/>
      <c r="LC104" s="31"/>
      <c r="LD104" s="31"/>
      <c r="LE104" s="31"/>
      <c r="LF104" s="31"/>
      <c r="LG104" s="31"/>
      <c r="LH104" s="31"/>
      <c r="LI104" s="31"/>
      <c r="LJ104" s="31"/>
      <c r="LK104" s="31"/>
      <c r="LL104" s="31"/>
      <c r="LM104" s="31"/>
      <c r="LN104" s="31"/>
      <c r="LO104" s="31"/>
      <c r="LP104" s="31"/>
      <c r="LQ104" s="31"/>
      <c r="LR104" s="31"/>
      <c r="LS104" s="31"/>
      <c r="LT104" s="31"/>
      <c r="LU104" s="31"/>
      <c r="LV104" s="31"/>
      <c r="LW104" s="31"/>
      <c r="LX104" s="31"/>
      <c r="LY104" s="31"/>
      <c r="LZ104" s="31"/>
      <c r="MA104" s="31"/>
      <c r="MB104" s="31"/>
      <c r="MC104" s="31"/>
      <c r="MD104" s="31"/>
      <c r="ME104" s="31"/>
      <c r="MF104" s="31"/>
      <c r="MG104" s="31"/>
      <c r="MH104" s="31"/>
      <c r="MI104" s="31"/>
      <c r="MJ104" s="31"/>
      <c r="MK104" s="31"/>
      <c r="ML104" s="31"/>
      <c r="MM104" s="31"/>
      <c r="MN104" s="31"/>
      <c r="MO104" s="31"/>
      <c r="MP104" s="31"/>
      <c r="MQ104" s="31"/>
      <c r="MR104" s="31"/>
      <c r="MS104" s="31"/>
      <c r="MT104" s="31"/>
      <c r="MU104" s="31"/>
      <c r="MV104" s="31"/>
      <c r="MW104" s="31"/>
      <c r="MX104" s="31"/>
      <c r="MY104" s="31"/>
      <c r="MZ104" s="31"/>
      <c r="NA104" s="31"/>
      <c r="NB104" s="31"/>
      <c r="NC104" s="31"/>
      <c r="ND104" s="31"/>
      <c r="NE104" s="31"/>
      <c r="NF104" s="31"/>
      <c r="NG104" s="31"/>
      <c r="NH104" s="31"/>
      <c r="NI104" s="31"/>
      <c r="NJ104" s="31"/>
      <c r="NK104" s="31"/>
      <c r="NL104" s="31"/>
      <c r="NM104" s="31"/>
      <c r="NN104" s="31"/>
      <c r="NO104" s="31"/>
      <c r="NP104" s="31"/>
      <c r="NQ104" s="31"/>
      <c r="NR104" s="31"/>
      <c r="NS104" s="31"/>
      <c r="NT104" s="31"/>
      <c r="NU104" s="31"/>
      <c r="NV104" s="31"/>
      <c r="NW104" s="31"/>
      <c r="NX104" s="31"/>
      <c r="NY104" s="31"/>
      <c r="NZ104" s="31"/>
      <c r="OA104" s="31"/>
      <c r="OB104" s="31"/>
      <c r="OC104" s="31"/>
      <c r="OD104" s="31"/>
      <c r="OE104" s="31"/>
      <c r="OF104" s="31"/>
      <c r="OG104" s="31"/>
      <c r="OH104" s="31"/>
      <c r="OI104" s="31"/>
      <c r="OJ104" s="31"/>
      <c r="OK104" s="31"/>
      <c r="OL104" s="31"/>
      <c r="OM104" s="31"/>
      <c r="ON104" s="31"/>
      <c r="OO104" s="31"/>
      <c r="OP104" s="31"/>
      <c r="OQ104" s="31"/>
      <c r="OR104" s="31"/>
      <c r="OS104" s="31"/>
      <c r="OT104" s="31"/>
      <c r="OU104" s="31"/>
      <c r="OV104" s="31"/>
      <c r="OW104" s="31"/>
      <c r="OX104" s="31"/>
      <c r="OY104" s="31"/>
      <c r="OZ104" s="31"/>
      <c r="PA104" s="31"/>
      <c r="PB104" s="31"/>
      <c r="PC104" s="31"/>
      <c r="PD104" s="31"/>
      <c r="PE104" s="31"/>
      <c r="PF104" s="31"/>
      <c r="PG104" s="31"/>
      <c r="PH104" s="31"/>
      <c r="PI104" s="31"/>
      <c r="PJ104" s="31"/>
      <c r="PK104" s="31"/>
      <c r="PL104" s="31"/>
      <c r="PM104" s="31"/>
      <c r="PN104" s="31"/>
      <c r="PO104" s="31"/>
      <c r="PP104" s="31"/>
      <c r="PQ104" s="31"/>
      <c r="PR104" s="31"/>
      <c r="PS104" s="31"/>
      <c r="PT104" s="31"/>
      <c r="PU104" s="31"/>
      <c r="PV104" s="31"/>
      <c r="PW104" s="31"/>
      <c r="PX104" s="31"/>
      <c r="PY104" s="31"/>
      <c r="PZ104" s="31"/>
      <c r="QA104" s="31"/>
      <c r="QB104" s="31"/>
      <c r="QC104" s="31"/>
    </row>
    <row r="105" spans="1:445">
      <c r="A105" s="36" t="s">
        <v>138</v>
      </c>
      <c r="B105" s="33" t="s">
        <v>27</v>
      </c>
      <c r="C105" s="33">
        <v>96</v>
      </c>
      <c r="D105" s="33" t="s">
        <v>243</v>
      </c>
      <c r="E105" s="33"/>
      <c r="F105" s="33">
        <v>975</v>
      </c>
      <c r="G105" s="33">
        <v>55</v>
      </c>
      <c r="H105" s="33"/>
      <c r="I105" s="33">
        <v>115</v>
      </c>
      <c r="J105" s="33">
        <v>115</v>
      </c>
      <c r="K105" s="33">
        <v>115</v>
      </c>
      <c r="L105" s="33">
        <v>115</v>
      </c>
      <c r="M105" s="33">
        <v>115</v>
      </c>
      <c r="N105" s="33">
        <v>115</v>
      </c>
      <c r="O105" s="33">
        <v>115</v>
      </c>
      <c r="P105" s="33">
        <v>115</v>
      </c>
      <c r="Q105" s="33"/>
      <c r="R105" s="33"/>
      <c r="S105" s="33"/>
      <c r="T105" s="20">
        <f t="shared" si="6"/>
        <v>975</v>
      </c>
      <c r="U105" s="20">
        <f t="shared" si="7"/>
        <v>0</v>
      </c>
      <c r="V105" s="34">
        <f t="shared" si="9"/>
        <v>1</v>
      </c>
      <c r="W105" s="37"/>
      <c r="X105" s="35" t="str">
        <f t="shared" si="10"/>
        <v/>
      </c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  <c r="CJ105" s="31"/>
      <c r="CK105" s="31"/>
      <c r="CL105" s="31"/>
      <c r="CM105" s="31"/>
      <c r="CN105" s="31"/>
      <c r="CO105" s="31"/>
      <c r="CP105" s="31"/>
      <c r="CQ105" s="31"/>
      <c r="CR105" s="31"/>
      <c r="CS105" s="31"/>
      <c r="CT105" s="31"/>
      <c r="CU105" s="31"/>
      <c r="CV105" s="31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  <c r="DW105" s="31"/>
      <c r="DX105" s="31"/>
      <c r="DY105" s="31"/>
      <c r="DZ105" s="31"/>
      <c r="EA105" s="31"/>
      <c r="EB105" s="31"/>
      <c r="EC105" s="31"/>
      <c r="ED105" s="31"/>
      <c r="EE105" s="31"/>
      <c r="EF105" s="31"/>
      <c r="EG105" s="31"/>
      <c r="EH105" s="31"/>
      <c r="EI105" s="31"/>
      <c r="EJ105" s="31"/>
      <c r="EK105" s="31"/>
      <c r="EL105" s="31"/>
      <c r="EM105" s="31"/>
      <c r="EN105" s="31"/>
      <c r="EO105" s="31"/>
      <c r="EP105" s="31"/>
      <c r="EQ105" s="31"/>
      <c r="ER105" s="31"/>
      <c r="ES105" s="31"/>
      <c r="ET105" s="31"/>
      <c r="EU105" s="31"/>
      <c r="EV105" s="31"/>
      <c r="EW105" s="31"/>
      <c r="EX105" s="31"/>
      <c r="EY105" s="31"/>
      <c r="EZ105" s="31"/>
      <c r="FA105" s="31"/>
      <c r="FB105" s="31"/>
      <c r="FC105" s="31"/>
      <c r="FD105" s="31"/>
      <c r="FE105" s="31"/>
      <c r="FF105" s="31"/>
      <c r="FG105" s="31"/>
      <c r="FH105" s="31"/>
      <c r="FI105" s="31"/>
      <c r="FJ105" s="31"/>
      <c r="FK105" s="31"/>
      <c r="FL105" s="31"/>
      <c r="FM105" s="31"/>
      <c r="FN105" s="31"/>
      <c r="FO105" s="31"/>
      <c r="FP105" s="31"/>
      <c r="FQ105" s="31"/>
      <c r="FR105" s="31"/>
      <c r="FS105" s="31"/>
      <c r="FT105" s="31"/>
      <c r="FU105" s="31"/>
      <c r="FV105" s="31"/>
      <c r="FW105" s="31"/>
      <c r="FX105" s="31"/>
      <c r="FY105" s="31"/>
      <c r="FZ105" s="31"/>
      <c r="GA105" s="31"/>
      <c r="GB105" s="31"/>
      <c r="GC105" s="31"/>
      <c r="GD105" s="31"/>
      <c r="GE105" s="31"/>
      <c r="GF105" s="31"/>
      <c r="GG105" s="31"/>
      <c r="GH105" s="31"/>
      <c r="GI105" s="31"/>
      <c r="GJ105" s="31"/>
      <c r="GK105" s="31"/>
      <c r="GL105" s="31"/>
      <c r="GM105" s="31"/>
      <c r="GN105" s="31"/>
      <c r="GO105" s="31"/>
      <c r="GP105" s="31"/>
      <c r="GQ105" s="31"/>
      <c r="GR105" s="31"/>
      <c r="GS105" s="31"/>
      <c r="GT105" s="31"/>
      <c r="GU105" s="31"/>
      <c r="GV105" s="31"/>
      <c r="GW105" s="31"/>
      <c r="GX105" s="31"/>
      <c r="GY105" s="31"/>
      <c r="GZ105" s="31"/>
      <c r="HA105" s="31"/>
      <c r="HB105" s="31"/>
      <c r="HC105" s="31"/>
      <c r="HD105" s="31"/>
      <c r="HE105" s="31"/>
      <c r="HF105" s="31"/>
      <c r="HG105" s="31"/>
      <c r="HH105" s="31"/>
      <c r="HI105" s="31"/>
      <c r="HJ105" s="31"/>
      <c r="HK105" s="31"/>
      <c r="HL105" s="31"/>
      <c r="HM105" s="31"/>
      <c r="HN105" s="31"/>
      <c r="HO105" s="31"/>
      <c r="HP105" s="31"/>
      <c r="HQ105" s="31"/>
      <c r="HR105" s="31"/>
      <c r="HS105" s="31"/>
      <c r="HT105" s="31"/>
      <c r="HU105" s="31"/>
      <c r="HV105" s="31"/>
      <c r="HW105" s="31"/>
      <c r="HX105" s="31"/>
      <c r="HY105" s="31"/>
      <c r="HZ105" s="31"/>
      <c r="IA105" s="31"/>
      <c r="IB105" s="31"/>
      <c r="IC105" s="31"/>
      <c r="ID105" s="31"/>
      <c r="IE105" s="31"/>
      <c r="IF105" s="31"/>
      <c r="IG105" s="31"/>
      <c r="IH105" s="31"/>
      <c r="II105" s="31"/>
      <c r="IJ105" s="31"/>
      <c r="IK105" s="31"/>
      <c r="IL105" s="31"/>
      <c r="IM105" s="31"/>
      <c r="IN105" s="31"/>
      <c r="IO105" s="31"/>
      <c r="IP105" s="31"/>
      <c r="IQ105" s="31"/>
      <c r="IR105" s="31"/>
      <c r="IS105" s="31"/>
      <c r="IT105" s="31"/>
      <c r="IU105" s="31"/>
      <c r="IV105" s="31"/>
      <c r="IW105" s="31"/>
      <c r="IX105" s="31"/>
      <c r="IY105" s="31"/>
      <c r="IZ105" s="31"/>
      <c r="JA105" s="31"/>
      <c r="JB105" s="31"/>
      <c r="JC105" s="31"/>
      <c r="JD105" s="31"/>
      <c r="JE105" s="31"/>
      <c r="JF105" s="31"/>
      <c r="JG105" s="31"/>
      <c r="JH105" s="31"/>
      <c r="JI105" s="31"/>
      <c r="JJ105" s="31"/>
      <c r="JK105" s="31"/>
      <c r="JL105" s="31"/>
      <c r="JM105" s="31"/>
      <c r="JN105" s="31"/>
      <c r="JO105" s="31"/>
      <c r="JP105" s="31"/>
      <c r="JQ105" s="31"/>
      <c r="JR105" s="31"/>
      <c r="JS105" s="31"/>
      <c r="JT105" s="31"/>
      <c r="JU105" s="31"/>
      <c r="JV105" s="31"/>
      <c r="JW105" s="31"/>
      <c r="JX105" s="31"/>
      <c r="JY105" s="31"/>
      <c r="JZ105" s="31"/>
      <c r="KA105" s="31"/>
      <c r="KB105" s="31"/>
      <c r="KC105" s="31"/>
      <c r="KD105" s="31"/>
      <c r="KE105" s="31"/>
      <c r="KF105" s="31"/>
      <c r="KG105" s="31"/>
      <c r="KH105" s="31"/>
      <c r="KI105" s="31"/>
      <c r="KJ105" s="31"/>
      <c r="KK105" s="31"/>
      <c r="KL105" s="31"/>
      <c r="KM105" s="31"/>
      <c r="KN105" s="31"/>
      <c r="KO105" s="31"/>
      <c r="KP105" s="31"/>
      <c r="KQ105" s="31"/>
      <c r="KR105" s="31"/>
      <c r="KS105" s="31"/>
      <c r="KT105" s="31"/>
      <c r="KU105" s="31"/>
      <c r="KV105" s="31"/>
      <c r="KW105" s="31"/>
      <c r="KX105" s="31"/>
      <c r="KY105" s="31"/>
      <c r="KZ105" s="31"/>
      <c r="LA105" s="31"/>
      <c r="LB105" s="31"/>
      <c r="LC105" s="31"/>
      <c r="LD105" s="31"/>
      <c r="LE105" s="31"/>
      <c r="LF105" s="31"/>
      <c r="LG105" s="31"/>
      <c r="LH105" s="31"/>
      <c r="LI105" s="31"/>
      <c r="LJ105" s="31"/>
      <c r="LK105" s="31"/>
      <c r="LL105" s="31"/>
      <c r="LM105" s="31"/>
      <c r="LN105" s="31"/>
      <c r="LO105" s="31"/>
      <c r="LP105" s="31"/>
      <c r="LQ105" s="31"/>
      <c r="LR105" s="31"/>
      <c r="LS105" s="31"/>
      <c r="LT105" s="31"/>
      <c r="LU105" s="31"/>
      <c r="LV105" s="31"/>
      <c r="LW105" s="31"/>
      <c r="LX105" s="31"/>
      <c r="LY105" s="31"/>
      <c r="LZ105" s="31"/>
      <c r="MA105" s="31"/>
      <c r="MB105" s="31"/>
      <c r="MC105" s="31"/>
      <c r="MD105" s="31"/>
      <c r="ME105" s="31"/>
      <c r="MF105" s="31"/>
      <c r="MG105" s="31"/>
      <c r="MH105" s="31"/>
      <c r="MI105" s="31"/>
      <c r="MJ105" s="31"/>
      <c r="MK105" s="31"/>
      <c r="ML105" s="31"/>
      <c r="MM105" s="31"/>
      <c r="MN105" s="31"/>
      <c r="MO105" s="31"/>
      <c r="MP105" s="31"/>
      <c r="MQ105" s="31"/>
      <c r="MR105" s="31"/>
      <c r="MS105" s="31"/>
      <c r="MT105" s="31"/>
      <c r="MU105" s="31"/>
      <c r="MV105" s="31"/>
      <c r="MW105" s="31"/>
      <c r="MX105" s="31"/>
      <c r="MY105" s="31"/>
      <c r="MZ105" s="31"/>
      <c r="NA105" s="31"/>
      <c r="NB105" s="31"/>
      <c r="NC105" s="31"/>
      <c r="ND105" s="31"/>
      <c r="NE105" s="31"/>
      <c r="NF105" s="31"/>
      <c r="NG105" s="31"/>
      <c r="NH105" s="31"/>
      <c r="NI105" s="31"/>
      <c r="NJ105" s="31"/>
      <c r="NK105" s="31"/>
      <c r="NL105" s="31"/>
      <c r="NM105" s="31"/>
      <c r="NN105" s="31"/>
      <c r="NO105" s="31"/>
      <c r="NP105" s="31"/>
      <c r="NQ105" s="31"/>
      <c r="NR105" s="31"/>
      <c r="NS105" s="31"/>
      <c r="NT105" s="31"/>
      <c r="NU105" s="31"/>
      <c r="NV105" s="31"/>
      <c r="NW105" s="31"/>
      <c r="NX105" s="31"/>
      <c r="NY105" s="31"/>
      <c r="NZ105" s="31"/>
      <c r="OA105" s="31"/>
      <c r="OB105" s="31"/>
      <c r="OC105" s="31"/>
      <c r="OD105" s="31"/>
      <c r="OE105" s="31"/>
      <c r="OF105" s="31"/>
      <c r="OG105" s="31"/>
      <c r="OH105" s="31"/>
      <c r="OI105" s="31"/>
      <c r="OJ105" s="31"/>
      <c r="OK105" s="31"/>
      <c r="OL105" s="31"/>
      <c r="OM105" s="31"/>
      <c r="ON105" s="31"/>
      <c r="OO105" s="31"/>
      <c r="OP105" s="31"/>
      <c r="OQ105" s="31"/>
      <c r="OR105" s="31"/>
      <c r="OS105" s="31"/>
      <c r="OT105" s="31"/>
      <c r="OU105" s="31"/>
      <c r="OV105" s="31"/>
      <c r="OW105" s="31"/>
      <c r="OX105" s="31"/>
      <c r="OY105" s="31"/>
      <c r="OZ105" s="31"/>
      <c r="PA105" s="31"/>
      <c r="PB105" s="31"/>
      <c r="PC105" s="31"/>
      <c r="PD105" s="31"/>
      <c r="PE105" s="31"/>
      <c r="PF105" s="31"/>
      <c r="PG105" s="31"/>
      <c r="PH105" s="31"/>
      <c r="PI105" s="31"/>
      <c r="PJ105" s="31"/>
      <c r="PK105" s="31"/>
      <c r="PL105" s="31"/>
      <c r="PM105" s="31"/>
      <c r="PN105" s="31"/>
      <c r="PO105" s="31"/>
      <c r="PP105" s="31"/>
      <c r="PQ105" s="31"/>
      <c r="PR105" s="31"/>
      <c r="PS105" s="31"/>
      <c r="PT105" s="31"/>
      <c r="PU105" s="31"/>
      <c r="PV105" s="31"/>
      <c r="PW105" s="31"/>
      <c r="PX105" s="31"/>
      <c r="PY105" s="31"/>
      <c r="PZ105" s="31"/>
      <c r="QA105" s="31"/>
      <c r="QB105" s="31"/>
      <c r="QC105" s="31"/>
    </row>
    <row r="106" spans="1:445">
      <c r="A106" s="36" t="s">
        <v>139</v>
      </c>
      <c r="B106" s="33" t="s">
        <v>27</v>
      </c>
      <c r="C106" s="33">
        <v>85</v>
      </c>
      <c r="D106" s="33" t="s">
        <v>56</v>
      </c>
      <c r="E106" s="33">
        <v>80</v>
      </c>
      <c r="F106" s="33">
        <v>660</v>
      </c>
      <c r="G106" s="33">
        <v>60</v>
      </c>
      <c r="H106" s="33"/>
      <c r="I106" s="33">
        <v>85</v>
      </c>
      <c r="J106" s="33">
        <v>85</v>
      </c>
      <c r="K106" s="33">
        <v>85</v>
      </c>
      <c r="L106" s="33">
        <v>85</v>
      </c>
      <c r="M106" s="33">
        <v>85</v>
      </c>
      <c r="N106" s="33">
        <v>85</v>
      </c>
      <c r="O106" s="33">
        <v>85</v>
      </c>
      <c r="P106" s="33">
        <v>85</v>
      </c>
      <c r="Q106" s="33"/>
      <c r="R106" s="33"/>
      <c r="S106" s="33"/>
      <c r="T106" s="20">
        <f t="shared" si="6"/>
        <v>740</v>
      </c>
      <c r="U106" s="20">
        <f t="shared" si="7"/>
        <v>0</v>
      </c>
      <c r="V106" s="34">
        <f t="shared" si="9"/>
        <v>1</v>
      </c>
      <c r="W106" s="37"/>
      <c r="X106" s="35" t="str">
        <f t="shared" si="10"/>
        <v/>
      </c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  <c r="IW106" s="31"/>
      <c r="IX106" s="31"/>
      <c r="IY106" s="31"/>
      <c r="IZ106" s="31"/>
      <c r="JA106" s="31"/>
      <c r="JB106" s="31"/>
      <c r="JC106" s="31"/>
      <c r="JD106" s="31"/>
      <c r="JE106" s="31"/>
      <c r="JF106" s="31"/>
      <c r="JG106" s="31"/>
      <c r="JH106" s="31"/>
      <c r="JI106" s="31"/>
      <c r="JJ106" s="31"/>
      <c r="JK106" s="31"/>
      <c r="JL106" s="31"/>
      <c r="JM106" s="31"/>
      <c r="JN106" s="31"/>
      <c r="JO106" s="31"/>
      <c r="JP106" s="31"/>
      <c r="JQ106" s="31"/>
      <c r="JR106" s="31"/>
      <c r="JS106" s="31"/>
      <c r="JT106" s="31"/>
      <c r="JU106" s="31"/>
      <c r="JV106" s="31"/>
      <c r="JW106" s="31"/>
      <c r="JX106" s="31"/>
      <c r="JY106" s="31"/>
      <c r="JZ106" s="31"/>
      <c r="KA106" s="31"/>
      <c r="KB106" s="31"/>
      <c r="KC106" s="31"/>
      <c r="KD106" s="31"/>
      <c r="KE106" s="31"/>
      <c r="KF106" s="31"/>
      <c r="KG106" s="31"/>
      <c r="KH106" s="31"/>
      <c r="KI106" s="31"/>
      <c r="KJ106" s="31"/>
      <c r="KK106" s="31"/>
      <c r="KL106" s="31"/>
      <c r="KM106" s="31"/>
      <c r="KN106" s="31"/>
      <c r="KO106" s="31"/>
      <c r="KP106" s="31"/>
      <c r="KQ106" s="31"/>
      <c r="KR106" s="31"/>
      <c r="KS106" s="31"/>
      <c r="KT106" s="31"/>
      <c r="KU106" s="31"/>
      <c r="KV106" s="31"/>
      <c r="KW106" s="31"/>
      <c r="KX106" s="31"/>
      <c r="KY106" s="31"/>
      <c r="KZ106" s="31"/>
      <c r="LA106" s="31"/>
      <c r="LB106" s="31"/>
      <c r="LC106" s="31"/>
      <c r="LD106" s="31"/>
      <c r="LE106" s="31"/>
      <c r="LF106" s="31"/>
      <c r="LG106" s="31"/>
      <c r="LH106" s="31"/>
      <c r="LI106" s="31"/>
      <c r="LJ106" s="31"/>
      <c r="LK106" s="31"/>
      <c r="LL106" s="31"/>
      <c r="LM106" s="31"/>
      <c r="LN106" s="31"/>
      <c r="LO106" s="31"/>
      <c r="LP106" s="31"/>
      <c r="LQ106" s="31"/>
      <c r="LR106" s="31"/>
      <c r="LS106" s="31"/>
      <c r="LT106" s="31"/>
      <c r="LU106" s="31"/>
      <c r="LV106" s="31"/>
      <c r="LW106" s="31"/>
      <c r="LX106" s="31"/>
      <c r="LY106" s="31"/>
      <c r="LZ106" s="31"/>
      <c r="MA106" s="31"/>
      <c r="MB106" s="31"/>
      <c r="MC106" s="31"/>
      <c r="MD106" s="31"/>
      <c r="ME106" s="31"/>
      <c r="MF106" s="31"/>
      <c r="MG106" s="31"/>
      <c r="MH106" s="31"/>
      <c r="MI106" s="31"/>
      <c r="MJ106" s="31"/>
      <c r="MK106" s="31"/>
      <c r="ML106" s="31"/>
      <c r="MM106" s="31"/>
      <c r="MN106" s="31"/>
      <c r="MO106" s="31"/>
      <c r="MP106" s="31"/>
      <c r="MQ106" s="31"/>
      <c r="MR106" s="31"/>
      <c r="MS106" s="31"/>
      <c r="MT106" s="31"/>
      <c r="MU106" s="31"/>
      <c r="MV106" s="31"/>
      <c r="MW106" s="31"/>
      <c r="MX106" s="31"/>
      <c r="MY106" s="31"/>
      <c r="MZ106" s="31"/>
      <c r="NA106" s="31"/>
      <c r="NB106" s="31"/>
      <c r="NC106" s="31"/>
      <c r="ND106" s="31"/>
      <c r="NE106" s="31"/>
      <c r="NF106" s="31"/>
      <c r="NG106" s="31"/>
      <c r="NH106" s="31"/>
      <c r="NI106" s="31"/>
      <c r="NJ106" s="31"/>
      <c r="NK106" s="31"/>
      <c r="NL106" s="31"/>
      <c r="NM106" s="31"/>
      <c r="NN106" s="31"/>
      <c r="NO106" s="31"/>
      <c r="NP106" s="31"/>
      <c r="NQ106" s="31"/>
      <c r="NR106" s="31"/>
      <c r="NS106" s="31"/>
      <c r="NT106" s="31"/>
      <c r="NU106" s="31"/>
      <c r="NV106" s="31"/>
      <c r="NW106" s="31"/>
      <c r="NX106" s="31"/>
      <c r="NY106" s="31"/>
      <c r="NZ106" s="31"/>
      <c r="OA106" s="31"/>
      <c r="OB106" s="31"/>
      <c r="OC106" s="31"/>
      <c r="OD106" s="31"/>
      <c r="OE106" s="31"/>
      <c r="OF106" s="31"/>
      <c r="OG106" s="31"/>
      <c r="OH106" s="31"/>
      <c r="OI106" s="31"/>
      <c r="OJ106" s="31"/>
      <c r="OK106" s="31"/>
      <c r="OL106" s="31"/>
      <c r="OM106" s="31"/>
      <c r="ON106" s="31"/>
      <c r="OO106" s="31"/>
      <c r="OP106" s="31"/>
      <c r="OQ106" s="31"/>
      <c r="OR106" s="31"/>
      <c r="OS106" s="31"/>
      <c r="OT106" s="31"/>
      <c r="OU106" s="31"/>
      <c r="OV106" s="31"/>
      <c r="OW106" s="31"/>
      <c r="OX106" s="31"/>
      <c r="OY106" s="31"/>
      <c r="OZ106" s="31"/>
      <c r="PA106" s="31"/>
      <c r="PB106" s="31"/>
      <c r="PC106" s="31"/>
      <c r="PD106" s="31"/>
      <c r="PE106" s="31"/>
      <c r="PF106" s="31"/>
      <c r="PG106" s="31"/>
      <c r="PH106" s="31"/>
      <c r="PI106" s="31"/>
      <c r="PJ106" s="31"/>
      <c r="PK106" s="31"/>
      <c r="PL106" s="31"/>
      <c r="PM106" s="31"/>
      <c r="PN106" s="31"/>
      <c r="PO106" s="31"/>
      <c r="PP106" s="31"/>
      <c r="PQ106" s="31"/>
      <c r="PR106" s="31"/>
      <c r="PS106" s="31"/>
      <c r="PT106" s="31"/>
      <c r="PU106" s="31"/>
      <c r="PV106" s="31"/>
      <c r="PW106" s="31"/>
      <c r="PX106" s="31"/>
      <c r="PY106" s="31"/>
      <c r="PZ106" s="31"/>
      <c r="QA106" s="31"/>
      <c r="QB106" s="31"/>
      <c r="QC106" s="31"/>
    </row>
    <row r="107" spans="1:445">
      <c r="A107" s="36" t="s">
        <v>140</v>
      </c>
      <c r="B107" s="33" t="s">
        <v>27</v>
      </c>
      <c r="C107" s="33">
        <v>85</v>
      </c>
      <c r="D107" s="33" t="s">
        <v>40</v>
      </c>
      <c r="E107" s="33"/>
      <c r="F107" s="33">
        <v>655</v>
      </c>
      <c r="G107" s="33">
        <v>55</v>
      </c>
      <c r="H107" s="33"/>
      <c r="I107" s="33">
        <v>75</v>
      </c>
      <c r="J107" s="33">
        <v>75</v>
      </c>
      <c r="K107" s="33">
        <v>75</v>
      </c>
      <c r="L107" s="33">
        <v>75</v>
      </c>
      <c r="M107" s="33">
        <v>75</v>
      </c>
      <c r="N107" s="33">
        <v>75</v>
      </c>
      <c r="O107" s="33">
        <v>75</v>
      </c>
      <c r="P107" s="33">
        <v>75</v>
      </c>
      <c r="Q107" s="33"/>
      <c r="R107" s="33"/>
      <c r="S107" s="33"/>
      <c r="T107" s="20">
        <f t="shared" si="6"/>
        <v>655</v>
      </c>
      <c r="U107" s="20">
        <f t="shared" si="7"/>
        <v>0</v>
      </c>
      <c r="V107" s="34">
        <f t="shared" si="9"/>
        <v>1</v>
      </c>
      <c r="W107" s="37"/>
      <c r="X107" s="35" t="str">
        <f t="shared" si="10"/>
        <v/>
      </c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  <c r="CJ107" s="31"/>
      <c r="CK107" s="31"/>
      <c r="CL107" s="31"/>
      <c r="CM107" s="31"/>
      <c r="CN107" s="31"/>
      <c r="CO107" s="31"/>
      <c r="CP107" s="31"/>
      <c r="CQ107" s="31"/>
      <c r="CR107" s="31"/>
      <c r="CS107" s="31"/>
      <c r="CT107" s="31"/>
      <c r="CU107" s="31"/>
      <c r="CV107" s="31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  <c r="DW107" s="31"/>
      <c r="DX107" s="31"/>
      <c r="DY107" s="31"/>
      <c r="DZ107" s="31"/>
      <c r="EA107" s="31"/>
      <c r="EB107" s="31"/>
      <c r="EC107" s="31"/>
      <c r="ED107" s="31"/>
      <c r="EE107" s="31"/>
      <c r="EF107" s="31"/>
      <c r="EG107" s="31"/>
      <c r="EH107" s="31"/>
      <c r="EI107" s="31"/>
      <c r="EJ107" s="31"/>
      <c r="EK107" s="31"/>
      <c r="EL107" s="31"/>
      <c r="EM107" s="31"/>
      <c r="EN107" s="31"/>
      <c r="EO107" s="31"/>
      <c r="EP107" s="31"/>
      <c r="EQ107" s="31"/>
      <c r="ER107" s="31"/>
      <c r="ES107" s="31"/>
      <c r="ET107" s="31"/>
      <c r="EU107" s="31"/>
      <c r="EV107" s="31"/>
      <c r="EW107" s="31"/>
      <c r="EX107" s="31"/>
      <c r="EY107" s="31"/>
      <c r="EZ107" s="31"/>
      <c r="FA107" s="31"/>
      <c r="FB107" s="31"/>
      <c r="FC107" s="31"/>
      <c r="FD107" s="31"/>
      <c r="FE107" s="31"/>
      <c r="FF107" s="31"/>
      <c r="FG107" s="31"/>
      <c r="FH107" s="31"/>
      <c r="FI107" s="31"/>
      <c r="FJ107" s="31"/>
      <c r="FK107" s="31"/>
      <c r="FL107" s="31"/>
      <c r="FM107" s="31"/>
      <c r="FN107" s="31"/>
      <c r="FO107" s="31"/>
      <c r="FP107" s="31"/>
      <c r="FQ107" s="31"/>
      <c r="FR107" s="31"/>
      <c r="FS107" s="31"/>
      <c r="FT107" s="31"/>
      <c r="FU107" s="31"/>
      <c r="FV107" s="31"/>
      <c r="FW107" s="31"/>
      <c r="FX107" s="31"/>
      <c r="FY107" s="31"/>
      <c r="FZ107" s="31"/>
      <c r="GA107" s="31"/>
      <c r="GB107" s="31"/>
      <c r="GC107" s="31"/>
      <c r="GD107" s="31"/>
      <c r="GE107" s="31"/>
      <c r="GF107" s="31"/>
      <c r="GG107" s="31"/>
      <c r="GH107" s="31"/>
      <c r="GI107" s="31"/>
      <c r="GJ107" s="31"/>
      <c r="GK107" s="31"/>
      <c r="GL107" s="31"/>
      <c r="GM107" s="31"/>
      <c r="GN107" s="31"/>
      <c r="GO107" s="31"/>
      <c r="GP107" s="31"/>
      <c r="GQ107" s="31"/>
      <c r="GR107" s="31"/>
      <c r="GS107" s="31"/>
      <c r="GT107" s="31"/>
      <c r="GU107" s="31"/>
      <c r="GV107" s="31"/>
      <c r="GW107" s="31"/>
      <c r="GX107" s="31"/>
      <c r="GY107" s="31"/>
      <c r="GZ107" s="31"/>
      <c r="HA107" s="31"/>
      <c r="HB107" s="31"/>
      <c r="HC107" s="31"/>
      <c r="HD107" s="31"/>
      <c r="HE107" s="31"/>
      <c r="HF107" s="31"/>
      <c r="HG107" s="31"/>
      <c r="HH107" s="31"/>
      <c r="HI107" s="31"/>
      <c r="HJ107" s="31"/>
      <c r="HK107" s="31"/>
      <c r="HL107" s="31"/>
      <c r="HM107" s="31"/>
      <c r="HN107" s="31"/>
      <c r="HO107" s="31"/>
      <c r="HP107" s="31"/>
      <c r="HQ107" s="31"/>
      <c r="HR107" s="31"/>
      <c r="HS107" s="31"/>
      <c r="HT107" s="31"/>
      <c r="HU107" s="31"/>
      <c r="HV107" s="31"/>
      <c r="HW107" s="31"/>
      <c r="HX107" s="31"/>
      <c r="HY107" s="31"/>
      <c r="HZ107" s="31"/>
      <c r="IA107" s="31"/>
      <c r="IB107" s="31"/>
      <c r="IC107" s="31"/>
      <c r="ID107" s="31"/>
      <c r="IE107" s="31"/>
      <c r="IF107" s="31"/>
      <c r="IG107" s="31"/>
      <c r="IH107" s="31"/>
      <c r="II107" s="31"/>
      <c r="IJ107" s="31"/>
      <c r="IK107" s="31"/>
      <c r="IL107" s="31"/>
      <c r="IM107" s="31"/>
      <c r="IN107" s="31"/>
      <c r="IO107" s="31"/>
      <c r="IP107" s="31"/>
      <c r="IQ107" s="31"/>
      <c r="IR107" s="31"/>
      <c r="IS107" s="31"/>
      <c r="IT107" s="31"/>
      <c r="IU107" s="31"/>
      <c r="IV107" s="31"/>
      <c r="IW107" s="31"/>
      <c r="IX107" s="31"/>
      <c r="IY107" s="31"/>
      <c r="IZ107" s="31"/>
      <c r="JA107" s="31"/>
      <c r="JB107" s="31"/>
      <c r="JC107" s="31"/>
      <c r="JD107" s="31"/>
      <c r="JE107" s="31"/>
      <c r="JF107" s="31"/>
      <c r="JG107" s="31"/>
      <c r="JH107" s="31"/>
      <c r="JI107" s="31"/>
      <c r="JJ107" s="31"/>
      <c r="JK107" s="31"/>
      <c r="JL107" s="31"/>
      <c r="JM107" s="31"/>
      <c r="JN107" s="31"/>
      <c r="JO107" s="31"/>
      <c r="JP107" s="31"/>
      <c r="JQ107" s="31"/>
      <c r="JR107" s="31"/>
      <c r="JS107" s="31"/>
      <c r="JT107" s="31"/>
      <c r="JU107" s="31"/>
      <c r="JV107" s="31"/>
      <c r="JW107" s="31"/>
      <c r="JX107" s="31"/>
      <c r="JY107" s="31"/>
      <c r="JZ107" s="31"/>
      <c r="KA107" s="31"/>
      <c r="KB107" s="31"/>
      <c r="KC107" s="31"/>
      <c r="KD107" s="31"/>
      <c r="KE107" s="31"/>
      <c r="KF107" s="31"/>
      <c r="KG107" s="31"/>
      <c r="KH107" s="31"/>
      <c r="KI107" s="31"/>
      <c r="KJ107" s="31"/>
      <c r="KK107" s="31"/>
      <c r="KL107" s="31"/>
      <c r="KM107" s="31"/>
      <c r="KN107" s="31"/>
      <c r="KO107" s="31"/>
      <c r="KP107" s="31"/>
      <c r="KQ107" s="31"/>
      <c r="KR107" s="31"/>
      <c r="KS107" s="31"/>
      <c r="KT107" s="31"/>
      <c r="KU107" s="31"/>
      <c r="KV107" s="31"/>
      <c r="KW107" s="31"/>
      <c r="KX107" s="31"/>
      <c r="KY107" s="31"/>
      <c r="KZ107" s="31"/>
      <c r="LA107" s="31"/>
      <c r="LB107" s="31"/>
      <c r="LC107" s="31"/>
      <c r="LD107" s="31"/>
      <c r="LE107" s="31"/>
      <c r="LF107" s="31"/>
      <c r="LG107" s="31"/>
      <c r="LH107" s="31"/>
      <c r="LI107" s="31"/>
      <c r="LJ107" s="31"/>
      <c r="LK107" s="31"/>
      <c r="LL107" s="31"/>
      <c r="LM107" s="31"/>
      <c r="LN107" s="31"/>
      <c r="LO107" s="31"/>
      <c r="LP107" s="31"/>
      <c r="LQ107" s="31"/>
      <c r="LR107" s="31"/>
      <c r="LS107" s="31"/>
      <c r="LT107" s="31"/>
      <c r="LU107" s="31"/>
      <c r="LV107" s="31"/>
      <c r="LW107" s="31"/>
      <c r="LX107" s="31"/>
      <c r="LY107" s="31"/>
      <c r="LZ107" s="31"/>
      <c r="MA107" s="31"/>
      <c r="MB107" s="31"/>
      <c r="MC107" s="31"/>
      <c r="MD107" s="31"/>
      <c r="ME107" s="31"/>
      <c r="MF107" s="31"/>
      <c r="MG107" s="31"/>
      <c r="MH107" s="31"/>
      <c r="MI107" s="31"/>
      <c r="MJ107" s="31"/>
      <c r="MK107" s="31"/>
      <c r="ML107" s="31"/>
      <c r="MM107" s="31"/>
      <c r="MN107" s="31"/>
      <c r="MO107" s="31"/>
      <c r="MP107" s="31"/>
      <c r="MQ107" s="31"/>
      <c r="MR107" s="31"/>
      <c r="MS107" s="31"/>
      <c r="MT107" s="31"/>
      <c r="MU107" s="31"/>
      <c r="MV107" s="31"/>
      <c r="MW107" s="31"/>
      <c r="MX107" s="31"/>
      <c r="MY107" s="31"/>
      <c r="MZ107" s="31"/>
      <c r="NA107" s="31"/>
      <c r="NB107" s="31"/>
      <c r="NC107" s="31"/>
      <c r="ND107" s="31"/>
      <c r="NE107" s="31"/>
      <c r="NF107" s="31"/>
      <c r="NG107" s="31"/>
      <c r="NH107" s="31"/>
      <c r="NI107" s="31"/>
      <c r="NJ107" s="31"/>
      <c r="NK107" s="31"/>
      <c r="NL107" s="31"/>
      <c r="NM107" s="31"/>
      <c r="NN107" s="31"/>
      <c r="NO107" s="31"/>
      <c r="NP107" s="31"/>
      <c r="NQ107" s="31"/>
      <c r="NR107" s="31"/>
      <c r="NS107" s="31"/>
      <c r="NT107" s="31"/>
      <c r="NU107" s="31"/>
      <c r="NV107" s="31"/>
      <c r="NW107" s="31"/>
      <c r="NX107" s="31"/>
      <c r="NY107" s="31"/>
      <c r="NZ107" s="31"/>
      <c r="OA107" s="31"/>
      <c r="OB107" s="31"/>
      <c r="OC107" s="31"/>
      <c r="OD107" s="31"/>
      <c r="OE107" s="31"/>
      <c r="OF107" s="31"/>
      <c r="OG107" s="31"/>
      <c r="OH107" s="31"/>
      <c r="OI107" s="31"/>
      <c r="OJ107" s="31"/>
      <c r="OK107" s="31"/>
      <c r="OL107" s="31"/>
      <c r="OM107" s="31"/>
      <c r="ON107" s="31"/>
      <c r="OO107" s="31"/>
      <c r="OP107" s="31"/>
      <c r="OQ107" s="31"/>
      <c r="OR107" s="31"/>
      <c r="OS107" s="31"/>
      <c r="OT107" s="31"/>
      <c r="OU107" s="31"/>
      <c r="OV107" s="31"/>
      <c r="OW107" s="31"/>
      <c r="OX107" s="31"/>
      <c r="OY107" s="31"/>
      <c r="OZ107" s="31"/>
      <c r="PA107" s="31"/>
      <c r="PB107" s="31"/>
      <c r="PC107" s="31"/>
      <c r="PD107" s="31"/>
      <c r="PE107" s="31"/>
      <c r="PF107" s="31"/>
      <c r="PG107" s="31"/>
      <c r="PH107" s="31"/>
      <c r="PI107" s="31"/>
      <c r="PJ107" s="31"/>
      <c r="PK107" s="31"/>
      <c r="PL107" s="31"/>
      <c r="PM107" s="31"/>
      <c r="PN107" s="31"/>
      <c r="PO107" s="31"/>
      <c r="PP107" s="31"/>
      <c r="PQ107" s="31"/>
      <c r="PR107" s="31"/>
      <c r="PS107" s="31"/>
      <c r="PT107" s="31"/>
      <c r="PU107" s="31"/>
      <c r="PV107" s="31"/>
      <c r="PW107" s="31"/>
      <c r="PX107" s="31"/>
      <c r="PY107" s="31"/>
      <c r="PZ107" s="31"/>
      <c r="QA107" s="31"/>
      <c r="QB107" s="31"/>
      <c r="QC107" s="31"/>
    </row>
    <row r="108" spans="1:445">
      <c r="A108" s="36" t="s">
        <v>869</v>
      </c>
      <c r="B108" s="33" t="s">
        <v>701</v>
      </c>
      <c r="C108" s="33">
        <v>77</v>
      </c>
      <c r="D108" s="33" t="s">
        <v>654</v>
      </c>
      <c r="E108" s="33"/>
      <c r="F108" s="33">
        <v>330</v>
      </c>
      <c r="G108" s="33">
        <v>50</v>
      </c>
      <c r="H108" s="33"/>
      <c r="I108" s="33">
        <v>35</v>
      </c>
      <c r="J108" s="33">
        <v>35</v>
      </c>
      <c r="K108" s="33">
        <v>35</v>
      </c>
      <c r="L108" s="33">
        <v>35</v>
      </c>
      <c r="M108" s="33">
        <v>35</v>
      </c>
      <c r="N108" s="33">
        <v>35</v>
      </c>
      <c r="O108" s="33">
        <v>35</v>
      </c>
      <c r="P108" s="33">
        <v>35</v>
      </c>
      <c r="Q108" s="33"/>
      <c r="R108" s="33"/>
      <c r="S108" s="33"/>
      <c r="T108" s="20">
        <f t="shared" si="6"/>
        <v>330</v>
      </c>
      <c r="U108" s="20">
        <f t="shared" si="7"/>
        <v>0</v>
      </c>
      <c r="V108" s="34">
        <f t="shared" si="9"/>
        <v>1</v>
      </c>
      <c r="W108" s="37"/>
      <c r="X108" s="35" t="str">
        <f t="shared" si="10"/>
        <v/>
      </c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  <c r="IW108" s="31"/>
      <c r="IX108" s="31"/>
      <c r="IY108" s="31"/>
      <c r="IZ108" s="31"/>
      <c r="JA108" s="31"/>
      <c r="JB108" s="31"/>
      <c r="JC108" s="31"/>
      <c r="JD108" s="31"/>
      <c r="JE108" s="31"/>
      <c r="JF108" s="31"/>
      <c r="JG108" s="31"/>
      <c r="JH108" s="31"/>
      <c r="JI108" s="31"/>
      <c r="JJ108" s="31"/>
      <c r="JK108" s="31"/>
      <c r="JL108" s="31"/>
      <c r="JM108" s="31"/>
      <c r="JN108" s="31"/>
      <c r="JO108" s="31"/>
      <c r="JP108" s="31"/>
      <c r="JQ108" s="31"/>
      <c r="JR108" s="31"/>
      <c r="JS108" s="31"/>
      <c r="JT108" s="31"/>
      <c r="JU108" s="31"/>
      <c r="JV108" s="31"/>
      <c r="JW108" s="31"/>
      <c r="JX108" s="31"/>
      <c r="JY108" s="31"/>
      <c r="JZ108" s="31"/>
      <c r="KA108" s="31"/>
      <c r="KB108" s="31"/>
      <c r="KC108" s="31"/>
      <c r="KD108" s="31"/>
      <c r="KE108" s="31"/>
      <c r="KF108" s="31"/>
      <c r="KG108" s="31"/>
      <c r="KH108" s="31"/>
      <c r="KI108" s="31"/>
      <c r="KJ108" s="31"/>
      <c r="KK108" s="31"/>
      <c r="KL108" s="31"/>
      <c r="KM108" s="31"/>
      <c r="KN108" s="31"/>
      <c r="KO108" s="31"/>
      <c r="KP108" s="31"/>
      <c r="KQ108" s="31"/>
      <c r="KR108" s="31"/>
      <c r="KS108" s="31"/>
      <c r="KT108" s="31"/>
      <c r="KU108" s="31"/>
      <c r="KV108" s="31"/>
      <c r="KW108" s="31"/>
      <c r="KX108" s="31"/>
      <c r="KY108" s="31"/>
      <c r="KZ108" s="31"/>
      <c r="LA108" s="31"/>
      <c r="LB108" s="31"/>
      <c r="LC108" s="31"/>
      <c r="LD108" s="31"/>
      <c r="LE108" s="31"/>
      <c r="LF108" s="31"/>
      <c r="LG108" s="31"/>
      <c r="LH108" s="31"/>
      <c r="LI108" s="31"/>
      <c r="LJ108" s="31"/>
      <c r="LK108" s="31"/>
      <c r="LL108" s="31"/>
      <c r="LM108" s="31"/>
      <c r="LN108" s="31"/>
      <c r="LO108" s="31"/>
      <c r="LP108" s="31"/>
      <c r="LQ108" s="31"/>
      <c r="LR108" s="31"/>
      <c r="LS108" s="31"/>
      <c r="LT108" s="31"/>
      <c r="LU108" s="31"/>
      <c r="LV108" s="31"/>
      <c r="LW108" s="31"/>
      <c r="LX108" s="31"/>
      <c r="LY108" s="31"/>
      <c r="LZ108" s="31"/>
      <c r="MA108" s="31"/>
      <c r="MB108" s="31"/>
      <c r="MC108" s="31"/>
      <c r="MD108" s="31"/>
      <c r="ME108" s="31"/>
      <c r="MF108" s="31"/>
      <c r="MG108" s="31"/>
      <c r="MH108" s="31"/>
      <c r="MI108" s="31"/>
      <c r="MJ108" s="31"/>
      <c r="MK108" s="31"/>
      <c r="ML108" s="31"/>
      <c r="MM108" s="31"/>
      <c r="MN108" s="31"/>
      <c r="MO108" s="31"/>
      <c r="MP108" s="31"/>
      <c r="MQ108" s="31"/>
      <c r="MR108" s="31"/>
      <c r="MS108" s="31"/>
      <c r="MT108" s="31"/>
      <c r="MU108" s="31"/>
      <c r="MV108" s="31"/>
      <c r="MW108" s="31"/>
      <c r="MX108" s="31"/>
      <c r="MY108" s="31"/>
      <c r="MZ108" s="31"/>
      <c r="NA108" s="31"/>
      <c r="NB108" s="31"/>
      <c r="NC108" s="31"/>
      <c r="ND108" s="31"/>
      <c r="NE108" s="31"/>
      <c r="NF108" s="31"/>
      <c r="NG108" s="31"/>
      <c r="NH108" s="31"/>
      <c r="NI108" s="31"/>
      <c r="NJ108" s="31"/>
      <c r="NK108" s="31"/>
      <c r="NL108" s="31"/>
      <c r="NM108" s="31"/>
      <c r="NN108" s="31"/>
      <c r="NO108" s="31"/>
      <c r="NP108" s="31"/>
      <c r="NQ108" s="31"/>
      <c r="NR108" s="31"/>
      <c r="NS108" s="31"/>
      <c r="NT108" s="31"/>
      <c r="NU108" s="31"/>
      <c r="NV108" s="31"/>
      <c r="NW108" s="31"/>
      <c r="NX108" s="31"/>
      <c r="NY108" s="31"/>
      <c r="NZ108" s="31"/>
      <c r="OA108" s="31"/>
      <c r="OB108" s="31"/>
      <c r="OC108" s="31"/>
      <c r="OD108" s="31"/>
      <c r="OE108" s="31"/>
      <c r="OF108" s="31"/>
      <c r="OG108" s="31"/>
      <c r="OH108" s="31"/>
      <c r="OI108" s="31"/>
      <c r="OJ108" s="31"/>
      <c r="OK108" s="31"/>
      <c r="OL108" s="31"/>
      <c r="OM108" s="31"/>
      <c r="ON108" s="31"/>
      <c r="OO108" s="31"/>
      <c r="OP108" s="31"/>
      <c r="OQ108" s="31"/>
      <c r="OR108" s="31"/>
      <c r="OS108" s="31"/>
      <c r="OT108" s="31"/>
      <c r="OU108" s="31"/>
      <c r="OV108" s="31"/>
      <c r="OW108" s="31"/>
      <c r="OX108" s="31"/>
      <c r="OY108" s="31"/>
      <c r="OZ108" s="31"/>
      <c r="PA108" s="31"/>
      <c r="PB108" s="31"/>
      <c r="PC108" s="31"/>
      <c r="PD108" s="31"/>
      <c r="PE108" s="31"/>
      <c r="PF108" s="31"/>
      <c r="PG108" s="31"/>
      <c r="PH108" s="31"/>
      <c r="PI108" s="31"/>
      <c r="PJ108" s="31"/>
      <c r="PK108" s="31"/>
      <c r="PL108" s="31"/>
      <c r="PM108" s="31"/>
      <c r="PN108" s="31"/>
      <c r="PO108" s="31"/>
      <c r="PP108" s="31"/>
      <c r="PQ108" s="31"/>
      <c r="PR108" s="31"/>
      <c r="PS108" s="31"/>
      <c r="PT108" s="31"/>
      <c r="PU108" s="31"/>
      <c r="PV108" s="31"/>
      <c r="PW108" s="31"/>
      <c r="PX108" s="31"/>
      <c r="PY108" s="31"/>
      <c r="PZ108" s="31"/>
      <c r="QA108" s="31"/>
      <c r="QB108" s="31"/>
      <c r="QC108" s="31"/>
    </row>
    <row r="109" spans="1:445">
      <c r="A109" s="36" t="s">
        <v>142</v>
      </c>
      <c r="B109" s="33" t="s">
        <v>27</v>
      </c>
      <c r="C109" s="33">
        <v>120</v>
      </c>
      <c r="D109" s="33" t="s">
        <v>38</v>
      </c>
      <c r="E109" s="33"/>
      <c r="F109" s="33">
        <v>1199</v>
      </c>
      <c r="G109" s="33">
        <v>55</v>
      </c>
      <c r="H109" s="33"/>
      <c r="I109" s="33">
        <v>137</v>
      </c>
      <c r="J109" s="33">
        <v>137</v>
      </c>
      <c r="K109" s="33">
        <v>137</v>
      </c>
      <c r="L109" s="33">
        <v>137</v>
      </c>
      <c r="M109" s="33">
        <v>137</v>
      </c>
      <c r="N109" s="33">
        <v>137</v>
      </c>
      <c r="O109" s="37">
        <v>137</v>
      </c>
      <c r="P109" s="33">
        <v>185</v>
      </c>
      <c r="Q109" s="33"/>
      <c r="R109" s="33"/>
      <c r="S109" s="33"/>
      <c r="T109" s="20">
        <f t="shared" si="6"/>
        <v>1199</v>
      </c>
      <c r="U109" s="20">
        <f t="shared" si="7"/>
        <v>0</v>
      </c>
      <c r="V109" s="34">
        <f t="shared" si="9"/>
        <v>1</v>
      </c>
      <c r="W109" s="37"/>
      <c r="X109" s="35" t="str">
        <f t="shared" si="10"/>
        <v/>
      </c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  <c r="IW109" s="31"/>
      <c r="IX109" s="31"/>
      <c r="IY109" s="31"/>
      <c r="IZ109" s="31"/>
      <c r="JA109" s="31"/>
      <c r="JB109" s="31"/>
      <c r="JC109" s="31"/>
      <c r="JD109" s="31"/>
      <c r="JE109" s="31"/>
      <c r="JF109" s="31"/>
      <c r="JG109" s="31"/>
      <c r="JH109" s="31"/>
      <c r="JI109" s="31"/>
      <c r="JJ109" s="31"/>
      <c r="JK109" s="31"/>
      <c r="JL109" s="31"/>
      <c r="JM109" s="31"/>
      <c r="JN109" s="31"/>
      <c r="JO109" s="31"/>
      <c r="JP109" s="31"/>
      <c r="JQ109" s="31"/>
      <c r="JR109" s="31"/>
      <c r="JS109" s="31"/>
      <c r="JT109" s="31"/>
      <c r="JU109" s="31"/>
      <c r="JV109" s="31"/>
      <c r="JW109" s="31"/>
      <c r="JX109" s="31"/>
      <c r="JY109" s="31"/>
      <c r="JZ109" s="31"/>
      <c r="KA109" s="31"/>
      <c r="KB109" s="31"/>
      <c r="KC109" s="31"/>
      <c r="KD109" s="31"/>
      <c r="KE109" s="31"/>
      <c r="KF109" s="31"/>
      <c r="KG109" s="31"/>
      <c r="KH109" s="31"/>
      <c r="KI109" s="31"/>
      <c r="KJ109" s="31"/>
      <c r="KK109" s="31"/>
      <c r="KL109" s="31"/>
      <c r="KM109" s="31"/>
      <c r="KN109" s="31"/>
      <c r="KO109" s="31"/>
      <c r="KP109" s="31"/>
      <c r="KQ109" s="31"/>
      <c r="KR109" s="31"/>
      <c r="KS109" s="31"/>
      <c r="KT109" s="31"/>
      <c r="KU109" s="31"/>
      <c r="KV109" s="31"/>
      <c r="KW109" s="31"/>
      <c r="KX109" s="31"/>
      <c r="KY109" s="31"/>
      <c r="KZ109" s="31"/>
      <c r="LA109" s="31"/>
      <c r="LB109" s="31"/>
      <c r="LC109" s="31"/>
      <c r="LD109" s="31"/>
      <c r="LE109" s="31"/>
      <c r="LF109" s="31"/>
      <c r="LG109" s="31"/>
      <c r="LH109" s="31"/>
      <c r="LI109" s="31"/>
      <c r="LJ109" s="31"/>
      <c r="LK109" s="31"/>
      <c r="LL109" s="31"/>
      <c r="LM109" s="31"/>
      <c r="LN109" s="31"/>
      <c r="LO109" s="31"/>
      <c r="LP109" s="31"/>
      <c r="LQ109" s="31"/>
      <c r="LR109" s="31"/>
      <c r="LS109" s="31"/>
      <c r="LT109" s="31"/>
      <c r="LU109" s="31"/>
      <c r="LV109" s="31"/>
      <c r="LW109" s="31"/>
      <c r="LX109" s="31"/>
      <c r="LY109" s="31"/>
      <c r="LZ109" s="31"/>
      <c r="MA109" s="31"/>
      <c r="MB109" s="31"/>
      <c r="MC109" s="31"/>
      <c r="MD109" s="31"/>
      <c r="ME109" s="31"/>
      <c r="MF109" s="31"/>
      <c r="MG109" s="31"/>
      <c r="MH109" s="31"/>
      <c r="MI109" s="31"/>
      <c r="MJ109" s="31"/>
      <c r="MK109" s="31"/>
      <c r="ML109" s="31"/>
      <c r="MM109" s="31"/>
      <c r="MN109" s="31"/>
      <c r="MO109" s="31"/>
      <c r="MP109" s="31"/>
      <c r="MQ109" s="31"/>
      <c r="MR109" s="31"/>
      <c r="MS109" s="31"/>
      <c r="MT109" s="31"/>
      <c r="MU109" s="31"/>
      <c r="MV109" s="31"/>
      <c r="MW109" s="31"/>
      <c r="MX109" s="31"/>
      <c r="MY109" s="31"/>
      <c r="MZ109" s="31"/>
      <c r="NA109" s="31"/>
      <c r="NB109" s="31"/>
      <c r="NC109" s="31"/>
      <c r="ND109" s="31"/>
      <c r="NE109" s="31"/>
      <c r="NF109" s="31"/>
      <c r="NG109" s="31"/>
      <c r="NH109" s="31"/>
      <c r="NI109" s="31"/>
      <c r="NJ109" s="31"/>
      <c r="NK109" s="31"/>
      <c r="NL109" s="31"/>
      <c r="NM109" s="31"/>
      <c r="NN109" s="31"/>
      <c r="NO109" s="31"/>
      <c r="NP109" s="31"/>
      <c r="NQ109" s="31"/>
      <c r="NR109" s="31"/>
      <c r="NS109" s="31"/>
      <c r="NT109" s="31"/>
      <c r="NU109" s="31"/>
      <c r="NV109" s="31"/>
      <c r="NW109" s="31"/>
      <c r="NX109" s="31"/>
      <c r="NY109" s="31"/>
      <c r="NZ109" s="31"/>
      <c r="OA109" s="31"/>
      <c r="OB109" s="31"/>
      <c r="OC109" s="31"/>
      <c r="OD109" s="31"/>
      <c r="OE109" s="31"/>
      <c r="OF109" s="31"/>
      <c r="OG109" s="31"/>
      <c r="OH109" s="31"/>
      <c r="OI109" s="31"/>
      <c r="OJ109" s="31"/>
      <c r="OK109" s="31"/>
      <c r="OL109" s="31"/>
      <c r="OM109" s="31"/>
      <c r="ON109" s="31"/>
      <c r="OO109" s="31"/>
      <c r="OP109" s="31"/>
      <c r="OQ109" s="31"/>
      <c r="OR109" s="31"/>
      <c r="OS109" s="31"/>
      <c r="OT109" s="31"/>
      <c r="OU109" s="31"/>
      <c r="OV109" s="31"/>
      <c r="OW109" s="31"/>
      <c r="OX109" s="31"/>
      <c r="OY109" s="31"/>
      <c r="OZ109" s="31"/>
      <c r="PA109" s="31"/>
      <c r="PB109" s="31"/>
      <c r="PC109" s="31"/>
      <c r="PD109" s="31"/>
      <c r="PE109" s="31"/>
      <c r="PF109" s="31"/>
      <c r="PG109" s="31"/>
      <c r="PH109" s="31"/>
      <c r="PI109" s="31"/>
      <c r="PJ109" s="31"/>
      <c r="PK109" s="31"/>
      <c r="PL109" s="31"/>
      <c r="PM109" s="31"/>
      <c r="PN109" s="31"/>
      <c r="PO109" s="31"/>
      <c r="PP109" s="31"/>
      <c r="PQ109" s="31"/>
      <c r="PR109" s="31"/>
      <c r="PS109" s="31"/>
      <c r="PT109" s="31"/>
      <c r="PU109" s="31"/>
      <c r="PV109" s="31"/>
      <c r="PW109" s="31"/>
      <c r="PX109" s="31"/>
      <c r="PY109" s="31"/>
      <c r="PZ109" s="31"/>
      <c r="QA109" s="31"/>
      <c r="QB109" s="31"/>
      <c r="QC109" s="31"/>
    </row>
    <row r="110" spans="1:445">
      <c r="A110" s="36" t="s">
        <v>160</v>
      </c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20" t="str">
        <f t="shared" si="6"/>
        <v/>
      </c>
      <c r="U110" s="20" t="str">
        <f t="shared" si="7"/>
        <v/>
      </c>
      <c r="V110" s="34" t="str">
        <f t="shared" si="9"/>
        <v/>
      </c>
      <c r="X110" s="35" t="str">
        <f t="shared" si="10"/>
        <v/>
      </c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  <c r="DW110" s="31"/>
      <c r="DX110" s="31"/>
      <c r="DY110" s="31"/>
      <c r="DZ110" s="31"/>
      <c r="EA110" s="31"/>
      <c r="EB110" s="31"/>
      <c r="EC110" s="31"/>
      <c r="ED110" s="31"/>
      <c r="EE110" s="31"/>
      <c r="EF110" s="31"/>
      <c r="EG110" s="31"/>
      <c r="EH110" s="31"/>
      <c r="EI110" s="31"/>
      <c r="EJ110" s="31"/>
      <c r="EK110" s="31"/>
      <c r="EL110" s="31"/>
      <c r="EM110" s="31"/>
      <c r="EN110" s="31"/>
      <c r="EO110" s="31"/>
      <c r="EP110" s="31"/>
      <c r="EQ110" s="31"/>
      <c r="ER110" s="31"/>
      <c r="ES110" s="31"/>
      <c r="ET110" s="31"/>
      <c r="EU110" s="31"/>
      <c r="EV110" s="31"/>
      <c r="EW110" s="31"/>
      <c r="EX110" s="31"/>
      <c r="EY110" s="31"/>
      <c r="EZ110" s="31"/>
      <c r="FA110" s="31"/>
      <c r="FB110" s="31"/>
      <c r="FC110" s="31"/>
      <c r="FD110" s="31"/>
      <c r="FE110" s="31"/>
      <c r="FF110" s="31"/>
      <c r="FG110" s="31"/>
      <c r="FH110" s="31"/>
      <c r="FI110" s="31"/>
      <c r="FJ110" s="31"/>
      <c r="FK110" s="31"/>
      <c r="FL110" s="31"/>
      <c r="FM110" s="31"/>
      <c r="FN110" s="31"/>
      <c r="FO110" s="31"/>
      <c r="FP110" s="31"/>
      <c r="FQ110" s="31"/>
      <c r="FR110" s="31"/>
      <c r="FS110" s="31"/>
      <c r="FT110" s="31"/>
      <c r="FU110" s="31"/>
      <c r="FV110" s="31"/>
      <c r="FW110" s="31"/>
      <c r="FX110" s="31"/>
      <c r="FY110" s="31"/>
      <c r="FZ110" s="31"/>
      <c r="GA110" s="31"/>
      <c r="GB110" s="31"/>
      <c r="GC110" s="31"/>
      <c r="GD110" s="31"/>
      <c r="GE110" s="31"/>
      <c r="GF110" s="31"/>
      <c r="GG110" s="31"/>
      <c r="GH110" s="31"/>
      <c r="GI110" s="31"/>
      <c r="GJ110" s="31"/>
      <c r="GK110" s="31"/>
      <c r="GL110" s="31"/>
      <c r="GM110" s="31"/>
      <c r="GN110" s="31"/>
      <c r="GO110" s="31"/>
      <c r="GP110" s="31"/>
      <c r="GQ110" s="31"/>
      <c r="GR110" s="31"/>
      <c r="GS110" s="31"/>
      <c r="GT110" s="31"/>
      <c r="GU110" s="31"/>
      <c r="GV110" s="31"/>
      <c r="GW110" s="31"/>
      <c r="GX110" s="31"/>
      <c r="GY110" s="31"/>
      <c r="GZ110" s="31"/>
      <c r="HA110" s="31"/>
      <c r="HB110" s="31"/>
      <c r="HC110" s="31"/>
      <c r="HD110" s="31"/>
      <c r="HE110" s="31"/>
      <c r="HF110" s="31"/>
      <c r="HG110" s="31"/>
      <c r="HH110" s="31"/>
      <c r="HI110" s="31"/>
      <c r="HJ110" s="31"/>
      <c r="HK110" s="31"/>
      <c r="HL110" s="31"/>
      <c r="HM110" s="31"/>
      <c r="HN110" s="31"/>
      <c r="HO110" s="31"/>
      <c r="HP110" s="31"/>
      <c r="HQ110" s="31"/>
      <c r="HR110" s="31"/>
      <c r="HS110" s="31"/>
      <c r="HT110" s="31"/>
      <c r="HU110" s="31"/>
      <c r="HV110" s="31"/>
      <c r="HW110" s="31"/>
      <c r="HX110" s="31"/>
      <c r="HY110" s="31"/>
      <c r="HZ110" s="31"/>
      <c r="IA110" s="31"/>
      <c r="IB110" s="31"/>
      <c r="IC110" s="31"/>
      <c r="ID110" s="31"/>
      <c r="IE110" s="31"/>
      <c r="IF110" s="31"/>
      <c r="IG110" s="31"/>
      <c r="IH110" s="31"/>
      <c r="II110" s="31"/>
      <c r="IJ110" s="31"/>
      <c r="IK110" s="31"/>
      <c r="IL110" s="31"/>
      <c r="IM110" s="31"/>
      <c r="IN110" s="31"/>
      <c r="IO110" s="31"/>
      <c r="IP110" s="31"/>
      <c r="IQ110" s="31"/>
      <c r="IR110" s="31"/>
      <c r="IS110" s="31"/>
      <c r="IT110" s="31"/>
      <c r="IU110" s="31"/>
      <c r="IV110" s="31"/>
      <c r="IW110" s="31"/>
      <c r="IX110" s="31"/>
      <c r="IY110" s="31"/>
      <c r="IZ110" s="31"/>
      <c r="JA110" s="31"/>
      <c r="JB110" s="31"/>
      <c r="JC110" s="31"/>
      <c r="JD110" s="31"/>
      <c r="JE110" s="31"/>
      <c r="JF110" s="31"/>
      <c r="JG110" s="31"/>
      <c r="JH110" s="31"/>
      <c r="JI110" s="31"/>
      <c r="JJ110" s="31"/>
      <c r="JK110" s="31"/>
      <c r="JL110" s="31"/>
      <c r="JM110" s="31"/>
      <c r="JN110" s="31"/>
      <c r="JO110" s="31"/>
      <c r="JP110" s="31"/>
      <c r="JQ110" s="31"/>
      <c r="JR110" s="31"/>
      <c r="JS110" s="31"/>
      <c r="JT110" s="31"/>
      <c r="JU110" s="31"/>
      <c r="JV110" s="31"/>
      <c r="JW110" s="31"/>
      <c r="JX110" s="31"/>
      <c r="JY110" s="31"/>
      <c r="JZ110" s="31"/>
      <c r="KA110" s="31"/>
      <c r="KB110" s="31"/>
      <c r="KC110" s="31"/>
      <c r="KD110" s="31"/>
      <c r="KE110" s="31"/>
      <c r="KF110" s="31"/>
      <c r="KG110" s="31"/>
      <c r="KH110" s="31"/>
      <c r="KI110" s="31"/>
      <c r="KJ110" s="31"/>
      <c r="KK110" s="31"/>
      <c r="KL110" s="31"/>
      <c r="KM110" s="31"/>
      <c r="KN110" s="31"/>
      <c r="KO110" s="31"/>
      <c r="KP110" s="31"/>
      <c r="KQ110" s="31"/>
      <c r="KR110" s="31"/>
      <c r="KS110" s="31"/>
      <c r="KT110" s="31"/>
      <c r="KU110" s="31"/>
      <c r="KV110" s="31"/>
      <c r="KW110" s="31"/>
      <c r="KX110" s="31"/>
      <c r="KY110" s="31"/>
      <c r="KZ110" s="31"/>
      <c r="LA110" s="31"/>
      <c r="LB110" s="31"/>
      <c r="LC110" s="31"/>
      <c r="LD110" s="31"/>
      <c r="LE110" s="31"/>
      <c r="LF110" s="31"/>
      <c r="LG110" s="31"/>
      <c r="LH110" s="31"/>
      <c r="LI110" s="31"/>
      <c r="LJ110" s="31"/>
      <c r="LK110" s="31"/>
      <c r="LL110" s="31"/>
      <c r="LM110" s="31"/>
      <c r="LN110" s="31"/>
      <c r="LO110" s="31"/>
      <c r="LP110" s="31"/>
      <c r="LQ110" s="31"/>
      <c r="LR110" s="31"/>
      <c r="LS110" s="31"/>
      <c r="LT110" s="31"/>
      <c r="LU110" s="31"/>
      <c r="LV110" s="31"/>
      <c r="LW110" s="31"/>
      <c r="LX110" s="31"/>
      <c r="LY110" s="31"/>
      <c r="LZ110" s="31"/>
      <c r="MA110" s="31"/>
      <c r="MB110" s="31"/>
      <c r="MC110" s="31"/>
      <c r="MD110" s="31"/>
      <c r="ME110" s="31"/>
      <c r="MF110" s="31"/>
      <c r="MG110" s="31"/>
      <c r="MH110" s="31"/>
      <c r="MI110" s="31"/>
      <c r="MJ110" s="31"/>
      <c r="MK110" s="31"/>
      <c r="ML110" s="31"/>
      <c r="MM110" s="31"/>
      <c r="MN110" s="31"/>
      <c r="MO110" s="31"/>
      <c r="MP110" s="31"/>
      <c r="MQ110" s="31"/>
      <c r="MR110" s="31"/>
      <c r="MS110" s="31"/>
      <c r="MT110" s="31"/>
      <c r="MU110" s="31"/>
      <c r="MV110" s="31"/>
      <c r="MW110" s="31"/>
      <c r="MX110" s="31"/>
      <c r="MY110" s="31"/>
      <c r="MZ110" s="31"/>
      <c r="NA110" s="31"/>
      <c r="NB110" s="31"/>
      <c r="NC110" s="31"/>
      <c r="ND110" s="31"/>
      <c r="NE110" s="31"/>
      <c r="NF110" s="31"/>
      <c r="NG110" s="31"/>
      <c r="NH110" s="31"/>
      <c r="NI110" s="31"/>
      <c r="NJ110" s="31"/>
      <c r="NK110" s="31"/>
      <c r="NL110" s="31"/>
      <c r="NM110" s="31"/>
      <c r="NN110" s="31"/>
      <c r="NO110" s="31"/>
      <c r="NP110" s="31"/>
      <c r="NQ110" s="31"/>
      <c r="NR110" s="31"/>
      <c r="NS110" s="31"/>
      <c r="NT110" s="31"/>
      <c r="NU110" s="31"/>
      <c r="NV110" s="31"/>
      <c r="NW110" s="31"/>
      <c r="NX110" s="31"/>
      <c r="NY110" s="31"/>
      <c r="NZ110" s="31"/>
      <c r="OA110" s="31"/>
      <c r="OB110" s="31"/>
      <c r="OC110" s="31"/>
      <c r="OD110" s="31"/>
      <c r="OE110" s="31"/>
      <c r="OF110" s="31"/>
      <c r="OG110" s="31"/>
      <c r="OH110" s="31"/>
      <c r="OI110" s="31"/>
      <c r="OJ110" s="31"/>
      <c r="OK110" s="31"/>
      <c r="OL110" s="31"/>
      <c r="OM110" s="31"/>
      <c r="ON110" s="31"/>
      <c r="OO110" s="31"/>
      <c r="OP110" s="31"/>
      <c r="OQ110" s="31"/>
      <c r="OR110" s="31"/>
      <c r="OS110" s="31"/>
      <c r="OT110" s="31"/>
      <c r="OU110" s="31"/>
      <c r="OV110" s="31"/>
      <c r="OW110" s="31"/>
      <c r="OX110" s="31"/>
      <c r="OY110" s="31"/>
      <c r="OZ110" s="31"/>
      <c r="PA110" s="31"/>
      <c r="PB110" s="31"/>
      <c r="PC110" s="31"/>
      <c r="PD110" s="31"/>
      <c r="PE110" s="31"/>
      <c r="PF110" s="31"/>
      <c r="PG110" s="31"/>
      <c r="PH110" s="31"/>
      <c r="PI110" s="31"/>
      <c r="PJ110" s="31"/>
      <c r="PK110" s="31"/>
      <c r="PL110" s="31"/>
      <c r="PM110" s="31"/>
      <c r="PN110" s="31"/>
      <c r="PO110" s="31"/>
      <c r="PP110" s="31"/>
      <c r="PQ110" s="31"/>
      <c r="PR110" s="31"/>
      <c r="PS110" s="31"/>
      <c r="PT110" s="31"/>
      <c r="PU110" s="31"/>
      <c r="PV110" s="31"/>
      <c r="PW110" s="31"/>
      <c r="PX110" s="31"/>
      <c r="PY110" s="31"/>
      <c r="PZ110" s="31"/>
      <c r="QA110" s="31"/>
      <c r="QB110" s="31"/>
      <c r="QC110" s="31"/>
    </row>
    <row r="111" spans="1:445">
      <c r="A111" s="36" t="s">
        <v>142</v>
      </c>
      <c r="B111" s="33" t="s">
        <v>27</v>
      </c>
      <c r="C111" s="33"/>
      <c r="D111" s="33" t="s">
        <v>662</v>
      </c>
      <c r="E111" s="33"/>
      <c r="F111" s="33">
        <v>545</v>
      </c>
      <c r="G111" s="33">
        <v>55</v>
      </c>
      <c r="H111" s="33"/>
      <c r="I111" s="33">
        <v>110</v>
      </c>
      <c r="J111" s="33">
        <v>110</v>
      </c>
      <c r="K111" s="33">
        <v>110</v>
      </c>
      <c r="L111" s="33">
        <v>50</v>
      </c>
      <c r="M111" s="33">
        <v>55</v>
      </c>
      <c r="N111" s="33"/>
      <c r="O111" s="33">
        <v>55</v>
      </c>
      <c r="P111" s="33"/>
      <c r="Q111" s="33"/>
      <c r="R111" s="33"/>
      <c r="S111" s="33"/>
      <c r="T111" s="20">
        <f t="shared" si="6"/>
        <v>545</v>
      </c>
      <c r="U111" s="20">
        <f t="shared" si="7"/>
        <v>0</v>
      </c>
      <c r="V111" s="34">
        <f t="shared" si="9"/>
        <v>1</v>
      </c>
      <c r="W111" s="37"/>
      <c r="X111" s="35" t="str">
        <f t="shared" si="10"/>
        <v/>
      </c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  <c r="IW111" s="31"/>
      <c r="IX111" s="31"/>
      <c r="IY111" s="31"/>
      <c r="IZ111" s="31"/>
      <c r="JA111" s="31"/>
      <c r="JB111" s="31"/>
      <c r="JC111" s="31"/>
      <c r="JD111" s="31"/>
      <c r="JE111" s="31"/>
      <c r="JF111" s="31"/>
      <c r="JG111" s="31"/>
      <c r="JH111" s="31"/>
      <c r="JI111" s="31"/>
      <c r="JJ111" s="31"/>
      <c r="JK111" s="31"/>
      <c r="JL111" s="31"/>
      <c r="JM111" s="31"/>
      <c r="JN111" s="31"/>
      <c r="JO111" s="31"/>
      <c r="JP111" s="31"/>
      <c r="JQ111" s="31"/>
      <c r="JR111" s="31"/>
      <c r="JS111" s="31"/>
      <c r="JT111" s="31"/>
      <c r="JU111" s="31"/>
      <c r="JV111" s="31"/>
      <c r="JW111" s="31"/>
      <c r="JX111" s="31"/>
      <c r="JY111" s="31"/>
      <c r="JZ111" s="31"/>
      <c r="KA111" s="31"/>
      <c r="KB111" s="31"/>
      <c r="KC111" s="31"/>
      <c r="KD111" s="31"/>
      <c r="KE111" s="31"/>
      <c r="KF111" s="31"/>
      <c r="KG111" s="31"/>
      <c r="KH111" s="31"/>
      <c r="KI111" s="31"/>
      <c r="KJ111" s="31"/>
      <c r="KK111" s="31"/>
      <c r="KL111" s="31"/>
      <c r="KM111" s="31"/>
      <c r="KN111" s="31"/>
      <c r="KO111" s="31"/>
      <c r="KP111" s="31"/>
      <c r="KQ111" s="31"/>
      <c r="KR111" s="31"/>
      <c r="KS111" s="31"/>
      <c r="KT111" s="31"/>
      <c r="KU111" s="31"/>
      <c r="KV111" s="31"/>
      <c r="KW111" s="31"/>
      <c r="KX111" s="31"/>
      <c r="KY111" s="31"/>
      <c r="KZ111" s="31"/>
      <c r="LA111" s="31"/>
      <c r="LB111" s="31"/>
      <c r="LC111" s="31"/>
      <c r="LD111" s="31"/>
      <c r="LE111" s="31"/>
      <c r="LF111" s="31"/>
      <c r="LG111" s="31"/>
      <c r="LH111" s="31"/>
      <c r="LI111" s="31"/>
      <c r="LJ111" s="31"/>
      <c r="LK111" s="31"/>
      <c r="LL111" s="31"/>
      <c r="LM111" s="31"/>
      <c r="LN111" s="31"/>
      <c r="LO111" s="31"/>
      <c r="LP111" s="31"/>
      <c r="LQ111" s="31"/>
      <c r="LR111" s="31"/>
      <c r="LS111" s="31"/>
      <c r="LT111" s="31"/>
      <c r="LU111" s="31"/>
      <c r="LV111" s="31"/>
      <c r="LW111" s="31"/>
      <c r="LX111" s="31"/>
      <c r="LY111" s="31"/>
      <c r="LZ111" s="31"/>
      <c r="MA111" s="31"/>
      <c r="MB111" s="31"/>
      <c r="MC111" s="31"/>
      <c r="MD111" s="31"/>
      <c r="ME111" s="31"/>
      <c r="MF111" s="31"/>
      <c r="MG111" s="31"/>
      <c r="MH111" s="31"/>
      <c r="MI111" s="31"/>
      <c r="MJ111" s="31"/>
      <c r="MK111" s="31"/>
      <c r="ML111" s="31"/>
      <c r="MM111" s="31"/>
      <c r="MN111" s="31"/>
      <c r="MO111" s="31"/>
      <c r="MP111" s="31"/>
      <c r="MQ111" s="31"/>
      <c r="MR111" s="31"/>
      <c r="MS111" s="31"/>
      <c r="MT111" s="31"/>
      <c r="MU111" s="31"/>
      <c r="MV111" s="31"/>
      <c r="MW111" s="31"/>
      <c r="MX111" s="31"/>
      <c r="MY111" s="31"/>
      <c r="MZ111" s="31"/>
      <c r="NA111" s="31"/>
      <c r="NB111" s="31"/>
      <c r="NC111" s="31"/>
      <c r="ND111" s="31"/>
      <c r="NE111" s="31"/>
      <c r="NF111" s="31"/>
      <c r="NG111" s="31"/>
      <c r="NH111" s="31"/>
      <c r="NI111" s="31"/>
      <c r="NJ111" s="31"/>
      <c r="NK111" s="31"/>
      <c r="NL111" s="31"/>
      <c r="NM111" s="31"/>
      <c r="NN111" s="31"/>
      <c r="NO111" s="31"/>
      <c r="NP111" s="31"/>
      <c r="NQ111" s="31"/>
      <c r="NR111" s="31"/>
      <c r="NS111" s="31"/>
      <c r="NT111" s="31"/>
      <c r="NU111" s="31"/>
      <c r="NV111" s="31"/>
      <c r="NW111" s="31"/>
      <c r="NX111" s="31"/>
      <c r="NY111" s="31"/>
      <c r="NZ111" s="31"/>
      <c r="OA111" s="31"/>
      <c r="OB111" s="31"/>
      <c r="OC111" s="31"/>
      <c r="OD111" s="31"/>
      <c r="OE111" s="31"/>
      <c r="OF111" s="31"/>
      <c r="OG111" s="31"/>
      <c r="OH111" s="31"/>
      <c r="OI111" s="31"/>
      <c r="OJ111" s="31"/>
      <c r="OK111" s="31"/>
      <c r="OL111" s="31"/>
      <c r="OM111" s="31"/>
      <c r="ON111" s="31"/>
      <c r="OO111" s="31"/>
      <c r="OP111" s="31"/>
      <c r="OQ111" s="31"/>
      <c r="OR111" s="31"/>
      <c r="OS111" s="31"/>
      <c r="OT111" s="31"/>
      <c r="OU111" s="31"/>
      <c r="OV111" s="31"/>
      <c r="OW111" s="31"/>
      <c r="OX111" s="31"/>
      <c r="OY111" s="31"/>
      <c r="OZ111" s="31"/>
      <c r="PA111" s="31"/>
      <c r="PB111" s="31"/>
      <c r="PC111" s="31"/>
      <c r="PD111" s="31"/>
      <c r="PE111" s="31"/>
      <c r="PF111" s="31"/>
      <c r="PG111" s="31"/>
      <c r="PH111" s="31"/>
      <c r="PI111" s="31"/>
      <c r="PJ111" s="31"/>
      <c r="PK111" s="31"/>
      <c r="PL111" s="31"/>
      <c r="PM111" s="31"/>
      <c r="PN111" s="31"/>
      <c r="PO111" s="31"/>
      <c r="PP111" s="31"/>
      <c r="PQ111" s="31"/>
      <c r="PR111" s="31"/>
      <c r="PS111" s="31"/>
      <c r="PT111" s="31"/>
      <c r="PU111" s="31"/>
      <c r="PV111" s="31"/>
      <c r="PW111" s="31"/>
      <c r="PX111" s="31"/>
      <c r="PY111" s="31"/>
      <c r="PZ111" s="31"/>
      <c r="QA111" s="31"/>
      <c r="QB111" s="31"/>
      <c r="QC111" s="31"/>
    </row>
    <row r="112" spans="1:445">
      <c r="A112" s="36" t="s">
        <v>144</v>
      </c>
      <c r="B112" s="33"/>
      <c r="C112" s="33">
        <v>76</v>
      </c>
      <c r="D112" s="33" t="s">
        <v>66</v>
      </c>
      <c r="E112" s="33"/>
      <c r="F112" s="33">
        <v>900</v>
      </c>
      <c r="G112" s="33">
        <v>100</v>
      </c>
      <c r="H112" s="33"/>
      <c r="I112" s="33">
        <v>100</v>
      </c>
      <c r="J112" s="33">
        <v>100</v>
      </c>
      <c r="K112" s="40">
        <v>100</v>
      </c>
      <c r="L112" s="33">
        <v>100</v>
      </c>
      <c r="M112" s="33">
        <v>100</v>
      </c>
      <c r="N112" s="33">
        <v>100</v>
      </c>
      <c r="O112" s="33">
        <v>200</v>
      </c>
      <c r="P112" s="33"/>
      <c r="Q112" s="33"/>
      <c r="R112" s="33"/>
      <c r="S112" s="33"/>
      <c r="T112" s="20">
        <f t="shared" si="6"/>
        <v>900</v>
      </c>
      <c r="U112" s="20">
        <f t="shared" si="7"/>
        <v>0</v>
      </c>
      <c r="V112" s="34">
        <f t="shared" si="9"/>
        <v>1</v>
      </c>
      <c r="W112" s="37"/>
      <c r="X112" s="35" t="str">
        <f t="shared" si="10"/>
        <v/>
      </c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  <c r="CJ112" s="31"/>
      <c r="CK112" s="31"/>
      <c r="CL112" s="31"/>
      <c r="CM112" s="31"/>
      <c r="CN112" s="31"/>
      <c r="CO112" s="31"/>
      <c r="CP112" s="31"/>
      <c r="CQ112" s="31"/>
      <c r="CR112" s="31"/>
      <c r="CS112" s="31"/>
      <c r="CT112" s="31"/>
      <c r="CU112" s="31"/>
      <c r="CV112" s="31"/>
      <c r="CW112" s="31"/>
      <c r="CX112" s="31"/>
      <c r="CY112" s="31"/>
      <c r="CZ112" s="31"/>
      <c r="DA112" s="31"/>
      <c r="DB112" s="31"/>
      <c r="DC112" s="31"/>
      <c r="DD112" s="31"/>
      <c r="DE112" s="31"/>
      <c r="DF112" s="31"/>
      <c r="DG112" s="31"/>
      <c r="DH112" s="31"/>
      <c r="DI112" s="31"/>
      <c r="DJ112" s="31"/>
      <c r="DK112" s="31"/>
      <c r="DL112" s="31"/>
      <c r="DM112" s="31"/>
      <c r="DN112" s="31"/>
      <c r="DO112" s="31"/>
      <c r="DP112" s="31"/>
      <c r="DQ112" s="31"/>
      <c r="DR112" s="31"/>
      <c r="DS112" s="31"/>
      <c r="DT112" s="31"/>
      <c r="DU112" s="31"/>
      <c r="DV112" s="31"/>
      <c r="DW112" s="31"/>
      <c r="DX112" s="31"/>
      <c r="DY112" s="31"/>
      <c r="DZ112" s="31"/>
      <c r="EA112" s="31"/>
      <c r="EB112" s="31"/>
      <c r="EC112" s="31"/>
      <c r="ED112" s="31"/>
      <c r="EE112" s="31"/>
      <c r="EF112" s="31"/>
      <c r="EG112" s="31"/>
      <c r="EH112" s="31"/>
      <c r="EI112" s="31"/>
      <c r="EJ112" s="31"/>
      <c r="EK112" s="31"/>
      <c r="EL112" s="31"/>
      <c r="EM112" s="31"/>
      <c r="EN112" s="31"/>
      <c r="EO112" s="31"/>
      <c r="EP112" s="31"/>
      <c r="EQ112" s="31"/>
      <c r="ER112" s="31"/>
      <c r="ES112" s="31"/>
      <c r="ET112" s="31"/>
      <c r="EU112" s="31"/>
      <c r="EV112" s="31"/>
      <c r="EW112" s="31"/>
      <c r="EX112" s="31"/>
      <c r="EY112" s="31"/>
      <c r="EZ112" s="31"/>
      <c r="FA112" s="31"/>
      <c r="FB112" s="31"/>
      <c r="FC112" s="31"/>
      <c r="FD112" s="31"/>
      <c r="FE112" s="31"/>
      <c r="FF112" s="31"/>
      <c r="FG112" s="31"/>
      <c r="FH112" s="31"/>
      <c r="FI112" s="31"/>
      <c r="FJ112" s="31"/>
      <c r="FK112" s="31"/>
      <c r="FL112" s="31"/>
      <c r="FM112" s="31"/>
      <c r="FN112" s="31"/>
      <c r="FO112" s="31"/>
      <c r="FP112" s="31"/>
      <c r="FQ112" s="31"/>
      <c r="FR112" s="31"/>
      <c r="FS112" s="31"/>
      <c r="FT112" s="31"/>
      <c r="FU112" s="31"/>
      <c r="FV112" s="31"/>
      <c r="FW112" s="31"/>
      <c r="FX112" s="31"/>
      <c r="FY112" s="31"/>
      <c r="FZ112" s="31"/>
      <c r="GA112" s="31"/>
      <c r="GB112" s="31"/>
      <c r="GC112" s="31"/>
      <c r="GD112" s="31"/>
      <c r="GE112" s="31"/>
      <c r="GF112" s="31"/>
      <c r="GG112" s="31"/>
      <c r="GH112" s="31"/>
      <c r="GI112" s="31"/>
      <c r="GJ112" s="31"/>
      <c r="GK112" s="31"/>
      <c r="GL112" s="31"/>
      <c r="GM112" s="31"/>
      <c r="GN112" s="31"/>
      <c r="GO112" s="31"/>
      <c r="GP112" s="31"/>
      <c r="GQ112" s="31"/>
      <c r="GR112" s="31"/>
      <c r="GS112" s="31"/>
      <c r="GT112" s="31"/>
      <c r="GU112" s="31"/>
      <c r="GV112" s="31"/>
      <c r="GW112" s="31"/>
      <c r="GX112" s="31"/>
      <c r="GY112" s="31"/>
      <c r="GZ112" s="31"/>
      <c r="HA112" s="31"/>
      <c r="HB112" s="31"/>
      <c r="HC112" s="31"/>
      <c r="HD112" s="31"/>
      <c r="HE112" s="31"/>
      <c r="HF112" s="31"/>
      <c r="HG112" s="31"/>
      <c r="HH112" s="31"/>
      <c r="HI112" s="31"/>
      <c r="HJ112" s="31"/>
      <c r="HK112" s="31"/>
      <c r="HL112" s="31"/>
      <c r="HM112" s="31"/>
      <c r="HN112" s="31"/>
      <c r="HO112" s="31"/>
      <c r="HP112" s="31"/>
      <c r="HQ112" s="31"/>
      <c r="HR112" s="31"/>
      <c r="HS112" s="31"/>
      <c r="HT112" s="31"/>
      <c r="HU112" s="31"/>
      <c r="HV112" s="31"/>
      <c r="HW112" s="31"/>
      <c r="HX112" s="31"/>
      <c r="HY112" s="31"/>
      <c r="HZ112" s="31"/>
      <c r="IA112" s="31"/>
      <c r="IB112" s="31"/>
      <c r="IC112" s="31"/>
      <c r="ID112" s="31"/>
      <c r="IE112" s="31"/>
      <c r="IF112" s="31"/>
      <c r="IG112" s="31"/>
      <c r="IH112" s="31"/>
      <c r="II112" s="31"/>
      <c r="IJ112" s="31"/>
      <c r="IK112" s="31"/>
      <c r="IL112" s="31"/>
      <c r="IM112" s="31"/>
      <c r="IN112" s="31"/>
      <c r="IO112" s="31"/>
      <c r="IP112" s="31"/>
      <c r="IQ112" s="31"/>
      <c r="IR112" s="31"/>
      <c r="IS112" s="31"/>
      <c r="IT112" s="31"/>
      <c r="IU112" s="31"/>
      <c r="IV112" s="31"/>
      <c r="IW112" s="31"/>
      <c r="IX112" s="31"/>
      <c r="IY112" s="31"/>
      <c r="IZ112" s="31"/>
      <c r="JA112" s="31"/>
      <c r="JB112" s="31"/>
      <c r="JC112" s="31"/>
      <c r="JD112" s="31"/>
      <c r="JE112" s="31"/>
      <c r="JF112" s="31"/>
      <c r="JG112" s="31"/>
      <c r="JH112" s="31"/>
      <c r="JI112" s="31"/>
      <c r="JJ112" s="31"/>
      <c r="JK112" s="31"/>
      <c r="JL112" s="31"/>
      <c r="JM112" s="31"/>
      <c r="JN112" s="31"/>
      <c r="JO112" s="31"/>
      <c r="JP112" s="31"/>
      <c r="JQ112" s="31"/>
      <c r="JR112" s="31"/>
      <c r="JS112" s="31"/>
      <c r="JT112" s="31"/>
      <c r="JU112" s="31"/>
      <c r="JV112" s="31"/>
      <c r="JW112" s="31"/>
      <c r="JX112" s="31"/>
      <c r="JY112" s="31"/>
      <c r="JZ112" s="31"/>
      <c r="KA112" s="31"/>
      <c r="KB112" s="31"/>
      <c r="KC112" s="31"/>
      <c r="KD112" s="31"/>
      <c r="KE112" s="31"/>
      <c r="KF112" s="31"/>
      <c r="KG112" s="31"/>
      <c r="KH112" s="31"/>
      <c r="KI112" s="31"/>
      <c r="KJ112" s="31"/>
      <c r="KK112" s="31"/>
      <c r="KL112" s="31"/>
      <c r="KM112" s="31"/>
      <c r="KN112" s="31"/>
      <c r="KO112" s="31"/>
      <c r="KP112" s="31"/>
      <c r="KQ112" s="31"/>
      <c r="KR112" s="31"/>
      <c r="KS112" s="31"/>
      <c r="KT112" s="31"/>
      <c r="KU112" s="31"/>
      <c r="KV112" s="31"/>
      <c r="KW112" s="31"/>
      <c r="KX112" s="31"/>
      <c r="KY112" s="31"/>
      <c r="KZ112" s="31"/>
      <c r="LA112" s="31"/>
      <c r="LB112" s="31"/>
      <c r="LC112" s="31"/>
      <c r="LD112" s="31"/>
      <c r="LE112" s="31"/>
      <c r="LF112" s="31"/>
      <c r="LG112" s="31"/>
      <c r="LH112" s="31"/>
      <c r="LI112" s="31"/>
      <c r="LJ112" s="31"/>
      <c r="LK112" s="31"/>
      <c r="LL112" s="31"/>
      <c r="LM112" s="31"/>
      <c r="LN112" s="31"/>
      <c r="LO112" s="31"/>
      <c r="LP112" s="31"/>
      <c r="LQ112" s="31"/>
      <c r="LR112" s="31"/>
      <c r="LS112" s="31"/>
      <c r="LT112" s="31"/>
      <c r="LU112" s="31"/>
      <c r="LV112" s="31"/>
      <c r="LW112" s="31"/>
      <c r="LX112" s="31"/>
      <c r="LY112" s="31"/>
      <c r="LZ112" s="31"/>
      <c r="MA112" s="31"/>
      <c r="MB112" s="31"/>
      <c r="MC112" s="31"/>
      <c r="MD112" s="31"/>
      <c r="ME112" s="31"/>
      <c r="MF112" s="31"/>
      <c r="MG112" s="31"/>
      <c r="MH112" s="31"/>
      <c r="MI112" s="31"/>
      <c r="MJ112" s="31"/>
      <c r="MK112" s="31"/>
      <c r="ML112" s="31"/>
      <c r="MM112" s="31"/>
      <c r="MN112" s="31"/>
      <c r="MO112" s="31"/>
      <c r="MP112" s="31"/>
      <c r="MQ112" s="31"/>
      <c r="MR112" s="31"/>
      <c r="MS112" s="31"/>
      <c r="MT112" s="31"/>
      <c r="MU112" s="31"/>
      <c r="MV112" s="31"/>
      <c r="MW112" s="31"/>
      <c r="MX112" s="31"/>
      <c r="MY112" s="31"/>
      <c r="MZ112" s="31"/>
      <c r="NA112" s="31"/>
      <c r="NB112" s="31"/>
      <c r="NC112" s="31"/>
      <c r="ND112" s="31"/>
      <c r="NE112" s="31"/>
      <c r="NF112" s="31"/>
      <c r="NG112" s="31"/>
      <c r="NH112" s="31"/>
      <c r="NI112" s="31"/>
      <c r="NJ112" s="31"/>
      <c r="NK112" s="31"/>
      <c r="NL112" s="31"/>
      <c r="NM112" s="31"/>
      <c r="NN112" s="31"/>
      <c r="NO112" s="31"/>
      <c r="NP112" s="31"/>
      <c r="NQ112" s="31"/>
      <c r="NR112" s="31"/>
      <c r="NS112" s="31"/>
      <c r="NT112" s="31"/>
      <c r="NU112" s="31"/>
      <c r="NV112" s="31"/>
      <c r="NW112" s="31"/>
      <c r="NX112" s="31"/>
      <c r="NY112" s="31"/>
      <c r="NZ112" s="31"/>
      <c r="OA112" s="31"/>
      <c r="OB112" s="31"/>
      <c r="OC112" s="31"/>
      <c r="OD112" s="31"/>
      <c r="OE112" s="31"/>
      <c r="OF112" s="31"/>
      <c r="OG112" s="31"/>
      <c r="OH112" s="31"/>
      <c r="OI112" s="31"/>
      <c r="OJ112" s="31"/>
      <c r="OK112" s="31"/>
      <c r="OL112" s="31"/>
      <c r="OM112" s="31"/>
      <c r="ON112" s="31"/>
      <c r="OO112" s="31"/>
      <c r="OP112" s="31"/>
      <c r="OQ112" s="31"/>
      <c r="OR112" s="31"/>
      <c r="OS112" s="31"/>
      <c r="OT112" s="31"/>
      <c r="OU112" s="31"/>
      <c r="OV112" s="31"/>
      <c r="OW112" s="31"/>
      <c r="OX112" s="31"/>
      <c r="OY112" s="31"/>
      <c r="OZ112" s="31"/>
      <c r="PA112" s="31"/>
      <c r="PB112" s="31"/>
      <c r="PC112" s="31"/>
      <c r="PD112" s="31"/>
      <c r="PE112" s="31"/>
      <c r="PF112" s="31"/>
      <c r="PG112" s="31"/>
      <c r="PH112" s="31"/>
      <c r="PI112" s="31"/>
      <c r="PJ112" s="31"/>
      <c r="PK112" s="31"/>
      <c r="PL112" s="31"/>
      <c r="PM112" s="31"/>
      <c r="PN112" s="31"/>
      <c r="PO112" s="31"/>
      <c r="PP112" s="31"/>
      <c r="PQ112" s="31"/>
      <c r="PR112" s="31"/>
      <c r="PS112" s="31"/>
      <c r="PT112" s="31"/>
      <c r="PU112" s="31"/>
      <c r="PV112" s="31"/>
      <c r="PW112" s="31"/>
      <c r="PX112" s="31"/>
      <c r="PY112" s="31"/>
      <c r="PZ112" s="31"/>
      <c r="QA112" s="31"/>
      <c r="QB112" s="31"/>
      <c r="QC112" s="31"/>
    </row>
    <row r="113" spans="1:445">
      <c r="A113" s="36" t="s">
        <v>147</v>
      </c>
      <c r="B113" s="33" t="s">
        <v>45</v>
      </c>
      <c r="C113" s="33">
        <v>85</v>
      </c>
      <c r="D113" s="33" t="s">
        <v>64</v>
      </c>
      <c r="E113" s="33">
        <v>120</v>
      </c>
      <c r="F113" s="33">
        <v>695</v>
      </c>
      <c r="G113" s="33">
        <v>55</v>
      </c>
      <c r="H113" s="33"/>
      <c r="I113" s="33">
        <v>165</v>
      </c>
      <c r="J113" s="33">
        <v>80</v>
      </c>
      <c r="K113" s="40">
        <v>80</v>
      </c>
      <c r="L113" s="33">
        <v>80</v>
      </c>
      <c r="M113" s="33">
        <v>80</v>
      </c>
      <c r="N113" s="33">
        <v>80</v>
      </c>
      <c r="O113" s="33">
        <v>195</v>
      </c>
      <c r="P113" s="33"/>
      <c r="Q113" s="33"/>
      <c r="R113" s="33"/>
      <c r="S113" s="33"/>
      <c r="T113" s="20">
        <f t="shared" si="6"/>
        <v>815</v>
      </c>
      <c r="U113" s="20">
        <f t="shared" si="7"/>
        <v>0</v>
      </c>
      <c r="V113" s="34">
        <f t="shared" si="9"/>
        <v>1</v>
      </c>
      <c r="W113" s="37"/>
      <c r="X113" s="35" t="str">
        <f t="shared" si="10"/>
        <v/>
      </c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  <c r="CJ113" s="31"/>
      <c r="CK113" s="31"/>
      <c r="CL113" s="31"/>
      <c r="CM113" s="31"/>
      <c r="CN113" s="31"/>
      <c r="CO113" s="31"/>
      <c r="CP113" s="31"/>
      <c r="CQ113" s="31"/>
      <c r="CR113" s="31"/>
      <c r="CS113" s="31"/>
      <c r="CT113" s="31"/>
      <c r="CU113" s="31"/>
      <c r="CV113" s="31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  <c r="DW113" s="31"/>
      <c r="DX113" s="31"/>
      <c r="DY113" s="31"/>
      <c r="DZ113" s="31"/>
      <c r="EA113" s="31"/>
      <c r="EB113" s="31"/>
      <c r="EC113" s="31"/>
      <c r="ED113" s="31"/>
      <c r="EE113" s="31"/>
      <c r="EF113" s="31"/>
      <c r="EG113" s="31"/>
      <c r="EH113" s="31"/>
      <c r="EI113" s="31"/>
      <c r="EJ113" s="31"/>
      <c r="EK113" s="31"/>
      <c r="EL113" s="31"/>
      <c r="EM113" s="31"/>
      <c r="EN113" s="31"/>
      <c r="EO113" s="31"/>
      <c r="EP113" s="31"/>
      <c r="EQ113" s="31"/>
      <c r="ER113" s="31"/>
      <c r="ES113" s="31"/>
      <c r="ET113" s="31"/>
      <c r="EU113" s="31"/>
      <c r="EV113" s="31"/>
      <c r="EW113" s="31"/>
      <c r="EX113" s="31"/>
      <c r="EY113" s="31"/>
      <c r="EZ113" s="31"/>
      <c r="FA113" s="31"/>
      <c r="FB113" s="31"/>
      <c r="FC113" s="31"/>
      <c r="FD113" s="31"/>
      <c r="FE113" s="31"/>
      <c r="FF113" s="31"/>
      <c r="FG113" s="31"/>
      <c r="FH113" s="31"/>
      <c r="FI113" s="31"/>
      <c r="FJ113" s="31"/>
      <c r="FK113" s="31"/>
      <c r="FL113" s="31"/>
      <c r="FM113" s="31"/>
      <c r="FN113" s="31"/>
      <c r="FO113" s="31"/>
      <c r="FP113" s="31"/>
      <c r="FQ113" s="31"/>
      <c r="FR113" s="31"/>
      <c r="FS113" s="31"/>
      <c r="FT113" s="31"/>
      <c r="FU113" s="31"/>
      <c r="FV113" s="31"/>
      <c r="FW113" s="31"/>
      <c r="FX113" s="31"/>
      <c r="FY113" s="31"/>
      <c r="FZ113" s="31"/>
      <c r="GA113" s="31"/>
      <c r="GB113" s="31"/>
      <c r="GC113" s="31"/>
      <c r="GD113" s="31"/>
      <c r="GE113" s="31"/>
      <c r="GF113" s="31"/>
      <c r="GG113" s="31"/>
      <c r="GH113" s="31"/>
      <c r="GI113" s="31"/>
      <c r="GJ113" s="31"/>
      <c r="GK113" s="31"/>
      <c r="GL113" s="31"/>
      <c r="GM113" s="31"/>
      <c r="GN113" s="31"/>
      <c r="GO113" s="31"/>
      <c r="GP113" s="31"/>
      <c r="GQ113" s="31"/>
      <c r="GR113" s="31"/>
      <c r="GS113" s="31"/>
      <c r="GT113" s="31"/>
      <c r="GU113" s="31"/>
      <c r="GV113" s="31"/>
      <c r="GW113" s="31"/>
      <c r="GX113" s="31"/>
      <c r="GY113" s="31"/>
      <c r="GZ113" s="31"/>
      <c r="HA113" s="31"/>
      <c r="HB113" s="31"/>
      <c r="HC113" s="31"/>
      <c r="HD113" s="31"/>
      <c r="HE113" s="31"/>
      <c r="HF113" s="31"/>
      <c r="HG113" s="31"/>
      <c r="HH113" s="31"/>
      <c r="HI113" s="31"/>
      <c r="HJ113" s="31"/>
      <c r="HK113" s="31"/>
      <c r="HL113" s="31"/>
      <c r="HM113" s="31"/>
      <c r="HN113" s="31"/>
      <c r="HO113" s="31"/>
      <c r="HP113" s="31"/>
      <c r="HQ113" s="31"/>
      <c r="HR113" s="31"/>
      <c r="HS113" s="31"/>
      <c r="HT113" s="31"/>
      <c r="HU113" s="31"/>
      <c r="HV113" s="31"/>
      <c r="HW113" s="31"/>
      <c r="HX113" s="31"/>
      <c r="HY113" s="31"/>
      <c r="HZ113" s="31"/>
      <c r="IA113" s="31"/>
      <c r="IB113" s="31"/>
      <c r="IC113" s="31"/>
      <c r="ID113" s="31"/>
      <c r="IE113" s="31"/>
      <c r="IF113" s="31"/>
      <c r="IG113" s="31"/>
      <c r="IH113" s="31"/>
      <c r="II113" s="31"/>
      <c r="IJ113" s="31"/>
      <c r="IK113" s="31"/>
      <c r="IL113" s="31"/>
      <c r="IM113" s="31"/>
      <c r="IN113" s="31"/>
      <c r="IO113" s="31"/>
      <c r="IP113" s="31"/>
      <c r="IQ113" s="31"/>
      <c r="IR113" s="31"/>
      <c r="IS113" s="31"/>
      <c r="IT113" s="31"/>
      <c r="IU113" s="31"/>
      <c r="IV113" s="31"/>
      <c r="IW113" s="31"/>
      <c r="IX113" s="31"/>
      <c r="IY113" s="31"/>
      <c r="IZ113" s="31"/>
      <c r="JA113" s="31"/>
      <c r="JB113" s="31"/>
      <c r="JC113" s="31"/>
      <c r="JD113" s="31"/>
      <c r="JE113" s="31"/>
      <c r="JF113" s="31"/>
      <c r="JG113" s="31"/>
      <c r="JH113" s="31"/>
      <c r="JI113" s="31"/>
      <c r="JJ113" s="31"/>
      <c r="JK113" s="31"/>
      <c r="JL113" s="31"/>
      <c r="JM113" s="31"/>
      <c r="JN113" s="31"/>
      <c r="JO113" s="31"/>
      <c r="JP113" s="31"/>
      <c r="JQ113" s="31"/>
      <c r="JR113" s="31"/>
      <c r="JS113" s="31"/>
      <c r="JT113" s="31"/>
      <c r="JU113" s="31"/>
      <c r="JV113" s="31"/>
      <c r="JW113" s="31"/>
      <c r="JX113" s="31"/>
      <c r="JY113" s="31"/>
      <c r="JZ113" s="31"/>
      <c r="KA113" s="31"/>
      <c r="KB113" s="31"/>
      <c r="KC113" s="31"/>
      <c r="KD113" s="31"/>
      <c r="KE113" s="31"/>
      <c r="KF113" s="31"/>
      <c r="KG113" s="31"/>
      <c r="KH113" s="31"/>
      <c r="KI113" s="31"/>
      <c r="KJ113" s="31"/>
      <c r="KK113" s="31"/>
      <c r="KL113" s="31"/>
      <c r="KM113" s="31"/>
      <c r="KN113" s="31"/>
      <c r="KO113" s="31"/>
      <c r="KP113" s="31"/>
      <c r="KQ113" s="31"/>
      <c r="KR113" s="31"/>
      <c r="KS113" s="31"/>
      <c r="KT113" s="31"/>
      <c r="KU113" s="31"/>
      <c r="KV113" s="31"/>
      <c r="KW113" s="31"/>
      <c r="KX113" s="31"/>
      <c r="KY113" s="31"/>
      <c r="KZ113" s="31"/>
      <c r="LA113" s="31"/>
      <c r="LB113" s="31"/>
      <c r="LC113" s="31"/>
      <c r="LD113" s="31"/>
      <c r="LE113" s="31"/>
      <c r="LF113" s="31"/>
      <c r="LG113" s="31"/>
      <c r="LH113" s="31"/>
      <c r="LI113" s="31"/>
      <c r="LJ113" s="31"/>
      <c r="LK113" s="31"/>
      <c r="LL113" s="31"/>
      <c r="LM113" s="31"/>
      <c r="LN113" s="31"/>
      <c r="LO113" s="31"/>
      <c r="LP113" s="31"/>
      <c r="LQ113" s="31"/>
      <c r="LR113" s="31"/>
      <c r="LS113" s="31"/>
      <c r="LT113" s="31"/>
      <c r="LU113" s="31"/>
      <c r="LV113" s="31"/>
      <c r="LW113" s="31"/>
      <c r="LX113" s="31"/>
      <c r="LY113" s="31"/>
      <c r="LZ113" s="31"/>
      <c r="MA113" s="31"/>
      <c r="MB113" s="31"/>
      <c r="MC113" s="31"/>
      <c r="MD113" s="31"/>
      <c r="ME113" s="31"/>
      <c r="MF113" s="31"/>
      <c r="MG113" s="31"/>
      <c r="MH113" s="31"/>
      <c r="MI113" s="31"/>
      <c r="MJ113" s="31"/>
      <c r="MK113" s="31"/>
      <c r="ML113" s="31"/>
      <c r="MM113" s="31"/>
      <c r="MN113" s="31"/>
      <c r="MO113" s="31"/>
      <c r="MP113" s="31"/>
      <c r="MQ113" s="31"/>
      <c r="MR113" s="31"/>
      <c r="MS113" s="31"/>
      <c r="MT113" s="31"/>
      <c r="MU113" s="31"/>
      <c r="MV113" s="31"/>
      <c r="MW113" s="31"/>
      <c r="MX113" s="31"/>
      <c r="MY113" s="31"/>
      <c r="MZ113" s="31"/>
      <c r="NA113" s="31"/>
      <c r="NB113" s="31"/>
      <c r="NC113" s="31"/>
      <c r="ND113" s="31"/>
      <c r="NE113" s="31"/>
      <c r="NF113" s="31"/>
      <c r="NG113" s="31"/>
      <c r="NH113" s="31"/>
      <c r="NI113" s="31"/>
      <c r="NJ113" s="31"/>
      <c r="NK113" s="31"/>
      <c r="NL113" s="31"/>
      <c r="NM113" s="31"/>
      <c r="NN113" s="31"/>
      <c r="NO113" s="31"/>
      <c r="NP113" s="31"/>
      <c r="NQ113" s="31"/>
      <c r="NR113" s="31"/>
      <c r="NS113" s="31"/>
      <c r="NT113" s="31"/>
      <c r="NU113" s="31"/>
      <c r="NV113" s="31"/>
      <c r="NW113" s="31"/>
      <c r="NX113" s="31"/>
      <c r="NY113" s="31"/>
      <c r="NZ113" s="31"/>
      <c r="OA113" s="31"/>
      <c r="OB113" s="31"/>
      <c r="OC113" s="31"/>
      <c r="OD113" s="31"/>
      <c r="OE113" s="31"/>
      <c r="OF113" s="31"/>
      <c r="OG113" s="31"/>
      <c r="OH113" s="31"/>
      <c r="OI113" s="31"/>
      <c r="OJ113" s="31"/>
      <c r="OK113" s="31"/>
      <c r="OL113" s="31"/>
      <c r="OM113" s="31"/>
      <c r="ON113" s="31"/>
      <c r="OO113" s="31"/>
      <c r="OP113" s="31"/>
      <c r="OQ113" s="31"/>
      <c r="OR113" s="31"/>
      <c r="OS113" s="31"/>
      <c r="OT113" s="31"/>
      <c r="OU113" s="31"/>
      <c r="OV113" s="31"/>
      <c r="OW113" s="31"/>
      <c r="OX113" s="31"/>
      <c r="OY113" s="31"/>
      <c r="OZ113" s="31"/>
      <c r="PA113" s="31"/>
      <c r="PB113" s="31"/>
      <c r="PC113" s="31"/>
      <c r="PD113" s="31"/>
      <c r="PE113" s="31"/>
      <c r="PF113" s="31"/>
      <c r="PG113" s="31"/>
      <c r="PH113" s="31"/>
      <c r="PI113" s="31"/>
      <c r="PJ113" s="31"/>
      <c r="PK113" s="31"/>
      <c r="PL113" s="31"/>
      <c r="PM113" s="31"/>
      <c r="PN113" s="31"/>
      <c r="PO113" s="31"/>
      <c r="PP113" s="31"/>
      <c r="PQ113" s="31"/>
      <c r="PR113" s="31"/>
      <c r="PS113" s="31"/>
      <c r="PT113" s="31"/>
      <c r="PU113" s="31"/>
      <c r="PV113" s="31"/>
      <c r="PW113" s="31"/>
      <c r="PX113" s="31"/>
      <c r="PY113" s="31"/>
      <c r="PZ113" s="31"/>
      <c r="QA113" s="31"/>
      <c r="QB113" s="31"/>
      <c r="QC113" s="31"/>
    </row>
    <row r="114" spans="1:445">
      <c r="A114" s="36" t="s">
        <v>147</v>
      </c>
      <c r="B114" s="33" t="s">
        <v>45</v>
      </c>
      <c r="C114" s="33"/>
      <c r="D114" s="33" t="s">
        <v>92</v>
      </c>
      <c r="E114" s="33"/>
      <c r="F114" s="33">
        <v>600</v>
      </c>
      <c r="G114" s="33">
        <v>50</v>
      </c>
      <c r="H114" s="33"/>
      <c r="I114" s="33">
        <v>30</v>
      </c>
      <c r="J114" s="33">
        <v>69</v>
      </c>
      <c r="K114" s="37">
        <v>69</v>
      </c>
      <c r="L114" s="33">
        <v>69</v>
      </c>
      <c r="M114" s="33">
        <v>69</v>
      </c>
      <c r="N114" s="33">
        <v>69</v>
      </c>
      <c r="O114" s="40">
        <v>175</v>
      </c>
      <c r="P114" s="33"/>
      <c r="Q114" s="33"/>
      <c r="R114" s="33"/>
      <c r="S114" s="33"/>
      <c r="T114" s="20">
        <f t="shared" si="6"/>
        <v>600</v>
      </c>
      <c r="U114" s="20">
        <f t="shared" si="7"/>
        <v>0</v>
      </c>
      <c r="V114" s="34">
        <f t="shared" si="9"/>
        <v>1</v>
      </c>
      <c r="W114" s="37"/>
      <c r="X114" s="35" t="str">
        <f t="shared" si="10"/>
        <v/>
      </c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  <c r="CJ114" s="31"/>
      <c r="CK114" s="31"/>
      <c r="CL114" s="31"/>
      <c r="CM114" s="31"/>
      <c r="CN114" s="31"/>
      <c r="CO114" s="31"/>
      <c r="CP114" s="31"/>
      <c r="CQ114" s="31"/>
      <c r="CR114" s="31"/>
      <c r="CS114" s="31"/>
      <c r="CT114" s="31"/>
      <c r="CU114" s="31"/>
      <c r="CV114" s="31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  <c r="DW114" s="31"/>
      <c r="DX114" s="31"/>
      <c r="DY114" s="31"/>
      <c r="DZ114" s="31"/>
      <c r="EA114" s="31"/>
      <c r="EB114" s="31"/>
      <c r="EC114" s="31"/>
      <c r="ED114" s="31"/>
      <c r="EE114" s="31"/>
      <c r="EF114" s="31"/>
      <c r="EG114" s="31"/>
      <c r="EH114" s="31"/>
      <c r="EI114" s="31"/>
      <c r="EJ114" s="31"/>
      <c r="EK114" s="31"/>
      <c r="EL114" s="31"/>
      <c r="EM114" s="31"/>
      <c r="EN114" s="31"/>
      <c r="EO114" s="31"/>
      <c r="EP114" s="31"/>
      <c r="EQ114" s="31"/>
      <c r="ER114" s="31"/>
      <c r="ES114" s="31"/>
      <c r="ET114" s="31"/>
      <c r="EU114" s="31"/>
      <c r="EV114" s="31"/>
      <c r="EW114" s="31"/>
      <c r="EX114" s="31"/>
      <c r="EY114" s="31"/>
      <c r="EZ114" s="31"/>
      <c r="FA114" s="31"/>
      <c r="FB114" s="31"/>
      <c r="FC114" s="31"/>
      <c r="FD114" s="31"/>
      <c r="FE114" s="31"/>
      <c r="FF114" s="31"/>
      <c r="FG114" s="31"/>
      <c r="FH114" s="31"/>
      <c r="FI114" s="31"/>
      <c r="FJ114" s="31"/>
      <c r="FK114" s="31"/>
      <c r="FL114" s="31"/>
      <c r="FM114" s="31"/>
      <c r="FN114" s="31"/>
      <c r="FO114" s="31"/>
      <c r="FP114" s="31"/>
      <c r="FQ114" s="31"/>
      <c r="FR114" s="31"/>
      <c r="FS114" s="31"/>
      <c r="FT114" s="31"/>
      <c r="FU114" s="31"/>
      <c r="FV114" s="31"/>
      <c r="FW114" s="31"/>
      <c r="FX114" s="31"/>
      <c r="FY114" s="31"/>
      <c r="FZ114" s="31"/>
      <c r="GA114" s="31"/>
      <c r="GB114" s="31"/>
      <c r="GC114" s="31"/>
      <c r="GD114" s="31"/>
      <c r="GE114" s="31"/>
      <c r="GF114" s="31"/>
      <c r="GG114" s="31"/>
      <c r="GH114" s="31"/>
      <c r="GI114" s="31"/>
      <c r="GJ114" s="31"/>
      <c r="GK114" s="31"/>
      <c r="GL114" s="31"/>
      <c r="GM114" s="31"/>
      <c r="GN114" s="31"/>
      <c r="GO114" s="31"/>
      <c r="GP114" s="31"/>
      <c r="GQ114" s="31"/>
      <c r="GR114" s="31"/>
      <c r="GS114" s="31"/>
      <c r="GT114" s="31"/>
      <c r="GU114" s="31"/>
      <c r="GV114" s="31"/>
      <c r="GW114" s="31"/>
      <c r="GX114" s="31"/>
      <c r="GY114" s="31"/>
      <c r="GZ114" s="31"/>
      <c r="HA114" s="31"/>
      <c r="HB114" s="31"/>
      <c r="HC114" s="31"/>
      <c r="HD114" s="31"/>
      <c r="HE114" s="31"/>
      <c r="HF114" s="31"/>
      <c r="HG114" s="31"/>
      <c r="HH114" s="31"/>
      <c r="HI114" s="31"/>
      <c r="HJ114" s="31"/>
      <c r="HK114" s="31"/>
      <c r="HL114" s="31"/>
      <c r="HM114" s="31"/>
      <c r="HN114" s="31"/>
      <c r="HO114" s="31"/>
      <c r="HP114" s="31"/>
      <c r="HQ114" s="31"/>
      <c r="HR114" s="31"/>
      <c r="HS114" s="31"/>
      <c r="HT114" s="31"/>
      <c r="HU114" s="31"/>
      <c r="HV114" s="31"/>
      <c r="HW114" s="31"/>
      <c r="HX114" s="31"/>
      <c r="HY114" s="31"/>
      <c r="HZ114" s="31"/>
      <c r="IA114" s="31"/>
      <c r="IB114" s="31"/>
      <c r="IC114" s="31"/>
      <c r="ID114" s="31"/>
      <c r="IE114" s="31"/>
      <c r="IF114" s="31"/>
      <c r="IG114" s="31"/>
      <c r="IH114" s="31"/>
      <c r="II114" s="31"/>
      <c r="IJ114" s="31"/>
      <c r="IK114" s="31"/>
      <c r="IL114" s="31"/>
      <c r="IM114" s="31"/>
      <c r="IN114" s="31"/>
      <c r="IO114" s="31"/>
      <c r="IP114" s="31"/>
      <c r="IQ114" s="31"/>
      <c r="IR114" s="31"/>
      <c r="IS114" s="31"/>
      <c r="IT114" s="31"/>
      <c r="IU114" s="31"/>
      <c r="IV114" s="31"/>
      <c r="IW114" s="31"/>
      <c r="IX114" s="31"/>
      <c r="IY114" s="31"/>
      <c r="IZ114" s="31"/>
      <c r="JA114" s="31"/>
      <c r="JB114" s="31"/>
      <c r="JC114" s="31"/>
      <c r="JD114" s="31"/>
      <c r="JE114" s="31"/>
      <c r="JF114" s="31"/>
      <c r="JG114" s="31"/>
      <c r="JH114" s="31"/>
      <c r="JI114" s="31"/>
      <c r="JJ114" s="31"/>
      <c r="JK114" s="31"/>
      <c r="JL114" s="31"/>
      <c r="JM114" s="31"/>
      <c r="JN114" s="31"/>
      <c r="JO114" s="31"/>
      <c r="JP114" s="31"/>
      <c r="JQ114" s="31"/>
      <c r="JR114" s="31"/>
      <c r="JS114" s="31"/>
      <c r="JT114" s="31"/>
      <c r="JU114" s="31"/>
      <c r="JV114" s="31"/>
      <c r="JW114" s="31"/>
      <c r="JX114" s="31"/>
      <c r="JY114" s="31"/>
      <c r="JZ114" s="31"/>
      <c r="KA114" s="31"/>
      <c r="KB114" s="31"/>
      <c r="KC114" s="31"/>
      <c r="KD114" s="31"/>
      <c r="KE114" s="31"/>
      <c r="KF114" s="31"/>
      <c r="KG114" s="31"/>
      <c r="KH114" s="31"/>
      <c r="KI114" s="31"/>
      <c r="KJ114" s="31"/>
      <c r="KK114" s="31"/>
      <c r="KL114" s="31"/>
      <c r="KM114" s="31"/>
      <c r="KN114" s="31"/>
      <c r="KO114" s="31"/>
      <c r="KP114" s="31"/>
      <c r="KQ114" s="31"/>
      <c r="KR114" s="31"/>
      <c r="KS114" s="31"/>
      <c r="KT114" s="31"/>
      <c r="KU114" s="31"/>
      <c r="KV114" s="31"/>
      <c r="KW114" s="31"/>
      <c r="KX114" s="31"/>
      <c r="KY114" s="31"/>
      <c r="KZ114" s="31"/>
      <c r="LA114" s="31"/>
      <c r="LB114" s="31"/>
      <c r="LC114" s="31"/>
      <c r="LD114" s="31"/>
      <c r="LE114" s="31"/>
      <c r="LF114" s="31"/>
      <c r="LG114" s="31"/>
      <c r="LH114" s="31"/>
      <c r="LI114" s="31"/>
      <c r="LJ114" s="31"/>
      <c r="LK114" s="31"/>
      <c r="LL114" s="31"/>
      <c r="LM114" s="31"/>
      <c r="LN114" s="31"/>
      <c r="LO114" s="31"/>
      <c r="LP114" s="31"/>
      <c r="LQ114" s="31"/>
      <c r="LR114" s="31"/>
      <c r="LS114" s="31"/>
      <c r="LT114" s="31"/>
      <c r="LU114" s="31"/>
      <c r="LV114" s="31"/>
      <c r="LW114" s="31"/>
      <c r="LX114" s="31"/>
      <c r="LY114" s="31"/>
      <c r="LZ114" s="31"/>
      <c r="MA114" s="31"/>
      <c r="MB114" s="31"/>
      <c r="MC114" s="31"/>
      <c r="MD114" s="31"/>
      <c r="ME114" s="31"/>
      <c r="MF114" s="31"/>
      <c r="MG114" s="31"/>
      <c r="MH114" s="31"/>
      <c r="MI114" s="31"/>
      <c r="MJ114" s="31"/>
      <c r="MK114" s="31"/>
      <c r="ML114" s="31"/>
      <c r="MM114" s="31"/>
      <c r="MN114" s="31"/>
      <c r="MO114" s="31"/>
      <c r="MP114" s="31"/>
      <c r="MQ114" s="31"/>
      <c r="MR114" s="31"/>
      <c r="MS114" s="31"/>
      <c r="MT114" s="31"/>
      <c r="MU114" s="31"/>
      <c r="MV114" s="31"/>
      <c r="MW114" s="31"/>
      <c r="MX114" s="31"/>
      <c r="MY114" s="31"/>
      <c r="MZ114" s="31"/>
      <c r="NA114" s="31"/>
      <c r="NB114" s="31"/>
      <c r="NC114" s="31"/>
      <c r="ND114" s="31"/>
      <c r="NE114" s="31"/>
      <c r="NF114" s="31"/>
      <c r="NG114" s="31"/>
      <c r="NH114" s="31"/>
      <c r="NI114" s="31"/>
      <c r="NJ114" s="31"/>
      <c r="NK114" s="31"/>
      <c r="NL114" s="31"/>
      <c r="NM114" s="31"/>
      <c r="NN114" s="31"/>
      <c r="NO114" s="31"/>
      <c r="NP114" s="31"/>
      <c r="NQ114" s="31"/>
      <c r="NR114" s="31"/>
      <c r="NS114" s="31"/>
      <c r="NT114" s="31"/>
      <c r="NU114" s="31"/>
      <c r="NV114" s="31"/>
      <c r="NW114" s="31"/>
      <c r="NX114" s="31"/>
      <c r="NY114" s="31"/>
      <c r="NZ114" s="31"/>
      <c r="OA114" s="31"/>
      <c r="OB114" s="31"/>
      <c r="OC114" s="31"/>
      <c r="OD114" s="31"/>
      <c r="OE114" s="31"/>
      <c r="OF114" s="31"/>
      <c r="OG114" s="31"/>
      <c r="OH114" s="31"/>
      <c r="OI114" s="31"/>
      <c r="OJ114" s="31"/>
      <c r="OK114" s="31"/>
      <c r="OL114" s="31"/>
      <c r="OM114" s="31"/>
      <c r="ON114" s="31"/>
      <c r="OO114" s="31"/>
      <c r="OP114" s="31"/>
      <c r="OQ114" s="31"/>
      <c r="OR114" s="31"/>
      <c r="OS114" s="31"/>
      <c r="OT114" s="31"/>
      <c r="OU114" s="31"/>
      <c r="OV114" s="31"/>
      <c r="OW114" s="31"/>
      <c r="OX114" s="31"/>
      <c r="OY114" s="31"/>
      <c r="OZ114" s="31"/>
      <c r="PA114" s="31"/>
      <c r="PB114" s="31"/>
      <c r="PC114" s="31"/>
      <c r="PD114" s="31"/>
      <c r="PE114" s="31"/>
      <c r="PF114" s="31"/>
      <c r="PG114" s="31"/>
      <c r="PH114" s="31"/>
      <c r="PI114" s="31"/>
      <c r="PJ114" s="31"/>
      <c r="PK114" s="31"/>
      <c r="PL114" s="31"/>
      <c r="PM114" s="31"/>
      <c r="PN114" s="31"/>
      <c r="PO114" s="31"/>
      <c r="PP114" s="31"/>
      <c r="PQ114" s="31"/>
      <c r="PR114" s="31"/>
      <c r="PS114" s="31"/>
      <c r="PT114" s="31"/>
      <c r="PU114" s="31"/>
      <c r="PV114" s="31"/>
      <c r="PW114" s="31"/>
      <c r="PX114" s="31"/>
      <c r="PY114" s="31"/>
      <c r="PZ114" s="31"/>
      <c r="QA114" s="31"/>
      <c r="QB114" s="31"/>
      <c r="QC114" s="31"/>
    </row>
    <row r="115" spans="1:445">
      <c r="A115" s="36" t="s">
        <v>161</v>
      </c>
      <c r="B115" s="33"/>
      <c r="C115" s="33"/>
      <c r="D115" s="33"/>
      <c r="E115" s="33"/>
      <c r="F115" s="33"/>
      <c r="G115" s="33"/>
      <c r="H115" s="33"/>
      <c r="I115" s="33"/>
      <c r="J115" s="33"/>
      <c r="K115" s="37"/>
      <c r="L115" s="33"/>
      <c r="M115" s="33"/>
      <c r="N115" s="33"/>
      <c r="O115" s="33"/>
      <c r="P115" s="33"/>
      <c r="Q115" s="33"/>
      <c r="R115" s="33"/>
      <c r="S115" s="33"/>
      <c r="T115" s="20" t="str">
        <f t="shared" si="6"/>
        <v/>
      </c>
      <c r="U115" s="20" t="str">
        <f t="shared" si="7"/>
        <v/>
      </c>
      <c r="V115" s="34" t="str">
        <f t="shared" si="9"/>
        <v/>
      </c>
      <c r="X115" s="35" t="str">
        <f t="shared" si="10"/>
        <v/>
      </c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  <c r="CJ115" s="31"/>
      <c r="CK115" s="31"/>
      <c r="CL115" s="31"/>
      <c r="CM115" s="31"/>
      <c r="CN115" s="31"/>
      <c r="CO115" s="31"/>
      <c r="CP115" s="31"/>
      <c r="CQ115" s="31"/>
      <c r="CR115" s="31"/>
      <c r="CS115" s="31"/>
      <c r="CT115" s="31"/>
      <c r="CU115" s="31"/>
      <c r="CV115" s="31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  <c r="DW115" s="31"/>
      <c r="DX115" s="31"/>
      <c r="DY115" s="31"/>
      <c r="DZ115" s="31"/>
      <c r="EA115" s="31"/>
      <c r="EB115" s="31"/>
      <c r="EC115" s="31"/>
      <c r="ED115" s="31"/>
      <c r="EE115" s="31"/>
      <c r="EF115" s="31"/>
      <c r="EG115" s="31"/>
      <c r="EH115" s="31"/>
      <c r="EI115" s="31"/>
      <c r="EJ115" s="31"/>
      <c r="EK115" s="31"/>
      <c r="EL115" s="31"/>
      <c r="EM115" s="31"/>
      <c r="EN115" s="31"/>
      <c r="EO115" s="31"/>
      <c r="EP115" s="31"/>
      <c r="EQ115" s="31"/>
      <c r="ER115" s="31"/>
      <c r="ES115" s="31"/>
      <c r="ET115" s="31"/>
      <c r="EU115" s="31"/>
      <c r="EV115" s="31"/>
      <c r="EW115" s="31"/>
      <c r="EX115" s="31"/>
      <c r="EY115" s="31"/>
      <c r="EZ115" s="31"/>
      <c r="FA115" s="31"/>
      <c r="FB115" s="31"/>
      <c r="FC115" s="31"/>
      <c r="FD115" s="31"/>
      <c r="FE115" s="31"/>
      <c r="FF115" s="31"/>
      <c r="FG115" s="31"/>
      <c r="FH115" s="31"/>
      <c r="FI115" s="31"/>
      <c r="FJ115" s="31"/>
      <c r="FK115" s="31"/>
      <c r="FL115" s="31"/>
      <c r="FM115" s="31"/>
      <c r="FN115" s="31"/>
      <c r="FO115" s="31"/>
      <c r="FP115" s="31"/>
      <c r="FQ115" s="31"/>
      <c r="FR115" s="31"/>
      <c r="FS115" s="31"/>
      <c r="FT115" s="31"/>
      <c r="FU115" s="31"/>
      <c r="FV115" s="31"/>
      <c r="FW115" s="31"/>
      <c r="FX115" s="31"/>
      <c r="FY115" s="31"/>
      <c r="FZ115" s="31"/>
      <c r="GA115" s="31"/>
      <c r="GB115" s="31"/>
      <c r="GC115" s="31"/>
      <c r="GD115" s="31"/>
      <c r="GE115" s="31"/>
      <c r="GF115" s="31"/>
      <c r="GG115" s="31"/>
      <c r="GH115" s="31"/>
      <c r="GI115" s="31"/>
      <c r="GJ115" s="31"/>
      <c r="GK115" s="31"/>
      <c r="GL115" s="31"/>
      <c r="GM115" s="31"/>
      <c r="GN115" s="31"/>
      <c r="GO115" s="31"/>
      <c r="GP115" s="31"/>
      <c r="GQ115" s="31"/>
      <c r="GR115" s="31"/>
      <c r="GS115" s="31"/>
      <c r="GT115" s="31"/>
      <c r="GU115" s="31"/>
      <c r="GV115" s="31"/>
      <c r="GW115" s="31"/>
      <c r="GX115" s="31"/>
      <c r="GY115" s="31"/>
      <c r="GZ115" s="31"/>
      <c r="HA115" s="31"/>
      <c r="HB115" s="31"/>
      <c r="HC115" s="31"/>
      <c r="HD115" s="31"/>
      <c r="HE115" s="31"/>
      <c r="HF115" s="31"/>
      <c r="HG115" s="31"/>
      <c r="HH115" s="31"/>
      <c r="HI115" s="31"/>
      <c r="HJ115" s="31"/>
      <c r="HK115" s="31"/>
      <c r="HL115" s="31"/>
      <c r="HM115" s="31"/>
      <c r="HN115" s="31"/>
      <c r="HO115" s="31"/>
      <c r="HP115" s="31"/>
      <c r="HQ115" s="31"/>
      <c r="HR115" s="31"/>
      <c r="HS115" s="31"/>
      <c r="HT115" s="31"/>
      <c r="HU115" s="31"/>
      <c r="HV115" s="31"/>
      <c r="HW115" s="31"/>
      <c r="HX115" s="31"/>
      <c r="HY115" s="31"/>
      <c r="HZ115" s="31"/>
      <c r="IA115" s="31"/>
      <c r="IB115" s="31"/>
      <c r="IC115" s="31"/>
      <c r="ID115" s="31"/>
      <c r="IE115" s="31"/>
      <c r="IF115" s="31"/>
      <c r="IG115" s="31"/>
      <c r="IH115" s="31"/>
      <c r="II115" s="31"/>
      <c r="IJ115" s="31"/>
      <c r="IK115" s="31"/>
      <c r="IL115" s="31"/>
      <c r="IM115" s="31"/>
      <c r="IN115" s="31"/>
      <c r="IO115" s="31"/>
      <c r="IP115" s="31"/>
      <c r="IQ115" s="31"/>
      <c r="IR115" s="31"/>
      <c r="IS115" s="31"/>
      <c r="IT115" s="31"/>
      <c r="IU115" s="31"/>
      <c r="IV115" s="31"/>
      <c r="IW115" s="31"/>
      <c r="IX115" s="31"/>
      <c r="IY115" s="31"/>
      <c r="IZ115" s="31"/>
      <c r="JA115" s="31"/>
      <c r="JB115" s="31"/>
      <c r="JC115" s="31"/>
      <c r="JD115" s="31"/>
      <c r="JE115" s="31"/>
      <c r="JF115" s="31"/>
      <c r="JG115" s="31"/>
      <c r="JH115" s="31"/>
      <c r="JI115" s="31"/>
      <c r="JJ115" s="31"/>
      <c r="JK115" s="31"/>
      <c r="JL115" s="31"/>
      <c r="JM115" s="31"/>
      <c r="JN115" s="31"/>
      <c r="JO115" s="31"/>
      <c r="JP115" s="31"/>
      <c r="JQ115" s="31"/>
      <c r="JR115" s="31"/>
      <c r="JS115" s="31"/>
      <c r="JT115" s="31"/>
      <c r="JU115" s="31"/>
      <c r="JV115" s="31"/>
      <c r="JW115" s="31"/>
      <c r="JX115" s="31"/>
      <c r="JY115" s="31"/>
      <c r="JZ115" s="31"/>
      <c r="KA115" s="31"/>
      <c r="KB115" s="31"/>
      <c r="KC115" s="31"/>
      <c r="KD115" s="31"/>
      <c r="KE115" s="31"/>
      <c r="KF115" s="31"/>
      <c r="KG115" s="31"/>
      <c r="KH115" s="31"/>
      <c r="KI115" s="31"/>
      <c r="KJ115" s="31"/>
      <c r="KK115" s="31"/>
      <c r="KL115" s="31"/>
      <c r="KM115" s="31"/>
      <c r="KN115" s="31"/>
      <c r="KO115" s="31"/>
      <c r="KP115" s="31"/>
      <c r="KQ115" s="31"/>
      <c r="KR115" s="31"/>
      <c r="KS115" s="31"/>
      <c r="KT115" s="31"/>
      <c r="KU115" s="31"/>
      <c r="KV115" s="31"/>
      <c r="KW115" s="31"/>
      <c r="KX115" s="31"/>
      <c r="KY115" s="31"/>
      <c r="KZ115" s="31"/>
      <c r="LA115" s="31"/>
      <c r="LB115" s="31"/>
      <c r="LC115" s="31"/>
      <c r="LD115" s="31"/>
      <c r="LE115" s="31"/>
      <c r="LF115" s="31"/>
      <c r="LG115" s="31"/>
      <c r="LH115" s="31"/>
      <c r="LI115" s="31"/>
      <c r="LJ115" s="31"/>
      <c r="LK115" s="31"/>
      <c r="LL115" s="31"/>
      <c r="LM115" s="31"/>
      <c r="LN115" s="31"/>
      <c r="LO115" s="31"/>
      <c r="LP115" s="31"/>
      <c r="LQ115" s="31"/>
      <c r="LR115" s="31"/>
      <c r="LS115" s="31"/>
      <c r="LT115" s="31"/>
      <c r="LU115" s="31"/>
      <c r="LV115" s="31"/>
      <c r="LW115" s="31"/>
      <c r="LX115" s="31"/>
      <c r="LY115" s="31"/>
      <c r="LZ115" s="31"/>
      <c r="MA115" s="31"/>
      <c r="MB115" s="31"/>
      <c r="MC115" s="31"/>
      <c r="MD115" s="31"/>
      <c r="ME115" s="31"/>
      <c r="MF115" s="31"/>
      <c r="MG115" s="31"/>
      <c r="MH115" s="31"/>
      <c r="MI115" s="31"/>
      <c r="MJ115" s="31"/>
      <c r="MK115" s="31"/>
      <c r="ML115" s="31"/>
      <c r="MM115" s="31"/>
      <c r="MN115" s="31"/>
      <c r="MO115" s="31"/>
      <c r="MP115" s="31"/>
      <c r="MQ115" s="31"/>
      <c r="MR115" s="31"/>
      <c r="MS115" s="31"/>
      <c r="MT115" s="31"/>
      <c r="MU115" s="31"/>
      <c r="MV115" s="31"/>
      <c r="MW115" s="31"/>
      <c r="MX115" s="31"/>
      <c r="MY115" s="31"/>
      <c r="MZ115" s="31"/>
      <c r="NA115" s="31"/>
      <c r="NB115" s="31"/>
      <c r="NC115" s="31"/>
      <c r="ND115" s="31"/>
      <c r="NE115" s="31"/>
      <c r="NF115" s="31"/>
      <c r="NG115" s="31"/>
      <c r="NH115" s="31"/>
      <c r="NI115" s="31"/>
      <c r="NJ115" s="31"/>
      <c r="NK115" s="31"/>
      <c r="NL115" s="31"/>
      <c r="NM115" s="31"/>
      <c r="NN115" s="31"/>
      <c r="NO115" s="31"/>
      <c r="NP115" s="31"/>
      <c r="NQ115" s="31"/>
      <c r="NR115" s="31"/>
      <c r="NS115" s="31"/>
      <c r="NT115" s="31"/>
      <c r="NU115" s="31"/>
      <c r="NV115" s="31"/>
      <c r="NW115" s="31"/>
      <c r="NX115" s="31"/>
      <c r="NY115" s="31"/>
      <c r="NZ115" s="31"/>
      <c r="OA115" s="31"/>
      <c r="OB115" s="31"/>
      <c r="OC115" s="31"/>
      <c r="OD115" s="31"/>
      <c r="OE115" s="31"/>
      <c r="OF115" s="31"/>
      <c r="OG115" s="31"/>
      <c r="OH115" s="31"/>
      <c r="OI115" s="31"/>
      <c r="OJ115" s="31"/>
      <c r="OK115" s="31"/>
      <c r="OL115" s="31"/>
      <c r="OM115" s="31"/>
      <c r="ON115" s="31"/>
      <c r="OO115" s="31"/>
      <c r="OP115" s="31"/>
      <c r="OQ115" s="31"/>
      <c r="OR115" s="31"/>
      <c r="OS115" s="31"/>
      <c r="OT115" s="31"/>
      <c r="OU115" s="31"/>
      <c r="OV115" s="31"/>
      <c r="OW115" s="31"/>
      <c r="OX115" s="31"/>
      <c r="OY115" s="31"/>
      <c r="OZ115" s="31"/>
      <c r="PA115" s="31"/>
      <c r="PB115" s="31"/>
      <c r="PC115" s="31"/>
      <c r="PD115" s="31"/>
      <c r="PE115" s="31"/>
      <c r="PF115" s="31"/>
      <c r="PG115" s="31"/>
      <c r="PH115" s="31"/>
      <c r="PI115" s="31"/>
      <c r="PJ115" s="31"/>
      <c r="PK115" s="31"/>
      <c r="PL115" s="31"/>
      <c r="PM115" s="31"/>
      <c r="PN115" s="31"/>
      <c r="PO115" s="31"/>
      <c r="PP115" s="31"/>
      <c r="PQ115" s="31"/>
      <c r="PR115" s="31"/>
      <c r="PS115" s="31"/>
      <c r="PT115" s="31"/>
      <c r="PU115" s="31"/>
      <c r="PV115" s="31"/>
      <c r="PW115" s="31"/>
      <c r="PX115" s="31"/>
      <c r="PY115" s="31"/>
      <c r="PZ115" s="31"/>
      <c r="QA115" s="31"/>
      <c r="QB115" s="31"/>
      <c r="QC115" s="31"/>
    </row>
    <row r="116" spans="1:445">
      <c r="A116" s="36" t="s">
        <v>148</v>
      </c>
      <c r="B116" s="33" t="s">
        <v>45</v>
      </c>
      <c r="C116" s="33">
        <v>0</v>
      </c>
      <c r="D116" s="33" t="s">
        <v>33</v>
      </c>
      <c r="E116" s="33"/>
      <c r="F116" s="33">
        <v>399</v>
      </c>
      <c r="G116" s="33">
        <v>55</v>
      </c>
      <c r="H116" s="33"/>
      <c r="I116" s="33">
        <v>55</v>
      </c>
      <c r="J116" s="33">
        <v>31</v>
      </c>
      <c r="K116" s="33">
        <v>43</v>
      </c>
      <c r="L116" s="33">
        <v>43</v>
      </c>
      <c r="M116" s="33">
        <v>43</v>
      </c>
      <c r="N116" s="33">
        <v>43</v>
      </c>
      <c r="O116" s="33">
        <v>43</v>
      </c>
      <c r="P116" s="33">
        <v>43</v>
      </c>
      <c r="Q116" s="33"/>
      <c r="R116" s="33"/>
      <c r="S116" s="33"/>
      <c r="T116" s="20">
        <f t="shared" si="6"/>
        <v>399</v>
      </c>
      <c r="U116" s="20">
        <f t="shared" si="7"/>
        <v>0</v>
      </c>
      <c r="V116" s="34">
        <f t="shared" si="9"/>
        <v>1</v>
      </c>
      <c r="W116" s="37"/>
      <c r="X116" s="35" t="str">
        <f t="shared" si="10"/>
        <v/>
      </c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  <c r="CJ116" s="31"/>
      <c r="CK116" s="31"/>
      <c r="CL116" s="31"/>
      <c r="CM116" s="31"/>
      <c r="CN116" s="31"/>
      <c r="CO116" s="31"/>
      <c r="CP116" s="31"/>
      <c r="CQ116" s="31"/>
      <c r="CR116" s="31"/>
      <c r="CS116" s="31"/>
      <c r="CT116" s="31"/>
      <c r="CU116" s="31"/>
      <c r="CV116" s="31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  <c r="DW116" s="31"/>
      <c r="DX116" s="31"/>
      <c r="DY116" s="31"/>
      <c r="DZ116" s="31"/>
      <c r="EA116" s="31"/>
      <c r="EB116" s="31"/>
      <c r="EC116" s="31"/>
      <c r="ED116" s="31"/>
      <c r="EE116" s="31"/>
      <c r="EF116" s="31"/>
      <c r="EG116" s="31"/>
      <c r="EH116" s="31"/>
      <c r="EI116" s="31"/>
      <c r="EJ116" s="31"/>
      <c r="EK116" s="31"/>
      <c r="EL116" s="31"/>
      <c r="EM116" s="31"/>
      <c r="EN116" s="31"/>
      <c r="EO116" s="31"/>
      <c r="EP116" s="31"/>
      <c r="EQ116" s="31"/>
      <c r="ER116" s="31"/>
      <c r="ES116" s="31"/>
      <c r="ET116" s="31"/>
      <c r="EU116" s="31"/>
      <c r="EV116" s="31"/>
      <c r="EW116" s="31"/>
      <c r="EX116" s="31"/>
      <c r="EY116" s="31"/>
      <c r="EZ116" s="31"/>
      <c r="FA116" s="31"/>
      <c r="FB116" s="31"/>
      <c r="FC116" s="31"/>
      <c r="FD116" s="31"/>
      <c r="FE116" s="31"/>
      <c r="FF116" s="31"/>
      <c r="FG116" s="31"/>
      <c r="FH116" s="31"/>
      <c r="FI116" s="31"/>
      <c r="FJ116" s="31"/>
      <c r="FK116" s="31"/>
      <c r="FL116" s="31"/>
      <c r="FM116" s="31"/>
      <c r="FN116" s="31"/>
      <c r="FO116" s="31"/>
      <c r="FP116" s="31"/>
      <c r="FQ116" s="31"/>
      <c r="FR116" s="31"/>
      <c r="FS116" s="31"/>
      <c r="FT116" s="31"/>
      <c r="FU116" s="31"/>
      <c r="FV116" s="31"/>
      <c r="FW116" s="31"/>
      <c r="FX116" s="31"/>
      <c r="FY116" s="31"/>
      <c r="FZ116" s="31"/>
      <c r="GA116" s="31"/>
      <c r="GB116" s="31"/>
      <c r="GC116" s="31"/>
      <c r="GD116" s="31"/>
      <c r="GE116" s="31"/>
      <c r="GF116" s="31"/>
      <c r="GG116" s="31"/>
      <c r="GH116" s="31"/>
      <c r="GI116" s="31"/>
      <c r="GJ116" s="31"/>
      <c r="GK116" s="31"/>
      <c r="GL116" s="31"/>
      <c r="GM116" s="31"/>
      <c r="GN116" s="31"/>
      <c r="GO116" s="31"/>
      <c r="GP116" s="31"/>
      <c r="GQ116" s="31"/>
      <c r="GR116" s="31"/>
      <c r="GS116" s="31"/>
      <c r="GT116" s="31"/>
      <c r="GU116" s="31"/>
      <c r="GV116" s="31"/>
      <c r="GW116" s="31"/>
      <c r="GX116" s="31"/>
      <c r="GY116" s="31"/>
      <c r="GZ116" s="31"/>
      <c r="HA116" s="31"/>
      <c r="HB116" s="31"/>
      <c r="HC116" s="31"/>
      <c r="HD116" s="31"/>
      <c r="HE116" s="31"/>
      <c r="HF116" s="31"/>
      <c r="HG116" s="31"/>
      <c r="HH116" s="31"/>
      <c r="HI116" s="31"/>
      <c r="HJ116" s="31"/>
      <c r="HK116" s="31"/>
      <c r="HL116" s="31"/>
      <c r="HM116" s="31"/>
      <c r="HN116" s="31"/>
      <c r="HO116" s="31"/>
      <c r="HP116" s="31"/>
      <c r="HQ116" s="31"/>
      <c r="HR116" s="31"/>
      <c r="HS116" s="31"/>
      <c r="HT116" s="31"/>
      <c r="HU116" s="31"/>
      <c r="HV116" s="31"/>
      <c r="HW116" s="31"/>
      <c r="HX116" s="31"/>
      <c r="HY116" s="31"/>
      <c r="HZ116" s="31"/>
      <c r="IA116" s="31"/>
      <c r="IB116" s="31"/>
      <c r="IC116" s="31"/>
      <c r="ID116" s="31"/>
      <c r="IE116" s="31"/>
      <c r="IF116" s="31"/>
      <c r="IG116" s="31"/>
      <c r="IH116" s="31"/>
      <c r="II116" s="31"/>
      <c r="IJ116" s="31"/>
      <c r="IK116" s="31"/>
      <c r="IL116" s="31"/>
      <c r="IM116" s="31"/>
      <c r="IN116" s="31"/>
      <c r="IO116" s="31"/>
      <c r="IP116" s="31"/>
      <c r="IQ116" s="31"/>
      <c r="IR116" s="31"/>
      <c r="IS116" s="31"/>
      <c r="IT116" s="31"/>
      <c r="IU116" s="31"/>
      <c r="IV116" s="31"/>
      <c r="IW116" s="31"/>
      <c r="IX116" s="31"/>
      <c r="IY116" s="31"/>
      <c r="IZ116" s="31"/>
      <c r="JA116" s="31"/>
      <c r="JB116" s="31"/>
      <c r="JC116" s="31"/>
      <c r="JD116" s="31"/>
      <c r="JE116" s="31"/>
      <c r="JF116" s="31"/>
      <c r="JG116" s="31"/>
      <c r="JH116" s="31"/>
      <c r="JI116" s="31"/>
      <c r="JJ116" s="31"/>
      <c r="JK116" s="31"/>
      <c r="JL116" s="31"/>
      <c r="JM116" s="31"/>
      <c r="JN116" s="31"/>
      <c r="JO116" s="31"/>
      <c r="JP116" s="31"/>
      <c r="JQ116" s="31"/>
      <c r="JR116" s="31"/>
      <c r="JS116" s="31"/>
      <c r="JT116" s="31"/>
      <c r="JU116" s="31"/>
      <c r="JV116" s="31"/>
      <c r="JW116" s="31"/>
      <c r="JX116" s="31"/>
      <c r="JY116" s="31"/>
      <c r="JZ116" s="31"/>
      <c r="KA116" s="31"/>
      <c r="KB116" s="31"/>
      <c r="KC116" s="31"/>
      <c r="KD116" s="31"/>
      <c r="KE116" s="31"/>
      <c r="KF116" s="31"/>
      <c r="KG116" s="31"/>
      <c r="KH116" s="31"/>
      <c r="KI116" s="31"/>
      <c r="KJ116" s="31"/>
      <c r="KK116" s="31"/>
      <c r="KL116" s="31"/>
      <c r="KM116" s="31"/>
      <c r="KN116" s="31"/>
      <c r="KO116" s="31"/>
      <c r="KP116" s="31"/>
      <c r="KQ116" s="31"/>
      <c r="KR116" s="31"/>
      <c r="KS116" s="31"/>
      <c r="KT116" s="31"/>
      <c r="KU116" s="31"/>
      <c r="KV116" s="31"/>
      <c r="KW116" s="31"/>
      <c r="KX116" s="31"/>
      <c r="KY116" s="31"/>
      <c r="KZ116" s="31"/>
      <c r="LA116" s="31"/>
      <c r="LB116" s="31"/>
      <c r="LC116" s="31"/>
      <c r="LD116" s="31"/>
      <c r="LE116" s="31"/>
      <c r="LF116" s="31"/>
      <c r="LG116" s="31"/>
      <c r="LH116" s="31"/>
      <c r="LI116" s="31"/>
      <c r="LJ116" s="31"/>
      <c r="LK116" s="31"/>
      <c r="LL116" s="31"/>
      <c r="LM116" s="31"/>
      <c r="LN116" s="31"/>
      <c r="LO116" s="31"/>
      <c r="LP116" s="31"/>
      <c r="LQ116" s="31"/>
      <c r="LR116" s="31"/>
      <c r="LS116" s="31"/>
      <c r="LT116" s="31"/>
      <c r="LU116" s="31"/>
      <c r="LV116" s="31"/>
      <c r="LW116" s="31"/>
      <c r="LX116" s="31"/>
      <c r="LY116" s="31"/>
      <c r="LZ116" s="31"/>
      <c r="MA116" s="31"/>
      <c r="MB116" s="31"/>
      <c r="MC116" s="31"/>
      <c r="MD116" s="31"/>
      <c r="ME116" s="31"/>
      <c r="MF116" s="31"/>
      <c r="MG116" s="31"/>
      <c r="MH116" s="31"/>
      <c r="MI116" s="31"/>
      <c r="MJ116" s="31"/>
      <c r="MK116" s="31"/>
      <c r="ML116" s="31"/>
      <c r="MM116" s="31"/>
      <c r="MN116" s="31"/>
      <c r="MO116" s="31"/>
      <c r="MP116" s="31"/>
      <c r="MQ116" s="31"/>
      <c r="MR116" s="31"/>
      <c r="MS116" s="31"/>
      <c r="MT116" s="31"/>
      <c r="MU116" s="31"/>
      <c r="MV116" s="31"/>
      <c r="MW116" s="31"/>
      <c r="MX116" s="31"/>
      <c r="MY116" s="31"/>
      <c r="MZ116" s="31"/>
      <c r="NA116" s="31"/>
      <c r="NB116" s="31"/>
      <c r="NC116" s="31"/>
      <c r="ND116" s="31"/>
      <c r="NE116" s="31"/>
      <c r="NF116" s="31"/>
      <c r="NG116" s="31"/>
      <c r="NH116" s="31"/>
      <c r="NI116" s="31"/>
      <c r="NJ116" s="31"/>
      <c r="NK116" s="31"/>
      <c r="NL116" s="31"/>
      <c r="NM116" s="31"/>
      <c r="NN116" s="31"/>
      <c r="NO116" s="31"/>
      <c r="NP116" s="31"/>
      <c r="NQ116" s="31"/>
      <c r="NR116" s="31"/>
      <c r="NS116" s="31"/>
      <c r="NT116" s="31"/>
      <c r="NU116" s="31"/>
      <c r="NV116" s="31"/>
      <c r="NW116" s="31"/>
      <c r="NX116" s="31"/>
      <c r="NY116" s="31"/>
      <c r="NZ116" s="31"/>
      <c r="OA116" s="31"/>
      <c r="OB116" s="31"/>
      <c r="OC116" s="31"/>
      <c r="OD116" s="31"/>
      <c r="OE116" s="31"/>
      <c r="OF116" s="31"/>
      <c r="OG116" s="31"/>
      <c r="OH116" s="31"/>
      <c r="OI116" s="31"/>
      <c r="OJ116" s="31"/>
      <c r="OK116" s="31"/>
      <c r="OL116" s="31"/>
      <c r="OM116" s="31"/>
      <c r="ON116" s="31"/>
      <c r="OO116" s="31"/>
      <c r="OP116" s="31"/>
      <c r="OQ116" s="31"/>
      <c r="OR116" s="31"/>
      <c r="OS116" s="31"/>
      <c r="OT116" s="31"/>
      <c r="OU116" s="31"/>
      <c r="OV116" s="31"/>
      <c r="OW116" s="31"/>
      <c r="OX116" s="31"/>
      <c r="OY116" s="31"/>
      <c r="OZ116" s="31"/>
      <c r="PA116" s="31"/>
      <c r="PB116" s="31"/>
      <c r="PC116" s="31"/>
      <c r="PD116" s="31"/>
      <c r="PE116" s="31"/>
      <c r="PF116" s="31"/>
      <c r="PG116" s="31"/>
      <c r="PH116" s="31"/>
      <c r="PI116" s="31"/>
      <c r="PJ116" s="31"/>
      <c r="PK116" s="31"/>
      <c r="PL116" s="31"/>
      <c r="PM116" s="31"/>
      <c r="PN116" s="31"/>
      <c r="PO116" s="31"/>
      <c r="PP116" s="31"/>
      <c r="PQ116" s="31"/>
      <c r="PR116" s="31"/>
      <c r="PS116" s="31"/>
      <c r="PT116" s="31"/>
      <c r="PU116" s="31"/>
      <c r="PV116" s="31"/>
      <c r="PW116" s="31"/>
      <c r="PX116" s="31"/>
      <c r="PY116" s="31"/>
      <c r="PZ116" s="31"/>
      <c r="QA116" s="31"/>
      <c r="QB116" s="31"/>
      <c r="QC116" s="31"/>
    </row>
    <row r="117" spans="1:445">
      <c r="A117" s="45" t="s">
        <v>149</v>
      </c>
      <c r="B117" s="33" t="s">
        <v>27</v>
      </c>
      <c r="C117" s="46">
        <v>120</v>
      </c>
      <c r="D117" s="46" t="s">
        <v>38</v>
      </c>
      <c r="E117" s="46"/>
      <c r="F117" s="46">
        <v>1152</v>
      </c>
      <c r="G117" s="46">
        <v>50</v>
      </c>
      <c r="H117" s="46">
        <v>128</v>
      </c>
      <c r="I117" s="46">
        <v>128</v>
      </c>
      <c r="J117" s="46">
        <v>128</v>
      </c>
      <c r="K117" s="46">
        <v>128</v>
      </c>
      <c r="L117" s="46">
        <v>128</v>
      </c>
      <c r="M117" s="46">
        <v>128</v>
      </c>
      <c r="N117" s="46">
        <v>128</v>
      </c>
      <c r="O117" s="46">
        <v>206</v>
      </c>
      <c r="P117" s="46"/>
      <c r="Q117" s="46"/>
      <c r="R117" s="46"/>
      <c r="S117" s="46"/>
      <c r="T117" s="20">
        <f t="shared" si="6"/>
        <v>1152</v>
      </c>
      <c r="U117" s="20">
        <f t="shared" si="7"/>
        <v>0</v>
      </c>
      <c r="V117" s="34">
        <f t="shared" si="9"/>
        <v>1</v>
      </c>
      <c r="W117" s="47"/>
      <c r="X117" s="48" t="str">
        <f t="shared" si="10"/>
        <v/>
      </c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  <c r="CN117" s="31"/>
      <c r="CO117" s="31"/>
      <c r="CP117" s="31"/>
      <c r="CQ117" s="31"/>
      <c r="CR117" s="31"/>
      <c r="CS117" s="31"/>
      <c r="CT117" s="31"/>
      <c r="CU117" s="31"/>
      <c r="CV117" s="31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  <c r="DW117" s="31"/>
      <c r="DX117" s="31"/>
      <c r="DY117" s="31"/>
      <c r="DZ117" s="31"/>
      <c r="EA117" s="31"/>
      <c r="EB117" s="31"/>
      <c r="EC117" s="31"/>
      <c r="ED117" s="31"/>
      <c r="EE117" s="31"/>
      <c r="EF117" s="31"/>
      <c r="EG117" s="31"/>
      <c r="EH117" s="31"/>
      <c r="EI117" s="31"/>
      <c r="EJ117" s="31"/>
      <c r="EK117" s="31"/>
      <c r="EL117" s="31"/>
      <c r="EM117" s="31"/>
      <c r="EN117" s="31"/>
      <c r="EO117" s="31"/>
      <c r="EP117" s="31"/>
      <c r="EQ117" s="31"/>
      <c r="ER117" s="31"/>
      <c r="ES117" s="31"/>
      <c r="ET117" s="31"/>
      <c r="EU117" s="31"/>
      <c r="EV117" s="31"/>
      <c r="EW117" s="31"/>
      <c r="EX117" s="31"/>
      <c r="EY117" s="31"/>
      <c r="EZ117" s="31"/>
      <c r="FA117" s="31"/>
      <c r="FB117" s="31"/>
      <c r="FC117" s="31"/>
      <c r="FD117" s="31"/>
      <c r="FE117" s="31"/>
      <c r="FF117" s="31"/>
      <c r="FG117" s="31"/>
      <c r="FH117" s="31"/>
      <c r="FI117" s="31"/>
      <c r="FJ117" s="31"/>
      <c r="FK117" s="31"/>
      <c r="FL117" s="31"/>
      <c r="FM117" s="31"/>
      <c r="FN117" s="31"/>
      <c r="FO117" s="31"/>
      <c r="FP117" s="31"/>
      <c r="FQ117" s="31"/>
      <c r="FR117" s="31"/>
      <c r="FS117" s="31"/>
      <c r="FT117" s="31"/>
      <c r="FU117" s="31"/>
      <c r="FV117" s="31"/>
      <c r="FW117" s="31"/>
      <c r="FX117" s="31"/>
      <c r="FY117" s="31"/>
      <c r="FZ117" s="31"/>
      <c r="GA117" s="31"/>
      <c r="GB117" s="31"/>
      <c r="GC117" s="31"/>
      <c r="GD117" s="31"/>
      <c r="GE117" s="31"/>
      <c r="GF117" s="31"/>
      <c r="GG117" s="31"/>
      <c r="GH117" s="31"/>
      <c r="GI117" s="31"/>
      <c r="GJ117" s="31"/>
      <c r="GK117" s="31"/>
      <c r="GL117" s="31"/>
      <c r="GM117" s="31"/>
      <c r="GN117" s="31"/>
      <c r="GO117" s="31"/>
      <c r="GP117" s="31"/>
      <c r="GQ117" s="31"/>
      <c r="GR117" s="31"/>
      <c r="GS117" s="31"/>
      <c r="GT117" s="31"/>
      <c r="GU117" s="31"/>
      <c r="GV117" s="31"/>
      <c r="GW117" s="31"/>
      <c r="GX117" s="31"/>
      <c r="GY117" s="31"/>
      <c r="GZ117" s="31"/>
      <c r="HA117" s="31"/>
      <c r="HB117" s="31"/>
      <c r="HC117" s="31"/>
      <c r="HD117" s="31"/>
      <c r="HE117" s="31"/>
      <c r="HF117" s="31"/>
      <c r="HG117" s="31"/>
      <c r="HH117" s="31"/>
      <c r="HI117" s="31"/>
      <c r="HJ117" s="31"/>
      <c r="HK117" s="31"/>
      <c r="HL117" s="31"/>
      <c r="HM117" s="31"/>
      <c r="HN117" s="31"/>
      <c r="HO117" s="31"/>
      <c r="HP117" s="31"/>
      <c r="HQ117" s="31"/>
      <c r="HR117" s="31"/>
      <c r="HS117" s="31"/>
      <c r="HT117" s="31"/>
      <c r="HU117" s="31"/>
      <c r="HV117" s="31"/>
      <c r="HW117" s="31"/>
      <c r="HX117" s="31"/>
      <c r="HY117" s="31"/>
      <c r="HZ117" s="31"/>
      <c r="IA117" s="31"/>
      <c r="IB117" s="31"/>
      <c r="IC117" s="31"/>
      <c r="ID117" s="31"/>
      <c r="IE117" s="31"/>
      <c r="IF117" s="31"/>
      <c r="IG117" s="31"/>
      <c r="IH117" s="31"/>
      <c r="II117" s="31"/>
      <c r="IJ117" s="31"/>
      <c r="IK117" s="31"/>
      <c r="IL117" s="31"/>
      <c r="IM117" s="31"/>
      <c r="IN117" s="31"/>
      <c r="IO117" s="31"/>
      <c r="IP117" s="31"/>
      <c r="IQ117" s="31"/>
      <c r="IR117" s="31"/>
      <c r="IS117" s="31"/>
      <c r="IT117" s="31"/>
      <c r="IU117" s="31"/>
      <c r="IV117" s="31"/>
      <c r="IW117" s="31"/>
      <c r="IX117" s="31"/>
      <c r="IY117" s="31"/>
      <c r="IZ117" s="31"/>
      <c r="JA117" s="31"/>
      <c r="JB117" s="31"/>
      <c r="JC117" s="31"/>
      <c r="JD117" s="31"/>
      <c r="JE117" s="31"/>
      <c r="JF117" s="31"/>
      <c r="JG117" s="31"/>
      <c r="JH117" s="31"/>
      <c r="JI117" s="31"/>
      <c r="JJ117" s="31"/>
      <c r="JK117" s="31"/>
      <c r="JL117" s="31"/>
      <c r="JM117" s="31"/>
      <c r="JN117" s="31"/>
      <c r="JO117" s="31"/>
      <c r="JP117" s="31"/>
      <c r="JQ117" s="31"/>
      <c r="JR117" s="31"/>
      <c r="JS117" s="31"/>
      <c r="JT117" s="31"/>
      <c r="JU117" s="31"/>
      <c r="JV117" s="31"/>
      <c r="JW117" s="31"/>
      <c r="JX117" s="31"/>
      <c r="JY117" s="31"/>
      <c r="JZ117" s="31"/>
      <c r="KA117" s="31"/>
      <c r="KB117" s="31"/>
      <c r="KC117" s="31"/>
      <c r="KD117" s="31"/>
      <c r="KE117" s="31"/>
      <c r="KF117" s="31"/>
      <c r="KG117" s="31"/>
      <c r="KH117" s="31"/>
      <c r="KI117" s="31"/>
      <c r="KJ117" s="31"/>
      <c r="KK117" s="31"/>
      <c r="KL117" s="31"/>
      <c r="KM117" s="31"/>
      <c r="KN117" s="31"/>
      <c r="KO117" s="31"/>
      <c r="KP117" s="31"/>
      <c r="KQ117" s="31"/>
      <c r="KR117" s="31"/>
      <c r="KS117" s="31"/>
      <c r="KT117" s="31"/>
      <c r="KU117" s="31"/>
      <c r="KV117" s="31"/>
      <c r="KW117" s="31"/>
      <c r="KX117" s="31"/>
      <c r="KY117" s="31"/>
      <c r="KZ117" s="31"/>
      <c r="LA117" s="31"/>
      <c r="LB117" s="31"/>
      <c r="LC117" s="31"/>
      <c r="LD117" s="31"/>
      <c r="LE117" s="31"/>
      <c r="LF117" s="31"/>
      <c r="LG117" s="31"/>
      <c r="LH117" s="31"/>
      <c r="LI117" s="31"/>
      <c r="LJ117" s="31"/>
      <c r="LK117" s="31"/>
      <c r="LL117" s="31"/>
      <c r="LM117" s="31"/>
      <c r="LN117" s="31"/>
      <c r="LO117" s="31"/>
      <c r="LP117" s="31"/>
      <c r="LQ117" s="31"/>
      <c r="LR117" s="31"/>
      <c r="LS117" s="31"/>
      <c r="LT117" s="31"/>
      <c r="LU117" s="31"/>
      <c r="LV117" s="31"/>
      <c r="LW117" s="31"/>
      <c r="LX117" s="31"/>
      <c r="LY117" s="31"/>
      <c r="LZ117" s="31"/>
      <c r="MA117" s="31"/>
      <c r="MB117" s="31"/>
      <c r="MC117" s="31"/>
      <c r="MD117" s="31"/>
      <c r="ME117" s="31"/>
      <c r="MF117" s="31"/>
      <c r="MG117" s="31"/>
      <c r="MH117" s="31"/>
      <c r="MI117" s="31"/>
      <c r="MJ117" s="31"/>
      <c r="MK117" s="31"/>
      <c r="ML117" s="31"/>
      <c r="MM117" s="31"/>
      <c r="MN117" s="31"/>
      <c r="MO117" s="31"/>
      <c r="MP117" s="31"/>
      <c r="MQ117" s="31"/>
      <c r="MR117" s="31"/>
      <c r="MS117" s="31"/>
      <c r="MT117" s="31"/>
      <c r="MU117" s="31"/>
      <c r="MV117" s="31"/>
      <c r="MW117" s="31"/>
      <c r="MX117" s="31"/>
      <c r="MY117" s="31"/>
      <c r="MZ117" s="31"/>
      <c r="NA117" s="31"/>
      <c r="NB117" s="31"/>
      <c r="NC117" s="31"/>
      <c r="ND117" s="31"/>
      <c r="NE117" s="31"/>
      <c r="NF117" s="31"/>
      <c r="NG117" s="31"/>
      <c r="NH117" s="31"/>
      <c r="NI117" s="31"/>
      <c r="NJ117" s="31"/>
      <c r="NK117" s="31"/>
      <c r="NL117" s="31"/>
      <c r="NM117" s="31"/>
      <c r="NN117" s="31"/>
      <c r="NO117" s="31"/>
      <c r="NP117" s="31"/>
      <c r="NQ117" s="31"/>
      <c r="NR117" s="31"/>
      <c r="NS117" s="31"/>
      <c r="NT117" s="31"/>
      <c r="NU117" s="31"/>
      <c r="NV117" s="31"/>
      <c r="NW117" s="31"/>
      <c r="NX117" s="31"/>
      <c r="NY117" s="31"/>
      <c r="NZ117" s="31"/>
      <c r="OA117" s="31"/>
      <c r="OB117" s="31"/>
      <c r="OC117" s="31"/>
      <c r="OD117" s="31"/>
      <c r="OE117" s="31"/>
      <c r="OF117" s="31"/>
      <c r="OG117" s="31"/>
      <c r="OH117" s="31"/>
      <c r="OI117" s="31"/>
      <c r="OJ117" s="31"/>
      <c r="OK117" s="31"/>
      <c r="OL117" s="31"/>
      <c r="OM117" s="31"/>
      <c r="ON117" s="31"/>
      <c r="OO117" s="31"/>
      <c r="OP117" s="31"/>
      <c r="OQ117" s="31"/>
      <c r="OR117" s="31"/>
      <c r="OS117" s="31"/>
      <c r="OT117" s="31"/>
      <c r="OU117" s="31"/>
      <c r="OV117" s="31"/>
      <c r="OW117" s="31"/>
      <c r="OX117" s="31"/>
      <c r="OY117" s="31"/>
      <c r="OZ117" s="31"/>
      <c r="PA117" s="31"/>
      <c r="PB117" s="31"/>
      <c r="PC117" s="31"/>
      <c r="PD117" s="31"/>
      <c r="PE117" s="31"/>
      <c r="PF117" s="31"/>
      <c r="PG117" s="31"/>
      <c r="PH117" s="31"/>
      <c r="PI117" s="31"/>
      <c r="PJ117" s="31"/>
      <c r="PK117" s="31"/>
      <c r="PL117" s="31"/>
      <c r="PM117" s="31"/>
      <c r="PN117" s="31"/>
      <c r="PO117" s="31"/>
      <c r="PP117" s="31"/>
      <c r="PQ117" s="31"/>
      <c r="PR117" s="31"/>
      <c r="PS117" s="31"/>
      <c r="PT117" s="31"/>
      <c r="PU117" s="31"/>
      <c r="PV117" s="31"/>
      <c r="PW117" s="31"/>
      <c r="PX117" s="31"/>
      <c r="PY117" s="31"/>
      <c r="PZ117" s="31"/>
      <c r="QA117" s="31"/>
      <c r="QB117" s="31"/>
      <c r="QC117" s="31"/>
    </row>
    <row r="118" spans="1:445">
      <c r="A118" s="36" t="s">
        <v>149</v>
      </c>
      <c r="B118" s="33" t="s">
        <v>735</v>
      </c>
      <c r="C118" s="33"/>
      <c r="D118" s="33" t="s">
        <v>143</v>
      </c>
      <c r="E118" s="33"/>
      <c r="F118" s="33">
        <v>345</v>
      </c>
      <c r="G118" s="33"/>
      <c r="H118" s="33">
        <v>115</v>
      </c>
      <c r="I118" s="33">
        <v>115</v>
      </c>
      <c r="J118" s="33">
        <v>115</v>
      </c>
      <c r="K118" s="33"/>
      <c r="L118" s="33"/>
      <c r="M118" s="33"/>
      <c r="N118" s="33"/>
      <c r="O118" s="33"/>
      <c r="P118" s="33"/>
      <c r="Q118" s="33"/>
      <c r="R118" s="33"/>
      <c r="S118" s="33"/>
      <c r="T118" s="20">
        <f t="shared" si="6"/>
        <v>345</v>
      </c>
      <c r="U118" s="20">
        <f t="shared" si="7"/>
        <v>0</v>
      </c>
      <c r="V118" s="34">
        <f t="shared" si="9"/>
        <v>1</v>
      </c>
      <c r="W118" s="37"/>
      <c r="X118" s="35" t="str">
        <f t="shared" si="10"/>
        <v/>
      </c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  <c r="DW118" s="31"/>
      <c r="DX118" s="31"/>
      <c r="DY118" s="31"/>
      <c r="DZ118" s="31"/>
      <c r="EA118" s="31"/>
      <c r="EB118" s="31"/>
      <c r="EC118" s="31"/>
      <c r="ED118" s="31"/>
      <c r="EE118" s="31"/>
      <c r="EF118" s="31"/>
      <c r="EG118" s="31"/>
      <c r="EH118" s="31"/>
      <c r="EI118" s="31"/>
      <c r="EJ118" s="31"/>
      <c r="EK118" s="31"/>
      <c r="EL118" s="31"/>
      <c r="EM118" s="31"/>
      <c r="EN118" s="31"/>
      <c r="EO118" s="31"/>
      <c r="EP118" s="31"/>
      <c r="EQ118" s="31"/>
      <c r="ER118" s="31"/>
      <c r="ES118" s="31"/>
      <c r="ET118" s="31"/>
      <c r="EU118" s="31"/>
      <c r="EV118" s="31"/>
      <c r="EW118" s="31"/>
      <c r="EX118" s="31"/>
      <c r="EY118" s="31"/>
      <c r="EZ118" s="31"/>
      <c r="FA118" s="31"/>
      <c r="FB118" s="31"/>
      <c r="FC118" s="31"/>
      <c r="FD118" s="31"/>
      <c r="FE118" s="31"/>
      <c r="FF118" s="31"/>
      <c r="FG118" s="31"/>
      <c r="FH118" s="31"/>
      <c r="FI118" s="31"/>
      <c r="FJ118" s="31"/>
      <c r="FK118" s="31"/>
      <c r="FL118" s="31"/>
      <c r="FM118" s="31"/>
      <c r="FN118" s="31"/>
      <c r="FO118" s="31"/>
      <c r="FP118" s="31"/>
      <c r="FQ118" s="31"/>
      <c r="FR118" s="31"/>
      <c r="FS118" s="31"/>
      <c r="FT118" s="31"/>
      <c r="FU118" s="31"/>
      <c r="FV118" s="31"/>
      <c r="FW118" s="31"/>
      <c r="FX118" s="31"/>
      <c r="FY118" s="31"/>
      <c r="FZ118" s="31"/>
      <c r="GA118" s="31"/>
      <c r="GB118" s="31"/>
      <c r="GC118" s="31"/>
      <c r="GD118" s="31"/>
      <c r="GE118" s="31"/>
      <c r="GF118" s="31"/>
      <c r="GG118" s="31"/>
      <c r="GH118" s="31"/>
      <c r="GI118" s="31"/>
      <c r="GJ118" s="31"/>
      <c r="GK118" s="31"/>
      <c r="GL118" s="31"/>
      <c r="GM118" s="31"/>
      <c r="GN118" s="31"/>
      <c r="GO118" s="31"/>
      <c r="GP118" s="31"/>
      <c r="GQ118" s="31"/>
      <c r="GR118" s="31"/>
      <c r="GS118" s="31"/>
      <c r="GT118" s="31"/>
      <c r="GU118" s="31"/>
      <c r="GV118" s="31"/>
      <c r="GW118" s="31"/>
      <c r="GX118" s="31"/>
      <c r="GY118" s="31"/>
      <c r="GZ118" s="31"/>
      <c r="HA118" s="31"/>
      <c r="HB118" s="31"/>
      <c r="HC118" s="31"/>
      <c r="HD118" s="31"/>
      <c r="HE118" s="31"/>
      <c r="HF118" s="31"/>
      <c r="HG118" s="31"/>
      <c r="HH118" s="31"/>
      <c r="HI118" s="31"/>
      <c r="HJ118" s="31"/>
      <c r="HK118" s="31"/>
      <c r="HL118" s="31"/>
      <c r="HM118" s="31"/>
      <c r="HN118" s="31"/>
      <c r="HO118" s="31"/>
      <c r="HP118" s="31"/>
      <c r="HQ118" s="31"/>
      <c r="HR118" s="31"/>
      <c r="HS118" s="31"/>
      <c r="HT118" s="31"/>
      <c r="HU118" s="31"/>
      <c r="HV118" s="31"/>
      <c r="HW118" s="31"/>
      <c r="HX118" s="31"/>
      <c r="HY118" s="31"/>
      <c r="HZ118" s="31"/>
      <c r="IA118" s="31"/>
      <c r="IB118" s="31"/>
      <c r="IC118" s="31"/>
      <c r="ID118" s="31"/>
      <c r="IE118" s="31"/>
      <c r="IF118" s="31"/>
      <c r="IG118" s="31"/>
      <c r="IH118" s="31"/>
      <c r="II118" s="31"/>
      <c r="IJ118" s="31"/>
      <c r="IK118" s="31"/>
      <c r="IL118" s="31"/>
      <c r="IM118" s="31"/>
      <c r="IN118" s="31"/>
      <c r="IO118" s="31"/>
      <c r="IP118" s="31"/>
      <c r="IQ118" s="31"/>
      <c r="IR118" s="31"/>
      <c r="IS118" s="31"/>
      <c r="IT118" s="31"/>
      <c r="IU118" s="31"/>
      <c r="IV118" s="31"/>
      <c r="IW118" s="31"/>
      <c r="IX118" s="31"/>
      <c r="IY118" s="31"/>
      <c r="IZ118" s="31"/>
      <c r="JA118" s="31"/>
      <c r="JB118" s="31"/>
      <c r="JC118" s="31"/>
      <c r="JD118" s="31"/>
      <c r="JE118" s="31"/>
      <c r="JF118" s="31"/>
      <c r="JG118" s="31"/>
      <c r="JH118" s="31"/>
      <c r="JI118" s="31"/>
      <c r="JJ118" s="31"/>
      <c r="JK118" s="31"/>
      <c r="JL118" s="31"/>
      <c r="JM118" s="31"/>
      <c r="JN118" s="31"/>
      <c r="JO118" s="31"/>
      <c r="JP118" s="31"/>
      <c r="JQ118" s="31"/>
      <c r="JR118" s="31"/>
      <c r="JS118" s="31"/>
      <c r="JT118" s="31"/>
      <c r="JU118" s="31"/>
      <c r="JV118" s="31"/>
      <c r="JW118" s="31"/>
      <c r="JX118" s="31"/>
      <c r="JY118" s="31"/>
      <c r="JZ118" s="31"/>
      <c r="KA118" s="31"/>
      <c r="KB118" s="31"/>
      <c r="KC118" s="31"/>
      <c r="KD118" s="31"/>
      <c r="KE118" s="31"/>
      <c r="KF118" s="31"/>
      <c r="KG118" s="31"/>
      <c r="KH118" s="31"/>
      <c r="KI118" s="31"/>
      <c r="KJ118" s="31"/>
      <c r="KK118" s="31"/>
      <c r="KL118" s="31"/>
      <c r="KM118" s="31"/>
      <c r="KN118" s="31"/>
      <c r="KO118" s="31"/>
      <c r="KP118" s="31"/>
      <c r="KQ118" s="31"/>
      <c r="KR118" s="31"/>
      <c r="KS118" s="31"/>
      <c r="KT118" s="31"/>
      <c r="KU118" s="31"/>
      <c r="KV118" s="31"/>
      <c r="KW118" s="31"/>
      <c r="KX118" s="31"/>
      <c r="KY118" s="31"/>
      <c r="KZ118" s="31"/>
      <c r="LA118" s="31"/>
      <c r="LB118" s="31"/>
      <c r="LC118" s="31"/>
      <c r="LD118" s="31"/>
      <c r="LE118" s="31"/>
      <c r="LF118" s="31"/>
      <c r="LG118" s="31"/>
      <c r="LH118" s="31"/>
      <c r="LI118" s="31"/>
      <c r="LJ118" s="31"/>
      <c r="LK118" s="31"/>
      <c r="LL118" s="31"/>
      <c r="LM118" s="31"/>
      <c r="LN118" s="31"/>
      <c r="LO118" s="31"/>
      <c r="LP118" s="31"/>
      <c r="LQ118" s="31"/>
      <c r="LR118" s="31"/>
      <c r="LS118" s="31"/>
      <c r="LT118" s="31"/>
      <c r="LU118" s="31"/>
      <c r="LV118" s="31"/>
      <c r="LW118" s="31"/>
      <c r="LX118" s="31"/>
      <c r="LY118" s="31"/>
      <c r="LZ118" s="31"/>
      <c r="MA118" s="31"/>
      <c r="MB118" s="31"/>
      <c r="MC118" s="31"/>
      <c r="MD118" s="31"/>
      <c r="ME118" s="31"/>
      <c r="MF118" s="31"/>
      <c r="MG118" s="31"/>
      <c r="MH118" s="31"/>
      <c r="MI118" s="31"/>
      <c r="MJ118" s="31"/>
      <c r="MK118" s="31"/>
      <c r="ML118" s="31"/>
      <c r="MM118" s="31"/>
      <c r="MN118" s="31"/>
      <c r="MO118" s="31"/>
      <c r="MP118" s="31"/>
      <c r="MQ118" s="31"/>
      <c r="MR118" s="31"/>
      <c r="MS118" s="31"/>
      <c r="MT118" s="31"/>
      <c r="MU118" s="31"/>
      <c r="MV118" s="31"/>
      <c r="MW118" s="31"/>
      <c r="MX118" s="31"/>
      <c r="MY118" s="31"/>
      <c r="MZ118" s="31"/>
      <c r="NA118" s="31"/>
      <c r="NB118" s="31"/>
      <c r="NC118" s="31"/>
      <c r="ND118" s="31"/>
      <c r="NE118" s="31"/>
      <c r="NF118" s="31"/>
      <c r="NG118" s="31"/>
      <c r="NH118" s="31"/>
      <c r="NI118" s="31"/>
      <c r="NJ118" s="31"/>
      <c r="NK118" s="31"/>
      <c r="NL118" s="31"/>
      <c r="NM118" s="31"/>
      <c r="NN118" s="31"/>
      <c r="NO118" s="31"/>
      <c r="NP118" s="31"/>
      <c r="NQ118" s="31"/>
      <c r="NR118" s="31"/>
      <c r="NS118" s="31"/>
      <c r="NT118" s="31"/>
      <c r="NU118" s="31"/>
      <c r="NV118" s="31"/>
      <c r="NW118" s="31"/>
      <c r="NX118" s="31"/>
      <c r="NY118" s="31"/>
      <c r="NZ118" s="31"/>
      <c r="OA118" s="31"/>
      <c r="OB118" s="31"/>
      <c r="OC118" s="31"/>
      <c r="OD118" s="31"/>
      <c r="OE118" s="31"/>
      <c r="OF118" s="31"/>
      <c r="OG118" s="31"/>
      <c r="OH118" s="31"/>
      <c r="OI118" s="31"/>
      <c r="OJ118" s="31"/>
      <c r="OK118" s="31"/>
      <c r="OL118" s="31"/>
      <c r="OM118" s="31"/>
      <c r="ON118" s="31"/>
      <c r="OO118" s="31"/>
      <c r="OP118" s="31"/>
      <c r="OQ118" s="31"/>
      <c r="OR118" s="31"/>
      <c r="OS118" s="31"/>
      <c r="OT118" s="31"/>
      <c r="OU118" s="31"/>
      <c r="OV118" s="31"/>
      <c r="OW118" s="31"/>
      <c r="OX118" s="31"/>
      <c r="OY118" s="31"/>
      <c r="OZ118" s="31"/>
      <c r="PA118" s="31"/>
      <c r="PB118" s="31"/>
      <c r="PC118" s="31"/>
      <c r="PD118" s="31"/>
      <c r="PE118" s="31"/>
      <c r="PF118" s="31"/>
      <c r="PG118" s="31"/>
      <c r="PH118" s="31"/>
      <c r="PI118" s="31"/>
      <c r="PJ118" s="31"/>
      <c r="PK118" s="31"/>
      <c r="PL118" s="31"/>
      <c r="PM118" s="31"/>
      <c r="PN118" s="31"/>
      <c r="PO118" s="31"/>
      <c r="PP118" s="31"/>
      <c r="PQ118" s="31"/>
      <c r="PR118" s="31"/>
      <c r="PS118" s="31"/>
      <c r="PT118" s="31"/>
      <c r="PU118" s="31"/>
      <c r="PV118" s="31"/>
      <c r="PW118" s="31"/>
      <c r="PX118" s="31"/>
      <c r="PY118" s="31"/>
      <c r="PZ118" s="31"/>
      <c r="QA118" s="31"/>
      <c r="QB118" s="31"/>
      <c r="QC118" s="31"/>
    </row>
    <row r="119" spans="1:445" s="42" customFormat="1">
      <c r="A119" s="36" t="s">
        <v>151</v>
      </c>
      <c r="B119" s="33" t="s">
        <v>27</v>
      </c>
      <c r="C119" s="33">
        <v>107</v>
      </c>
      <c r="D119" s="33" t="s">
        <v>38</v>
      </c>
      <c r="E119" s="33"/>
      <c r="F119" s="33">
        <v>1199</v>
      </c>
      <c r="G119" s="33">
        <v>50</v>
      </c>
      <c r="H119" s="33"/>
      <c r="I119" s="33">
        <v>148</v>
      </c>
      <c r="J119" s="33">
        <v>143</v>
      </c>
      <c r="K119" s="33">
        <v>143</v>
      </c>
      <c r="L119" s="33">
        <v>143</v>
      </c>
      <c r="M119" s="33">
        <v>143</v>
      </c>
      <c r="N119" s="33">
        <v>143</v>
      </c>
      <c r="O119" s="33">
        <v>143</v>
      </c>
      <c r="P119" s="33">
        <v>143</v>
      </c>
      <c r="Q119" s="33"/>
      <c r="R119" s="33"/>
      <c r="S119" s="33"/>
      <c r="T119" s="20">
        <f t="shared" si="6"/>
        <v>1199</v>
      </c>
      <c r="U119" s="20">
        <f t="shared" si="7"/>
        <v>0</v>
      </c>
      <c r="V119" s="34">
        <f t="shared" si="9"/>
        <v>1</v>
      </c>
      <c r="W119" s="37"/>
      <c r="X119" s="35" t="str">
        <f t="shared" si="10"/>
        <v/>
      </c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/>
      <c r="BR119" s="49"/>
      <c r="BS119" s="49"/>
      <c r="BT119" s="49"/>
      <c r="BU119" s="49"/>
      <c r="BV119" s="49"/>
      <c r="BW119" s="49"/>
      <c r="BX119" s="49"/>
      <c r="BY119" s="49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49"/>
      <c r="CV119" s="49"/>
      <c r="CW119" s="49"/>
      <c r="CX119" s="49"/>
      <c r="CY119" s="49"/>
      <c r="CZ119" s="49"/>
      <c r="DA119" s="49"/>
      <c r="DB119" s="49"/>
      <c r="DC119" s="49"/>
      <c r="DD119" s="49"/>
      <c r="DE119" s="49"/>
      <c r="DF119" s="49"/>
      <c r="DG119" s="49"/>
      <c r="DH119" s="49"/>
      <c r="DI119" s="49"/>
      <c r="DJ119" s="49"/>
      <c r="DK119" s="49"/>
      <c r="DL119" s="49"/>
      <c r="DM119" s="49"/>
      <c r="DN119" s="49"/>
      <c r="DO119" s="49"/>
      <c r="DP119" s="49"/>
      <c r="DQ119" s="49"/>
      <c r="DR119" s="49"/>
      <c r="DS119" s="49"/>
      <c r="DT119" s="49"/>
      <c r="DU119" s="49"/>
      <c r="DV119" s="49"/>
      <c r="DW119" s="49"/>
      <c r="DX119" s="49"/>
      <c r="DY119" s="49"/>
      <c r="DZ119" s="49"/>
      <c r="EA119" s="49"/>
      <c r="EB119" s="49"/>
      <c r="EC119" s="49"/>
      <c r="ED119" s="49"/>
      <c r="EE119" s="49"/>
      <c r="EF119" s="49"/>
      <c r="EG119" s="49"/>
      <c r="EH119" s="49"/>
      <c r="EI119" s="49"/>
      <c r="EJ119" s="49"/>
      <c r="EK119" s="49"/>
      <c r="EL119" s="49"/>
      <c r="EM119" s="49"/>
      <c r="EN119" s="49"/>
      <c r="EO119" s="49"/>
      <c r="EP119" s="49"/>
      <c r="EQ119" s="49"/>
      <c r="ER119" s="49"/>
      <c r="ES119" s="49"/>
      <c r="ET119" s="49"/>
      <c r="EU119" s="49"/>
      <c r="EV119" s="49"/>
      <c r="EW119" s="49"/>
      <c r="EX119" s="49"/>
      <c r="EY119" s="49"/>
      <c r="EZ119" s="49"/>
      <c r="FA119" s="49"/>
      <c r="FB119" s="49"/>
      <c r="FC119" s="49"/>
      <c r="FD119" s="49"/>
      <c r="FE119" s="49"/>
      <c r="FF119" s="49"/>
      <c r="FG119" s="49"/>
      <c r="FH119" s="49"/>
      <c r="FI119" s="49"/>
      <c r="FJ119" s="49"/>
      <c r="FK119" s="49"/>
      <c r="FL119" s="49"/>
      <c r="FM119" s="49"/>
      <c r="FN119" s="49"/>
      <c r="FO119" s="49"/>
      <c r="FP119" s="49"/>
      <c r="FQ119" s="49"/>
      <c r="FR119" s="49"/>
      <c r="FS119" s="49"/>
      <c r="FT119" s="49"/>
      <c r="FU119" s="49"/>
      <c r="FV119" s="49"/>
      <c r="FW119" s="49"/>
      <c r="FX119" s="49"/>
      <c r="FY119" s="49"/>
      <c r="FZ119" s="49"/>
      <c r="GA119" s="49"/>
      <c r="GB119" s="49"/>
      <c r="GC119" s="49"/>
      <c r="GD119" s="49"/>
      <c r="GE119" s="49"/>
      <c r="GF119" s="49"/>
      <c r="GG119" s="49"/>
      <c r="GH119" s="49"/>
      <c r="GI119" s="49"/>
      <c r="GJ119" s="49"/>
      <c r="GK119" s="49"/>
      <c r="GL119" s="49"/>
      <c r="GM119" s="49"/>
      <c r="GN119" s="49"/>
      <c r="GO119" s="49"/>
      <c r="GP119" s="49"/>
      <c r="GQ119" s="49"/>
      <c r="GR119" s="49"/>
      <c r="GS119" s="49"/>
      <c r="GT119" s="49"/>
      <c r="GU119" s="49"/>
      <c r="GV119" s="49"/>
      <c r="GW119" s="49"/>
      <c r="GX119" s="49"/>
      <c r="GY119" s="49"/>
      <c r="GZ119" s="49"/>
      <c r="HA119" s="49"/>
      <c r="HB119" s="49"/>
      <c r="HC119" s="49"/>
      <c r="HD119" s="49"/>
      <c r="HE119" s="49"/>
      <c r="HF119" s="49"/>
      <c r="HG119" s="49"/>
      <c r="HH119" s="49"/>
      <c r="HI119" s="49"/>
      <c r="HJ119" s="49"/>
      <c r="HK119" s="49"/>
      <c r="HL119" s="49"/>
      <c r="HM119" s="49"/>
      <c r="HN119" s="49"/>
      <c r="HO119" s="49"/>
      <c r="HP119" s="49"/>
      <c r="HQ119" s="49"/>
      <c r="HR119" s="49"/>
      <c r="HS119" s="49"/>
      <c r="HT119" s="49"/>
      <c r="HU119" s="49"/>
      <c r="HV119" s="49"/>
      <c r="HW119" s="49"/>
      <c r="HX119" s="49"/>
      <c r="HY119" s="49"/>
      <c r="HZ119" s="49"/>
      <c r="IA119" s="49"/>
      <c r="IB119" s="49"/>
      <c r="IC119" s="49"/>
      <c r="ID119" s="49"/>
      <c r="IE119" s="49"/>
      <c r="IF119" s="49"/>
      <c r="IG119" s="49"/>
      <c r="IH119" s="49"/>
      <c r="II119" s="49"/>
      <c r="IJ119" s="49"/>
      <c r="IK119" s="49"/>
      <c r="IL119" s="49"/>
      <c r="IM119" s="49"/>
      <c r="IN119" s="49"/>
      <c r="IO119" s="49"/>
      <c r="IP119" s="49"/>
      <c r="IQ119" s="49"/>
      <c r="IR119" s="49"/>
      <c r="IS119" s="49"/>
      <c r="IT119" s="49"/>
      <c r="IU119" s="49"/>
      <c r="IV119" s="49"/>
      <c r="IW119" s="49"/>
      <c r="IX119" s="49"/>
      <c r="IY119" s="49"/>
      <c r="IZ119" s="49"/>
      <c r="JA119" s="49"/>
      <c r="JB119" s="49"/>
      <c r="JC119" s="49"/>
      <c r="JD119" s="49"/>
      <c r="JE119" s="49"/>
      <c r="JF119" s="49"/>
      <c r="JG119" s="49"/>
      <c r="JH119" s="49"/>
      <c r="JI119" s="49"/>
      <c r="JJ119" s="49"/>
      <c r="JK119" s="49"/>
      <c r="JL119" s="49"/>
      <c r="JM119" s="49"/>
      <c r="JN119" s="49"/>
      <c r="JO119" s="49"/>
      <c r="JP119" s="49"/>
      <c r="JQ119" s="49"/>
      <c r="JR119" s="49"/>
      <c r="JS119" s="49"/>
      <c r="JT119" s="49"/>
      <c r="JU119" s="49"/>
      <c r="JV119" s="49"/>
      <c r="JW119" s="49"/>
      <c r="JX119" s="49"/>
      <c r="JY119" s="49"/>
      <c r="JZ119" s="49"/>
      <c r="KA119" s="49"/>
      <c r="KB119" s="49"/>
      <c r="KC119" s="49"/>
      <c r="KD119" s="49"/>
      <c r="KE119" s="49"/>
      <c r="KF119" s="49"/>
      <c r="KG119" s="49"/>
      <c r="KH119" s="49"/>
      <c r="KI119" s="49"/>
      <c r="KJ119" s="49"/>
      <c r="KK119" s="49"/>
      <c r="KL119" s="49"/>
      <c r="KM119" s="49"/>
      <c r="KN119" s="49"/>
      <c r="KO119" s="49"/>
      <c r="KP119" s="49"/>
      <c r="KQ119" s="49"/>
      <c r="KR119" s="49"/>
      <c r="KS119" s="49"/>
      <c r="KT119" s="49"/>
      <c r="KU119" s="49"/>
      <c r="KV119" s="49"/>
      <c r="KW119" s="49"/>
      <c r="KX119" s="49"/>
      <c r="KY119" s="49"/>
      <c r="KZ119" s="49"/>
      <c r="LA119" s="49"/>
      <c r="LB119" s="49"/>
      <c r="LC119" s="49"/>
      <c r="LD119" s="49"/>
      <c r="LE119" s="49"/>
      <c r="LF119" s="49"/>
      <c r="LG119" s="49"/>
      <c r="LH119" s="49"/>
      <c r="LI119" s="49"/>
      <c r="LJ119" s="49"/>
      <c r="LK119" s="49"/>
      <c r="LL119" s="49"/>
      <c r="LM119" s="49"/>
      <c r="LN119" s="49"/>
      <c r="LO119" s="49"/>
      <c r="LP119" s="49"/>
      <c r="LQ119" s="49"/>
      <c r="LR119" s="49"/>
      <c r="LS119" s="49"/>
      <c r="LT119" s="49"/>
      <c r="LU119" s="49"/>
      <c r="LV119" s="49"/>
      <c r="LW119" s="49"/>
      <c r="LX119" s="49"/>
      <c r="LY119" s="49"/>
      <c r="LZ119" s="49"/>
      <c r="MA119" s="49"/>
      <c r="MB119" s="49"/>
      <c r="MC119" s="49"/>
      <c r="MD119" s="49"/>
      <c r="ME119" s="49"/>
      <c r="MF119" s="49"/>
      <c r="MG119" s="49"/>
      <c r="MH119" s="49"/>
      <c r="MI119" s="49"/>
      <c r="MJ119" s="49"/>
      <c r="MK119" s="49"/>
      <c r="ML119" s="49"/>
      <c r="MM119" s="49"/>
      <c r="MN119" s="49"/>
      <c r="MO119" s="49"/>
      <c r="MP119" s="49"/>
      <c r="MQ119" s="49"/>
      <c r="MR119" s="49"/>
      <c r="MS119" s="49"/>
      <c r="MT119" s="49"/>
      <c r="MU119" s="49"/>
      <c r="MV119" s="49"/>
      <c r="MW119" s="49"/>
      <c r="MX119" s="49"/>
      <c r="MY119" s="49"/>
      <c r="MZ119" s="49"/>
      <c r="NA119" s="49"/>
      <c r="NB119" s="49"/>
      <c r="NC119" s="49"/>
      <c r="ND119" s="49"/>
      <c r="NE119" s="49"/>
      <c r="NF119" s="49"/>
      <c r="NG119" s="49"/>
      <c r="NH119" s="49"/>
      <c r="NI119" s="49"/>
      <c r="NJ119" s="49"/>
      <c r="NK119" s="49"/>
      <c r="NL119" s="49"/>
      <c r="NM119" s="49"/>
      <c r="NN119" s="49"/>
      <c r="NO119" s="49"/>
      <c r="NP119" s="49"/>
      <c r="NQ119" s="49"/>
      <c r="NR119" s="49"/>
      <c r="NS119" s="49"/>
      <c r="NT119" s="49"/>
      <c r="NU119" s="49"/>
      <c r="NV119" s="49"/>
      <c r="NW119" s="49"/>
      <c r="NX119" s="49"/>
      <c r="NY119" s="49"/>
      <c r="NZ119" s="49"/>
      <c r="OA119" s="49"/>
      <c r="OB119" s="49"/>
      <c r="OC119" s="49"/>
      <c r="OD119" s="49"/>
      <c r="OE119" s="49"/>
      <c r="OF119" s="49"/>
      <c r="OG119" s="49"/>
      <c r="OH119" s="49"/>
      <c r="OI119" s="49"/>
      <c r="OJ119" s="49"/>
      <c r="OK119" s="49"/>
      <c r="OL119" s="49"/>
      <c r="OM119" s="49"/>
      <c r="ON119" s="49"/>
      <c r="OO119" s="49"/>
      <c r="OP119" s="49"/>
      <c r="OQ119" s="49"/>
      <c r="OR119" s="49"/>
      <c r="OS119" s="49"/>
      <c r="OT119" s="49"/>
      <c r="OU119" s="49"/>
      <c r="OV119" s="49"/>
      <c r="OW119" s="49"/>
      <c r="OX119" s="49"/>
      <c r="OY119" s="49"/>
      <c r="OZ119" s="49"/>
      <c r="PA119" s="49"/>
      <c r="PB119" s="49"/>
      <c r="PC119" s="49"/>
      <c r="PD119" s="49"/>
      <c r="PE119" s="49"/>
      <c r="PF119" s="49"/>
      <c r="PG119" s="49"/>
      <c r="PH119" s="49"/>
      <c r="PI119" s="49"/>
      <c r="PJ119" s="49"/>
      <c r="PK119" s="49"/>
      <c r="PL119" s="49"/>
      <c r="PM119" s="49"/>
      <c r="PN119" s="49"/>
      <c r="PO119" s="49"/>
      <c r="PP119" s="49"/>
      <c r="PQ119" s="49"/>
      <c r="PR119" s="49"/>
      <c r="PS119" s="49"/>
      <c r="PT119" s="49"/>
      <c r="PU119" s="49"/>
      <c r="PV119" s="49"/>
      <c r="PW119" s="49"/>
      <c r="PX119" s="49"/>
      <c r="PY119" s="49"/>
      <c r="PZ119" s="49"/>
      <c r="QA119" s="49"/>
      <c r="QB119" s="49"/>
      <c r="QC119" s="49"/>
    </row>
    <row r="120" spans="1:445">
      <c r="A120" s="36" t="s">
        <v>927</v>
      </c>
      <c r="B120" s="33" t="s">
        <v>27</v>
      </c>
      <c r="C120" s="33">
        <v>61</v>
      </c>
      <c r="D120" s="33" t="s">
        <v>892</v>
      </c>
      <c r="E120" s="33"/>
      <c r="F120" s="33">
        <v>280</v>
      </c>
      <c r="G120" s="33">
        <v>40</v>
      </c>
      <c r="H120" s="33"/>
      <c r="I120" s="33">
        <v>30</v>
      </c>
      <c r="J120" s="40">
        <v>30</v>
      </c>
      <c r="K120" s="33">
        <v>30</v>
      </c>
      <c r="L120" s="33">
        <v>30</v>
      </c>
      <c r="M120" s="33">
        <v>30</v>
      </c>
      <c r="N120" s="33">
        <v>30</v>
      </c>
      <c r="O120" s="33">
        <v>30</v>
      </c>
      <c r="P120" s="33">
        <v>30</v>
      </c>
      <c r="Q120" s="33"/>
      <c r="R120" s="33"/>
      <c r="S120" s="33"/>
      <c r="T120" s="20">
        <f t="shared" si="6"/>
        <v>280</v>
      </c>
      <c r="U120" s="20">
        <f t="shared" si="7"/>
        <v>0</v>
      </c>
      <c r="V120" s="34">
        <f t="shared" si="9"/>
        <v>1</v>
      </c>
      <c r="W120" s="37"/>
      <c r="X120" s="35" t="str">
        <f t="shared" si="10"/>
        <v/>
      </c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  <c r="CJ120" s="31"/>
      <c r="CK120" s="31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V120" s="31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  <c r="DW120" s="31"/>
      <c r="DX120" s="31"/>
      <c r="DY120" s="31"/>
      <c r="DZ120" s="31"/>
      <c r="EA120" s="31"/>
      <c r="EB120" s="31"/>
      <c r="EC120" s="31"/>
      <c r="ED120" s="31"/>
      <c r="EE120" s="31"/>
      <c r="EF120" s="31"/>
      <c r="EG120" s="31"/>
      <c r="EH120" s="31"/>
      <c r="EI120" s="31"/>
      <c r="EJ120" s="31"/>
      <c r="EK120" s="31"/>
      <c r="EL120" s="31"/>
      <c r="EM120" s="31"/>
      <c r="EN120" s="31"/>
      <c r="EO120" s="31"/>
      <c r="EP120" s="31"/>
      <c r="EQ120" s="31"/>
      <c r="ER120" s="31"/>
      <c r="ES120" s="31"/>
      <c r="ET120" s="31"/>
      <c r="EU120" s="31"/>
      <c r="EV120" s="31"/>
      <c r="EW120" s="31"/>
      <c r="EX120" s="31"/>
      <c r="EY120" s="31"/>
      <c r="EZ120" s="31"/>
      <c r="FA120" s="31"/>
      <c r="FB120" s="31"/>
      <c r="FC120" s="31"/>
      <c r="FD120" s="31"/>
      <c r="FE120" s="31"/>
      <c r="FF120" s="31"/>
      <c r="FG120" s="31"/>
      <c r="FH120" s="31"/>
      <c r="FI120" s="31"/>
      <c r="FJ120" s="31"/>
      <c r="FK120" s="31"/>
      <c r="FL120" s="31"/>
      <c r="FM120" s="31"/>
      <c r="FN120" s="31"/>
      <c r="FO120" s="31"/>
      <c r="FP120" s="31"/>
      <c r="FQ120" s="31"/>
      <c r="FR120" s="31"/>
      <c r="FS120" s="31"/>
      <c r="FT120" s="31"/>
      <c r="FU120" s="31"/>
      <c r="FV120" s="31"/>
      <c r="FW120" s="31"/>
      <c r="FX120" s="31"/>
      <c r="FY120" s="31"/>
      <c r="FZ120" s="31"/>
      <c r="GA120" s="31"/>
      <c r="GB120" s="31"/>
      <c r="GC120" s="31"/>
      <c r="GD120" s="31"/>
      <c r="GE120" s="31"/>
      <c r="GF120" s="31"/>
      <c r="GG120" s="31"/>
      <c r="GH120" s="31"/>
      <c r="GI120" s="31"/>
      <c r="GJ120" s="31"/>
      <c r="GK120" s="31"/>
      <c r="GL120" s="31"/>
      <c r="GM120" s="31"/>
      <c r="GN120" s="31"/>
      <c r="GO120" s="31"/>
      <c r="GP120" s="31"/>
      <c r="GQ120" s="31"/>
      <c r="GR120" s="31"/>
      <c r="GS120" s="31"/>
      <c r="GT120" s="31"/>
      <c r="GU120" s="31"/>
      <c r="GV120" s="31"/>
      <c r="GW120" s="31"/>
      <c r="GX120" s="31"/>
      <c r="GY120" s="31"/>
      <c r="GZ120" s="31"/>
      <c r="HA120" s="31"/>
      <c r="HB120" s="31"/>
      <c r="HC120" s="31"/>
      <c r="HD120" s="31"/>
      <c r="HE120" s="31"/>
      <c r="HF120" s="31"/>
      <c r="HG120" s="31"/>
      <c r="HH120" s="31"/>
      <c r="HI120" s="31"/>
      <c r="HJ120" s="31"/>
      <c r="HK120" s="31"/>
      <c r="HL120" s="31"/>
      <c r="HM120" s="31"/>
      <c r="HN120" s="31"/>
      <c r="HO120" s="31"/>
      <c r="HP120" s="31"/>
      <c r="HQ120" s="31"/>
      <c r="HR120" s="31"/>
      <c r="HS120" s="31"/>
      <c r="HT120" s="31"/>
      <c r="HU120" s="31"/>
      <c r="HV120" s="31"/>
      <c r="HW120" s="31"/>
      <c r="HX120" s="31"/>
      <c r="HY120" s="31"/>
      <c r="HZ120" s="31"/>
      <c r="IA120" s="31"/>
      <c r="IB120" s="31"/>
      <c r="IC120" s="31"/>
      <c r="ID120" s="31"/>
      <c r="IE120" s="31"/>
      <c r="IF120" s="31"/>
      <c r="IG120" s="31"/>
      <c r="IH120" s="31"/>
      <c r="II120" s="31"/>
      <c r="IJ120" s="31"/>
      <c r="IK120" s="31"/>
      <c r="IL120" s="31"/>
      <c r="IM120" s="31"/>
      <c r="IN120" s="31"/>
      <c r="IO120" s="31"/>
      <c r="IP120" s="31"/>
      <c r="IQ120" s="31"/>
      <c r="IR120" s="31"/>
      <c r="IS120" s="31"/>
      <c r="IT120" s="31"/>
      <c r="IU120" s="31"/>
      <c r="IV120" s="31"/>
      <c r="IW120" s="31"/>
      <c r="IX120" s="31"/>
      <c r="IY120" s="31"/>
      <c r="IZ120" s="31"/>
      <c r="JA120" s="31"/>
      <c r="JB120" s="31"/>
      <c r="JC120" s="31"/>
      <c r="JD120" s="31"/>
      <c r="JE120" s="31"/>
      <c r="JF120" s="31"/>
      <c r="JG120" s="31"/>
      <c r="JH120" s="31"/>
      <c r="JI120" s="31"/>
      <c r="JJ120" s="31"/>
      <c r="JK120" s="31"/>
      <c r="JL120" s="31"/>
      <c r="JM120" s="31"/>
      <c r="JN120" s="31"/>
      <c r="JO120" s="31"/>
      <c r="JP120" s="31"/>
      <c r="JQ120" s="31"/>
      <c r="JR120" s="31"/>
      <c r="JS120" s="31"/>
      <c r="JT120" s="31"/>
      <c r="JU120" s="31"/>
      <c r="JV120" s="31"/>
      <c r="JW120" s="31"/>
      <c r="JX120" s="31"/>
      <c r="JY120" s="31"/>
      <c r="JZ120" s="31"/>
      <c r="KA120" s="31"/>
      <c r="KB120" s="31"/>
      <c r="KC120" s="31"/>
      <c r="KD120" s="31"/>
      <c r="KE120" s="31"/>
      <c r="KF120" s="31"/>
      <c r="KG120" s="31"/>
      <c r="KH120" s="31"/>
      <c r="KI120" s="31"/>
      <c r="KJ120" s="31"/>
      <c r="KK120" s="31"/>
      <c r="KL120" s="31"/>
      <c r="KM120" s="31"/>
      <c r="KN120" s="31"/>
      <c r="KO120" s="31"/>
      <c r="KP120" s="31"/>
      <c r="KQ120" s="31"/>
      <c r="KR120" s="31"/>
      <c r="KS120" s="31"/>
      <c r="KT120" s="31"/>
      <c r="KU120" s="31"/>
      <c r="KV120" s="31"/>
      <c r="KW120" s="31"/>
      <c r="KX120" s="31"/>
      <c r="KY120" s="31"/>
      <c r="KZ120" s="31"/>
      <c r="LA120" s="31"/>
      <c r="LB120" s="31"/>
      <c r="LC120" s="31"/>
      <c r="LD120" s="31"/>
      <c r="LE120" s="31"/>
      <c r="LF120" s="31"/>
      <c r="LG120" s="31"/>
      <c r="LH120" s="31"/>
      <c r="LI120" s="31"/>
      <c r="LJ120" s="31"/>
      <c r="LK120" s="31"/>
      <c r="LL120" s="31"/>
      <c r="LM120" s="31"/>
      <c r="LN120" s="31"/>
      <c r="LO120" s="31"/>
      <c r="LP120" s="31"/>
      <c r="LQ120" s="31"/>
      <c r="LR120" s="31"/>
      <c r="LS120" s="31"/>
      <c r="LT120" s="31"/>
      <c r="LU120" s="31"/>
      <c r="LV120" s="31"/>
      <c r="LW120" s="31"/>
      <c r="LX120" s="31"/>
      <c r="LY120" s="31"/>
      <c r="LZ120" s="31"/>
      <c r="MA120" s="31"/>
      <c r="MB120" s="31"/>
      <c r="MC120" s="31"/>
      <c r="MD120" s="31"/>
      <c r="ME120" s="31"/>
      <c r="MF120" s="31"/>
      <c r="MG120" s="31"/>
      <c r="MH120" s="31"/>
      <c r="MI120" s="31"/>
      <c r="MJ120" s="31"/>
      <c r="MK120" s="31"/>
      <c r="ML120" s="31"/>
      <c r="MM120" s="31"/>
      <c r="MN120" s="31"/>
      <c r="MO120" s="31"/>
      <c r="MP120" s="31"/>
      <c r="MQ120" s="31"/>
      <c r="MR120" s="31"/>
      <c r="MS120" s="31"/>
      <c r="MT120" s="31"/>
      <c r="MU120" s="31"/>
      <c r="MV120" s="31"/>
      <c r="MW120" s="31"/>
      <c r="MX120" s="31"/>
      <c r="MY120" s="31"/>
      <c r="MZ120" s="31"/>
      <c r="NA120" s="31"/>
      <c r="NB120" s="31"/>
      <c r="NC120" s="31"/>
      <c r="ND120" s="31"/>
      <c r="NE120" s="31"/>
      <c r="NF120" s="31"/>
      <c r="NG120" s="31"/>
      <c r="NH120" s="31"/>
      <c r="NI120" s="31"/>
      <c r="NJ120" s="31"/>
      <c r="NK120" s="31"/>
      <c r="NL120" s="31"/>
      <c r="NM120" s="31"/>
      <c r="NN120" s="31"/>
      <c r="NO120" s="31"/>
      <c r="NP120" s="31"/>
      <c r="NQ120" s="31"/>
      <c r="NR120" s="31"/>
      <c r="NS120" s="31"/>
      <c r="NT120" s="31"/>
      <c r="NU120" s="31"/>
      <c r="NV120" s="31"/>
      <c r="NW120" s="31"/>
      <c r="NX120" s="31"/>
      <c r="NY120" s="31"/>
      <c r="NZ120" s="31"/>
      <c r="OA120" s="31"/>
      <c r="OB120" s="31"/>
      <c r="OC120" s="31"/>
      <c r="OD120" s="31"/>
      <c r="OE120" s="31"/>
      <c r="OF120" s="31"/>
      <c r="OG120" s="31"/>
      <c r="OH120" s="31"/>
      <c r="OI120" s="31"/>
      <c r="OJ120" s="31"/>
      <c r="OK120" s="31"/>
      <c r="OL120" s="31"/>
      <c r="OM120" s="31"/>
      <c r="ON120" s="31"/>
      <c r="OO120" s="31"/>
      <c r="OP120" s="31"/>
      <c r="OQ120" s="31"/>
      <c r="OR120" s="31"/>
      <c r="OS120" s="31"/>
      <c r="OT120" s="31"/>
      <c r="OU120" s="31"/>
      <c r="OV120" s="31"/>
      <c r="OW120" s="31"/>
      <c r="OX120" s="31"/>
      <c r="OY120" s="31"/>
      <c r="OZ120" s="31"/>
      <c r="PA120" s="31"/>
      <c r="PB120" s="31"/>
      <c r="PC120" s="31"/>
      <c r="PD120" s="31"/>
      <c r="PE120" s="31"/>
      <c r="PF120" s="31"/>
      <c r="PG120" s="31"/>
      <c r="PH120" s="31"/>
      <c r="PI120" s="31"/>
      <c r="PJ120" s="31"/>
      <c r="PK120" s="31"/>
      <c r="PL120" s="31"/>
      <c r="PM120" s="31"/>
      <c r="PN120" s="31"/>
      <c r="PO120" s="31"/>
      <c r="PP120" s="31"/>
      <c r="PQ120" s="31"/>
      <c r="PR120" s="31"/>
      <c r="PS120" s="31"/>
      <c r="PT120" s="31"/>
      <c r="PU120" s="31"/>
      <c r="PV120" s="31"/>
      <c r="PW120" s="31"/>
      <c r="PX120" s="31"/>
      <c r="PY120" s="31"/>
      <c r="PZ120" s="31"/>
      <c r="QA120" s="31"/>
      <c r="QB120" s="31"/>
      <c r="QC120" s="31"/>
    </row>
    <row r="121" spans="1:445" s="39" customFormat="1">
      <c r="A121" s="36" t="s">
        <v>153</v>
      </c>
      <c r="B121" s="33" t="s">
        <v>27</v>
      </c>
      <c r="C121" s="33">
        <v>76</v>
      </c>
      <c r="D121" s="33" t="s">
        <v>66</v>
      </c>
      <c r="E121" s="33"/>
      <c r="F121" s="33">
        <v>1275</v>
      </c>
      <c r="G121" s="33">
        <v>1275</v>
      </c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20">
        <f t="shared" si="6"/>
        <v>1275</v>
      </c>
      <c r="U121" s="20">
        <f t="shared" si="7"/>
        <v>0</v>
      </c>
      <c r="V121" s="34">
        <f t="shared" si="9"/>
        <v>1</v>
      </c>
      <c r="W121" s="37"/>
      <c r="X121" s="35" t="str">
        <f t="shared" si="10"/>
        <v/>
      </c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  <c r="CJ121" s="31"/>
      <c r="CK121" s="31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31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  <c r="DW121" s="31"/>
      <c r="DX121" s="31"/>
      <c r="DY121" s="31"/>
      <c r="DZ121" s="31"/>
      <c r="EA121" s="31"/>
      <c r="EB121" s="31"/>
      <c r="EC121" s="31"/>
      <c r="ED121" s="31"/>
      <c r="EE121" s="31"/>
      <c r="EF121" s="31"/>
      <c r="EG121" s="31"/>
      <c r="EH121" s="31"/>
      <c r="EI121" s="31"/>
      <c r="EJ121" s="31"/>
      <c r="EK121" s="31"/>
      <c r="EL121" s="31"/>
      <c r="EM121" s="31"/>
      <c r="EN121" s="31"/>
      <c r="EO121" s="31"/>
      <c r="EP121" s="31"/>
      <c r="EQ121" s="31"/>
      <c r="ER121" s="31"/>
      <c r="ES121" s="31"/>
      <c r="ET121" s="31"/>
      <c r="EU121" s="31"/>
      <c r="EV121" s="31"/>
      <c r="EW121" s="31"/>
      <c r="EX121" s="31"/>
      <c r="EY121" s="31"/>
      <c r="EZ121" s="31"/>
      <c r="FA121" s="31"/>
      <c r="FB121" s="31"/>
      <c r="FC121" s="31"/>
      <c r="FD121" s="31"/>
      <c r="FE121" s="31"/>
      <c r="FF121" s="31"/>
      <c r="FG121" s="31"/>
      <c r="FH121" s="31"/>
      <c r="FI121" s="31"/>
      <c r="FJ121" s="31"/>
      <c r="FK121" s="31"/>
      <c r="FL121" s="31"/>
      <c r="FM121" s="31"/>
      <c r="FN121" s="31"/>
      <c r="FO121" s="31"/>
      <c r="FP121" s="31"/>
      <c r="FQ121" s="31"/>
      <c r="FR121" s="31"/>
      <c r="FS121" s="31"/>
      <c r="FT121" s="31"/>
      <c r="FU121" s="31"/>
      <c r="FV121" s="31"/>
      <c r="FW121" s="31"/>
      <c r="FX121" s="31"/>
      <c r="FY121" s="31"/>
      <c r="FZ121" s="31"/>
      <c r="GA121" s="31"/>
      <c r="GB121" s="31"/>
      <c r="GC121" s="31"/>
      <c r="GD121" s="31"/>
      <c r="GE121" s="31"/>
      <c r="GF121" s="31"/>
      <c r="GG121" s="31"/>
      <c r="GH121" s="31"/>
      <c r="GI121" s="31"/>
      <c r="GJ121" s="31"/>
      <c r="GK121" s="31"/>
      <c r="GL121" s="31"/>
      <c r="GM121" s="31"/>
      <c r="GN121" s="31"/>
      <c r="GO121" s="31"/>
      <c r="GP121" s="31"/>
      <c r="GQ121" s="31"/>
      <c r="GR121" s="31"/>
      <c r="GS121" s="31"/>
      <c r="GT121" s="31"/>
      <c r="GU121" s="31"/>
      <c r="GV121" s="31"/>
      <c r="GW121" s="31"/>
      <c r="GX121" s="31"/>
      <c r="GY121" s="31"/>
      <c r="GZ121" s="31"/>
      <c r="HA121" s="31"/>
      <c r="HB121" s="31"/>
      <c r="HC121" s="31"/>
      <c r="HD121" s="31"/>
      <c r="HE121" s="31"/>
      <c r="HF121" s="31"/>
      <c r="HG121" s="31"/>
      <c r="HH121" s="31"/>
      <c r="HI121" s="31"/>
      <c r="HJ121" s="31"/>
      <c r="HK121" s="31"/>
      <c r="HL121" s="31"/>
      <c r="HM121" s="31"/>
      <c r="HN121" s="31"/>
      <c r="HO121" s="31"/>
      <c r="HP121" s="31"/>
      <c r="HQ121" s="31"/>
      <c r="HR121" s="31"/>
      <c r="HS121" s="31"/>
      <c r="HT121" s="31"/>
      <c r="HU121" s="31"/>
      <c r="HV121" s="31"/>
      <c r="HW121" s="31"/>
      <c r="HX121" s="31"/>
      <c r="HY121" s="31"/>
      <c r="HZ121" s="31"/>
      <c r="IA121" s="31"/>
      <c r="IB121" s="31"/>
      <c r="IC121" s="31"/>
      <c r="ID121" s="31"/>
      <c r="IE121" s="31"/>
      <c r="IF121" s="31"/>
      <c r="IG121" s="31"/>
      <c r="IH121" s="31"/>
      <c r="II121" s="31"/>
      <c r="IJ121" s="31"/>
      <c r="IK121" s="31"/>
      <c r="IL121" s="31"/>
      <c r="IM121" s="31"/>
      <c r="IN121" s="31"/>
      <c r="IO121" s="31"/>
      <c r="IP121" s="31"/>
      <c r="IQ121" s="31"/>
      <c r="IR121" s="31"/>
      <c r="IS121" s="31"/>
      <c r="IT121" s="31"/>
      <c r="IU121" s="31"/>
      <c r="IV121" s="31"/>
      <c r="IW121" s="31"/>
      <c r="IX121" s="31"/>
      <c r="IY121" s="31"/>
      <c r="IZ121" s="31"/>
      <c r="JA121" s="31"/>
      <c r="JB121" s="31"/>
      <c r="JC121" s="31"/>
      <c r="JD121" s="31"/>
      <c r="JE121" s="31"/>
      <c r="JF121" s="31"/>
      <c r="JG121" s="31"/>
      <c r="JH121" s="31"/>
      <c r="JI121" s="31"/>
      <c r="JJ121" s="31"/>
      <c r="JK121" s="31"/>
      <c r="JL121" s="31"/>
      <c r="JM121" s="31"/>
      <c r="JN121" s="31"/>
      <c r="JO121" s="31"/>
      <c r="JP121" s="31"/>
      <c r="JQ121" s="31"/>
      <c r="JR121" s="31"/>
      <c r="JS121" s="31"/>
      <c r="JT121" s="31"/>
      <c r="JU121" s="31"/>
      <c r="JV121" s="31"/>
      <c r="JW121" s="31"/>
      <c r="JX121" s="31"/>
      <c r="JY121" s="31"/>
      <c r="JZ121" s="31"/>
      <c r="KA121" s="31"/>
      <c r="KB121" s="31"/>
      <c r="KC121" s="31"/>
      <c r="KD121" s="31"/>
      <c r="KE121" s="31"/>
      <c r="KF121" s="31"/>
      <c r="KG121" s="31"/>
      <c r="KH121" s="31"/>
      <c r="KI121" s="31"/>
      <c r="KJ121" s="31"/>
      <c r="KK121" s="31"/>
      <c r="KL121" s="31"/>
      <c r="KM121" s="31"/>
      <c r="KN121" s="31"/>
      <c r="KO121" s="31"/>
      <c r="KP121" s="31"/>
      <c r="KQ121" s="31"/>
      <c r="KR121" s="31"/>
      <c r="KS121" s="31"/>
      <c r="KT121" s="31"/>
      <c r="KU121" s="31"/>
      <c r="KV121" s="31"/>
      <c r="KW121" s="31"/>
      <c r="KX121" s="31"/>
      <c r="KY121" s="31"/>
      <c r="KZ121" s="31"/>
      <c r="LA121" s="31"/>
      <c r="LB121" s="31"/>
      <c r="LC121" s="31"/>
      <c r="LD121" s="31"/>
      <c r="LE121" s="31"/>
      <c r="LF121" s="31"/>
      <c r="LG121" s="31"/>
      <c r="LH121" s="31"/>
      <c r="LI121" s="31"/>
      <c r="LJ121" s="31"/>
      <c r="LK121" s="31"/>
      <c r="LL121" s="31"/>
      <c r="LM121" s="31"/>
      <c r="LN121" s="31"/>
      <c r="LO121" s="31"/>
      <c r="LP121" s="31"/>
      <c r="LQ121" s="31"/>
      <c r="LR121" s="31"/>
      <c r="LS121" s="31"/>
      <c r="LT121" s="31"/>
      <c r="LU121" s="31"/>
      <c r="LV121" s="31"/>
      <c r="LW121" s="31"/>
      <c r="LX121" s="31"/>
      <c r="LY121" s="31"/>
      <c r="LZ121" s="31"/>
      <c r="MA121" s="31"/>
      <c r="MB121" s="31"/>
      <c r="MC121" s="31"/>
      <c r="MD121" s="31"/>
      <c r="ME121" s="31"/>
      <c r="MF121" s="31"/>
      <c r="MG121" s="31"/>
      <c r="MH121" s="31"/>
      <c r="MI121" s="31"/>
      <c r="MJ121" s="31"/>
      <c r="MK121" s="31"/>
      <c r="ML121" s="31"/>
      <c r="MM121" s="31"/>
      <c r="MN121" s="31"/>
      <c r="MO121" s="31"/>
      <c r="MP121" s="31"/>
      <c r="MQ121" s="31"/>
      <c r="MR121" s="31"/>
      <c r="MS121" s="31"/>
      <c r="MT121" s="31"/>
      <c r="MU121" s="31"/>
      <c r="MV121" s="31"/>
      <c r="MW121" s="31"/>
      <c r="MX121" s="31"/>
      <c r="MY121" s="31"/>
      <c r="MZ121" s="31"/>
      <c r="NA121" s="31"/>
      <c r="NB121" s="31"/>
      <c r="NC121" s="31"/>
      <c r="ND121" s="31"/>
      <c r="NE121" s="31"/>
      <c r="NF121" s="31"/>
      <c r="NG121" s="31"/>
      <c r="NH121" s="31"/>
      <c r="NI121" s="31"/>
      <c r="NJ121" s="31"/>
      <c r="NK121" s="31"/>
      <c r="NL121" s="31"/>
      <c r="NM121" s="31"/>
      <c r="NN121" s="31"/>
      <c r="NO121" s="31"/>
      <c r="NP121" s="31"/>
      <c r="NQ121" s="31"/>
      <c r="NR121" s="31"/>
      <c r="NS121" s="31"/>
      <c r="NT121" s="31"/>
      <c r="NU121" s="31"/>
      <c r="NV121" s="31"/>
      <c r="NW121" s="31"/>
      <c r="NX121" s="31"/>
      <c r="NY121" s="31"/>
      <c r="NZ121" s="31"/>
      <c r="OA121" s="31"/>
      <c r="OB121" s="31"/>
      <c r="OC121" s="31"/>
      <c r="OD121" s="31"/>
      <c r="OE121" s="31"/>
      <c r="OF121" s="31"/>
      <c r="OG121" s="31"/>
      <c r="OH121" s="31"/>
      <c r="OI121" s="31"/>
      <c r="OJ121" s="31"/>
      <c r="OK121" s="31"/>
      <c r="OL121" s="31"/>
      <c r="OM121" s="31"/>
      <c r="ON121" s="31"/>
      <c r="OO121" s="31"/>
      <c r="OP121" s="31"/>
      <c r="OQ121" s="31"/>
      <c r="OR121" s="31"/>
      <c r="OS121" s="31"/>
      <c r="OT121" s="31"/>
      <c r="OU121" s="31"/>
      <c r="OV121" s="31"/>
      <c r="OW121" s="31"/>
      <c r="OX121" s="31"/>
      <c r="OY121" s="31"/>
      <c r="OZ121" s="31"/>
      <c r="PA121" s="31"/>
      <c r="PB121" s="31"/>
      <c r="PC121" s="31"/>
      <c r="PD121" s="31"/>
      <c r="PE121" s="31"/>
      <c r="PF121" s="31"/>
      <c r="PG121" s="31"/>
      <c r="PH121" s="31"/>
      <c r="PI121" s="31"/>
      <c r="PJ121" s="31"/>
      <c r="PK121" s="31"/>
      <c r="PL121" s="31"/>
      <c r="PM121" s="31"/>
      <c r="PN121" s="31"/>
      <c r="PO121" s="31"/>
      <c r="PP121" s="31"/>
      <c r="PQ121" s="31"/>
      <c r="PR121" s="31"/>
      <c r="PS121" s="31"/>
      <c r="PT121" s="31"/>
      <c r="PU121" s="31"/>
      <c r="PV121" s="31"/>
      <c r="PW121" s="31"/>
      <c r="PX121" s="31"/>
      <c r="PY121" s="31"/>
      <c r="PZ121" s="31"/>
      <c r="QA121" s="31"/>
      <c r="QB121" s="31"/>
      <c r="QC121" s="31"/>
    </row>
    <row r="122" spans="1:445">
      <c r="A122" s="36" t="s">
        <v>169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20" t="str">
        <f t="shared" si="6"/>
        <v/>
      </c>
      <c r="U122" s="20" t="str">
        <f t="shared" si="7"/>
        <v/>
      </c>
      <c r="V122" s="34" t="str">
        <f t="shared" si="9"/>
        <v/>
      </c>
      <c r="W122" s="37"/>
      <c r="X122" s="35" t="str">
        <f t="shared" si="10"/>
        <v/>
      </c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31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  <c r="DW122" s="31"/>
      <c r="DX122" s="31"/>
      <c r="DY122" s="31"/>
      <c r="DZ122" s="31"/>
      <c r="EA122" s="31"/>
      <c r="EB122" s="31"/>
      <c r="EC122" s="31"/>
      <c r="ED122" s="31"/>
      <c r="EE122" s="31"/>
      <c r="EF122" s="31"/>
      <c r="EG122" s="31"/>
      <c r="EH122" s="31"/>
      <c r="EI122" s="31"/>
      <c r="EJ122" s="31"/>
      <c r="EK122" s="31"/>
      <c r="EL122" s="31"/>
      <c r="EM122" s="31"/>
      <c r="EN122" s="31"/>
      <c r="EO122" s="31"/>
      <c r="EP122" s="31"/>
      <c r="EQ122" s="31"/>
      <c r="ER122" s="31"/>
      <c r="ES122" s="31"/>
      <c r="ET122" s="31"/>
      <c r="EU122" s="31"/>
      <c r="EV122" s="31"/>
      <c r="EW122" s="31"/>
      <c r="EX122" s="31"/>
      <c r="EY122" s="31"/>
      <c r="EZ122" s="31"/>
      <c r="FA122" s="31"/>
      <c r="FB122" s="31"/>
      <c r="FC122" s="31"/>
      <c r="FD122" s="31"/>
      <c r="FE122" s="31"/>
      <c r="FF122" s="31"/>
      <c r="FG122" s="31"/>
      <c r="FH122" s="31"/>
      <c r="FI122" s="31"/>
      <c r="FJ122" s="31"/>
      <c r="FK122" s="31"/>
      <c r="FL122" s="31"/>
      <c r="FM122" s="31"/>
      <c r="FN122" s="31"/>
      <c r="FO122" s="31"/>
      <c r="FP122" s="31"/>
      <c r="FQ122" s="31"/>
      <c r="FR122" s="31"/>
      <c r="FS122" s="31"/>
      <c r="FT122" s="31"/>
      <c r="FU122" s="31"/>
      <c r="FV122" s="31"/>
      <c r="FW122" s="31"/>
      <c r="FX122" s="31"/>
      <c r="FY122" s="31"/>
      <c r="FZ122" s="31"/>
      <c r="GA122" s="31"/>
      <c r="GB122" s="31"/>
      <c r="GC122" s="31"/>
      <c r="GD122" s="31"/>
      <c r="GE122" s="31"/>
      <c r="GF122" s="31"/>
      <c r="GG122" s="31"/>
      <c r="GH122" s="31"/>
      <c r="GI122" s="31"/>
      <c r="GJ122" s="31"/>
      <c r="GK122" s="31"/>
      <c r="GL122" s="31"/>
      <c r="GM122" s="31"/>
      <c r="GN122" s="31"/>
      <c r="GO122" s="31"/>
      <c r="GP122" s="31"/>
      <c r="GQ122" s="31"/>
      <c r="GR122" s="31"/>
      <c r="GS122" s="31"/>
      <c r="GT122" s="31"/>
      <c r="GU122" s="31"/>
      <c r="GV122" s="31"/>
      <c r="GW122" s="31"/>
      <c r="GX122" s="31"/>
      <c r="GY122" s="31"/>
      <c r="GZ122" s="31"/>
      <c r="HA122" s="31"/>
      <c r="HB122" s="31"/>
      <c r="HC122" s="31"/>
      <c r="HD122" s="31"/>
      <c r="HE122" s="31"/>
      <c r="HF122" s="31"/>
      <c r="HG122" s="31"/>
      <c r="HH122" s="31"/>
      <c r="HI122" s="31"/>
      <c r="HJ122" s="31"/>
      <c r="HK122" s="31"/>
      <c r="HL122" s="31"/>
      <c r="HM122" s="31"/>
      <c r="HN122" s="31"/>
      <c r="HO122" s="31"/>
      <c r="HP122" s="31"/>
      <c r="HQ122" s="31"/>
      <c r="HR122" s="31"/>
      <c r="HS122" s="31"/>
      <c r="HT122" s="31"/>
      <c r="HU122" s="31"/>
      <c r="HV122" s="31"/>
      <c r="HW122" s="31"/>
      <c r="HX122" s="31"/>
      <c r="HY122" s="31"/>
      <c r="HZ122" s="31"/>
      <c r="IA122" s="31"/>
      <c r="IB122" s="31"/>
      <c r="IC122" s="31"/>
      <c r="ID122" s="31"/>
      <c r="IE122" s="31"/>
      <c r="IF122" s="31"/>
      <c r="IG122" s="31"/>
      <c r="IH122" s="31"/>
      <c r="II122" s="31"/>
      <c r="IJ122" s="31"/>
      <c r="IK122" s="31"/>
      <c r="IL122" s="31"/>
      <c r="IM122" s="31"/>
      <c r="IN122" s="31"/>
      <c r="IO122" s="31"/>
      <c r="IP122" s="31"/>
      <c r="IQ122" s="31"/>
      <c r="IR122" s="31"/>
      <c r="IS122" s="31"/>
      <c r="IT122" s="31"/>
      <c r="IU122" s="31"/>
      <c r="IV122" s="31"/>
      <c r="IW122" s="31"/>
      <c r="IX122" s="31"/>
      <c r="IY122" s="31"/>
      <c r="IZ122" s="31"/>
      <c r="JA122" s="31"/>
      <c r="JB122" s="31"/>
      <c r="JC122" s="31"/>
      <c r="JD122" s="31"/>
      <c r="JE122" s="31"/>
      <c r="JF122" s="31"/>
      <c r="JG122" s="31"/>
      <c r="JH122" s="31"/>
      <c r="JI122" s="31"/>
      <c r="JJ122" s="31"/>
      <c r="JK122" s="31"/>
      <c r="JL122" s="31"/>
      <c r="JM122" s="31"/>
      <c r="JN122" s="31"/>
      <c r="JO122" s="31"/>
      <c r="JP122" s="31"/>
      <c r="JQ122" s="31"/>
      <c r="JR122" s="31"/>
      <c r="JS122" s="31"/>
      <c r="JT122" s="31"/>
      <c r="JU122" s="31"/>
      <c r="JV122" s="31"/>
      <c r="JW122" s="31"/>
      <c r="JX122" s="31"/>
      <c r="JY122" s="31"/>
      <c r="JZ122" s="31"/>
      <c r="KA122" s="31"/>
      <c r="KB122" s="31"/>
      <c r="KC122" s="31"/>
      <c r="KD122" s="31"/>
      <c r="KE122" s="31"/>
      <c r="KF122" s="31"/>
      <c r="KG122" s="31"/>
      <c r="KH122" s="31"/>
      <c r="KI122" s="31"/>
      <c r="KJ122" s="31"/>
      <c r="KK122" s="31"/>
      <c r="KL122" s="31"/>
      <c r="KM122" s="31"/>
      <c r="KN122" s="31"/>
      <c r="KO122" s="31"/>
      <c r="KP122" s="31"/>
      <c r="KQ122" s="31"/>
      <c r="KR122" s="31"/>
      <c r="KS122" s="31"/>
      <c r="KT122" s="31"/>
      <c r="KU122" s="31"/>
      <c r="KV122" s="31"/>
      <c r="KW122" s="31"/>
      <c r="KX122" s="31"/>
      <c r="KY122" s="31"/>
      <c r="KZ122" s="31"/>
      <c r="LA122" s="31"/>
      <c r="LB122" s="31"/>
      <c r="LC122" s="31"/>
      <c r="LD122" s="31"/>
      <c r="LE122" s="31"/>
      <c r="LF122" s="31"/>
      <c r="LG122" s="31"/>
      <c r="LH122" s="31"/>
      <c r="LI122" s="31"/>
      <c r="LJ122" s="31"/>
      <c r="LK122" s="31"/>
      <c r="LL122" s="31"/>
      <c r="LM122" s="31"/>
      <c r="LN122" s="31"/>
      <c r="LO122" s="31"/>
      <c r="LP122" s="31"/>
      <c r="LQ122" s="31"/>
      <c r="LR122" s="31"/>
      <c r="LS122" s="31"/>
      <c r="LT122" s="31"/>
      <c r="LU122" s="31"/>
      <c r="LV122" s="31"/>
      <c r="LW122" s="31"/>
      <c r="LX122" s="31"/>
      <c r="LY122" s="31"/>
      <c r="LZ122" s="31"/>
      <c r="MA122" s="31"/>
      <c r="MB122" s="31"/>
      <c r="MC122" s="31"/>
      <c r="MD122" s="31"/>
      <c r="ME122" s="31"/>
      <c r="MF122" s="31"/>
      <c r="MG122" s="31"/>
      <c r="MH122" s="31"/>
      <c r="MI122" s="31"/>
      <c r="MJ122" s="31"/>
      <c r="MK122" s="31"/>
      <c r="ML122" s="31"/>
      <c r="MM122" s="31"/>
      <c r="MN122" s="31"/>
      <c r="MO122" s="31"/>
      <c r="MP122" s="31"/>
      <c r="MQ122" s="31"/>
      <c r="MR122" s="31"/>
      <c r="MS122" s="31"/>
      <c r="MT122" s="31"/>
      <c r="MU122" s="31"/>
      <c r="MV122" s="31"/>
      <c r="MW122" s="31"/>
      <c r="MX122" s="31"/>
      <c r="MY122" s="31"/>
      <c r="MZ122" s="31"/>
      <c r="NA122" s="31"/>
      <c r="NB122" s="31"/>
      <c r="NC122" s="31"/>
      <c r="ND122" s="31"/>
      <c r="NE122" s="31"/>
      <c r="NF122" s="31"/>
      <c r="NG122" s="31"/>
      <c r="NH122" s="31"/>
      <c r="NI122" s="31"/>
      <c r="NJ122" s="31"/>
      <c r="NK122" s="31"/>
      <c r="NL122" s="31"/>
      <c r="NM122" s="31"/>
      <c r="NN122" s="31"/>
      <c r="NO122" s="31"/>
      <c r="NP122" s="31"/>
      <c r="NQ122" s="31"/>
      <c r="NR122" s="31"/>
      <c r="NS122" s="31"/>
      <c r="NT122" s="31"/>
      <c r="NU122" s="31"/>
      <c r="NV122" s="31"/>
      <c r="NW122" s="31"/>
      <c r="NX122" s="31"/>
      <c r="NY122" s="31"/>
      <c r="NZ122" s="31"/>
      <c r="OA122" s="31"/>
      <c r="OB122" s="31"/>
      <c r="OC122" s="31"/>
      <c r="OD122" s="31"/>
      <c r="OE122" s="31"/>
      <c r="OF122" s="31"/>
      <c r="OG122" s="31"/>
      <c r="OH122" s="31"/>
      <c r="OI122" s="31"/>
      <c r="OJ122" s="31"/>
      <c r="OK122" s="31"/>
      <c r="OL122" s="31"/>
      <c r="OM122" s="31"/>
      <c r="ON122" s="31"/>
      <c r="OO122" s="31"/>
      <c r="OP122" s="31"/>
      <c r="OQ122" s="31"/>
      <c r="OR122" s="31"/>
      <c r="OS122" s="31"/>
      <c r="OT122" s="31"/>
      <c r="OU122" s="31"/>
      <c r="OV122" s="31"/>
      <c r="OW122" s="31"/>
      <c r="OX122" s="31"/>
      <c r="OY122" s="31"/>
      <c r="OZ122" s="31"/>
      <c r="PA122" s="31"/>
      <c r="PB122" s="31"/>
      <c r="PC122" s="31"/>
      <c r="PD122" s="31"/>
      <c r="PE122" s="31"/>
      <c r="PF122" s="31"/>
      <c r="PG122" s="31"/>
      <c r="PH122" s="31"/>
      <c r="PI122" s="31"/>
      <c r="PJ122" s="31"/>
      <c r="PK122" s="31"/>
      <c r="PL122" s="31"/>
      <c r="PM122" s="31"/>
      <c r="PN122" s="31"/>
      <c r="PO122" s="31"/>
      <c r="PP122" s="31"/>
      <c r="PQ122" s="31"/>
      <c r="PR122" s="31"/>
      <c r="PS122" s="31"/>
      <c r="PT122" s="31"/>
      <c r="PU122" s="31"/>
      <c r="PV122" s="31"/>
      <c r="PW122" s="31"/>
      <c r="PX122" s="31"/>
      <c r="PY122" s="31"/>
      <c r="PZ122" s="31"/>
      <c r="QA122" s="31"/>
      <c r="QB122" s="31"/>
      <c r="QC122" s="31"/>
    </row>
    <row r="123" spans="1:445">
      <c r="A123" s="36" t="s">
        <v>155</v>
      </c>
      <c r="B123" s="33" t="s">
        <v>45</v>
      </c>
      <c r="C123" s="33">
        <v>85</v>
      </c>
      <c r="D123" s="33" t="s">
        <v>64</v>
      </c>
      <c r="E123" s="33"/>
      <c r="F123" s="33">
        <v>695</v>
      </c>
      <c r="G123" s="33">
        <v>55</v>
      </c>
      <c r="H123" s="33"/>
      <c r="I123" s="33">
        <v>80</v>
      </c>
      <c r="J123" s="33">
        <v>80</v>
      </c>
      <c r="K123" s="33">
        <v>80</v>
      </c>
      <c r="L123" s="33">
        <v>80</v>
      </c>
      <c r="M123" s="33">
        <v>80</v>
      </c>
      <c r="N123" s="33">
        <v>80</v>
      </c>
      <c r="O123" s="33">
        <v>80</v>
      </c>
      <c r="P123" s="33">
        <v>80</v>
      </c>
      <c r="Q123" s="33"/>
      <c r="R123" s="33"/>
      <c r="S123" s="33"/>
      <c r="T123" s="20">
        <f t="shared" si="6"/>
        <v>695</v>
      </c>
      <c r="U123" s="20">
        <f t="shared" si="7"/>
        <v>0</v>
      </c>
      <c r="V123" s="34">
        <f t="shared" si="9"/>
        <v>1</v>
      </c>
      <c r="W123" s="37"/>
      <c r="X123" s="35" t="str">
        <f t="shared" si="10"/>
        <v/>
      </c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  <c r="DW123" s="31"/>
      <c r="DX123" s="31"/>
      <c r="DY123" s="31"/>
      <c r="DZ123" s="31"/>
      <c r="EA123" s="31"/>
      <c r="EB123" s="31"/>
      <c r="EC123" s="31"/>
      <c r="ED123" s="31"/>
      <c r="EE123" s="31"/>
      <c r="EF123" s="31"/>
      <c r="EG123" s="31"/>
      <c r="EH123" s="31"/>
      <c r="EI123" s="31"/>
      <c r="EJ123" s="31"/>
      <c r="EK123" s="31"/>
      <c r="EL123" s="31"/>
      <c r="EM123" s="31"/>
      <c r="EN123" s="31"/>
      <c r="EO123" s="31"/>
      <c r="EP123" s="31"/>
      <c r="EQ123" s="31"/>
      <c r="ER123" s="31"/>
      <c r="ES123" s="31"/>
      <c r="ET123" s="31"/>
      <c r="EU123" s="31"/>
      <c r="EV123" s="31"/>
      <c r="EW123" s="31"/>
      <c r="EX123" s="31"/>
      <c r="EY123" s="31"/>
      <c r="EZ123" s="31"/>
      <c r="FA123" s="31"/>
      <c r="FB123" s="31"/>
      <c r="FC123" s="31"/>
      <c r="FD123" s="31"/>
      <c r="FE123" s="31"/>
      <c r="FF123" s="31"/>
      <c r="FG123" s="31"/>
      <c r="FH123" s="31"/>
      <c r="FI123" s="31"/>
      <c r="FJ123" s="31"/>
      <c r="FK123" s="31"/>
      <c r="FL123" s="31"/>
      <c r="FM123" s="31"/>
      <c r="FN123" s="31"/>
      <c r="FO123" s="31"/>
      <c r="FP123" s="31"/>
      <c r="FQ123" s="31"/>
      <c r="FR123" s="31"/>
      <c r="FS123" s="31"/>
      <c r="FT123" s="31"/>
      <c r="FU123" s="31"/>
      <c r="FV123" s="31"/>
      <c r="FW123" s="31"/>
      <c r="FX123" s="31"/>
      <c r="FY123" s="31"/>
      <c r="FZ123" s="31"/>
      <c r="GA123" s="31"/>
      <c r="GB123" s="31"/>
      <c r="GC123" s="31"/>
      <c r="GD123" s="31"/>
      <c r="GE123" s="31"/>
      <c r="GF123" s="31"/>
      <c r="GG123" s="31"/>
      <c r="GH123" s="31"/>
      <c r="GI123" s="31"/>
      <c r="GJ123" s="31"/>
      <c r="GK123" s="31"/>
      <c r="GL123" s="31"/>
      <c r="GM123" s="31"/>
      <c r="GN123" s="31"/>
      <c r="GO123" s="31"/>
      <c r="GP123" s="31"/>
      <c r="GQ123" s="31"/>
      <c r="GR123" s="31"/>
      <c r="GS123" s="31"/>
      <c r="GT123" s="31"/>
      <c r="GU123" s="31"/>
      <c r="GV123" s="31"/>
      <c r="GW123" s="31"/>
      <c r="GX123" s="31"/>
      <c r="GY123" s="31"/>
      <c r="GZ123" s="31"/>
      <c r="HA123" s="31"/>
      <c r="HB123" s="31"/>
      <c r="HC123" s="31"/>
      <c r="HD123" s="31"/>
      <c r="HE123" s="31"/>
      <c r="HF123" s="31"/>
      <c r="HG123" s="31"/>
      <c r="HH123" s="31"/>
      <c r="HI123" s="31"/>
      <c r="HJ123" s="31"/>
      <c r="HK123" s="31"/>
      <c r="HL123" s="31"/>
      <c r="HM123" s="31"/>
      <c r="HN123" s="31"/>
      <c r="HO123" s="31"/>
      <c r="HP123" s="31"/>
      <c r="HQ123" s="31"/>
      <c r="HR123" s="31"/>
      <c r="HS123" s="31"/>
      <c r="HT123" s="31"/>
      <c r="HU123" s="31"/>
      <c r="HV123" s="31"/>
      <c r="HW123" s="31"/>
      <c r="HX123" s="31"/>
      <c r="HY123" s="31"/>
      <c r="HZ123" s="31"/>
      <c r="IA123" s="31"/>
      <c r="IB123" s="31"/>
      <c r="IC123" s="31"/>
      <c r="ID123" s="31"/>
      <c r="IE123" s="31"/>
      <c r="IF123" s="31"/>
      <c r="IG123" s="31"/>
      <c r="IH123" s="31"/>
      <c r="II123" s="31"/>
      <c r="IJ123" s="31"/>
      <c r="IK123" s="31"/>
      <c r="IL123" s="31"/>
      <c r="IM123" s="31"/>
      <c r="IN123" s="31"/>
      <c r="IO123" s="31"/>
      <c r="IP123" s="31"/>
      <c r="IQ123" s="31"/>
      <c r="IR123" s="31"/>
      <c r="IS123" s="31"/>
      <c r="IT123" s="31"/>
      <c r="IU123" s="31"/>
      <c r="IV123" s="31"/>
      <c r="IW123" s="31"/>
      <c r="IX123" s="31"/>
      <c r="IY123" s="31"/>
      <c r="IZ123" s="31"/>
      <c r="JA123" s="31"/>
      <c r="JB123" s="31"/>
      <c r="JC123" s="31"/>
      <c r="JD123" s="31"/>
      <c r="JE123" s="31"/>
      <c r="JF123" s="31"/>
      <c r="JG123" s="31"/>
      <c r="JH123" s="31"/>
      <c r="JI123" s="31"/>
      <c r="JJ123" s="31"/>
      <c r="JK123" s="31"/>
      <c r="JL123" s="31"/>
      <c r="JM123" s="31"/>
      <c r="JN123" s="31"/>
      <c r="JO123" s="31"/>
      <c r="JP123" s="31"/>
      <c r="JQ123" s="31"/>
      <c r="JR123" s="31"/>
      <c r="JS123" s="31"/>
      <c r="JT123" s="31"/>
      <c r="JU123" s="31"/>
      <c r="JV123" s="31"/>
      <c r="JW123" s="31"/>
      <c r="JX123" s="31"/>
      <c r="JY123" s="31"/>
      <c r="JZ123" s="31"/>
      <c r="KA123" s="31"/>
      <c r="KB123" s="31"/>
      <c r="KC123" s="31"/>
      <c r="KD123" s="31"/>
      <c r="KE123" s="31"/>
      <c r="KF123" s="31"/>
      <c r="KG123" s="31"/>
      <c r="KH123" s="31"/>
      <c r="KI123" s="31"/>
      <c r="KJ123" s="31"/>
      <c r="KK123" s="31"/>
      <c r="KL123" s="31"/>
      <c r="KM123" s="31"/>
      <c r="KN123" s="31"/>
      <c r="KO123" s="31"/>
      <c r="KP123" s="31"/>
      <c r="KQ123" s="31"/>
      <c r="KR123" s="31"/>
      <c r="KS123" s="31"/>
      <c r="KT123" s="31"/>
      <c r="KU123" s="31"/>
      <c r="KV123" s="31"/>
      <c r="KW123" s="31"/>
      <c r="KX123" s="31"/>
      <c r="KY123" s="31"/>
      <c r="KZ123" s="31"/>
      <c r="LA123" s="31"/>
      <c r="LB123" s="31"/>
      <c r="LC123" s="31"/>
      <c r="LD123" s="31"/>
      <c r="LE123" s="31"/>
      <c r="LF123" s="31"/>
      <c r="LG123" s="31"/>
      <c r="LH123" s="31"/>
      <c r="LI123" s="31"/>
      <c r="LJ123" s="31"/>
      <c r="LK123" s="31"/>
      <c r="LL123" s="31"/>
      <c r="LM123" s="31"/>
      <c r="LN123" s="31"/>
      <c r="LO123" s="31"/>
      <c r="LP123" s="31"/>
      <c r="LQ123" s="31"/>
      <c r="LR123" s="31"/>
      <c r="LS123" s="31"/>
      <c r="LT123" s="31"/>
      <c r="LU123" s="31"/>
      <c r="LV123" s="31"/>
      <c r="LW123" s="31"/>
      <c r="LX123" s="31"/>
      <c r="LY123" s="31"/>
      <c r="LZ123" s="31"/>
      <c r="MA123" s="31"/>
      <c r="MB123" s="31"/>
      <c r="MC123" s="31"/>
      <c r="MD123" s="31"/>
      <c r="ME123" s="31"/>
      <c r="MF123" s="31"/>
      <c r="MG123" s="31"/>
      <c r="MH123" s="31"/>
      <c r="MI123" s="31"/>
      <c r="MJ123" s="31"/>
      <c r="MK123" s="31"/>
      <c r="ML123" s="31"/>
      <c r="MM123" s="31"/>
      <c r="MN123" s="31"/>
      <c r="MO123" s="31"/>
      <c r="MP123" s="31"/>
      <c r="MQ123" s="31"/>
      <c r="MR123" s="31"/>
      <c r="MS123" s="31"/>
      <c r="MT123" s="31"/>
      <c r="MU123" s="31"/>
      <c r="MV123" s="31"/>
      <c r="MW123" s="31"/>
      <c r="MX123" s="31"/>
      <c r="MY123" s="31"/>
      <c r="MZ123" s="31"/>
      <c r="NA123" s="31"/>
      <c r="NB123" s="31"/>
      <c r="NC123" s="31"/>
      <c r="ND123" s="31"/>
      <c r="NE123" s="31"/>
      <c r="NF123" s="31"/>
      <c r="NG123" s="31"/>
      <c r="NH123" s="31"/>
      <c r="NI123" s="31"/>
      <c r="NJ123" s="31"/>
      <c r="NK123" s="31"/>
      <c r="NL123" s="31"/>
      <c r="NM123" s="31"/>
      <c r="NN123" s="31"/>
      <c r="NO123" s="31"/>
      <c r="NP123" s="31"/>
      <c r="NQ123" s="31"/>
      <c r="NR123" s="31"/>
      <c r="NS123" s="31"/>
      <c r="NT123" s="31"/>
      <c r="NU123" s="31"/>
      <c r="NV123" s="31"/>
      <c r="NW123" s="31"/>
      <c r="NX123" s="31"/>
      <c r="NY123" s="31"/>
      <c r="NZ123" s="31"/>
      <c r="OA123" s="31"/>
      <c r="OB123" s="31"/>
      <c r="OC123" s="31"/>
      <c r="OD123" s="31"/>
      <c r="OE123" s="31"/>
      <c r="OF123" s="31"/>
      <c r="OG123" s="31"/>
      <c r="OH123" s="31"/>
      <c r="OI123" s="31"/>
      <c r="OJ123" s="31"/>
      <c r="OK123" s="31"/>
      <c r="OL123" s="31"/>
      <c r="OM123" s="31"/>
      <c r="ON123" s="31"/>
      <c r="OO123" s="31"/>
      <c r="OP123" s="31"/>
      <c r="OQ123" s="31"/>
      <c r="OR123" s="31"/>
      <c r="OS123" s="31"/>
      <c r="OT123" s="31"/>
      <c r="OU123" s="31"/>
      <c r="OV123" s="31"/>
      <c r="OW123" s="31"/>
      <c r="OX123" s="31"/>
      <c r="OY123" s="31"/>
      <c r="OZ123" s="31"/>
      <c r="PA123" s="31"/>
      <c r="PB123" s="31"/>
      <c r="PC123" s="31"/>
      <c r="PD123" s="31"/>
      <c r="PE123" s="31"/>
      <c r="PF123" s="31"/>
      <c r="PG123" s="31"/>
      <c r="PH123" s="31"/>
      <c r="PI123" s="31"/>
      <c r="PJ123" s="31"/>
      <c r="PK123" s="31"/>
      <c r="PL123" s="31"/>
      <c r="PM123" s="31"/>
      <c r="PN123" s="31"/>
      <c r="PO123" s="31"/>
      <c r="PP123" s="31"/>
      <c r="PQ123" s="31"/>
      <c r="PR123" s="31"/>
      <c r="PS123" s="31"/>
      <c r="PT123" s="31"/>
      <c r="PU123" s="31"/>
      <c r="PV123" s="31"/>
      <c r="PW123" s="31"/>
      <c r="PX123" s="31"/>
      <c r="PY123" s="31"/>
      <c r="PZ123" s="31"/>
      <c r="QA123" s="31"/>
      <c r="QB123" s="31"/>
      <c r="QC123" s="31"/>
    </row>
    <row r="124" spans="1:445">
      <c r="A124" s="36" t="s">
        <v>156</v>
      </c>
      <c r="B124" s="33" t="s">
        <v>735</v>
      </c>
      <c r="C124" s="33">
        <v>120</v>
      </c>
      <c r="D124" s="33" t="s">
        <v>529</v>
      </c>
      <c r="E124" s="33"/>
      <c r="F124" s="33">
        <v>1100</v>
      </c>
      <c r="G124" s="33">
        <v>100</v>
      </c>
      <c r="H124" s="33"/>
      <c r="I124" s="33">
        <v>125</v>
      </c>
      <c r="J124" s="50">
        <v>125</v>
      </c>
      <c r="K124" s="33">
        <v>125</v>
      </c>
      <c r="L124" s="33">
        <v>125</v>
      </c>
      <c r="M124" s="33">
        <v>125</v>
      </c>
      <c r="N124" s="33">
        <v>125</v>
      </c>
      <c r="O124" s="33">
        <v>125</v>
      </c>
      <c r="P124" s="33">
        <v>125</v>
      </c>
      <c r="Q124" s="33"/>
      <c r="R124" s="33"/>
      <c r="S124" s="33"/>
      <c r="T124" s="20">
        <f t="shared" si="6"/>
        <v>1100</v>
      </c>
      <c r="U124" s="20">
        <f t="shared" si="7"/>
        <v>0</v>
      </c>
      <c r="V124" s="34">
        <f t="shared" si="9"/>
        <v>1</v>
      </c>
      <c r="W124" s="37"/>
      <c r="X124" s="35" t="str">
        <f t="shared" si="10"/>
        <v/>
      </c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  <c r="DW124" s="31"/>
      <c r="DX124" s="31"/>
      <c r="DY124" s="31"/>
      <c r="DZ124" s="31"/>
      <c r="EA124" s="31"/>
      <c r="EB124" s="31"/>
      <c r="EC124" s="31"/>
      <c r="ED124" s="31"/>
      <c r="EE124" s="31"/>
      <c r="EF124" s="31"/>
      <c r="EG124" s="31"/>
      <c r="EH124" s="31"/>
      <c r="EI124" s="31"/>
      <c r="EJ124" s="31"/>
      <c r="EK124" s="31"/>
      <c r="EL124" s="31"/>
      <c r="EM124" s="31"/>
      <c r="EN124" s="31"/>
      <c r="EO124" s="31"/>
      <c r="EP124" s="31"/>
      <c r="EQ124" s="31"/>
      <c r="ER124" s="31"/>
      <c r="ES124" s="31"/>
      <c r="ET124" s="31"/>
      <c r="EU124" s="31"/>
      <c r="EV124" s="31"/>
      <c r="EW124" s="31"/>
      <c r="EX124" s="31"/>
      <c r="EY124" s="31"/>
      <c r="EZ124" s="31"/>
      <c r="FA124" s="31"/>
      <c r="FB124" s="31"/>
      <c r="FC124" s="31"/>
      <c r="FD124" s="31"/>
      <c r="FE124" s="31"/>
      <c r="FF124" s="31"/>
      <c r="FG124" s="31"/>
      <c r="FH124" s="31"/>
      <c r="FI124" s="31"/>
      <c r="FJ124" s="31"/>
      <c r="FK124" s="31"/>
      <c r="FL124" s="31"/>
      <c r="FM124" s="31"/>
      <c r="FN124" s="31"/>
      <c r="FO124" s="31"/>
      <c r="FP124" s="31"/>
      <c r="FQ124" s="31"/>
      <c r="FR124" s="31"/>
      <c r="FS124" s="31"/>
      <c r="FT124" s="31"/>
      <c r="FU124" s="31"/>
      <c r="FV124" s="31"/>
      <c r="FW124" s="31"/>
      <c r="FX124" s="31"/>
      <c r="FY124" s="31"/>
      <c r="FZ124" s="31"/>
      <c r="GA124" s="31"/>
      <c r="GB124" s="31"/>
      <c r="GC124" s="31"/>
      <c r="GD124" s="31"/>
      <c r="GE124" s="31"/>
      <c r="GF124" s="31"/>
      <c r="GG124" s="31"/>
      <c r="GH124" s="31"/>
      <c r="GI124" s="31"/>
      <c r="GJ124" s="31"/>
      <c r="GK124" s="31"/>
      <c r="GL124" s="31"/>
      <c r="GM124" s="31"/>
      <c r="GN124" s="31"/>
      <c r="GO124" s="31"/>
      <c r="GP124" s="31"/>
      <c r="GQ124" s="31"/>
      <c r="GR124" s="31"/>
      <c r="GS124" s="31"/>
      <c r="GT124" s="31"/>
      <c r="GU124" s="31"/>
      <c r="GV124" s="31"/>
      <c r="GW124" s="31"/>
      <c r="GX124" s="31"/>
      <c r="GY124" s="31"/>
      <c r="GZ124" s="31"/>
      <c r="HA124" s="31"/>
      <c r="HB124" s="31"/>
      <c r="HC124" s="31"/>
      <c r="HD124" s="31"/>
      <c r="HE124" s="31"/>
      <c r="HF124" s="31"/>
      <c r="HG124" s="31"/>
      <c r="HH124" s="31"/>
      <c r="HI124" s="31"/>
      <c r="HJ124" s="31"/>
      <c r="HK124" s="31"/>
      <c r="HL124" s="31"/>
      <c r="HM124" s="31"/>
      <c r="HN124" s="31"/>
      <c r="HO124" s="31"/>
      <c r="HP124" s="31"/>
      <c r="HQ124" s="31"/>
      <c r="HR124" s="31"/>
      <c r="HS124" s="31"/>
      <c r="HT124" s="31"/>
      <c r="HU124" s="31"/>
      <c r="HV124" s="31"/>
      <c r="HW124" s="31"/>
      <c r="HX124" s="31"/>
      <c r="HY124" s="31"/>
      <c r="HZ124" s="31"/>
      <c r="IA124" s="31"/>
      <c r="IB124" s="31"/>
      <c r="IC124" s="31"/>
      <c r="ID124" s="31"/>
      <c r="IE124" s="31"/>
      <c r="IF124" s="31"/>
      <c r="IG124" s="31"/>
      <c r="IH124" s="31"/>
      <c r="II124" s="31"/>
      <c r="IJ124" s="31"/>
      <c r="IK124" s="31"/>
      <c r="IL124" s="31"/>
      <c r="IM124" s="31"/>
      <c r="IN124" s="31"/>
      <c r="IO124" s="31"/>
      <c r="IP124" s="31"/>
      <c r="IQ124" s="31"/>
      <c r="IR124" s="31"/>
      <c r="IS124" s="31"/>
      <c r="IT124" s="31"/>
      <c r="IU124" s="31"/>
      <c r="IV124" s="31"/>
      <c r="IW124" s="31"/>
      <c r="IX124" s="31"/>
      <c r="IY124" s="31"/>
      <c r="IZ124" s="31"/>
      <c r="JA124" s="31"/>
      <c r="JB124" s="31"/>
      <c r="JC124" s="31"/>
      <c r="JD124" s="31"/>
      <c r="JE124" s="31"/>
      <c r="JF124" s="31"/>
      <c r="JG124" s="31"/>
      <c r="JH124" s="31"/>
      <c r="JI124" s="31"/>
      <c r="JJ124" s="31"/>
      <c r="JK124" s="31"/>
      <c r="JL124" s="31"/>
      <c r="JM124" s="31"/>
      <c r="JN124" s="31"/>
      <c r="JO124" s="31"/>
      <c r="JP124" s="31"/>
      <c r="JQ124" s="31"/>
      <c r="JR124" s="31"/>
      <c r="JS124" s="31"/>
      <c r="JT124" s="31"/>
      <c r="JU124" s="31"/>
      <c r="JV124" s="31"/>
      <c r="JW124" s="31"/>
      <c r="JX124" s="31"/>
      <c r="JY124" s="31"/>
      <c r="JZ124" s="31"/>
      <c r="KA124" s="31"/>
      <c r="KB124" s="31"/>
      <c r="KC124" s="31"/>
      <c r="KD124" s="31"/>
      <c r="KE124" s="31"/>
      <c r="KF124" s="31"/>
      <c r="KG124" s="31"/>
      <c r="KH124" s="31"/>
      <c r="KI124" s="31"/>
      <c r="KJ124" s="31"/>
      <c r="KK124" s="31"/>
      <c r="KL124" s="31"/>
      <c r="KM124" s="31"/>
      <c r="KN124" s="31"/>
      <c r="KO124" s="31"/>
      <c r="KP124" s="31"/>
      <c r="KQ124" s="31"/>
      <c r="KR124" s="31"/>
      <c r="KS124" s="31"/>
      <c r="KT124" s="31"/>
      <c r="KU124" s="31"/>
      <c r="KV124" s="31"/>
      <c r="KW124" s="31"/>
      <c r="KX124" s="31"/>
      <c r="KY124" s="31"/>
      <c r="KZ124" s="31"/>
      <c r="LA124" s="31"/>
      <c r="LB124" s="31"/>
      <c r="LC124" s="31"/>
      <c r="LD124" s="31"/>
      <c r="LE124" s="31"/>
      <c r="LF124" s="31"/>
      <c r="LG124" s="31"/>
      <c r="LH124" s="31"/>
      <c r="LI124" s="31"/>
      <c r="LJ124" s="31"/>
      <c r="LK124" s="31"/>
      <c r="LL124" s="31"/>
      <c r="LM124" s="31"/>
      <c r="LN124" s="31"/>
      <c r="LO124" s="31"/>
      <c r="LP124" s="31"/>
      <c r="LQ124" s="31"/>
      <c r="LR124" s="31"/>
      <c r="LS124" s="31"/>
      <c r="LT124" s="31"/>
      <c r="LU124" s="31"/>
      <c r="LV124" s="31"/>
      <c r="LW124" s="31"/>
      <c r="LX124" s="31"/>
      <c r="LY124" s="31"/>
      <c r="LZ124" s="31"/>
      <c r="MA124" s="31"/>
      <c r="MB124" s="31"/>
      <c r="MC124" s="31"/>
      <c r="MD124" s="31"/>
      <c r="ME124" s="31"/>
      <c r="MF124" s="31"/>
      <c r="MG124" s="31"/>
      <c r="MH124" s="31"/>
      <c r="MI124" s="31"/>
      <c r="MJ124" s="31"/>
      <c r="MK124" s="31"/>
      <c r="ML124" s="31"/>
      <c r="MM124" s="31"/>
      <c r="MN124" s="31"/>
      <c r="MO124" s="31"/>
      <c r="MP124" s="31"/>
      <c r="MQ124" s="31"/>
      <c r="MR124" s="31"/>
      <c r="MS124" s="31"/>
      <c r="MT124" s="31"/>
      <c r="MU124" s="31"/>
      <c r="MV124" s="31"/>
      <c r="MW124" s="31"/>
      <c r="MX124" s="31"/>
      <c r="MY124" s="31"/>
      <c r="MZ124" s="31"/>
      <c r="NA124" s="31"/>
      <c r="NB124" s="31"/>
      <c r="NC124" s="31"/>
      <c r="ND124" s="31"/>
      <c r="NE124" s="31"/>
      <c r="NF124" s="31"/>
      <c r="NG124" s="31"/>
      <c r="NH124" s="31"/>
      <c r="NI124" s="31"/>
      <c r="NJ124" s="31"/>
      <c r="NK124" s="31"/>
      <c r="NL124" s="31"/>
      <c r="NM124" s="31"/>
      <c r="NN124" s="31"/>
      <c r="NO124" s="31"/>
      <c r="NP124" s="31"/>
      <c r="NQ124" s="31"/>
      <c r="NR124" s="31"/>
      <c r="NS124" s="31"/>
      <c r="NT124" s="31"/>
      <c r="NU124" s="31"/>
      <c r="NV124" s="31"/>
      <c r="NW124" s="31"/>
      <c r="NX124" s="31"/>
      <c r="NY124" s="31"/>
      <c r="NZ124" s="31"/>
      <c r="OA124" s="31"/>
      <c r="OB124" s="31"/>
      <c r="OC124" s="31"/>
      <c r="OD124" s="31"/>
      <c r="OE124" s="31"/>
      <c r="OF124" s="31"/>
      <c r="OG124" s="31"/>
      <c r="OH124" s="31"/>
      <c r="OI124" s="31"/>
      <c r="OJ124" s="31"/>
      <c r="OK124" s="31"/>
      <c r="OL124" s="31"/>
      <c r="OM124" s="31"/>
      <c r="ON124" s="31"/>
      <c r="OO124" s="31"/>
      <c r="OP124" s="31"/>
      <c r="OQ124" s="31"/>
      <c r="OR124" s="31"/>
      <c r="OS124" s="31"/>
      <c r="OT124" s="31"/>
      <c r="OU124" s="31"/>
      <c r="OV124" s="31"/>
      <c r="OW124" s="31"/>
      <c r="OX124" s="31"/>
      <c r="OY124" s="31"/>
      <c r="OZ124" s="31"/>
      <c r="PA124" s="31"/>
      <c r="PB124" s="31"/>
      <c r="PC124" s="31"/>
      <c r="PD124" s="31"/>
      <c r="PE124" s="31"/>
      <c r="PF124" s="31"/>
      <c r="PG124" s="31"/>
      <c r="PH124" s="31"/>
      <c r="PI124" s="31"/>
      <c r="PJ124" s="31"/>
      <c r="PK124" s="31"/>
      <c r="PL124" s="31"/>
      <c r="PM124" s="31"/>
      <c r="PN124" s="31"/>
      <c r="PO124" s="31"/>
      <c r="PP124" s="31"/>
      <c r="PQ124" s="31"/>
      <c r="PR124" s="31"/>
      <c r="PS124" s="31"/>
      <c r="PT124" s="31"/>
      <c r="PU124" s="31"/>
      <c r="PV124" s="31"/>
      <c r="PW124" s="31"/>
      <c r="PX124" s="31"/>
      <c r="PY124" s="31"/>
      <c r="PZ124" s="31"/>
      <c r="QA124" s="31"/>
      <c r="QB124" s="31"/>
      <c r="QC124" s="31"/>
    </row>
    <row r="125" spans="1:445">
      <c r="A125" s="36" t="s">
        <v>157</v>
      </c>
      <c r="B125" s="33" t="s">
        <v>735</v>
      </c>
      <c r="C125" s="33">
        <v>120</v>
      </c>
      <c r="D125" s="33" t="s">
        <v>28</v>
      </c>
      <c r="E125" s="33"/>
      <c r="F125" s="33">
        <v>1100</v>
      </c>
      <c r="G125" s="33">
        <v>100</v>
      </c>
      <c r="H125" s="33"/>
      <c r="I125" s="33">
        <v>125</v>
      </c>
      <c r="J125" s="33">
        <v>125</v>
      </c>
      <c r="K125" s="33">
        <v>125</v>
      </c>
      <c r="L125" s="33">
        <v>125</v>
      </c>
      <c r="M125" s="33">
        <v>125</v>
      </c>
      <c r="N125" s="33">
        <v>125</v>
      </c>
      <c r="O125" s="33">
        <v>125</v>
      </c>
      <c r="P125" s="33">
        <v>125</v>
      </c>
      <c r="Q125" s="33"/>
      <c r="R125" s="33"/>
      <c r="S125" s="33"/>
      <c r="T125" s="20">
        <f t="shared" si="6"/>
        <v>1100</v>
      </c>
      <c r="U125" s="20">
        <f t="shared" si="7"/>
        <v>0</v>
      </c>
      <c r="V125" s="34">
        <f t="shared" si="9"/>
        <v>1</v>
      </c>
      <c r="W125" s="37"/>
      <c r="X125" s="35" t="str">
        <f t="shared" si="10"/>
        <v/>
      </c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  <c r="DW125" s="31"/>
      <c r="DX125" s="31"/>
      <c r="DY125" s="31"/>
      <c r="DZ125" s="31"/>
      <c r="EA125" s="31"/>
      <c r="EB125" s="31"/>
      <c r="EC125" s="31"/>
      <c r="ED125" s="31"/>
      <c r="EE125" s="31"/>
      <c r="EF125" s="31"/>
      <c r="EG125" s="31"/>
      <c r="EH125" s="31"/>
      <c r="EI125" s="31"/>
      <c r="EJ125" s="31"/>
      <c r="EK125" s="31"/>
      <c r="EL125" s="31"/>
      <c r="EM125" s="31"/>
      <c r="EN125" s="31"/>
      <c r="EO125" s="31"/>
      <c r="EP125" s="31"/>
      <c r="EQ125" s="31"/>
      <c r="ER125" s="31"/>
      <c r="ES125" s="31"/>
      <c r="ET125" s="31"/>
      <c r="EU125" s="31"/>
      <c r="EV125" s="31"/>
      <c r="EW125" s="31"/>
      <c r="EX125" s="31"/>
      <c r="EY125" s="31"/>
      <c r="EZ125" s="31"/>
      <c r="FA125" s="31"/>
      <c r="FB125" s="31"/>
      <c r="FC125" s="31"/>
      <c r="FD125" s="31"/>
      <c r="FE125" s="31"/>
      <c r="FF125" s="31"/>
      <c r="FG125" s="31"/>
      <c r="FH125" s="31"/>
      <c r="FI125" s="31"/>
      <c r="FJ125" s="31"/>
      <c r="FK125" s="31"/>
      <c r="FL125" s="31"/>
      <c r="FM125" s="31"/>
      <c r="FN125" s="31"/>
      <c r="FO125" s="31"/>
      <c r="FP125" s="31"/>
      <c r="FQ125" s="31"/>
      <c r="FR125" s="31"/>
      <c r="FS125" s="31"/>
      <c r="FT125" s="31"/>
      <c r="FU125" s="31"/>
      <c r="FV125" s="31"/>
      <c r="FW125" s="31"/>
      <c r="FX125" s="31"/>
      <c r="FY125" s="31"/>
      <c r="FZ125" s="31"/>
      <c r="GA125" s="31"/>
      <c r="GB125" s="31"/>
      <c r="GC125" s="31"/>
      <c r="GD125" s="31"/>
      <c r="GE125" s="31"/>
      <c r="GF125" s="31"/>
      <c r="GG125" s="31"/>
      <c r="GH125" s="31"/>
      <c r="GI125" s="31"/>
      <c r="GJ125" s="31"/>
      <c r="GK125" s="31"/>
      <c r="GL125" s="31"/>
      <c r="GM125" s="31"/>
      <c r="GN125" s="31"/>
      <c r="GO125" s="31"/>
      <c r="GP125" s="31"/>
      <c r="GQ125" s="31"/>
      <c r="GR125" s="31"/>
      <c r="GS125" s="31"/>
      <c r="GT125" s="31"/>
      <c r="GU125" s="31"/>
      <c r="GV125" s="31"/>
      <c r="GW125" s="31"/>
      <c r="GX125" s="31"/>
      <c r="GY125" s="31"/>
      <c r="GZ125" s="31"/>
      <c r="HA125" s="31"/>
      <c r="HB125" s="31"/>
      <c r="HC125" s="31"/>
      <c r="HD125" s="31"/>
      <c r="HE125" s="31"/>
      <c r="HF125" s="31"/>
      <c r="HG125" s="31"/>
      <c r="HH125" s="31"/>
      <c r="HI125" s="31"/>
      <c r="HJ125" s="31"/>
      <c r="HK125" s="31"/>
      <c r="HL125" s="31"/>
      <c r="HM125" s="31"/>
      <c r="HN125" s="31"/>
      <c r="HO125" s="31"/>
      <c r="HP125" s="31"/>
      <c r="HQ125" s="31"/>
      <c r="HR125" s="31"/>
      <c r="HS125" s="31"/>
      <c r="HT125" s="31"/>
      <c r="HU125" s="31"/>
      <c r="HV125" s="31"/>
      <c r="HW125" s="31"/>
      <c r="HX125" s="31"/>
      <c r="HY125" s="31"/>
      <c r="HZ125" s="31"/>
      <c r="IA125" s="31"/>
      <c r="IB125" s="31"/>
      <c r="IC125" s="31"/>
      <c r="ID125" s="31"/>
      <c r="IE125" s="31"/>
      <c r="IF125" s="31"/>
      <c r="IG125" s="31"/>
      <c r="IH125" s="31"/>
      <c r="II125" s="31"/>
      <c r="IJ125" s="31"/>
      <c r="IK125" s="31"/>
      <c r="IL125" s="31"/>
      <c r="IM125" s="31"/>
      <c r="IN125" s="31"/>
      <c r="IO125" s="31"/>
      <c r="IP125" s="31"/>
      <c r="IQ125" s="31"/>
      <c r="IR125" s="31"/>
      <c r="IS125" s="31"/>
      <c r="IT125" s="31"/>
      <c r="IU125" s="31"/>
      <c r="IV125" s="31"/>
      <c r="IW125" s="31"/>
      <c r="IX125" s="31"/>
      <c r="IY125" s="31"/>
      <c r="IZ125" s="31"/>
      <c r="JA125" s="31"/>
      <c r="JB125" s="31"/>
      <c r="JC125" s="31"/>
      <c r="JD125" s="31"/>
      <c r="JE125" s="31"/>
      <c r="JF125" s="31"/>
      <c r="JG125" s="31"/>
      <c r="JH125" s="31"/>
      <c r="JI125" s="31"/>
      <c r="JJ125" s="31"/>
      <c r="JK125" s="31"/>
      <c r="JL125" s="31"/>
      <c r="JM125" s="31"/>
      <c r="JN125" s="31"/>
      <c r="JO125" s="31"/>
      <c r="JP125" s="31"/>
      <c r="JQ125" s="31"/>
      <c r="JR125" s="31"/>
      <c r="JS125" s="31"/>
      <c r="JT125" s="31"/>
      <c r="JU125" s="31"/>
      <c r="JV125" s="31"/>
      <c r="JW125" s="31"/>
      <c r="JX125" s="31"/>
      <c r="JY125" s="31"/>
      <c r="JZ125" s="31"/>
      <c r="KA125" s="31"/>
      <c r="KB125" s="31"/>
      <c r="KC125" s="31"/>
      <c r="KD125" s="31"/>
      <c r="KE125" s="31"/>
      <c r="KF125" s="31"/>
      <c r="KG125" s="31"/>
      <c r="KH125" s="31"/>
      <c r="KI125" s="31"/>
      <c r="KJ125" s="31"/>
      <c r="KK125" s="31"/>
      <c r="KL125" s="31"/>
      <c r="KM125" s="31"/>
      <c r="KN125" s="31"/>
      <c r="KO125" s="31"/>
      <c r="KP125" s="31"/>
      <c r="KQ125" s="31"/>
      <c r="KR125" s="31"/>
      <c r="KS125" s="31"/>
      <c r="KT125" s="31"/>
      <c r="KU125" s="31"/>
      <c r="KV125" s="31"/>
      <c r="KW125" s="31"/>
      <c r="KX125" s="31"/>
      <c r="KY125" s="31"/>
      <c r="KZ125" s="31"/>
      <c r="LA125" s="31"/>
      <c r="LB125" s="31"/>
      <c r="LC125" s="31"/>
      <c r="LD125" s="31"/>
      <c r="LE125" s="31"/>
      <c r="LF125" s="31"/>
      <c r="LG125" s="31"/>
      <c r="LH125" s="31"/>
      <c r="LI125" s="31"/>
      <c r="LJ125" s="31"/>
      <c r="LK125" s="31"/>
      <c r="LL125" s="31"/>
      <c r="LM125" s="31"/>
      <c r="LN125" s="31"/>
      <c r="LO125" s="31"/>
      <c r="LP125" s="31"/>
      <c r="LQ125" s="31"/>
      <c r="LR125" s="31"/>
      <c r="LS125" s="31"/>
      <c r="LT125" s="31"/>
      <c r="LU125" s="31"/>
      <c r="LV125" s="31"/>
      <c r="LW125" s="31"/>
      <c r="LX125" s="31"/>
      <c r="LY125" s="31"/>
      <c r="LZ125" s="31"/>
      <c r="MA125" s="31"/>
      <c r="MB125" s="31"/>
      <c r="MC125" s="31"/>
      <c r="MD125" s="31"/>
      <c r="ME125" s="31"/>
      <c r="MF125" s="31"/>
      <c r="MG125" s="31"/>
      <c r="MH125" s="31"/>
      <c r="MI125" s="31"/>
      <c r="MJ125" s="31"/>
      <c r="MK125" s="31"/>
      <c r="ML125" s="31"/>
      <c r="MM125" s="31"/>
      <c r="MN125" s="31"/>
      <c r="MO125" s="31"/>
      <c r="MP125" s="31"/>
      <c r="MQ125" s="31"/>
      <c r="MR125" s="31"/>
      <c r="MS125" s="31"/>
      <c r="MT125" s="31"/>
      <c r="MU125" s="31"/>
      <c r="MV125" s="31"/>
      <c r="MW125" s="31"/>
      <c r="MX125" s="31"/>
      <c r="MY125" s="31"/>
      <c r="MZ125" s="31"/>
      <c r="NA125" s="31"/>
      <c r="NB125" s="31"/>
      <c r="NC125" s="31"/>
      <c r="ND125" s="31"/>
      <c r="NE125" s="31"/>
      <c r="NF125" s="31"/>
      <c r="NG125" s="31"/>
      <c r="NH125" s="31"/>
      <c r="NI125" s="31"/>
      <c r="NJ125" s="31"/>
      <c r="NK125" s="31"/>
      <c r="NL125" s="31"/>
      <c r="NM125" s="31"/>
      <c r="NN125" s="31"/>
      <c r="NO125" s="31"/>
      <c r="NP125" s="31"/>
      <c r="NQ125" s="31"/>
      <c r="NR125" s="31"/>
      <c r="NS125" s="31"/>
      <c r="NT125" s="31"/>
      <c r="NU125" s="31"/>
      <c r="NV125" s="31"/>
      <c r="NW125" s="31"/>
      <c r="NX125" s="31"/>
      <c r="NY125" s="31"/>
      <c r="NZ125" s="31"/>
      <c r="OA125" s="31"/>
      <c r="OB125" s="31"/>
      <c r="OC125" s="31"/>
      <c r="OD125" s="31"/>
      <c r="OE125" s="31"/>
      <c r="OF125" s="31"/>
      <c r="OG125" s="31"/>
      <c r="OH125" s="31"/>
      <c r="OI125" s="31"/>
      <c r="OJ125" s="31"/>
      <c r="OK125" s="31"/>
      <c r="OL125" s="31"/>
      <c r="OM125" s="31"/>
      <c r="ON125" s="31"/>
      <c r="OO125" s="31"/>
      <c r="OP125" s="31"/>
      <c r="OQ125" s="31"/>
      <c r="OR125" s="31"/>
      <c r="OS125" s="31"/>
      <c r="OT125" s="31"/>
      <c r="OU125" s="31"/>
      <c r="OV125" s="31"/>
      <c r="OW125" s="31"/>
      <c r="OX125" s="31"/>
      <c r="OY125" s="31"/>
      <c r="OZ125" s="31"/>
      <c r="PA125" s="31"/>
      <c r="PB125" s="31"/>
      <c r="PC125" s="31"/>
      <c r="PD125" s="31"/>
      <c r="PE125" s="31"/>
      <c r="PF125" s="31"/>
      <c r="PG125" s="31"/>
      <c r="PH125" s="31"/>
      <c r="PI125" s="31"/>
      <c r="PJ125" s="31"/>
      <c r="PK125" s="31"/>
      <c r="PL125" s="31"/>
      <c r="PM125" s="31"/>
      <c r="PN125" s="31"/>
      <c r="PO125" s="31"/>
      <c r="PP125" s="31"/>
      <c r="PQ125" s="31"/>
      <c r="PR125" s="31"/>
      <c r="PS125" s="31"/>
      <c r="PT125" s="31"/>
      <c r="PU125" s="31"/>
      <c r="PV125" s="31"/>
      <c r="PW125" s="31"/>
      <c r="PX125" s="31"/>
      <c r="PY125" s="31"/>
      <c r="PZ125" s="31"/>
      <c r="QA125" s="31"/>
      <c r="QB125" s="31"/>
      <c r="QC125" s="31"/>
    </row>
    <row r="126" spans="1:445">
      <c r="A126" s="36" t="s">
        <v>852</v>
      </c>
      <c r="B126" s="33" t="s">
        <v>27</v>
      </c>
      <c r="C126" s="33"/>
      <c r="D126" s="33" t="s">
        <v>233</v>
      </c>
      <c r="E126" s="33"/>
      <c r="F126" s="33">
        <v>930</v>
      </c>
      <c r="G126" s="33">
        <v>90</v>
      </c>
      <c r="H126" s="33"/>
      <c r="I126" s="33">
        <v>105</v>
      </c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20">
        <f t="shared" si="6"/>
        <v>195</v>
      </c>
      <c r="U126" s="20">
        <f t="shared" si="7"/>
        <v>0</v>
      </c>
      <c r="V126" s="34">
        <f t="shared" si="9"/>
        <v>1</v>
      </c>
      <c r="W126" s="37" t="s">
        <v>735</v>
      </c>
      <c r="X126" s="35">
        <f t="shared" si="10"/>
        <v>735</v>
      </c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  <c r="CJ126" s="31"/>
      <c r="CK126" s="31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  <c r="DW126" s="31"/>
      <c r="DX126" s="31"/>
      <c r="DY126" s="31"/>
      <c r="DZ126" s="31"/>
      <c r="EA126" s="31"/>
      <c r="EB126" s="31"/>
      <c r="EC126" s="31"/>
      <c r="ED126" s="31"/>
      <c r="EE126" s="31"/>
      <c r="EF126" s="31"/>
      <c r="EG126" s="31"/>
      <c r="EH126" s="31"/>
      <c r="EI126" s="31"/>
      <c r="EJ126" s="31"/>
      <c r="EK126" s="31"/>
      <c r="EL126" s="31"/>
      <c r="EM126" s="31"/>
      <c r="EN126" s="31"/>
      <c r="EO126" s="31"/>
      <c r="EP126" s="31"/>
      <c r="EQ126" s="31"/>
      <c r="ER126" s="31"/>
      <c r="ES126" s="31"/>
      <c r="ET126" s="31"/>
      <c r="EU126" s="31"/>
      <c r="EV126" s="31"/>
      <c r="EW126" s="31"/>
      <c r="EX126" s="31"/>
      <c r="EY126" s="31"/>
      <c r="EZ126" s="31"/>
      <c r="FA126" s="31"/>
      <c r="FB126" s="31"/>
      <c r="FC126" s="31"/>
      <c r="FD126" s="31"/>
      <c r="FE126" s="31"/>
      <c r="FF126" s="31"/>
      <c r="FG126" s="31"/>
      <c r="FH126" s="31"/>
      <c r="FI126" s="31"/>
      <c r="FJ126" s="31"/>
      <c r="FK126" s="31"/>
      <c r="FL126" s="31"/>
      <c r="FM126" s="31"/>
      <c r="FN126" s="31"/>
      <c r="FO126" s="31"/>
      <c r="FP126" s="31"/>
      <c r="FQ126" s="31"/>
      <c r="FR126" s="31"/>
      <c r="FS126" s="31"/>
      <c r="FT126" s="31"/>
      <c r="FU126" s="31"/>
      <c r="FV126" s="31"/>
      <c r="FW126" s="31"/>
      <c r="FX126" s="31"/>
      <c r="FY126" s="31"/>
      <c r="FZ126" s="31"/>
      <c r="GA126" s="31"/>
      <c r="GB126" s="31"/>
      <c r="GC126" s="31"/>
      <c r="GD126" s="31"/>
      <c r="GE126" s="31"/>
      <c r="GF126" s="31"/>
      <c r="GG126" s="31"/>
      <c r="GH126" s="31"/>
      <c r="GI126" s="31"/>
      <c r="GJ126" s="31"/>
      <c r="GK126" s="31"/>
      <c r="GL126" s="31"/>
      <c r="GM126" s="31"/>
      <c r="GN126" s="31"/>
      <c r="GO126" s="31"/>
      <c r="GP126" s="31"/>
      <c r="GQ126" s="31"/>
      <c r="GR126" s="31"/>
      <c r="GS126" s="31"/>
      <c r="GT126" s="31"/>
      <c r="GU126" s="31"/>
      <c r="GV126" s="31"/>
      <c r="GW126" s="31"/>
      <c r="GX126" s="31"/>
      <c r="GY126" s="31"/>
      <c r="GZ126" s="31"/>
      <c r="HA126" s="31"/>
      <c r="HB126" s="31"/>
      <c r="HC126" s="31"/>
      <c r="HD126" s="31"/>
      <c r="HE126" s="31"/>
      <c r="HF126" s="31"/>
      <c r="HG126" s="31"/>
      <c r="HH126" s="31"/>
      <c r="HI126" s="31"/>
      <c r="HJ126" s="31"/>
      <c r="HK126" s="31"/>
      <c r="HL126" s="31"/>
      <c r="HM126" s="31"/>
      <c r="HN126" s="31"/>
      <c r="HO126" s="31"/>
      <c r="HP126" s="31"/>
      <c r="HQ126" s="31"/>
      <c r="HR126" s="31"/>
      <c r="HS126" s="31"/>
      <c r="HT126" s="31"/>
      <c r="HU126" s="31"/>
      <c r="HV126" s="31"/>
      <c r="HW126" s="31"/>
      <c r="HX126" s="31"/>
      <c r="HY126" s="31"/>
      <c r="HZ126" s="31"/>
      <c r="IA126" s="31"/>
      <c r="IB126" s="31"/>
      <c r="IC126" s="31"/>
      <c r="ID126" s="31"/>
      <c r="IE126" s="31"/>
      <c r="IF126" s="31"/>
      <c r="IG126" s="31"/>
      <c r="IH126" s="31"/>
      <c r="II126" s="31"/>
      <c r="IJ126" s="31"/>
      <c r="IK126" s="31"/>
      <c r="IL126" s="31"/>
      <c r="IM126" s="31"/>
      <c r="IN126" s="31"/>
      <c r="IO126" s="31"/>
      <c r="IP126" s="31"/>
      <c r="IQ126" s="31"/>
      <c r="IR126" s="31"/>
      <c r="IS126" s="31"/>
      <c r="IT126" s="31"/>
      <c r="IU126" s="31"/>
      <c r="IV126" s="31"/>
      <c r="IW126" s="31"/>
      <c r="IX126" s="31"/>
      <c r="IY126" s="31"/>
      <c r="IZ126" s="31"/>
      <c r="JA126" s="31"/>
      <c r="JB126" s="31"/>
      <c r="JC126" s="31"/>
      <c r="JD126" s="31"/>
      <c r="JE126" s="31"/>
      <c r="JF126" s="31"/>
      <c r="JG126" s="31"/>
      <c r="JH126" s="31"/>
      <c r="JI126" s="31"/>
      <c r="JJ126" s="31"/>
      <c r="JK126" s="31"/>
      <c r="JL126" s="31"/>
      <c r="JM126" s="31"/>
      <c r="JN126" s="31"/>
      <c r="JO126" s="31"/>
      <c r="JP126" s="31"/>
      <c r="JQ126" s="31"/>
      <c r="JR126" s="31"/>
      <c r="JS126" s="31"/>
      <c r="JT126" s="31"/>
      <c r="JU126" s="31"/>
      <c r="JV126" s="31"/>
      <c r="JW126" s="31"/>
      <c r="JX126" s="31"/>
      <c r="JY126" s="31"/>
      <c r="JZ126" s="31"/>
      <c r="KA126" s="31"/>
      <c r="KB126" s="31"/>
      <c r="KC126" s="31"/>
      <c r="KD126" s="31"/>
      <c r="KE126" s="31"/>
      <c r="KF126" s="31"/>
      <c r="KG126" s="31"/>
      <c r="KH126" s="31"/>
      <c r="KI126" s="31"/>
      <c r="KJ126" s="31"/>
      <c r="KK126" s="31"/>
      <c r="KL126" s="31"/>
      <c r="KM126" s="31"/>
      <c r="KN126" s="31"/>
      <c r="KO126" s="31"/>
      <c r="KP126" s="31"/>
      <c r="KQ126" s="31"/>
      <c r="KR126" s="31"/>
      <c r="KS126" s="31"/>
      <c r="KT126" s="31"/>
      <c r="KU126" s="31"/>
      <c r="KV126" s="31"/>
      <c r="KW126" s="31"/>
      <c r="KX126" s="31"/>
      <c r="KY126" s="31"/>
      <c r="KZ126" s="31"/>
      <c r="LA126" s="31"/>
      <c r="LB126" s="31"/>
      <c r="LC126" s="31"/>
      <c r="LD126" s="31"/>
      <c r="LE126" s="31"/>
      <c r="LF126" s="31"/>
      <c r="LG126" s="31"/>
      <c r="LH126" s="31"/>
      <c r="LI126" s="31"/>
      <c r="LJ126" s="31"/>
      <c r="LK126" s="31"/>
      <c r="LL126" s="31"/>
      <c r="LM126" s="31"/>
      <c r="LN126" s="31"/>
      <c r="LO126" s="31"/>
      <c r="LP126" s="31"/>
      <c r="LQ126" s="31"/>
      <c r="LR126" s="31"/>
      <c r="LS126" s="31"/>
      <c r="LT126" s="31"/>
      <c r="LU126" s="31"/>
      <c r="LV126" s="31"/>
      <c r="LW126" s="31"/>
      <c r="LX126" s="31"/>
      <c r="LY126" s="31"/>
      <c r="LZ126" s="31"/>
      <c r="MA126" s="31"/>
      <c r="MB126" s="31"/>
      <c r="MC126" s="31"/>
      <c r="MD126" s="31"/>
      <c r="ME126" s="31"/>
      <c r="MF126" s="31"/>
      <c r="MG126" s="31"/>
      <c r="MH126" s="31"/>
      <c r="MI126" s="31"/>
      <c r="MJ126" s="31"/>
      <c r="MK126" s="31"/>
      <c r="ML126" s="31"/>
      <c r="MM126" s="31"/>
      <c r="MN126" s="31"/>
      <c r="MO126" s="31"/>
      <c r="MP126" s="31"/>
      <c r="MQ126" s="31"/>
      <c r="MR126" s="31"/>
      <c r="MS126" s="31"/>
      <c r="MT126" s="31"/>
      <c r="MU126" s="31"/>
      <c r="MV126" s="31"/>
      <c r="MW126" s="31"/>
      <c r="MX126" s="31"/>
      <c r="MY126" s="31"/>
      <c r="MZ126" s="31"/>
      <c r="NA126" s="31"/>
      <c r="NB126" s="31"/>
      <c r="NC126" s="31"/>
      <c r="ND126" s="31"/>
      <c r="NE126" s="31"/>
      <c r="NF126" s="31"/>
      <c r="NG126" s="31"/>
      <c r="NH126" s="31"/>
      <c r="NI126" s="31"/>
      <c r="NJ126" s="31"/>
      <c r="NK126" s="31"/>
      <c r="NL126" s="31"/>
      <c r="NM126" s="31"/>
      <c r="NN126" s="31"/>
      <c r="NO126" s="31"/>
      <c r="NP126" s="31"/>
      <c r="NQ126" s="31"/>
      <c r="NR126" s="31"/>
      <c r="NS126" s="31"/>
      <c r="NT126" s="31"/>
      <c r="NU126" s="31"/>
      <c r="NV126" s="31"/>
      <c r="NW126" s="31"/>
      <c r="NX126" s="31"/>
      <c r="NY126" s="31"/>
      <c r="NZ126" s="31"/>
      <c r="OA126" s="31"/>
      <c r="OB126" s="31"/>
      <c r="OC126" s="31"/>
      <c r="OD126" s="31"/>
      <c r="OE126" s="31"/>
      <c r="OF126" s="31"/>
      <c r="OG126" s="31"/>
      <c r="OH126" s="31"/>
      <c r="OI126" s="31"/>
      <c r="OJ126" s="31"/>
      <c r="OK126" s="31"/>
      <c r="OL126" s="31"/>
      <c r="OM126" s="31"/>
      <c r="ON126" s="31"/>
      <c r="OO126" s="31"/>
      <c r="OP126" s="31"/>
      <c r="OQ126" s="31"/>
      <c r="OR126" s="31"/>
      <c r="OS126" s="31"/>
      <c r="OT126" s="31"/>
      <c r="OU126" s="31"/>
      <c r="OV126" s="31"/>
      <c r="OW126" s="31"/>
      <c r="OX126" s="31"/>
      <c r="OY126" s="31"/>
      <c r="OZ126" s="31"/>
      <c r="PA126" s="31"/>
      <c r="PB126" s="31"/>
      <c r="PC126" s="31"/>
      <c r="PD126" s="31"/>
      <c r="PE126" s="31"/>
      <c r="PF126" s="31"/>
      <c r="PG126" s="31"/>
      <c r="PH126" s="31"/>
      <c r="PI126" s="31"/>
      <c r="PJ126" s="31"/>
      <c r="PK126" s="31"/>
      <c r="PL126" s="31"/>
      <c r="PM126" s="31"/>
      <c r="PN126" s="31"/>
      <c r="PO126" s="31"/>
      <c r="PP126" s="31"/>
      <c r="PQ126" s="31"/>
      <c r="PR126" s="31"/>
      <c r="PS126" s="31"/>
      <c r="PT126" s="31"/>
      <c r="PU126" s="31"/>
      <c r="PV126" s="31"/>
      <c r="PW126" s="31"/>
      <c r="PX126" s="31"/>
      <c r="PY126" s="31"/>
      <c r="PZ126" s="31"/>
      <c r="QA126" s="31"/>
      <c r="QB126" s="31"/>
      <c r="QC126" s="31"/>
    </row>
    <row r="127" spans="1:445">
      <c r="A127" s="36" t="s">
        <v>158</v>
      </c>
      <c r="B127" s="33" t="s">
        <v>27</v>
      </c>
      <c r="C127" s="33">
        <v>55</v>
      </c>
      <c r="D127" s="33" t="s">
        <v>33</v>
      </c>
      <c r="E127" s="33">
        <v>120</v>
      </c>
      <c r="F127" s="33">
        <v>399</v>
      </c>
      <c r="G127" s="33">
        <v>55</v>
      </c>
      <c r="H127" s="33"/>
      <c r="I127" s="33">
        <v>58</v>
      </c>
      <c r="J127" s="33">
        <v>58</v>
      </c>
      <c r="K127" s="33">
        <v>58</v>
      </c>
      <c r="L127" s="33">
        <v>58</v>
      </c>
      <c r="M127" s="33">
        <v>58</v>
      </c>
      <c r="N127" s="33">
        <v>58</v>
      </c>
      <c r="O127" s="33">
        <v>60</v>
      </c>
      <c r="P127" s="33">
        <v>56</v>
      </c>
      <c r="Q127" s="33"/>
      <c r="R127" s="33"/>
      <c r="S127" s="33"/>
      <c r="T127" s="20">
        <f t="shared" si="6"/>
        <v>519</v>
      </c>
      <c r="U127" s="20">
        <f t="shared" si="7"/>
        <v>0</v>
      </c>
      <c r="V127" s="34">
        <f t="shared" si="9"/>
        <v>1</v>
      </c>
      <c r="W127" s="37"/>
      <c r="X127" s="35" t="str">
        <f t="shared" si="10"/>
        <v/>
      </c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  <c r="CJ127" s="31"/>
      <c r="CK127" s="31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  <c r="DW127" s="31"/>
      <c r="DX127" s="31"/>
      <c r="DY127" s="31"/>
      <c r="DZ127" s="31"/>
      <c r="EA127" s="31"/>
      <c r="EB127" s="31"/>
      <c r="EC127" s="31"/>
      <c r="ED127" s="31"/>
      <c r="EE127" s="31"/>
      <c r="EF127" s="31"/>
      <c r="EG127" s="31"/>
      <c r="EH127" s="31"/>
      <c r="EI127" s="31"/>
      <c r="EJ127" s="31"/>
      <c r="EK127" s="31"/>
      <c r="EL127" s="31"/>
      <c r="EM127" s="31"/>
      <c r="EN127" s="31"/>
      <c r="EO127" s="31"/>
      <c r="EP127" s="31"/>
      <c r="EQ127" s="31"/>
      <c r="ER127" s="31"/>
      <c r="ES127" s="31"/>
      <c r="ET127" s="31"/>
      <c r="EU127" s="31"/>
      <c r="EV127" s="31"/>
      <c r="EW127" s="31"/>
      <c r="EX127" s="31"/>
      <c r="EY127" s="31"/>
      <c r="EZ127" s="31"/>
      <c r="FA127" s="31"/>
      <c r="FB127" s="31"/>
      <c r="FC127" s="31"/>
      <c r="FD127" s="31"/>
      <c r="FE127" s="31"/>
      <c r="FF127" s="31"/>
      <c r="FG127" s="31"/>
      <c r="FH127" s="31"/>
      <c r="FI127" s="31"/>
      <c r="FJ127" s="31"/>
      <c r="FK127" s="31"/>
      <c r="FL127" s="31"/>
      <c r="FM127" s="31"/>
      <c r="FN127" s="31"/>
      <c r="FO127" s="31"/>
      <c r="FP127" s="31"/>
      <c r="FQ127" s="31"/>
      <c r="FR127" s="31"/>
      <c r="FS127" s="31"/>
      <c r="FT127" s="31"/>
      <c r="FU127" s="31"/>
      <c r="FV127" s="31"/>
      <c r="FW127" s="31"/>
      <c r="FX127" s="31"/>
      <c r="FY127" s="31"/>
      <c r="FZ127" s="31"/>
      <c r="GA127" s="31"/>
      <c r="GB127" s="31"/>
      <c r="GC127" s="31"/>
      <c r="GD127" s="31"/>
      <c r="GE127" s="31"/>
      <c r="GF127" s="31"/>
      <c r="GG127" s="31"/>
      <c r="GH127" s="31"/>
      <c r="GI127" s="31"/>
      <c r="GJ127" s="31"/>
      <c r="GK127" s="31"/>
      <c r="GL127" s="31"/>
      <c r="GM127" s="31"/>
      <c r="GN127" s="31"/>
      <c r="GO127" s="31"/>
      <c r="GP127" s="31"/>
      <c r="GQ127" s="31"/>
      <c r="GR127" s="31"/>
      <c r="GS127" s="31"/>
      <c r="GT127" s="31"/>
      <c r="GU127" s="31"/>
      <c r="GV127" s="31"/>
      <c r="GW127" s="31"/>
      <c r="GX127" s="31"/>
      <c r="GY127" s="31"/>
      <c r="GZ127" s="31"/>
      <c r="HA127" s="31"/>
      <c r="HB127" s="31"/>
      <c r="HC127" s="31"/>
      <c r="HD127" s="31"/>
      <c r="HE127" s="31"/>
      <c r="HF127" s="31"/>
      <c r="HG127" s="31"/>
      <c r="HH127" s="31"/>
      <c r="HI127" s="31"/>
      <c r="HJ127" s="31"/>
      <c r="HK127" s="31"/>
      <c r="HL127" s="31"/>
      <c r="HM127" s="31"/>
      <c r="HN127" s="31"/>
      <c r="HO127" s="31"/>
      <c r="HP127" s="31"/>
      <c r="HQ127" s="31"/>
      <c r="HR127" s="31"/>
      <c r="HS127" s="31"/>
      <c r="HT127" s="31"/>
      <c r="HU127" s="31"/>
      <c r="HV127" s="31"/>
      <c r="HW127" s="31"/>
      <c r="HX127" s="31"/>
      <c r="HY127" s="31"/>
      <c r="HZ127" s="31"/>
      <c r="IA127" s="31"/>
      <c r="IB127" s="31"/>
      <c r="IC127" s="31"/>
      <c r="ID127" s="31"/>
      <c r="IE127" s="31"/>
      <c r="IF127" s="31"/>
      <c r="IG127" s="31"/>
      <c r="IH127" s="31"/>
      <c r="II127" s="31"/>
      <c r="IJ127" s="31"/>
      <c r="IK127" s="31"/>
      <c r="IL127" s="31"/>
      <c r="IM127" s="31"/>
      <c r="IN127" s="31"/>
      <c r="IO127" s="31"/>
      <c r="IP127" s="31"/>
      <c r="IQ127" s="31"/>
      <c r="IR127" s="31"/>
      <c r="IS127" s="31"/>
      <c r="IT127" s="31"/>
      <c r="IU127" s="31"/>
      <c r="IV127" s="31"/>
      <c r="IW127" s="31"/>
      <c r="IX127" s="31"/>
      <c r="IY127" s="31"/>
      <c r="IZ127" s="31"/>
      <c r="JA127" s="31"/>
      <c r="JB127" s="31"/>
      <c r="JC127" s="31"/>
      <c r="JD127" s="31"/>
      <c r="JE127" s="31"/>
      <c r="JF127" s="31"/>
      <c r="JG127" s="31"/>
      <c r="JH127" s="31"/>
      <c r="JI127" s="31"/>
      <c r="JJ127" s="31"/>
      <c r="JK127" s="31"/>
      <c r="JL127" s="31"/>
      <c r="JM127" s="31"/>
      <c r="JN127" s="31"/>
      <c r="JO127" s="31"/>
      <c r="JP127" s="31"/>
      <c r="JQ127" s="31"/>
      <c r="JR127" s="31"/>
      <c r="JS127" s="31"/>
      <c r="JT127" s="31"/>
      <c r="JU127" s="31"/>
      <c r="JV127" s="31"/>
      <c r="JW127" s="31"/>
      <c r="JX127" s="31"/>
      <c r="JY127" s="31"/>
      <c r="JZ127" s="31"/>
      <c r="KA127" s="31"/>
      <c r="KB127" s="31"/>
      <c r="KC127" s="31"/>
      <c r="KD127" s="31"/>
      <c r="KE127" s="31"/>
      <c r="KF127" s="31"/>
      <c r="KG127" s="31"/>
      <c r="KH127" s="31"/>
      <c r="KI127" s="31"/>
      <c r="KJ127" s="31"/>
      <c r="KK127" s="31"/>
      <c r="KL127" s="31"/>
      <c r="KM127" s="31"/>
      <c r="KN127" s="31"/>
      <c r="KO127" s="31"/>
      <c r="KP127" s="31"/>
      <c r="KQ127" s="31"/>
      <c r="KR127" s="31"/>
      <c r="KS127" s="31"/>
      <c r="KT127" s="31"/>
      <c r="KU127" s="31"/>
      <c r="KV127" s="31"/>
      <c r="KW127" s="31"/>
      <c r="KX127" s="31"/>
      <c r="KY127" s="31"/>
      <c r="KZ127" s="31"/>
      <c r="LA127" s="31"/>
      <c r="LB127" s="31"/>
      <c r="LC127" s="31"/>
      <c r="LD127" s="31"/>
      <c r="LE127" s="31"/>
      <c r="LF127" s="31"/>
      <c r="LG127" s="31"/>
      <c r="LH127" s="31"/>
      <c r="LI127" s="31"/>
      <c r="LJ127" s="31"/>
      <c r="LK127" s="31"/>
      <c r="LL127" s="31"/>
      <c r="LM127" s="31"/>
      <c r="LN127" s="31"/>
      <c r="LO127" s="31"/>
      <c r="LP127" s="31"/>
      <c r="LQ127" s="31"/>
      <c r="LR127" s="31"/>
      <c r="LS127" s="31"/>
      <c r="LT127" s="31"/>
      <c r="LU127" s="31"/>
      <c r="LV127" s="31"/>
      <c r="LW127" s="31"/>
      <c r="LX127" s="31"/>
      <c r="LY127" s="31"/>
      <c r="LZ127" s="31"/>
      <c r="MA127" s="31"/>
      <c r="MB127" s="31"/>
      <c r="MC127" s="31"/>
      <c r="MD127" s="31"/>
      <c r="ME127" s="31"/>
      <c r="MF127" s="31"/>
      <c r="MG127" s="31"/>
      <c r="MH127" s="31"/>
      <c r="MI127" s="31"/>
      <c r="MJ127" s="31"/>
      <c r="MK127" s="31"/>
      <c r="ML127" s="31"/>
      <c r="MM127" s="31"/>
      <c r="MN127" s="31"/>
      <c r="MO127" s="31"/>
      <c r="MP127" s="31"/>
      <c r="MQ127" s="31"/>
      <c r="MR127" s="31"/>
      <c r="MS127" s="31"/>
      <c r="MT127" s="31"/>
      <c r="MU127" s="31"/>
      <c r="MV127" s="31"/>
      <c r="MW127" s="31"/>
      <c r="MX127" s="31"/>
      <c r="MY127" s="31"/>
      <c r="MZ127" s="31"/>
      <c r="NA127" s="31"/>
      <c r="NB127" s="31"/>
      <c r="NC127" s="31"/>
      <c r="ND127" s="31"/>
      <c r="NE127" s="31"/>
      <c r="NF127" s="31"/>
      <c r="NG127" s="31"/>
      <c r="NH127" s="31"/>
      <c r="NI127" s="31"/>
      <c r="NJ127" s="31"/>
      <c r="NK127" s="31"/>
      <c r="NL127" s="31"/>
      <c r="NM127" s="31"/>
      <c r="NN127" s="31"/>
      <c r="NO127" s="31"/>
      <c r="NP127" s="31"/>
      <c r="NQ127" s="31"/>
      <c r="NR127" s="31"/>
      <c r="NS127" s="31"/>
      <c r="NT127" s="31"/>
      <c r="NU127" s="31"/>
      <c r="NV127" s="31"/>
      <c r="NW127" s="31"/>
      <c r="NX127" s="31"/>
      <c r="NY127" s="31"/>
      <c r="NZ127" s="31"/>
      <c r="OA127" s="31"/>
      <c r="OB127" s="31"/>
      <c r="OC127" s="31"/>
      <c r="OD127" s="31"/>
      <c r="OE127" s="31"/>
      <c r="OF127" s="31"/>
      <c r="OG127" s="31"/>
      <c r="OH127" s="31"/>
      <c r="OI127" s="31"/>
      <c r="OJ127" s="31"/>
      <c r="OK127" s="31"/>
      <c r="OL127" s="31"/>
      <c r="OM127" s="31"/>
      <c r="ON127" s="31"/>
      <c r="OO127" s="31"/>
      <c r="OP127" s="31"/>
      <c r="OQ127" s="31"/>
      <c r="OR127" s="31"/>
      <c r="OS127" s="31"/>
      <c r="OT127" s="31"/>
      <c r="OU127" s="31"/>
      <c r="OV127" s="31"/>
      <c r="OW127" s="31"/>
      <c r="OX127" s="31"/>
      <c r="OY127" s="31"/>
      <c r="OZ127" s="31"/>
      <c r="PA127" s="31"/>
      <c r="PB127" s="31"/>
      <c r="PC127" s="31"/>
      <c r="PD127" s="31"/>
      <c r="PE127" s="31"/>
      <c r="PF127" s="31"/>
      <c r="PG127" s="31"/>
      <c r="PH127" s="31"/>
      <c r="PI127" s="31"/>
      <c r="PJ127" s="31"/>
      <c r="PK127" s="31"/>
      <c r="PL127" s="31"/>
      <c r="PM127" s="31"/>
      <c r="PN127" s="31"/>
      <c r="PO127" s="31"/>
      <c r="PP127" s="31"/>
      <c r="PQ127" s="31"/>
      <c r="PR127" s="31"/>
      <c r="PS127" s="31"/>
      <c r="PT127" s="31"/>
      <c r="PU127" s="31"/>
      <c r="PV127" s="31"/>
      <c r="PW127" s="31"/>
      <c r="PX127" s="31"/>
      <c r="PY127" s="31"/>
      <c r="PZ127" s="31"/>
      <c r="QA127" s="31"/>
      <c r="QB127" s="31"/>
      <c r="QC127" s="31"/>
    </row>
    <row r="128" spans="1:445">
      <c r="A128" s="36" t="s">
        <v>159</v>
      </c>
      <c r="B128" s="33" t="s">
        <v>27</v>
      </c>
      <c r="C128" s="33">
        <v>55</v>
      </c>
      <c r="D128" s="33" t="s">
        <v>33</v>
      </c>
      <c r="E128" s="33">
        <v>120</v>
      </c>
      <c r="F128" s="33">
        <v>399</v>
      </c>
      <c r="G128" s="33">
        <v>55</v>
      </c>
      <c r="H128" s="33"/>
      <c r="I128" s="33">
        <v>58</v>
      </c>
      <c r="J128" s="33">
        <v>58</v>
      </c>
      <c r="K128" s="33">
        <v>58</v>
      </c>
      <c r="L128" s="33">
        <v>58</v>
      </c>
      <c r="M128" s="33">
        <v>58</v>
      </c>
      <c r="N128" s="33">
        <v>58</v>
      </c>
      <c r="O128" s="33">
        <v>60</v>
      </c>
      <c r="P128" s="33">
        <v>56</v>
      </c>
      <c r="Q128" s="33"/>
      <c r="R128" s="33"/>
      <c r="S128" s="33"/>
      <c r="T128" s="20">
        <f t="shared" si="6"/>
        <v>519</v>
      </c>
      <c r="U128" s="20">
        <f t="shared" si="7"/>
        <v>0</v>
      </c>
      <c r="V128" s="34">
        <f t="shared" si="9"/>
        <v>1</v>
      </c>
      <c r="W128" s="37"/>
      <c r="X128" s="35" t="str">
        <f t="shared" si="10"/>
        <v/>
      </c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  <c r="CJ128" s="31"/>
      <c r="CK128" s="31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  <c r="DW128" s="31"/>
      <c r="DX128" s="31"/>
      <c r="DY128" s="31"/>
      <c r="DZ128" s="31"/>
      <c r="EA128" s="31"/>
      <c r="EB128" s="31"/>
      <c r="EC128" s="31"/>
      <c r="ED128" s="31"/>
      <c r="EE128" s="31"/>
      <c r="EF128" s="31"/>
      <c r="EG128" s="31"/>
      <c r="EH128" s="31"/>
      <c r="EI128" s="31"/>
      <c r="EJ128" s="31"/>
      <c r="EK128" s="31"/>
      <c r="EL128" s="31"/>
      <c r="EM128" s="31"/>
      <c r="EN128" s="31"/>
      <c r="EO128" s="31"/>
      <c r="EP128" s="31"/>
      <c r="EQ128" s="31"/>
      <c r="ER128" s="31"/>
      <c r="ES128" s="31"/>
      <c r="ET128" s="31"/>
      <c r="EU128" s="31"/>
      <c r="EV128" s="31"/>
      <c r="EW128" s="31"/>
      <c r="EX128" s="31"/>
      <c r="EY128" s="31"/>
      <c r="EZ128" s="31"/>
      <c r="FA128" s="31"/>
      <c r="FB128" s="31"/>
      <c r="FC128" s="31"/>
      <c r="FD128" s="31"/>
      <c r="FE128" s="31"/>
      <c r="FF128" s="31"/>
      <c r="FG128" s="31"/>
      <c r="FH128" s="31"/>
      <c r="FI128" s="31"/>
      <c r="FJ128" s="31"/>
      <c r="FK128" s="31"/>
      <c r="FL128" s="31"/>
      <c r="FM128" s="31"/>
      <c r="FN128" s="31"/>
      <c r="FO128" s="31"/>
      <c r="FP128" s="31"/>
      <c r="FQ128" s="31"/>
      <c r="FR128" s="31"/>
      <c r="FS128" s="31"/>
      <c r="FT128" s="31"/>
      <c r="FU128" s="31"/>
      <c r="FV128" s="31"/>
      <c r="FW128" s="31"/>
      <c r="FX128" s="31"/>
      <c r="FY128" s="31"/>
      <c r="FZ128" s="31"/>
      <c r="GA128" s="31"/>
      <c r="GB128" s="31"/>
      <c r="GC128" s="31"/>
      <c r="GD128" s="31"/>
      <c r="GE128" s="31"/>
      <c r="GF128" s="31"/>
      <c r="GG128" s="31"/>
      <c r="GH128" s="31"/>
      <c r="GI128" s="31"/>
      <c r="GJ128" s="31"/>
      <c r="GK128" s="31"/>
      <c r="GL128" s="31"/>
      <c r="GM128" s="31"/>
      <c r="GN128" s="31"/>
      <c r="GO128" s="31"/>
      <c r="GP128" s="31"/>
      <c r="GQ128" s="31"/>
      <c r="GR128" s="31"/>
      <c r="GS128" s="31"/>
      <c r="GT128" s="31"/>
      <c r="GU128" s="31"/>
      <c r="GV128" s="31"/>
      <c r="GW128" s="31"/>
      <c r="GX128" s="31"/>
      <c r="GY128" s="31"/>
      <c r="GZ128" s="31"/>
      <c r="HA128" s="31"/>
      <c r="HB128" s="31"/>
      <c r="HC128" s="31"/>
      <c r="HD128" s="31"/>
      <c r="HE128" s="31"/>
      <c r="HF128" s="31"/>
      <c r="HG128" s="31"/>
      <c r="HH128" s="31"/>
      <c r="HI128" s="31"/>
      <c r="HJ128" s="31"/>
      <c r="HK128" s="31"/>
      <c r="HL128" s="31"/>
      <c r="HM128" s="31"/>
      <c r="HN128" s="31"/>
      <c r="HO128" s="31"/>
      <c r="HP128" s="31"/>
      <c r="HQ128" s="31"/>
      <c r="HR128" s="31"/>
      <c r="HS128" s="31"/>
      <c r="HT128" s="31"/>
      <c r="HU128" s="31"/>
      <c r="HV128" s="31"/>
      <c r="HW128" s="31"/>
      <c r="HX128" s="31"/>
      <c r="HY128" s="31"/>
      <c r="HZ128" s="31"/>
      <c r="IA128" s="31"/>
      <c r="IB128" s="31"/>
      <c r="IC128" s="31"/>
      <c r="ID128" s="31"/>
      <c r="IE128" s="31"/>
      <c r="IF128" s="31"/>
      <c r="IG128" s="31"/>
      <c r="IH128" s="31"/>
      <c r="II128" s="31"/>
      <c r="IJ128" s="31"/>
      <c r="IK128" s="31"/>
      <c r="IL128" s="31"/>
      <c r="IM128" s="31"/>
      <c r="IN128" s="31"/>
      <c r="IO128" s="31"/>
      <c r="IP128" s="31"/>
      <c r="IQ128" s="31"/>
      <c r="IR128" s="31"/>
      <c r="IS128" s="31"/>
      <c r="IT128" s="31"/>
      <c r="IU128" s="31"/>
      <c r="IV128" s="31"/>
      <c r="IW128" s="31"/>
      <c r="IX128" s="31"/>
      <c r="IY128" s="31"/>
      <c r="IZ128" s="31"/>
      <c r="JA128" s="31"/>
      <c r="JB128" s="31"/>
      <c r="JC128" s="31"/>
      <c r="JD128" s="31"/>
      <c r="JE128" s="31"/>
      <c r="JF128" s="31"/>
      <c r="JG128" s="31"/>
      <c r="JH128" s="31"/>
      <c r="JI128" s="31"/>
      <c r="JJ128" s="31"/>
      <c r="JK128" s="31"/>
      <c r="JL128" s="31"/>
      <c r="JM128" s="31"/>
      <c r="JN128" s="31"/>
      <c r="JO128" s="31"/>
      <c r="JP128" s="31"/>
      <c r="JQ128" s="31"/>
      <c r="JR128" s="31"/>
      <c r="JS128" s="31"/>
      <c r="JT128" s="31"/>
      <c r="JU128" s="31"/>
      <c r="JV128" s="31"/>
      <c r="JW128" s="31"/>
      <c r="JX128" s="31"/>
      <c r="JY128" s="31"/>
      <c r="JZ128" s="31"/>
      <c r="KA128" s="31"/>
      <c r="KB128" s="31"/>
      <c r="KC128" s="31"/>
      <c r="KD128" s="31"/>
      <c r="KE128" s="31"/>
      <c r="KF128" s="31"/>
      <c r="KG128" s="31"/>
      <c r="KH128" s="31"/>
      <c r="KI128" s="31"/>
      <c r="KJ128" s="31"/>
      <c r="KK128" s="31"/>
      <c r="KL128" s="31"/>
      <c r="KM128" s="31"/>
      <c r="KN128" s="31"/>
      <c r="KO128" s="31"/>
      <c r="KP128" s="31"/>
      <c r="KQ128" s="31"/>
      <c r="KR128" s="31"/>
      <c r="KS128" s="31"/>
      <c r="KT128" s="31"/>
      <c r="KU128" s="31"/>
      <c r="KV128" s="31"/>
      <c r="KW128" s="31"/>
      <c r="KX128" s="31"/>
      <c r="KY128" s="31"/>
      <c r="KZ128" s="31"/>
      <c r="LA128" s="31"/>
      <c r="LB128" s="31"/>
      <c r="LC128" s="31"/>
      <c r="LD128" s="31"/>
      <c r="LE128" s="31"/>
      <c r="LF128" s="31"/>
      <c r="LG128" s="31"/>
      <c r="LH128" s="31"/>
      <c r="LI128" s="31"/>
      <c r="LJ128" s="31"/>
      <c r="LK128" s="31"/>
      <c r="LL128" s="31"/>
      <c r="LM128" s="31"/>
      <c r="LN128" s="31"/>
      <c r="LO128" s="31"/>
      <c r="LP128" s="31"/>
      <c r="LQ128" s="31"/>
      <c r="LR128" s="31"/>
      <c r="LS128" s="31"/>
      <c r="LT128" s="31"/>
      <c r="LU128" s="31"/>
      <c r="LV128" s="31"/>
      <c r="LW128" s="31"/>
      <c r="LX128" s="31"/>
      <c r="LY128" s="31"/>
      <c r="LZ128" s="31"/>
      <c r="MA128" s="31"/>
      <c r="MB128" s="31"/>
      <c r="MC128" s="31"/>
      <c r="MD128" s="31"/>
      <c r="ME128" s="31"/>
      <c r="MF128" s="31"/>
      <c r="MG128" s="31"/>
      <c r="MH128" s="31"/>
      <c r="MI128" s="31"/>
      <c r="MJ128" s="31"/>
      <c r="MK128" s="31"/>
      <c r="ML128" s="31"/>
      <c r="MM128" s="31"/>
      <c r="MN128" s="31"/>
      <c r="MO128" s="31"/>
      <c r="MP128" s="31"/>
      <c r="MQ128" s="31"/>
      <c r="MR128" s="31"/>
      <c r="MS128" s="31"/>
      <c r="MT128" s="31"/>
      <c r="MU128" s="31"/>
      <c r="MV128" s="31"/>
      <c r="MW128" s="31"/>
      <c r="MX128" s="31"/>
      <c r="MY128" s="31"/>
      <c r="MZ128" s="31"/>
      <c r="NA128" s="31"/>
      <c r="NB128" s="31"/>
      <c r="NC128" s="31"/>
      <c r="ND128" s="31"/>
      <c r="NE128" s="31"/>
      <c r="NF128" s="31"/>
      <c r="NG128" s="31"/>
      <c r="NH128" s="31"/>
      <c r="NI128" s="31"/>
      <c r="NJ128" s="31"/>
      <c r="NK128" s="31"/>
      <c r="NL128" s="31"/>
      <c r="NM128" s="31"/>
      <c r="NN128" s="31"/>
      <c r="NO128" s="31"/>
      <c r="NP128" s="31"/>
      <c r="NQ128" s="31"/>
      <c r="NR128" s="31"/>
      <c r="NS128" s="31"/>
      <c r="NT128" s="31"/>
      <c r="NU128" s="31"/>
      <c r="NV128" s="31"/>
      <c r="NW128" s="31"/>
      <c r="NX128" s="31"/>
      <c r="NY128" s="31"/>
      <c r="NZ128" s="31"/>
      <c r="OA128" s="31"/>
      <c r="OB128" s="31"/>
      <c r="OC128" s="31"/>
      <c r="OD128" s="31"/>
      <c r="OE128" s="31"/>
      <c r="OF128" s="31"/>
      <c r="OG128" s="31"/>
      <c r="OH128" s="31"/>
      <c r="OI128" s="31"/>
      <c r="OJ128" s="31"/>
      <c r="OK128" s="31"/>
      <c r="OL128" s="31"/>
      <c r="OM128" s="31"/>
      <c r="ON128" s="31"/>
      <c r="OO128" s="31"/>
      <c r="OP128" s="31"/>
      <c r="OQ128" s="31"/>
      <c r="OR128" s="31"/>
      <c r="OS128" s="31"/>
      <c r="OT128" s="31"/>
      <c r="OU128" s="31"/>
      <c r="OV128" s="31"/>
      <c r="OW128" s="31"/>
      <c r="OX128" s="31"/>
      <c r="OY128" s="31"/>
      <c r="OZ128" s="31"/>
      <c r="PA128" s="31"/>
      <c r="PB128" s="31"/>
      <c r="PC128" s="31"/>
      <c r="PD128" s="31"/>
      <c r="PE128" s="31"/>
      <c r="PF128" s="31"/>
      <c r="PG128" s="31"/>
      <c r="PH128" s="31"/>
      <c r="PI128" s="31"/>
      <c r="PJ128" s="31"/>
      <c r="PK128" s="31"/>
      <c r="PL128" s="31"/>
      <c r="PM128" s="31"/>
      <c r="PN128" s="31"/>
      <c r="PO128" s="31"/>
      <c r="PP128" s="31"/>
      <c r="PQ128" s="31"/>
      <c r="PR128" s="31"/>
      <c r="PS128" s="31"/>
      <c r="PT128" s="31"/>
      <c r="PU128" s="31"/>
      <c r="PV128" s="31"/>
      <c r="PW128" s="31"/>
      <c r="PX128" s="31"/>
      <c r="PY128" s="31"/>
      <c r="PZ128" s="31"/>
      <c r="QA128" s="31"/>
      <c r="QB128" s="31"/>
      <c r="QC128" s="31"/>
    </row>
    <row r="129" spans="1:445">
      <c r="A129" s="36" t="s">
        <v>765</v>
      </c>
      <c r="B129" s="33" t="s">
        <v>27</v>
      </c>
      <c r="C129" s="33">
        <v>80</v>
      </c>
      <c r="D129" s="33" t="s">
        <v>33</v>
      </c>
      <c r="E129" s="33"/>
      <c r="F129" s="33">
        <v>394</v>
      </c>
      <c r="G129" s="33">
        <v>50</v>
      </c>
      <c r="H129" s="33"/>
      <c r="I129" s="33">
        <v>43</v>
      </c>
      <c r="J129" s="33">
        <v>43</v>
      </c>
      <c r="K129" s="33">
        <v>45</v>
      </c>
      <c r="L129" s="33">
        <v>43</v>
      </c>
      <c r="M129" s="33">
        <v>43</v>
      </c>
      <c r="N129" s="33">
        <v>43</v>
      </c>
      <c r="O129" s="33">
        <v>43</v>
      </c>
      <c r="P129" s="33">
        <v>41</v>
      </c>
      <c r="Q129" s="33"/>
      <c r="R129" s="33"/>
      <c r="S129" s="33"/>
      <c r="T129" s="20">
        <f t="shared" si="6"/>
        <v>394</v>
      </c>
      <c r="U129" s="20">
        <f t="shared" si="7"/>
        <v>0</v>
      </c>
      <c r="V129" s="34">
        <f t="shared" si="9"/>
        <v>1</v>
      </c>
      <c r="W129" s="37"/>
      <c r="X129" s="35" t="str">
        <f t="shared" si="10"/>
        <v/>
      </c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  <c r="CJ129" s="31"/>
      <c r="CK129" s="31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  <c r="DW129" s="31"/>
      <c r="DX129" s="31"/>
      <c r="DY129" s="31"/>
      <c r="DZ129" s="31"/>
      <c r="EA129" s="31"/>
      <c r="EB129" s="31"/>
      <c r="EC129" s="31"/>
      <c r="ED129" s="31"/>
      <c r="EE129" s="31"/>
      <c r="EF129" s="31"/>
      <c r="EG129" s="31"/>
      <c r="EH129" s="31"/>
      <c r="EI129" s="31"/>
      <c r="EJ129" s="31"/>
      <c r="EK129" s="31"/>
      <c r="EL129" s="31"/>
      <c r="EM129" s="31"/>
      <c r="EN129" s="31"/>
      <c r="EO129" s="31"/>
      <c r="EP129" s="31"/>
      <c r="EQ129" s="31"/>
      <c r="ER129" s="31"/>
      <c r="ES129" s="31"/>
      <c r="ET129" s="31"/>
      <c r="EU129" s="31"/>
      <c r="EV129" s="31"/>
      <c r="EW129" s="31"/>
      <c r="EX129" s="31"/>
      <c r="EY129" s="31"/>
      <c r="EZ129" s="31"/>
      <c r="FA129" s="31"/>
      <c r="FB129" s="31"/>
      <c r="FC129" s="31"/>
      <c r="FD129" s="31"/>
      <c r="FE129" s="31"/>
      <c r="FF129" s="31"/>
      <c r="FG129" s="31"/>
      <c r="FH129" s="31"/>
      <c r="FI129" s="31"/>
      <c r="FJ129" s="31"/>
      <c r="FK129" s="31"/>
      <c r="FL129" s="31"/>
      <c r="FM129" s="31"/>
      <c r="FN129" s="31"/>
      <c r="FO129" s="31"/>
      <c r="FP129" s="31"/>
      <c r="FQ129" s="31"/>
      <c r="FR129" s="31"/>
      <c r="FS129" s="31"/>
      <c r="FT129" s="31"/>
      <c r="FU129" s="31"/>
      <c r="FV129" s="31"/>
      <c r="FW129" s="31"/>
      <c r="FX129" s="31"/>
      <c r="FY129" s="31"/>
      <c r="FZ129" s="31"/>
      <c r="GA129" s="31"/>
      <c r="GB129" s="31"/>
      <c r="GC129" s="31"/>
      <c r="GD129" s="31"/>
      <c r="GE129" s="31"/>
      <c r="GF129" s="31"/>
      <c r="GG129" s="31"/>
      <c r="GH129" s="31"/>
      <c r="GI129" s="31"/>
      <c r="GJ129" s="31"/>
      <c r="GK129" s="31"/>
      <c r="GL129" s="31"/>
      <c r="GM129" s="31"/>
      <c r="GN129" s="31"/>
      <c r="GO129" s="31"/>
      <c r="GP129" s="31"/>
      <c r="GQ129" s="31"/>
      <c r="GR129" s="31"/>
      <c r="GS129" s="31"/>
      <c r="GT129" s="31"/>
      <c r="GU129" s="31"/>
      <c r="GV129" s="31"/>
      <c r="GW129" s="31"/>
      <c r="GX129" s="31"/>
      <c r="GY129" s="31"/>
      <c r="GZ129" s="31"/>
      <c r="HA129" s="31"/>
      <c r="HB129" s="31"/>
      <c r="HC129" s="31"/>
      <c r="HD129" s="31"/>
      <c r="HE129" s="31"/>
      <c r="HF129" s="31"/>
      <c r="HG129" s="31"/>
      <c r="HH129" s="31"/>
      <c r="HI129" s="31"/>
      <c r="HJ129" s="31"/>
      <c r="HK129" s="31"/>
      <c r="HL129" s="31"/>
      <c r="HM129" s="31"/>
      <c r="HN129" s="31"/>
      <c r="HO129" s="31"/>
      <c r="HP129" s="31"/>
      <c r="HQ129" s="31"/>
      <c r="HR129" s="31"/>
      <c r="HS129" s="31"/>
      <c r="HT129" s="31"/>
      <c r="HU129" s="31"/>
      <c r="HV129" s="31"/>
      <c r="HW129" s="31"/>
      <c r="HX129" s="31"/>
      <c r="HY129" s="31"/>
      <c r="HZ129" s="31"/>
      <c r="IA129" s="31"/>
      <c r="IB129" s="31"/>
      <c r="IC129" s="31"/>
      <c r="ID129" s="31"/>
      <c r="IE129" s="31"/>
      <c r="IF129" s="31"/>
      <c r="IG129" s="31"/>
      <c r="IH129" s="31"/>
      <c r="II129" s="31"/>
      <c r="IJ129" s="31"/>
      <c r="IK129" s="31"/>
      <c r="IL129" s="31"/>
      <c r="IM129" s="31"/>
      <c r="IN129" s="31"/>
      <c r="IO129" s="31"/>
      <c r="IP129" s="31"/>
      <c r="IQ129" s="31"/>
      <c r="IR129" s="31"/>
      <c r="IS129" s="31"/>
      <c r="IT129" s="31"/>
      <c r="IU129" s="31"/>
      <c r="IV129" s="31"/>
      <c r="IW129" s="31"/>
      <c r="IX129" s="31"/>
      <c r="IY129" s="31"/>
      <c r="IZ129" s="31"/>
      <c r="JA129" s="31"/>
      <c r="JB129" s="31"/>
      <c r="JC129" s="31"/>
      <c r="JD129" s="31"/>
      <c r="JE129" s="31"/>
      <c r="JF129" s="31"/>
      <c r="JG129" s="31"/>
      <c r="JH129" s="31"/>
      <c r="JI129" s="31"/>
      <c r="JJ129" s="31"/>
      <c r="JK129" s="31"/>
      <c r="JL129" s="31"/>
      <c r="JM129" s="31"/>
      <c r="JN129" s="31"/>
      <c r="JO129" s="31"/>
      <c r="JP129" s="31"/>
      <c r="JQ129" s="31"/>
      <c r="JR129" s="31"/>
      <c r="JS129" s="31"/>
      <c r="JT129" s="31"/>
      <c r="JU129" s="31"/>
      <c r="JV129" s="31"/>
      <c r="JW129" s="31"/>
      <c r="JX129" s="31"/>
      <c r="JY129" s="31"/>
      <c r="JZ129" s="31"/>
      <c r="KA129" s="31"/>
      <c r="KB129" s="31"/>
      <c r="KC129" s="31"/>
      <c r="KD129" s="31"/>
      <c r="KE129" s="31"/>
      <c r="KF129" s="31"/>
      <c r="KG129" s="31"/>
      <c r="KH129" s="31"/>
      <c r="KI129" s="31"/>
      <c r="KJ129" s="31"/>
      <c r="KK129" s="31"/>
      <c r="KL129" s="31"/>
      <c r="KM129" s="31"/>
      <c r="KN129" s="31"/>
      <c r="KO129" s="31"/>
      <c r="KP129" s="31"/>
      <c r="KQ129" s="31"/>
      <c r="KR129" s="31"/>
      <c r="KS129" s="31"/>
      <c r="KT129" s="31"/>
      <c r="KU129" s="31"/>
      <c r="KV129" s="31"/>
      <c r="KW129" s="31"/>
      <c r="KX129" s="31"/>
      <c r="KY129" s="31"/>
      <c r="KZ129" s="31"/>
      <c r="LA129" s="31"/>
      <c r="LB129" s="31"/>
      <c r="LC129" s="31"/>
      <c r="LD129" s="31"/>
      <c r="LE129" s="31"/>
      <c r="LF129" s="31"/>
      <c r="LG129" s="31"/>
      <c r="LH129" s="31"/>
      <c r="LI129" s="31"/>
      <c r="LJ129" s="31"/>
      <c r="LK129" s="31"/>
      <c r="LL129" s="31"/>
      <c r="LM129" s="31"/>
      <c r="LN129" s="31"/>
      <c r="LO129" s="31"/>
      <c r="LP129" s="31"/>
      <c r="LQ129" s="31"/>
      <c r="LR129" s="31"/>
      <c r="LS129" s="31"/>
      <c r="LT129" s="31"/>
      <c r="LU129" s="31"/>
      <c r="LV129" s="31"/>
      <c r="LW129" s="31"/>
      <c r="LX129" s="31"/>
      <c r="LY129" s="31"/>
      <c r="LZ129" s="31"/>
      <c r="MA129" s="31"/>
      <c r="MB129" s="31"/>
      <c r="MC129" s="31"/>
      <c r="MD129" s="31"/>
      <c r="ME129" s="31"/>
      <c r="MF129" s="31"/>
      <c r="MG129" s="31"/>
      <c r="MH129" s="31"/>
      <c r="MI129" s="31"/>
      <c r="MJ129" s="31"/>
      <c r="MK129" s="31"/>
      <c r="ML129" s="31"/>
      <c r="MM129" s="31"/>
      <c r="MN129" s="31"/>
      <c r="MO129" s="31"/>
      <c r="MP129" s="31"/>
      <c r="MQ129" s="31"/>
      <c r="MR129" s="31"/>
      <c r="MS129" s="31"/>
      <c r="MT129" s="31"/>
      <c r="MU129" s="31"/>
      <c r="MV129" s="31"/>
      <c r="MW129" s="31"/>
      <c r="MX129" s="31"/>
      <c r="MY129" s="31"/>
      <c r="MZ129" s="31"/>
      <c r="NA129" s="31"/>
      <c r="NB129" s="31"/>
      <c r="NC129" s="31"/>
      <c r="ND129" s="31"/>
      <c r="NE129" s="31"/>
      <c r="NF129" s="31"/>
      <c r="NG129" s="31"/>
      <c r="NH129" s="31"/>
      <c r="NI129" s="31"/>
      <c r="NJ129" s="31"/>
      <c r="NK129" s="31"/>
      <c r="NL129" s="31"/>
      <c r="NM129" s="31"/>
      <c r="NN129" s="31"/>
      <c r="NO129" s="31"/>
      <c r="NP129" s="31"/>
      <c r="NQ129" s="31"/>
      <c r="NR129" s="31"/>
      <c r="NS129" s="31"/>
      <c r="NT129" s="31"/>
      <c r="NU129" s="31"/>
      <c r="NV129" s="31"/>
      <c r="NW129" s="31"/>
      <c r="NX129" s="31"/>
      <c r="NY129" s="31"/>
      <c r="NZ129" s="31"/>
      <c r="OA129" s="31"/>
      <c r="OB129" s="31"/>
      <c r="OC129" s="31"/>
      <c r="OD129" s="31"/>
      <c r="OE129" s="31"/>
      <c r="OF129" s="31"/>
      <c r="OG129" s="31"/>
      <c r="OH129" s="31"/>
      <c r="OI129" s="31"/>
      <c r="OJ129" s="31"/>
      <c r="OK129" s="31"/>
      <c r="OL129" s="31"/>
      <c r="OM129" s="31"/>
      <c r="ON129" s="31"/>
      <c r="OO129" s="31"/>
      <c r="OP129" s="31"/>
      <c r="OQ129" s="31"/>
      <c r="OR129" s="31"/>
      <c r="OS129" s="31"/>
      <c r="OT129" s="31"/>
      <c r="OU129" s="31"/>
      <c r="OV129" s="31"/>
      <c r="OW129" s="31"/>
      <c r="OX129" s="31"/>
      <c r="OY129" s="31"/>
      <c r="OZ129" s="31"/>
      <c r="PA129" s="31"/>
      <c r="PB129" s="31"/>
      <c r="PC129" s="31"/>
      <c r="PD129" s="31"/>
      <c r="PE129" s="31"/>
      <c r="PF129" s="31"/>
      <c r="PG129" s="31"/>
      <c r="PH129" s="31"/>
      <c r="PI129" s="31"/>
      <c r="PJ129" s="31"/>
      <c r="PK129" s="31"/>
      <c r="PL129" s="31"/>
      <c r="PM129" s="31"/>
      <c r="PN129" s="31"/>
      <c r="PO129" s="31"/>
      <c r="PP129" s="31"/>
      <c r="PQ129" s="31"/>
      <c r="PR129" s="31"/>
      <c r="PS129" s="31"/>
      <c r="PT129" s="31"/>
      <c r="PU129" s="31"/>
      <c r="PV129" s="31"/>
      <c r="PW129" s="31"/>
      <c r="PX129" s="31"/>
      <c r="PY129" s="31"/>
      <c r="PZ129" s="31"/>
      <c r="QA129" s="31"/>
      <c r="QB129" s="31"/>
      <c r="QC129" s="31"/>
    </row>
    <row r="130" spans="1:445">
      <c r="A130" s="36" t="s">
        <v>880</v>
      </c>
      <c r="B130" s="33" t="s">
        <v>701</v>
      </c>
      <c r="C130" s="33"/>
      <c r="D130" s="33" t="s">
        <v>114</v>
      </c>
      <c r="E130" s="33"/>
      <c r="F130" s="33">
        <v>930</v>
      </c>
      <c r="G130" s="33">
        <v>100</v>
      </c>
      <c r="H130" s="33"/>
      <c r="I130" s="33">
        <v>105</v>
      </c>
      <c r="J130" s="33">
        <v>105</v>
      </c>
      <c r="K130" s="33">
        <v>105</v>
      </c>
      <c r="L130" s="33">
        <v>105</v>
      </c>
      <c r="M130" s="33">
        <v>105</v>
      </c>
      <c r="N130" s="33">
        <v>105</v>
      </c>
      <c r="O130" s="33">
        <v>105</v>
      </c>
      <c r="P130" s="33">
        <v>95</v>
      </c>
      <c r="Q130" s="33"/>
      <c r="R130" s="33"/>
      <c r="S130" s="33"/>
      <c r="T130" s="20">
        <f t="shared" si="6"/>
        <v>930</v>
      </c>
      <c r="U130" s="20">
        <f t="shared" si="7"/>
        <v>0</v>
      </c>
      <c r="V130" s="34">
        <f t="shared" si="9"/>
        <v>1</v>
      </c>
      <c r="X130" s="35" t="str">
        <f t="shared" si="10"/>
        <v/>
      </c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  <c r="DW130" s="31"/>
      <c r="DX130" s="31"/>
      <c r="DY130" s="31"/>
      <c r="DZ130" s="31"/>
      <c r="EA130" s="31"/>
      <c r="EB130" s="31"/>
      <c r="EC130" s="31"/>
      <c r="ED130" s="31"/>
      <c r="EE130" s="31"/>
      <c r="EF130" s="31"/>
      <c r="EG130" s="31"/>
      <c r="EH130" s="31"/>
      <c r="EI130" s="31"/>
      <c r="EJ130" s="31"/>
      <c r="EK130" s="31"/>
      <c r="EL130" s="31"/>
      <c r="EM130" s="31"/>
      <c r="EN130" s="31"/>
      <c r="EO130" s="31"/>
      <c r="EP130" s="31"/>
      <c r="EQ130" s="31"/>
      <c r="ER130" s="31"/>
      <c r="ES130" s="31"/>
      <c r="ET130" s="31"/>
      <c r="EU130" s="31"/>
      <c r="EV130" s="31"/>
      <c r="EW130" s="31"/>
      <c r="EX130" s="31"/>
      <c r="EY130" s="31"/>
      <c r="EZ130" s="31"/>
      <c r="FA130" s="31"/>
      <c r="FB130" s="31"/>
      <c r="FC130" s="31"/>
      <c r="FD130" s="31"/>
      <c r="FE130" s="31"/>
      <c r="FF130" s="31"/>
      <c r="FG130" s="31"/>
      <c r="FH130" s="31"/>
      <c r="FI130" s="31"/>
      <c r="FJ130" s="31"/>
      <c r="FK130" s="31"/>
      <c r="FL130" s="31"/>
      <c r="FM130" s="31"/>
      <c r="FN130" s="31"/>
      <c r="FO130" s="31"/>
      <c r="FP130" s="31"/>
      <c r="FQ130" s="31"/>
      <c r="FR130" s="31"/>
      <c r="FS130" s="31"/>
      <c r="FT130" s="31"/>
      <c r="FU130" s="31"/>
      <c r="FV130" s="31"/>
      <c r="FW130" s="31"/>
      <c r="FX130" s="31"/>
      <c r="FY130" s="31"/>
      <c r="FZ130" s="31"/>
      <c r="GA130" s="31"/>
      <c r="GB130" s="31"/>
      <c r="GC130" s="31"/>
      <c r="GD130" s="31"/>
      <c r="GE130" s="31"/>
      <c r="GF130" s="31"/>
      <c r="GG130" s="31"/>
      <c r="GH130" s="31"/>
      <c r="GI130" s="31"/>
      <c r="GJ130" s="31"/>
      <c r="GK130" s="31"/>
      <c r="GL130" s="31"/>
      <c r="GM130" s="31"/>
      <c r="GN130" s="31"/>
      <c r="GO130" s="31"/>
      <c r="GP130" s="31"/>
      <c r="GQ130" s="31"/>
      <c r="GR130" s="31"/>
      <c r="GS130" s="31"/>
      <c r="GT130" s="31"/>
      <c r="GU130" s="31"/>
      <c r="GV130" s="31"/>
      <c r="GW130" s="31"/>
      <c r="GX130" s="31"/>
      <c r="GY130" s="31"/>
      <c r="GZ130" s="31"/>
      <c r="HA130" s="31"/>
      <c r="HB130" s="31"/>
      <c r="HC130" s="31"/>
      <c r="HD130" s="31"/>
      <c r="HE130" s="31"/>
      <c r="HF130" s="31"/>
      <c r="HG130" s="31"/>
      <c r="HH130" s="31"/>
      <c r="HI130" s="31"/>
      <c r="HJ130" s="31"/>
      <c r="HK130" s="31"/>
      <c r="HL130" s="31"/>
      <c r="HM130" s="31"/>
      <c r="HN130" s="31"/>
      <c r="HO130" s="31"/>
      <c r="HP130" s="31"/>
      <c r="HQ130" s="31"/>
      <c r="HR130" s="31"/>
      <c r="HS130" s="31"/>
      <c r="HT130" s="31"/>
      <c r="HU130" s="31"/>
      <c r="HV130" s="31"/>
      <c r="HW130" s="31"/>
      <c r="HX130" s="31"/>
      <c r="HY130" s="31"/>
      <c r="HZ130" s="31"/>
      <c r="IA130" s="31"/>
      <c r="IB130" s="31"/>
      <c r="IC130" s="31"/>
      <c r="ID130" s="31"/>
      <c r="IE130" s="31"/>
      <c r="IF130" s="31"/>
      <c r="IG130" s="31"/>
      <c r="IH130" s="31"/>
      <c r="II130" s="31"/>
      <c r="IJ130" s="31"/>
      <c r="IK130" s="31"/>
      <c r="IL130" s="31"/>
      <c r="IM130" s="31"/>
      <c r="IN130" s="31"/>
      <c r="IO130" s="31"/>
      <c r="IP130" s="31"/>
      <c r="IQ130" s="31"/>
      <c r="IR130" s="31"/>
      <c r="IS130" s="31"/>
      <c r="IT130" s="31"/>
      <c r="IU130" s="31"/>
      <c r="IV130" s="31"/>
      <c r="IW130" s="31"/>
      <c r="IX130" s="31"/>
      <c r="IY130" s="31"/>
      <c r="IZ130" s="31"/>
      <c r="JA130" s="31"/>
      <c r="JB130" s="31"/>
      <c r="JC130" s="31"/>
      <c r="JD130" s="31"/>
      <c r="JE130" s="31"/>
      <c r="JF130" s="31"/>
      <c r="JG130" s="31"/>
      <c r="JH130" s="31"/>
      <c r="JI130" s="31"/>
      <c r="JJ130" s="31"/>
      <c r="JK130" s="31"/>
      <c r="JL130" s="31"/>
      <c r="JM130" s="31"/>
      <c r="JN130" s="31"/>
      <c r="JO130" s="31"/>
      <c r="JP130" s="31"/>
      <c r="JQ130" s="31"/>
      <c r="JR130" s="31"/>
      <c r="JS130" s="31"/>
      <c r="JT130" s="31"/>
      <c r="JU130" s="31"/>
      <c r="JV130" s="31"/>
      <c r="JW130" s="31"/>
      <c r="JX130" s="31"/>
      <c r="JY130" s="31"/>
      <c r="JZ130" s="31"/>
      <c r="KA130" s="31"/>
      <c r="KB130" s="31"/>
      <c r="KC130" s="31"/>
      <c r="KD130" s="31"/>
      <c r="KE130" s="31"/>
      <c r="KF130" s="31"/>
      <c r="KG130" s="31"/>
      <c r="KH130" s="31"/>
      <c r="KI130" s="31"/>
      <c r="KJ130" s="31"/>
      <c r="KK130" s="31"/>
      <c r="KL130" s="31"/>
      <c r="KM130" s="31"/>
      <c r="KN130" s="31"/>
      <c r="KO130" s="31"/>
      <c r="KP130" s="31"/>
      <c r="KQ130" s="31"/>
      <c r="KR130" s="31"/>
      <c r="KS130" s="31"/>
      <c r="KT130" s="31"/>
      <c r="KU130" s="31"/>
      <c r="KV130" s="31"/>
      <c r="KW130" s="31"/>
      <c r="KX130" s="31"/>
      <c r="KY130" s="31"/>
      <c r="KZ130" s="31"/>
      <c r="LA130" s="31"/>
      <c r="LB130" s="31"/>
      <c r="LC130" s="31"/>
      <c r="LD130" s="31"/>
      <c r="LE130" s="31"/>
      <c r="LF130" s="31"/>
      <c r="LG130" s="31"/>
      <c r="LH130" s="31"/>
      <c r="LI130" s="31"/>
      <c r="LJ130" s="31"/>
      <c r="LK130" s="31"/>
      <c r="LL130" s="31"/>
      <c r="LM130" s="31"/>
      <c r="LN130" s="31"/>
      <c r="LO130" s="31"/>
      <c r="LP130" s="31"/>
      <c r="LQ130" s="31"/>
      <c r="LR130" s="31"/>
      <c r="LS130" s="31"/>
      <c r="LT130" s="31"/>
      <c r="LU130" s="31"/>
      <c r="LV130" s="31"/>
      <c r="LW130" s="31"/>
      <c r="LX130" s="31"/>
      <c r="LY130" s="31"/>
      <c r="LZ130" s="31"/>
      <c r="MA130" s="31"/>
      <c r="MB130" s="31"/>
      <c r="MC130" s="31"/>
      <c r="MD130" s="31"/>
      <c r="ME130" s="31"/>
      <c r="MF130" s="31"/>
      <c r="MG130" s="31"/>
      <c r="MH130" s="31"/>
      <c r="MI130" s="31"/>
      <c r="MJ130" s="31"/>
      <c r="MK130" s="31"/>
      <c r="ML130" s="31"/>
      <c r="MM130" s="31"/>
      <c r="MN130" s="31"/>
      <c r="MO130" s="31"/>
      <c r="MP130" s="31"/>
      <c r="MQ130" s="31"/>
      <c r="MR130" s="31"/>
      <c r="MS130" s="31"/>
      <c r="MT130" s="31"/>
      <c r="MU130" s="31"/>
      <c r="MV130" s="31"/>
      <c r="MW130" s="31"/>
      <c r="MX130" s="31"/>
      <c r="MY130" s="31"/>
      <c r="MZ130" s="31"/>
      <c r="NA130" s="31"/>
      <c r="NB130" s="31"/>
      <c r="NC130" s="31"/>
      <c r="ND130" s="31"/>
      <c r="NE130" s="31"/>
      <c r="NF130" s="31"/>
      <c r="NG130" s="31"/>
      <c r="NH130" s="31"/>
      <c r="NI130" s="31"/>
      <c r="NJ130" s="31"/>
      <c r="NK130" s="31"/>
      <c r="NL130" s="31"/>
      <c r="NM130" s="31"/>
      <c r="NN130" s="31"/>
      <c r="NO130" s="31"/>
      <c r="NP130" s="31"/>
      <c r="NQ130" s="31"/>
      <c r="NR130" s="31"/>
      <c r="NS130" s="31"/>
      <c r="NT130" s="31"/>
      <c r="NU130" s="31"/>
      <c r="NV130" s="31"/>
      <c r="NW130" s="31"/>
      <c r="NX130" s="31"/>
      <c r="NY130" s="31"/>
      <c r="NZ130" s="31"/>
      <c r="OA130" s="31"/>
      <c r="OB130" s="31"/>
      <c r="OC130" s="31"/>
      <c r="OD130" s="31"/>
      <c r="OE130" s="31"/>
      <c r="OF130" s="31"/>
      <c r="OG130" s="31"/>
      <c r="OH130" s="31"/>
      <c r="OI130" s="31"/>
      <c r="OJ130" s="31"/>
      <c r="OK130" s="31"/>
      <c r="OL130" s="31"/>
      <c r="OM130" s="31"/>
      <c r="ON130" s="31"/>
      <c r="OO130" s="31"/>
      <c r="OP130" s="31"/>
      <c r="OQ130" s="31"/>
      <c r="OR130" s="31"/>
      <c r="OS130" s="31"/>
      <c r="OT130" s="31"/>
      <c r="OU130" s="31"/>
      <c r="OV130" s="31"/>
      <c r="OW130" s="31"/>
      <c r="OX130" s="31"/>
      <c r="OY130" s="31"/>
      <c r="OZ130" s="31"/>
      <c r="PA130" s="31"/>
      <c r="PB130" s="31"/>
      <c r="PC130" s="31"/>
      <c r="PD130" s="31"/>
      <c r="PE130" s="31"/>
      <c r="PF130" s="31"/>
      <c r="PG130" s="31"/>
      <c r="PH130" s="31"/>
      <c r="PI130" s="31"/>
      <c r="PJ130" s="31"/>
      <c r="PK130" s="31"/>
      <c r="PL130" s="31"/>
      <c r="PM130" s="31"/>
      <c r="PN130" s="31"/>
      <c r="PO130" s="31"/>
      <c r="PP130" s="31"/>
      <c r="PQ130" s="31"/>
      <c r="PR130" s="31"/>
      <c r="PS130" s="31"/>
      <c r="PT130" s="31"/>
      <c r="PU130" s="31"/>
      <c r="PV130" s="31"/>
      <c r="PW130" s="31"/>
      <c r="PX130" s="31"/>
      <c r="PY130" s="31"/>
      <c r="PZ130" s="31"/>
      <c r="QA130" s="31"/>
      <c r="QB130" s="31"/>
      <c r="QC130" s="31"/>
    </row>
    <row r="131" spans="1:445">
      <c r="A131" s="36" t="s">
        <v>859</v>
      </c>
      <c r="B131" s="33" t="s">
        <v>701</v>
      </c>
      <c r="C131" s="33"/>
      <c r="D131" s="33" t="s">
        <v>137</v>
      </c>
      <c r="E131" s="33"/>
      <c r="F131" s="33">
        <v>960</v>
      </c>
      <c r="G131" s="33">
        <v>120</v>
      </c>
      <c r="H131" s="33"/>
      <c r="I131" s="33">
        <v>105</v>
      </c>
      <c r="J131" s="33">
        <v>105</v>
      </c>
      <c r="K131" s="33">
        <v>105</v>
      </c>
      <c r="L131" s="59">
        <v>105</v>
      </c>
      <c r="M131" s="59">
        <v>105</v>
      </c>
      <c r="N131" s="59">
        <v>105</v>
      </c>
      <c r="O131" s="33">
        <v>210</v>
      </c>
      <c r="P131" s="33"/>
      <c r="Q131" s="33"/>
      <c r="R131" s="33"/>
      <c r="S131" s="33"/>
      <c r="T131" s="20">
        <f t="shared" si="6"/>
        <v>960</v>
      </c>
      <c r="U131" s="20">
        <f t="shared" si="7"/>
        <v>0</v>
      </c>
      <c r="V131" s="34">
        <f t="shared" si="9"/>
        <v>1</v>
      </c>
      <c r="X131" s="35" t="str">
        <f t="shared" si="10"/>
        <v/>
      </c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  <c r="CJ131" s="31"/>
      <c r="CK131" s="31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  <c r="DW131" s="31"/>
      <c r="DX131" s="31"/>
      <c r="DY131" s="31"/>
      <c r="DZ131" s="31"/>
      <c r="EA131" s="31"/>
      <c r="EB131" s="31"/>
      <c r="EC131" s="31"/>
      <c r="ED131" s="31"/>
      <c r="EE131" s="31"/>
      <c r="EF131" s="31"/>
      <c r="EG131" s="31"/>
      <c r="EH131" s="31"/>
      <c r="EI131" s="31"/>
      <c r="EJ131" s="31"/>
      <c r="EK131" s="31"/>
      <c r="EL131" s="31"/>
      <c r="EM131" s="31"/>
      <c r="EN131" s="31"/>
      <c r="EO131" s="31"/>
      <c r="EP131" s="31"/>
      <c r="EQ131" s="31"/>
      <c r="ER131" s="31"/>
      <c r="ES131" s="31"/>
      <c r="ET131" s="31"/>
      <c r="EU131" s="31"/>
      <c r="EV131" s="31"/>
      <c r="EW131" s="31"/>
      <c r="EX131" s="31"/>
      <c r="EY131" s="31"/>
      <c r="EZ131" s="31"/>
      <c r="FA131" s="31"/>
      <c r="FB131" s="31"/>
      <c r="FC131" s="31"/>
      <c r="FD131" s="31"/>
      <c r="FE131" s="31"/>
      <c r="FF131" s="31"/>
      <c r="FG131" s="31"/>
      <c r="FH131" s="31"/>
      <c r="FI131" s="31"/>
      <c r="FJ131" s="31"/>
      <c r="FK131" s="31"/>
      <c r="FL131" s="31"/>
      <c r="FM131" s="31"/>
      <c r="FN131" s="31"/>
      <c r="FO131" s="31"/>
      <c r="FP131" s="31"/>
      <c r="FQ131" s="31"/>
      <c r="FR131" s="31"/>
      <c r="FS131" s="31"/>
      <c r="FT131" s="31"/>
      <c r="FU131" s="31"/>
      <c r="FV131" s="31"/>
      <c r="FW131" s="31"/>
      <c r="FX131" s="31"/>
      <c r="FY131" s="31"/>
      <c r="FZ131" s="31"/>
      <c r="GA131" s="31"/>
      <c r="GB131" s="31"/>
      <c r="GC131" s="31"/>
      <c r="GD131" s="31"/>
      <c r="GE131" s="31"/>
      <c r="GF131" s="31"/>
      <c r="GG131" s="31"/>
      <c r="GH131" s="31"/>
      <c r="GI131" s="31"/>
      <c r="GJ131" s="31"/>
      <c r="GK131" s="31"/>
      <c r="GL131" s="31"/>
      <c r="GM131" s="31"/>
      <c r="GN131" s="31"/>
      <c r="GO131" s="31"/>
      <c r="GP131" s="31"/>
      <c r="GQ131" s="31"/>
      <c r="GR131" s="31"/>
      <c r="GS131" s="31"/>
      <c r="GT131" s="31"/>
      <c r="GU131" s="31"/>
      <c r="GV131" s="31"/>
      <c r="GW131" s="31"/>
      <c r="GX131" s="31"/>
      <c r="GY131" s="31"/>
      <c r="GZ131" s="31"/>
      <c r="HA131" s="31"/>
      <c r="HB131" s="31"/>
      <c r="HC131" s="31"/>
      <c r="HD131" s="31"/>
      <c r="HE131" s="31"/>
      <c r="HF131" s="31"/>
      <c r="HG131" s="31"/>
      <c r="HH131" s="31"/>
      <c r="HI131" s="31"/>
      <c r="HJ131" s="31"/>
      <c r="HK131" s="31"/>
      <c r="HL131" s="31"/>
      <c r="HM131" s="31"/>
      <c r="HN131" s="31"/>
      <c r="HO131" s="31"/>
      <c r="HP131" s="31"/>
      <c r="HQ131" s="31"/>
      <c r="HR131" s="31"/>
      <c r="HS131" s="31"/>
      <c r="HT131" s="31"/>
      <c r="HU131" s="31"/>
      <c r="HV131" s="31"/>
      <c r="HW131" s="31"/>
      <c r="HX131" s="31"/>
      <c r="HY131" s="31"/>
      <c r="HZ131" s="31"/>
      <c r="IA131" s="31"/>
      <c r="IB131" s="31"/>
      <c r="IC131" s="31"/>
      <c r="ID131" s="31"/>
      <c r="IE131" s="31"/>
      <c r="IF131" s="31"/>
      <c r="IG131" s="31"/>
      <c r="IH131" s="31"/>
      <c r="II131" s="31"/>
      <c r="IJ131" s="31"/>
      <c r="IK131" s="31"/>
      <c r="IL131" s="31"/>
      <c r="IM131" s="31"/>
      <c r="IN131" s="31"/>
      <c r="IO131" s="31"/>
      <c r="IP131" s="31"/>
      <c r="IQ131" s="31"/>
      <c r="IR131" s="31"/>
      <c r="IS131" s="31"/>
      <c r="IT131" s="31"/>
      <c r="IU131" s="31"/>
      <c r="IV131" s="31"/>
      <c r="IW131" s="31"/>
      <c r="IX131" s="31"/>
      <c r="IY131" s="31"/>
      <c r="IZ131" s="31"/>
      <c r="JA131" s="31"/>
      <c r="JB131" s="31"/>
      <c r="JC131" s="31"/>
      <c r="JD131" s="31"/>
      <c r="JE131" s="31"/>
      <c r="JF131" s="31"/>
      <c r="JG131" s="31"/>
      <c r="JH131" s="31"/>
      <c r="JI131" s="31"/>
      <c r="JJ131" s="31"/>
      <c r="JK131" s="31"/>
      <c r="JL131" s="31"/>
      <c r="JM131" s="31"/>
      <c r="JN131" s="31"/>
      <c r="JO131" s="31"/>
      <c r="JP131" s="31"/>
      <c r="JQ131" s="31"/>
      <c r="JR131" s="31"/>
      <c r="JS131" s="31"/>
      <c r="JT131" s="31"/>
      <c r="JU131" s="31"/>
      <c r="JV131" s="31"/>
      <c r="JW131" s="31"/>
      <c r="JX131" s="31"/>
      <c r="JY131" s="31"/>
      <c r="JZ131" s="31"/>
      <c r="KA131" s="31"/>
      <c r="KB131" s="31"/>
      <c r="KC131" s="31"/>
      <c r="KD131" s="31"/>
      <c r="KE131" s="31"/>
      <c r="KF131" s="31"/>
      <c r="KG131" s="31"/>
      <c r="KH131" s="31"/>
      <c r="KI131" s="31"/>
      <c r="KJ131" s="31"/>
      <c r="KK131" s="31"/>
      <c r="KL131" s="31"/>
      <c r="KM131" s="31"/>
      <c r="KN131" s="31"/>
      <c r="KO131" s="31"/>
      <c r="KP131" s="31"/>
      <c r="KQ131" s="31"/>
      <c r="KR131" s="31"/>
      <c r="KS131" s="31"/>
      <c r="KT131" s="31"/>
      <c r="KU131" s="31"/>
      <c r="KV131" s="31"/>
      <c r="KW131" s="31"/>
      <c r="KX131" s="31"/>
      <c r="KY131" s="31"/>
      <c r="KZ131" s="31"/>
      <c r="LA131" s="31"/>
      <c r="LB131" s="31"/>
      <c r="LC131" s="31"/>
      <c r="LD131" s="31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LS131" s="31"/>
      <c r="LT131" s="31"/>
      <c r="LU131" s="31"/>
      <c r="LV131" s="31"/>
      <c r="LW131" s="31"/>
      <c r="LX131" s="31"/>
      <c r="LY131" s="31"/>
      <c r="LZ131" s="31"/>
      <c r="MA131" s="31"/>
      <c r="MB131" s="31"/>
      <c r="MC131" s="31"/>
      <c r="MD131" s="31"/>
      <c r="ME131" s="31"/>
      <c r="MF131" s="31"/>
      <c r="MG131" s="31"/>
      <c r="MH131" s="31"/>
      <c r="MI131" s="31"/>
      <c r="MJ131" s="31"/>
      <c r="MK131" s="31"/>
      <c r="ML131" s="31"/>
      <c r="MM131" s="31"/>
      <c r="MN131" s="31"/>
      <c r="MO131" s="31"/>
      <c r="MP131" s="31"/>
      <c r="MQ131" s="31"/>
      <c r="MR131" s="31"/>
      <c r="MS131" s="31"/>
      <c r="MT131" s="31"/>
      <c r="MU131" s="31"/>
      <c r="MV131" s="31"/>
      <c r="MW131" s="31"/>
      <c r="MX131" s="31"/>
      <c r="MY131" s="31"/>
      <c r="MZ131" s="31"/>
      <c r="NA131" s="31"/>
      <c r="NB131" s="31"/>
      <c r="NC131" s="31"/>
      <c r="ND131" s="31"/>
      <c r="NE131" s="31"/>
      <c r="NF131" s="31"/>
      <c r="NG131" s="31"/>
      <c r="NH131" s="31"/>
      <c r="NI131" s="31"/>
      <c r="NJ131" s="31"/>
      <c r="NK131" s="31"/>
      <c r="NL131" s="31"/>
      <c r="NM131" s="31"/>
      <c r="NN131" s="31"/>
      <c r="NO131" s="31"/>
      <c r="NP131" s="31"/>
      <c r="NQ131" s="31"/>
      <c r="NR131" s="31"/>
      <c r="NS131" s="31"/>
      <c r="NT131" s="31"/>
      <c r="NU131" s="31"/>
      <c r="NV131" s="31"/>
      <c r="NW131" s="31"/>
      <c r="NX131" s="31"/>
      <c r="NY131" s="31"/>
      <c r="NZ131" s="31"/>
      <c r="OA131" s="31"/>
      <c r="OB131" s="31"/>
      <c r="OC131" s="31"/>
      <c r="OD131" s="31"/>
      <c r="OE131" s="31"/>
      <c r="OF131" s="31"/>
      <c r="OG131" s="31"/>
      <c r="OH131" s="31"/>
      <c r="OI131" s="31"/>
      <c r="OJ131" s="31"/>
      <c r="OK131" s="31"/>
      <c r="OL131" s="31"/>
      <c r="OM131" s="31"/>
      <c r="ON131" s="31"/>
      <c r="OO131" s="31"/>
      <c r="OP131" s="31"/>
      <c r="OQ131" s="31"/>
      <c r="OR131" s="31"/>
      <c r="OS131" s="31"/>
      <c r="OT131" s="31"/>
      <c r="OU131" s="31"/>
      <c r="OV131" s="31"/>
      <c r="OW131" s="31"/>
      <c r="OX131" s="31"/>
      <c r="OY131" s="31"/>
      <c r="OZ131" s="31"/>
      <c r="PA131" s="31"/>
      <c r="PB131" s="31"/>
      <c r="PC131" s="31"/>
      <c r="PD131" s="31"/>
      <c r="PE131" s="31"/>
      <c r="PF131" s="31"/>
      <c r="PG131" s="31"/>
      <c r="PH131" s="31"/>
      <c r="PI131" s="31"/>
      <c r="PJ131" s="31"/>
      <c r="PK131" s="31"/>
      <c r="PL131" s="31"/>
      <c r="PM131" s="31"/>
      <c r="PN131" s="31"/>
      <c r="PO131" s="31"/>
      <c r="PP131" s="31"/>
      <c r="PQ131" s="31"/>
      <c r="PR131" s="31"/>
      <c r="PS131" s="31"/>
      <c r="PT131" s="31"/>
      <c r="PU131" s="31"/>
      <c r="PV131" s="31"/>
      <c r="PW131" s="31"/>
      <c r="PX131" s="31"/>
      <c r="PY131" s="31"/>
      <c r="PZ131" s="31"/>
      <c r="QA131" s="31"/>
      <c r="QB131" s="31"/>
      <c r="QC131" s="31"/>
    </row>
    <row r="132" spans="1:445" s="39" customFormat="1">
      <c r="A132" s="36" t="s">
        <v>661</v>
      </c>
      <c r="B132" s="33" t="s">
        <v>27</v>
      </c>
      <c r="C132" s="33">
        <v>55</v>
      </c>
      <c r="D132" s="33" t="s">
        <v>31</v>
      </c>
      <c r="E132" s="33"/>
      <c r="F132" s="33">
        <v>375</v>
      </c>
      <c r="G132" s="33">
        <v>55</v>
      </c>
      <c r="H132" s="33"/>
      <c r="I132" s="33">
        <v>40</v>
      </c>
      <c r="J132" s="33">
        <v>40</v>
      </c>
      <c r="K132" s="33">
        <v>40</v>
      </c>
      <c r="L132" s="33">
        <v>40</v>
      </c>
      <c r="M132" s="33">
        <v>40</v>
      </c>
      <c r="N132" s="33">
        <v>40</v>
      </c>
      <c r="O132" s="33">
        <v>40</v>
      </c>
      <c r="P132" s="33">
        <v>40</v>
      </c>
      <c r="Q132" s="33"/>
      <c r="R132" s="33"/>
      <c r="S132" s="33"/>
      <c r="T132" s="20">
        <f t="shared" ref="T132:T195" si="11">IF(AND(ISBLANK(E132),ISBLANK(F132),ISBLANK(G132),ISBLANK(H132),ISBLANK(I132),ISBLANK(J132),ISBLANK(K132), ISBLANK(L132), ISBLANK(M132), ISBLANK(N132), ISBLANK(O132), ISBLANK(P132), ISBLANK(Q132), ISBLANK(R132), ISBLANK(S132)),"",SUM(G132:S132))</f>
        <v>375</v>
      </c>
      <c r="U132" s="20">
        <f t="shared" ref="U132:U195" si="12">IF(W132&lt;&gt;0,0,IF(AND(ISBLANK(E132),ISBLANK(F132),ISBLANK(G132),ISBLANK(H132),ISBLANK(I132),ISBLANK(J132),ISBLANK(K132), ISBLANK(L132), ISBLANK(M132), ISBLANK(N132), ISBLANK(O132), ISBLANK(P132), ISBLANK(Q132), ISBLANK(R132), ISBLANK(S132)),"", (F132+E132)-T132))</f>
        <v>0</v>
      </c>
      <c r="V132" s="34">
        <f t="shared" si="9"/>
        <v>1</v>
      </c>
      <c r="W132" s="37"/>
      <c r="X132" s="35" t="str">
        <f t="shared" ref="X132:X153" si="13">IF(W132&lt;&gt;"",F132 - (SUM(G132:S132)),"")</f>
        <v/>
      </c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  <c r="CJ132" s="31"/>
      <c r="CK132" s="31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P132" s="31"/>
      <c r="EQ132" s="31"/>
      <c r="ER132" s="31"/>
      <c r="ES132" s="31"/>
      <c r="ET132" s="31"/>
      <c r="EU132" s="31"/>
      <c r="EV132" s="31"/>
      <c r="EW132" s="31"/>
      <c r="EX132" s="31"/>
      <c r="EY132" s="31"/>
      <c r="EZ132" s="31"/>
      <c r="FA132" s="31"/>
      <c r="FB132" s="31"/>
      <c r="FC132" s="31"/>
      <c r="FD132" s="31"/>
      <c r="FE132" s="31"/>
      <c r="FF132" s="31"/>
      <c r="FG132" s="31"/>
      <c r="FH132" s="31"/>
      <c r="FI132" s="31"/>
      <c r="FJ132" s="31"/>
      <c r="FK132" s="31"/>
      <c r="FL132" s="31"/>
      <c r="FM132" s="31"/>
      <c r="FN132" s="31"/>
      <c r="FO132" s="31"/>
      <c r="FP132" s="31"/>
      <c r="FQ132" s="31"/>
      <c r="FR132" s="31"/>
      <c r="FS132" s="31"/>
      <c r="FT132" s="31"/>
      <c r="FU132" s="31"/>
      <c r="FV132" s="31"/>
      <c r="FW132" s="31"/>
      <c r="FX132" s="31"/>
      <c r="FY132" s="31"/>
      <c r="FZ132" s="31"/>
      <c r="GA132" s="31"/>
      <c r="GB132" s="31"/>
      <c r="GC132" s="31"/>
      <c r="GD132" s="31"/>
      <c r="GE132" s="31"/>
      <c r="GF132" s="31"/>
      <c r="GG132" s="31"/>
      <c r="GH132" s="31"/>
      <c r="GI132" s="31"/>
      <c r="GJ132" s="31"/>
      <c r="GK132" s="31"/>
      <c r="GL132" s="31"/>
      <c r="GM132" s="31"/>
      <c r="GN132" s="31"/>
      <c r="GO132" s="31"/>
      <c r="GP132" s="31"/>
      <c r="GQ132" s="31"/>
      <c r="GR132" s="31"/>
      <c r="GS132" s="31"/>
      <c r="GT132" s="31"/>
      <c r="GU132" s="31"/>
      <c r="GV132" s="31"/>
      <c r="GW132" s="31"/>
      <c r="GX132" s="31"/>
      <c r="GY132" s="31"/>
      <c r="GZ132" s="31"/>
      <c r="HA132" s="31"/>
      <c r="HB132" s="31"/>
      <c r="HC132" s="31"/>
      <c r="HD132" s="31"/>
      <c r="HE132" s="31"/>
      <c r="HF132" s="31"/>
      <c r="HG132" s="31"/>
      <c r="HH132" s="31"/>
      <c r="HI132" s="31"/>
      <c r="HJ132" s="31"/>
      <c r="HK132" s="31"/>
      <c r="HL132" s="31"/>
      <c r="HM132" s="31"/>
      <c r="HN132" s="31"/>
      <c r="HO132" s="31"/>
      <c r="HP132" s="31"/>
      <c r="HQ132" s="31"/>
      <c r="HR132" s="31"/>
      <c r="HS132" s="31"/>
      <c r="HT132" s="31"/>
      <c r="HU132" s="31"/>
      <c r="HV132" s="31"/>
      <c r="HW132" s="31"/>
      <c r="HX132" s="31"/>
      <c r="HY132" s="31"/>
      <c r="HZ132" s="31"/>
      <c r="IA132" s="31"/>
      <c r="IB132" s="31"/>
      <c r="IC132" s="31"/>
      <c r="ID132" s="31"/>
      <c r="IE132" s="31"/>
      <c r="IF132" s="31"/>
      <c r="IG132" s="31"/>
      <c r="IH132" s="31"/>
      <c r="II132" s="31"/>
      <c r="IJ132" s="31"/>
      <c r="IK132" s="31"/>
      <c r="IL132" s="31"/>
      <c r="IM132" s="31"/>
      <c r="IN132" s="31"/>
      <c r="IO132" s="31"/>
      <c r="IP132" s="31"/>
      <c r="IQ132" s="31"/>
      <c r="IR132" s="31"/>
      <c r="IS132" s="31"/>
      <c r="IT132" s="31"/>
      <c r="IU132" s="31"/>
      <c r="IV132" s="31"/>
      <c r="IW132" s="31"/>
      <c r="IX132" s="31"/>
      <c r="IY132" s="31"/>
      <c r="IZ132" s="31"/>
      <c r="JA132" s="31"/>
      <c r="JB132" s="31"/>
      <c r="JC132" s="31"/>
      <c r="JD132" s="31"/>
      <c r="JE132" s="31"/>
      <c r="JF132" s="31"/>
      <c r="JG132" s="31"/>
      <c r="JH132" s="31"/>
      <c r="JI132" s="31"/>
      <c r="JJ132" s="31"/>
      <c r="JK132" s="31"/>
      <c r="JL132" s="31"/>
      <c r="JM132" s="31"/>
      <c r="JN132" s="31"/>
      <c r="JO132" s="31"/>
      <c r="JP132" s="31"/>
      <c r="JQ132" s="31"/>
      <c r="JR132" s="31"/>
      <c r="JS132" s="31"/>
      <c r="JT132" s="31"/>
      <c r="JU132" s="31"/>
      <c r="JV132" s="31"/>
      <c r="JW132" s="31"/>
      <c r="JX132" s="31"/>
      <c r="JY132" s="31"/>
      <c r="JZ132" s="31"/>
      <c r="KA132" s="31"/>
      <c r="KB132" s="31"/>
      <c r="KC132" s="31"/>
      <c r="KD132" s="31"/>
      <c r="KE132" s="31"/>
      <c r="KF132" s="31"/>
      <c r="KG132" s="31"/>
      <c r="KH132" s="31"/>
      <c r="KI132" s="31"/>
      <c r="KJ132" s="31"/>
      <c r="KK132" s="31"/>
      <c r="KL132" s="31"/>
      <c r="KM132" s="31"/>
      <c r="KN132" s="31"/>
      <c r="KO132" s="31"/>
      <c r="KP132" s="31"/>
      <c r="KQ132" s="31"/>
      <c r="KR132" s="31"/>
      <c r="KS132" s="31"/>
      <c r="KT132" s="31"/>
      <c r="KU132" s="31"/>
      <c r="KV132" s="31"/>
      <c r="KW132" s="31"/>
      <c r="KX132" s="31"/>
      <c r="KY132" s="31"/>
      <c r="KZ132" s="31"/>
      <c r="LA132" s="31"/>
      <c r="LB132" s="31"/>
      <c r="LC132" s="31"/>
      <c r="LD132" s="31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MT132" s="31"/>
      <c r="MU132" s="31"/>
      <c r="MV132" s="31"/>
      <c r="MW132" s="31"/>
      <c r="MX132" s="31"/>
      <c r="MY132" s="31"/>
      <c r="MZ132" s="31"/>
      <c r="NA132" s="31"/>
      <c r="NB132" s="31"/>
      <c r="NC132" s="31"/>
      <c r="ND132" s="31"/>
      <c r="NE132" s="31"/>
      <c r="NF132" s="31"/>
      <c r="NG132" s="31"/>
      <c r="NH132" s="31"/>
      <c r="NI132" s="31"/>
      <c r="NJ132" s="31"/>
      <c r="NK132" s="31"/>
      <c r="NL132" s="31"/>
      <c r="NM132" s="31"/>
      <c r="NN132" s="31"/>
      <c r="NO132" s="31"/>
      <c r="NP132" s="31"/>
      <c r="NQ132" s="31"/>
      <c r="NR132" s="31"/>
      <c r="NS132" s="31"/>
      <c r="NT132" s="31"/>
      <c r="NU132" s="31"/>
      <c r="NV132" s="31"/>
      <c r="NW132" s="31"/>
      <c r="NX132" s="31"/>
      <c r="NY132" s="31"/>
      <c r="NZ132" s="31"/>
      <c r="OA132" s="31"/>
      <c r="OB132" s="31"/>
      <c r="OC132" s="31"/>
      <c r="OD132" s="31"/>
      <c r="OE132" s="31"/>
      <c r="OF132" s="31"/>
      <c r="OG132" s="31"/>
      <c r="OH132" s="31"/>
      <c r="OI132" s="31"/>
      <c r="OJ132" s="31"/>
      <c r="OK132" s="31"/>
      <c r="OL132" s="31"/>
      <c r="OM132" s="31"/>
      <c r="ON132" s="31"/>
      <c r="OO132" s="31"/>
      <c r="OP132" s="31"/>
      <c r="OQ132" s="31"/>
      <c r="OR132" s="31"/>
      <c r="OS132" s="31"/>
      <c r="OT132" s="31"/>
      <c r="OU132" s="31"/>
      <c r="OV132" s="31"/>
      <c r="OW132" s="31"/>
      <c r="OX132" s="31"/>
      <c r="OY132" s="31"/>
      <c r="OZ132" s="31"/>
      <c r="PA132" s="31"/>
      <c r="PB132" s="31"/>
      <c r="PC132" s="31"/>
      <c r="PD132" s="31"/>
      <c r="PE132" s="31"/>
      <c r="PF132" s="31"/>
      <c r="PG132" s="31"/>
      <c r="PH132" s="31"/>
      <c r="PI132" s="31"/>
      <c r="PJ132" s="31"/>
      <c r="PK132" s="31"/>
      <c r="PL132" s="31"/>
      <c r="PM132" s="31"/>
      <c r="PN132" s="31"/>
      <c r="PO132" s="31"/>
      <c r="PP132" s="31"/>
      <c r="PQ132" s="31"/>
      <c r="PR132" s="31"/>
      <c r="PS132" s="31"/>
      <c r="PT132" s="31"/>
      <c r="PU132" s="31"/>
      <c r="PV132" s="31"/>
      <c r="PW132" s="31"/>
      <c r="PX132" s="31"/>
      <c r="PY132" s="31"/>
      <c r="PZ132" s="31"/>
      <c r="QA132" s="31"/>
      <c r="QB132" s="31"/>
      <c r="QC132" s="31"/>
    </row>
    <row r="133" spans="1:445" s="39" customFormat="1">
      <c r="A133" s="36" t="s">
        <v>162</v>
      </c>
      <c r="B133" s="33" t="s">
        <v>27</v>
      </c>
      <c r="C133" s="33">
        <v>85</v>
      </c>
      <c r="D133" s="33" t="s">
        <v>141</v>
      </c>
      <c r="E133" s="33">
        <v>120</v>
      </c>
      <c r="F133" s="33">
        <v>615</v>
      </c>
      <c r="G133" s="33">
        <v>55</v>
      </c>
      <c r="H133" s="33">
        <v>62</v>
      </c>
      <c r="I133" s="33">
        <v>77</v>
      </c>
      <c r="J133" s="33">
        <v>77</v>
      </c>
      <c r="K133" s="33">
        <v>77</v>
      </c>
      <c r="L133" s="37">
        <v>77</v>
      </c>
      <c r="M133" s="37">
        <v>77</v>
      </c>
      <c r="N133" s="37">
        <v>77</v>
      </c>
      <c r="O133" s="33">
        <v>77</v>
      </c>
      <c r="P133" s="33">
        <v>77</v>
      </c>
      <c r="Q133" s="33">
        <v>2</v>
      </c>
      <c r="R133" s="33"/>
      <c r="S133" s="33"/>
      <c r="T133" s="20">
        <f t="shared" si="11"/>
        <v>735</v>
      </c>
      <c r="U133" s="20">
        <f t="shared" si="12"/>
        <v>0</v>
      </c>
      <c r="V133" s="34">
        <f t="shared" ref="V133:V196" si="14">IF(AND(ISBLANK(E133),ISBLANK(F133), ISBLANK(G133), ISBLANK(H133), ISBLANK(I133), ISBLANK(J133), ISBLANK(K133), ISBLANK(L133), ISBLANK(M133),ISBLANK(N133), ISBLANK(O133), ISBLANK(P133), ISBLANK(Q133), ISBLANK(R133), ISBLANK(S133)), "",IFERROR(((F133+E133)-U133)/(F133+E133),""))</f>
        <v>1</v>
      </c>
      <c r="W133" s="38"/>
      <c r="X133" s="35" t="str">
        <f t="shared" si="13"/>
        <v/>
      </c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  <c r="CJ133" s="31"/>
      <c r="CK133" s="31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P133" s="31"/>
      <c r="EQ133" s="31"/>
      <c r="ER133" s="31"/>
      <c r="ES133" s="31"/>
      <c r="ET133" s="31"/>
      <c r="EU133" s="31"/>
      <c r="EV133" s="31"/>
      <c r="EW133" s="31"/>
      <c r="EX133" s="31"/>
      <c r="EY133" s="31"/>
      <c r="EZ133" s="31"/>
      <c r="FA133" s="31"/>
      <c r="FB133" s="31"/>
      <c r="FC133" s="31"/>
      <c r="FD133" s="31"/>
      <c r="FE133" s="31"/>
      <c r="FF133" s="31"/>
      <c r="FG133" s="31"/>
      <c r="FH133" s="31"/>
      <c r="FI133" s="31"/>
      <c r="FJ133" s="31"/>
      <c r="FK133" s="31"/>
      <c r="FL133" s="31"/>
      <c r="FM133" s="31"/>
      <c r="FN133" s="31"/>
      <c r="FO133" s="31"/>
      <c r="FP133" s="31"/>
      <c r="FQ133" s="31"/>
      <c r="FR133" s="31"/>
      <c r="FS133" s="31"/>
      <c r="FT133" s="31"/>
      <c r="FU133" s="31"/>
      <c r="FV133" s="31"/>
      <c r="FW133" s="31"/>
      <c r="FX133" s="31"/>
      <c r="FY133" s="31"/>
      <c r="FZ133" s="31"/>
      <c r="GA133" s="31"/>
      <c r="GB133" s="31"/>
      <c r="GC133" s="31"/>
      <c r="GD133" s="31"/>
      <c r="GE133" s="31"/>
      <c r="GF133" s="31"/>
      <c r="GG133" s="31"/>
      <c r="GH133" s="31"/>
      <c r="GI133" s="31"/>
      <c r="GJ133" s="31"/>
      <c r="GK133" s="31"/>
      <c r="GL133" s="31"/>
      <c r="GM133" s="31"/>
      <c r="GN133" s="31"/>
      <c r="GO133" s="31"/>
      <c r="GP133" s="31"/>
      <c r="GQ133" s="31"/>
      <c r="GR133" s="31"/>
      <c r="GS133" s="31"/>
      <c r="GT133" s="31"/>
      <c r="GU133" s="31"/>
      <c r="GV133" s="31"/>
      <c r="GW133" s="31"/>
      <c r="GX133" s="31"/>
      <c r="GY133" s="31"/>
      <c r="GZ133" s="31"/>
      <c r="HA133" s="31"/>
      <c r="HB133" s="31"/>
      <c r="HC133" s="31"/>
      <c r="HD133" s="31"/>
      <c r="HE133" s="31"/>
      <c r="HF133" s="31"/>
      <c r="HG133" s="31"/>
      <c r="HH133" s="31"/>
      <c r="HI133" s="31"/>
      <c r="HJ133" s="31"/>
      <c r="HK133" s="31"/>
      <c r="HL133" s="31"/>
      <c r="HM133" s="31"/>
      <c r="HN133" s="31"/>
      <c r="HO133" s="31"/>
      <c r="HP133" s="31"/>
      <c r="HQ133" s="31"/>
      <c r="HR133" s="31"/>
      <c r="HS133" s="31"/>
      <c r="HT133" s="31"/>
      <c r="HU133" s="31"/>
      <c r="HV133" s="31"/>
      <c r="HW133" s="31"/>
      <c r="HX133" s="31"/>
      <c r="HY133" s="31"/>
      <c r="HZ133" s="31"/>
      <c r="IA133" s="31"/>
      <c r="IB133" s="31"/>
      <c r="IC133" s="31"/>
      <c r="ID133" s="31"/>
      <c r="IE133" s="31"/>
      <c r="IF133" s="31"/>
      <c r="IG133" s="31"/>
      <c r="IH133" s="31"/>
      <c r="II133" s="31"/>
      <c r="IJ133" s="31"/>
      <c r="IK133" s="31"/>
      <c r="IL133" s="31"/>
      <c r="IM133" s="31"/>
      <c r="IN133" s="31"/>
      <c r="IO133" s="31"/>
      <c r="IP133" s="31"/>
      <c r="IQ133" s="31"/>
      <c r="IR133" s="31"/>
      <c r="IS133" s="31"/>
      <c r="IT133" s="31"/>
      <c r="IU133" s="31"/>
      <c r="IV133" s="31"/>
      <c r="IW133" s="31"/>
      <c r="IX133" s="31"/>
      <c r="IY133" s="31"/>
      <c r="IZ133" s="31"/>
      <c r="JA133" s="31"/>
      <c r="JB133" s="31"/>
      <c r="JC133" s="31"/>
      <c r="JD133" s="31"/>
      <c r="JE133" s="31"/>
      <c r="JF133" s="31"/>
      <c r="JG133" s="31"/>
      <c r="JH133" s="31"/>
      <c r="JI133" s="31"/>
      <c r="JJ133" s="31"/>
      <c r="JK133" s="31"/>
      <c r="JL133" s="31"/>
      <c r="JM133" s="31"/>
      <c r="JN133" s="31"/>
      <c r="JO133" s="31"/>
      <c r="JP133" s="31"/>
      <c r="JQ133" s="31"/>
      <c r="JR133" s="31"/>
      <c r="JS133" s="31"/>
      <c r="JT133" s="31"/>
      <c r="JU133" s="31"/>
      <c r="JV133" s="31"/>
      <c r="JW133" s="31"/>
      <c r="JX133" s="31"/>
      <c r="JY133" s="31"/>
      <c r="JZ133" s="31"/>
      <c r="KA133" s="31"/>
      <c r="KB133" s="31"/>
      <c r="KC133" s="31"/>
      <c r="KD133" s="31"/>
      <c r="KE133" s="31"/>
      <c r="KF133" s="31"/>
      <c r="KG133" s="31"/>
      <c r="KH133" s="31"/>
      <c r="KI133" s="31"/>
      <c r="KJ133" s="31"/>
      <c r="KK133" s="31"/>
      <c r="KL133" s="31"/>
      <c r="KM133" s="31"/>
      <c r="KN133" s="31"/>
      <c r="KO133" s="31"/>
      <c r="KP133" s="31"/>
      <c r="KQ133" s="31"/>
      <c r="KR133" s="31"/>
      <c r="KS133" s="31"/>
      <c r="KT133" s="31"/>
      <c r="KU133" s="31"/>
      <c r="KV133" s="31"/>
      <c r="KW133" s="31"/>
      <c r="KX133" s="31"/>
      <c r="KY133" s="31"/>
      <c r="KZ133" s="31"/>
      <c r="LA133" s="31"/>
      <c r="LB133" s="31"/>
      <c r="LC133" s="31"/>
      <c r="LD133" s="31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MT133" s="31"/>
      <c r="MU133" s="31"/>
      <c r="MV133" s="31"/>
      <c r="MW133" s="31"/>
      <c r="MX133" s="31"/>
      <c r="MY133" s="31"/>
      <c r="MZ133" s="31"/>
      <c r="NA133" s="31"/>
      <c r="NB133" s="31"/>
      <c r="NC133" s="31"/>
      <c r="ND133" s="31"/>
      <c r="NE133" s="31"/>
      <c r="NF133" s="31"/>
      <c r="NG133" s="31"/>
      <c r="NH133" s="31"/>
      <c r="NI133" s="31"/>
      <c r="NJ133" s="31"/>
      <c r="NK133" s="31"/>
      <c r="NL133" s="31"/>
      <c r="NM133" s="31"/>
      <c r="NN133" s="31"/>
      <c r="NO133" s="31"/>
      <c r="NP133" s="31"/>
      <c r="NQ133" s="31"/>
      <c r="NR133" s="31"/>
      <c r="NS133" s="31"/>
      <c r="NT133" s="31"/>
      <c r="NU133" s="31"/>
      <c r="NV133" s="31"/>
      <c r="NW133" s="31"/>
      <c r="NX133" s="31"/>
      <c r="NY133" s="31"/>
      <c r="NZ133" s="31"/>
      <c r="OA133" s="31"/>
      <c r="OB133" s="31"/>
      <c r="OC133" s="31"/>
      <c r="OD133" s="31"/>
      <c r="OE133" s="31"/>
      <c r="OF133" s="31"/>
      <c r="OG133" s="31"/>
      <c r="OH133" s="31"/>
      <c r="OI133" s="31"/>
      <c r="OJ133" s="31"/>
      <c r="OK133" s="31"/>
      <c r="OL133" s="31"/>
      <c r="OM133" s="31"/>
      <c r="ON133" s="31"/>
      <c r="OO133" s="31"/>
      <c r="OP133" s="31"/>
      <c r="OQ133" s="31"/>
      <c r="OR133" s="31"/>
      <c r="OS133" s="31"/>
      <c r="OT133" s="31"/>
      <c r="OU133" s="31"/>
      <c r="OV133" s="31"/>
      <c r="OW133" s="31"/>
      <c r="OX133" s="31"/>
      <c r="OY133" s="31"/>
      <c r="OZ133" s="31"/>
      <c r="PA133" s="31"/>
      <c r="PB133" s="31"/>
      <c r="PC133" s="31"/>
      <c r="PD133" s="31"/>
      <c r="PE133" s="31"/>
      <c r="PF133" s="31"/>
      <c r="PG133" s="31"/>
      <c r="PH133" s="31"/>
      <c r="PI133" s="31"/>
      <c r="PJ133" s="31"/>
      <c r="PK133" s="31"/>
      <c r="PL133" s="31"/>
      <c r="PM133" s="31"/>
      <c r="PN133" s="31"/>
      <c r="PO133" s="31"/>
      <c r="PP133" s="31"/>
      <c r="PQ133" s="31"/>
      <c r="PR133" s="31"/>
      <c r="PS133" s="31"/>
      <c r="PT133" s="31"/>
      <c r="PU133" s="31"/>
      <c r="PV133" s="31"/>
      <c r="PW133" s="31"/>
      <c r="PX133" s="31"/>
      <c r="PY133" s="31"/>
      <c r="PZ133" s="31"/>
      <c r="QA133" s="31"/>
      <c r="QB133" s="31"/>
      <c r="QC133" s="31"/>
    </row>
    <row r="134" spans="1:445">
      <c r="A134" s="36" t="s">
        <v>163</v>
      </c>
      <c r="B134" s="33" t="s">
        <v>45</v>
      </c>
      <c r="C134" s="33"/>
      <c r="D134" s="33" t="s">
        <v>199</v>
      </c>
      <c r="E134" s="33"/>
      <c r="F134" s="33">
        <v>450</v>
      </c>
      <c r="G134" s="33">
        <v>50</v>
      </c>
      <c r="H134" s="33"/>
      <c r="I134" s="33">
        <v>50</v>
      </c>
      <c r="J134" s="33">
        <v>50</v>
      </c>
      <c r="K134" s="33">
        <v>50</v>
      </c>
      <c r="L134" s="33">
        <v>50</v>
      </c>
      <c r="M134" s="33">
        <v>50</v>
      </c>
      <c r="N134" s="33">
        <v>50</v>
      </c>
      <c r="O134" s="33">
        <v>50</v>
      </c>
      <c r="P134" s="33">
        <v>50</v>
      </c>
      <c r="Q134" s="33"/>
      <c r="R134" s="33"/>
      <c r="S134" s="33"/>
      <c r="T134" s="20">
        <f t="shared" si="11"/>
        <v>450</v>
      </c>
      <c r="U134" s="20">
        <f t="shared" si="12"/>
        <v>0</v>
      </c>
      <c r="V134" s="34">
        <f t="shared" si="14"/>
        <v>1</v>
      </c>
      <c r="W134" s="37"/>
      <c r="X134" s="35" t="str">
        <f t="shared" si="13"/>
        <v/>
      </c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31"/>
      <c r="FA134" s="31"/>
      <c r="FB134" s="31"/>
      <c r="FC134" s="31"/>
      <c r="FD134" s="31"/>
      <c r="FE134" s="31"/>
      <c r="FF134" s="31"/>
      <c r="FG134" s="31"/>
      <c r="FH134" s="31"/>
      <c r="FI134" s="31"/>
      <c r="FJ134" s="31"/>
      <c r="FK134" s="31"/>
      <c r="FL134" s="31"/>
      <c r="FM134" s="31"/>
      <c r="FN134" s="31"/>
      <c r="FO134" s="31"/>
      <c r="FP134" s="31"/>
      <c r="FQ134" s="31"/>
      <c r="FR134" s="31"/>
      <c r="FS134" s="31"/>
      <c r="FT134" s="31"/>
      <c r="FU134" s="31"/>
      <c r="FV134" s="31"/>
      <c r="FW134" s="31"/>
      <c r="FX134" s="31"/>
      <c r="FY134" s="31"/>
      <c r="FZ134" s="31"/>
      <c r="GA134" s="31"/>
      <c r="GB134" s="31"/>
      <c r="GC134" s="31"/>
      <c r="GD134" s="31"/>
      <c r="GE134" s="31"/>
      <c r="GF134" s="31"/>
      <c r="GG134" s="31"/>
      <c r="GH134" s="31"/>
      <c r="GI134" s="31"/>
      <c r="GJ134" s="31"/>
      <c r="GK134" s="31"/>
      <c r="GL134" s="31"/>
      <c r="GM134" s="31"/>
      <c r="GN134" s="31"/>
      <c r="GO134" s="31"/>
      <c r="GP134" s="31"/>
      <c r="GQ134" s="31"/>
      <c r="GR134" s="31"/>
      <c r="GS134" s="31"/>
      <c r="GT134" s="31"/>
      <c r="GU134" s="31"/>
      <c r="GV134" s="31"/>
      <c r="GW134" s="31"/>
      <c r="GX134" s="31"/>
      <c r="GY134" s="31"/>
      <c r="GZ134" s="31"/>
      <c r="HA134" s="31"/>
      <c r="HB134" s="31"/>
      <c r="HC134" s="31"/>
      <c r="HD134" s="31"/>
      <c r="HE134" s="31"/>
      <c r="HF134" s="31"/>
      <c r="HG134" s="31"/>
      <c r="HH134" s="31"/>
      <c r="HI134" s="31"/>
      <c r="HJ134" s="31"/>
      <c r="HK134" s="31"/>
      <c r="HL134" s="31"/>
      <c r="HM134" s="31"/>
      <c r="HN134" s="31"/>
      <c r="HO134" s="31"/>
      <c r="HP134" s="31"/>
      <c r="HQ134" s="31"/>
      <c r="HR134" s="31"/>
      <c r="HS134" s="31"/>
      <c r="HT134" s="31"/>
      <c r="HU134" s="31"/>
      <c r="HV134" s="31"/>
      <c r="HW134" s="31"/>
      <c r="HX134" s="31"/>
      <c r="HY134" s="31"/>
      <c r="HZ134" s="31"/>
      <c r="IA134" s="31"/>
      <c r="IB134" s="31"/>
      <c r="IC134" s="31"/>
      <c r="ID134" s="31"/>
      <c r="IE134" s="31"/>
      <c r="IF134" s="31"/>
      <c r="IG134" s="31"/>
      <c r="IH134" s="31"/>
      <c r="II134" s="31"/>
      <c r="IJ134" s="31"/>
      <c r="IK134" s="31"/>
      <c r="IL134" s="31"/>
      <c r="IM134" s="31"/>
      <c r="IN134" s="31"/>
      <c r="IO134" s="31"/>
      <c r="IP134" s="31"/>
      <c r="IQ134" s="31"/>
      <c r="IR134" s="31"/>
      <c r="IS134" s="31"/>
      <c r="IT134" s="31"/>
      <c r="IU134" s="31"/>
      <c r="IV134" s="31"/>
      <c r="IW134" s="31"/>
      <c r="IX134" s="31"/>
      <c r="IY134" s="31"/>
      <c r="IZ134" s="31"/>
      <c r="JA134" s="31"/>
      <c r="JB134" s="31"/>
      <c r="JC134" s="31"/>
      <c r="JD134" s="31"/>
      <c r="JE134" s="31"/>
      <c r="JF134" s="31"/>
      <c r="JG134" s="31"/>
      <c r="JH134" s="31"/>
      <c r="JI134" s="31"/>
      <c r="JJ134" s="31"/>
      <c r="JK134" s="31"/>
      <c r="JL134" s="31"/>
      <c r="JM134" s="31"/>
      <c r="JN134" s="31"/>
      <c r="JO134" s="31"/>
      <c r="JP134" s="31"/>
      <c r="JQ134" s="31"/>
      <c r="JR134" s="31"/>
      <c r="JS134" s="31"/>
      <c r="JT134" s="31"/>
      <c r="JU134" s="31"/>
      <c r="JV134" s="31"/>
      <c r="JW134" s="31"/>
      <c r="JX134" s="31"/>
      <c r="JY134" s="31"/>
      <c r="JZ134" s="31"/>
      <c r="KA134" s="31"/>
      <c r="KB134" s="31"/>
      <c r="KC134" s="31"/>
      <c r="KD134" s="31"/>
      <c r="KE134" s="31"/>
      <c r="KF134" s="31"/>
      <c r="KG134" s="31"/>
      <c r="KH134" s="31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1"/>
      <c r="LC134" s="31"/>
      <c r="LD134" s="31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31"/>
      <c r="NE134" s="31"/>
      <c r="NF134" s="31"/>
      <c r="NG134" s="31"/>
      <c r="NH134" s="31"/>
      <c r="NI134" s="31"/>
      <c r="NJ134" s="31"/>
      <c r="NK134" s="31"/>
      <c r="NL134" s="31"/>
      <c r="NM134" s="31"/>
      <c r="NN134" s="31"/>
      <c r="NO134" s="31"/>
      <c r="NP134" s="31"/>
      <c r="NQ134" s="31"/>
      <c r="NR134" s="31"/>
      <c r="NS134" s="31"/>
      <c r="NT134" s="31"/>
      <c r="NU134" s="31"/>
      <c r="NV134" s="31"/>
      <c r="NW134" s="31"/>
      <c r="NX134" s="31"/>
      <c r="NY134" s="31"/>
      <c r="NZ134" s="31"/>
      <c r="OA134" s="31"/>
      <c r="OB134" s="31"/>
      <c r="OC134" s="31"/>
      <c r="OD134" s="31"/>
      <c r="OE134" s="31"/>
      <c r="OF134" s="31"/>
      <c r="OG134" s="31"/>
      <c r="OH134" s="31"/>
      <c r="OI134" s="31"/>
      <c r="OJ134" s="31"/>
      <c r="OK134" s="31"/>
      <c r="OL134" s="31"/>
      <c r="OM134" s="31"/>
      <c r="ON134" s="31"/>
      <c r="OO134" s="31"/>
      <c r="OP134" s="31"/>
      <c r="OQ134" s="31"/>
      <c r="OR134" s="31"/>
      <c r="OS134" s="31"/>
      <c r="OT134" s="31"/>
      <c r="OU134" s="31"/>
      <c r="OV134" s="31"/>
      <c r="OW134" s="31"/>
      <c r="OX134" s="31"/>
      <c r="OY134" s="31"/>
      <c r="OZ134" s="31"/>
      <c r="PA134" s="31"/>
      <c r="PB134" s="31"/>
      <c r="PC134" s="31"/>
      <c r="PD134" s="31"/>
      <c r="PE134" s="31"/>
      <c r="PF134" s="31"/>
      <c r="PG134" s="31"/>
      <c r="PH134" s="31"/>
      <c r="PI134" s="31"/>
      <c r="PJ134" s="31"/>
      <c r="PK134" s="31"/>
      <c r="PL134" s="31"/>
      <c r="PM134" s="31"/>
      <c r="PN134" s="31"/>
      <c r="PO134" s="31"/>
      <c r="PP134" s="31"/>
      <c r="PQ134" s="31"/>
      <c r="PR134" s="31"/>
      <c r="PS134" s="31"/>
      <c r="PT134" s="31"/>
      <c r="PU134" s="31"/>
      <c r="PV134" s="31"/>
      <c r="PW134" s="31"/>
      <c r="PX134" s="31"/>
      <c r="PY134" s="31"/>
      <c r="PZ134" s="31"/>
      <c r="QA134" s="31"/>
      <c r="QB134" s="31"/>
      <c r="QC134" s="31"/>
    </row>
    <row r="135" spans="1:445">
      <c r="A135" s="36" t="s">
        <v>163</v>
      </c>
      <c r="B135" s="33" t="s">
        <v>27</v>
      </c>
      <c r="C135" s="33">
        <v>85</v>
      </c>
      <c r="D135" s="33" t="s">
        <v>64</v>
      </c>
      <c r="E135" s="33"/>
      <c r="F135" s="33">
        <v>695</v>
      </c>
      <c r="G135" s="33">
        <v>55</v>
      </c>
      <c r="H135" s="33"/>
      <c r="I135" s="33">
        <v>80</v>
      </c>
      <c r="J135" s="33">
        <v>80</v>
      </c>
      <c r="K135" s="33">
        <v>80</v>
      </c>
      <c r="L135" s="33">
        <v>80</v>
      </c>
      <c r="M135" s="33">
        <v>80</v>
      </c>
      <c r="N135" s="33">
        <v>80</v>
      </c>
      <c r="O135" s="33">
        <v>80</v>
      </c>
      <c r="P135" s="33">
        <v>80</v>
      </c>
      <c r="Q135" s="33"/>
      <c r="R135" s="33"/>
      <c r="S135" s="33"/>
      <c r="T135" s="20">
        <f t="shared" si="11"/>
        <v>695</v>
      </c>
      <c r="U135" s="20">
        <f t="shared" si="12"/>
        <v>0</v>
      </c>
      <c r="V135" s="34">
        <f t="shared" si="14"/>
        <v>1</v>
      </c>
      <c r="W135" s="37"/>
      <c r="X135" s="35" t="str">
        <f t="shared" si="13"/>
        <v/>
      </c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  <c r="CJ135" s="31"/>
      <c r="CK135" s="31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  <c r="DC135" s="31"/>
      <c r="DD135" s="31"/>
      <c r="DE135" s="31"/>
      <c r="DF135" s="31"/>
      <c r="DG135" s="31"/>
      <c r="DH135" s="31"/>
      <c r="DI135" s="31"/>
      <c r="DJ135" s="31"/>
      <c r="DK135" s="31"/>
      <c r="DL135" s="31"/>
      <c r="DM135" s="31"/>
      <c r="DN135" s="31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31"/>
      <c r="FA135" s="31"/>
      <c r="FB135" s="31"/>
      <c r="FC135" s="31"/>
      <c r="FD135" s="31"/>
      <c r="FE135" s="31"/>
      <c r="FF135" s="31"/>
      <c r="FG135" s="31"/>
      <c r="FH135" s="31"/>
      <c r="FI135" s="31"/>
      <c r="FJ135" s="31"/>
      <c r="FK135" s="31"/>
      <c r="FL135" s="31"/>
      <c r="FM135" s="31"/>
      <c r="FN135" s="31"/>
      <c r="FO135" s="31"/>
      <c r="FP135" s="31"/>
      <c r="FQ135" s="31"/>
      <c r="FR135" s="31"/>
      <c r="FS135" s="31"/>
      <c r="FT135" s="31"/>
      <c r="FU135" s="31"/>
      <c r="FV135" s="31"/>
      <c r="FW135" s="31"/>
      <c r="FX135" s="31"/>
      <c r="FY135" s="31"/>
      <c r="FZ135" s="31"/>
      <c r="GA135" s="31"/>
      <c r="GB135" s="31"/>
      <c r="GC135" s="31"/>
      <c r="GD135" s="31"/>
      <c r="GE135" s="31"/>
      <c r="GF135" s="31"/>
      <c r="GG135" s="31"/>
      <c r="GH135" s="31"/>
      <c r="GI135" s="31"/>
      <c r="GJ135" s="31"/>
      <c r="GK135" s="31"/>
      <c r="GL135" s="31"/>
      <c r="GM135" s="31"/>
      <c r="GN135" s="31"/>
      <c r="GO135" s="31"/>
      <c r="GP135" s="31"/>
      <c r="GQ135" s="31"/>
      <c r="GR135" s="31"/>
      <c r="GS135" s="31"/>
      <c r="GT135" s="31"/>
      <c r="GU135" s="31"/>
      <c r="GV135" s="31"/>
      <c r="GW135" s="31"/>
      <c r="GX135" s="31"/>
      <c r="GY135" s="31"/>
      <c r="GZ135" s="31"/>
      <c r="HA135" s="31"/>
      <c r="HB135" s="31"/>
      <c r="HC135" s="31"/>
      <c r="HD135" s="31"/>
      <c r="HE135" s="31"/>
      <c r="HF135" s="31"/>
      <c r="HG135" s="31"/>
      <c r="HH135" s="31"/>
      <c r="HI135" s="31"/>
      <c r="HJ135" s="31"/>
      <c r="HK135" s="31"/>
      <c r="HL135" s="31"/>
      <c r="HM135" s="31"/>
      <c r="HN135" s="31"/>
      <c r="HO135" s="31"/>
      <c r="HP135" s="31"/>
      <c r="HQ135" s="31"/>
      <c r="HR135" s="31"/>
      <c r="HS135" s="31"/>
      <c r="HT135" s="31"/>
      <c r="HU135" s="31"/>
      <c r="HV135" s="31"/>
      <c r="HW135" s="31"/>
      <c r="HX135" s="31"/>
      <c r="HY135" s="31"/>
      <c r="HZ135" s="31"/>
      <c r="IA135" s="31"/>
      <c r="IB135" s="31"/>
      <c r="IC135" s="31"/>
      <c r="ID135" s="31"/>
      <c r="IE135" s="31"/>
      <c r="IF135" s="31"/>
      <c r="IG135" s="31"/>
      <c r="IH135" s="31"/>
      <c r="II135" s="31"/>
      <c r="IJ135" s="31"/>
      <c r="IK135" s="31"/>
      <c r="IL135" s="31"/>
      <c r="IM135" s="31"/>
      <c r="IN135" s="31"/>
      <c r="IO135" s="31"/>
      <c r="IP135" s="31"/>
      <c r="IQ135" s="31"/>
      <c r="IR135" s="31"/>
      <c r="IS135" s="31"/>
      <c r="IT135" s="31"/>
      <c r="IU135" s="31"/>
      <c r="IV135" s="31"/>
      <c r="IW135" s="31"/>
      <c r="IX135" s="31"/>
      <c r="IY135" s="31"/>
      <c r="IZ135" s="31"/>
      <c r="JA135" s="31"/>
      <c r="JB135" s="31"/>
      <c r="JC135" s="31"/>
      <c r="JD135" s="31"/>
      <c r="JE135" s="31"/>
      <c r="JF135" s="31"/>
      <c r="JG135" s="31"/>
      <c r="JH135" s="31"/>
      <c r="JI135" s="31"/>
      <c r="JJ135" s="31"/>
      <c r="JK135" s="31"/>
      <c r="JL135" s="31"/>
      <c r="JM135" s="31"/>
      <c r="JN135" s="31"/>
      <c r="JO135" s="31"/>
      <c r="JP135" s="31"/>
      <c r="JQ135" s="31"/>
      <c r="JR135" s="31"/>
      <c r="JS135" s="31"/>
      <c r="JT135" s="31"/>
      <c r="JU135" s="31"/>
      <c r="JV135" s="31"/>
      <c r="JW135" s="31"/>
      <c r="JX135" s="31"/>
      <c r="JY135" s="31"/>
      <c r="JZ135" s="31"/>
      <c r="KA135" s="31"/>
      <c r="KB135" s="31"/>
      <c r="KC135" s="31"/>
      <c r="KD135" s="31"/>
      <c r="KE135" s="31"/>
      <c r="KF135" s="31"/>
      <c r="KG135" s="31"/>
      <c r="KH135" s="31"/>
      <c r="KI135" s="31"/>
      <c r="KJ135" s="31"/>
      <c r="KK135" s="31"/>
      <c r="KL135" s="31"/>
      <c r="KM135" s="31"/>
      <c r="KN135" s="31"/>
      <c r="KO135" s="31"/>
      <c r="KP135" s="31"/>
      <c r="KQ135" s="31"/>
      <c r="KR135" s="31"/>
      <c r="KS135" s="31"/>
      <c r="KT135" s="31"/>
      <c r="KU135" s="31"/>
      <c r="KV135" s="31"/>
      <c r="KW135" s="31"/>
      <c r="KX135" s="31"/>
      <c r="KY135" s="31"/>
      <c r="KZ135" s="31"/>
      <c r="LA135" s="31"/>
      <c r="LB135" s="31"/>
      <c r="LC135" s="31"/>
      <c r="LD135" s="31"/>
      <c r="LE135" s="31"/>
      <c r="LF135" s="31"/>
      <c r="LG135" s="31"/>
      <c r="LH135" s="31"/>
      <c r="LI135" s="31"/>
      <c r="LJ135" s="31"/>
      <c r="LK135" s="31"/>
      <c r="LL135" s="31"/>
      <c r="LM135" s="31"/>
      <c r="LN135" s="31"/>
      <c r="LO135" s="31"/>
      <c r="LP135" s="31"/>
      <c r="LQ135" s="31"/>
      <c r="LR135" s="31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31"/>
      <c r="NE135" s="31"/>
      <c r="NF135" s="31"/>
      <c r="NG135" s="31"/>
      <c r="NH135" s="31"/>
      <c r="NI135" s="31"/>
      <c r="NJ135" s="31"/>
      <c r="NK135" s="31"/>
      <c r="NL135" s="31"/>
      <c r="NM135" s="31"/>
      <c r="NN135" s="31"/>
      <c r="NO135" s="31"/>
      <c r="NP135" s="31"/>
      <c r="NQ135" s="31"/>
      <c r="NR135" s="31"/>
      <c r="NS135" s="31"/>
      <c r="NT135" s="31"/>
      <c r="NU135" s="31"/>
      <c r="NV135" s="31"/>
      <c r="NW135" s="31"/>
      <c r="NX135" s="31"/>
      <c r="NY135" s="31"/>
      <c r="NZ135" s="31"/>
      <c r="OA135" s="31"/>
      <c r="OB135" s="31"/>
      <c r="OC135" s="31"/>
      <c r="OD135" s="31"/>
      <c r="OE135" s="31"/>
      <c r="OF135" s="31"/>
      <c r="OG135" s="31"/>
      <c r="OH135" s="31"/>
      <c r="OI135" s="31"/>
      <c r="OJ135" s="31"/>
      <c r="OK135" s="31"/>
      <c r="OL135" s="31"/>
      <c r="OM135" s="31"/>
      <c r="ON135" s="31"/>
      <c r="OO135" s="31"/>
      <c r="OP135" s="31"/>
      <c r="OQ135" s="31"/>
      <c r="OR135" s="31"/>
      <c r="OS135" s="31"/>
      <c r="OT135" s="31"/>
      <c r="OU135" s="31"/>
      <c r="OV135" s="31"/>
      <c r="OW135" s="31"/>
      <c r="OX135" s="31"/>
      <c r="OY135" s="31"/>
      <c r="OZ135" s="31"/>
      <c r="PA135" s="31"/>
      <c r="PB135" s="31"/>
      <c r="PC135" s="31"/>
      <c r="PD135" s="31"/>
      <c r="PE135" s="31"/>
      <c r="PF135" s="31"/>
      <c r="PG135" s="31"/>
      <c r="PH135" s="31"/>
      <c r="PI135" s="31"/>
      <c r="PJ135" s="31"/>
      <c r="PK135" s="31"/>
      <c r="PL135" s="31"/>
      <c r="PM135" s="31"/>
      <c r="PN135" s="31"/>
      <c r="PO135" s="31"/>
      <c r="PP135" s="31"/>
      <c r="PQ135" s="31"/>
      <c r="PR135" s="31"/>
      <c r="PS135" s="31"/>
      <c r="PT135" s="31"/>
      <c r="PU135" s="31"/>
      <c r="PV135" s="31"/>
      <c r="PW135" s="31"/>
      <c r="PX135" s="31"/>
      <c r="PY135" s="31"/>
      <c r="PZ135" s="31"/>
      <c r="QA135" s="31"/>
      <c r="QB135" s="31"/>
      <c r="QC135" s="31"/>
    </row>
    <row r="136" spans="1:445">
      <c r="A136" s="36" t="s">
        <v>164</v>
      </c>
      <c r="B136" s="33" t="s">
        <v>45</v>
      </c>
      <c r="C136" s="33">
        <v>55</v>
      </c>
      <c r="D136" s="33" t="s">
        <v>33</v>
      </c>
      <c r="E136" s="33"/>
      <c r="F136" s="33">
        <v>399</v>
      </c>
      <c r="G136" s="33">
        <v>55</v>
      </c>
      <c r="H136" s="33"/>
      <c r="I136" s="33">
        <v>43</v>
      </c>
      <c r="J136" s="33">
        <v>43</v>
      </c>
      <c r="K136" s="33">
        <v>43</v>
      </c>
      <c r="L136" s="33">
        <v>43</v>
      </c>
      <c r="M136" s="33">
        <v>43</v>
      </c>
      <c r="N136" s="33">
        <v>43</v>
      </c>
      <c r="O136" s="33">
        <v>43</v>
      </c>
      <c r="P136" s="33">
        <v>43</v>
      </c>
      <c r="Q136" s="33"/>
      <c r="R136" s="33"/>
      <c r="S136" s="33"/>
      <c r="T136" s="20">
        <f t="shared" si="11"/>
        <v>399</v>
      </c>
      <c r="U136" s="20">
        <f t="shared" si="12"/>
        <v>0</v>
      </c>
      <c r="V136" s="34">
        <f t="shared" si="14"/>
        <v>1</v>
      </c>
      <c r="W136" s="37"/>
      <c r="X136" s="35" t="str">
        <f t="shared" si="13"/>
        <v/>
      </c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  <c r="CJ136" s="31"/>
      <c r="CK136" s="31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  <c r="DC136" s="31"/>
      <c r="DD136" s="31"/>
      <c r="DE136" s="31"/>
      <c r="DF136" s="31"/>
      <c r="DG136" s="31"/>
      <c r="DH136" s="31"/>
      <c r="DI136" s="31"/>
      <c r="DJ136" s="31"/>
      <c r="DK136" s="31"/>
      <c r="DL136" s="31"/>
      <c r="DM136" s="31"/>
      <c r="DN136" s="31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31"/>
      <c r="FA136" s="31"/>
      <c r="FB136" s="31"/>
      <c r="FC136" s="31"/>
      <c r="FD136" s="31"/>
      <c r="FE136" s="31"/>
      <c r="FF136" s="31"/>
      <c r="FG136" s="31"/>
      <c r="FH136" s="31"/>
      <c r="FI136" s="31"/>
      <c r="FJ136" s="31"/>
      <c r="FK136" s="31"/>
      <c r="FL136" s="31"/>
      <c r="FM136" s="31"/>
      <c r="FN136" s="31"/>
      <c r="FO136" s="31"/>
      <c r="FP136" s="31"/>
      <c r="FQ136" s="31"/>
      <c r="FR136" s="31"/>
      <c r="FS136" s="31"/>
      <c r="FT136" s="31"/>
      <c r="FU136" s="31"/>
      <c r="FV136" s="31"/>
      <c r="FW136" s="31"/>
      <c r="FX136" s="31"/>
      <c r="FY136" s="31"/>
      <c r="FZ136" s="31"/>
      <c r="GA136" s="31"/>
      <c r="GB136" s="31"/>
      <c r="GC136" s="31"/>
      <c r="GD136" s="31"/>
      <c r="GE136" s="31"/>
      <c r="GF136" s="31"/>
      <c r="GG136" s="31"/>
      <c r="GH136" s="31"/>
      <c r="GI136" s="31"/>
      <c r="GJ136" s="31"/>
      <c r="GK136" s="31"/>
      <c r="GL136" s="31"/>
      <c r="GM136" s="31"/>
      <c r="GN136" s="31"/>
      <c r="GO136" s="31"/>
      <c r="GP136" s="31"/>
      <c r="GQ136" s="31"/>
      <c r="GR136" s="31"/>
      <c r="GS136" s="31"/>
      <c r="GT136" s="31"/>
      <c r="GU136" s="31"/>
      <c r="GV136" s="31"/>
      <c r="GW136" s="31"/>
      <c r="GX136" s="31"/>
      <c r="GY136" s="31"/>
      <c r="GZ136" s="31"/>
      <c r="HA136" s="31"/>
      <c r="HB136" s="31"/>
      <c r="HC136" s="31"/>
      <c r="HD136" s="31"/>
      <c r="HE136" s="31"/>
      <c r="HF136" s="31"/>
      <c r="HG136" s="31"/>
      <c r="HH136" s="31"/>
      <c r="HI136" s="31"/>
      <c r="HJ136" s="31"/>
      <c r="HK136" s="31"/>
      <c r="HL136" s="31"/>
      <c r="HM136" s="31"/>
      <c r="HN136" s="31"/>
      <c r="HO136" s="31"/>
      <c r="HP136" s="31"/>
      <c r="HQ136" s="31"/>
      <c r="HR136" s="31"/>
      <c r="HS136" s="31"/>
      <c r="HT136" s="31"/>
      <c r="HU136" s="31"/>
      <c r="HV136" s="31"/>
      <c r="HW136" s="31"/>
      <c r="HX136" s="31"/>
      <c r="HY136" s="31"/>
      <c r="HZ136" s="31"/>
      <c r="IA136" s="31"/>
      <c r="IB136" s="31"/>
      <c r="IC136" s="31"/>
      <c r="ID136" s="31"/>
      <c r="IE136" s="31"/>
      <c r="IF136" s="31"/>
      <c r="IG136" s="31"/>
      <c r="IH136" s="31"/>
      <c r="II136" s="31"/>
      <c r="IJ136" s="31"/>
      <c r="IK136" s="31"/>
      <c r="IL136" s="31"/>
      <c r="IM136" s="31"/>
      <c r="IN136" s="31"/>
      <c r="IO136" s="31"/>
      <c r="IP136" s="31"/>
      <c r="IQ136" s="31"/>
      <c r="IR136" s="31"/>
      <c r="IS136" s="31"/>
      <c r="IT136" s="31"/>
      <c r="IU136" s="31"/>
      <c r="IV136" s="31"/>
      <c r="IW136" s="31"/>
      <c r="IX136" s="31"/>
      <c r="IY136" s="31"/>
      <c r="IZ136" s="31"/>
      <c r="JA136" s="31"/>
      <c r="JB136" s="31"/>
      <c r="JC136" s="31"/>
      <c r="JD136" s="31"/>
      <c r="JE136" s="31"/>
      <c r="JF136" s="31"/>
      <c r="JG136" s="31"/>
      <c r="JH136" s="31"/>
      <c r="JI136" s="31"/>
      <c r="JJ136" s="31"/>
      <c r="JK136" s="31"/>
      <c r="JL136" s="31"/>
      <c r="JM136" s="31"/>
      <c r="JN136" s="31"/>
      <c r="JO136" s="31"/>
      <c r="JP136" s="31"/>
      <c r="JQ136" s="31"/>
      <c r="JR136" s="31"/>
      <c r="JS136" s="31"/>
      <c r="JT136" s="31"/>
      <c r="JU136" s="31"/>
      <c r="JV136" s="31"/>
      <c r="JW136" s="31"/>
      <c r="JX136" s="31"/>
      <c r="JY136" s="31"/>
      <c r="JZ136" s="31"/>
      <c r="KA136" s="31"/>
      <c r="KB136" s="31"/>
      <c r="KC136" s="31"/>
      <c r="KD136" s="31"/>
      <c r="KE136" s="31"/>
      <c r="KF136" s="31"/>
      <c r="KG136" s="31"/>
      <c r="KH136" s="31"/>
      <c r="KI136" s="31"/>
      <c r="KJ136" s="31"/>
      <c r="KK136" s="31"/>
      <c r="KL136" s="31"/>
      <c r="KM136" s="31"/>
      <c r="KN136" s="31"/>
      <c r="KO136" s="31"/>
      <c r="KP136" s="31"/>
      <c r="KQ136" s="31"/>
      <c r="KR136" s="31"/>
      <c r="KS136" s="31"/>
      <c r="KT136" s="31"/>
      <c r="KU136" s="31"/>
      <c r="KV136" s="31"/>
      <c r="KW136" s="31"/>
      <c r="KX136" s="31"/>
      <c r="KY136" s="31"/>
      <c r="KZ136" s="31"/>
      <c r="LA136" s="31"/>
      <c r="LB136" s="31"/>
      <c r="LC136" s="31"/>
      <c r="LD136" s="31"/>
      <c r="LE136" s="31"/>
      <c r="LF136" s="31"/>
      <c r="LG136" s="31"/>
      <c r="LH136" s="31"/>
      <c r="LI136" s="31"/>
      <c r="LJ136" s="31"/>
      <c r="LK136" s="31"/>
      <c r="LL136" s="31"/>
      <c r="LM136" s="31"/>
      <c r="LN136" s="31"/>
      <c r="LO136" s="31"/>
      <c r="LP136" s="31"/>
      <c r="LQ136" s="31"/>
      <c r="LR136" s="31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31"/>
      <c r="NE136" s="31"/>
      <c r="NF136" s="31"/>
      <c r="NG136" s="31"/>
      <c r="NH136" s="31"/>
      <c r="NI136" s="31"/>
      <c r="NJ136" s="31"/>
      <c r="NK136" s="31"/>
      <c r="NL136" s="31"/>
      <c r="NM136" s="31"/>
      <c r="NN136" s="31"/>
      <c r="NO136" s="31"/>
      <c r="NP136" s="31"/>
      <c r="NQ136" s="31"/>
      <c r="NR136" s="31"/>
      <c r="NS136" s="31"/>
      <c r="NT136" s="31"/>
      <c r="NU136" s="31"/>
      <c r="NV136" s="31"/>
      <c r="NW136" s="31"/>
      <c r="NX136" s="31"/>
      <c r="NY136" s="31"/>
      <c r="NZ136" s="31"/>
      <c r="OA136" s="31"/>
      <c r="OB136" s="31"/>
      <c r="OC136" s="31"/>
      <c r="OD136" s="31"/>
      <c r="OE136" s="31"/>
      <c r="OF136" s="31"/>
      <c r="OG136" s="31"/>
      <c r="OH136" s="31"/>
      <c r="OI136" s="31"/>
      <c r="OJ136" s="31"/>
      <c r="OK136" s="31"/>
      <c r="OL136" s="31"/>
      <c r="OM136" s="31"/>
      <c r="ON136" s="31"/>
      <c r="OO136" s="31"/>
      <c r="OP136" s="31"/>
      <c r="OQ136" s="31"/>
      <c r="OR136" s="31"/>
      <c r="OS136" s="31"/>
      <c r="OT136" s="31"/>
      <c r="OU136" s="31"/>
      <c r="OV136" s="31"/>
      <c r="OW136" s="31"/>
      <c r="OX136" s="31"/>
      <c r="OY136" s="31"/>
      <c r="OZ136" s="31"/>
      <c r="PA136" s="31"/>
      <c r="PB136" s="31"/>
      <c r="PC136" s="31"/>
      <c r="PD136" s="31"/>
      <c r="PE136" s="31"/>
      <c r="PF136" s="31"/>
      <c r="PG136" s="31"/>
      <c r="PH136" s="31"/>
      <c r="PI136" s="31"/>
      <c r="PJ136" s="31"/>
      <c r="PK136" s="31"/>
      <c r="PL136" s="31"/>
      <c r="PM136" s="31"/>
      <c r="PN136" s="31"/>
      <c r="PO136" s="31"/>
      <c r="PP136" s="31"/>
      <c r="PQ136" s="31"/>
      <c r="PR136" s="31"/>
      <c r="PS136" s="31"/>
      <c r="PT136" s="31"/>
      <c r="PU136" s="31"/>
      <c r="PV136" s="31"/>
      <c r="PW136" s="31"/>
      <c r="PX136" s="31"/>
      <c r="PY136" s="31"/>
      <c r="PZ136" s="31"/>
      <c r="QA136" s="31"/>
      <c r="QB136" s="31"/>
      <c r="QC136" s="31"/>
    </row>
    <row r="137" spans="1:445">
      <c r="A137" s="36" t="s">
        <v>165</v>
      </c>
      <c r="B137" s="33" t="s">
        <v>27</v>
      </c>
      <c r="C137" s="33">
        <v>81</v>
      </c>
      <c r="D137" s="33" t="s">
        <v>66</v>
      </c>
      <c r="E137" s="33"/>
      <c r="F137" s="33">
        <v>1295</v>
      </c>
      <c r="G137" s="33">
        <v>100</v>
      </c>
      <c r="H137" s="33">
        <v>133</v>
      </c>
      <c r="I137" s="33">
        <v>133</v>
      </c>
      <c r="J137" s="33">
        <v>133</v>
      </c>
      <c r="K137" s="33">
        <v>133</v>
      </c>
      <c r="L137" s="33">
        <v>113</v>
      </c>
      <c r="M137" s="33">
        <v>113</v>
      </c>
      <c r="N137" s="33">
        <v>100</v>
      </c>
      <c r="O137" s="33">
        <v>150</v>
      </c>
      <c r="P137" s="33">
        <v>10</v>
      </c>
      <c r="Q137" s="33">
        <v>177</v>
      </c>
      <c r="R137" s="33"/>
      <c r="S137" s="33"/>
      <c r="T137" s="20">
        <f t="shared" si="11"/>
        <v>1295</v>
      </c>
      <c r="U137" s="20">
        <f t="shared" si="12"/>
        <v>0</v>
      </c>
      <c r="V137" s="34">
        <f t="shared" si="14"/>
        <v>1</v>
      </c>
      <c r="W137" s="37"/>
      <c r="X137" s="35" t="str">
        <f t="shared" si="13"/>
        <v/>
      </c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  <c r="CJ137" s="31"/>
      <c r="CK137" s="31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  <c r="DC137" s="31"/>
      <c r="DD137" s="31"/>
      <c r="DE137" s="31"/>
      <c r="DF137" s="31"/>
      <c r="DG137" s="31"/>
      <c r="DH137" s="31"/>
      <c r="DI137" s="31"/>
      <c r="DJ137" s="31"/>
      <c r="DK137" s="31"/>
      <c r="DL137" s="31"/>
      <c r="DM137" s="31"/>
      <c r="DN137" s="31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31"/>
      <c r="FA137" s="31"/>
      <c r="FB137" s="31"/>
      <c r="FC137" s="31"/>
      <c r="FD137" s="31"/>
      <c r="FE137" s="31"/>
      <c r="FF137" s="31"/>
      <c r="FG137" s="31"/>
      <c r="FH137" s="31"/>
      <c r="FI137" s="31"/>
      <c r="FJ137" s="31"/>
      <c r="FK137" s="31"/>
      <c r="FL137" s="31"/>
      <c r="FM137" s="31"/>
      <c r="FN137" s="31"/>
      <c r="FO137" s="31"/>
      <c r="FP137" s="31"/>
      <c r="FQ137" s="31"/>
      <c r="FR137" s="31"/>
      <c r="FS137" s="31"/>
      <c r="FT137" s="31"/>
      <c r="FU137" s="31"/>
      <c r="FV137" s="31"/>
      <c r="FW137" s="31"/>
      <c r="FX137" s="31"/>
      <c r="FY137" s="31"/>
      <c r="FZ137" s="31"/>
      <c r="GA137" s="31"/>
      <c r="GB137" s="31"/>
      <c r="GC137" s="31"/>
      <c r="GD137" s="31"/>
      <c r="GE137" s="31"/>
      <c r="GF137" s="31"/>
      <c r="GG137" s="31"/>
      <c r="GH137" s="31"/>
      <c r="GI137" s="31"/>
      <c r="GJ137" s="31"/>
      <c r="GK137" s="31"/>
      <c r="GL137" s="31"/>
      <c r="GM137" s="31"/>
      <c r="GN137" s="31"/>
      <c r="GO137" s="31"/>
      <c r="GP137" s="31"/>
      <c r="GQ137" s="31"/>
      <c r="GR137" s="31"/>
      <c r="GS137" s="31"/>
      <c r="GT137" s="31"/>
      <c r="GU137" s="31"/>
      <c r="GV137" s="31"/>
      <c r="GW137" s="31"/>
      <c r="GX137" s="31"/>
      <c r="GY137" s="31"/>
      <c r="GZ137" s="31"/>
      <c r="HA137" s="31"/>
      <c r="HB137" s="31"/>
      <c r="HC137" s="31"/>
      <c r="HD137" s="31"/>
      <c r="HE137" s="31"/>
      <c r="HF137" s="31"/>
      <c r="HG137" s="31"/>
      <c r="HH137" s="31"/>
      <c r="HI137" s="31"/>
      <c r="HJ137" s="31"/>
      <c r="HK137" s="31"/>
      <c r="HL137" s="31"/>
      <c r="HM137" s="31"/>
      <c r="HN137" s="31"/>
      <c r="HO137" s="31"/>
      <c r="HP137" s="31"/>
      <c r="HQ137" s="31"/>
      <c r="HR137" s="31"/>
      <c r="HS137" s="31"/>
      <c r="HT137" s="31"/>
      <c r="HU137" s="31"/>
      <c r="HV137" s="31"/>
      <c r="HW137" s="31"/>
      <c r="HX137" s="31"/>
      <c r="HY137" s="31"/>
      <c r="HZ137" s="31"/>
      <c r="IA137" s="31"/>
      <c r="IB137" s="31"/>
      <c r="IC137" s="31"/>
      <c r="ID137" s="31"/>
      <c r="IE137" s="31"/>
      <c r="IF137" s="31"/>
      <c r="IG137" s="31"/>
      <c r="IH137" s="31"/>
      <c r="II137" s="31"/>
      <c r="IJ137" s="31"/>
      <c r="IK137" s="31"/>
      <c r="IL137" s="31"/>
      <c r="IM137" s="31"/>
      <c r="IN137" s="31"/>
      <c r="IO137" s="31"/>
      <c r="IP137" s="31"/>
      <c r="IQ137" s="31"/>
      <c r="IR137" s="31"/>
      <c r="IS137" s="31"/>
      <c r="IT137" s="31"/>
      <c r="IU137" s="31"/>
      <c r="IV137" s="31"/>
      <c r="IW137" s="31"/>
      <c r="IX137" s="31"/>
      <c r="IY137" s="31"/>
      <c r="IZ137" s="31"/>
      <c r="JA137" s="31"/>
      <c r="JB137" s="31"/>
      <c r="JC137" s="31"/>
      <c r="JD137" s="31"/>
      <c r="JE137" s="31"/>
      <c r="JF137" s="31"/>
      <c r="JG137" s="31"/>
      <c r="JH137" s="31"/>
      <c r="JI137" s="31"/>
      <c r="JJ137" s="31"/>
      <c r="JK137" s="31"/>
      <c r="JL137" s="31"/>
      <c r="JM137" s="31"/>
      <c r="JN137" s="31"/>
      <c r="JO137" s="31"/>
      <c r="JP137" s="31"/>
      <c r="JQ137" s="31"/>
      <c r="JR137" s="31"/>
      <c r="JS137" s="31"/>
      <c r="JT137" s="31"/>
      <c r="JU137" s="31"/>
      <c r="JV137" s="31"/>
      <c r="JW137" s="31"/>
      <c r="JX137" s="31"/>
      <c r="JY137" s="31"/>
      <c r="JZ137" s="31"/>
      <c r="KA137" s="31"/>
      <c r="KB137" s="31"/>
      <c r="KC137" s="31"/>
      <c r="KD137" s="31"/>
      <c r="KE137" s="31"/>
      <c r="KF137" s="31"/>
      <c r="KG137" s="31"/>
      <c r="KH137" s="31"/>
      <c r="KI137" s="31"/>
      <c r="KJ137" s="31"/>
      <c r="KK137" s="31"/>
      <c r="KL137" s="31"/>
      <c r="KM137" s="31"/>
      <c r="KN137" s="31"/>
      <c r="KO137" s="31"/>
      <c r="KP137" s="31"/>
      <c r="KQ137" s="31"/>
      <c r="KR137" s="31"/>
      <c r="KS137" s="31"/>
      <c r="KT137" s="31"/>
      <c r="KU137" s="31"/>
      <c r="KV137" s="31"/>
      <c r="KW137" s="31"/>
      <c r="KX137" s="31"/>
      <c r="KY137" s="31"/>
      <c r="KZ137" s="31"/>
      <c r="LA137" s="31"/>
      <c r="LB137" s="31"/>
      <c r="LC137" s="31"/>
      <c r="LD137" s="31"/>
      <c r="LE137" s="31"/>
      <c r="LF137" s="31"/>
      <c r="LG137" s="31"/>
      <c r="LH137" s="31"/>
      <c r="LI137" s="31"/>
      <c r="LJ137" s="31"/>
      <c r="LK137" s="31"/>
      <c r="LL137" s="31"/>
      <c r="LM137" s="31"/>
      <c r="LN137" s="31"/>
      <c r="LO137" s="31"/>
      <c r="LP137" s="31"/>
      <c r="LQ137" s="31"/>
      <c r="LR137" s="31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31"/>
      <c r="NE137" s="31"/>
      <c r="NF137" s="31"/>
      <c r="NG137" s="31"/>
      <c r="NH137" s="31"/>
      <c r="NI137" s="31"/>
      <c r="NJ137" s="31"/>
      <c r="NK137" s="31"/>
      <c r="NL137" s="31"/>
      <c r="NM137" s="31"/>
      <c r="NN137" s="31"/>
      <c r="NO137" s="31"/>
      <c r="NP137" s="31"/>
      <c r="NQ137" s="31"/>
      <c r="NR137" s="31"/>
      <c r="NS137" s="31"/>
      <c r="NT137" s="31"/>
      <c r="NU137" s="31"/>
      <c r="NV137" s="31"/>
      <c r="NW137" s="31"/>
      <c r="NX137" s="31"/>
      <c r="NY137" s="31"/>
      <c r="NZ137" s="31"/>
      <c r="OA137" s="31"/>
      <c r="OB137" s="31"/>
      <c r="OC137" s="31"/>
      <c r="OD137" s="31"/>
      <c r="OE137" s="31"/>
      <c r="OF137" s="31"/>
      <c r="OG137" s="31"/>
      <c r="OH137" s="31"/>
      <c r="OI137" s="31"/>
      <c r="OJ137" s="31"/>
      <c r="OK137" s="31"/>
      <c r="OL137" s="31"/>
      <c r="OM137" s="31"/>
      <c r="ON137" s="31"/>
      <c r="OO137" s="31"/>
      <c r="OP137" s="31"/>
      <c r="OQ137" s="31"/>
      <c r="OR137" s="31"/>
      <c r="OS137" s="31"/>
      <c r="OT137" s="31"/>
      <c r="OU137" s="31"/>
      <c r="OV137" s="31"/>
      <c r="OW137" s="31"/>
      <c r="OX137" s="31"/>
      <c r="OY137" s="31"/>
      <c r="OZ137" s="31"/>
      <c r="PA137" s="31"/>
      <c r="PB137" s="31"/>
      <c r="PC137" s="31"/>
      <c r="PD137" s="31"/>
      <c r="PE137" s="31"/>
      <c r="PF137" s="31"/>
      <c r="PG137" s="31"/>
      <c r="PH137" s="31"/>
      <c r="PI137" s="31"/>
      <c r="PJ137" s="31"/>
      <c r="PK137" s="31"/>
      <c r="PL137" s="31"/>
      <c r="PM137" s="31"/>
      <c r="PN137" s="31"/>
      <c r="PO137" s="31"/>
      <c r="PP137" s="31"/>
      <c r="PQ137" s="31"/>
      <c r="PR137" s="31"/>
      <c r="PS137" s="31"/>
      <c r="PT137" s="31"/>
      <c r="PU137" s="31"/>
      <c r="PV137" s="31"/>
      <c r="PW137" s="31"/>
      <c r="PX137" s="31"/>
      <c r="PY137" s="31"/>
      <c r="PZ137" s="31"/>
      <c r="QA137" s="31"/>
      <c r="QB137" s="31"/>
      <c r="QC137" s="31"/>
    </row>
    <row r="138" spans="1:445">
      <c r="A138" s="36" t="s">
        <v>830</v>
      </c>
      <c r="B138" s="33" t="s">
        <v>27</v>
      </c>
      <c r="C138" s="33">
        <v>107</v>
      </c>
      <c r="D138" s="33" t="s">
        <v>38</v>
      </c>
      <c r="E138" s="33"/>
      <c r="F138" s="33">
        <v>1250</v>
      </c>
      <c r="G138" s="33">
        <v>55</v>
      </c>
      <c r="H138" s="33"/>
      <c r="I138" s="33">
        <v>150</v>
      </c>
      <c r="J138" s="33">
        <v>149</v>
      </c>
      <c r="K138" s="33">
        <v>149</v>
      </c>
      <c r="L138" s="33">
        <v>150</v>
      </c>
      <c r="M138" s="33">
        <v>150</v>
      </c>
      <c r="N138" s="33">
        <v>150</v>
      </c>
      <c r="O138" s="33">
        <v>150</v>
      </c>
      <c r="P138" s="33">
        <v>150</v>
      </c>
      <c r="Q138" s="33"/>
      <c r="R138" s="33"/>
      <c r="S138" s="33"/>
      <c r="T138" s="20">
        <f t="shared" si="11"/>
        <v>1253</v>
      </c>
      <c r="U138" s="20">
        <f t="shared" si="12"/>
        <v>-3</v>
      </c>
      <c r="V138" s="34">
        <f t="shared" si="14"/>
        <v>1.0024</v>
      </c>
      <c r="W138" s="37"/>
      <c r="X138" s="35" t="str">
        <f t="shared" si="13"/>
        <v/>
      </c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  <c r="CJ138" s="31"/>
      <c r="CK138" s="31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31"/>
      <c r="FA138" s="31"/>
      <c r="FB138" s="31"/>
      <c r="FC138" s="31"/>
      <c r="FD138" s="31"/>
      <c r="FE138" s="31"/>
      <c r="FF138" s="31"/>
      <c r="FG138" s="31"/>
      <c r="FH138" s="31"/>
      <c r="FI138" s="31"/>
      <c r="FJ138" s="31"/>
      <c r="FK138" s="31"/>
      <c r="FL138" s="31"/>
      <c r="FM138" s="31"/>
      <c r="FN138" s="31"/>
      <c r="FO138" s="31"/>
      <c r="FP138" s="31"/>
      <c r="FQ138" s="31"/>
      <c r="FR138" s="31"/>
      <c r="FS138" s="31"/>
      <c r="FT138" s="31"/>
      <c r="FU138" s="31"/>
      <c r="FV138" s="31"/>
      <c r="FW138" s="31"/>
      <c r="FX138" s="31"/>
      <c r="FY138" s="31"/>
      <c r="FZ138" s="31"/>
      <c r="GA138" s="31"/>
      <c r="GB138" s="31"/>
      <c r="GC138" s="31"/>
      <c r="GD138" s="31"/>
      <c r="GE138" s="31"/>
      <c r="GF138" s="31"/>
      <c r="GG138" s="31"/>
      <c r="GH138" s="31"/>
      <c r="GI138" s="31"/>
      <c r="GJ138" s="31"/>
      <c r="GK138" s="31"/>
      <c r="GL138" s="31"/>
      <c r="GM138" s="31"/>
      <c r="GN138" s="31"/>
      <c r="GO138" s="31"/>
      <c r="GP138" s="31"/>
      <c r="GQ138" s="31"/>
      <c r="GR138" s="31"/>
      <c r="GS138" s="31"/>
      <c r="GT138" s="31"/>
      <c r="GU138" s="31"/>
      <c r="GV138" s="31"/>
      <c r="GW138" s="31"/>
      <c r="GX138" s="31"/>
      <c r="GY138" s="31"/>
      <c r="GZ138" s="31"/>
      <c r="HA138" s="31"/>
      <c r="HB138" s="31"/>
      <c r="HC138" s="31"/>
      <c r="HD138" s="31"/>
      <c r="HE138" s="31"/>
      <c r="HF138" s="31"/>
      <c r="HG138" s="31"/>
      <c r="HH138" s="31"/>
      <c r="HI138" s="31"/>
      <c r="HJ138" s="31"/>
      <c r="HK138" s="31"/>
      <c r="HL138" s="31"/>
      <c r="HM138" s="31"/>
      <c r="HN138" s="31"/>
      <c r="HO138" s="31"/>
      <c r="HP138" s="31"/>
      <c r="HQ138" s="31"/>
      <c r="HR138" s="31"/>
      <c r="HS138" s="31"/>
      <c r="HT138" s="31"/>
      <c r="HU138" s="31"/>
      <c r="HV138" s="31"/>
      <c r="HW138" s="31"/>
      <c r="HX138" s="31"/>
      <c r="HY138" s="31"/>
      <c r="HZ138" s="31"/>
      <c r="IA138" s="31"/>
      <c r="IB138" s="31"/>
      <c r="IC138" s="31"/>
      <c r="ID138" s="31"/>
      <c r="IE138" s="31"/>
      <c r="IF138" s="31"/>
      <c r="IG138" s="31"/>
      <c r="IH138" s="31"/>
      <c r="II138" s="31"/>
      <c r="IJ138" s="31"/>
      <c r="IK138" s="31"/>
      <c r="IL138" s="31"/>
      <c r="IM138" s="31"/>
      <c r="IN138" s="31"/>
      <c r="IO138" s="31"/>
      <c r="IP138" s="31"/>
      <c r="IQ138" s="31"/>
      <c r="IR138" s="31"/>
      <c r="IS138" s="31"/>
      <c r="IT138" s="31"/>
      <c r="IU138" s="31"/>
      <c r="IV138" s="31"/>
      <c r="IW138" s="31"/>
      <c r="IX138" s="31"/>
      <c r="IY138" s="31"/>
      <c r="IZ138" s="31"/>
      <c r="JA138" s="31"/>
      <c r="JB138" s="31"/>
      <c r="JC138" s="31"/>
      <c r="JD138" s="31"/>
      <c r="JE138" s="31"/>
      <c r="JF138" s="31"/>
      <c r="JG138" s="31"/>
      <c r="JH138" s="31"/>
      <c r="JI138" s="31"/>
      <c r="JJ138" s="31"/>
      <c r="JK138" s="31"/>
      <c r="JL138" s="31"/>
      <c r="JM138" s="31"/>
      <c r="JN138" s="31"/>
      <c r="JO138" s="31"/>
      <c r="JP138" s="31"/>
      <c r="JQ138" s="31"/>
      <c r="JR138" s="31"/>
      <c r="JS138" s="31"/>
      <c r="JT138" s="31"/>
      <c r="JU138" s="31"/>
      <c r="JV138" s="31"/>
      <c r="JW138" s="31"/>
      <c r="JX138" s="31"/>
      <c r="JY138" s="31"/>
      <c r="JZ138" s="31"/>
      <c r="KA138" s="31"/>
      <c r="KB138" s="31"/>
      <c r="KC138" s="31"/>
      <c r="KD138" s="31"/>
      <c r="KE138" s="31"/>
      <c r="KF138" s="31"/>
      <c r="KG138" s="31"/>
      <c r="KH138" s="31"/>
      <c r="KI138" s="31"/>
      <c r="KJ138" s="31"/>
      <c r="KK138" s="31"/>
      <c r="KL138" s="31"/>
      <c r="KM138" s="31"/>
      <c r="KN138" s="31"/>
      <c r="KO138" s="31"/>
      <c r="KP138" s="31"/>
      <c r="KQ138" s="31"/>
      <c r="KR138" s="31"/>
      <c r="KS138" s="31"/>
      <c r="KT138" s="31"/>
      <c r="KU138" s="31"/>
      <c r="KV138" s="31"/>
      <c r="KW138" s="31"/>
      <c r="KX138" s="31"/>
      <c r="KY138" s="31"/>
      <c r="KZ138" s="31"/>
      <c r="LA138" s="31"/>
      <c r="LB138" s="31"/>
      <c r="LC138" s="31"/>
      <c r="LD138" s="31"/>
      <c r="LE138" s="31"/>
      <c r="LF138" s="31"/>
      <c r="LG138" s="31"/>
      <c r="LH138" s="31"/>
      <c r="LI138" s="31"/>
      <c r="LJ138" s="31"/>
      <c r="LK138" s="31"/>
      <c r="LL138" s="31"/>
      <c r="LM138" s="31"/>
      <c r="LN138" s="31"/>
      <c r="LO138" s="31"/>
      <c r="LP138" s="31"/>
      <c r="LQ138" s="31"/>
      <c r="LR138" s="31"/>
      <c r="LS138" s="31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31"/>
      <c r="NE138" s="31"/>
      <c r="NF138" s="31"/>
      <c r="NG138" s="31"/>
      <c r="NH138" s="31"/>
      <c r="NI138" s="31"/>
      <c r="NJ138" s="31"/>
      <c r="NK138" s="31"/>
      <c r="NL138" s="31"/>
      <c r="NM138" s="31"/>
      <c r="NN138" s="31"/>
      <c r="NO138" s="31"/>
      <c r="NP138" s="31"/>
      <c r="NQ138" s="31"/>
      <c r="NR138" s="31"/>
      <c r="NS138" s="31"/>
      <c r="NT138" s="31"/>
      <c r="NU138" s="31"/>
      <c r="NV138" s="31"/>
      <c r="NW138" s="31"/>
      <c r="NX138" s="31"/>
      <c r="NY138" s="31"/>
      <c r="NZ138" s="31"/>
      <c r="OA138" s="31"/>
      <c r="OB138" s="31"/>
      <c r="OC138" s="31"/>
      <c r="OD138" s="31"/>
      <c r="OE138" s="31"/>
      <c r="OF138" s="31"/>
      <c r="OG138" s="31"/>
      <c r="OH138" s="31"/>
      <c r="OI138" s="31"/>
      <c r="OJ138" s="31"/>
      <c r="OK138" s="31"/>
      <c r="OL138" s="31"/>
      <c r="OM138" s="31"/>
      <c r="ON138" s="31"/>
      <c r="OO138" s="31"/>
      <c r="OP138" s="31"/>
      <c r="OQ138" s="31"/>
      <c r="OR138" s="31"/>
      <c r="OS138" s="31"/>
      <c r="OT138" s="31"/>
      <c r="OU138" s="31"/>
      <c r="OV138" s="31"/>
      <c r="OW138" s="31"/>
      <c r="OX138" s="31"/>
      <c r="OY138" s="31"/>
      <c r="OZ138" s="31"/>
      <c r="PA138" s="31"/>
      <c r="PB138" s="31"/>
      <c r="PC138" s="31"/>
      <c r="PD138" s="31"/>
      <c r="PE138" s="31"/>
      <c r="PF138" s="31"/>
      <c r="PG138" s="31"/>
      <c r="PH138" s="31"/>
      <c r="PI138" s="31"/>
      <c r="PJ138" s="31"/>
      <c r="PK138" s="31"/>
      <c r="PL138" s="31"/>
      <c r="PM138" s="31"/>
      <c r="PN138" s="31"/>
      <c r="PO138" s="31"/>
      <c r="PP138" s="31"/>
      <c r="PQ138" s="31"/>
      <c r="PR138" s="31"/>
      <c r="PS138" s="31"/>
      <c r="PT138" s="31"/>
      <c r="PU138" s="31"/>
      <c r="PV138" s="31"/>
      <c r="PW138" s="31"/>
      <c r="PX138" s="31"/>
      <c r="PY138" s="31"/>
      <c r="PZ138" s="31"/>
      <c r="QA138" s="31"/>
      <c r="QB138" s="31"/>
      <c r="QC138" s="31"/>
    </row>
    <row r="139" spans="1:445">
      <c r="A139" s="36" t="s">
        <v>709</v>
      </c>
      <c r="B139" s="33" t="s">
        <v>27</v>
      </c>
      <c r="C139" s="33">
        <v>80</v>
      </c>
      <c r="D139" s="33" t="s">
        <v>31</v>
      </c>
      <c r="E139" s="33"/>
      <c r="F139" s="33">
        <v>375</v>
      </c>
      <c r="G139" s="33">
        <v>55</v>
      </c>
      <c r="H139" s="33"/>
      <c r="I139" s="33">
        <v>40</v>
      </c>
      <c r="J139" s="33">
        <v>40</v>
      </c>
      <c r="K139" s="33">
        <v>40</v>
      </c>
      <c r="L139" s="33">
        <v>40</v>
      </c>
      <c r="M139" s="33">
        <v>40</v>
      </c>
      <c r="N139" s="33">
        <v>40</v>
      </c>
      <c r="O139" s="33">
        <v>40</v>
      </c>
      <c r="P139" s="33">
        <v>40</v>
      </c>
      <c r="Q139" s="33"/>
      <c r="R139" s="33"/>
      <c r="S139" s="33"/>
      <c r="T139" s="20">
        <f t="shared" si="11"/>
        <v>375</v>
      </c>
      <c r="U139" s="20">
        <f t="shared" si="12"/>
        <v>0</v>
      </c>
      <c r="V139" s="34">
        <f t="shared" si="14"/>
        <v>1</v>
      </c>
      <c r="X139" s="35" t="str">
        <f t="shared" si="13"/>
        <v/>
      </c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  <c r="CJ139" s="31"/>
      <c r="CK139" s="31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1"/>
      <c r="DK139" s="31"/>
      <c r="DL139" s="31"/>
      <c r="DM139" s="31"/>
      <c r="DN139" s="31"/>
      <c r="DO139" s="31"/>
      <c r="DP139" s="31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31"/>
      <c r="FA139" s="31"/>
      <c r="FB139" s="31"/>
      <c r="FC139" s="31"/>
      <c r="FD139" s="31"/>
      <c r="FE139" s="31"/>
      <c r="FF139" s="31"/>
      <c r="FG139" s="31"/>
      <c r="FH139" s="31"/>
      <c r="FI139" s="31"/>
      <c r="FJ139" s="31"/>
      <c r="FK139" s="31"/>
      <c r="FL139" s="31"/>
      <c r="FM139" s="31"/>
      <c r="FN139" s="31"/>
      <c r="FO139" s="31"/>
      <c r="FP139" s="31"/>
      <c r="FQ139" s="31"/>
      <c r="FR139" s="31"/>
      <c r="FS139" s="31"/>
      <c r="FT139" s="31"/>
      <c r="FU139" s="31"/>
      <c r="FV139" s="31"/>
      <c r="FW139" s="31"/>
      <c r="FX139" s="31"/>
      <c r="FY139" s="31"/>
      <c r="FZ139" s="31"/>
      <c r="GA139" s="31"/>
      <c r="GB139" s="31"/>
      <c r="GC139" s="31"/>
      <c r="GD139" s="31"/>
      <c r="GE139" s="31"/>
      <c r="GF139" s="31"/>
      <c r="GG139" s="31"/>
      <c r="GH139" s="31"/>
      <c r="GI139" s="31"/>
      <c r="GJ139" s="31"/>
      <c r="GK139" s="31"/>
      <c r="GL139" s="31"/>
      <c r="GM139" s="31"/>
      <c r="GN139" s="31"/>
      <c r="GO139" s="31"/>
      <c r="GP139" s="31"/>
      <c r="GQ139" s="31"/>
      <c r="GR139" s="31"/>
      <c r="GS139" s="31"/>
      <c r="GT139" s="31"/>
      <c r="GU139" s="31"/>
      <c r="GV139" s="31"/>
      <c r="GW139" s="31"/>
      <c r="GX139" s="31"/>
      <c r="GY139" s="31"/>
      <c r="GZ139" s="31"/>
      <c r="HA139" s="31"/>
      <c r="HB139" s="31"/>
      <c r="HC139" s="31"/>
      <c r="HD139" s="31"/>
      <c r="HE139" s="31"/>
      <c r="HF139" s="31"/>
      <c r="HG139" s="31"/>
      <c r="HH139" s="31"/>
      <c r="HI139" s="31"/>
      <c r="HJ139" s="31"/>
      <c r="HK139" s="31"/>
      <c r="HL139" s="31"/>
      <c r="HM139" s="31"/>
      <c r="HN139" s="31"/>
      <c r="HO139" s="31"/>
      <c r="HP139" s="31"/>
      <c r="HQ139" s="31"/>
      <c r="HR139" s="31"/>
      <c r="HS139" s="31"/>
      <c r="HT139" s="31"/>
      <c r="HU139" s="31"/>
      <c r="HV139" s="31"/>
      <c r="HW139" s="31"/>
      <c r="HX139" s="31"/>
      <c r="HY139" s="31"/>
      <c r="HZ139" s="31"/>
      <c r="IA139" s="31"/>
      <c r="IB139" s="31"/>
      <c r="IC139" s="31"/>
      <c r="ID139" s="31"/>
      <c r="IE139" s="31"/>
      <c r="IF139" s="31"/>
      <c r="IG139" s="31"/>
      <c r="IH139" s="31"/>
      <c r="II139" s="31"/>
      <c r="IJ139" s="31"/>
      <c r="IK139" s="31"/>
      <c r="IL139" s="31"/>
      <c r="IM139" s="31"/>
      <c r="IN139" s="31"/>
      <c r="IO139" s="31"/>
      <c r="IP139" s="31"/>
      <c r="IQ139" s="31"/>
      <c r="IR139" s="31"/>
      <c r="IS139" s="31"/>
      <c r="IT139" s="31"/>
      <c r="IU139" s="31"/>
      <c r="IV139" s="31"/>
      <c r="IW139" s="31"/>
      <c r="IX139" s="31"/>
      <c r="IY139" s="31"/>
      <c r="IZ139" s="31"/>
      <c r="JA139" s="31"/>
      <c r="JB139" s="31"/>
      <c r="JC139" s="31"/>
      <c r="JD139" s="31"/>
      <c r="JE139" s="31"/>
      <c r="JF139" s="31"/>
      <c r="JG139" s="31"/>
      <c r="JH139" s="31"/>
      <c r="JI139" s="31"/>
      <c r="JJ139" s="31"/>
      <c r="JK139" s="31"/>
      <c r="JL139" s="31"/>
      <c r="JM139" s="31"/>
      <c r="JN139" s="31"/>
      <c r="JO139" s="31"/>
      <c r="JP139" s="31"/>
      <c r="JQ139" s="31"/>
      <c r="JR139" s="31"/>
      <c r="JS139" s="31"/>
      <c r="JT139" s="31"/>
      <c r="JU139" s="31"/>
      <c r="JV139" s="31"/>
      <c r="JW139" s="31"/>
      <c r="JX139" s="31"/>
      <c r="JY139" s="31"/>
      <c r="JZ139" s="31"/>
      <c r="KA139" s="31"/>
      <c r="KB139" s="31"/>
      <c r="KC139" s="31"/>
      <c r="KD139" s="31"/>
      <c r="KE139" s="31"/>
      <c r="KF139" s="31"/>
      <c r="KG139" s="31"/>
      <c r="KH139" s="31"/>
      <c r="KI139" s="31"/>
      <c r="KJ139" s="31"/>
      <c r="KK139" s="31"/>
      <c r="KL139" s="31"/>
      <c r="KM139" s="31"/>
      <c r="KN139" s="31"/>
      <c r="KO139" s="31"/>
      <c r="KP139" s="31"/>
      <c r="KQ139" s="31"/>
      <c r="KR139" s="31"/>
      <c r="KS139" s="31"/>
      <c r="KT139" s="31"/>
      <c r="KU139" s="31"/>
      <c r="KV139" s="31"/>
      <c r="KW139" s="31"/>
      <c r="KX139" s="31"/>
      <c r="KY139" s="31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1"/>
      <c r="LO139" s="31"/>
      <c r="LP139" s="31"/>
      <c r="LQ139" s="31"/>
      <c r="LR139" s="31"/>
      <c r="LS139" s="31"/>
      <c r="LT139" s="31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31"/>
      <c r="NE139" s="31"/>
      <c r="NF139" s="31"/>
      <c r="NG139" s="31"/>
      <c r="NH139" s="31"/>
      <c r="NI139" s="31"/>
      <c r="NJ139" s="31"/>
      <c r="NK139" s="31"/>
      <c r="NL139" s="31"/>
      <c r="NM139" s="31"/>
      <c r="NN139" s="31"/>
      <c r="NO139" s="31"/>
      <c r="NP139" s="31"/>
      <c r="NQ139" s="31"/>
      <c r="NR139" s="31"/>
      <c r="NS139" s="31"/>
      <c r="NT139" s="31"/>
      <c r="NU139" s="31"/>
      <c r="NV139" s="31"/>
      <c r="NW139" s="31"/>
      <c r="NX139" s="31"/>
      <c r="NY139" s="31"/>
      <c r="NZ139" s="31"/>
      <c r="OA139" s="31"/>
      <c r="OB139" s="31"/>
      <c r="OC139" s="31"/>
      <c r="OD139" s="31"/>
      <c r="OE139" s="31"/>
      <c r="OF139" s="31"/>
      <c r="OG139" s="31"/>
      <c r="OH139" s="31"/>
      <c r="OI139" s="31"/>
      <c r="OJ139" s="31"/>
      <c r="OK139" s="31"/>
      <c r="OL139" s="31"/>
      <c r="OM139" s="31"/>
      <c r="ON139" s="31"/>
      <c r="OO139" s="31"/>
      <c r="OP139" s="31"/>
      <c r="OQ139" s="31"/>
      <c r="OR139" s="31"/>
      <c r="OS139" s="31"/>
      <c r="OT139" s="31"/>
      <c r="OU139" s="31"/>
      <c r="OV139" s="31"/>
      <c r="OW139" s="31"/>
      <c r="OX139" s="31"/>
      <c r="OY139" s="31"/>
      <c r="OZ139" s="31"/>
      <c r="PA139" s="31"/>
      <c r="PB139" s="31"/>
      <c r="PC139" s="31"/>
      <c r="PD139" s="31"/>
      <c r="PE139" s="31"/>
      <c r="PF139" s="31"/>
      <c r="PG139" s="31"/>
      <c r="PH139" s="31"/>
      <c r="PI139" s="31"/>
      <c r="PJ139" s="31"/>
      <c r="PK139" s="31"/>
      <c r="PL139" s="31"/>
      <c r="PM139" s="31"/>
      <c r="PN139" s="31"/>
      <c r="PO139" s="31"/>
      <c r="PP139" s="31"/>
      <c r="PQ139" s="31"/>
      <c r="PR139" s="31"/>
      <c r="PS139" s="31"/>
      <c r="PT139" s="31"/>
      <c r="PU139" s="31"/>
      <c r="PV139" s="31"/>
      <c r="PW139" s="31"/>
      <c r="PX139" s="31"/>
      <c r="PY139" s="31"/>
      <c r="PZ139" s="31"/>
      <c r="QA139" s="31"/>
      <c r="QB139" s="31"/>
      <c r="QC139" s="31"/>
    </row>
    <row r="140" spans="1:445">
      <c r="A140" s="36" t="s">
        <v>166</v>
      </c>
      <c r="B140" s="33"/>
      <c r="C140" s="33"/>
      <c r="D140" s="33"/>
      <c r="E140" s="33"/>
      <c r="F140" s="33">
        <v>850</v>
      </c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20">
        <f t="shared" si="11"/>
        <v>0</v>
      </c>
      <c r="U140" s="20">
        <f t="shared" si="12"/>
        <v>0</v>
      </c>
      <c r="V140" s="34">
        <f t="shared" si="14"/>
        <v>1</v>
      </c>
      <c r="W140" s="38" t="s">
        <v>27</v>
      </c>
      <c r="X140" s="35">
        <f t="shared" si="13"/>
        <v>850</v>
      </c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  <c r="CJ140" s="31"/>
      <c r="CK140" s="31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1"/>
      <c r="DK140" s="31"/>
      <c r="DL140" s="31"/>
      <c r="DM140" s="31"/>
      <c r="DN140" s="31"/>
      <c r="DO140" s="31"/>
      <c r="DP140" s="31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31"/>
      <c r="FA140" s="31"/>
      <c r="FB140" s="31"/>
      <c r="FC140" s="31"/>
      <c r="FD140" s="31"/>
      <c r="FE140" s="31"/>
      <c r="FF140" s="31"/>
      <c r="FG140" s="31"/>
      <c r="FH140" s="31"/>
      <c r="FI140" s="31"/>
      <c r="FJ140" s="31"/>
      <c r="FK140" s="31"/>
      <c r="FL140" s="31"/>
      <c r="FM140" s="31"/>
      <c r="FN140" s="31"/>
      <c r="FO140" s="31"/>
      <c r="FP140" s="31"/>
      <c r="FQ140" s="31"/>
      <c r="FR140" s="31"/>
      <c r="FS140" s="31"/>
      <c r="FT140" s="31"/>
      <c r="FU140" s="31"/>
      <c r="FV140" s="31"/>
      <c r="FW140" s="31"/>
      <c r="FX140" s="31"/>
      <c r="FY140" s="31"/>
      <c r="FZ140" s="31"/>
      <c r="GA140" s="31"/>
      <c r="GB140" s="31"/>
      <c r="GC140" s="31"/>
      <c r="GD140" s="31"/>
      <c r="GE140" s="31"/>
      <c r="GF140" s="31"/>
      <c r="GG140" s="31"/>
      <c r="GH140" s="31"/>
      <c r="GI140" s="31"/>
      <c r="GJ140" s="31"/>
      <c r="GK140" s="31"/>
      <c r="GL140" s="31"/>
      <c r="GM140" s="31"/>
      <c r="GN140" s="31"/>
      <c r="GO140" s="31"/>
      <c r="GP140" s="31"/>
      <c r="GQ140" s="31"/>
      <c r="GR140" s="31"/>
      <c r="GS140" s="31"/>
      <c r="GT140" s="31"/>
      <c r="GU140" s="31"/>
      <c r="GV140" s="31"/>
      <c r="GW140" s="31"/>
      <c r="GX140" s="31"/>
      <c r="GY140" s="31"/>
      <c r="GZ140" s="31"/>
      <c r="HA140" s="31"/>
      <c r="HB140" s="31"/>
      <c r="HC140" s="31"/>
      <c r="HD140" s="31"/>
      <c r="HE140" s="31"/>
      <c r="HF140" s="31"/>
      <c r="HG140" s="31"/>
      <c r="HH140" s="31"/>
      <c r="HI140" s="31"/>
      <c r="HJ140" s="31"/>
      <c r="HK140" s="31"/>
      <c r="HL140" s="31"/>
      <c r="HM140" s="31"/>
      <c r="HN140" s="31"/>
      <c r="HO140" s="31"/>
      <c r="HP140" s="31"/>
      <c r="HQ140" s="31"/>
      <c r="HR140" s="31"/>
      <c r="HS140" s="31"/>
      <c r="HT140" s="31"/>
      <c r="HU140" s="31"/>
      <c r="HV140" s="31"/>
      <c r="HW140" s="31"/>
      <c r="HX140" s="31"/>
      <c r="HY140" s="31"/>
      <c r="HZ140" s="31"/>
      <c r="IA140" s="31"/>
      <c r="IB140" s="31"/>
      <c r="IC140" s="31"/>
      <c r="ID140" s="31"/>
      <c r="IE140" s="31"/>
      <c r="IF140" s="31"/>
      <c r="IG140" s="31"/>
      <c r="IH140" s="31"/>
      <c r="II140" s="31"/>
      <c r="IJ140" s="31"/>
      <c r="IK140" s="31"/>
      <c r="IL140" s="31"/>
      <c r="IM140" s="31"/>
      <c r="IN140" s="31"/>
      <c r="IO140" s="31"/>
      <c r="IP140" s="31"/>
      <c r="IQ140" s="31"/>
      <c r="IR140" s="31"/>
      <c r="IS140" s="31"/>
      <c r="IT140" s="31"/>
      <c r="IU140" s="31"/>
      <c r="IV140" s="31"/>
      <c r="IW140" s="31"/>
      <c r="IX140" s="31"/>
      <c r="IY140" s="31"/>
      <c r="IZ140" s="31"/>
      <c r="JA140" s="31"/>
      <c r="JB140" s="31"/>
      <c r="JC140" s="31"/>
      <c r="JD140" s="31"/>
      <c r="JE140" s="31"/>
      <c r="JF140" s="31"/>
      <c r="JG140" s="31"/>
      <c r="JH140" s="31"/>
      <c r="JI140" s="31"/>
      <c r="JJ140" s="31"/>
      <c r="JK140" s="31"/>
      <c r="JL140" s="31"/>
      <c r="JM140" s="31"/>
      <c r="JN140" s="31"/>
      <c r="JO140" s="31"/>
      <c r="JP140" s="31"/>
      <c r="JQ140" s="31"/>
      <c r="JR140" s="31"/>
      <c r="JS140" s="31"/>
      <c r="JT140" s="31"/>
      <c r="JU140" s="31"/>
      <c r="JV140" s="31"/>
      <c r="JW140" s="31"/>
      <c r="JX140" s="31"/>
      <c r="JY140" s="31"/>
      <c r="JZ140" s="31"/>
      <c r="KA140" s="31"/>
      <c r="KB140" s="31"/>
      <c r="KC140" s="31"/>
      <c r="KD140" s="31"/>
      <c r="KE140" s="31"/>
      <c r="KF140" s="31"/>
      <c r="KG140" s="31"/>
      <c r="KH140" s="31"/>
      <c r="KI140" s="31"/>
      <c r="KJ140" s="31"/>
      <c r="KK140" s="31"/>
      <c r="KL140" s="31"/>
      <c r="KM140" s="31"/>
      <c r="KN140" s="31"/>
      <c r="KO140" s="31"/>
      <c r="KP140" s="31"/>
      <c r="KQ140" s="31"/>
      <c r="KR140" s="31"/>
      <c r="KS140" s="31"/>
      <c r="KT140" s="31"/>
      <c r="KU140" s="31"/>
      <c r="KV140" s="31"/>
      <c r="KW140" s="31"/>
      <c r="KX140" s="31"/>
      <c r="KY140" s="31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1"/>
      <c r="LO140" s="31"/>
      <c r="LP140" s="31"/>
      <c r="LQ140" s="31"/>
      <c r="LR140" s="31"/>
      <c r="LS140" s="31"/>
      <c r="LT140" s="31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31"/>
      <c r="NE140" s="31"/>
      <c r="NF140" s="31"/>
      <c r="NG140" s="31"/>
      <c r="NH140" s="31"/>
      <c r="NI140" s="31"/>
      <c r="NJ140" s="31"/>
      <c r="NK140" s="31"/>
      <c r="NL140" s="31"/>
      <c r="NM140" s="31"/>
      <c r="NN140" s="31"/>
      <c r="NO140" s="31"/>
      <c r="NP140" s="31"/>
      <c r="NQ140" s="31"/>
      <c r="NR140" s="31"/>
      <c r="NS140" s="31"/>
      <c r="NT140" s="31"/>
      <c r="NU140" s="31"/>
      <c r="NV140" s="31"/>
      <c r="NW140" s="31"/>
      <c r="NX140" s="31"/>
      <c r="NY140" s="31"/>
      <c r="NZ140" s="31"/>
      <c r="OA140" s="31"/>
      <c r="OB140" s="31"/>
      <c r="OC140" s="31"/>
      <c r="OD140" s="31"/>
      <c r="OE140" s="31"/>
      <c r="OF140" s="31"/>
      <c r="OG140" s="31"/>
      <c r="OH140" s="31"/>
      <c r="OI140" s="31"/>
      <c r="OJ140" s="31"/>
      <c r="OK140" s="31"/>
      <c r="OL140" s="31"/>
      <c r="OM140" s="31"/>
      <c r="ON140" s="31"/>
      <c r="OO140" s="31"/>
      <c r="OP140" s="31"/>
      <c r="OQ140" s="31"/>
      <c r="OR140" s="31"/>
      <c r="OS140" s="31"/>
      <c r="OT140" s="31"/>
      <c r="OU140" s="31"/>
      <c r="OV140" s="31"/>
      <c r="OW140" s="31"/>
      <c r="OX140" s="31"/>
      <c r="OY140" s="31"/>
      <c r="OZ140" s="31"/>
      <c r="PA140" s="31"/>
      <c r="PB140" s="31"/>
      <c r="PC140" s="31"/>
      <c r="PD140" s="31"/>
      <c r="PE140" s="31"/>
      <c r="PF140" s="31"/>
      <c r="PG140" s="31"/>
      <c r="PH140" s="31"/>
      <c r="PI140" s="31"/>
      <c r="PJ140" s="31"/>
      <c r="PK140" s="31"/>
      <c r="PL140" s="31"/>
      <c r="PM140" s="31"/>
      <c r="PN140" s="31"/>
      <c r="PO140" s="31"/>
      <c r="PP140" s="31"/>
      <c r="PQ140" s="31"/>
      <c r="PR140" s="31"/>
      <c r="PS140" s="31"/>
      <c r="PT140" s="31"/>
      <c r="PU140" s="31"/>
      <c r="PV140" s="31"/>
      <c r="PW140" s="31"/>
      <c r="PX140" s="31"/>
      <c r="PY140" s="31"/>
      <c r="PZ140" s="31"/>
      <c r="QA140" s="31"/>
      <c r="QB140" s="31"/>
      <c r="QC140" s="31"/>
    </row>
    <row r="141" spans="1:445">
      <c r="A141" s="36" t="s">
        <v>167</v>
      </c>
      <c r="B141" s="33" t="s">
        <v>45</v>
      </c>
      <c r="C141" s="33">
        <v>96</v>
      </c>
      <c r="D141" s="33" t="s">
        <v>129</v>
      </c>
      <c r="E141" s="33"/>
      <c r="F141" s="33">
        <v>1090</v>
      </c>
      <c r="G141" s="33">
        <v>55</v>
      </c>
      <c r="H141" s="33"/>
      <c r="I141" s="33">
        <v>344</v>
      </c>
      <c r="J141" s="33">
        <v>172</v>
      </c>
      <c r="K141" s="33">
        <v>172</v>
      </c>
      <c r="L141" s="33">
        <v>172</v>
      </c>
      <c r="M141" s="33">
        <v>175</v>
      </c>
      <c r="N141" s="33"/>
      <c r="O141" s="33"/>
      <c r="P141" s="33"/>
      <c r="Q141" s="33"/>
      <c r="R141" s="33"/>
      <c r="S141" s="33"/>
      <c r="T141" s="20">
        <f t="shared" si="11"/>
        <v>1090</v>
      </c>
      <c r="U141" s="20">
        <f t="shared" si="12"/>
        <v>0</v>
      </c>
      <c r="V141" s="34">
        <f t="shared" si="14"/>
        <v>1</v>
      </c>
      <c r="W141" s="37"/>
      <c r="X141" s="35" t="str">
        <f t="shared" si="13"/>
        <v/>
      </c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  <c r="CJ141" s="31"/>
      <c r="CK141" s="31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1"/>
      <c r="DK141" s="31"/>
      <c r="DL141" s="31"/>
      <c r="DM141" s="31"/>
      <c r="DN141" s="31"/>
      <c r="DO141" s="31"/>
      <c r="DP141" s="31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31"/>
      <c r="FA141" s="31"/>
      <c r="FB141" s="31"/>
      <c r="FC141" s="31"/>
      <c r="FD141" s="31"/>
      <c r="FE141" s="31"/>
      <c r="FF141" s="31"/>
      <c r="FG141" s="31"/>
      <c r="FH141" s="31"/>
      <c r="FI141" s="31"/>
      <c r="FJ141" s="31"/>
      <c r="FK141" s="31"/>
      <c r="FL141" s="31"/>
      <c r="FM141" s="31"/>
      <c r="FN141" s="31"/>
      <c r="FO141" s="31"/>
      <c r="FP141" s="31"/>
      <c r="FQ141" s="31"/>
      <c r="FR141" s="31"/>
      <c r="FS141" s="31"/>
      <c r="FT141" s="31"/>
      <c r="FU141" s="31"/>
      <c r="FV141" s="31"/>
      <c r="FW141" s="31"/>
      <c r="FX141" s="31"/>
      <c r="FY141" s="31"/>
      <c r="FZ141" s="31"/>
      <c r="GA141" s="31"/>
      <c r="GB141" s="31"/>
      <c r="GC141" s="31"/>
      <c r="GD141" s="31"/>
      <c r="GE141" s="31"/>
      <c r="GF141" s="31"/>
      <c r="GG141" s="31"/>
      <c r="GH141" s="31"/>
      <c r="GI141" s="31"/>
      <c r="GJ141" s="31"/>
      <c r="GK141" s="31"/>
      <c r="GL141" s="31"/>
      <c r="GM141" s="31"/>
      <c r="GN141" s="31"/>
      <c r="GO141" s="31"/>
      <c r="GP141" s="31"/>
      <c r="GQ141" s="31"/>
      <c r="GR141" s="31"/>
      <c r="GS141" s="31"/>
      <c r="GT141" s="31"/>
      <c r="GU141" s="31"/>
      <c r="GV141" s="31"/>
      <c r="GW141" s="31"/>
      <c r="GX141" s="31"/>
      <c r="GY141" s="31"/>
      <c r="GZ141" s="31"/>
      <c r="HA141" s="31"/>
      <c r="HB141" s="31"/>
      <c r="HC141" s="31"/>
      <c r="HD141" s="31"/>
      <c r="HE141" s="31"/>
      <c r="HF141" s="31"/>
      <c r="HG141" s="31"/>
      <c r="HH141" s="31"/>
      <c r="HI141" s="31"/>
      <c r="HJ141" s="31"/>
      <c r="HK141" s="31"/>
      <c r="HL141" s="31"/>
      <c r="HM141" s="31"/>
      <c r="HN141" s="31"/>
      <c r="HO141" s="31"/>
      <c r="HP141" s="31"/>
      <c r="HQ141" s="31"/>
      <c r="HR141" s="31"/>
      <c r="HS141" s="31"/>
      <c r="HT141" s="31"/>
      <c r="HU141" s="31"/>
      <c r="HV141" s="31"/>
      <c r="HW141" s="31"/>
      <c r="HX141" s="31"/>
      <c r="HY141" s="31"/>
      <c r="HZ141" s="31"/>
      <c r="IA141" s="31"/>
      <c r="IB141" s="31"/>
      <c r="IC141" s="31"/>
      <c r="ID141" s="31"/>
      <c r="IE141" s="31"/>
      <c r="IF141" s="31"/>
      <c r="IG141" s="31"/>
      <c r="IH141" s="31"/>
      <c r="II141" s="31"/>
      <c r="IJ141" s="31"/>
      <c r="IK141" s="31"/>
      <c r="IL141" s="31"/>
      <c r="IM141" s="31"/>
      <c r="IN141" s="31"/>
      <c r="IO141" s="31"/>
      <c r="IP141" s="31"/>
      <c r="IQ141" s="31"/>
      <c r="IR141" s="31"/>
      <c r="IS141" s="31"/>
      <c r="IT141" s="31"/>
      <c r="IU141" s="31"/>
      <c r="IV141" s="31"/>
      <c r="IW141" s="31"/>
      <c r="IX141" s="31"/>
      <c r="IY141" s="31"/>
      <c r="IZ141" s="31"/>
      <c r="JA141" s="31"/>
      <c r="JB141" s="31"/>
      <c r="JC141" s="31"/>
      <c r="JD141" s="31"/>
      <c r="JE141" s="31"/>
      <c r="JF141" s="31"/>
      <c r="JG141" s="31"/>
      <c r="JH141" s="31"/>
      <c r="JI141" s="31"/>
      <c r="JJ141" s="31"/>
      <c r="JK141" s="31"/>
      <c r="JL141" s="31"/>
      <c r="JM141" s="31"/>
      <c r="JN141" s="31"/>
      <c r="JO141" s="31"/>
      <c r="JP141" s="31"/>
      <c r="JQ141" s="31"/>
      <c r="JR141" s="31"/>
      <c r="JS141" s="31"/>
      <c r="JT141" s="31"/>
      <c r="JU141" s="31"/>
      <c r="JV141" s="31"/>
      <c r="JW141" s="31"/>
      <c r="JX141" s="31"/>
      <c r="JY141" s="31"/>
      <c r="JZ141" s="31"/>
      <c r="KA141" s="31"/>
      <c r="KB141" s="31"/>
      <c r="KC141" s="31"/>
      <c r="KD141" s="31"/>
      <c r="KE141" s="31"/>
      <c r="KF141" s="31"/>
      <c r="KG141" s="31"/>
      <c r="KH141" s="31"/>
      <c r="KI141" s="31"/>
      <c r="KJ141" s="31"/>
      <c r="KK141" s="31"/>
      <c r="KL141" s="31"/>
      <c r="KM141" s="31"/>
      <c r="KN141" s="31"/>
      <c r="KO141" s="31"/>
      <c r="KP141" s="31"/>
      <c r="KQ141" s="31"/>
      <c r="KR141" s="31"/>
      <c r="KS141" s="31"/>
      <c r="KT141" s="31"/>
      <c r="KU141" s="31"/>
      <c r="KV141" s="31"/>
      <c r="KW141" s="31"/>
      <c r="KX141" s="31"/>
      <c r="KY141" s="31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1"/>
      <c r="LO141" s="31"/>
      <c r="LP141" s="31"/>
      <c r="LQ141" s="31"/>
      <c r="LR141" s="31"/>
      <c r="LS141" s="31"/>
      <c r="LT141" s="31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31"/>
      <c r="NE141" s="31"/>
      <c r="NF141" s="31"/>
      <c r="NG141" s="31"/>
      <c r="NH141" s="31"/>
      <c r="NI141" s="31"/>
      <c r="NJ141" s="31"/>
      <c r="NK141" s="31"/>
      <c r="NL141" s="31"/>
      <c r="NM141" s="31"/>
      <c r="NN141" s="31"/>
      <c r="NO141" s="31"/>
      <c r="NP141" s="31"/>
      <c r="NQ141" s="31"/>
      <c r="NR141" s="31"/>
      <c r="NS141" s="31"/>
      <c r="NT141" s="31"/>
      <c r="NU141" s="31"/>
      <c r="NV141" s="31"/>
      <c r="NW141" s="31"/>
      <c r="NX141" s="31"/>
      <c r="NY141" s="31"/>
      <c r="NZ141" s="31"/>
      <c r="OA141" s="31"/>
      <c r="OB141" s="31"/>
      <c r="OC141" s="31"/>
      <c r="OD141" s="31"/>
      <c r="OE141" s="31"/>
      <c r="OF141" s="31"/>
      <c r="OG141" s="31"/>
      <c r="OH141" s="31"/>
      <c r="OI141" s="31"/>
      <c r="OJ141" s="31"/>
      <c r="OK141" s="31"/>
      <c r="OL141" s="31"/>
      <c r="OM141" s="31"/>
      <c r="ON141" s="31"/>
      <c r="OO141" s="31"/>
      <c r="OP141" s="31"/>
      <c r="OQ141" s="31"/>
      <c r="OR141" s="31"/>
      <c r="OS141" s="31"/>
      <c r="OT141" s="31"/>
      <c r="OU141" s="31"/>
      <c r="OV141" s="31"/>
      <c r="OW141" s="31"/>
      <c r="OX141" s="31"/>
      <c r="OY141" s="31"/>
      <c r="OZ141" s="31"/>
      <c r="PA141" s="31"/>
      <c r="PB141" s="31"/>
      <c r="PC141" s="31"/>
      <c r="PD141" s="31"/>
      <c r="PE141" s="31"/>
      <c r="PF141" s="31"/>
      <c r="PG141" s="31"/>
      <c r="PH141" s="31"/>
      <c r="PI141" s="31"/>
      <c r="PJ141" s="31"/>
      <c r="PK141" s="31"/>
      <c r="PL141" s="31"/>
      <c r="PM141" s="31"/>
      <c r="PN141" s="31"/>
      <c r="PO141" s="31"/>
      <c r="PP141" s="31"/>
      <c r="PQ141" s="31"/>
      <c r="PR141" s="31"/>
      <c r="PS141" s="31"/>
      <c r="PT141" s="31"/>
      <c r="PU141" s="31"/>
      <c r="PV141" s="31"/>
      <c r="PW141" s="31"/>
      <c r="PX141" s="31"/>
      <c r="PY141" s="31"/>
      <c r="PZ141" s="31"/>
      <c r="QA141" s="31"/>
      <c r="QB141" s="31"/>
      <c r="QC141" s="31"/>
    </row>
    <row r="142" spans="1:445">
      <c r="A142" s="36" t="s">
        <v>169</v>
      </c>
      <c r="B142" s="33" t="s">
        <v>45</v>
      </c>
      <c r="C142" s="33">
        <v>76</v>
      </c>
      <c r="D142" s="33" t="s">
        <v>66</v>
      </c>
      <c r="E142" s="33"/>
      <c r="F142" s="33">
        <v>1200</v>
      </c>
      <c r="G142" s="33">
        <v>55</v>
      </c>
      <c r="H142" s="33"/>
      <c r="I142" s="33">
        <v>148</v>
      </c>
      <c r="J142" s="33">
        <v>143</v>
      </c>
      <c r="K142" s="33">
        <v>143</v>
      </c>
      <c r="L142" s="33">
        <v>143</v>
      </c>
      <c r="M142" s="33">
        <v>143</v>
      </c>
      <c r="N142" s="33">
        <v>143</v>
      </c>
      <c r="O142" s="33">
        <v>143</v>
      </c>
      <c r="P142" s="33">
        <v>143</v>
      </c>
      <c r="Q142" s="33"/>
      <c r="R142" s="33"/>
      <c r="S142" s="33"/>
      <c r="T142" s="20">
        <f t="shared" si="11"/>
        <v>1204</v>
      </c>
      <c r="U142" s="20">
        <f t="shared" si="12"/>
        <v>-4</v>
      </c>
      <c r="V142" s="34">
        <f t="shared" si="14"/>
        <v>1.0033333333333334</v>
      </c>
      <c r="W142" s="37"/>
      <c r="X142" s="35" t="str">
        <f t="shared" si="13"/>
        <v/>
      </c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  <c r="CJ142" s="31"/>
      <c r="CK142" s="31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  <c r="DC142" s="31"/>
      <c r="DD142" s="31"/>
      <c r="DE142" s="31"/>
      <c r="DF142" s="31"/>
      <c r="DG142" s="31"/>
      <c r="DH142" s="31"/>
      <c r="DI142" s="31"/>
      <c r="DJ142" s="31"/>
      <c r="DK142" s="31"/>
      <c r="DL142" s="31"/>
      <c r="DM142" s="31"/>
      <c r="DN142" s="31"/>
      <c r="DO142" s="31"/>
      <c r="DP142" s="31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31"/>
      <c r="FA142" s="31"/>
      <c r="FB142" s="31"/>
      <c r="FC142" s="31"/>
      <c r="FD142" s="31"/>
      <c r="FE142" s="31"/>
      <c r="FF142" s="31"/>
      <c r="FG142" s="31"/>
      <c r="FH142" s="31"/>
      <c r="FI142" s="31"/>
      <c r="FJ142" s="31"/>
      <c r="FK142" s="31"/>
      <c r="FL142" s="31"/>
      <c r="FM142" s="31"/>
      <c r="FN142" s="31"/>
      <c r="FO142" s="31"/>
      <c r="FP142" s="31"/>
      <c r="FQ142" s="31"/>
      <c r="FR142" s="31"/>
      <c r="FS142" s="31"/>
      <c r="FT142" s="31"/>
      <c r="FU142" s="31"/>
      <c r="FV142" s="31"/>
      <c r="FW142" s="31"/>
      <c r="FX142" s="31"/>
      <c r="FY142" s="31"/>
      <c r="FZ142" s="31"/>
      <c r="GA142" s="31"/>
      <c r="GB142" s="31"/>
      <c r="GC142" s="31"/>
      <c r="GD142" s="31"/>
      <c r="GE142" s="31"/>
      <c r="GF142" s="31"/>
      <c r="GG142" s="31"/>
      <c r="GH142" s="31"/>
      <c r="GI142" s="31"/>
      <c r="GJ142" s="31"/>
      <c r="GK142" s="31"/>
      <c r="GL142" s="31"/>
      <c r="GM142" s="31"/>
      <c r="GN142" s="31"/>
      <c r="GO142" s="31"/>
      <c r="GP142" s="31"/>
      <c r="GQ142" s="31"/>
      <c r="GR142" s="31"/>
      <c r="GS142" s="31"/>
      <c r="GT142" s="31"/>
      <c r="GU142" s="31"/>
      <c r="GV142" s="31"/>
      <c r="GW142" s="31"/>
      <c r="GX142" s="31"/>
      <c r="GY142" s="31"/>
      <c r="GZ142" s="31"/>
      <c r="HA142" s="31"/>
      <c r="HB142" s="31"/>
      <c r="HC142" s="31"/>
      <c r="HD142" s="31"/>
      <c r="HE142" s="31"/>
      <c r="HF142" s="31"/>
      <c r="HG142" s="31"/>
      <c r="HH142" s="31"/>
      <c r="HI142" s="31"/>
      <c r="HJ142" s="31"/>
      <c r="HK142" s="31"/>
      <c r="HL142" s="31"/>
      <c r="HM142" s="31"/>
      <c r="HN142" s="31"/>
      <c r="HO142" s="31"/>
      <c r="HP142" s="31"/>
      <c r="HQ142" s="31"/>
      <c r="HR142" s="31"/>
      <c r="HS142" s="31"/>
      <c r="HT142" s="31"/>
      <c r="HU142" s="31"/>
      <c r="HV142" s="31"/>
      <c r="HW142" s="31"/>
      <c r="HX142" s="31"/>
      <c r="HY142" s="31"/>
      <c r="HZ142" s="31"/>
      <c r="IA142" s="31"/>
      <c r="IB142" s="31"/>
      <c r="IC142" s="31"/>
      <c r="ID142" s="31"/>
      <c r="IE142" s="31"/>
      <c r="IF142" s="31"/>
      <c r="IG142" s="31"/>
      <c r="IH142" s="31"/>
      <c r="II142" s="31"/>
      <c r="IJ142" s="31"/>
      <c r="IK142" s="31"/>
      <c r="IL142" s="31"/>
      <c r="IM142" s="31"/>
      <c r="IN142" s="31"/>
      <c r="IO142" s="31"/>
      <c r="IP142" s="31"/>
      <c r="IQ142" s="31"/>
      <c r="IR142" s="31"/>
      <c r="IS142" s="31"/>
      <c r="IT142" s="31"/>
      <c r="IU142" s="31"/>
      <c r="IV142" s="31"/>
      <c r="IW142" s="31"/>
      <c r="IX142" s="31"/>
      <c r="IY142" s="31"/>
      <c r="IZ142" s="31"/>
      <c r="JA142" s="31"/>
      <c r="JB142" s="31"/>
      <c r="JC142" s="31"/>
      <c r="JD142" s="31"/>
      <c r="JE142" s="31"/>
      <c r="JF142" s="31"/>
      <c r="JG142" s="31"/>
      <c r="JH142" s="31"/>
      <c r="JI142" s="31"/>
      <c r="JJ142" s="31"/>
      <c r="JK142" s="31"/>
      <c r="JL142" s="31"/>
      <c r="JM142" s="31"/>
      <c r="JN142" s="31"/>
      <c r="JO142" s="31"/>
      <c r="JP142" s="31"/>
      <c r="JQ142" s="31"/>
      <c r="JR142" s="31"/>
      <c r="JS142" s="31"/>
      <c r="JT142" s="31"/>
      <c r="JU142" s="31"/>
      <c r="JV142" s="31"/>
      <c r="JW142" s="31"/>
      <c r="JX142" s="31"/>
      <c r="JY142" s="31"/>
      <c r="JZ142" s="31"/>
      <c r="KA142" s="31"/>
      <c r="KB142" s="31"/>
      <c r="KC142" s="31"/>
      <c r="KD142" s="31"/>
      <c r="KE142" s="31"/>
      <c r="KF142" s="31"/>
      <c r="KG142" s="31"/>
      <c r="KH142" s="31"/>
      <c r="KI142" s="31"/>
      <c r="KJ142" s="31"/>
      <c r="KK142" s="31"/>
      <c r="KL142" s="31"/>
      <c r="KM142" s="31"/>
      <c r="KN142" s="31"/>
      <c r="KO142" s="31"/>
      <c r="KP142" s="31"/>
      <c r="KQ142" s="31"/>
      <c r="KR142" s="31"/>
      <c r="KS142" s="31"/>
      <c r="KT142" s="31"/>
      <c r="KU142" s="31"/>
      <c r="KV142" s="31"/>
      <c r="KW142" s="31"/>
      <c r="KX142" s="31"/>
      <c r="KY142" s="31"/>
      <c r="KZ142" s="31"/>
      <c r="LA142" s="31"/>
      <c r="LB142" s="31"/>
      <c r="LC142" s="31"/>
      <c r="LD142" s="31"/>
      <c r="LE142" s="31"/>
      <c r="LF142" s="31"/>
      <c r="LG142" s="31"/>
      <c r="LH142" s="31"/>
      <c r="LI142" s="31"/>
      <c r="LJ142" s="31"/>
      <c r="LK142" s="31"/>
      <c r="LL142" s="31"/>
      <c r="LM142" s="31"/>
      <c r="LN142" s="31"/>
      <c r="LO142" s="31"/>
      <c r="LP142" s="31"/>
      <c r="LQ142" s="31"/>
      <c r="LR142" s="31"/>
      <c r="LS142" s="31"/>
      <c r="LT142" s="31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31"/>
      <c r="NE142" s="31"/>
      <c r="NF142" s="31"/>
      <c r="NG142" s="31"/>
      <c r="NH142" s="31"/>
      <c r="NI142" s="31"/>
      <c r="NJ142" s="31"/>
      <c r="NK142" s="31"/>
      <c r="NL142" s="31"/>
      <c r="NM142" s="31"/>
      <c r="NN142" s="31"/>
      <c r="NO142" s="31"/>
      <c r="NP142" s="31"/>
      <c r="NQ142" s="31"/>
      <c r="NR142" s="31"/>
      <c r="NS142" s="31"/>
      <c r="NT142" s="31"/>
      <c r="NU142" s="31"/>
      <c r="NV142" s="31"/>
      <c r="NW142" s="31"/>
      <c r="NX142" s="31"/>
      <c r="NY142" s="31"/>
      <c r="NZ142" s="31"/>
      <c r="OA142" s="31"/>
      <c r="OB142" s="31"/>
      <c r="OC142" s="31"/>
      <c r="OD142" s="31"/>
      <c r="OE142" s="31"/>
      <c r="OF142" s="31"/>
      <c r="OG142" s="31"/>
      <c r="OH142" s="31"/>
      <c r="OI142" s="31"/>
      <c r="OJ142" s="31"/>
      <c r="OK142" s="31"/>
      <c r="OL142" s="31"/>
      <c r="OM142" s="31"/>
      <c r="ON142" s="31"/>
      <c r="OO142" s="31"/>
      <c r="OP142" s="31"/>
      <c r="OQ142" s="31"/>
      <c r="OR142" s="31"/>
      <c r="OS142" s="31"/>
      <c r="OT142" s="31"/>
      <c r="OU142" s="31"/>
      <c r="OV142" s="31"/>
      <c r="OW142" s="31"/>
      <c r="OX142" s="31"/>
      <c r="OY142" s="31"/>
      <c r="OZ142" s="31"/>
      <c r="PA142" s="31"/>
      <c r="PB142" s="31"/>
      <c r="PC142" s="31"/>
      <c r="PD142" s="31"/>
      <c r="PE142" s="31"/>
      <c r="PF142" s="31"/>
      <c r="PG142" s="31"/>
      <c r="PH142" s="31"/>
      <c r="PI142" s="31"/>
      <c r="PJ142" s="31"/>
      <c r="PK142" s="31"/>
      <c r="PL142" s="31"/>
      <c r="PM142" s="31"/>
      <c r="PN142" s="31"/>
      <c r="PO142" s="31"/>
      <c r="PP142" s="31"/>
      <c r="PQ142" s="31"/>
      <c r="PR142" s="31"/>
      <c r="PS142" s="31"/>
      <c r="PT142" s="31"/>
      <c r="PU142" s="31"/>
      <c r="PV142" s="31"/>
      <c r="PW142" s="31"/>
      <c r="PX142" s="31"/>
      <c r="PY142" s="31"/>
      <c r="PZ142" s="31"/>
      <c r="QA142" s="31"/>
      <c r="QB142" s="31"/>
      <c r="QC142" s="31"/>
    </row>
    <row r="143" spans="1:445">
      <c r="A143" s="36" t="s">
        <v>742</v>
      </c>
      <c r="B143" s="33" t="s">
        <v>45</v>
      </c>
      <c r="C143" s="33">
        <v>55</v>
      </c>
      <c r="D143" s="33" t="s">
        <v>31</v>
      </c>
      <c r="E143" s="33"/>
      <c r="F143" s="33">
        <v>375</v>
      </c>
      <c r="G143" s="33">
        <v>55</v>
      </c>
      <c r="H143" s="33"/>
      <c r="I143" s="33">
        <v>40</v>
      </c>
      <c r="J143" s="33">
        <v>40</v>
      </c>
      <c r="K143" s="33">
        <v>40</v>
      </c>
      <c r="L143" s="33">
        <v>40</v>
      </c>
      <c r="M143" s="33">
        <v>40</v>
      </c>
      <c r="N143" s="33">
        <v>40</v>
      </c>
      <c r="O143" s="33">
        <v>40</v>
      </c>
      <c r="P143" s="33">
        <v>40</v>
      </c>
      <c r="Q143" s="33"/>
      <c r="R143" s="33"/>
      <c r="S143" s="33"/>
      <c r="T143" s="20">
        <f t="shared" si="11"/>
        <v>375</v>
      </c>
      <c r="U143" s="20">
        <f t="shared" si="12"/>
        <v>0</v>
      </c>
      <c r="V143" s="34">
        <f t="shared" si="14"/>
        <v>1</v>
      </c>
      <c r="W143" s="37"/>
      <c r="X143" s="35" t="str">
        <f t="shared" si="13"/>
        <v/>
      </c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  <c r="CJ143" s="31"/>
      <c r="CK143" s="31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  <c r="DC143" s="31"/>
      <c r="DD143" s="31"/>
      <c r="DE143" s="31"/>
      <c r="DF143" s="31"/>
      <c r="DG143" s="31"/>
      <c r="DH143" s="31"/>
      <c r="DI143" s="31"/>
      <c r="DJ143" s="31"/>
      <c r="DK143" s="31"/>
      <c r="DL143" s="31"/>
      <c r="DM143" s="31"/>
      <c r="DN143" s="31"/>
      <c r="DO143" s="31"/>
      <c r="DP143" s="31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31"/>
      <c r="FA143" s="31"/>
      <c r="FB143" s="31"/>
      <c r="FC143" s="31"/>
      <c r="FD143" s="31"/>
      <c r="FE143" s="31"/>
      <c r="FF143" s="31"/>
      <c r="FG143" s="31"/>
      <c r="FH143" s="31"/>
      <c r="FI143" s="31"/>
      <c r="FJ143" s="31"/>
      <c r="FK143" s="31"/>
      <c r="FL143" s="31"/>
      <c r="FM143" s="31"/>
      <c r="FN143" s="31"/>
      <c r="FO143" s="31"/>
      <c r="FP143" s="31"/>
      <c r="FQ143" s="31"/>
      <c r="FR143" s="31"/>
      <c r="FS143" s="31"/>
      <c r="FT143" s="31"/>
      <c r="FU143" s="31"/>
      <c r="FV143" s="31"/>
      <c r="FW143" s="31"/>
      <c r="FX143" s="31"/>
      <c r="FY143" s="31"/>
      <c r="FZ143" s="31"/>
      <c r="GA143" s="31"/>
      <c r="GB143" s="31"/>
      <c r="GC143" s="31"/>
      <c r="GD143" s="31"/>
      <c r="GE143" s="31"/>
      <c r="GF143" s="31"/>
      <c r="GG143" s="31"/>
      <c r="GH143" s="31"/>
      <c r="GI143" s="31"/>
      <c r="GJ143" s="31"/>
      <c r="GK143" s="31"/>
      <c r="GL143" s="31"/>
      <c r="GM143" s="31"/>
      <c r="GN143" s="31"/>
      <c r="GO143" s="31"/>
      <c r="GP143" s="31"/>
      <c r="GQ143" s="31"/>
      <c r="GR143" s="31"/>
      <c r="GS143" s="31"/>
      <c r="GT143" s="31"/>
      <c r="GU143" s="31"/>
      <c r="GV143" s="31"/>
      <c r="GW143" s="31"/>
      <c r="GX143" s="31"/>
      <c r="GY143" s="31"/>
      <c r="GZ143" s="31"/>
      <c r="HA143" s="31"/>
      <c r="HB143" s="31"/>
      <c r="HC143" s="31"/>
      <c r="HD143" s="31"/>
      <c r="HE143" s="31"/>
      <c r="HF143" s="31"/>
      <c r="HG143" s="31"/>
      <c r="HH143" s="31"/>
      <c r="HI143" s="31"/>
      <c r="HJ143" s="31"/>
      <c r="HK143" s="31"/>
      <c r="HL143" s="31"/>
      <c r="HM143" s="31"/>
      <c r="HN143" s="31"/>
      <c r="HO143" s="31"/>
      <c r="HP143" s="31"/>
      <c r="HQ143" s="31"/>
      <c r="HR143" s="31"/>
      <c r="HS143" s="31"/>
      <c r="HT143" s="31"/>
      <c r="HU143" s="31"/>
      <c r="HV143" s="31"/>
      <c r="HW143" s="31"/>
      <c r="HX143" s="31"/>
      <c r="HY143" s="31"/>
      <c r="HZ143" s="31"/>
      <c r="IA143" s="31"/>
      <c r="IB143" s="31"/>
      <c r="IC143" s="31"/>
      <c r="ID143" s="31"/>
      <c r="IE143" s="31"/>
      <c r="IF143" s="31"/>
      <c r="IG143" s="31"/>
      <c r="IH143" s="31"/>
      <c r="II143" s="31"/>
      <c r="IJ143" s="31"/>
      <c r="IK143" s="31"/>
      <c r="IL143" s="31"/>
      <c r="IM143" s="31"/>
      <c r="IN143" s="31"/>
      <c r="IO143" s="31"/>
      <c r="IP143" s="31"/>
      <c r="IQ143" s="31"/>
      <c r="IR143" s="31"/>
      <c r="IS143" s="31"/>
      <c r="IT143" s="31"/>
      <c r="IU143" s="31"/>
      <c r="IV143" s="31"/>
      <c r="IW143" s="31"/>
      <c r="IX143" s="31"/>
      <c r="IY143" s="31"/>
      <c r="IZ143" s="31"/>
      <c r="JA143" s="31"/>
      <c r="JB143" s="31"/>
      <c r="JC143" s="31"/>
      <c r="JD143" s="31"/>
      <c r="JE143" s="31"/>
      <c r="JF143" s="31"/>
      <c r="JG143" s="31"/>
      <c r="JH143" s="31"/>
      <c r="JI143" s="31"/>
      <c r="JJ143" s="31"/>
      <c r="JK143" s="31"/>
      <c r="JL143" s="31"/>
      <c r="JM143" s="31"/>
      <c r="JN143" s="31"/>
      <c r="JO143" s="31"/>
      <c r="JP143" s="31"/>
      <c r="JQ143" s="31"/>
      <c r="JR143" s="31"/>
      <c r="JS143" s="31"/>
      <c r="JT143" s="31"/>
      <c r="JU143" s="31"/>
      <c r="JV143" s="31"/>
      <c r="JW143" s="31"/>
      <c r="JX143" s="31"/>
      <c r="JY143" s="31"/>
      <c r="JZ143" s="31"/>
      <c r="KA143" s="31"/>
      <c r="KB143" s="31"/>
      <c r="KC143" s="31"/>
      <c r="KD143" s="31"/>
      <c r="KE143" s="31"/>
      <c r="KF143" s="31"/>
      <c r="KG143" s="31"/>
      <c r="KH143" s="31"/>
      <c r="KI143" s="31"/>
      <c r="KJ143" s="31"/>
      <c r="KK143" s="31"/>
      <c r="KL143" s="31"/>
      <c r="KM143" s="31"/>
      <c r="KN143" s="31"/>
      <c r="KO143" s="31"/>
      <c r="KP143" s="31"/>
      <c r="KQ143" s="31"/>
      <c r="KR143" s="31"/>
      <c r="KS143" s="31"/>
      <c r="KT143" s="31"/>
      <c r="KU143" s="31"/>
      <c r="KV143" s="31"/>
      <c r="KW143" s="31"/>
      <c r="KX143" s="31"/>
      <c r="KY143" s="31"/>
      <c r="KZ143" s="31"/>
      <c r="LA143" s="31"/>
      <c r="LB143" s="31"/>
      <c r="LC143" s="31"/>
      <c r="LD143" s="31"/>
      <c r="LE143" s="31"/>
      <c r="LF143" s="31"/>
      <c r="LG143" s="31"/>
      <c r="LH143" s="31"/>
      <c r="LI143" s="31"/>
      <c r="LJ143" s="31"/>
      <c r="LK143" s="31"/>
      <c r="LL143" s="31"/>
      <c r="LM143" s="31"/>
      <c r="LN143" s="31"/>
      <c r="LO143" s="31"/>
      <c r="LP143" s="31"/>
      <c r="LQ143" s="31"/>
      <c r="LR143" s="31"/>
      <c r="LS143" s="31"/>
      <c r="LT143" s="31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31"/>
      <c r="NE143" s="31"/>
      <c r="NF143" s="31"/>
      <c r="NG143" s="31"/>
      <c r="NH143" s="31"/>
      <c r="NI143" s="31"/>
      <c r="NJ143" s="31"/>
      <c r="NK143" s="31"/>
      <c r="NL143" s="31"/>
      <c r="NM143" s="31"/>
      <c r="NN143" s="31"/>
      <c r="NO143" s="31"/>
      <c r="NP143" s="31"/>
      <c r="NQ143" s="31"/>
      <c r="NR143" s="31"/>
      <c r="NS143" s="31"/>
      <c r="NT143" s="31"/>
      <c r="NU143" s="31"/>
      <c r="NV143" s="31"/>
      <c r="NW143" s="31"/>
      <c r="NX143" s="31"/>
      <c r="NY143" s="31"/>
      <c r="NZ143" s="31"/>
      <c r="OA143" s="31"/>
      <c r="OB143" s="31"/>
      <c r="OC143" s="31"/>
      <c r="OD143" s="31"/>
      <c r="OE143" s="31"/>
      <c r="OF143" s="31"/>
      <c r="OG143" s="31"/>
      <c r="OH143" s="31"/>
      <c r="OI143" s="31"/>
      <c r="OJ143" s="31"/>
      <c r="OK143" s="31"/>
      <c r="OL143" s="31"/>
      <c r="OM143" s="31"/>
      <c r="ON143" s="31"/>
      <c r="OO143" s="31"/>
      <c r="OP143" s="31"/>
      <c r="OQ143" s="31"/>
      <c r="OR143" s="31"/>
      <c r="OS143" s="31"/>
      <c r="OT143" s="31"/>
      <c r="OU143" s="31"/>
      <c r="OV143" s="31"/>
      <c r="OW143" s="31"/>
      <c r="OX143" s="31"/>
      <c r="OY143" s="31"/>
      <c r="OZ143" s="31"/>
      <c r="PA143" s="31"/>
      <c r="PB143" s="31"/>
      <c r="PC143" s="31"/>
      <c r="PD143" s="31"/>
      <c r="PE143" s="31"/>
      <c r="PF143" s="31"/>
      <c r="PG143" s="31"/>
      <c r="PH143" s="31"/>
      <c r="PI143" s="31"/>
      <c r="PJ143" s="31"/>
      <c r="PK143" s="31"/>
      <c r="PL143" s="31"/>
      <c r="PM143" s="31"/>
      <c r="PN143" s="31"/>
      <c r="PO143" s="31"/>
      <c r="PP143" s="31"/>
      <c r="PQ143" s="31"/>
      <c r="PR143" s="31"/>
      <c r="PS143" s="31"/>
      <c r="PT143" s="31"/>
      <c r="PU143" s="31"/>
      <c r="PV143" s="31"/>
      <c r="PW143" s="31"/>
      <c r="PX143" s="31"/>
      <c r="PY143" s="31"/>
      <c r="PZ143" s="31"/>
      <c r="QA143" s="31"/>
      <c r="QB143" s="31"/>
      <c r="QC143" s="31"/>
    </row>
    <row r="144" spans="1:445">
      <c r="A144" s="36" t="s">
        <v>846</v>
      </c>
      <c r="B144" s="33" t="s">
        <v>701</v>
      </c>
      <c r="C144" s="33">
        <v>61</v>
      </c>
      <c r="D144" s="33" t="s">
        <v>229</v>
      </c>
      <c r="E144" s="33"/>
      <c r="F144" s="33">
        <v>250</v>
      </c>
      <c r="G144" s="33">
        <v>250</v>
      </c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20">
        <f t="shared" si="11"/>
        <v>250</v>
      </c>
      <c r="U144" s="20">
        <f t="shared" si="12"/>
        <v>0</v>
      </c>
      <c r="V144" s="34">
        <f t="shared" si="14"/>
        <v>1</v>
      </c>
      <c r="X144" s="35" t="str">
        <f t="shared" si="13"/>
        <v/>
      </c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  <c r="FX144" s="31"/>
      <c r="FY144" s="31"/>
      <c r="FZ144" s="31"/>
      <c r="GA144" s="31"/>
      <c r="GB144" s="31"/>
      <c r="GC144" s="31"/>
      <c r="GD144" s="31"/>
      <c r="GE144" s="31"/>
      <c r="GF144" s="31"/>
      <c r="GG144" s="31"/>
      <c r="GH144" s="31"/>
      <c r="GI144" s="31"/>
      <c r="GJ144" s="31"/>
      <c r="GK144" s="31"/>
      <c r="GL144" s="31"/>
      <c r="GM144" s="31"/>
      <c r="GN144" s="31"/>
      <c r="GO144" s="31"/>
      <c r="GP144" s="31"/>
      <c r="GQ144" s="31"/>
      <c r="GR144" s="31"/>
      <c r="GS144" s="31"/>
      <c r="GT144" s="31"/>
      <c r="GU144" s="31"/>
      <c r="GV144" s="31"/>
      <c r="GW144" s="31"/>
      <c r="GX144" s="31"/>
      <c r="GY144" s="31"/>
      <c r="GZ144" s="31"/>
      <c r="HA144" s="31"/>
      <c r="HB144" s="31"/>
      <c r="HC144" s="31"/>
      <c r="HD144" s="31"/>
      <c r="HE144" s="31"/>
      <c r="HF144" s="31"/>
      <c r="HG144" s="31"/>
      <c r="HH144" s="31"/>
      <c r="HI144" s="31"/>
      <c r="HJ144" s="31"/>
      <c r="HK144" s="31"/>
      <c r="HL144" s="31"/>
      <c r="HM144" s="31"/>
      <c r="HN144" s="31"/>
      <c r="HO144" s="31"/>
      <c r="HP144" s="31"/>
      <c r="HQ144" s="31"/>
      <c r="HR144" s="31"/>
      <c r="HS144" s="31"/>
      <c r="HT144" s="31"/>
      <c r="HU144" s="31"/>
      <c r="HV144" s="31"/>
      <c r="HW144" s="31"/>
      <c r="HX144" s="31"/>
      <c r="HY144" s="31"/>
      <c r="HZ144" s="31"/>
      <c r="IA144" s="31"/>
      <c r="IB144" s="31"/>
      <c r="IC144" s="31"/>
      <c r="ID144" s="31"/>
      <c r="IE144" s="31"/>
      <c r="IF144" s="31"/>
      <c r="IG144" s="31"/>
      <c r="IH144" s="31"/>
      <c r="II144" s="31"/>
      <c r="IJ144" s="31"/>
      <c r="IK144" s="31"/>
      <c r="IL144" s="31"/>
      <c r="IM144" s="31"/>
      <c r="IN144" s="31"/>
      <c r="IO144" s="31"/>
      <c r="IP144" s="31"/>
      <c r="IQ144" s="31"/>
      <c r="IR144" s="31"/>
      <c r="IS144" s="31"/>
      <c r="IT144" s="31"/>
      <c r="IU144" s="31"/>
      <c r="IV144" s="31"/>
      <c r="IW144" s="31"/>
      <c r="IX144" s="31"/>
      <c r="IY144" s="31"/>
      <c r="IZ144" s="31"/>
      <c r="JA144" s="31"/>
      <c r="JB144" s="31"/>
      <c r="JC144" s="31"/>
      <c r="JD144" s="31"/>
      <c r="JE144" s="31"/>
      <c r="JF144" s="31"/>
      <c r="JG144" s="31"/>
      <c r="JH144" s="31"/>
      <c r="JI144" s="31"/>
      <c r="JJ144" s="31"/>
      <c r="JK144" s="31"/>
      <c r="JL144" s="31"/>
      <c r="JM144" s="31"/>
      <c r="JN144" s="31"/>
      <c r="JO144" s="31"/>
      <c r="JP144" s="31"/>
      <c r="JQ144" s="31"/>
      <c r="JR144" s="31"/>
      <c r="JS144" s="31"/>
      <c r="JT144" s="31"/>
      <c r="JU144" s="31"/>
      <c r="JV144" s="31"/>
      <c r="JW144" s="31"/>
      <c r="JX144" s="31"/>
      <c r="JY144" s="31"/>
      <c r="JZ144" s="31"/>
      <c r="KA144" s="31"/>
      <c r="KB144" s="31"/>
      <c r="KC144" s="31"/>
      <c r="KD144" s="31"/>
      <c r="KE144" s="31"/>
      <c r="KF144" s="31"/>
      <c r="KG144" s="31"/>
      <c r="KH144" s="31"/>
      <c r="KI144" s="31"/>
      <c r="KJ144" s="31"/>
      <c r="KK144" s="31"/>
      <c r="KL144" s="31"/>
      <c r="KM144" s="31"/>
      <c r="KN144" s="31"/>
      <c r="KO144" s="31"/>
      <c r="KP144" s="31"/>
      <c r="KQ144" s="31"/>
      <c r="KR144" s="31"/>
      <c r="KS144" s="31"/>
      <c r="KT144" s="31"/>
      <c r="KU144" s="31"/>
      <c r="KV144" s="31"/>
      <c r="KW144" s="31"/>
      <c r="KX144" s="31"/>
      <c r="KY144" s="31"/>
      <c r="KZ144" s="31"/>
      <c r="LA144" s="31"/>
      <c r="LB144" s="31"/>
      <c r="LC144" s="31"/>
      <c r="LD144" s="31"/>
      <c r="LE144" s="31"/>
      <c r="LF144" s="31"/>
      <c r="LG144" s="31"/>
      <c r="LH144" s="31"/>
      <c r="LI144" s="31"/>
      <c r="LJ144" s="31"/>
      <c r="LK144" s="31"/>
      <c r="LL144" s="31"/>
      <c r="LM144" s="31"/>
      <c r="LN144" s="31"/>
      <c r="LO144" s="31"/>
      <c r="LP144" s="31"/>
      <c r="LQ144" s="31"/>
      <c r="LR144" s="31"/>
      <c r="LS144" s="31"/>
      <c r="LT144" s="31"/>
      <c r="LU144" s="31"/>
      <c r="LV144" s="31"/>
      <c r="LW144" s="31"/>
      <c r="LX144" s="31"/>
      <c r="LY144" s="31"/>
      <c r="LZ144" s="31"/>
      <c r="MA144" s="31"/>
      <c r="MB144" s="31"/>
      <c r="MC144" s="31"/>
      <c r="MD144" s="31"/>
      <c r="ME144" s="31"/>
      <c r="MF144" s="31"/>
      <c r="MG144" s="31"/>
      <c r="MH144" s="31"/>
      <c r="MI144" s="31"/>
      <c r="MJ144" s="31"/>
      <c r="MK144" s="31"/>
      <c r="ML144" s="31"/>
      <c r="MM144" s="31"/>
      <c r="MN144" s="31"/>
      <c r="MO144" s="31"/>
      <c r="MP144" s="31"/>
      <c r="MQ144" s="31"/>
      <c r="MR144" s="31"/>
      <c r="MS144" s="31"/>
      <c r="MT144" s="31"/>
      <c r="MU144" s="31"/>
      <c r="MV144" s="31"/>
      <c r="MW144" s="31"/>
      <c r="MX144" s="31"/>
      <c r="MY144" s="31"/>
      <c r="MZ144" s="31"/>
      <c r="NA144" s="31"/>
      <c r="NB144" s="31"/>
      <c r="NC144" s="31"/>
      <c r="ND144" s="31"/>
      <c r="NE144" s="31"/>
      <c r="NF144" s="31"/>
      <c r="NG144" s="31"/>
      <c r="NH144" s="31"/>
      <c r="NI144" s="31"/>
      <c r="NJ144" s="31"/>
      <c r="NK144" s="31"/>
      <c r="NL144" s="31"/>
      <c r="NM144" s="31"/>
      <c r="NN144" s="31"/>
      <c r="NO144" s="31"/>
      <c r="NP144" s="31"/>
      <c r="NQ144" s="31"/>
      <c r="NR144" s="31"/>
      <c r="NS144" s="31"/>
      <c r="NT144" s="31"/>
      <c r="NU144" s="31"/>
      <c r="NV144" s="31"/>
      <c r="NW144" s="31"/>
      <c r="NX144" s="31"/>
      <c r="NY144" s="31"/>
      <c r="NZ144" s="31"/>
      <c r="OA144" s="31"/>
      <c r="OB144" s="31"/>
      <c r="OC144" s="31"/>
      <c r="OD144" s="31"/>
      <c r="OE144" s="31"/>
      <c r="OF144" s="31"/>
      <c r="OG144" s="31"/>
      <c r="OH144" s="31"/>
      <c r="OI144" s="31"/>
      <c r="OJ144" s="31"/>
      <c r="OK144" s="31"/>
      <c r="OL144" s="31"/>
      <c r="OM144" s="31"/>
      <c r="ON144" s="31"/>
      <c r="OO144" s="31"/>
      <c r="OP144" s="31"/>
      <c r="OQ144" s="31"/>
      <c r="OR144" s="31"/>
      <c r="OS144" s="31"/>
      <c r="OT144" s="31"/>
      <c r="OU144" s="31"/>
      <c r="OV144" s="31"/>
      <c r="OW144" s="31"/>
      <c r="OX144" s="31"/>
      <c r="OY144" s="31"/>
      <c r="OZ144" s="31"/>
      <c r="PA144" s="31"/>
      <c r="PB144" s="31"/>
      <c r="PC144" s="31"/>
      <c r="PD144" s="31"/>
      <c r="PE144" s="31"/>
      <c r="PF144" s="31"/>
      <c r="PG144" s="31"/>
      <c r="PH144" s="31"/>
      <c r="PI144" s="31"/>
      <c r="PJ144" s="31"/>
      <c r="PK144" s="31"/>
      <c r="PL144" s="31"/>
      <c r="PM144" s="31"/>
      <c r="PN144" s="31"/>
      <c r="PO144" s="31"/>
      <c r="PP144" s="31"/>
      <c r="PQ144" s="31"/>
      <c r="PR144" s="31"/>
      <c r="PS144" s="31"/>
      <c r="PT144" s="31"/>
      <c r="PU144" s="31"/>
      <c r="PV144" s="31"/>
      <c r="PW144" s="31"/>
      <c r="PX144" s="31"/>
      <c r="PY144" s="31"/>
      <c r="PZ144" s="31"/>
      <c r="QA144" s="31"/>
      <c r="QB144" s="31"/>
      <c r="QC144" s="31"/>
    </row>
    <row r="145" spans="1:24" s="31" customFormat="1" ht="17.25" customHeight="1">
      <c r="A145" s="36" t="s">
        <v>847</v>
      </c>
      <c r="B145" s="33" t="s">
        <v>27</v>
      </c>
      <c r="C145" s="33">
        <v>61</v>
      </c>
      <c r="D145" s="33" t="s">
        <v>229</v>
      </c>
      <c r="E145" s="33"/>
      <c r="F145" s="33">
        <v>250</v>
      </c>
      <c r="G145" s="33">
        <v>250</v>
      </c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20">
        <f t="shared" si="11"/>
        <v>250</v>
      </c>
      <c r="U145" s="20">
        <f t="shared" si="12"/>
        <v>0</v>
      </c>
      <c r="V145" s="34">
        <f t="shared" si="14"/>
        <v>1</v>
      </c>
      <c r="W145" s="37"/>
      <c r="X145" s="35" t="str">
        <f t="shared" si="13"/>
        <v/>
      </c>
    </row>
    <row r="146" spans="1:24">
      <c r="A146" s="36" t="s">
        <v>186</v>
      </c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20" t="str">
        <f t="shared" si="11"/>
        <v/>
      </c>
      <c r="U146" s="20" t="str">
        <f t="shared" si="12"/>
        <v/>
      </c>
      <c r="V146" s="34" t="str">
        <f t="shared" si="14"/>
        <v/>
      </c>
      <c r="W146" s="37"/>
      <c r="X146" s="35" t="str">
        <f t="shared" si="13"/>
        <v/>
      </c>
    </row>
    <row r="147" spans="1:24">
      <c r="A147" s="36" t="s">
        <v>171</v>
      </c>
      <c r="B147" s="33" t="s">
        <v>735</v>
      </c>
      <c r="C147" s="33">
        <v>85</v>
      </c>
      <c r="D147" s="33" t="s">
        <v>64</v>
      </c>
      <c r="E147" s="33">
        <v>120</v>
      </c>
      <c r="F147" s="33">
        <v>693</v>
      </c>
      <c r="G147" s="33">
        <v>55</v>
      </c>
      <c r="H147" s="33"/>
      <c r="I147" s="33">
        <v>86</v>
      </c>
      <c r="J147" s="33">
        <v>86</v>
      </c>
      <c r="K147" s="33">
        <v>86</v>
      </c>
      <c r="L147" s="33">
        <v>86</v>
      </c>
      <c r="M147" s="33">
        <v>86</v>
      </c>
      <c r="N147" s="33">
        <v>86</v>
      </c>
      <c r="O147" s="33">
        <v>86</v>
      </c>
      <c r="P147" s="33">
        <v>86</v>
      </c>
      <c r="Q147" s="33">
        <v>70</v>
      </c>
      <c r="R147" s="33"/>
      <c r="S147" s="33"/>
      <c r="T147" s="20">
        <f t="shared" si="11"/>
        <v>813</v>
      </c>
      <c r="U147" s="20">
        <f t="shared" si="12"/>
        <v>0</v>
      </c>
      <c r="V147" s="34">
        <f t="shared" si="14"/>
        <v>1</v>
      </c>
      <c r="X147" s="35" t="str">
        <f t="shared" si="13"/>
        <v/>
      </c>
    </row>
    <row r="148" spans="1:24">
      <c r="A148" s="36" t="s">
        <v>172</v>
      </c>
      <c r="B148" s="33" t="s">
        <v>45</v>
      </c>
      <c r="C148" s="33">
        <v>55</v>
      </c>
      <c r="D148" s="33" t="s">
        <v>33</v>
      </c>
      <c r="E148" s="33"/>
      <c r="F148" s="33">
        <v>399</v>
      </c>
      <c r="G148" s="33">
        <v>55</v>
      </c>
      <c r="H148" s="33"/>
      <c r="I148" s="33">
        <v>43</v>
      </c>
      <c r="J148" s="33">
        <v>43</v>
      </c>
      <c r="K148" s="33">
        <v>43</v>
      </c>
      <c r="L148" s="33">
        <v>215</v>
      </c>
      <c r="M148" s="33"/>
      <c r="N148" s="33"/>
      <c r="O148" s="33"/>
      <c r="P148" s="33"/>
      <c r="Q148" s="33"/>
      <c r="R148" s="33"/>
      <c r="S148" s="33"/>
      <c r="T148" s="20">
        <f t="shared" si="11"/>
        <v>399</v>
      </c>
      <c r="U148" s="20">
        <f t="shared" si="12"/>
        <v>0</v>
      </c>
      <c r="V148" s="34">
        <f t="shared" si="14"/>
        <v>1</v>
      </c>
      <c r="W148" s="37"/>
      <c r="X148" s="35" t="str">
        <f t="shared" si="13"/>
        <v/>
      </c>
    </row>
    <row r="149" spans="1:24">
      <c r="A149" s="36" t="s">
        <v>173</v>
      </c>
      <c r="B149" s="33" t="s">
        <v>27</v>
      </c>
      <c r="C149" s="33">
        <v>85</v>
      </c>
      <c r="D149" s="33" t="s">
        <v>64</v>
      </c>
      <c r="E149" s="33"/>
      <c r="F149" s="33">
        <v>1594</v>
      </c>
      <c r="G149" s="33">
        <v>160</v>
      </c>
      <c r="H149" s="33"/>
      <c r="I149" s="33">
        <v>179</v>
      </c>
      <c r="J149" s="33">
        <v>179</v>
      </c>
      <c r="K149" s="33">
        <v>179</v>
      </c>
      <c r="L149" s="33">
        <v>179</v>
      </c>
      <c r="M149" s="33">
        <v>179</v>
      </c>
      <c r="N149" s="33">
        <v>179</v>
      </c>
      <c r="O149" s="33">
        <v>179</v>
      </c>
      <c r="P149" s="33">
        <v>181</v>
      </c>
      <c r="Q149" s="33"/>
      <c r="R149" s="33"/>
      <c r="S149" s="33"/>
      <c r="T149" s="20">
        <f t="shared" si="11"/>
        <v>1594</v>
      </c>
      <c r="U149" s="20">
        <f t="shared" si="12"/>
        <v>0</v>
      </c>
      <c r="V149" s="34">
        <f t="shared" si="14"/>
        <v>1</v>
      </c>
      <c r="W149" s="37"/>
      <c r="X149" s="35" t="str">
        <f t="shared" si="13"/>
        <v/>
      </c>
    </row>
    <row r="150" spans="1:24">
      <c r="A150" s="36" t="s">
        <v>173</v>
      </c>
      <c r="B150" s="33" t="s">
        <v>27</v>
      </c>
      <c r="C150" s="33"/>
      <c r="D150" s="33" t="s">
        <v>92</v>
      </c>
      <c r="E150" s="33"/>
      <c r="F150" s="33">
        <v>0</v>
      </c>
      <c r="G150" s="33">
        <v>50</v>
      </c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20">
        <f t="shared" si="11"/>
        <v>50</v>
      </c>
      <c r="U150" s="20">
        <f t="shared" si="12"/>
        <v>-50</v>
      </c>
      <c r="V150" s="34" t="str">
        <f t="shared" si="14"/>
        <v/>
      </c>
      <c r="W150" s="37"/>
      <c r="X150" s="35" t="str">
        <f t="shared" si="13"/>
        <v/>
      </c>
    </row>
    <row r="151" spans="1:24">
      <c r="A151" s="36" t="s">
        <v>175</v>
      </c>
      <c r="B151" s="33" t="s">
        <v>27</v>
      </c>
      <c r="C151" s="33">
        <v>55</v>
      </c>
      <c r="D151" s="33" t="s">
        <v>33</v>
      </c>
      <c r="E151" s="33"/>
      <c r="F151" s="33">
        <v>0</v>
      </c>
      <c r="G151" s="33">
        <v>55</v>
      </c>
      <c r="H151" s="33"/>
      <c r="I151" s="33"/>
      <c r="J151" s="40"/>
      <c r="K151" s="40"/>
      <c r="L151" s="33"/>
      <c r="M151" s="33"/>
      <c r="N151" s="33"/>
      <c r="O151" s="33"/>
      <c r="P151" s="33"/>
      <c r="Q151" s="33"/>
      <c r="R151" s="33"/>
      <c r="S151" s="33"/>
      <c r="T151" s="20">
        <f t="shared" si="11"/>
        <v>55</v>
      </c>
      <c r="U151" s="20">
        <f t="shared" si="12"/>
        <v>-55</v>
      </c>
      <c r="V151" s="34" t="str">
        <f t="shared" si="14"/>
        <v/>
      </c>
      <c r="X151" s="35" t="str">
        <f t="shared" si="13"/>
        <v/>
      </c>
    </row>
    <row r="152" spans="1:24">
      <c r="A152" s="36" t="s">
        <v>915</v>
      </c>
      <c r="B152" s="33" t="s">
        <v>27</v>
      </c>
      <c r="C152" s="33"/>
      <c r="D152" s="33" t="s">
        <v>137</v>
      </c>
      <c r="E152" s="33"/>
      <c r="F152" s="33">
        <v>990</v>
      </c>
      <c r="G152" s="33">
        <v>75</v>
      </c>
      <c r="H152" s="33"/>
      <c r="I152" s="33"/>
      <c r="J152" s="33">
        <v>114</v>
      </c>
      <c r="K152" s="33">
        <v>114</v>
      </c>
      <c r="L152" s="33">
        <v>114</v>
      </c>
      <c r="M152" s="33">
        <v>114</v>
      </c>
      <c r="N152" s="33">
        <v>114</v>
      </c>
      <c r="O152" s="33">
        <v>114</v>
      </c>
      <c r="P152" s="33">
        <v>231</v>
      </c>
      <c r="Q152" s="33"/>
      <c r="R152" s="33"/>
      <c r="S152" s="33"/>
      <c r="T152" s="20">
        <f t="shared" si="11"/>
        <v>990</v>
      </c>
      <c r="U152" s="20">
        <f t="shared" si="12"/>
        <v>0</v>
      </c>
      <c r="V152" s="34">
        <f t="shared" si="14"/>
        <v>1</v>
      </c>
      <c r="W152" s="37"/>
      <c r="X152" s="35" t="str">
        <f t="shared" si="13"/>
        <v/>
      </c>
    </row>
    <row r="153" spans="1:24">
      <c r="A153" s="36" t="s">
        <v>176</v>
      </c>
      <c r="B153" s="33"/>
      <c r="C153" s="33"/>
      <c r="D153" s="33"/>
      <c r="E153" s="33"/>
      <c r="F153" s="33"/>
      <c r="G153" s="33">
        <v>50</v>
      </c>
      <c r="H153" s="33"/>
      <c r="I153" s="33"/>
      <c r="J153" s="37"/>
      <c r="K153" s="37"/>
      <c r="L153" s="33"/>
      <c r="M153" s="33"/>
      <c r="N153" s="33"/>
      <c r="O153" s="33"/>
      <c r="P153" s="33"/>
      <c r="Q153" s="33"/>
      <c r="R153" s="33"/>
      <c r="S153" s="33"/>
      <c r="T153" s="20">
        <f t="shared" si="11"/>
        <v>50</v>
      </c>
      <c r="U153" s="20">
        <f t="shared" si="12"/>
        <v>-50</v>
      </c>
      <c r="V153" s="34" t="str">
        <f t="shared" si="14"/>
        <v/>
      </c>
      <c r="X153" s="35" t="str">
        <f t="shared" si="13"/>
        <v/>
      </c>
    </row>
    <row r="154" spans="1:24">
      <c r="A154" s="36" t="s">
        <v>176</v>
      </c>
      <c r="B154" s="33"/>
      <c r="C154" s="33">
        <v>120</v>
      </c>
      <c r="D154" s="33" t="s">
        <v>28</v>
      </c>
      <c r="E154" s="33"/>
      <c r="F154" s="33">
        <v>1151</v>
      </c>
      <c r="G154" s="33">
        <v>55</v>
      </c>
      <c r="H154" s="33"/>
      <c r="I154" s="33">
        <v>137</v>
      </c>
      <c r="J154" s="33">
        <v>137</v>
      </c>
      <c r="K154" s="33">
        <v>137</v>
      </c>
      <c r="L154" s="33">
        <v>137</v>
      </c>
      <c r="M154" s="33">
        <v>137</v>
      </c>
      <c r="N154" s="33">
        <v>137</v>
      </c>
      <c r="O154" s="33">
        <v>137</v>
      </c>
      <c r="P154" s="33">
        <v>137</v>
      </c>
      <c r="Q154" s="33"/>
      <c r="R154" s="33"/>
      <c r="S154" s="33"/>
      <c r="T154" s="20">
        <f t="shared" si="11"/>
        <v>1151</v>
      </c>
      <c r="U154" s="20">
        <f t="shared" si="12"/>
        <v>0</v>
      </c>
      <c r="V154" s="34">
        <f t="shared" si="14"/>
        <v>1</v>
      </c>
      <c r="X154" s="35"/>
    </row>
    <row r="155" spans="1:24">
      <c r="A155" s="36" t="s">
        <v>177</v>
      </c>
      <c r="B155" s="33"/>
      <c r="C155" s="33">
        <v>76</v>
      </c>
      <c r="D155" s="33" t="s">
        <v>66</v>
      </c>
      <c r="E155" s="33"/>
      <c r="F155" s="33">
        <v>1295</v>
      </c>
      <c r="G155" s="33">
        <v>55</v>
      </c>
      <c r="H155" s="33"/>
      <c r="I155" s="33">
        <v>155</v>
      </c>
      <c r="J155" s="33">
        <v>155</v>
      </c>
      <c r="K155" s="33">
        <v>155</v>
      </c>
      <c r="L155" s="33">
        <v>155</v>
      </c>
      <c r="M155" s="33">
        <v>155</v>
      </c>
      <c r="N155" s="33">
        <v>155</v>
      </c>
      <c r="O155" s="33">
        <v>155</v>
      </c>
      <c r="P155" s="33">
        <v>155</v>
      </c>
      <c r="Q155" s="33"/>
      <c r="R155" s="33"/>
      <c r="S155" s="33"/>
      <c r="T155" s="20">
        <f t="shared" si="11"/>
        <v>1295</v>
      </c>
      <c r="U155" s="20">
        <f t="shared" si="12"/>
        <v>0</v>
      </c>
      <c r="V155" s="34">
        <f t="shared" si="14"/>
        <v>1</v>
      </c>
      <c r="X155" s="35" t="str">
        <f t="shared" ref="X155:X186" si="15">IF(W155&lt;&gt;"",F155 - (SUM(G155:S155)),"")</f>
        <v/>
      </c>
    </row>
    <row r="156" spans="1:24">
      <c r="A156" s="36" t="s">
        <v>202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20" t="str">
        <f t="shared" si="11"/>
        <v/>
      </c>
      <c r="U156" s="20" t="str">
        <f t="shared" si="12"/>
        <v/>
      </c>
      <c r="V156" s="34" t="str">
        <f t="shared" si="14"/>
        <v/>
      </c>
      <c r="W156" s="37"/>
      <c r="X156" s="35" t="str">
        <f t="shared" si="15"/>
        <v/>
      </c>
    </row>
    <row r="157" spans="1:24">
      <c r="A157" s="36" t="s">
        <v>203</v>
      </c>
      <c r="B157" s="33"/>
      <c r="C157" s="33"/>
      <c r="D157" s="33" t="s">
        <v>92</v>
      </c>
      <c r="E157" s="33"/>
      <c r="F157" s="33">
        <v>550</v>
      </c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20">
        <f t="shared" si="11"/>
        <v>0</v>
      </c>
      <c r="U157" s="20">
        <f t="shared" si="12"/>
        <v>550</v>
      </c>
      <c r="V157" s="34">
        <f t="shared" si="14"/>
        <v>0</v>
      </c>
      <c r="W157" s="37"/>
      <c r="X157" s="35" t="str">
        <f t="shared" si="15"/>
        <v/>
      </c>
    </row>
    <row r="158" spans="1:24">
      <c r="A158" s="36" t="s">
        <v>205</v>
      </c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20" t="str">
        <f t="shared" si="11"/>
        <v/>
      </c>
      <c r="U158" s="20" t="str">
        <f t="shared" si="12"/>
        <v/>
      </c>
      <c r="V158" s="34" t="str">
        <f t="shared" si="14"/>
        <v/>
      </c>
      <c r="W158" s="37"/>
      <c r="X158" s="35" t="str">
        <f t="shared" si="15"/>
        <v/>
      </c>
    </row>
    <row r="159" spans="1:24">
      <c r="A159" s="36" t="s">
        <v>177</v>
      </c>
      <c r="B159" s="33" t="s">
        <v>45</v>
      </c>
      <c r="C159" s="33">
        <v>55</v>
      </c>
      <c r="D159" s="33" t="s">
        <v>31</v>
      </c>
      <c r="E159" s="33">
        <v>120</v>
      </c>
      <c r="F159" s="33">
        <v>375</v>
      </c>
      <c r="G159" s="33">
        <v>55</v>
      </c>
      <c r="H159" s="33"/>
      <c r="I159" s="33">
        <v>55</v>
      </c>
      <c r="J159" s="33">
        <v>55</v>
      </c>
      <c r="K159" s="33">
        <v>55</v>
      </c>
      <c r="L159" s="33">
        <v>55</v>
      </c>
      <c r="M159" s="33">
        <v>55</v>
      </c>
      <c r="N159" s="33">
        <v>55</v>
      </c>
      <c r="O159" s="33">
        <v>55</v>
      </c>
      <c r="P159" s="33">
        <v>55</v>
      </c>
      <c r="Q159" s="33"/>
      <c r="R159" s="33"/>
      <c r="S159" s="33"/>
      <c r="T159" s="20">
        <f t="shared" si="11"/>
        <v>495</v>
      </c>
      <c r="U159" s="20">
        <f t="shared" si="12"/>
        <v>0</v>
      </c>
      <c r="V159" s="34">
        <f t="shared" si="14"/>
        <v>1</v>
      </c>
      <c r="W159" s="37"/>
      <c r="X159" s="35" t="str">
        <f t="shared" si="15"/>
        <v/>
      </c>
    </row>
    <row r="160" spans="1:24">
      <c r="A160" s="36" t="s">
        <v>177</v>
      </c>
      <c r="B160" s="33" t="s">
        <v>27</v>
      </c>
      <c r="C160" s="33"/>
      <c r="D160" s="33" t="s">
        <v>143</v>
      </c>
      <c r="E160" s="33"/>
      <c r="F160" s="33">
        <v>345</v>
      </c>
      <c r="G160" s="33"/>
      <c r="H160" s="33"/>
      <c r="I160" s="33">
        <v>115</v>
      </c>
      <c r="J160" s="33">
        <v>115</v>
      </c>
      <c r="K160" s="33">
        <v>115</v>
      </c>
      <c r="L160" s="33"/>
      <c r="M160" s="33"/>
      <c r="N160" s="33"/>
      <c r="O160" s="33"/>
      <c r="P160" s="33"/>
      <c r="Q160" s="33"/>
      <c r="R160" s="33"/>
      <c r="S160" s="33"/>
      <c r="T160" s="20">
        <f t="shared" si="11"/>
        <v>345</v>
      </c>
      <c r="U160" s="20">
        <f t="shared" si="12"/>
        <v>0</v>
      </c>
      <c r="V160" s="34">
        <f t="shared" si="14"/>
        <v>1</v>
      </c>
      <c r="W160" s="37"/>
      <c r="X160" s="35" t="str">
        <f t="shared" si="15"/>
        <v/>
      </c>
    </row>
    <row r="161" spans="1:24">
      <c r="A161" s="36" t="s">
        <v>178</v>
      </c>
      <c r="B161" s="33" t="s">
        <v>45</v>
      </c>
      <c r="C161" s="33">
        <v>120</v>
      </c>
      <c r="D161" s="33" t="s">
        <v>28</v>
      </c>
      <c r="E161" s="33"/>
      <c r="F161" s="33">
        <v>1151</v>
      </c>
      <c r="G161" s="33">
        <v>80</v>
      </c>
      <c r="H161" s="33">
        <v>107</v>
      </c>
      <c r="I161" s="33">
        <v>107</v>
      </c>
      <c r="J161" s="33">
        <v>107</v>
      </c>
      <c r="K161" s="33">
        <v>107</v>
      </c>
      <c r="L161" s="33">
        <v>107</v>
      </c>
      <c r="M161" s="33">
        <v>107</v>
      </c>
      <c r="N161" s="33">
        <v>107</v>
      </c>
      <c r="O161" s="33">
        <v>107</v>
      </c>
      <c r="P161" s="33">
        <v>107</v>
      </c>
      <c r="Q161" s="33">
        <v>108</v>
      </c>
      <c r="R161" s="33"/>
      <c r="S161" s="33"/>
      <c r="T161" s="20">
        <f t="shared" si="11"/>
        <v>1151</v>
      </c>
      <c r="U161" s="20">
        <f t="shared" si="12"/>
        <v>0</v>
      </c>
      <c r="V161" s="34">
        <f t="shared" si="14"/>
        <v>1</v>
      </c>
      <c r="W161" s="37"/>
      <c r="X161" s="35" t="str">
        <f t="shared" si="15"/>
        <v/>
      </c>
    </row>
    <row r="162" spans="1:24">
      <c r="A162" s="36" t="s">
        <v>179</v>
      </c>
      <c r="B162" s="33" t="s">
        <v>45</v>
      </c>
      <c r="C162" s="33">
        <v>85</v>
      </c>
      <c r="D162" s="33" t="s">
        <v>180</v>
      </c>
      <c r="E162" s="33">
        <v>120</v>
      </c>
      <c r="F162" s="33">
        <v>600</v>
      </c>
      <c r="G162" s="33">
        <v>55</v>
      </c>
      <c r="H162" s="33">
        <v>150</v>
      </c>
      <c r="I162" s="33">
        <v>64</v>
      </c>
      <c r="J162" s="33">
        <v>64</v>
      </c>
      <c r="K162" s="33">
        <v>64</v>
      </c>
      <c r="L162" s="33">
        <v>64</v>
      </c>
      <c r="M162" s="33">
        <v>64</v>
      </c>
      <c r="N162" s="33">
        <v>64</v>
      </c>
      <c r="O162" s="33">
        <v>64</v>
      </c>
      <c r="P162" s="33">
        <v>67</v>
      </c>
      <c r="Q162" s="33"/>
      <c r="R162" s="33"/>
      <c r="S162" s="33"/>
      <c r="T162" s="20">
        <f t="shared" si="11"/>
        <v>720</v>
      </c>
      <c r="U162" s="20">
        <f t="shared" si="12"/>
        <v>0</v>
      </c>
      <c r="V162" s="34">
        <f t="shared" si="14"/>
        <v>1</v>
      </c>
      <c r="W162" s="37"/>
      <c r="X162" s="35" t="str">
        <f t="shared" si="15"/>
        <v/>
      </c>
    </row>
    <row r="163" spans="1:24">
      <c r="A163" s="36" t="s">
        <v>713</v>
      </c>
      <c r="B163" s="33" t="s">
        <v>27</v>
      </c>
      <c r="C163" s="33">
        <v>80</v>
      </c>
      <c r="D163" s="33" t="s">
        <v>31</v>
      </c>
      <c r="E163" s="33"/>
      <c r="F163" s="33">
        <v>375</v>
      </c>
      <c r="G163" s="33">
        <v>55</v>
      </c>
      <c r="H163" s="33"/>
      <c r="I163" s="33">
        <v>40</v>
      </c>
      <c r="J163" s="33">
        <v>40</v>
      </c>
      <c r="K163" s="33">
        <v>40</v>
      </c>
      <c r="L163" s="33">
        <v>40</v>
      </c>
      <c r="M163" s="33">
        <v>40</v>
      </c>
      <c r="N163" s="33">
        <v>40</v>
      </c>
      <c r="O163" s="33">
        <v>40</v>
      </c>
      <c r="P163" s="33">
        <v>40</v>
      </c>
      <c r="Q163" s="33"/>
      <c r="R163" s="33" t="s">
        <v>1103</v>
      </c>
      <c r="S163" s="33"/>
      <c r="T163" s="20">
        <f t="shared" si="11"/>
        <v>375</v>
      </c>
      <c r="U163" s="20">
        <f t="shared" si="12"/>
        <v>0</v>
      </c>
      <c r="V163" s="34">
        <f t="shared" si="14"/>
        <v>1</v>
      </c>
      <c r="W163" s="37"/>
      <c r="X163" s="35" t="str">
        <f t="shared" si="15"/>
        <v/>
      </c>
    </row>
    <row r="164" spans="1:24">
      <c r="A164" s="36" t="s">
        <v>181</v>
      </c>
      <c r="B164" s="33" t="s">
        <v>735</v>
      </c>
      <c r="C164" s="33">
        <v>85</v>
      </c>
      <c r="D164" s="33" t="s">
        <v>141</v>
      </c>
      <c r="E164" s="33"/>
      <c r="F164" s="33">
        <v>615</v>
      </c>
      <c r="G164" s="33"/>
      <c r="H164" s="33"/>
      <c r="I164" s="33">
        <v>100</v>
      </c>
      <c r="J164" s="33">
        <v>100</v>
      </c>
      <c r="K164" s="33">
        <v>100</v>
      </c>
      <c r="L164" s="33">
        <v>150</v>
      </c>
      <c r="M164" s="33">
        <v>150</v>
      </c>
      <c r="N164" s="33">
        <v>15</v>
      </c>
      <c r="O164" s="33"/>
      <c r="P164" s="33"/>
      <c r="Q164" s="33"/>
      <c r="R164" s="33"/>
      <c r="S164" s="33"/>
      <c r="T164" s="20">
        <f t="shared" si="11"/>
        <v>615</v>
      </c>
      <c r="U164" s="20">
        <f t="shared" si="12"/>
        <v>0</v>
      </c>
      <c r="V164" s="34">
        <f t="shared" si="14"/>
        <v>1</v>
      </c>
      <c r="W164" s="37"/>
      <c r="X164" s="35" t="str">
        <f t="shared" si="15"/>
        <v/>
      </c>
    </row>
    <row r="165" spans="1:24">
      <c r="A165" s="36" t="s">
        <v>182</v>
      </c>
      <c r="B165" s="33" t="s">
        <v>735</v>
      </c>
      <c r="C165" s="33">
        <v>96</v>
      </c>
      <c r="D165" s="33" t="s">
        <v>129</v>
      </c>
      <c r="E165" s="33"/>
      <c r="F165" s="33">
        <v>1090</v>
      </c>
      <c r="G165" s="33"/>
      <c r="H165" s="33"/>
      <c r="I165" s="33">
        <v>100</v>
      </c>
      <c r="J165" s="33">
        <v>100</v>
      </c>
      <c r="K165" s="33">
        <v>100</v>
      </c>
      <c r="L165" s="33">
        <v>150</v>
      </c>
      <c r="M165" s="33">
        <v>150</v>
      </c>
      <c r="N165" s="33">
        <v>250</v>
      </c>
      <c r="O165" s="33">
        <v>240</v>
      </c>
      <c r="P165" s="33"/>
      <c r="Q165" s="33"/>
      <c r="R165" s="33"/>
      <c r="S165" s="33"/>
      <c r="T165" s="20">
        <f t="shared" si="11"/>
        <v>1090</v>
      </c>
      <c r="U165" s="20">
        <f t="shared" si="12"/>
        <v>0</v>
      </c>
      <c r="V165" s="34">
        <f t="shared" si="14"/>
        <v>1</v>
      </c>
      <c r="X165" s="35" t="str">
        <f t="shared" si="15"/>
        <v/>
      </c>
    </row>
    <row r="166" spans="1:24">
      <c r="A166" s="36" t="s">
        <v>183</v>
      </c>
      <c r="B166" s="33" t="s">
        <v>735</v>
      </c>
      <c r="C166" s="33">
        <v>96</v>
      </c>
      <c r="D166" s="33" t="s">
        <v>658</v>
      </c>
      <c r="E166" s="33"/>
      <c r="F166" s="33">
        <v>975</v>
      </c>
      <c r="G166" s="33"/>
      <c r="H166" s="33"/>
      <c r="I166" s="33">
        <v>100</v>
      </c>
      <c r="J166" s="33">
        <v>100</v>
      </c>
      <c r="K166" s="33">
        <v>100</v>
      </c>
      <c r="L166" s="33"/>
      <c r="M166" s="33"/>
      <c r="N166" s="33"/>
      <c r="O166" s="33"/>
      <c r="P166" s="33"/>
      <c r="Q166" s="33"/>
      <c r="R166" s="33"/>
      <c r="S166" s="33"/>
      <c r="T166" s="20">
        <f t="shared" si="11"/>
        <v>300</v>
      </c>
      <c r="U166" s="20">
        <f t="shared" si="12"/>
        <v>0</v>
      </c>
      <c r="V166" s="34">
        <f t="shared" si="14"/>
        <v>1</v>
      </c>
      <c r="W166" s="37" t="s">
        <v>735</v>
      </c>
      <c r="X166" s="35">
        <f t="shared" si="15"/>
        <v>675</v>
      </c>
    </row>
    <row r="167" spans="1:24">
      <c r="A167" s="36" t="s">
        <v>214</v>
      </c>
      <c r="B167" s="33"/>
      <c r="C167" s="33"/>
      <c r="D167" s="33"/>
      <c r="E167" s="33"/>
      <c r="F167" s="33"/>
      <c r="G167" s="33"/>
      <c r="H167" s="37"/>
      <c r="I167" s="33"/>
      <c r="J167" s="37"/>
      <c r="K167" s="33"/>
      <c r="L167" s="33"/>
      <c r="M167" s="33"/>
      <c r="N167" s="33"/>
      <c r="O167" s="33"/>
      <c r="P167" s="33"/>
      <c r="Q167" s="33"/>
      <c r="R167" s="33"/>
      <c r="S167" s="33"/>
      <c r="T167" s="20" t="str">
        <f t="shared" si="11"/>
        <v/>
      </c>
      <c r="U167" s="20" t="str">
        <f t="shared" si="12"/>
        <v/>
      </c>
      <c r="V167" s="34" t="str">
        <f t="shared" si="14"/>
        <v/>
      </c>
      <c r="W167" s="37"/>
      <c r="X167" s="35" t="str">
        <f t="shared" si="15"/>
        <v/>
      </c>
    </row>
    <row r="168" spans="1:24">
      <c r="A168" s="36" t="s">
        <v>184</v>
      </c>
      <c r="B168" s="33"/>
      <c r="C168" s="33">
        <v>76</v>
      </c>
      <c r="D168" s="33" t="s">
        <v>66</v>
      </c>
      <c r="E168" s="33"/>
      <c r="F168" s="33">
        <v>950</v>
      </c>
      <c r="G168" s="33"/>
      <c r="H168" s="33"/>
      <c r="I168" s="33">
        <v>300</v>
      </c>
      <c r="J168" s="33">
        <v>12</v>
      </c>
      <c r="K168" s="33">
        <v>200</v>
      </c>
      <c r="L168" s="33">
        <v>400</v>
      </c>
      <c r="M168" s="33">
        <v>38</v>
      </c>
      <c r="N168" s="33"/>
      <c r="O168" s="33"/>
      <c r="P168" s="33"/>
      <c r="Q168" s="33"/>
      <c r="R168" s="33"/>
      <c r="S168" s="33"/>
      <c r="T168" s="20">
        <f t="shared" si="11"/>
        <v>950</v>
      </c>
      <c r="U168" s="20">
        <f t="shared" si="12"/>
        <v>0</v>
      </c>
      <c r="V168" s="34">
        <f t="shared" si="14"/>
        <v>1</v>
      </c>
      <c r="W168" s="37"/>
      <c r="X168" s="35" t="str">
        <f t="shared" si="15"/>
        <v/>
      </c>
    </row>
    <row r="169" spans="1:24">
      <c r="A169" s="36" t="s">
        <v>185</v>
      </c>
      <c r="B169" s="33"/>
      <c r="C169" s="33">
        <v>120</v>
      </c>
      <c r="D169" s="33" t="s">
        <v>38</v>
      </c>
      <c r="E169" s="33"/>
      <c r="F169" s="33">
        <v>950</v>
      </c>
      <c r="G169" s="33"/>
      <c r="H169" s="33"/>
      <c r="I169" s="33">
        <v>300</v>
      </c>
      <c r="J169" s="33"/>
      <c r="K169" s="33">
        <v>200</v>
      </c>
      <c r="L169" s="33"/>
      <c r="M169" s="33">
        <v>450</v>
      </c>
      <c r="N169" s="33"/>
      <c r="O169" s="33"/>
      <c r="P169" s="33"/>
      <c r="Q169" s="33"/>
      <c r="R169" s="33"/>
      <c r="S169" s="33"/>
      <c r="T169" s="20">
        <f t="shared" si="11"/>
        <v>950</v>
      </c>
      <c r="U169" s="20">
        <f t="shared" si="12"/>
        <v>0</v>
      </c>
      <c r="V169" s="34">
        <f t="shared" si="14"/>
        <v>1</v>
      </c>
      <c r="X169" s="35" t="str">
        <f t="shared" si="15"/>
        <v/>
      </c>
    </row>
    <row r="170" spans="1:24">
      <c r="A170" s="36" t="s">
        <v>218</v>
      </c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20" t="str">
        <f t="shared" si="11"/>
        <v/>
      </c>
      <c r="U170" s="20" t="str">
        <f t="shared" si="12"/>
        <v/>
      </c>
      <c r="V170" s="34" t="str">
        <f t="shared" si="14"/>
        <v/>
      </c>
      <c r="W170" s="37"/>
      <c r="X170" s="35" t="str">
        <f t="shared" si="15"/>
        <v/>
      </c>
    </row>
    <row r="171" spans="1:24">
      <c r="A171" s="36" t="s">
        <v>187</v>
      </c>
      <c r="B171" s="33" t="s">
        <v>27</v>
      </c>
      <c r="C171" s="33">
        <v>85</v>
      </c>
      <c r="D171" s="33" t="s">
        <v>141</v>
      </c>
      <c r="E171" s="33"/>
      <c r="F171" s="33">
        <v>600</v>
      </c>
      <c r="G171" s="33">
        <v>67</v>
      </c>
      <c r="H171" s="33"/>
      <c r="I171" s="33">
        <v>67</v>
      </c>
      <c r="J171" s="33">
        <v>67</v>
      </c>
      <c r="K171" s="33">
        <v>67</v>
      </c>
      <c r="L171" s="33">
        <v>67</v>
      </c>
      <c r="M171" s="33">
        <v>67</v>
      </c>
      <c r="N171" s="33">
        <v>67</v>
      </c>
      <c r="O171" s="33">
        <v>67</v>
      </c>
      <c r="P171" s="33">
        <v>64</v>
      </c>
      <c r="Q171" s="33"/>
      <c r="R171" s="33"/>
      <c r="S171" s="33"/>
      <c r="T171" s="20">
        <f t="shared" si="11"/>
        <v>600</v>
      </c>
      <c r="U171" s="20">
        <f t="shared" si="12"/>
        <v>0</v>
      </c>
      <c r="V171" s="34">
        <f t="shared" si="14"/>
        <v>1</v>
      </c>
      <c r="W171" s="37"/>
      <c r="X171" s="35" t="str">
        <f t="shared" si="15"/>
        <v/>
      </c>
    </row>
    <row r="172" spans="1:24">
      <c r="A172" s="36" t="s">
        <v>188</v>
      </c>
      <c r="B172" s="33" t="s">
        <v>45</v>
      </c>
      <c r="C172" s="33">
        <v>85</v>
      </c>
      <c r="D172" s="33" t="s">
        <v>40</v>
      </c>
      <c r="E172" s="33"/>
      <c r="F172" s="33">
        <v>655</v>
      </c>
      <c r="G172" s="33">
        <v>55</v>
      </c>
      <c r="H172" s="33"/>
      <c r="I172" s="33">
        <v>100</v>
      </c>
      <c r="J172" s="33">
        <v>50</v>
      </c>
      <c r="K172" s="33">
        <v>75</v>
      </c>
      <c r="L172" s="33">
        <v>75</v>
      </c>
      <c r="M172" s="33">
        <v>80</v>
      </c>
      <c r="N172" s="33">
        <v>70</v>
      </c>
      <c r="O172" s="33">
        <v>75</v>
      </c>
      <c r="P172" s="33">
        <v>75</v>
      </c>
      <c r="Q172" s="33"/>
      <c r="R172" s="33"/>
      <c r="S172" s="33"/>
      <c r="T172" s="20">
        <f t="shared" si="11"/>
        <v>655</v>
      </c>
      <c r="U172" s="20">
        <f t="shared" si="12"/>
        <v>0</v>
      </c>
      <c r="V172" s="34">
        <f t="shared" si="14"/>
        <v>1</v>
      </c>
      <c r="W172" s="37"/>
      <c r="X172" s="35" t="str">
        <f t="shared" si="15"/>
        <v/>
      </c>
    </row>
    <row r="173" spans="1:24">
      <c r="A173" s="36" t="s">
        <v>856</v>
      </c>
      <c r="B173" s="33" t="s">
        <v>27</v>
      </c>
      <c r="C173" s="33">
        <v>105</v>
      </c>
      <c r="D173" s="33" t="s">
        <v>40</v>
      </c>
      <c r="E173" s="33"/>
      <c r="F173" s="33">
        <v>695</v>
      </c>
      <c r="G173" s="33">
        <v>55</v>
      </c>
      <c r="H173" s="33"/>
      <c r="I173" s="33">
        <v>80</v>
      </c>
      <c r="J173" s="33">
        <v>80</v>
      </c>
      <c r="K173" s="33">
        <v>80</v>
      </c>
      <c r="L173" s="33">
        <v>80</v>
      </c>
      <c r="M173" s="33">
        <v>80</v>
      </c>
      <c r="N173" s="33">
        <v>80</v>
      </c>
      <c r="O173" s="33">
        <v>80</v>
      </c>
      <c r="P173" s="33">
        <v>80</v>
      </c>
      <c r="Q173" s="33"/>
      <c r="R173" s="33"/>
      <c r="S173" s="33"/>
      <c r="T173" s="20">
        <f t="shared" si="11"/>
        <v>695</v>
      </c>
      <c r="U173" s="20">
        <f t="shared" si="12"/>
        <v>0</v>
      </c>
      <c r="V173" s="34">
        <f t="shared" si="14"/>
        <v>1</v>
      </c>
      <c r="W173" s="37"/>
      <c r="X173" s="35" t="str">
        <f t="shared" si="15"/>
        <v/>
      </c>
    </row>
    <row r="174" spans="1:24">
      <c r="A174" s="36" t="s">
        <v>189</v>
      </c>
      <c r="B174" s="33" t="s">
        <v>45</v>
      </c>
      <c r="C174" s="33">
        <v>85</v>
      </c>
      <c r="D174" s="33" t="s">
        <v>64</v>
      </c>
      <c r="E174" s="33">
        <v>80</v>
      </c>
      <c r="F174" s="33">
        <v>695</v>
      </c>
      <c r="G174" s="33">
        <v>695</v>
      </c>
      <c r="H174" s="33">
        <v>80</v>
      </c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20">
        <f t="shared" si="11"/>
        <v>775</v>
      </c>
      <c r="U174" s="20">
        <f t="shared" si="12"/>
        <v>0</v>
      </c>
      <c r="V174" s="34">
        <f t="shared" si="14"/>
        <v>1</v>
      </c>
      <c r="W174" s="37"/>
      <c r="X174" s="35" t="str">
        <f t="shared" si="15"/>
        <v/>
      </c>
    </row>
    <row r="175" spans="1:24">
      <c r="A175" s="36" t="s">
        <v>190</v>
      </c>
      <c r="B175" s="33" t="s">
        <v>45</v>
      </c>
      <c r="C175" s="33">
        <v>120</v>
      </c>
      <c r="D175" s="33" t="s">
        <v>38</v>
      </c>
      <c r="E175" s="33"/>
      <c r="F175" s="33">
        <v>1199</v>
      </c>
      <c r="G175" s="33">
        <v>1199</v>
      </c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20">
        <f t="shared" si="11"/>
        <v>1199</v>
      </c>
      <c r="U175" s="20">
        <f t="shared" si="12"/>
        <v>0</v>
      </c>
      <c r="V175" s="34">
        <f t="shared" si="14"/>
        <v>1</v>
      </c>
      <c r="X175" s="35" t="str">
        <f t="shared" si="15"/>
        <v/>
      </c>
    </row>
    <row r="176" spans="1:24">
      <c r="A176" s="36" t="s">
        <v>191</v>
      </c>
      <c r="B176" s="33" t="s">
        <v>45</v>
      </c>
      <c r="C176" s="33"/>
      <c r="D176" s="33" t="s">
        <v>31</v>
      </c>
      <c r="E176" s="33">
        <v>80</v>
      </c>
      <c r="F176" s="33">
        <v>375</v>
      </c>
      <c r="G176" s="33">
        <v>375</v>
      </c>
      <c r="H176" s="33">
        <v>80</v>
      </c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20">
        <f t="shared" si="11"/>
        <v>455</v>
      </c>
      <c r="U176" s="20">
        <f t="shared" si="12"/>
        <v>0</v>
      </c>
      <c r="V176" s="34">
        <f t="shared" si="14"/>
        <v>1</v>
      </c>
      <c r="W176" s="37"/>
      <c r="X176" s="35" t="str">
        <f t="shared" si="15"/>
        <v/>
      </c>
    </row>
    <row r="177" spans="1:24">
      <c r="A177" s="36" t="s">
        <v>192</v>
      </c>
      <c r="B177" s="33" t="s">
        <v>45</v>
      </c>
      <c r="C177" s="33">
        <v>96</v>
      </c>
      <c r="D177" s="33" t="s">
        <v>129</v>
      </c>
      <c r="E177" s="33"/>
      <c r="F177" s="33">
        <v>1000</v>
      </c>
      <c r="G177" s="33">
        <v>1000</v>
      </c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20">
        <f t="shared" si="11"/>
        <v>1000</v>
      </c>
      <c r="U177" s="20">
        <f t="shared" si="12"/>
        <v>0</v>
      </c>
      <c r="V177" s="34">
        <f t="shared" si="14"/>
        <v>1</v>
      </c>
      <c r="W177" s="37"/>
      <c r="X177" s="35" t="str">
        <f t="shared" si="15"/>
        <v/>
      </c>
    </row>
    <row r="178" spans="1:24">
      <c r="A178" s="36" t="s">
        <v>224</v>
      </c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20" t="str">
        <f t="shared" si="11"/>
        <v/>
      </c>
      <c r="U178" s="20" t="str">
        <f t="shared" si="12"/>
        <v/>
      </c>
      <c r="V178" s="34" t="str">
        <f t="shared" si="14"/>
        <v/>
      </c>
      <c r="X178" s="35" t="str">
        <f t="shared" si="15"/>
        <v/>
      </c>
    </row>
    <row r="179" spans="1:24">
      <c r="A179" s="36" t="s">
        <v>226</v>
      </c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20" t="str">
        <f t="shared" si="11"/>
        <v/>
      </c>
      <c r="U179" s="20" t="str">
        <f t="shared" si="12"/>
        <v/>
      </c>
      <c r="V179" s="34" t="str">
        <f t="shared" si="14"/>
        <v/>
      </c>
      <c r="W179" s="37"/>
      <c r="X179" s="35" t="str">
        <f t="shared" si="15"/>
        <v/>
      </c>
    </row>
    <row r="180" spans="1:24">
      <c r="A180" s="36" t="s">
        <v>192</v>
      </c>
      <c r="B180" s="33" t="s">
        <v>27</v>
      </c>
      <c r="C180" s="33"/>
      <c r="D180" s="33" t="s">
        <v>199</v>
      </c>
      <c r="E180" s="33"/>
      <c r="F180" s="33">
        <v>400</v>
      </c>
      <c r="G180" s="33">
        <v>400</v>
      </c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20">
        <f t="shared" si="11"/>
        <v>400</v>
      </c>
      <c r="U180" s="20">
        <f t="shared" si="12"/>
        <v>0</v>
      </c>
      <c r="V180" s="34">
        <f t="shared" si="14"/>
        <v>1</v>
      </c>
      <c r="W180" s="37"/>
      <c r="X180" s="35" t="str">
        <f t="shared" si="15"/>
        <v/>
      </c>
    </row>
    <row r="181" spans="1:24">
      <c r="A181" s="36" t="s">
        <v>194</v>
      </c>
      <c r="B181" s="33" t="s">
        <v>735</v>
      </c>
      <c r="C181" s="33">
        <v>120</v>
      </c>
      <c r="D181" s="33" t="s">
        <v>38</v>
      </c>
      <c r="E181" s="33"/>
      <c r="F181" s="33">
        <v>1199</v>
      </c>
      <c r="G181" s="33">
        <v>55</v>
      </c>
      <c r="H181" s="33">
        <v>127</v>
      </c>
      <c r="I181" s="33">
        <v>127</v>
      </c>
      <c r="J181" s="33">
        <v>127</v>
      </c>
      <c r="K181" s="33">
        <v>127</v>
      </c>
      <c r="L181" s="33">
        <v>127</v>
      </c>
      <c r="M181" s="33">
        <v>127</v>
      </c>
      <c r="N181" s="33">
        <v>127</v>
      </c>
      <c r="O181" s="33">
        <v>127</v>
      </c>
      <c r="P181" s="33">
        <v>128</v>
      </c>
      <c r="Q181" s="33"/>
      <c r="R181" s="33"/>
      <c r="S181" s="33"/>
      <c r="T181" s="20">
        <f t="shared" si="11"/>
        <v>1199</v>
      </c>
      <c r="U181" s="20">
        <f t="shared" si="12"/>
        <v>0</v>
      </c>
      <c r="V181" s="34">
        <f t="shared" si="14"/>
        <v>1</v>
      </c>
      <c r="W181" s="37"/>
      <c r="X181" s="35" t="str">
        <f t="shared" si="15"/>
        <v/>
      </c>
    </row>
    <row r="182" spans="1:24">
      <c r="A182" s="36" t="s">
        <v>195</v>
      </c>
      <c r="B182" s="33" t="s">
        <v>45</v>
      </c>
      <c r="C182" s="33">
        <v>85</v>
      </c>
      <c r="D182" s="33" t="s">
        <v>64</v>
      </c>
      <c r="E182" s="33"/>
      <c r="F182" s="33">
        <v>695</v>
      </c>
      <c r="G182" s="33">
        <v>55</v>
      </c>
      <c r="H182" s="33"/>
      <c r="I182" s="33">
        <v>80</v>
      </c>
      <c r="J182" s="33">
        <v>80</v>
      </c>
      <c r="K182" s="33">
        <v>80</v>
      </c>
      <c r="L182" s="33">
        <v>80</v>
      </c>
      <c r="M182" s="33">
        <v>80</v>
      </c>
      <c r="N182" s="33">
        <v>80</v>
      </c>
      <c r="O182" s="33">
        <v>80</v>
      </c>
      <c r="P182" s="33">
        <v>80</v>
      </c>
      <c r="Q182" s="33"/>
      <c r="R182" s="33"/>
      <c r="S182" s="33"/>
      <c r="T182" s="20">
        <f t="shared" si="11"/>
        <v>695</v>
      </c>
      <c r="U182" s="20">
        <f t="shared" si="12"/>
        <v>0</v>
      </c>
      <c r="V182" s="34">
        <f t="shared" si="14"/>
        <v>1</v>
      </c>
      <c r="X182" s="35" t="str">
        <f t="shared" si="15"/>
        <v/>
      </c>
    </row>
    <row r="183" spans="1:24">
      <c r="A183" s="36" t="s">
        <v>196</v>
      </c>
      <c r="B183" s="33" t="s">
        <v>45</v>
      </c>
      <c r="C183" s="33">
        <v>85</v>
      </c>
      <c r="D183" s="33" t="s">
        <v>141</v>
      </c>
      <c r="E183" s="33">
        <v>120</v>
      </c>
      <c r="F183" s="33">
        <v>615</v>
      </c>
      <c r="G183" s="33">
        <v>55</v>
      </c>
      <c r="H183" s="33"/>
      <c r="I183" s="33">
        <v>85</v>
      </c>
      <c r="J183" s="33">
        <v>85</v>
      </c>
      <c r="K183" s="33">
        <v>85</v>
      </c>
      <c r="L183" s="33">
        <v>85</v>
      </c>
      <c r="M183" s="33">
        <v>85</v>
      </c>
      <c r="N183" s="33">
        <v>85</v>
      </c>
      <c r="O183" s="33">
        <v>85</v>
      </c>
      <c r="P183" s="33">
        <v>85</v>
      </c>
      <c r="Q183" s="33"/>
      <c r="R183" s="33"/>
      <c r="S183" s="33"/>
      <c r="T183" s="20">
        <f t="shared" si="11"/>
        <v>735</v>
      </c>
      <c r="U183" s="20">
        <f t="shared" si="12"/>
        <v>0</v>
      </c>
      <c r="V183" s="34">
        <f t="shared" si="14"/>
        <v>1</v>
      </c>
      <c r="W183" s="37"/>
      <c r="X183" s="35" t="str">
        <f t="shared" si="15"/>
        <v/>
      </c>
    </row>
    <row r="184" spans="1:24" s="38" customFormat="1">
      <c r="A184" s="36" t="s">
        <v>755</v>
      </c>
      <c r="B184" s="33" t="s">
        <v>27</v>
      </c>
      <c r="C184" s="33">
        <v>55</v>
      </c>
      <c r="D184" s="33" t="s">
        <v>31</v>
      </c>
      <c r="E184" s="33"/>
      <c r="F184" s="33">
        <v>375</v>
      </c>
      <c r="G184" s="33">
        <v>55</v>
      </c>
      <c r="H184" s="33"/>
      <c r="I184" s="33">
        <v>40</v>
      </c>
      <c r="J184" s="33">
        <v>40</v>
      </c>
      <c r="K184" s="33">
        <v>40</v>
      </c>
      <c r="L184" s="33">
        <v>40</v>
      </c>
      <c r="M184" s="33">
        <v>40</v>
      </c>
      <c r="N184" s="33">
        <v>40</v>
      </c>
      <c r="O184" s="33">
        <v>40</v>
      </c>
      <c r="P184" s="33"/>
      <c r="Q184" s="33"/>
      <c r="R184" s="33"/>
      <c r="S184" s="33"/>
      <c r="T184" s="20">
        <f t="shared" si="11"/>
        <v>335</v>
      </c>
      <c r="U184" s="20">
        <f t="shared" si="12"/>
        <v>40</v>
      </c>
      <c r="V184" s="34">
        <f t="shared" si="14"/>
        <v>0.89333333333333331</v>
      </c>
      <c r="X184" s="35" t="str">
        <f t="shared" si="15"/>
        <v/>
      </c>
    </row>
    <row r="185" spans="1:24" s="38" customFormat="1">
      <c r="A185" s="36" t="s">
        <v>197</v>
      </c>
      <c r="B185" s="33" t="s">
        <v>27</v>
      </c>
      <c r="C185" s="33">
        <v>76</v>
      </c>
      <c r="D185" s="33" t="s">
        <v>66</v>
      </c>
      <c r="E185" s="33"/>
      <c r="F185" s="33">
        <v>1295</v>
      </c>
      <c r="G185" s="33">
        <v>55</v>
      </c>
      <c r="H185" s="33"/>
      <c r="I185" s="33">
        <v>155</v>
      </c>
      <c r="J185" s="33">
        <v>155</v>
      </c>
      <c r="K185" s="33">
        <v>155</v>
      </c>
      <c r="L185" s="33">
        <v>155</v>
      </c>
      <c r="M185" s="33">
        <v>155</v>
      </c>
      <c r="N185" s="33">
        <v>155</v>
      </c>
      <c r="O185" s="33">
        <v>155</v>
      </c>
      <c r="P185" s="33"/>
      <c r="Q185" s="33"/>
      <c r="R185" s="33"/>
      <c r="S185" s="33"/>
      <c r="T185" s="20">
        <f t="shared" si="11"/>
        <v>1140</v>
      </c>
      <c r="U185" s="20">
        <f t="shared" si="12"/>
        <v>155</v>
      </c>
      <c r="V185" s="34">
        <f t="shared" si="14"/>
        <v>0.88030888030888033</v>
      </c>
      <c r="W185" s="37"/>
      <c r="X185" s="35" t="str">
        <f t="shared" si="15"/>
        <v/>
      </c>
    </row>
    <row r="186" spans="1:24" s="38" customFormat="1">
      <c r="A186" s="36" t="s">
        <v>198</v>
      </c>
      <c r="B186" s="33" t="s">
        <v>27</v>
      </c>
      <c r="C186" s="33">
        <v>85</v>
      </c>
      <c r="D186" s="33" t="s">
        <v>64</v>
      </c>
      <c r="E186" s="33"/>
      <c r="F186" s="33">
        <v>655</v>
      </c>
      <c r="G186" s="33">
        <v>55</v>
      </c>
      <c r="H186" s="33"/>
      <c r="I186" s="33">
        <v>75</v>
      </c>
      <c r="J186" s="33">
        <v>75</v>
      </c>
      <c r="K186" s="33">
        <v>75</v>
      </c>
      <c r="L186" s="33">
        <v>75</v>
      </c>
      <c r="M186" s="33">
        <v>75</v>
      </c>
      <c r="N186" s="33">
        <v>75</v>
      </c>
      <c r="O186" s="33">
        <v>75</v>
      </c>
      <c r="P186" s="33">
        <v>75</v>
      </c>
      <c r="Q186" s="33"/>
      <c r="R186" s="33"/>
      <c r="S186" s="33"/>
      <c r="T186" s="20">
        <f t="shared" si="11"/>
        <v>655</v>
      </c>
      <c r="U186" s="20">
        <f t="shared" si="12"/>
        <v>0</v>
      </c>
      <c r="V186" s="34">
        <f t="shared" si="14"/>
        <v>1</v>
      </c>
      <c r="W186" s="37"/>
      <c r="X186" s="35" t="str">
        <f t="shared" si="15"/>
        <v/>
      </c>
    </row>
    <row r="187" spans="1:24" s="38" customFormat="1">
      <c r="A187" s="36" t="s">
        <v>198</v>
      </c>
      <c r="B187" s="33" t="s">
        <v>27</v>
      </c>
      <c r="C187" s="33"/>
      <c r="D187" s="33" t="s">
        <v>199</v>
      </c>
      <c r="E187" s="33"/>
      <c r="F187" s="33">
        <v>400</v>
      </c>
      <c r="G187" s="33">
        <v>50</v>
      </c>
      <c r="H187" s="33"/>
      <c r="I187" s="33">
        <v>45</v>
      </c>
      <c r="J187" s="33">
        <v>45</v>
      </c>
      <c r="K187" s="33">
        <v>45</v>
      </c>
      <c r="L187" s="33">
        <v>45</v>
      </c>
      <c r="M187" s="33">
        <v>45</v>
      </c>
      <c r="N187" s="33">
        <v>45</v>
      </c>
      <c r="O187" s="33">
        <v>45</v>
      </c>
      <c r="P187" s="33">
        <v>35</v>
      </c>
      <c r="Q187" s="33"/>
      <c r="R187" s="33"/>
      <c r="S187" s="33"/>
      <c r="T187" s="20">
        <f t="shared" si="11"/>
        <v>400</v>
      </c>
      <c r="U187" s="20">
        <f t="shared" si="12"/>
        <v>0</v>
      </c>
      <c r="V187" s="34">
        <f t="shared" si="14"/>
        <v>1</v>
      </c>
      <c r="W187" s="37"/>
      <c r="X187" s="35" t="str">
        <f t="shared" ref="X187:X218" si="16">IF(W187&lt;&gt;"",F187 - (SUM(G187:S187)),"")</f>
        <v/>
      </c>
    </row>
    <row r="188" spans="1:24" s="38" customFormat="1">
      <c r="A188" s="36" t="s">
        <v>819</v>
      </c>
      <c r="B188" s="33" t="s">
        <v>54</v>
      </c>
      <c r="C188" s="33">
        <v>91</v>
      </c>
      <c r="D188" s="33" t="s">
        <v>31</v>
      </c>
      <c r="E188" s="33">
        <v>105</v>
      </c>
      <c r="F188" s="33">
        <v>415</v>
      </c>
      <c r="G188" s="33">
        <v>55</v>
      </c>
      <c r="H188" s="33">
        <v>15</v>
      </c>
      <c r="I188" s="33">
        <v>45</v>
      </c>
      <c r="J188" s="33">
        <v>45</v>
      </c>
      <c r="K188" s="33">
        <v>60</v>
      </c>
      <c r="L188" s="33">
        <v>60</v>
      </c>
      <c r="M188" s="33">
        <v>60</v>
      </c>
      <c r="N188" s="33">
        <v>60</v>
      </c>
      <c r="O188" s="33">
        <v>60</v>
      </c>
      <c r="P188" s="33">
        <v>60</v>
      </c>
      <c r="Q188" s="33"/>
      <c r="R188" s="33"/>
      <c r="S188" s="33"/>
      <c r="T188" s="20">
        <f t="shared" si="11"/>
        <v>520</v>
      </c>
      <c r="U188" s="20">
        <f t="shared" si="12"/>
        <v>0</v>
      </c>
      <c r="V188" s="34">
        <f t="shared" si="14"/>
        <v>1</v>
      </c>
      <c r="W188" s="37"/>
      <c r="X188" s="35" t="str">
        <f t="shared" si="16"/>
        <v/>
      </c>
    </row>
    <row r="189" spans="1:24" s="38" customFormat="1">
      <c r="A189" s="36" t="s">
        <v>202</v>
      </c>
      <c r="B189" s="33" t="s">
        <v>27</v>
      </c>
      <c r="C189" s="33">
        <v>92</v>
      </c>
      <c r="D189" s="33" t="s">
        <v>658</v>
      </c>
      <c r="E189" s="33"/>
      <c r="F189" s="33">
        <v>1015</v>
      </c>
      <c r="G189" s="33">
        <v>55</v>
      </c>
      <c r="H189" s="33"/>
      <c r="I189" s="33"/>
      <c r="J189" s="33">
        <v>140</v>
      </c>
      <c r="K189" s="33">
        <v>120</v>
      </c>
      <c r="L189" s="33">
        <v>120</v>
      </c>
      <c r="M189" s="33">
        <v>120</v>
      </c>
      <c r="N189" s="33">
        <v>120</v>
      </c>
      <c r="O189" s="33">
        <v>120</v>
      </c>
      <c r="P189" s="33">
        <v>100</v>
      </c>
      <c r="Q189" s="33">
        <v>120</v>
      </c>
      <c r="R189" s="33"/>
      <c r="S189" s="33"/>
      <c r="T189" s="20">
        <f t="shared" si="11"/>
        <v>1015</v>
      </c>
      <c r="U189" s="20">
        <f t="shared" si="12"/>
        <v>0</v>
      </c>
      <c r="V189" s="34">
        <f t="shared" si="14"/>
        <v>1</v>
      </c>
      <c r="W189" s="37"/>
      <c r="X189" s="35" t="str">
        <f t="shared" si="16"/>
        <v/>
      </c>
    </row>
    <row r="190" spans="1:24" s="38" customFormat="1">
      <c r="A190" s="36" t="s">
        <v>206</v>
      </c>
      <c r="B190" s="33" t="s">
        <v>45</v>
      </c>
      <c r="C190" s="33">
        <v>55</v>
      </c>
      <c r="D190" s="33" t="s">
        <v>141</v>
      </c>
      <c r="E190" s="33"/>
      <c r="F190" s="33">
        <v>615</v>
      </c>
      <c r="G190" s="33">
        <v>55</v>
      </c>
      <c r="H190" s="33"/>
      <c r="I190" s="33">
        <v>70</v>
      </c>
      <c r="J190" s="33">
        <v>70</v>
      </c>
      <c r="K190" s="33">
        <v>70</v>
      </c>
      <c r="L190" s="33">
        <v>70</v>
      </c>
      <c r="M190" s="33">
        <v>70</v>
      </c>
      <c r="N190" s="33">
        <v>70</v>
      </c>
      <c r="O190" s="33">
        <v>70</v>
      </c>
      <c r="P190" s="33">
        <v>70</v>
      </c>
      <c r="Q190" s="33"/>
      <c r="R190" s="33"/>
      <c r="S190" s="33"/>
      <c r="T190" s="20">
        <f t="shared" si="11"/>
        <v>615</v>
      </c>
      <c r="U190" s="20">
        <f t="shared" si="12"/>
        <v>0</v>
      </c>
      <c r="V190" s="34">
        <f t="shared" si="14"/>
        <v>1</v>
      </c>
      <c r="X190" s="35" t="str">
        <f t="shared" si="16"/>
        <v/>
      </c>
    </row>
    <row r="191" spans="1:24" s="38" customFormat="1">
      <c r="A191" s="36" t="s">
        <v>678</v>
      </c>
      <c r="B191" s="33" t="s">
        <v>27</v>
      </c>
      <c r="C191" s="33">
        <v>80</v>
      </c>
      <c r="D191" s="33" t="s">
        <v>31</v>
      </c>
      <c r="E191" s="33"/>
      <c r="F191" s="33">
        <v>375</v>
      </c>
      <c r="G191" s="33">
        <v>55</v>
      </c>
      <c r="H191" s="33"/>
      <c r="I191" s="33">
        <v>40</v>
      </c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20">
        <f t="shared" si="11"/>
        <v>95</v>
      </c>
      <c r="U191" s="20">
        <f t="shared" si="12"/>
        <v>0</v>
      </c>
      <c r="V191" s="34">
        <f t="shared" si="14"/>
        <v>1</v>
      </c>
      <c r="W191" s="38" t="s">
        <v>54</v>
      </c>
      <c r="X191" s="35">
        <f t="shared" si="16"/>
        <v>280</v>
      </c>
    </row>
    <row r="192" spans="1:24">
      <c r="A192" s="36" t="s">
        <v>207</v>
      </c>
      <c r="B192" s="33" t="s">
        <v>27</v>
      </c>
      <c r="C192" s="33">
        <v>76</v>
      </c>
      <c r="D192" s="33" t="s">
        <v>66</v>
      </c>
      <c r="E192" s="33"/>
      <c r="F192" s="33">
        <v>1295</v>
      </c>
      <c r="G192" s="33">
        <v>55</v>
      </c>
      <c r="H192" s="33"/>
      <c r="I192" s="33">
        <v>155</v>
      </c>
      <c r="J192" s="33">
        <v>155</v>
      </c>
      <c r="K192" s="33">
        <v>155</v>
      </c>
      <c r="L192" s="33">
        <v>155</v>
      </c>
      <c r="M192" s="33">
        <v>155</v>
      </c>
      <c r="N192" s="33">
        <v>155</v>
      </c>
      <c r="O192" s="33">
        <v>155</v>
      </c>
      <c r="P192" s="33">
        <v>155</v>
      </c>
      <c r="Q192" s="33"/>
      <c r="R192" s="33"/>
      <c r="S192" s="33"/>
      <c r="T192" s="20">
        <f t="shared" si="11"/>
        <v>1295</v>
      </c>
      <c r="U192" s="20">
        <f t="shared" si="12"/>
        <v>0</v>
      </c>
      <c r="V192" s="34">
        <f t="shared" si="14"/>
        <v>1</v>
      </c>
      <c r="W192" s="37"/>
      <c r="X192" s="35" t="str">
        <f t="shared" si="16"/>
        <v/>
      </c>
    </row>
    <row r="193" spans="1:24">
      <c r="A193" s="36" t="s">
        <v>208</v>
      </c>
      <c r="B193" s="33" t="s">
        <v>834</v>
      </c>
      <c r="C193" s="33">
        <v>85</v>
      </c>
      <c r="D193" s="33" t="s">
        <v>40</v>
      </c>
      <c r="E193" s="33"/>
      <c r="F193" s="33">
        <v>655</v>
      </c>
      <c r="G193" s="33">
        <v>55</v>
      </c>
      <c r="H193" s="33">
        <v>60</v>
      </c>
      <c r="I193" s="33">
        <v>60</v>
      </c>
      <c r="J193" s="33">
        <v>60</v>
      </c>
      <c r="K193" s="33">
        <v>60</v>
      </c>
      <c r="L193" s="33">
        <v>60</v>
      </c>
      <c r="M193" s="33">
        <v>60</v>
      </c>
      <c r="N193" s="33">
        <v>60</v>
      </c>
      <c r="O193" s="33">
        <v>60</v>
      </c>
      <c r="P193" s="33">
        <v>62</v>
      </c>
      <c r="Q193" s="33">
        <v>58</v>
      </c>
      <c r="R193" s="33"/>
      <c r="S193" s="33"/>
      <c r="T193" s="20">
        <f t="shared" si="11"/>
        <v>655</v>
      </c>
      <c r="U193" s="20">
        <f t="shared" si="12"/>
        <v>0</v>
      </c>
      <c r="V193" s="34">
        <f t="shared" si="14"/>
        <v>1</v>
      </c>
      <c r="X193" s="35" t="str">
        <f t="shared" si="16"/>
        <v/>
      </c>
    </row>
    <row r="194" spans="1:24">
      <c r="A194" s="36" t="s">
        <v>209</v>
      </c>
      <c r="B194" s="33" t="s">
        <v>45</v>
      </c>
      <c r="C194" s="33">
        <v>55</v>
      </c>
      <c r="D194" s="33" t="s">
        <v>33</v>
      </c>
      <c r="E194" s="33"/>
      <c r="F194" s="33">
        <v>390</v>
      </c>
      <c r="G194" s="33">
        <v>55</v>
      </c>
      <c r="H194" s="33">
        <v>10</v>
      </c>
      <c r="I194" s="33">
        <v>32</v>
      </c>
      <c r="J194" s="33">
        <v>42</v>
      </c>
      <c r="K194" s="33">
        <v>42</v>
      </c>
      <c r="L194" s="33">
        <v>42</v>
      </c>
      <c r="M194" s="33">
        <v>42</v>
      </c>
      <c r="N194" s="33">
        <v>42</v>
      </c>
      <c r="O194" s="33">
        <v>42</v>
      </c>
      <c r="P194" s="33">
        <v>41</v>
      </c>
      <c r="Q194" s="33"/>
      <c r="R194" s="33"/>
      <c r="S194" s="33"/>
      <c r="T194" s="20">
        <f t="shared" si="11"/>
        <v>390</v>
      </c>
      <c r="U194" s="20">
        <f t="shared" si="12"/>
        <v>0</v>
      </c>
      <c r="V194" s="34">
        <f t="shared" si="14"/>
        <v>1</v>
      </c>
      <c r="X194" s="35" t="str">
        <f t="shared" si="16"/>
        <v/>
      </c>
    </row>
    <row r="195" spans="1:24">
      <c r="A195" s="36" t="s">
        <v>210</v>
      </c>
      <c r="B195" s="33" t="s">
        <v>45</v>
      </c>
      <c r="C195" s="33">
        <v>85</v>
      </c>
      <c r="D195" s="33" t="s">
        <v>64</v>
      </c>
      <c r="E195" s="33"/>
      <c r="F195" s="33">
        <v>695</v>
      </c>
      <c r="G195" s="33">
        <v>55</v>
      </c>
      <c r="H195" s="33"/>
      <c r="I195" s="33">
        <v>80</v>
      </c>
      <c r="J195" s="33">
        <v>80</v>
      </c>
      <c r="K195" s="33">
        <v>80</v>
      </c>
      <c r="L195" s="33">
        <v>80</v>
      </c>
      <c r="M195" s="33">
        <v>80</v>
      </c>
      <c r="N195" s="33">
        <v>80</v>
      </c>
      <c r="O195" s="33">
        <v>80</v>
      </c>
      <c r="P195" s="33">
        <v>80</v>
      </c>
      <c r="Q195" s="33"/>
      <c r="R195" s="33"/>
      <c r="S195" s="33"/>
      <c r="T195" s="20">
        <f t="shared" si="11"/>
        <v>695</v>
      </c>
      <c r="U195" s="20">
        <f t="shared" si="12"/>
        <v>0</v>
      </c>
      <c r="V195" s="34">
        <f t="shared" si="14"/>
        <v>1</v>
      </c>
      <c r="X195" s="35" t="str">
        <f t="shared" si="16"/>
        <v/>
      </c>
    </row>
    <row r="196" spans="1:24">
      <c r="A196" s="36" t="s">
        <v>211</v>
      </c>
      <c r="B196" s="33" t="s">
        <v>27</v>
      </c>
      <c r="C196" s="33">
        <v>85</v>
      </c>
      <c r="D196" s="33" t="s">
        <v>64</v>
      </c>
      <c r="E196" s="33"/>
      <c r="F196" s="33">
        <v>695</v>
      </c>
      <c r="G196" s="33">
        <v>55</v>
      </c>
      <c r="H196" s="33"/>
      <c r="I196" s="33">
        <v>80</v>
      </c>
      <c r="J196" s="33">
        <v>75</v>
      </c>
      <c r="K196" s="33">
        <v>80</v>
      </c>
      <c r="L196" s="33">
        <v>80</v>
      </c>
      <c r="M196" s="33">
        <v>80</v>
      </c>
      <c r="N196" s="33">
        <v>80</v>
      </c>
      <c r="O196" s="33">
        <v>80</v>
      </c>
      <c r="P196" s="33">
        <v>85</v>
      </c>
      <c r="Q196" s="33"/>
      <c r="R196" s="33"/>
      <c r="S196" s="33"/>
      <c r="T196" s="20">
        <f t="shared" ref="T196:T259" si="17">IF(AND(ISBLANK(E196),ISBLANK(F196),ISBLANK(G196),ISBLANK(H196),ISBLANK(I196),ISBLANK(J196),ISBLANK(K196), ISBLANK(L196), ISBLANK(M196), ISBLANK(N196), ISBLANK(O196), ISBLANK(P196), ISBLANK(Q196), ISBLANK(R196), ISBLANK(S196)),"",SUM(G196:S196))</f>
        <v>695</v>
      </c>
      <c r="U196" s="20">
        <f t="shared" ref="U196:U259" si="18">IF(W196&lt;&gt;0,0,IF(AND(ISBLANK(E196),ISBLANK(F196),ISBLANK(G196),ISBLANK(H196),ISBLANK(I196),ISBLANK(J196),ISBLANK(K196), ISBLANK(L196), ISBLANK(M196), ISBLANK(N196), ISBLANK(O196), ISBLANK(P196), ISBLANK(Q196), ISBLANK(R196), ISBLANK(S196)),"", (F196+E196)-T196))</f>
        <v>0</v>
      </c>
      <c r="V196" s="34">
        <f t="shared" si="14"/>
        <v>1</v>
      </c>
      <c r="X196" s="35" t="str">
        <f t="shared" si="16"/>
        <v/>
      </c>
    </row>
    <row r="197" spans="1:24">
      <c r="A197" s="36" t="s">
        <v>213</v>
      </c>
      <c r="B197" s="33" t="s">
        <v>27</v>
      </c>
      <c r="C197" s="33">
        <v>85</v>
      </c>
      <c r="D197" s="33" t="s">
        <v>40</v>
      </c>
      <c r="E197" s="33"/>
      <c r="F197" s="33">
        <v>655</v>
      </c>
      <c r="G197" s="33">
        <v>55</v>
      </c>
      <c r="H197" s="33"/>
      <c r="I197" s="33">
        <v>80</v>
      </c>
      <c r="J197" s="33">
        <v>75</v>
      </c>
      <c r="K197" s="33">
        <v>75</v>
      </c>
      <c r="L197" s="33">
        <v>75</v>
      </c>
      <c r="M197" s="33">
        <v>75</v>
      </c>
      <c r="N197" s="33">
        <v>75</v>
      </c>
      <c r="O197" s="33">
        <v>70</v>
      </c>
      <c r="P197" s="33">
        <v>75</v>
      </c>
      <c r="Q197" s="33"/>
      <c r="R197" s="33"/>
      <c r="S197" s="33"/>
      <c r="T197" s="20">
        <f t="shared" si="17"/>
        <v>655</v>
      </c>
      <c r="U197" s="20">
        <f t="shared" si="18"/>
        <v>0</v>
      </c>
      <c r="V197" s="34">
        <f t="shared" ref="V197:V260" si="19">IF(AND(ISBLANK(E197),ISBLANK(F197), ISBLANK(G197), ISBLANK(H197), ISBLANK(I197), ISBLANK(J197), ISBLANK(K197), ISBLANK(L197), ISBLANK(M197),ISBLANK(N197), ISBLANK(O197), ISBLANK(P197), ISBLANK(Q197), ISBLANK(R197), ISBLANK(S197)), "",IFERROR(((F197+E197)-U197)/(F197+E197),""))</f>
        <v>1</v>
      </c>
      <c r="X197" s="35" t="str">
        <f t="shared" si="16"/>
        <v/>
      </c>
    </row>
    <row r="198" spans="1:24">
      <c r="A198" s="36" t="s">
        <v>216</v>
      </c>
      <c r="B198" s="33" t="s">
        <v>45</v>
      </c>
      <c r="C198" s="33">
        <v>85</v>
      </c>
      <c r="D198" s="33" t="s">
        <v>40</v>
      </c>
      <c r="E198" s="33">
        <v>120</v>
      </c>
      <c r="F198" s="33">
        <v>655</v>
      </c>
      <c r="G198" s="33">
        <v>55</v>
      </c>
      <c r="H198" s="33">
        <v>82</v>
      </c>
      <c r="I198" s="33">
        <v>67</v>
      </c>
      <c r="J198" s="33">
        <v>80</v>
      </c>
      <c r="K198" s="33">
        <v>80</v>
      </c>
      <c r="L198" s="33">
        <v>80</v>
      </c>
      <c r="M198" s="33">
        <v>85</v>
      </c>
      <c r="N198" s="33">
        <v>85</v>
      </c>
      <c r="O198" s="33">
        <v>85</v>
      </c>
      <c r="P198" s="33">
        <v>76</v>
      </c>
      <c r="Q198" s="33"/>
      <c r="R198" s="33"/>
      <c r="S198" s="33"/>
      <c r="T198" s="20">
        <f t="shared" si="17"/>
        <v>775</v>
      </c>
      <c r="U198" s="20">
        <f t="shared" si="18"/>
        <v>0</v>
      </c>
      <c r="V198" s="34">
        <f t="shared" si="19"/>
        <v>1</v>
      </c>
      <c r="X198" s="35" t="str">
        <f t="shared" si="16"/>
        <v/>
      </c>
    </row>
    <row r="199" spans="1:24">
      <c r="A199" s="36" t="s">
        <v>216</v>
      </c>
      <c r="B199" s="33" t="s">
        <v>27</v>
      </c>
      <c r="C199" s="33">
        <v>78</v>
      </c>
      <c r="D199" s="33" t="s">
        <v>654</v>
      </c>
      <c r="E199" s="33"/>
      <c r="F199" s="33">
        <v>370</v>
      </c>
      <c r="G199" s="33">
        <v>50</v>
      </c>
      <c r="H199" s="33"/>
      <c r="I199" s="33">
        <v>40</v>
      </c>
      <c r="J199" s="33">
        <v>40</v>
      </c>
      <c r="K199" s="33">
        <v>40</v>
      </c>
      <c r="L199" s="33">
        <v>75</v>
      </c>
      <c r="M199" s="33">
        <v>40</v>
      </c>
      <c r="N199" s="33">
        <v>40</v>
      </c>
      <c r="O199" s="33">
        <v>45</v>
      </c>
      <c r="P199" s="33"/>
      <c r="Q199" s="33"/>
      <c r="R199" s="33"/>
      <c r="S199" s="33"/>
      <c r="T199" s="20">
        <f t="shared" si="17"/>
        <v>370</v>
      </c>
      <c r="U199" s="20">
        <f t="shared" si="18"/>
        <v>0</v>
      </c>
      <c r="V199" s="34">
        <f t="shared" si="19"/>
        <v>1</v>
      </c>
      <c r="X199" s="35" t="str">
        <f t="shared" si="16"/>
        <v/>
      </c>
    </row>
    <row r="200" spans="1:24">
      <c r="A200" s="36" t="s">
        <v>841</v>
      </c>
      <c r="B200" s="33" t="s">
        <v>735</v>
      </c>
      <c r="C200" s="33">
        <v>66</v>
      </c>
      <c r="D200" s="33" t="s">
        <v>33</v>
      </c>
      <c r="E200" s="33">
        <v>45</v>
      </c>
      <c r="F200" s="33">
        <v>400</v>
      </c>
      <c r="G200" s="33"/>
      <c r="H200" s="33">
        <v>400</v>
      </c>
      <c r="I200" s="33">
        <v>15</v>
      </c>
      <c r="J200" s="33">
        <v>15</v>
      </c>
      <c r="K200" s="33">
        <v>15</v>
      </c>
      <c r="L200" s="33"/>
      <c r="M200" s="33"/>
      <c r="N200" s="33"/>
      <c r="O200" s="33"/>
      <c r="P200" s="33"/>
      <c r="Q200" s="33"/>
      <c r="R200" s="33"/>
      <c r="S200" s="33"/>
      <c r="T200" s="20">
        <f t="shared" si="17"/>
        <v>445</v>
      </c>
      <c r="U200" s="20">
        <f t="shared" si="18"/>
        <v>0</v>
      </c>
      <c r="V200" s="34">
        <f t="shared" si="19"/>
        <v>1</v>
      </c>
      <c r="X200" s="35" t="str">
        <f t="shared" si="16"/>
        <v/>
      </c>
    </row>
    <row r="201" spans="1:24">
      <c r="A201" s="36" t="s">
        <v>217</v>
      </c>
      <c r="B201" s="33" t="s">
        <v>27</v>
      </c>
      <c r="C201" s="33">
        <v>90</v>
      </c>
      <c r="D201" s="33" t="s">
        <v>40</v>
      </c>
      <c r="E201" s="33"/>
      <c r="F201" s="33">
        <v>655</v>
      </c>
      <c r="G201" s="33">
        <v>55</v>
      </c>
      <c r="H201" s="33"/>
      <c r="I201" s="33">
        <v>75</v>
      </c>
      <c r="J201" s="33">
        <v>75</v>
      </c>
      <c r="K201" s="33">
        <v>75</v>
      </c>
      <c r="L201" s="33">
        <v>75</v>
      </c>
      <c r="M201" s="33">
        <v>75</v>
      </c>
      <c r="N201" s="33">
        <v>75</v>
      </c>
      <c r="O201" s="33">
        <v>150</v>
      </c>
      <c r="P201" s="33"/>
      <c r="Q201" s="33"/>
      <c r="R201" s="33"/>
      <c r="S201" s="33"/>
      <c r="T201" s="20">
        <f t="shared" si="17"/>
        <v>655</v>
      </c>
      <c r="U201" s="20">
        <f t="shared" si="18"/>
        <v>0</v>
      </c>
      <c r="V201" s="34">
        <f t="shared" si="19"/>
        <v>1</v>
      </c>
      <c r="X201" s="35" t="str">
        <f t="shared" si="16"/>
        <v/>
      </c>
    </row>
    <row r="202" spans="1:24">
      <c r="A202" s="36" t="s">
        <v>219</v>
      </c>
      <c r="B202" s="37" t="s">
        <v>27</v>
      </c>
      <c r="C202" s="38">
        <v>0</v>
      </c>
      <c r="D202" s="38" t="s">
        <v>33</v>
      </c>
      <c r="E202" s="38">
        <v>105</v>
      </c>
      <c r="F202" s="38">
        <v>399</v>
      </c>
      <c r="G202" s="38">
        <v>55</v>
      </c>
      <c r="H202" s="41">
        <v>15</v>
      </c>
      <c r="I202" s="38">
        <v>43</v>
      </c>
      <c r="J202" s="38">
        <v>58</v>
      </c>
      <c r="K202" s="38">
        <v>58</v>
      </c>
      <c r="L202" s="38">
        <v>58</v>
      </c>
      <c r="M202" s="38">
        <v>58</v>
      </c>
      <c r="N202" s="38">
        <v>58</v>
      </c>
      <c r="O202" s="38">
        <v>58</v>
      </c>
      <c r="P202" s="38">
        <v>43</v>
      </c>
      <c r="T202" s="20">
        <f t="shared" si="17"/>
        <v>504</v>
      </c>
      <c r="U202" s="20">
        <f t="shared" si="18"/>
        <v>0</v>
      </c>
      <c r="V202" s="34">
        <f t="shared" si="19"/>
        <v>1</v>
      </c>
      <c r="X202" s="35" t="str">
        <f t="shared" si="16"/>
        <v/>
      </c>
    </row>
    <row r="203" spans="1:24">
      <c r="A203" s="36" t="s">
        <v>220</v>
      </c>
      <c r="B203" s="37" t="s">
        <v>27</v>
      </c>
      <c r="C203" s="38">
        <v>85</v>
      </c>
      <c r="D203" s="38" t="s">
        <v>141</v>
      </c>
      <c r="E203" s="38">
        <v>30</v>
      </c>
      <c r="F203" s="38">
        <v>615</v>
      </c>
      <c r="G203" s="38">
        <v>55</v>
      </c>
      <c r="H203" s="41">
        <v>15</v>
      </c>
      <c r="I203" s="38">
        <v>70</v>
      </c>
      <c r="J203" s="38">
        <v>70</v>
      </c>
      <c r="K203" s="38">
        <v>70</v>
      </c>
      <c r="L203" s="38">
        <v>70</v>
      </c>
      <c r="M203" s="38">
        <v>85</v>
      </c>
      <c r="N203" s="38">
        <v>70</v>
      </c>
      <c r="O203" s="38">
        <v>70</v>
      </c>
      <c r="P203" s="38">
        <v>70</v>
      </c>
      <c r="T203" s="20">
        <f t="shared" si="17"/>
        <v>645</v>
      </c>
      <c r="U203" s="20">
        <f t="shared" si="18"/>
        <v>0</v>
      </c>
      <c r="V203" s="34">
        <f t="shared" si="19"/>
        <v>1</v>
      </c>
      <c r="X203" s="35" t="str">
        <f t="shared" si="16"/>
        <v/>
      </c>
    </row>
    <row r="204" spans="1:24">
      <c r="A204" s="36" t="s">
        <v>937</v>
      </c>
      <c r="B204" s="37" t="s">
        <v>701</v>
      </c>
      <c r="D204" s="38" t="s">
        <v>137</v>
      </c>
      <c r="F204" s="38">
        <v>460</v>
      </c>
      <c r="J204" s="38">
        <v>115</v>
      </c>
      <c r="K204" s="38">
        <v>115</v>
      </c>
      <c r="L204" s="38">
        <v>115</v>
      </c>
      <c r="M204" s="38">
        <v>115</v>
      </c>
      <c r="T204" s="20">
        <f t="shared" si="17"/>
        <v>460</v>
      </c>
      <c r="U204" s="20">
        <f t="shared" si="18"/>
        <v>0</v>
      </c>
      <c r="V204" s="34">
        <f t="shared" si="19"/>
        <v>1</v>
      </c>
      <c r="X204" s="35" t="str">
        <f t="shared" si="16"/>
        <v/>
      </c>
    </row>
    <row r="205" spans="1:24">
      <c r="A205" s="36" t="s">
        <v>802</v>
      </c>
      <c r="B205" s="37" t="s">
        <v>27</v>
      </c>
      <c r="C205" s="38">
        <v>0</v>
      </c>
      <c r="D205" s="38" t="s">
        <v>28</v>
      </c>
      <c r="F205" s="38">
        <v>1191</v>
      </c>
      <c r="G205" s="38">
        <v>55</v>
      </c>
      <c r="I205" s="38">
        <v>145</v>
      </c>
      <c r="J205" s="38">
        <v>145</v>
      </c>
      <c r="K205" s="38">
        <v>142</v>
      </c>
      <c r="L205" s="38">
        <v>142</v>
      </c>
      <c r="M205" s="38">
        <v>142</v>
      </c>
      <c r="N205" s="38">
        <v>142</v>
      </c>
      <c r="O205" s="38">
        <v>142</v>
      </c>
      <c r="P205" s="38">
        <v>136</v>
      </c>
      <c r="T205" s="20">
        <f t="shared" si="17"/>
        <v>1191</v>
      </c>
      <c r="U205" s="20">
        <f t="shared" si="18"/>
        <v>0</v>
      </c>
      <c r="V205" s="34">
        <f t="shared" si="19"/>
        <v>1</v>
      </c>
      <c r="X205" s="35" t="str">
        <f t="shared" si="16"/>
        <v/>
      </c>
    </row>
    <row r="206" spans="1:24">
      <c r="A206" s="36" t="s">
        <v>221</v>
      </c>
      <c r="C206" s="38">
        <v>92</v>
      </c>
      <c r="D206" s="38" t="s">
        <v>658</v>
      </c>
      <c r="F206" s="38">
        <v>975</v>
      </c>
      <c r="G206" s="38">
        <v>8</v>
      </c>
      <c r="I206" s="38">
        <v>200</v>
      </c>
      <c r="J206" s="38">
        <v>200</v>
      </c>
      <c r="K206" s="38">
        <v>200</v>
      </c>
      <c r="L206" s="38">
        <v>367</v>
      </c>
      <c r="T206" s="20">
        <f t="shared" si="17"/>
        <v>975</v>
      </c>
      <c r="U206" s="20">
        <f t="shared" si="18"/>
        <v>0</v>
      </c>
      <c r="V206" s="34">
        <f t="shared" si="19"/>
        <v>1</v>
      </c>
      <c r="X206" s="35" t="str">
        <f t="shared" si="16"/>
        <v/>
      </c>
    </row>
    <row r="207" spans="1:24">
      <c r="A207" s="36" t="s">
        <v>222</v>
      </c>
      <c r="B207" s="37" t="s">
        <v>27</v>
      </c>
      <c r="C207" s="38">
        <v>96</v>
      </c>
      <c r="D207" s="38" t="s">
        <v>658</v>
      </c>
      <c r="F207" s="38">
        <v>1090</v>
      </c>
      <c r="G207" s="38">
        <v>55</v>
      </c>
      <c r="H207" s="41">
        <v>115</v>
      </c>
      <c r="I207" s="38">
        <v>115</v>
      </c>
      <c r="J207" s="38">
        <v>115</v>
      </c>
      <c r="K207" s="38">
        <v>115</v>
      </c>
      <c r="L207" s="38">
        <v>115</v>
      </c>
      <c r="M207" s="38">
        <v>115</v>
      </c>
      <c r="N207" s="38">
        <v>115</v>
      </c>
      <c r="O207" s="38">
        <v>230</v>
      </c>
      <c r="T207" s="20">
        <f t="shared" si="17"/>
        <v>1090</v>
      </c>
      <c r="U207" s="20">
        <f t="shared" si="18"/>
        <v>0</v>
      </c>
      <c r="V207" s="34">
        <f t="shared" si="19"/>
        <v>1</v>
      </c>
      <c r="X207" s="35" t="str">
        <f t="shared" si="16"/>
        <v/>
      </c>
    </row>
    <row r="208" spans="1:24">
      <c r="A208" s="36" t="s">
        <v>223</v>
      </c>
      <c r="T208" s="20" t="str">
        <f t="shared" si="17"/>
        <v/>
      </c>
      <c r="U208" s="20" t="str">
        <f t="shared" si="18"/>
        <v/>
      </c>
      <c r="V208" s="34" t="str">
        <f t="shared" si="19"/>
        <v/>
      </c>
      <c r="X208" s="35" t="str">
        <f t="shared" si="16"/>
        <v/>
      </c>
    </row>
    <row r="209" spans="1:24">
      <c r="A209" s="36" t="s">
        <v>223</v>
      </c>
      <c r="T209" s="20" t="str">
        <f t="shared" si="17"/>
        <v/>
      </c>
      <c r="U209" s="20" t="str">
        <f t="shared" si="18"/>
        <v/>
      </c>
      <c r="V209" s="34" t="str">
        <f t="shared" si="19"/>
        <v/>
      </c>
      <c r="X209" s="35" t="str">
        <f t="shared" si="16"/>
        <v/>
      </c>
    </row>
    <row r="210" spans="1:24">
      <c r="A210" s="36" t="s">
        <v>227</v>
      </c>
      <c r="B210" s="37" t="s">
        <v>27</v>
      </c>
      <c r="C210" s="38">
        <v>85</v>
      </c>
      <c r="D210" s="38" t="s">
        <v>174</v>
      </c>
      <c r="F210" s="38">
        <v>1200</v>
      </c>
      <c r="G210" s="38">
        <v>133</v>
      </c>
      <c r="I210" s="38">
        <v>136</v>
      </c>
      <c r="J210" s="38">
        <v>133</v>
      </c>
      <c r="K210" s="38">
        <v>133</v>
      </c>
      <c r="L210" s="38">
        <v>133</v>
      </c>
      <c r="M210" s="38">
        <v>133</v>
      </c>
      <c r="N210" s="38">
        <v>133</v>
      </c>
      <c r="O210" s="38">
        <v>133</v>
      </c>
      <c r="P210" s="38">
        <v>133</v>
      </c>
      <c r="T210" s="20">
        <f t="shared" si="17"/>
        <v>1200</v>
      </c>
      <c r="U210" s="20">
        <f t="shared" si="18"/>
        <v>0</v>
      </c>
      <c r="V210" s="34">
        <f t="shared" si="19"/>
        <v>1</v>
      </c>
      <c r="X210" s="35" t="str">
        <f t="shared" si="16"/>
        <v/>
      </c>
    </row>
    <row r="211" spans="1:24">
      <c r="A211" s="36" t="s">
        <v>228</v>
      </c>
      <c r="B211" s="37" t="s">
        <v>701</v>
      </c>
      <c r="C211" s="38">
        <v>85</v>
      </c>
      <c r="D211" s="38" t="s">
        <v>174</v>
      </c>
      <c r="F211" s="38">
        <v>0</v>
      </c>
      <c r="G211" s="38">
        <v>0</v>
      </c>
      <c r="T211" s="20">
        <f t="shared" si="17"/>
        <v>0</v>
      </c>
      <c r="U211" s="20">
        <f t="shared" si="18"/>
        <v>0</v>
      </c>
      <c r="V211" s="34" t="str">
        <f t="shared" si="19"/>
        <v/>
      </c>
      <c r="X211" s="35" t="str">
        <f t="shared" si="16"/>
        <v/>
      </c>
    </row>
    <row r="212" spans="1:24">
      <c r="A212" s="36" t="s">
        <v>1000</v>
      </c>
      <c r="B212" s="37" t="s">
        <v>27</v>
      </c>
      <c r="D212" s="38" t="s">
        <v>137</v>
      </c>
      <c r="F212" s="38">
        <v>730</v>
      </c>
      <c r="G212" s="38">
        <v>50</v>
      </c>
      <c r="K212" s="38">
        <v>113</v>
      </c>
      <c r="L212" s="38">
        <v>113</v>
      </c>
      <c r="M212" s="38">
        <v>113</v>
      </c>
      <c r="N212" s="38">
        <v>113</v>
      </c>
      <c r="O212" s="38">
        <v>113</v>
      </c>
      <c r="P212" s="38">
        <v>115</v>
      </c>
      <c r="T212" s="20">
        <f t="shared" si="17"/>
        <v>730</v>
      </c>
      <c r="U212" s="20">
        <f t="shared" si="18"/>
        <v>0</v>
      </c>
      <c r="V212" s="34">
        <f t="shared" si="19"/>
        <v>1</v>
      </c>
      <c r="X212" s="35" t="str">
        <f t="shared" si="16"/>
        <v/>
      </c>
    </row>
    <row r="213" spans="1:24">
      <c r="T213" s="20" t="str">
        <f t="shared" si="17"/>
        <v/>
      </c>
      <c r="U213" s="20" t="str">
        <f t="shared" si="18"/>
        <v/>
      </c>
      <c r="V213" s="34" t="str">
        <f t="shared" si="19"/>
        <v/>
      </c>
      <c r="X213" s="35" t="str">
        <f t="shared" si="16"/>
        <v/>
      </c>
    </row>
    <row r="214" spans="1:24">
      <c r="T214" s="20" t="str">
        <f t="shared" si="17"/>
        <v/>
      </c>
      <c r="U214" s="20" t="str">
        <f t="shared" si="18"/>
        <v/>
      </c>
      <c r="V214" s="34" t="str">
        <f t="shared" si="19"/>
        <v/>
      </c>
      <c r="X214" s="35" t="str">
        <f t="shared" si="16"/>
        <v/>
      </c>
    </row>
    <row r="215" spans="1:24">
      <c r="T215" s="20" t="str">
        <f t="shared" si="17"/>
        <v/>
      </c>
      <c r="U215" s="20" t="str">
        <f t="shared" si="18"/>
        <v/>
      </c>
      <c r="V215" s="34" t="str">
        <f t="shared" si="19"/>
        <v/>
      </c>
      <c r="X215" s="35" t="str">
        <f t="shared" si="16"/>
        <v/>
      </c>
    </row>
    <row r="216" spans="1:24">
      <c r="T216" s="20" t="str">
        <f t="shared" si="17"/>
        <v/>
      </c>
      <c r="U216" s="20" t="str">
        <f t="shared" si="18"/>
        <v/>
      </c>
      <c r="V216" s="34" t="str">
        <f t="shared" si="19"/>
        <v/>
      </c>
      <c r="X216" s="35" t="str">
        <f t="shared" si="16"/>
        <v/>
      </c>
    </row>
    <row r="217" spans="1:24">
      <c r="T217" s="20" t="str">
        <f t="shared" si="17"/>
        <v/>
      </c>
      <c r="U217" s="20" t="str">
        <f t="shared" si="18"/>
        <v/>
      </c>
      <c r="V217" s="34" t="str">
        <f t="shared" si="19"/>
        <v/>
      </c>
      <c r="X217" s="35" t="str">
        <f t="shared" si="16"/>
        <v/>
      </c>
    </row>
    <row r="218" spans="1:24">
      <c r="T218" s="20" t="str">
        <f t="shared" si="17"/>
        <v/>
      </c>
      <c r="U218" s="20" t="str">
        <f t="shared" si="18"/>
        <v/>
      </c>
      <c r="V218" s="34" t="str">
        <f t="shared" si="19"/>
        <v/>
      </c>
      <c r="X218" s="35" t="str">
        <f t="shared" si="16"/>
        <v/>
      </c>
    </row>
    <row r="219" spans="1:24">
      <c r="T219" s="20" t="str">
        <f t="shared" si="17"/>
        <v/>
      </c>
      <c r="U219" s="20" t="str">
        <f t="shared" si="18"/>
        <v/>
      </c>
      <c r="V219" s="34" t="str">
        <f t="shared" si="19"/>
        <v/>
      </c>
      <c r="X219" s="35" t="str">
        <f t="shared" ref="X219:X250" si="20">IF(W219&lt;&gt;"",F219 - (SUM(G219:S219)),"")</f>
        <v/>
      </c>
    </row>
    <row r="220" spans="1:24">
      <c r="T220" s="20" t="str">
        <f t="shared" si="17"/>
        <v/>
      </c>
      <c r="U220" s="20" t="str">
        <f t="shared" si="18"/>
        <v/>
      </c>
      <c r="V220" s="34" t="str">
        <f t="shared" si="19"/>
        <v/>
      </c>
      <c r="X220" s="35" t="str">
        <f t="shared" si="20"/>
        <v/>
      </c>
    </row>
    <row r="221" spans="1:24">
      <c r="T221" s="20" t="str">
        <f t="shared" si="17"/>
        <v/>
      </c>
      <c r="U221" s="20" t="str">
        <f t="shared" si="18"/>
        <v/>
      </c>
      <c r="V221" s="34" t="str">
        <f t="shared" si="19"/>
        <v/>
      </c>
      <c r="X221" s="35" t="str">
        <f t="shared" si="20"/>
        <v/>
      </c>
    </row>
    <row r="222" spans="1:24">
      <c r="T222" s="20" t="str">
        <f t="shared" si="17"/>
        <v/>
      </c>
      <c r="U222" s="20" t="str">
        <f t="shared" si="18"/>
        <v/>
      </c>
      <c r="V222" s="34" t="str">
        <f t="shared" si="19"/>
        <v/>
      </c>
      <c r="X222" s="35" t="str">
        <f t="shared" si="20"/>
        <v/>
      </c>
    </row>
    <row r="223" spans="1:24">
      <c r="T223" s="20" t="str">
        <f t="shared" si="17"/>
        <v/>
      </c>
      <c r="U223" s="20" t="str">
        <f t="shared" si="18"/>
        <v/>
      </c>
      <c r="V223" s="34" t="str">
        <f t="shared" si="19"/>
        <v/>
      </c>
      <c r="X223" s="35" t="str">
        <f t="shared" si="20"/>
        <v/>
      </c>
    </row>
    <row r="224" spans="1:24">
      <c r="T224" s="20" t="str">
        <f t="shared" si="17"/>
        <v/>
      </c>
      <c r="U224" s="20" t="str">
        <f t="shared" si="18"/>
        <v/>
      </c>
      <c r="V224" s="34" t="str">
        <f t="shared" si="19"/>
        <v/>
      </c>
      <c r="X224" s="35" t="str">
        <f t="shared" si="20"/>
        <v/>
      </c>
    </row>
    <row r="225" spans="20:24">
      <c r="T225" s="20" t="str">
        <f t="shared" si="17"/>
        <v/>
      </c>
      <c r="U225" s="20" t="str">
        <f t="shared" si="18"/>
        <v/>
      </c>
      <c r="V225" s="34" t="str">
        <f t="shared" si="19"/>
        <v/>
      </c>
      <c r="X225" s="35" t="str">
        <f t="shared" si="20"/>
        <v/>
      </c>
    </row>
    <row r="226" spans="20:24">
      <c r="T226" s="20" t="str">
        <f t="shared" si="17"/>
        <v/>
      </c>
      <c r="U226" s="20" t="str">
        <f t="shared" si="18"/>
        <v/>
      </c>
      <c r="V226" s="34" t="str">
        <f t="shared" si="19"/>
        <v/>
      </c>
      <c r="X226" s="35" t="str">
        <f t="shared" si="20"/>
        <v/>
      </c>
    </row>
    <row r="227" spans="20:24">
      <c r="T227" s="20" t="str">
        <f t="shared" si="17"/>
        <v/>
      </c>
      <c r="U227" s="20" t="str">
        <f t="shared" si="18"/>
        <v/>
      </c>
      <c r="V227" s="34" t="str">
        <f t="shared" si="19"/>
        <v/>
      </c>
      <c r="X227" s="35" t="str">
        <f t="shared" si="20"/>
        <v/>
      </c>
    </row>
    <row r="228" spans="20:24">
      <c r="T228" s="20" t="str">
        <f t="shared" si="17"/>
        <v/>
      </c>
      <c r="U228" s="20" t="str">
        <f t="shared" si="18"/>
        <v/>
      </c>
      <c r="V228" s="34" t="str">
        <f t="shared" si="19"/>
        <v/>
      </c>
      <c r="X228" s="35" t="str">
        <f t="shared" si="20"/>
        <v/>
      </c>
    </row>
    <row r="229" spans="20:24">
      <c r="T229" s="20" t="str">
        <f t="shared" si="17"/>
        <v/>
      </c>
      <c r="U229" s="20" t="str">
        <f t="shared" si="18"/>
        <v/>
      </c>
      <c r="V229" s="34" t="str">
        <f t="shared" si="19"/>
        <v/>
      </c>
      <c r="X229" s="35" t="str">
        <f t="shared" si="20"/>
        <v/>
      </c>
    </row>
    <row r="230" spans="20:24">
      <c r="T230" s="20" t="str">
        <f t="shared" si="17"/>
        <v/>
      </c>
      <c r="U230" s="20" t="str">
        <f t="shared" si="18"/>
        <v/>
      </c>
      <c r="V230" s="34" t="str">
        <f t="shared" si="19"/>
        <v/>
      </c>
      <c r="X230" s="35" t="str">
        <f t="shared" si="20"/>
        <v/>
      </c>
    </row>
    <row r="231" spans="20:24">
      <c r="T231" s="20" t="str">
        <f t="shared" si="17"/>
        <v/>
      </c>
      <c r="U231" s="20" t="str">
        <f t="shared" si="18"/>
        <v/>
      </c>
      <c r="V231" s="34" t="str">
        <f t="shared" si="19"/>
        <v/>
      </c>
      <c r="X231" s="35" t="str">
        <f t="shared" si="20"/>
        <v/>
      </c>
    </row>
    <row r="232" spans="20:24">
      <c r="T232" s="20" t="str">
        <f t="shared" si="17"/>
        <v/>
      </c>
      <c r="U232" s="20" t="str">
        <f t="shared" si="18"/>
        <v/>
      </c>
      <c r="V232" s="34" t="str">
        <f t="shared" si="19"/>
        <v/>
      </c>
      <c r="X232" s="35" t="str">
        <f t="shared" si="20"/>
        <v/>
      </c>
    </row>
    <row r="233" spans="20:24">
      <c r="T233" s="20" t="str">
        <f t="shared" si="17"/>
        <v/>
      </c>
      <c r="U233" s="20" t="str">
        <f t="shared" si="18"/>
        <v/>
      </c>
      <c r="V233" s="34" t="str">
        <f t="shared" si="19"/>
        <v/>
      </c>
      <c r="X233" s="35" t="str">
        <f t="shared" si="20"/>
        <v/>
      </c>
    </row>
    <row r="234" spans="20:24">
      <c r="T234" s="20" t="str">
        <f t="shared" si="17"/>
        <v/>
      </c>
      <c r="U234" s="20" t="str">
        <f t="shared" si="18"/>
        <v/>
      </c>
      <c r="V234" s="34" t="str">
        <f t="shared" si="19"/>
        <v/>
      </c>
      <c r="X234" s="35" t="str">
        <f t="shared" si="20"/>
        <v/>
      </c>
    </row>
    <row r="235" spans="20:24">
      <c r="T235" s="20" t="str">
        <f t="shared" si="17"/>
        <v/>
      </c>
      <c r="U235" s="20" t="str">
        <f t="shared" si="18"/>
        <v/>
      </c>
      <c r="V235" s="34" t="str">
        <f t="shared" si="19"/>
        <v/>
      </c>
      <c r="X235" s="35" t="str">
        <f t="shared" si="20"/>
        <v/>
      </c>
    </row>
    <row r="236" spans="20:24">
      <c r="T236" s="20" t="str">
        <f t="shared" si="17"/>
        <v/>
      </c>
      <c r="U236" s="20" t="str">
        <f t="shared" si="18"/>
        <v/>
      </c>
      <c r="V236" s="34" t="str">
        <f t="shared" si="19"/>
        <v/>
      </c>
      <c r="X236" s="35" t="str">
        <f t="shared" si="20"/>
        <v/>
      </c>
    </row>
    <row r="237" spans="20:24">
      <c r="T237" s="20" t="str">
        <f t="shared" si="17"/>
        <v/>
      </c>
      <c r="U237" s="20" t="str">
        <f t="shared" si="18"/>
        <v/>
      </c>
      <c r="V237" s="34" t="str">
        <f t="shared" si="19"/>
        <v/>
      </c>
      <c r="X237" s="35" t="str">
        <f t="shared" si="20"/>
        <v/>
      </c>
    </row>
    <row r="238" spans="20:24">
      <c r="T238" s="20" t="str">
        <f t="shared" si="17"/>
        <v/>
      </c>
      <c r="U238" s="20" t="str">
        <f t="shared" si="18"/>
        <v/>
      </c>
      <c r="V238" s="34" t="str">
        <f t="shared" si="19"/>
        <v/>
      </c>
      <c r="X238" s="35" t="str">
        <f t="shared" si="20"/>
        <v/>
      </c>
    </row>
    <row r="239" spans="20:24">
      <c r="T239" s="20" t="str">
        <f t="shared" si="17"/>
        <v/>
      </c>
      <c r="U239" s="20" t="str">
        <f t="shared" si="18"/>
        <v/>
      </c>
      <c r="V239" s="34" t="str">
        <f t="shared" si="19"/>
        <v/>
      </c>
      <c r="X239" s="35" t="str">
        <f t="shared" si="20"/>
        <v/>
      </c>
    </row>
    <row r="240" spans="20:24">
      <c r="T240" s="20" t="str">
        <f t="shared" si="17"/>
        <v/>
      </c>
      <c r="U240" s="20" t="str">
        <f t="shared" si="18"/>
        <v/>
      </c>
      <c r="V240" s="34" t="str">
        <f t="shared" si="19"/>
        <v/>
      </c>
      <c r="X240" s="35" t="str">
        <f t="shared" si="20"/>
        <v/>
      </c>
    </row>
    <row r="241" spans="20:24">
      <c r="T241" s="20" t="str">
        <f t="shared" si="17"/>
        <v/>
      </c>
      <c r="U241" s="20" t="str">
        <f t="shared" si="18"/>
        <v/>
      </c>
      <c r="V241" s="34" t="str">
        <f t="shared" si="19"/>
        <v/>
      </c>
      <c r="X241" s="35" t="str">
        <f t="shared" si="20"/>
        <v/>
      </c>
    </row>
    <row r="242" spans="20:24">
      <c r="T242" s="20" t="str">
        <f t="shared" si="17"/>
        <v/>
      </c>
      <c r="U242" s="20" t="str">
        <f t="shared" si="18"/>
        <v/>
      </c>
      <c r="V242" s="34" t="str">
        <f t="shared" si="19"/>
        <v/>
      </c>
      <c r="X242" s="35" t="str">
        <f t="shared" si="20"/>
        <v/>
      </c>
    </row>
    <row r="243" spans="20:24">
      <c r="T243" s="20" t="str">
        <f t="shared" si="17"/>
        <v/>
      </c>
      <c r="U243" s="20" t="str">
        <f t="shared" si="18"/>
        <v/>
      </c>
      <c r="V243" s="34" t="str">
        <f t="shared" si="19"/>
        <v/>
      </c>
      <c r="X243" s="35" t="str">
        <f t="shared" si="20"/>
        <v/>
      </c>
    </row>
    <row r="244" spans="20:24">
      <c r="T244" s="20" t="str">
        <f t="shared" si="17"/>
        <v/>
      </c>
      <c r="U244" s="20" t="str">
        <f t="shared" si="18"/>
        <v/>
      </c>
      <c r="V244" s="34" t="str">
        <f t="shared" si="19"/>
        <v/>
      </c>
      <c r="X244" s="35" t="str">
        <f t="shared" si="20"/>
        <v/>
      </c>
    </row>
    <row r="245" spans="20:24">
      <c r="T245" s="20" t="str">
        <f t="shared" si="17"/>
        <v/>
      </c>
      <c r="U245" s="20" t="str">
        <f t="shared" si="18"/>
        <v/>
      </c>
      <c r="V245" s="34" t="str">
        <f t="shared" si="19"/>
        <v/>
      </c>
      <c r="X245" s="35" t="str">
        <f t="shared" si="20"/>
        <v/>
      </c>
    </row>
    <row r="246" spans="20:24">
      <c r="T246" s="20" t="str">
        <f t="shared" si="17"/>
        <v/>
      </c>
      <c r="U246" s="20" t="str">
        <f t="shared" si="18"/>
        <v/>
      </c>
      <c r="V246" s="34" t="str">
        <f t="shared" si="19"/>
        <v/>
      </c>
      <c r="X246" s="35" t="str">
        <f t="shared" si="20"/>
        <v/>
      </c>
    </row>
    <row r="247" spans="20:24">
      <c r="T247" s="20" t="str">
        <f t="shared" si="17"/>
        <v/>
      </c>
      <c r="U247" s="20" t="str">
        <f t="shared" si="18"/>
        <v/>
      </c>
      <c r="V247" s="34" t="str">
        <f t="shared" si="19"/>
        <v/>
      </c>
      <c r="X247" s="35" t="str">
        <f t="shared" si="20"/>
        <v/>
      </c>
    </row>
    <row r="248" spans="20:24">
      <c r="T248" s="20" t="str">
        <f t="shared" si="17"/>
        <v/>
      </c>
      <c r="U248" s="20" t="str">
        <f t="shared" si="18"/>
        <v/>
      </c>
      <c r="V248" s="34" t="str">
        <f t="shared" si="19"/>
        <v/>
      </c>
      <c r="X248" s="35" t="str">
        <f t="shared" si="20"/>
        <v/>
      </c>
    </row>
    <row r="249" spans="20:24">
      <c r="T249" s="20" t="str">
        <f t="shared" si="17"/>
        <v/>
      </c>
      <c r="U249" s="20" t="str">
        <f t="shared" si="18"/>
        <v/>
      </c>
      <c r="V249" s="34" t="str">
        <f t="shared" si="19"/>
        <v/>
      </c>
      <c r="X249" s="35" t="str">
        <f t="shared" si="20"/>
        <v/>
      </c>
    </row>
    <row r="250" spans="20:24">
      <c r="T250" s="20" t="str">
        <f t="shared" si="17"/>
        <v/>
      </c>
      <c r="U250" s="20" t="str">
        <f t="shared" si="18"/>
        <v/>
      </c>
      <c r="V250" s="34" t="str">
        <f t="shared" si="19"/>
        <v/>
      </c>
      <c r="X250" s="35" t="str">
        <f t="shared" si="20"/>
        <v/>
      </c>
    </row>
    <row r="251" spans="20:24">
      <c r="T251" s="20" t="str">
        <f t="shared" si="17"/>
        <v/>
      </c>
      <c r="U251" s="20" t="str">
        <f t="shared" si="18"/>
        <v/>
      </c>
      <c r="V251" s="34" t="str">
        <f t="shared" si="19"/>
        <v/>
      </c>
      <c r="X251" s="35" t="str">
        <f t="shared" ref="X251:X282" si="21">IF(W251&lt;&gt;"",F251 - (SUM(G251:S251)),"")</f>
        <v/>
      </c>
    </row>
    <row r="252" spans="20:24">
      <c r="T252" s="20" t="str">
        <f t="shared" si="17"/>
        <v/>
      </c>
      <c r="U252" s="20" t="str">
        <f t="shared" si="18"/>
        <v/>
      </c>
      <c r="V252" s="34" t="str">
        <f t="shared" si="19"/>
        <v/>
      </c>
      <c r="X252" s="35" t="str">
        <f t="shared" si="21"/>
        <v/>
      </c>
    </row>
    <row r="253" spans="20:24">
      <c r="T253" s="20" t="str">
        <f t="shared" si="17"/>
        <v/>
      </c>
      <c r="U253" s="20" t="str">
        <f t="shared" si="18"/>
        <v/>
      </c>
      <c r="V253" s="34" t="str">
        <f t="shared" si="19"/>
        <v/>
      </c>
      <c r="X253" s="35" t="str">
        <f t="shared" si="21"/>
        <v/>
      </c>
    </row>
    <row r="254" spans="20:24">
      <c r="T254" s="20" t="str">
        <f t="shared" si="17"/>
        <v/>
      </c>
      <c r="U254" s="20" t="str">
        <f t="shared" si="18"/>
        <v/>
      </c>
      <c r="V254" s="34" t="str">
        <f t="shared" si="19"/>
        <v/>
      </c>
      <c r="X254" s="35" t="str">
        <f t="shared" si="21"/>
        <v/>
      </c>
    </row>
    <row r="255" spans="20:24">
      <c r="T255" s="20" t="str">
        <f t="shared" si="17"/>
        <v/>
      </c>
      <c r="U255" s="20" t="str">
        <f t="shared" si="18"/>
        <v/>
      </c>
      <c r="V255" s="34" t="str">
        <f t="shared" si="19"/>
        <v/>
      </c>
      <c r="X255" s="35" t="str">
        <f t="shared" si="21"/>
        <v/>
      </c>
    </row>
    <row r="256" spans="20:24">
      <c r="T256" s="20" t="str">
        <f t="shared" si="17"/>
        <v/>
      </c>
      <c r="U256" s="20" t="str">
        <f t="shared" si="18"/>
        <v/>
      </c>
      <c r="V256" s="34" t="str">
        <f t="shared" si="19"/>
        <v/>
      </c>
      <c r="X256" s="35" t="str">
        <f t="shared" si="21"/>
        <v/>
      </c>
    </row>
    <row r="257" spans="20:24">
      <c r="T257" s="20" t="str">
        <f t="shared" si="17"/>
        <v/>
      </c>
      <c r="U257" s="20" t="str">
        <f t="shared" si="18"/>
        <v/>
      </c>
      <c r="V257" s="34" t="str">
        <f t="shared" si="19"/>
        <v/>
      </c>
      <c r="X257" s="35" t="str">
        <f t="shared" si="21"/>
        <v/>
      </c>
    </row>
    <row r="258" spans="20:24">
      <c r="T258" s="20" t="str">
        <f t="shared" si="17"/>
        <v/>
      </c>
      <c r="U258" s="20" t="str">
        <f t="shared" si="18"/>
        <v/>
      </c>
      <c r="V258" s="34" t="str">
        <f t="shared" si="19"/>
        <v/>
      </c>
      <c r="X258" s="35" t="str">
        <f t="shared" si="21"/>
        <v/>
      </c>
    </row>
    <row r="259" spans="20:24">
      <c r="T259" s="20" t="str">
        <f t="shared" si="17"/>
        <v/>
      </c>
      <c r="U259" s="20" t="str">
        <f t="shared" si="18"/>
        <v/>
      </c>
      <c r="V259" s="34" t="str">
        <f t="shared" si="19"/>
        <v/>
      </c>
      <c r="X259" s="35" t="str">
        <f t="shared" si="21"/>
        <v/>
      </c>
    </row>
    <row r="260" spans="20:24">
      <c r="T260" s="20" t="str">
        <f t="shared" ref="T260:T301" si="22">IF(AND(ISBLANK(E260),ISBLANK(F260),ISBLANK(G260),ISBLANK(H260),ISBLANK(I260),ISBLANK(J260),ISBLANK(K260), ISBLANK(L260), ISBLANK(M260), ISBLANK(N260), ISBLANK(O260), ISBLANK(P260), ISBLANK(Q260), ISBLANK(R260), ISBLANK(S260)),"",SUM(G260:S260))</f>
        <v/>
      </c>
      <c r="U260" s="20" t="str">
        <f t="shared" ref="U260:U300" si="23">IF(W260&lt;&gt;0,0,IF(AND(ISBLANK(E260),ISBLANK(F260),ISBLANK(G260),ISBLANK(H260),ISBLANK(I260),ISBLANK(J260),ISBLANK(K260), ISBLANK(L260), ISBLANK(M260), ISBLANK(N260), ISBLANK(O260), ISBLANK(P260), ISBLANK(Q260), ISBLANK(R260), ISBLANK(S260)),"", (F260+E260)-T260))</f>
        <v/>
      </c>
      <c r="V260" s="34" t="str">
        <f t="shared" si="19"/>
        <v/>
      </c>
      <c r="X260" s="35" t="str">
        <f t="shared" si="21"/>
        <v/>
      </c>
    </row>
    <row r="261" spans="20:24">
      <c r="T261" s="20" t="str">
        <f t="shared" si="22"/>
        <v/>
      </c>
      <c r="U261" s="20" t="str">
        <f t="shared" si="23"/>
        <v/>
      </c>
      <c r="V261" s="34" t="str">
        <f t="shared" ref="V261:V300" si="24">IF(AND(ISBLANK(E261),ISBLANK(F261), ISBLANK(G261), ISBLANK(H261), ISBLANK(I261), ISBLANK(J261), ISBLANK(K261), ISBLANK(L261), ISBLANK(M261),ISBLANK(N261), ISBLANK(O261), ISBLANK(P261), ISBLANK(Q261), ISBLANK(R261), ISBLANK(S261)), "",IFERROR(((F261+E261)-U261)/(F261+E261),""))</f>
        <v/>
      </c>
      <c r="X261" s="35" t="str">
        <f t="shared" si="21"/>
        <v/>
      </c>
    </row>
    <row r="262" spans="20:24">
      <c r="T262" s="20" t="str">
        <f t="shared" si="22"/>
        <v/>
      </c>
      <c r="U262" s="20" t="str">
        <f t="shared" si="23"/>
        <v/>
      </c>
      <c r="V262" s="34" t="str">
        <f t="shared" si="24"/>
        <v/>
      </c>
      <c r="X262" s="35" t="str">
        <f t="shared" si="21"/>
        <v/>
      </c>
    </row>
    <row r="263" spans="20:24">
      <c r="T263" s="20" t="str">
        <f t="shared" si="22"/>
        <v/>
      </c>
      <c r="U263" s="20" t="str">
        <f t="shared" si="23"/>
        <v/>
      </c>
      <c r="V263" s="34" t="str">
        <f t="shared" si="24"/>
        <v/>
      </c>
      <c r="X263" s="35" t="str">
        <f t="shared" si="21"/>
        <v/>
      </c>
    </row>
    <row r="264" spans="20:24">
      <c r="T264" s="20" t="str">
        <f t="shared" si="22"/>
        <v/>
      </c>
      <c r="U264" s="20" t="str">
        <f t="shared" si="23"/>
        <v/>
      </c>
      <c r="V264" s="34" t="str">
        <f t="shared" si="24"/>
        <v/>
      </c>
      <c r="X264" s="35" t="str">
        <f t="shared" si="21"/>
        <v/>
      </c>
    </row>
    <row r="265" spans="20:24">
      <c r="T265" s="20" t="str">
        <f t="shared" si="22"/>
        <v/>
      </c>
      <c r="U265" s="20" t="str">
        <f t="shared" si="23"/>
        <v/>
      </c>
      <c r="V265" s="34" t="str">
        <f t="shared" si="24"/>
        <v/>
      </c>
      <c r="X265" s="35" t="str">
        <f t="shared" si="21"/>
        <v/>
      </c>
    </row>
    <row r="266" spans="20:24">
      <c r="T266" s="20" t="str">
        <f t="shared" si="22"/>
        <v/>
      </c>
      <c r="U266" s="20" t="str">
        <f t="shared" si="23"/>
        <v/>
      </c>
      <c r="V266" s="34" t="str">
        <f t="shared" si="24"/>
        <v/>
      </c>
      <c r="X266" s="35" t="str">
        <f t="shared" si="21"/>
        <v/>
      </c>
    </row>
    <row r="267" spans="20:24">
      <c r="T267" s="20" t="str">
        <f t="shared" si="22"/>
        <v/>
      </c>
      <c r="U267" s="20" t="str">
        <f t="shared" si="23"/>
        <v/>
      </c>
      <c r="V267" s="34" t="str">
        <f t="shared" si="24"/>
        <v/>
      </c>
      <c r="X267" s="35" t="str">
        <f t="shared" si="21"/>
        <v/>
      </c>
    </row>
    <row r="268" spans="20:24">
      <c r="T268" s="20" t="str">
        <f t="shared" si="22"/>
        <v/>
      </c>
      <c r="U268" s="20" t="str">
        <f t="shared" si="23"/>
        <v/>
      </c>
      <c r="V268" s="34" t="str">
        <f t="shared" si="24"/>
        <v/>
      </c>
      <c r="X268" s="35" t="str">
        <f t="shared" si="21"/>
        <v/>
      </c>
    </row>
    <row r="269" spans="20:24">
      <c r="T269" s="20" t="str">
        <f t="shared" si="22"/>
        <v/>
      </c>
      <c r="U269" s="20" t="str">
        <f t="shared" si="23"/>
        <v/>
      </c>
      <c r="V269" s="34" t="str">
        <f t="shared" si="24"/>
        <v/>
      </c>
      <c r="X269" s="35" t="str">
        <f t="shared" si="21"/>
        <v/>
      </c>
    </row>
    <row r="270" spans="20:24">
      <c r="T270" s="20" t="str">
        <f t="shared" si="22"/>
        <v/>
      </c>
      <c r="U270" s="20" t="str">
        <f t="shared" si="23"/>
        <v/>
      </c>
      <c r="V270" s="34" t="str">
        <f t="shared" si="24"/>
        <v/>
      </c>
      <c r="X270" s="35" t="str">
        <f t="shared" si="21"/>
        <v/>
      </c>
    </row>
    <row r="271" spans="20:24">
      <c r="T271" s="20" t="str">
        <f t="shared" si="22"/>
        <v/>
      </c>
      <c r="U271" s="20" t="str">
        <f t="shared" si="23"/>
        <v/>
      </c>
      <c r="V271" s="34" t="str">
        <f t="shared" si="24"/>
        <v/>
      </c>
      <c r="X271" s="35" t="str">
        <f t="shared" si="21"/>
        <v/>
      </c>
    </row>
    <row r="272" spans="20:24">
      <c r="T272" s="20" t="str">
        <f t="shared" si="22"/>
        <v/>
      </c>
      <c r="U272" s="20" t="str">
        <f t="shared" si="23"/>
        <v/>
      </c>
      <c r="V272" s="34" t="str">
        <f t="shared" si="24"/>
        <v/>
      </c>
      <c r="X272" s="35" t="str">
        <f t="shared" si="21"/>
        <v/>
      </c>
    </row>
    <row r="273" spans="20:24">
      <c r="T273" s="20" t="str">
        <f t="shared" si="22"/>
        <v/>
      </c>
      <c r="U273" s="20" t="str">
        <f t="shared" si="23"/>
        <v/>
      </c>
      <c r="V273" s="34" t="str">
        <f t="shared" si="24"/>
        <v/>
      </c>
      <c r="X273" s="35" t="str">
        <f t="shared" si="21"/>
        <v/>
      </c>
    </row>
    <row r="274" spans="20:24">
      <c r="T274" s="20" t="str">
        <f t="shared" si="22"/>
        <v/>
      </c>
      <c r="U274" s="20" t="str">
        <f t="shared" si="23"/>
        <v/>
      </c>
      <c r="V274" s="34" t="str">
        <f t="shared" si="24"/>
        <v/>
      </c>
      <c r="X274" s="35" t="str">
        <f t="shared" si="21"/>
        <v/>
      </c>
    </row>
    <row r="275" spans="20:24">
      <c r="T275" s="20" t="str">
        <f t="shared" si="22"/>
        <v/>
      </c>
      <c r="U275" s="20" t="str">
        <f t="shared" si="23"/>
        <v/>
      </c>
      <c r="V275" s="34" t="str">
        <f t="shared" si="24"/>
        <v/>
      </c>
      <c r="X275" s="35" t="str">
        <f t="shared" si="21"/>
        <v/>
      </c>
    </row>
    <row r="276" spans="20:24">
      <c r="T276" s="20" t="str">
        <f t="shared" si="22"/>
        <v/>
      </c>
      <c r="U276" s="20" t="str">
        <f t="shared" si="23"/>
        <v/>
      </c>
      <c r="V276" s="34" t="str">
        <f t="shared" si="24"/>
        <v/>
      </c>
      <c r="X276" s="35" t="str">
        <f t="shared" si="21"/>
        <v/>
      </c>
    </row>
    <row r="277" spans="20:24">
      <c r="T277" s="20" t="str">
        <f t="shared" si="22"/>
        <v/>
      </c>
      <c r="U277" s="20" t="str">
        <f t="shared" si="23"/>
        <v/>
      </c>
      <c r="V277" s="34" t="str">
        <f t="shared" si="24"/>
        <v/>
      </c>
      <c r="X277" s="35" t="str">
        <f t="shared" si="21"/>
        <v/>
      </c>
    </row>
    <row r="278" spans="20:24">
      <c r="T278" s="20" t="str">
        <f t="shared" si="22"/>
        <v/>
      </c>
      <c r="U278" s="20" t="str">
        <f t="shared" si="23"/>
        <v/>
      </c>
      <c r="V278" s="34" t="str">
        <f t="shared" si="24"/>
        <v/>
      </c>
      <c r="X278" s="35" t="str">
        <f t="shared" si="21"/>
        <v/>
      </c>
    </row>
    <row r="279" spans="20:24">
      <c r="T279" s="20" t="str">
        <f t="shared" si="22"/>
        <v/>
      </c>
      <c r="U279" s="20" t="str">
        <f t="shared" si="23"/>
        <v/>
      </c>
      <c r="V279" s="34" t="str">
        <f t="shared" si="24"/>
        <v/>
      </c>
      <c r="X279" s="35" t="str">
        <f t="shared" si="21"/>
        <v/>
      </c>
    </row>
    <row r="280" spans="20:24">
      <c r="T280" s="20" t="str">
        <f t="shared" si="22"/>
        <v/>
      </c>
      <c r="U280" s="20" t="str">
        <f t="shared" si="23"/>
        <v/>
      </c>
      <c r="V280" s="34" t="str">
        <f t="shared" si="24"/>
        <v/>
      </c>
      <c r="X280" s="35" t="str">
        <f t="shared" si="21"/>
        <v/>
      </c>
    </row>
    <row r="281" spans="20:24">
      <c r="T281" s="20" t="str">
        <f t="shared" si="22"/>
        <v/>
      </c>
      <c r="U281" s="20" t="str">
        <f t="shared" si="23"/>
        <v/>
      </c>
      <c r="V281" s="34" t="str">
        <f t="shared" si="24"/>
        <v/>
      </c>
      <c r="X281" s="35" t="str">
        <f t="shared" si="21"/>
        <v/>
      </c>
    </row>
    <row r="282" spans="20:24">
      <c r="T282" s="20" t="str">
        <f t="shared" si="22"/>
        <v/>
      </c>
      <c r="U282" s="20" t="str">
        <f t="shared" si="23"/>
        <v/>
      </c>
      <c r="V282" s="34" t="str">
        <f t="shared" si="24"/>
        <v/>
      </c>
      <c r="X282" s="35" t="str">
        <f t="shared" si="21"/>
        <v/>
      </c>
    </row>
    <row r="283" spans="20:24">
      <c r="T283" s="20" t="str">
        <f t="shared" si="22"/>
        <v/>
      </c>
      <c r="U283" s="20" t="str">
        <f t="shared" si="23"/>
        <v/>
      </c>
      <c r="V283" s="34" t="str">
        <f t="shared" si="24"/>
        <v/>
      </c>
      <c r="X283" s="35" t="str">
        <f t="shared" ref="X283:X300" si="25">IF(W283&lt;&gt;"",F283 - (SUM(G283:S283)),"")</f>
        <v/>
      </c>
    </row>
    <row r="284" spans="20:24">
      <c r="T284" s="20" t="str">
        <f t="shared" si="22"/>
        <v/>
      </c>
      <c r="U284" s="20" t="str">
        <f t="shared" si="23"/>
        <v/>
      </c>
      <c r="V284" s="34" t="str">
        <f t="shared" si="24"/>
        <v/>
      </c>
      <c r="X284" s="35" t="str">
        <f t="shared" si="25"/>
        <v/>
      </c>
    </row>
    <row r="285" spans="20:24">
      <c r="T285" s="20" t="str">
        <f t="shared" si="22"/>
        <v/>
      </c>
      <c r="U285" s="20" t="str">
        <f t="shared" si="23"/>
        <v/>
      </c>
      <c r="V285" s="34" t="str">
        <f t="shared" si="24"/>
        <v/>
      </c>
      <c r="X285" s="35" t="str">
        <f t="shared" si="25"/>
        <v/>
      </c>
    </row>
    <row r="286" spans="20:24">
      <c r="T286" s="20" t="str">
        <f t="shared" si="22"/>
        <v/>
      </c>
      <c r="U286" s="20" t="str">
        <f t="shared" si="23"/>
        <v/>
      </c>
      <c r="V286" s="34" t="str">
        <f t="shared" si="24"/>
        <v/>
      </c>
      <c r="X286" s="35" t="str">
        <f t="shared" si="25"/>
        <v/>
      </c>
    </row>
    <row r="287" spans="20:24">
      <c r="T287" s="20" t="str">
        <f t="shared" si="22"/>
        <v/>
      </c>
      <c r="U287" s="20" t="str">
        <f t="shared" si="23"/>
        <v/>
      </c>
      <c r="V287" s="34" t="str">
        <f t="shared" si="24"/>
        <v/>
      </c>
      <c r="X287" s="35" t="str">
        <f t="shared" si="25"/>
        <v/>
      </c>
    </row>
    <row r="288" spans="20:24">
      <c r="T288" s="20" t="str">
        <f t="shared" si="22"/>
        <v/>
      </c>
      <c r="U288" s="20" t="str">
        <f t="shared" si="23"/>
        <v/>
      </c>
      <c r="V288" s="34" t="str">
        <f t="shared" si="24"/>
        <v/>
      </c>
      <c r="X288" s="35" t="str">
        <f t="shared" si="25"/>
        <v/>
      </c>
    </row>
    <row r="289" spans="20:24">
      <c r="T289" s="20" t="str">
        <f t="shared" si="22"/>
        <v/>
      </c>
      <c r="U289" s="20" t="str">
        <f t="shared" si="23"/>
        <v/>
      </c>
      <c r="V289" s="34" t="str">
        <f t="shared" si="24"/>
        <v/>
      </c>
      <c r="X289" s="35" t="str">
        <f t="shared" si="25"/>
        <v/>
      </c>
    </row>
    <row r="290" spans="20:24">
      <c r="T290" s="20" t="str">
        <f t="shared" si="22"/>
        <v/>
      </c>
      <c r="U290" s="20" t="str">
        <f t="shared" si="23"/>
        <v/>
      </c>
      <c r="V290" s="34" t="str">
        <f t="shared" si="24"/>
        <v/>
      </c>
      <c r="X290" s="35" t="str">
        <f t="shared" si="25"/>
        <v/>
      </c>
    </row>
    <row r="291" spans="20:24">
      <c r="T291" s="20" t="str">
        <f t="shared" si="22"/>
        <v/>
      </c>
      <c r="U291" s="20" t="str">
        <f t="shared" si="23"/>
        <v/>
      </c>
      <c r="V291" s="34" t="str">
        <f t="shared" si="24"/>
        <v/>
      </c>
      <c r="X291" s="35" t="str">
        <f t="shared" si="25"/>
        <v/>
      </c>
    </row>
    <row r="292" spans="20:24">
      <c r="T292" s="20" t="str">
        <f t="shared" si="22"/>
        <v/>
      </c>
      <c r="U292" s="20" t="str">
        <f t="shared" si="23"/>
        <v/>
      </c>
      <c r="V292" s="34" t="str">
        <f t="shared" si="24"/>
        <v/>
      </c>
      <c r="X292" s="35" t="str">
        <f t="shared" si="25"/>
        <v/>
      </c>
    </row>
    <row r="293" spans="20:24">
      <c r="T293" s="20" t="str">
        <f t="shared" si="22"/>
        <v/>
      </c>
      <c r="U293" s="20" t="str">
        <f t="shared" si="23"/>
        <v/>
      </c>
      <c r="V293" s="34" t="str">
        <f t="shared" si="24"/>
        <v/>
      </c>
      <c r="X293" s="35" t="str">
        <f t="shared" si="25"/>
        <v/>
      </c>
    </row>
    <row r="294" spans="20:24">
      <c r="T294" s="20" t="str">
        <f t="shared" si="22"/>
        <v/>
      </c>
      <c r="U294" s="20" t="str">
        <f t="shared" si="23"/>
        <v/>
      </c>
      <c r="V294" s="34" t="str">
        <f t="shared" si="24"/>
        <v/>
      </c>
      <c r="X294" s="35" t="str">
        <f t="shared" si="25"/>
        <v/>
      </c>
    </row>
    <row r="295" spans="20:24">
      <c r="T295" s="20" t="str">
        <f t="shared" si="22"/>
        <v/>
      </c>
      <c r="U295" s="20" t="str">
        <f t="shared" si="23"/>
        <v/>
      </c>
      <c r="V295" s="34" t="str">
        <f t="shared" si="24"/>
        <v/>
      </c>
      <c r="X295" s="35" t="str">
        <f t="shared" si="25"/>
        <v/>
      </c>
    </row>
    <row r="296" spans="20:24">
      <c r="T296" s="20" t="str">
        <f t="shared" si="22"/>
        <v/>
      </c>
      <c r="U296" s="20" t="str">
        <f t="shared" si="23"/>
        <v/>
      </c>
      <c r="V296" s="34" t="str">
        <f t="shared" si="24"/>
        <v/>
      </c>
      <c r="X296" s="35" t="str">
        <f t="shared" si="25"/>
        <v/>
      </c>
    </row>
    <row r="297" spans="20:24">
      <c r="T297" s="20" t="str">
        <f t="shared" si="22"/>
        <v/>
      </c>
      <c r="U297" s="20" t="str">
        <f t="shared" si="23"/>
        <v/>
      </c>
      <c r="V297" s="34" t="str">
        <f t="shared" si="24"/>
        <v/>
      </c>
      <c r="X297" s="35" t="str">
        <f t="shared" si="25"/>
        <v/>
      </c>
    </row>
    <row r="298" spans="20:24">
      <c r="T298" s="20" t="str">
        <f t="shared" si="22"/>
        <v/>
      </c>
      <c r="U298" s="20" t="str">
        <f t="shared" si="23"/>
        <v/>
      </c>
      <c r="V298" s="34" t="str">
        <f t="shared" si="24"/>
        <v/>
      </c>
      <c r="X298" s="35" t="str">
        <f t="shared" si="25"/>
        <v/>
      </c>
    </row>
    <row r="299" spans="20:24">
      <c r="T299" s="20" t="str">
        <f t="shared" si="22"/>
        <v/>
      </c>
      <c r="U299" s="20" t="str">
        <f t="shared" si="23"/>
        <v/>
      </c>
      <c r="V299" s="34" t="str">
        <f t="shared" si="24"/>
        <v/>
      </c>
      <c r="X299" s="35" t="str">
        <f t="shared" si="25"/>
        <v/>
      </c>
    </row>
    <row r="300" spans="20:24">
      <c r="T300" s="20" t="str">
        <f t="shared" si="22"/>
        <v/>
      </c>
      <c r="U300" s="20" t="str">
        <f t="shared" si="23"/>
        <v/>
      </c>
      <c r="V300" s="34" t="str">
        <f t="shared" si="24"/>
        <v/>
      </c>
      <c r="X300" s="35" t="str">
        <f t="shared" si="25"/>
        <v/>
      </c>
    </row>
    <row r="301" spans="20:24">
      <c r="T301" s="20" t="str">
        <f t="shared" si="22"/>
        <v/>
      </c>
    </row>
  </sheetData>
  <sheetProtection sheet="1" formatColumns="0" formatRows="0" insertHyperlinks="0" sort="0" autoFilter="0" pivotTables="0"/>
  <protectedRanges>
    <protectedRange sqref="A1:X1048576" name="AllowSortRange"/>
  </protectedRanges>
  <autoFilter ref="A3:X301">
    <sortState ref="A4:X301">
      <sortCondition ref="A3:A301"/>
    </sortState>
  </autoFilter>
  <mergeCells count="1">
    <mergeCell ref="A1:X1"/>
  </mergeCells>
  <conditionalFormatting sqref="A4:U1048576">
    <cfRule type="expression" dxfId="44" priority="2" stopIfTrue="1">
      <formula>$W4&lt;&gt;""</formula>
    </cfRule>
    <cfRule type="expression" dxfId="43" priority="3" stopIfTrue="1">
      <formula>AND($B4="", $A4&lt;&gt;"")</formula>
    </cfRule>
    <cfRule type="expression" dxfId="42" priority="4" stopIfTrue="1">
      <formula>$U4&lt;0</formula>
    </cfRule>
    <cfRule type="expression" dxfId="41" priority="5">
      <formula>AND($U4&gt;0, $U4&lt;&gt;"")</formula>
    </cfRule>
    <cfRule type="expression" dxfId="40" priority="6">
      <formula>AND($U4=0, $U4&lt;&gt;"")</formula>
    </cfRule>
  </conditionalFormatting>
  <conditionalFormatting sqref="V2:V1048576">
    <cfRule type="dataBar" priority="1">
      <dataBar>
        <cfvo type="num" val="0"/>
        <cfvo type="num" val="1"/>
        <color rgb="FFF79646"/>
      </dataBar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533"/>
  <sheetViews>
    <sheetView workbookViewId="0">
      <pane ySplit="1" topLeftCell="A416" activePane="bottomLeft" state="frozen"/>
      <selection pane="bottomLeft" activeCell="C482" sqref="C482"/>
    </sheetView>
  </sheetViews>
  <sheetFormatPr defaultRowHeight="15"/>
  <cols>
    <col min="1" max="1" width="14.28515625" bestFit="1" customWidth="1"/>
    <col min="2" max="2" width="48.140625" customWidth="1"/>
    <col min="3" max="3" width="9.5703125" bestFit="1" customWidth="1"/>
    <col min="4" max="4" width="6.85546875" bestFit="1" customWidth="1"/>
    <col min="8" max="8" width="15" bestFit="1" customWidth="1"/>
  </cols>
  <sheetData>
    <row r="1" spans="1:9" s="13" customFormat="1">
      <c r="A1" s="12" t="s">
        <v>365</v>
      </c>
      <c r="B1" s="12" t="s">
        <v>366</v>
      </c>
      <c r="C1" s="12" t="s">
        <v>367</v>
      </c>
      <c r="D1" s="12" t="s">
        <v>368</v>
      </c>
      <c r="E1" s="12" t="s">
        <v>369</v>
      </c>
      <c r="F1" s="12" t="s">
        <v>370</v>
      </c>
      <c r="G1" s="15" t="s">
        <v>4</v>
      </c>
      <c r="H1" s="12" t="s">
        <v>371</v>
      </c>
      <c r="I1" s="12" t="s">
        <v>372</v>
      </c>
    </row>
    <row r="2" spans="1:9">
      <c r="A2" s="67">
        <v>45299</v>
      </c>
      <c r="B2" t="s">
        <v>128</v>
      </c>
      <c r="D2">
        <v>133</v>
      </c>
    </row>
    <row r="3" spans="1:9">
      <c r="B3" t="s">
        <v>1462</v>
      </c>
      <c r="C3">
        <v>118</v>
      </c>
    </row>
    <row r="4" spans="1:9">
      <c r="B4" t="s">
        <v>927</v>
      </c>
      <c r="C4">
        <v>31</v>
      </c>
    </row>
    <row r="5" spans="1:9">
      <c r="B5" t="s">
        <v>1222</v>
      </c>
      <c r="C5">
        <v>31</v>
      </c>
    </row>
    <row r="6" spans="1:9">
      <c r="B6" t="s">
        <v>373</v>
      </c>
      <c r="D6">
        <v>135</v>
      </c>
    </row>
    <row r="7" spans="1:9">
      <c r="B7" t="s">
        <v>1463</v>
      </c>
      <c r="D7">
        <v>233</v>
      </c>
    </row>
    <row r="8" spans="1:9">
      <c r="B8" t="s">
        <v>900</v>
      </c>
      <c r="D8">
        <v>75</v>
      </c>
    </row>
    <row r="9" spans="1:9">
      <c r="B9" t="s">
        <v>765</v>
      </c>
      <c r="D9">
        <v>75</v>
      </c>
    </row>
    <row r="10" spans="1:9">
      <c r="B10" t="s">
        <v>1437</v>
      </c>
      <c r="D10">
        <v>186</v>
      </c>
    </row>
    <row r="12" spans="1:9">
      <c r="A12" s="67">
        <v>45300</v>
      </c>
      <c r="B12" t="s">
        <v>1464</v>
      </c>
      <c r="C12">
        <v>215</v>
      </c>
    </row>
    <row r="13" spans="1:9">
      <c r="B13" t="s">
        <v>888</v>
      </c>
      <c r="C13">
        <v>74</v>
      </c>
    </row>
    <row r="14" spans="1:9">
      <c r="B14" t="s">
        <v>1416</v>
      </c>
      <c r="C14">
        <v>45</v>
      </c>
    </row>
    <row r="15" spans="1:9">
      <c r="B15" t="s">
        <v>702</v>
      </c>
      <c r="D15">
        <v>80</v>
      </c>
    </row>
    <row r="16" spans="1:9">
      <c r="B16" t="s">
        <v>401</v>
      </c>
      <c r="C16">
        <v>80</v>
      </c>
    </row>
    <row r="17" spans="1:4">
      <c r="B17" t="s">
        <v>1465</v>
      </c>
      <c r="C17">
        <v>140</v>
      </c>
    </row>
    <row r="18" spans="1:4">
      <c r="B18" t="s">
        <v>1424</v>
      </c>
      <c r="C18">
        <v>100</v>
      </c>
      <c r="D18">
        <v>30</v>
      </c>
    </row>
    <row r="19" spans="1:4">
      <c r="B19" t="s">
        <v>1466</v>
      </c>
      <c r="D19">
        <v>202</v>
      </c>
    </row>
    <row r="20" spans="1:4">
      <c r="B20" t="s">
        <v>831</v>
      </c>
      <c r="C20">
        <v>120</v>
      </c>
    </row>
    <row r="21" spans="1:4">
      <c r="B21" t="s">
        <v>1326</v>
      </c>
      <c r="D21">
        <v>115</v>
      </c>
    </row>
    <row r="23" spans="1:4">
      <c r="A23" s="67">
        <v>45301</v>
      </c>
      <c r="B23" t="s">
        <v>1339</v>
      </c>
      <c r="C23">
        <v>45</v>
      </c>
    </row>
    <row r="24" spans="1:4">
      <c r="B24" t="s">
        <v>1467</v>
      </c>
      <c r="C24">
        <v>15</v>
      </c>
    </row>
    <row r="25" spans="1:4">
      <c r="B25" t="s">
        <v>1435</v>
      </c>
      <c r="C25">
        <v>255</v>
      </c>
    </row>
    <row r="26" spans="1:4">
      <c r="B26" t="s">
        <v>520</v>
      </c>
      <c r="D26">
        <v>100</v>
      </c>
    </row>
    <row r="28" spans="1:4">
      <c r="A28" s="67">
        <v>45302</v>
      </c>
      <c r="B28" t="s">
        <v>551</v>
      </c>
      <c r="C28">
        <v>131</v>
      </c>
    </row>
    <row r="29" spans="1:4">
      <c r="B29" t="s">
        <v>575</v>
      </c>
      <c r="C29">
        <v>70</v>
      </c>
    </row>
    <row r="30" spans="1:4">
      <c r="B30" t="s">
        <v>1355</v>
      </c>
      <c r="C30">
        <v>69</v>
      </c>
    </row>
    <row r="31" spans="1:4">
      <c r="B31" t="s">
        <v>952</v>
      </c>
      <c r="D31">
        <v>133</v>
      </c>
    </row>
    <row r="33" spans="1:4">
      <c r="A33" s="67">
        <v>45303</v>
      </c>
      <c r="B33" t="s">
        <v>1469</v>
      </c>
      <c r="D33">
        <v>320</v>
      </c>
    </row>
    <row r="34" spans="1:4">
      <c r="B34" t="s">
        <v>1458</v>
      </c>
      <c r="C34">
        <v>271</v>
      </c>
    </row>
    <row r="36" spans="1:4">
      <c r="A36" s="67">
        <v>45304</v>
      </c>
      <c r="B36" t="s">
        <v>528</v>
      </c>
      <c r="D36">
        <v>140</v>
      </c>
    </row>
    <row r="37" spans="1:4">
      <c r="A37" s="67">
        <v>45306</v>
      </c>
      <c r="B37" t="s">
        <v>1470</v>
      </c>
      <c r="D37">
        <v>22</v>
      </c>
    </row>
    <row r="38" spans="1:4">
      <c r="B38" t="s">
        <v>127</v>
      </c>
      <c r="C38">
        <v>140</v>
      </c>
    </row>
    <row r="40" spans="1:4">
      <c r="A40" s="67">
        <v>45307</v>
      </c>
      <c r="B40" t="s">
        <v>912</v>
      </c>
      <c r="C40">
        <v>148</v>
      </c>
    </row>
    <row r="41" spans="1:4">
      <c r="B41" t="s">
        <v>1471</v>
      </c>
      <c r="C41">
        <v>85</v>
      </c>
    </row>
    <row r="42" spans="1:4">
      <c r="B42" t="s">
        <v>990</v>
      </c>
      <c r="D42">
        <v>89</v>
      </c>
    </row>
    <row r="43" spans="1:4">
      <c r="B43" t="s">
        <v>815</v>
      </c>
      <c r="D43">
        <v>48</v>
      </c>
    </row>
    <row r="44" spans="1:4">
      <c r="B44" t="s">
        <v>194</v>
      </c>
      <c r="D44">
        <v>142</v>
      </c>
    </row>
    <row r="46" spans="1:4">
      <c r="A46" s="67">
        <v>45308</v>
      </c>
      <c r="B46" t="s">
        <v>527</v>
      </c>
      <c r="D46">
        <v>140</v>
      </c>
    </row>
    <row r="47" spans="1:4">
      <c r="B47" t="s">
        <v>1302</v>
      </c>
      <c r="D47">
        <v>60</v>
      </c>
    </row>
    <row r="48" spans="1:4">
      <c r="B48" t="s">
        <v>1007</v>
      </c>
      <c r="C48">
        <v>95</v>
      </c>
    </row>
    <row r="49" spans="1:4">
      <c r="B49" t="s">
        <v>911</v>
      </c>
      <c r="C49">
        <v>172</v>
      </c>
    </row>
    <row r="51" spans="1:4">
      <c r="A51" s="67">
        <v>45309</v>
      </c>
      <c r="B51" t="s">
        <v>856</v>
      </c>
      <c r="D51">
        <v>85</v>
      </c>
    </row>
    <row r="53" spans="1:4">
      <c r="A53" s="67">
        <v>45314</v>
      </c>
      <c r="B53" t="s">
        <v>1472</v>
      </c>
      <c r="C53">
        <v>155</v>
      </c>
    </row>
    <row r="54" spans="1:4">
      <c r="B54" t="s">
        <v>1473</v>
      </c>
      <c r="D54">
        <v>75</v>
      </c>
    </row>
    <row r="55" spans="1:4">
      <c r="B55" t="s">
        <v>1042</v>
      </c>
      <c r="C55">
        <v>48</v>
      </c>
    </row>
    <row r="56" spans="1:4">
      <c r="B56" t="s">
        <v>1474</v>
      </c>
      <c r="D56">
        <v>158</v>
      </c>
    </row>
    <row r="58" spans="1:4">
      <c r="A58" s="67">
        <v>45316</v>
      </c>
      <c r="B58" t="s">
        <v>1475</v>
      </c>
      <c r="C58">
        <v>300</v>
      </c>
    </row>
    <row r="59" spans="1:4">
      <c r="A59" s="67">
        <v>45317</v>
      </c>
      <c r="B59" t="s">
        <v>1476</v>
      </c>
      <c r="C59">
        <v>100</v>
      </c>
    </row>
    <row r="60" spans="1:4">
      <c r="B60" t="s">
        <v>1477</v>
      </c>
      <c r="D60">
        <v>167</v>
      </c>
    </row>
    <row r="61" spans="1:4">
      <c r="A61" s="67">
        <v>45322</v>
      </c>
      <c r="B61" t="s">
        <v>531</v>
      </c>
      <c r="D61">
        <v>75</v>
      </c>
    </row>
    <row r="62" spans="1:4">
      <c r="A62" s="68">
        <v>45323</v>
      </c>
      <c r="B62" t="s">
        <v>1479</v>
      </c>
      <c r="D62">
        <v>184</v>
      </c>
    </row>
    <row r="63" spans="1:4">
      <c r="B63" t="s">
        <v>590</v>
      </c>
      <c r="D63">
        <v>202</v>
      </c>
    </row>
    <row r="64" spans="1:4">
      <c r="B64" t="s">
        <v>1451</v>
      </c>
      <c r="D64">
        <v>69</v>
      </c>
    </row>
    <row r="65" spans="1:4">
      <c r="B65" t="s">
        <v>549</v>
      </c>
      <c r="D65">
        <v>80</v>
      </c>
    </row>
    <row r="66" spans="1:4">
      <c r="B66" t="s">
        <v>713</v>
      </c>
      <c r="D66">
        <v>45</v>
      </c>
    </row>
    <row r="67" spans="1:4">
      <c r="B67" t="s">
        <v>1443</v>
      </c>
      <c r="D67">
        <v>115</v>
      </c>
    </row>
    <row r="69" spans="1:4">
      <c r="A69" s="67">
        <v>45324</v>
      </c>
      <c r="B69" t="s">
        <v>1435</v>
      </c>
      <c r="C69">
        <v>250</v>
      </c>
    </row>
    <row r="70" spans="1:4">
      <c r="B70" t="s">
        <v>1025</v>
      </c>
      <c r="D70">
        <v>51</v>
      </c>
    </row>
    <row r="71" spans="1:4">
      <c r="B71" t="s">
        <v>1480</v>
      </c>
      <c r="C71">
        <v>120</v>
      </c>
    </row>
    <row r="73" spans="1:4">
      <c r="A73" s="67">
        <v>45327</v>
      </c>
      <c r="B73" t="s">
        <v>506</v>
      </c>
      <c r="C73">
        <v>150</v>
      </c>
    </row>
    <row r="74" spans="1:4">
      <c r="B74" t="s">
        <v>1481</v>
      </c>
      <c r="D74">
        <v>31</v>
      </c>
    </row>
    <row r="75" spans="1:4">
      <c r="B75" t="s">
        <v>1222</v>
      </c>
      <c r="C75">
        <v>31</v>
      </c>
    </row>
    <row r="76" spans="1:4">
      <c r="B76" t="s">
        <v>436</v>
      </c>
      <c r="D76">
        <v>133</v>
      </c>
    </row>
    <row r="77" spans="1:4">
      <c r="B77" t="s">
        <v>1482</v>
      </c>
      <c r="D77">
        <v>135</v>
      </c>
    </row>
    <row r="79" spans="1:4">
      <c r="A79" s="67">
        <v>45328</v>
      </c>
      <c r="B79" t="s">
        <v>1483</v>
      </c>
      <c r="C79">
        <v>132</v>
      </c>
    </row>
    <row r="80" spans="1:4">
      <c r="B80" t="s">
        <v>1445</v>
      </c>
      <c r="C80">
        <v>45</v>
      </c>
    </row>
    <row r="81" spans="1:4">
      <c r="B81" t="s">
        <v>715</v>
      </c>
      <c r="D81">
        <v>75</v>
      </c>
    </row>
    <row r="82" spans="1:4">
      <c r="B82" t="s">
        <v>981</v>
      </c>
      <c r="C82">
        <v>74</v>
      </c>
    </row>
    <row r="83" spans="1:4">
      <c r="B83" t="s">
        <v>991</v>
      </c>
      <c r="D83">
        <v>320</v>
      </c>
    </row>
    <row r="84" spans="1:4">
      <c r="B84" t="s">
        <v>104</v>
      </c>
      <c r="C84">
        <v>85</v>
      </c>
    </row>
    <row r="85" spans="1:4">
      <c r="B85" t="s">
        <v>990</v>
      </c>
      <c r="D85">
        <v>89</v>
      </c>
    </row>
    <row r="86" spans="1:4">
      <c r="B86" t="s">
        <v>1484</v>
      </c>
      <c r="C86">
        <v>140</v>
      </c>
    </row>
    <row r="87" spans="1:4">
      <c r="B87" t="s">
        <v>1019</v>
      </c>
      <c r="C87">
        <v>120</v>
      </c>
    </row>
    <row r="88" spans="1:4">
      <c r="B88" t="s">
        <v>1486</v>
      </c>
      <c r="C88">
        <v>50</v>
      </c>
    </row>
    <row r="89" spans="1:4">
      <c r="B89" t="s">
        <v>1487</v>
      </c>
      <c r="C89">
        <v>20</v>
      </c>
    </row>
    <row r="90" spans="1:4">
      <c r="B90" t="s">
        <v>1488</v>
      </c>
      <c r="D90">
        <v>160</v>
      </c>
    </row>
    <row r="91" spans="1:4">
      <c r="B91" t="s">
        <v>1489</v>
      </c>
      <c r="D91">
        <v>170</v>
      </c>
    </row>
    <row r="93" spans="1:4">
      <c r="A93" s="67">
        <v>45329</v>
      </c>
      <c r="B93" t="s">
        <v>1075</v>
      </c>
      <c r="D93">
        <v>186</v>
      </c>
    </row>
    <row r="94" spans="1:4">
      <c r="B94" t="s">
        <v>1339</v>
      </c>
      <c r="D94">
        <v>45</v>
      </c>
    </row>
    <row r="95" spans="1:4">
      <c r="B95" t="s">
        <v>1422</v>
      </c>
      <c r="D95">
        <v>233</v>
      </c>
    </row>
    <row r="96" spans="1:4">
      <c r="B96" t="s">
        <v>949</v>
      </c>
      <c r="C96">
        <v>320</v>
      </c>
    </row>
    <row r="97" spans="1:4">
      <c r="B97" t="s">
        <v>1491</v>
      </c>
      <c r="D97">
        <v>75</v>
      </c>
    </row>
    <row r="98" spans="1:4">
      <c r="B98" t="s">
        <v>1492</v>
      </c>
      <c r="C98">
        <v>70</v>
      </c>
    </row>
    <row r="100" spans="1:4">
      <c r="A100" s="67">
        <v>45330</v>
      </c>
      <c r="B100" t="s">
        <v>435</v>
      </c>
      <c r="C100">
        <v>200</v>
      </c>
    </row>
    <row r="101" spans="1:4">
      <c r="B101" t="s">
        <v>528</v>
      </c>
      <c r="D101">
        <v>140</v>
      </c>
    </row>
    <row r="102" spans="1:4">
      <c r="B102" t="s">
        <v>575</v>
      </c>
      <c r="C102">
        <v>70</v>
      </c>
    </row>
    <row r="103" spans="1:4">
      <c r="B103" t="s">
        <v>576</v>
      </c>
      <c r="D103">
        <v>132</v>
      </c>
    </row>
    <row r="104" spans="1:4">
      <c r="B104" t="s">
        <v>476</v>
      </c>
      <c r="C104">
        <v>128</v>
      </c>
    </row>
    <row r="105" spans="1:4">
      <c r="B105" t="s">
        <v>1493</v>
      </c>
      <c r="C105">
        <v>22</v>
      </c>
    </row>
    <row r="106" spans="1:4">
      <c r="B106" t="s">
        <v>1097</v>
      </c>
      <c r="C106">
        <v>48</v>
      </c>
    </row>
    <row r="107" spans="1:4">
      <c r="B107" t="s">
        <v>608</v>
      </c>
      <c r="C107">
        <v>80</v>
      </c>
    </row>
    <row r="108" spans="1:4">
      <c r="B108" t="s">
        <v>221</v>
      </c>
      <c r="C108">
        <v>200</v>
      </c>
    </row>
    <row r="109" spans="1:4">
      <c r="B109" t="s">
        <v>1494</v>
      </c>
      <c r="C109">
        <v>70</v>
      </c>
    </row>
    <row r="111" spans="1:4">
      <c r="A111" s="67">
        <v>45331</v>
      </c>
      <c r="B111" t="s">
        <v>404</v>
      </c>
      <c r="D111">
        <v>100</v>
      </c>
    </row>
    <row r="112" spans="1:4">
      <c r="B112" t="s">
        <v>1456</v>
      </c>
      <c r="C112">
        <v>95</v>
      </c>
    </row>
    <row r="113" spans="1:4">
      <c r="B113" t="s">
        <v>508</v>
      </c>
      <c r="C113">
        <v>163</v>
      </c>
    </row>
    <row r="114" spans="1:4">
      <c r="B114" t="s">
        <v>1495</v>
      </c>
      <c r="C114">
        <v>75</v>
      </c>
    </row>
    <row r="116" spans="1:4">
      <c r="A116" s="67">
        <v>45334</v>
      </c>
      <c r="B116" t="s">
        <v>1427</v>
      </c>
      <c r="D116">
        <v>22</v>
      </c>
    </row>
    <row r="117" spans="1:4">
      <c r="B117" t="s">
        <v>504</v>
      </c>
      <c r="C117">
        <v>100</v>
      </c>
    </row>
    <row r="119" spans="1:4">
      <c r="A119" s="67">
        <v>45335</v>
      </c>
      <c r="B119" t="s">
        <v>912</v>
      </c>
      <c r="C119">
        <v>148</v>
      </c>
    </row>
    <row r="120" spans="1:4">
      <c r="B120" t="s">
        <v>1496</v>
      </c>
      <c r="C120">
        <v>215</v>
      </c>
    </row>
    <row r="121" spans="1:4">
      <c r="B121" t="s">
        <v>1189</v>
      </c>
      <c r="D121">
        <v>155</v>
      </c>
    </row>
    <row r="122" spans="1:4">
      <c r="B122" t="s">
        <v>1497</v>
      </c>
      <c r="D122">
        <v>68</v>
      </c>
    </row>
    <row r="123" spans="1:4">
      <c r="A123" s="67">
        <v>45336</v>
      </c>
      <c r="B123" t="s">
        <v>1498</v>
      </c>
      <c r="C123">
        <v>100</v>
      </c>
    </row>
    <row r="124" spans="1:4">
      <c r="A124" s="67">
        <v>45337</v>
      </c>
      <c r="B124" t="s">
        <v>1499</v>
      </c>
      <c r="D124">
        <v>160</v>
      </c>
    </row>
    <row r="125" spans="1:4">
      <c r="A125" s="67">
        <v>45338</v>
      </c>
      <c r="B125" t="s">
        <v>982</v>
      </c>
      <c r="D125">
        <v>63</v>
      </c>
    </row>
    <row r="126" spans="1:4">
      <c r="B126" t="s">
        <v>1500</v>
      </c>
      <c r="C126">
        <v>60</v>
      </c>
    </row>
    <row r="128" spans="1:4">
      <c r="A128" s="67">
        <v>45341</v>
      </c>
      <c r="B128" t="s">
        <v>1501</v>
      </c>
      <c r="D128">
        <v>60</v>
      </c>
    </row>
    <row r="129" spans="1:4">
      <c r="B129" t="s">
        <v>1458</v>
      </c>
      <c r="C129">
        <v>200</v>
      </c>
      <c r="D129">
        <v>71</v>
      </c>
    </row>
    <row r="131" spans="1:4">
      <c r="A131" s="67">
        <v>45342</v>
      </c>
      <c r="B131" t="s">
        <v>952</v>
      </c>
      <c r="D131">
        <v>133</v>
      </c>
    </row>
    <row r="132" spans="1:4">
      <c r="A132" s="67">
        <v>45343</v>
      </c>
      <c r="B132" t="s">
        <v>472</v>
      </c>
      <c r="C132">
        <v>85</v>
      </c>
    </row>
    <row r="133" spans="1:4">
      <c r="B133" t="s">
        <v>481</v>
      </c>
      <c r="D133">
        <v>100</v>
      </c>
    </row>
    <row r="134" spans="1:4">
      <c r="B134" t="s">
        <v>389</v>
      </c>
      <c r="D134">
        <v>140</v>
      </c>
    </row>
    <row r="135" spans="1:4">
      <c r="B135" t="s">
        <v>1502</v>
      </c>
      <c r="C135">
        <v>70</v>
      </c>
    </row>
    <row r="137" spans="1:4">
      <c r="A137" s="67">
        <v>45344</v>
      </c>
      <c r="B137" t="s">
        <v>1503</v>
      </c>
      <c r="C137">
        <v>75</v>
      </c>
    </row>
    <row r="138" spans="1:4">
      <c r="B138" t="s">
        <v>476</v>
      </c>
      <c r="D138">
        <v>120</v>
      </c>
    </row>
    <row r="140" spans="1:4">
      <c r="A140" s="67">
        <v>45345</v>
      </c>
      <c r="B140" t="s">
        <v>1504</v>
      </c>
      <c r="C140">
        <v>207</v>
      </c>
    </row>
    <row r="141" spans="1:4">
      <c r="A141" s="67">
        <v>45349</v>
      </c>
      <c r="B141" t="s">
        <v>1505</v>
      </c>
      <c r="D141">
        <v>85</v>
      </c>
    </row>
    <row r="142" spans="1:4">
      <c r="B142" t="s">
        <v>1506</v>
      </c>
      <c r="D142">
        <v>158</v>
      </c>
    </row>
    <row r="143" spans="1:4">
      <c r="B143" t="s">
        <v>1485</v>
      </c>
      <c r="D143">
        <v>110</v>
      </c>
    </row>
    <row r="144" spans="1:4">
      <c r="A144" s="67">
        <v>45350</v>
      </c>
      <c r="B144" t="s">
        <v>254</v>
      </c>
      <c r="D144">
        <v>100</v>
      </c>
    </row>
    <row r="145" spans="1:4">
      <c r="A145" s="67">
        <v>45351</v>
      </c>
      <c r="B145" t="s">
        <v>1457</v>
      </c>
      <c r="D145">
        <v>63</v>
      </c>
    </row>
    <row r="146" spans="1:4">
      <c r="B146" t="s">
        <v>702</v>
      </c>
      <c r="C146">
        <v>80</v>
      </c>
    </row>
    <row r="147" spans="1:4">
      <c r="B147" t="s">
        <v>1507</v>
      </c>
      <c r="C147">
        <v>60</v>
      </c>
    </row>
    <row r="148" spans="1:4">
      <c r="B148" t="s">
        <v>1508</v>
      </c>
      <c r="C148">
        <v>207</v>
      </c>
    </row>
    <row r="149" spans="1:4">
      <c r="B149" t="s">
        <v>1509</v>
      </c>
      <c r="C149">
        <v>160</v>
      </c>
    </row>
    <row r="150" spans="1:4">
      <c r="A150" s="67">
        <v>45352</v>
      </c>
      <c r="B150" t="s">
        <v>1510</v>
      </c>
      <c r="C150">
        <v>180</v>
      </c>
    </row>
    <row r="151" spans="1:4">
      <c r="B151" t="s">
        <v>1511</v>
      </c>
      <c r="C151">
        <v>118</v>
      </c>
    </row>
    <row r="152" spans="1:4">
      <c r="B152" t="s">
        <v>905</v>
      </c>
      <c r="D152">
        <v>51</v>
      </c>
    </row>
    <row r="153" spans="1:4">
      <c r="B153" t="s">
        <v>991</v>
      </c>
      <c r="D153">
        <v>320</v>
      </c>
    </row>
    <row r="154" spans="1:4">
      <c r="B154" t="s">
        <v>1513</v>
      </c>
      <c r="C154">
        <v>207</v>
      </c>
    </row>
    <row r="156" spans="1:4">
      <c r="A156" s="67">
        <v>45355</v>
      </c>
      <c r="B156" t="s">
        <v>1514</v>
      </c>
      <c r="C156">
        <v>150</v>
      </c>
    </row>
    <row r="157" spans="1:4">
      <c r="B157" t="s">
        <v>1516</v>
      </c>
      <c r="C157">
        <v>207</v>
      </c>
    </row>
    <row r="158" spans="1:4">
      <c r="B158" t="s">
        <v>1435</v>
      </c>
      <c r="C158">
        <v>255</v>
      </c>
    </row>
    <row r="159" spans="1:4">
      <c r="B159" t="s">
        <v>1188</v>
      </c>
      <c r="C159">
        <v>31</v>
      </c>
    </row>
    <row r="160" spans="1:4">
      <c r="B160" t="s">
        <v>1136</v>
      </c>
      <c r="D160">
        <v>31</v>
      </c>
    </row>
    <row r="161" spans="1:4">
      <c r="B161" t="s">
        <v>436</v>
      </c>
      <c r="D161">
        <v>133</v>
      </c>
    </row>
    <row r="162" spans="1:4">
      <c r="B162" t="s">
        <v>900</v>
      </c>
      <c r="D162">
        <v>75</v>
      </c>
    </row>
    <row r="164" spans="1:4">
      <c r="A164" s="67">
        <v>45356</v>
      </c>
      <c r="B164" t="s">
        <v>888</v>
      </c>
      <c r="C164">
        <v>74</v>
      </c>
    </row>
    <row r="165" spans="1:4">
      <c r="B165" t="s">
        <v>551</v>
      </c>
      <c r="C165">
        <v>131</v>
      </c>
    </row>
    <row r="166" spans="1:4">
      <c r="B166" t="s">
        <v>1517</v>
      </c>
      <c r="C166">
        <v>207</v>
      </c>
    </row>
    <row r="167" spans="1:4">
      <c r="B167" t="s">
        <v>1518</v>
      </c>
      <c r="D167">
        <v>207</v>
      </c>
    </row>
    <row r="168" spans="1:4">
      <c r="B168" t="s">
        <v>1451</v>
      </c>
      <c r="D168">
        <v>69</v>
      </c>
    </row>
    <row r="169" spans="1:4">
      <c r="B169" t="s">
        <v>1519</v>
      </c>
      <c r="C169">
        <v>215</v>
      </c>
    </row>
    <row r="170" spans="1:4">
      <c r="B170" t="s">
        <v>465</v>
      </c>
      <c r="C170">
        <v>140</v>
      </c>
    </row>
    <row r="171" spans="1:4">
      <c r="B171" t="s">
        <v>1520</v>
      </c>
      <c r="C171">
        <v>140</v>
      </c>
    </row>
    <row r="172" spans="1:4">
      <c r="B172" t="s">
        <v>1443</v>
      </c>
      <c r="D172">
        <v>115</v>
      </c>
    </row>
    <row r="174" spans="1:4">
      <c r="A174" s="67">
        <v>45357</v>
      </c>
      <c r="B174" t="s">
        <v>1339</v>
      </c>
      <c r="D174">
        <v>45</v>
      </c>
    </row>
    <row r="175" spans="1:4">
      <c r="B175" t="s">
        <v>373</v>
      </c>
      <c r="D175">
        <v>135</v>
      </c>
    </row>
    <row r="176" spans="1:4">
      <c r="B176" t="s">
        <v>1521</v>
      </c>
      <c r="C176">
        <v>182</v>
      </c>
    </row>
    <row r="177" spans="1:4">
      <c r="B177" t="s">
        <v>1522</v>
      </c>
      <c r="C177">
        <v>202</v>
      </c>
    </row>
    <row r="178" spans="1:4">
      <c r="B178" t="s">
        <v>1523</v>
      </c>
      <c r="D178">
        <v>233</v>
      </c>
    </row>
    <row r="180" spans="1:4">
      <c r="A180" s="67">
        <v>45358</v>
      </c>
      <c r="B180" t="s">
        <v>1524</v>
      </c>
      <c r="C180">
        <v>60</v>
      </c>
    </row>
    <row r="181" spans="1:4">
      <c r="B181" t="s">
        <v>575</v>
      </c>
      <c r="C181">
        <v>70</v>
      </c>
    </row>
    <row r="182" spans="1:4">
      <c r="B182" t="s">
        <v>1473</v>
      </c>
      <c r="D182">
        <v>75</v>
      </c>
    </row>
    <row r="183" spans="1:4">
      <c r="B183" t="s">
        <v>576</v>
      </c>
      <c r="D183">
        <v>132</v>
      </c>
    </row>
    <row r="184" spans="1:4">
      <c r="B184" t="s">
        <v>401</v>
      </c>
      <c r="C184">
        <v>80</v>
      </c>
    </row>
    <row r="185" spans="1:4">
      <c r="B185" t="s">
        <v>1488</v>
      </c>
      <c r="D185">
        <v>110</v>
      </c>
    </row>
    <row r="186" spans="1:4">
      <c r="B186" t="s">
        <v>104</v>
      </c>
      <c r="C186">
        <v>85</v>
      </c>
    </row>
    <row r="187" spans="1:4">
      <c r="B187" t="s">
        <v>831</v>
      </c>
      <c r="C187">
        <v>120</v>
      </c>
    </row>
    <row r="189" spans="1:4">
      <c r="A189" s="67">
        <v>45360</v>
      </c>
      <c r="B189" t="s">
        <v>625</v>
      </c>
      <c r="D189">
        <v>140</v>
      </c>
    </row>
    <row r="190" spans="1:4">
      <c r="B190" t="s">
        <v>1003</v>
      </c>
      <c r="C190">
        <v>75</v>
      </c>
    </row>
    <row r="191" spans="1:4">
      <c r="A191" s="67">
        <v>45362</v>
      </c>
      <c r="B191" t="s">
        <v>522</v>
      </c>
      <c r="D191">
        <v>186</v>
      </c>
    </row>
    <row r="192" spans="1:4">
      <c r="B192" t="s">
        <v>508</v>
      </c>
      <c r="C192">
        <v>163</v>
      </c>
    </row>
    <row r="193" spans="1:4">
      <c r="B193" t="s">
        <v>1427</v>
      </c>
      <c r="D193">
        <v>22</v>
      </c>
    </row>
    <row r="194" spans="1:4">
      <c r="B194" t="s">
        <v>506</v>
      </c>
      <c r="C194">
        <v>130</v>
      </c>
    </row>
    <row r="195" spans="1:4">
      <c r="B195" t="s">
        <v>520</v>
      </c>
      <c r="D195">
        <v>100</v>
      </c>
    </row>
    <row r="196" spans="1:4">
      <c r="B196" t="s">
        <v>1525</v>
      </c>
      <c r="C196">
        <v>60</v>
      </c>
    </row>
    <row r="198" spans="1:4">
      <c r="A198" s="67">
        <v>45363</v>
      </c>
      <c r="B198" t="s">
        <v>1097</v>
      </c>
      <c r="C198">
        <v>48</v>
      </c>
    </row>
    <row r="199" spans="1:4">
      <c r="B199" t="s">
        <v>1416</v>
      </c>
      <c r="C199">
        <v>45</v>
      </c>
    </row>
    <row r="200" spans="1:4">
      <c r="B200" t="s">
        <v>454</v>
      </c>
      <c r="D200">
        <v>160</v>
      </c>
    </row>
    <row r="201" spans="1:4">
      <c r="B201" t="s">
        <v>1551</v>
      </c>
      <c r="C201">
        <v>207</v>
      </c>
    </row>
    <row r="202" spans="1:4">
      <c r="B202" t="s">
        <v>1552</v>
      </c>
      <c r="C202">
        <v>207</v>
      </c>
    </row>
    <row r="203" spans="1:4">
      <c r="B203" t="s">
        <v>1553</v>
      </c>
      <c r="C203">
        <v>207</v>
      </c>
    </row>
    <row r="206" spans="1:4">
      <c r="A206" s="67">
        <v>45364</v>
      </c>
      <c r="B206" t="s">
        <v>465</v>
      </c>
      <c r="C206">
        <v>140</v>
      </c>
    </row>
    <row r="207" spans="1:4">
      <c r="B207" t="s">
        <v>1526</v>
      </c>
      <c r="C207">
        <v>182</v>
      </c>
    </row>
    <row r="208" spans="1:4">
      <c r="B208" t="s">
        <v>1542</v>
      </c>
      <c r="C208">
        <v>207</v>
      </c>
    </row>
    <row r="209" spans="1:4">
      <c r="B209" t="s">
        <v>1115</v>
      </c>
      <c r="C209">
        <v>95</v>
      </c>
    </row>
    <row r="210" spans="1:4">
      <c r="B210" t="s">
        <v>1587</v>
      </c>
      <c r="C210">
        <v>60</v>
      </c>
    </row>
    <row r="211" spans="1:4">
      <c r="B211" t="s">
        <v>389</v>
      </c>
      <c r="D211">
        <v>140</v>
      </c>
    </row>
    <row r="213" spans="1:4">
      <c r="A213" s="67">
        <v>45365</v>
      </c>
      <c r="B213" t="s">
        <v>1554</v>
      </c>
      <c r="C213">
        <v>242</v>
      </c>
    </row>
    <row r="214" spans="1:4">
      <c r="B214" t="s">
        <v>1555</v>
      </c>
      <c r="C214">
        <v>242</v>
      </c>
    </row>
    <row r="215" spans="1:4">
      <c r="B215" t="s">
        <v>912</v>
      </c>
      <c r="D215">
        <v>148</v>
      </c>
    </row>
    <row r="216" spans="1:4">
      <c r="B216" t="s">
        <v>1556</v>
      </c>
      <c r="C216">
        <v>60</v>
      </c>
    </row>
    <row r="217" spans="1:4">
      <c r="B217" t="s">
        <v>1559</v>
      </c>
      <c r="C217">
        <v>175</v>
      </c>
    </row>
    <row r="218" spans="1:4">
      <c r="B218" t="s">
        <v>1560</v>
      </c>
      <c r="D218">
        <v>155</v>
      </c>
    </row>
    <row r="219" spans="1:4">
      <c r="B219" t="s">
        <v>1561</v>
      </c>
      <c r="C219">
        <v>150</v>
      </c>
    </row>
    <row r="221" spans="1:4">
      <c r="A221" s="67">
        <v>45366</v>
      </c>
      <c r="B221" t="s">
        <v>1562</v>
      </c>
      <c r="C221">
        <v>195</v>
      </c>
    </row>
    <row r="222" spans="1:4">
      <c r="B222" t="s">
        <v>412</v>
      </c>
      <c r="D222">
        <v>142</v>
      </c>
    </row>
    <row r="224" spans="1:4">
      <c r="A224" s="67">
        <v>45370</v>
      </c>
      <c r="B224" t="s">
        <v>530</v>
      </c>
      <c r="D224">
        <v>276</v>
      </c>
    </row>
    <row r="225" spans="1:4">
      <c r="B225" t="s">
        <v>1564</v>
      </c>
      <c r="C225">
        <v>60</v>
      </c>
    </row>
    <row r="226" spans="1:4">
      <c r="B226" t="s">
        <v>479</v>
      </c>
      <c r="C226">
        <v>85</v>
      </c>
    </row>
    <row r="227" spans="1:4">
      <c r="B227" t="s">
        <v>1565</v>
      </c>
      <c r="C227">
        <v>60</v>
      </c>
    </row>
    <row r="228" spans="1:4">
      <c r="B228" t="s">
        <v>1431</v>
      </c>
      <c r="D228">
        <v>133</v>
      </c>
    </row>
    <row r="230" spans="1:4">
      <c r="A230" s="67">
        <v>45371</v>
      </c>
      <c r="B230" t="s">
        <v>1458</v>
      </c>
      <c r="C230">
        <v>271</v>
      </c>
    </row>
    <row r="231" spans="1:4">
      <c r="B231" t="s">
        <v>1566</v>
      </c>
      <c r="C231">
        <v>60</v>
      </c>
    </row>
    <row r="232" spans="1:4">
      <c r="B232" t="s">
        <v>1492</v>
      </c>
      <c r="C232">
        <v>89</v>
      </c>
    </row>
    <row r="234" spans="1:4">
      <c r="A234" s="67">
        <v>45372</v>
      </c>
      <c r="B234" t="s">
        <v>1567</v>
      </c>
      <c r="C234">
        <v>100</v>
      </c>
    </row>
    <row r="235" spans="1:4">
      <c r="A235" s="67">
        <v>45377</v>
      </c>
      <c r="B235" t="s">
        <v>1568</v>
      </c>
      <c r="C235">
        <v>60</v>
      </c>
    </row>
    <row r="236" spans="1:4">
      <c r="B236" t="s">
        <v>473</v>
      </c>
      <c r="D236">
        <v>100</v>
      </c>
    </row>
    <row r="237" spans="1:4">
      <c r="B237" t="s">
        <v>1089</v>
      </c>
      <c r="D237">
        <v>85</v>
      </c>
    </row>
    <row r="239" spans="1:4">
      <c r="A239" s="67">
        <v>45378</v>
      </c>
      <c r="B239" t="s">
        <v>592</v>
      </c>
      <c r="D239">
        <v>60</v>
      </c>
    </row>
    <row r="240" spans="1:4">
      <c r="B240" t="s">
        <v>1569</v>
      </c>
      <c r="C240">
        <v>60</v>
      </c>
    </row>
    <row r="241" spans="1:4">
      <c r="B241" t="s">
        <v>1570</v>
      </c>
      <c r="C241">
        <v>60</v>
      </c>
    </row>
    <row r="242" spans="1:4">
      <c r="B242" t="s">
        <v>1571</v>
      </c>
      <c r="C242">
        <v>60</v>
      </c>
    </row>
    <row r="244" spans="1:4">
      <c r="A244" s="67">
        <v>45379</v>
      </c>
      <c r="B244" t="s">
        <v>589</v>
      </c>
      <c r="D244">
        <v>184</v>
      </c>
    </row>
    <row r="245" spans="1:4">
      <c r="B245" t="s">
        <v>982</v>
      </c>
      <c r="D245">
        <v>63</v>
      </c>
    </row>
    <row r="246" spans="1:4">
      <c r="B246" t="s">
        <v>1572</v>
      </c>
      <c r="D246">
        <v>158</v>
      </c>
    </row>
    <row r="247" spans="1:4">
      <c r="B247" t="s">
        <v>1573</v>
      </c>
      <c r="C247">
        <v>60</v>
      </c>
    </row>
    <row r="248" spans="1:4">
      <c r="B248" t="s">
        <v>567</v>
      </c>
      <c r="C248">
        <v>40</v>
      </c>
    </row>
    <row r="250" spans="1:4">
      <c r="A250" s="67">
        <v>45381</v>
      </c>
      <c r="B250" t="s">
        <v>1359</v>
      </c>
      <c r="D250">
        <v>109</v>
      </c>
    </row>
    <row r="251" spans="1:4">
      <c r="B251" t="s">
        <v>1574</v>
      </c>
      <c r="C251">
        <v>140</v>
      </c>
    </row>
    <row r="253" spans="1:4">
      <c r="A253" s="67">
        <v>45383</v>
      </c>
      <c r="B253" t="s">
        <v>1435</v>
      </c>
      <c r="C253">
        <v>255</v>
      </c>
    </row>
    <row r="254" spans="1:4">
      <c r="B254" t="s">
        <v>128</v>
      </c>
      <c r="D254">
        <v>133</v>
      </c>
    </row>
    <row r="255" spans="1:4">
      <c r="B255" t="s">
        <v>1586</v>
      </c>
      <c r="D255">
        <v>118</v>
      </c>
    </row>
    <row r="256" spans="1:4">
      <c r="B256" t="s">
        <v>1222</v>
      </c>
      <c r="C256">
        <v>31</v>
      </c>
    </row>
    <row r="257" spans="1:4">
      <c r="B257" t="s">
        <v>1136</v>
      </c>
      <c r="C257">
        <v>31</v>
      </c>
    </row>
    <row r="258" spans="1:4">
      <c r="B258" t="s">
        <v>1575</v>
      </c>
      <c r="C258">
        <v>75</v>
      </c>
    </row>
    <row r="259" spans="1:4">
      <c r="B259" t="s">
        <v>488</v>
      </c>
      <c r="D259">
        <v>233</v>
      </c>
    </row>
    <row r="261" spans="1:4">
      <c r="A261" s="67">
        <v>45384</v>
      </c>
      <c r="B261" t="s">
        <v>575</v>
      </c>
      <c r="D261">
        <v>70</v>
      </c>
    </row>
    <row r="262" spans="1:4">
      <c r="B262" t="s">
        <v>1415</v>
      </c>
      <c r="D262">
        <v>155</v>
      </c>
    </row>
    <row r="263" spans="1:4">
      <c r="B263" t="s">
        <v>1116</v>
      </c>
      <c r="C263">
        <v>74</v>
      </c>
    </row>
    <row r="264" spans="1:4">
      <c r="B264" t="s">
        <v>1576</v>
      </c>
      <c r="C264">
        <v>22</v>
      </c>
    </row>
    <row r="265" spans="1:4">
      <c r="B265" t="s">
        <v>551</v>
      </c>
      <c r="D265">
        <v>131</v>
      </c>
    </row>
    <row r="266" spans="1:4">
      <c r="B266" t="s">
        <v>486</v>
      </c>
      <c r="C266">
        <v>215</v>
      </c>
    </row>
    <row r="267" spans="1:4">
      <c r="B267" t="s">
        <v>1577</v>
      </c>
      <c r="C267">
        <v>45</v>
      </c>
    </row>
    <row r="268" spans="1:4">
      <c r="B268" t="s">
        <v>1451</v>
      </c>
      <c r="D268">
        <v>69</v>
      </c>
    </row>
    <row r="269" spans="1:4">
      <c r="B269" t="s">
        <v>1578</v>
      </c>
      <c r="D269">
        <v>207</v>
      </c>
    </row>
    <row r="270" spans="1:4">
      <c r="B270" t="s">
        <v>831</v>
      </c>
      <c r="C270">
        <v>120</v>
      </c>
    </row>
    <row r="271" spans="1:4">
      <c r="B271" t="s">
        <v>1579</v>
      </c>
      <c r="C271">
        <v>22</v>
      </c>
    </row>
    <row r="272" spans="1:4">
      <c r="B272" t="s">
        <v>1443</v>
      </c>
      <c r="D272">
        <v>115</v>
      </c>
    </row>
    <row r="273" spans="1:4">
      <c r="B273" t="s">
        <v>1485</v>
      </c>
      <c r="C273">
        <v>100</v>
      </c>
    </row>
    <row r="274" spans="1:4">
      <c r="B274" t="s">
        <v>221</v>
      </c>
      <c r="C274">
        <v>200</v>
      </c>
    </row>
    <row r="276" spans="1:4">
      <c r="A276" s="67">
        <v>45385</v>
      </c>
      <c r="B276" t="s">
        <v>1580</v>
      </c>
      <c r="C276">
        <v>45</v>
      </c>
    </row>
    <row r="277" spans="1:4">
      <c r="B277" t="s">
        <v>532</v>
      </c>
      <c r="D277">
        <v>142</v>
      </c>
    </row>
    <row r="278" spans="1:4">
      <c r="B278" t="s">
        <v>373</v>
      </c>
      <c r="D278">
        <v>135</v>
      </c>
    </row>
    <row r="280" spans="1:4">
      <c r="A280" s="67">
        <v>45386</v>
      </c>
      <c r="B280" t="s">
        <v>1581</v>
      </c>
      <c r="C280">
        <v>132</v>
      </c>
    </row>
    <row r="281" spans="1:4">
      <c r="B281" t="s">
        <v>1582</v>
      </c>
      <c r="C281">
        <v>22</v>
      </c>
    </row>
    <row r="282" spans="1:4">
      <c r="B282" t="s">
        <v>476</v>
      </c>
      <c r="D282">
        <v>240</v>
      </c>
    </row>
    <row r="283" spans="1:4">
      <c r="B283" t="s">
        <v>1493</v>
      </c>
      <c r="C283">
        <v>22</v>
      </c>
    </row>
    <row r="284" spans="1:4">
      <c r="B284" t="s">
        <v>1509</v>
      </c>
      <c r="C284">
        <v>110</v>
      </c>
    </row>
    <row r="285" spans="1:4">
      <c r="B285" t="s">
        <v>1583</v>
      </c>
      <c r="D285">
        <v>110</v>
      </c>
    </row>
    <row r="287" spans="1:4">
      <c r="A287" s="67">
        <v>45387</v>
      </c>
      <c r="B287" t="s">
        <v>428</v>
      </c>
      <c r="C287">
        <v>180</v>
      </c>
    </row>
    <row r="288" spans="1:4">
      <c r="B288" t="s">
        <v>1585</v>
      </c>
      <c r="D288">
        <v>51</v>
      </c>
    </row>
    <row r="290" spans="1:4">
      <c r="A290" s="67">
        <v>45390</v>
      </c>
      <c r="B290" t="s">
        <v>506</v>
      </c>
      <c r="C290">
        <v>140</v>
      </c>
    </row>
    <row r="291" spans="1:4">
      <c r="B291" t="s">
        <v>1588</v>
      </c>
      <c r="D291">
        <v>186</v>
      </c>
    </row>
    <row r="293" spans="1:4">
      <c r="A293" s="67">
        <v>45391</v>
      </c>
      <c r="B293" t="s">
        <v>389</v>
      </c>
      <c r="D293">
        <v>140</v>
      </c>
    </row>
    <row r="294" spans="1:4">
      <c r="B294" t="s">
        <v>1473</v>
      </c>
      <c r="D294">
        <v>75</v>
      </c>
    </row>
    <row r="295" spans="1:4">
      <c r="B295" t="s">
        <v>534</v>
      </c>
      <c r="C295">
        <v>140</v>
      </c>
    </row>
    <row r="296" spans="1:4">
      <c r="B296" t="s">
        <v>608</v>
      </c>
      <c r="C296">
        <v>80</v>
      </c>
    </row>
    <row r="297" spans="1:4">
      <c r="B297" t="s">
        <v>702</v>
      </c>
      <c r="D297">
        <v>80</v>
      </c>
    </row>
    <row r="298" spans="1:4">
      <c r="B298" t="s">
        <v>1590</v>
      </c>
      <c r="C298">
        <v>10</v>
      </c>
    </row>
    <row r="300" spans="1:4">
      <c r="A300" s="67">
        <v>45392</v>
      </c>
      <c r="B300" t="s">
        <v>404</v>
      </c>
      <c r="D300">
        <v>100</v>
      </c>
    </row>
    <row r="301" spans="1:4">
      <c r="B301" t="s">
        <v>911</v>
      </c>
      <c r="C301">
        <v>163</v>
      </c>
    </row>
    <row r="303" spans="1:4">
      <c r="A303" s="67">
        <v>45393</v>
      </c>
      <c r="B303" t="s">
        <v>713</v>
      </c>
      <c r="D303">
        <v>98</v>
      </c>
    </row>
    <row r="304" spans="1:4">
      <c r="B304" t="s">
        <v>1591</v>
      </c>
      <c r="C304">
        <v>195</v>
      </c>
    </row>
    <row r="305" spans="1:4">
      <c r="B305" t="s">
        <v>479</v>
      </c>
      <c r="C305">
        <v>85</v>
      </c>
    </row>
    <row r="306" spans="1:4">
      <c r="B306" t="s">
        <v>1115</v>
      </c>
      <c r="D306">
        <v>95</v>
      </c>
    </row>
    <row r="308" spans="1:4">
      <c r="A308" s="67">
        <v>45395</v>
      </c>
      <c r="B308" t="s">
        <v>505</v>
      </c>
      <c r="D308">
        <v>140</v>
      </c>
    </row>
    <row r="309" spans="1:4">
      <c r="A309" s="67">
        <v>45397</v>
      </c>
      <c r="B309" t="s">
        <v>547</v>
      </c>
      <c r="C309">
        <v>200</v>
      </c>
    </row>
    <row r="310" spans="1:4">
      <c r="A310" s="67">
        <v>45398</v>
      </c>
      <c r="B310" t="s">
        <v>1081</v>
      </c>
      <c r="D310">
        <v>160</v>
      </c>
    </row>
    <row r="311" spans="1:4">
      <c r="B311" t="s">
        <v>912</v>
      </c>
      <c r="C311">
        <v>148</v>
      </c>
    </row>
    <row r="312" spans="1:4">
      <c r="B312" t="s">
        <v>1429</v>
      </c>
      <c r="D312">
        <v>158</v>
      </c>
    </row>
    <row r="313" spans="1:4">
      <c r="B313" t="s">
        <v>1592</v>
      </c>
      <c r="D313">
        <v>133</v>
      </c>
    </row>
    <row r="315" spans="1:4">
      <c r="A315" s="67">
        <v>45399</v>
      </c>
      <c r="B315" t="s">
        <v>1593</v>
      </c>
      <c r="D315">
        <v>22</v>
      </c>
    </row>
    <row r="316" spans="1:4">
      <c r="B316" t="s">
        <v>1458</v>
      </c>
      <c r="D316">
        <v>271</v>
      </c>
    </row>
    <row r="318" spans="1:4">
      <c r="A318" s="67">
        <v>45400</v>
      </c>
      <c r="B318" t="s">
        <v>487</v>
      </c>
      <c r="C318">
        <v>160</v>
      </c>
    </row>
    <row r="319" spans="1:4">
      <c r="B319" t="s">
        <v>472</v>
      </c>
      <c r="C319">
        <v>45</v>
      </c>
    </row>
    <row r="321" spans="1:4">
      <c r="A321" s="67">
        <v>45405</v>
      </c>
      <c r="B321" t="s">
        <v>538</v>
      </c>
      <c r="D321">
        <v>170</v>
      </c>
    </row>
    <row r="322" spans="1:4">
      <c r="B322" t="s">
        <v>1116</v>
      </c>
      <c r="D322">
        <v>77</v>
      </c>
    </row>
    <row r="324" spans="1:4">
      <c r="A324" s="67">
        <v>45406</v>
      </c>
      <c r="B324" t="s">
        <v>1594</v>
      </c>
      <c r="C324">
        <v>100</v>
      </c>
    </row>
    <row r="325" spans="1:4">
      <c r="B325" t="s">
        <v>1595</v>
      </c>
      <c r="C325">
        <v>200</v>
      </c>
    </row>
    <row r="327" spans="1:4">
      <c r="A327" s="67">
        <v>45407</v>
      </c>
      <c r="B327" t="s">
        <v>1042</v>
      </c>
      <c r="C327">
        <v>48</v>
      </c>
    </row>
    <row r="328" spans="1:4">
      <c r="B328" t="s">
        <v>1590</v>
      </c>
      <c r="C328">
        <v>110</v>
      </c>
    </row>
    <row r="330" spans="1:4">
      <c r="A330" s="67">
        <v>45408</v>
      </c>
      <c r="B330" t="s">
        <v>1596</v>
      </c>
      <c r="C330">
        <v>195</v>
      </c>
    </row>
    <row r="331" spans="1:4">
      <c r="B331" t="s">
        <v>1025</v>
      </c>
      <c r="D331">
        <v>51</v>
      </c>
    </row>
    <row r="332" spans="1:4">
      <c r="B332" t="s">
        <v>541</v>
      </c>
      <c r="D332">
        <v>130</v>
      </c>
    </row>
    <row r="333" spans="1:4">
      <c r="B333" t="s">
        <v>1597</v>
      </c>
      <c r="C333">
        <v>150</v>
      </c>
    </row>
    <row r="335" spans="1:4">
      <c r="A335" s="67">
        <v>45412</v>
      </c>
      <c r="B335" t="s">
        <v>1598</v>
      </c>
      <c r="D335">
        <v>63</v>
      </c>
    </row>
    <row r="336" spans="1:4">
      <c r="B336" t="s">
        <v>1599</v>
      </c>
      <c r="D336">
        <v>233</v>
      </c>
    </row>
    <row r="337" spans="1:8">
      <c r="B337" t="s">
        <v>1600</v>
      </c>
      <c r="C337">
        <v>140</v>
      </c>
    </row>
    <row r="339" spans="1:8">
      <c r="A339" s="67">
        <v>45425</v>
      </c>
      <c r="B339" t="s">
        <v>616</v>
      </c>
      <c r="D339">
        <v>135</v>
      </c>
      <c r="H339" t="s">
        <v>1602</v>
      </c>
    </row>
    <row r="340" spans="1:8">
      <c r="B340" t="s">
        <v>531</v>
      </c>
      <c r="D340">
        <v>75</v>
      </c>
    </row>
    <row r="341" spans="1:8">
      <c r="B341" t="s">
        <v>1601</v>
      </c>
      <c r="D341">
        <v>26</v>
      </c>
    </row>
    <row r="342" spans="1:8">
      <c r="B342" t="s">
        <v>532</v>
      </c>
      <c r="D342">
        <v>142</v>
      </c>
    </row>
    <row r="343" spans="1:8">
      <c r="B343" t="s">
        <v>520</v>
      </c>
      <c r="D343">
        <v>100</v>
      </c>
    </row>
    <row r="344" spans="1:8">
      <c r="B344" t="s">
        <v>812</v>
      </c>
      <c r="C344">
        <v>75</v>
      </c>
    </row>
    <row r="345" spans="1:8">
      <c r="B345" t="s">
        <v>1578</v>
      </c>
      <c r="D345">
        <v>199</v>
      </c>
    </row>
    <row r="346" spans="1:8">
      <c r="B346" t="s">
        <v>1188</v>
      </c>
      <c r="C346">
        <v>33</v>
      </c>
    </row>
    <row r="347" spans="1:8">
      <c r="B347" t="s">
        <v>1136</v>
      </c>
      <c r="D347">
        <v>33</v>
      </c>
    </row>
    <row r="348" spans="1:8">
      <c r="B348" t="s">
        <v>592</v>
      </c>
      <c r="D348">
        <v>75</v>
      </c>
    </row>
    <row r="349" spans="1:8">
      <c r="B349" t="s">
        <v>1580</v>
      </c>
      <c r="D349">
        <v>45</v>
      </c>
    </row>
    <row r="350" spans="1:8">
      <c r="B350" t="s">
        <v>506</v>
      </c>
      <c r="C350">
        <v>140</v>
      </c>
    </row>
    <row r="351" spans="1:8">
      <c r="B351" t="s">
        <v>505</v>
      </c>
      <c r="D351">
        <v>130</v>
      </c>
    </row>
    <row r="353" spans="1:4">
      <c r="A353" s="67">
        <v>45426</v>
      </c>
      <c r="B353" t="s">
        <v>1451</v>
      </c>
      <c r="C353">
        <v>69</v>
      </c>
    </row>
    <row r="354" spans="1:4">
      <c r="B354" t="s">
        <v>1603</v>
      </c>
      <c r="D354">
        <v>80</v>
      </c>
    </row>
    <row r="355" spans="1:4">
      <c r="B355" t="s">
        <v>1604</v>
      </c>
      <c r="D355">
        <v>158</v>
      </c>
    </row>
    <row r="356" spans="1:4">
      <c r="B356" t="s">
        <v>1605</v>
      </c>
      <c r="D356">
        <v>220</v>
      </c>
    </row>
    <row r="357" spans="1:4">
      <c r="B357" t="s">
        <v>1089</v>
      </c>
      <c r="C357">
        <v>85</v>
      </c>
    </row>
    <row r="358" spans="1:4">
      <c r="B358" t="s">
        <v>713</v>
      </c>
      <c r="D358">
        <v>48</v>
      </c>
    </row>
    <row r="359" spans="1:4">
      <c r="B359" t="s">
        <v>1416</v>
      </c>
      <c r="C359">
        <v>45</v>
      </c>
    </row>
    <row r="360" spans="1:4">
      <c r="B360" t="s">
        <v>1581</v>
      </c>
      <c r="D360">
        <v>134</v>
      </c>
    </row>
    <row r="361" spans="1:4">
      <c r="B361" t="s">
        <v>1606</v>
      </c>
      <c r="C361">
        <v>215</v>
      </c>
    </row>
    <row r="362" spans="1:4">
      <c r="B362" t="s">
        <v>831</v>
      </c>
      <c r="C362">
        <v>98</v>
      </c>
    </row>
    <row r="363" spans="1:4">
      <c r="B363" t="s">
        <v>1443</v>
      </c>
      <c r="D363">
        <v>130</v>
      </c>
    </row>
    <row r="365" spans="1:4">
      <c r="A365" s="67">
        <v>45427</v>
      </c>
      <c r="B365" t="s">
        <v>435</v>
      </c>
      <c r="C365">
        <v>300</v>
      </c>
    </row>
    <row r="366" spans="1:4">
      <c r="B366" t="s">
        <v>1607</v>
      </c>
      <c r="C366">
        <v>100</v>
      </c>
    </row>
    <row r="367" spans="1:4">
      <c r="B367" t="s">
        <v>1608</v>
      </c>
      <c r="C367">
        <v>57</v>
      </c>
    </row>
    <row r="368" spans="1:4">
      <c r="B368" t="s">
        <v>1609</v>
      </c>
      <c r="D368">
        <v>114</v>
      </c>
    </row>
    <row r="369" spans="1:4">
      <c r="B369" t="s">
        <v>1425</v>
      </c>
      <c r="D369">
        <v>140</v>
      </c>
    </row>
    <row r="370" spans="1:4">
      <c r="B370" t="s">
        <v>508</v>
      </c>
      <c r="C370">
        <v>170</v>
      </c>
    </row>
    <row r="371" spans="1:4">
      <c r="B371" t="s">
        <v>527</v>
      </c>
      <c r="D371">
        <v>64</v>
      </c>
    </row>
    <row r="372" spans="1:4">
      <c r="B372" t="s">
        <v>1314</v>
      </c>
      <c r="D372">
        <v>183</v>
      </c>
    </row>
    <row r="374" spans="1:4">
      <c r="A374" s="67">
        <v>45428</v>
      </c>
      <c r="B374" t="s">
        <v>575</v>
      </c>
      <c r="D374">
        <v>70</v>
      </c>
    </row>
    <row r="375" spans="1:4">
      <c r="B375" t="s">
        <v>1610</v>
      </c>
      <c r="C375">
        <v>48</v>
      </c>
    </row>
    <row r="376" spans="1:4">
      <c r="B376" t="s">
        <v>1415</v>
      </c>
      <c r="C376">
        <v>155</v>
      </c>
    </row>
    <row r="378" spans="1:4">
      <c r="A378" s="67">
        <v>45429</v>
      </c>
      <c r="B378" t="s">
        <v>1585</v>
      </c>
      <c r="D378">
        <v>65</v>
      </c>
    </row>
    <row r="379" spans="1:4">
      <c r="A379" s="67">
        <v>45430</v>
      </c>
      <c r="B379" t="s">
        <v>1611</v>
      </c>
      <c r="D379">
        <v>105</v>
      </c>
    </row>
    <row r="380" spans="1:4">
      <c r="A380" s="67">
        <v>45432</v>
      </c>
      <c r="B380" t="s">
        <v>1612</v>
      </c>
      <c r="D380">
        <v>130</v>
      </c>
    </row>
    <row r="381" spans="1:4">
      <c r="B381" t="s">
        <v>1137</v>
      </c>
      <c r="C381">
        <v>65</v>
      </c>
    </row>
    <row r="382" spans="1:4">
      <c r="B382" t="s">
        <v>1613</v>
      </c>
      <c r="C382">
        <v>85</v>
      </c>
    </row>
    <row r="384" spans="1:4">
      <c r="A384" s="67">
        <v>45433</v>
      </c>
      <c r="B384" t="s">
        <v>1614</v>
      </c>
      <c r="C384">
        <v>150</v>
      </c>
    </row>
    <row r="385" spans="1:4">
      <c r="A385" s="67">
        <v>45434</v>
      </c>
      <c r="B385" t="s">
        <v>1615</v>
      </c>
      <c r="C385">
        <v>150</v>
      </c>
    </row>
    <row r="386" spans="1:4">
      <c r="B386" t="s">
        <v>1162</v>
      </c>
      <c r="C386">
        <v>120</v>
      </c>
    </row>
    <row r="387" spans="1:4">
      <c r="B387" t="s">
        <v>644</v>
      </c>
      <c r="C387">
        <v>92</v>
      </c>
    </row>
    <row r="389" spans="1:4">
      <c r="A389" s="67">
        <v>45435</v>
      </c>
      <c r="B389" t="s">
        <v>1416</v>
      </c>
      <c r="C389">
        <v>57</v>
      </c>
    </row>
    <row r="390" spans="1:4">
      <c r="B390" t="s">
        <v>1616</v>
      </c>
      <c r="D390">
        <v>65</v>
      </c>
    </row>
    <row r="391" spans="1:4">
      <c r="B391" t="s">
        <v>1144</v>
      </c>
      <c r="C391">
        <v>65</v>
      </c>
    </row>
    <row r="392" spans="1:4">
      <c r="B392" t="s">
        <v>1617</v>
      </c>
      <c r="C392">
        <v>85</v>
      </c>
    </row>
    <row r="393" spans="1:4">
      <c r="B393" t="s">
        <v>513</v>
      </c>
      <c r="C393">
        <v>75</v>
      </c>
    </row>
    <row r="394" spans="1:4">
      <c r="B394" t="s">
        <v>534</v>
      </c>
      <c r="C394">
        <v>140</v>
      </c>
    </row>
    <row r="396" spans="1:4">
      <c r="A396" s="67">
        <v>45436</v>
      </c>
      <c r="B396" t="s">
        <v>1618</v>
      </c>
      <c r="C396">
        <v>150</v>
      </c>
    </row>
    <row r="397" spans="1:4">
      <c r="B397" t="s">
        <v>1619</v>
      </c>
      <c r="D397">
        <v>65</v>
      </c>
    </row>
    <row r="398" spans="1:4">
      <c r="B398" t="s">
        <v>1459</v>
      </c>
      <c r="D398">
        <v>184</v>
      </c>
    </row>
    <row r="399" spans="1:4">
      <c r="B399" t="s">
        <v>1620</v>
      </c>
      <c r="D399">
        <v>150</v>
      </c>
    </row>
    <row r="401" spans="1:4">
      <c r="A401" s="67">
        <v>45439</v>
      </c>
      <c r="B401" t="s">
        <v>1624</v>
      </c>
      <c r="C401">
        <v>65</v>
      </c>
    </row>
    <row r="402" spans="1:4">
      <c r="B402" t="s">
        <v>1621</v>
      </c>
      <c r="D402">
        <v>65</v>
      </c>
    </row>
    <row r="403" spans="1:4">
      <c r="B403" t="s">
        <v>254</v>
      </c>
      <c r="C403">
        <v>130</v>
      </c>
    </row>
    <row r="404" spans="1:4">
      <c r="B404" t="s">
        <v>1622</v>
      </c>
      <c r="C404">
        <v>65</v>
      </c>
    </row>
    <row r="405" spans="1:4">
      <c r="B405" t="s">
        <v>1623</v>
      </c>
      <c r="C405">
        <v>92</v>
      </c>
    </row>
    <row r="407" spans="1:4">
      <c r="A407" s="67">
        <v>45440</v>
      </c>
      <c r="B407" t="s">
        <v>532</v>
      </c>
      <c r="C407">
        <v>142</v>
      </c>
    </row>
    <row r="408" spans="1:4">
      <c r="B408" t="s">
        <v>472</v>
      </c>
      <c r="C408">
        <v>80</v>
      </c>
    </row>
    <row r="409" spans="1:4">
      <c r="B409" t="s">
        <v>1626</v>
      </c>
      <c r="D409">
        <v>65</v>
      </c>
    </row>
    <row r="410" spans="1:4">
      <c r="B410" t="s">
        <v>1355</v>
      </c>
      <c r="C410">
        <v>70</v>
      </c>
    </row>
    <row r="411" spans="1:4">
      <c r="B411" t="s">
        <v>1627</v>
      </c>
      <c r="D411">
        <v>266</v>
      </c>
    </row>
    <row r="412" spans="1:4">
      <c r="B412" t="s">
        <v>1509</v>
      </c>
      <c r="D412">
        <v>110</v>
      </c>
    </row>
    <row r="414" spans="1:4">
      <c r="A414" s="67">
        <v>45442</v>
      </c>
      <c r="B414" t="s">
        <v>1311</v>
      </c>
      <c r="D414">
        <v>65</v>
      </c>
    </row>
    <row r="415" spans="1:4">
      <c r="B415" t="s">
        <v>1629</v>
      </c>
      <c r="D415">
        <v>65</v>
      </c>
    </row>
    <row r="416" spans="1:4">
      <c r="B416" t="s">
        <v>1451</v>
      </c>
      <c r="C416">
        <v>70</v>
      </c>
    </row>
    <row r="417" spans="1:4">
      <c r="B417" t="s">
        <v>1628</v>
      </c>
      <c r="C417">
        <v>65</v>
      </c>
    </row>
    <row r="418" spans="1:4">
      <c r="B418" t="s">
        <v>1630</v>
      </c>
      <c r="C418">
        <v>105</v>
      </c>
    </row>
    <row r="419" spans="1:4">
      <c r="B419" t="s">
        <v>1631</v>
      </c>
      <c r="D419">
        <v>65</v>
      </c>
    </row>
    <row r="420" spans="1:4">
      <c r="B420" t="s">
        <v>1632</v>
      </c>
      <c r="D420">
        <v>760</v>
      </c>
    </row>
    <row r="421" spans="1:4">
      <c r="B421" t="s">
        <v>1633</v>
      </c>
      <c r="C421">
        <v>150</v>
      </c>
    </row>
    <row r="422" spans="1:4">
      <c r="B422" t="s">
        <v>1634</v>
      </c>
      <c r="C422">
        <v>500</v>
      </c>
    </row>
    <row r="423" spans="1:4">
      <c r="B423" t="s">
        <v>1635</v>
      </c>
      <c r="C423">
        <v>140</v>
      </c>
    </row>
    <row r="425" spans="1:4">
      <c r="A425" s="67">
        <v>45443</v>
      </c>
      <c r="B425" t="s">
        <v>1636</v>
      </c>
      <c r="D425">
        <v>184</v>
      </c>
    </row>
    <row r="426" spans="1:4">
      <c r="B426" t="s">
        <v>912</v>
      </c>
      <c r="D426">
        <v>148</v>
      </c>
    </row>
    <row r="428" spans="1:4">
      <c r="A428" s="67">
        <v>45446</v>
      </c>
      <c r="B428" t="s">
        <v>1637</v>
      </c>
      <c r="D428">
        <v>200</v>
      </c>
    </row>
    <row r="429" spans="1:4">
      <c r="B429" t="s">
        <v>1638</v>
      </c>
      <c r="D429">
        <v>320</v>
      </c>
    </row>
    <row r="432" spans="1:4">
      <c r="A432" s="67">
        <v>45447</v>
      </c>
      <c r="B432" t="s">
        <v>1639</v>
      </c>
      <c r="C432">
        <v>260</v>
      </c>
    </row>
    <row r="433" spans="1:4">
      <c r="B433" t="s">
        <v>1640</v>
      </c>
      <c r="C433">
        <v>1180</v>
      </c>
    </row>
    <row r="434" spans="1:4">
      <c r="B434" t="s">
        <v>1641</v>
      </c>
      <c r="C434">
        <v>50</v>
      </c>
    </row>
    <row r="435" spans="1:4">
      <c r="B435" t="s">
        <v>699</v>
      </c>
      <c r="C435">
        <v>106</v>
      </c>
    </row>
    <row r="436" spans="1:4">
      <c r="B436" t="s">
        <v>890</v>
      </c>
      <c r="C436">
        <v>140</v>
      </c>
    </row>
    <row r="437" spans="1:4">
      <c r="B437" t="s">
        <v>1642</v>
      </c>
      <c r="D437">
        <v>65</v>
      </c>
    </row>
    <row r="438" spans="1:4">
      <c r="B438" t="s">
        <v>1207</v>
      </c>
      <c r="D438">
        <v>63</v>
      </c>
    </row>
    <row r="439" spans="1:4">
      <c r="B439" t="s">
        <v>1646</v>
      </c>
      <c r="C439">
        <v>85</v>
      </c>
    </row>
    <row r="440" spans="1:4">
      <c r="B440" t="s">
        <v>1643</v>
      </c>
      <c r="D440">
        <v>128</v>
      </c>
    </row>
    <row r="441" spans="1:4">
      <c r="B441" t="s">
        <v>1644</v>
      </c>
      <c r="C441">
        <v>65</v>
      </c>
    </row>
    <row r="442" spans="1:4">
      <c r="B442" t="s">
        <v>1645</v>
      </c>
      <c r="C442">
        <v>81</v>
      </c>
    </row>
    <row r="443" spans="1:4">
      <c r="B443" t="s">
        <v>1647</v>
      </c>
      <c r="D443">
        <v>130</v>
      </c>
    </row>
    <row r="444" spans="1:4">
      <c r="B444" t="s">
        <v>1648</v>
      </c>
      <c r="D444">
        <v>65</v>
      </c>
    </row>
    <row r="446" spans="1:4">
      <c r="A446" s="67">
        <v>45448</v>
      </c>
      <c r="B446" t="s">
        <v>1115</v>
      </c>
      <c r="D446">
        <v>95</v>
      </c>
    </row>
    <row r="447" spans="1:4">
      <c r="B447" t="s">
        <v>481</v>
      </c>
      <c r="C447">
        <v>95</v>
      </c>
    </row>
    <row r="448" spans="1:4">
      <c r="B448" t="s">
        <v>1650</v>
      </c>
      <c r="C448">
        <v>100</v>
      </c>
    </row>
    <row r="449" spans="1:4">
      <c r="B449" t="s">
        <v>1651</v>
      </c>
      <c r="C449">
        <v>135</v>
      </c>
    </row>
    <row r="450" spans="1:4">
      <c r="B450" t="s">
        <v>1652</v>
      </c>
      <c r="C450">
        <v>255</v>
      </c>
    </row>
    <row r="451" spans="1:4">
      <c r="B451" t="s">
        <v>1653</v>
      </c>
      <c r="C451">
        <v>110</v>
      </c>
    </row>
    <row r="452" spans="1:4">
      <c r="B452" t="s">
        <v>1654</v>
      </c>
      <c r="C452">
        <v>320</v>
      </c>
    </row>
    <row r="453" spans="1:4">
      <c r="B453" t="s">
        <v>1655</v>
      </c>
      <c r="C453">
        <v>150</v>
      </c>
    </row>
    <row r="455" spans="1:4">
      <c r="A455" s="67">
        <v>45449</v>
      </c>
      <c r="B455" t="s">
        <v>435</v>
      </c>
      <c r="C455">
        <v>200</v>
      </c>
    </row>
    <row r="456" spans="1:4">
      <c r="B456" t="s">
        <v>623</v>
      </c>
      <c r="C456">
        <v>65</v>
      </c>
    </row>
    <row r="458" spans="1:4">
      <c r="A458" s="67">
        <v>45450</v>
      </c>
      <c r="B458" t="s">
        <v>1656</v>
      </c>
      <c r="C458">
        <v>92</v>
      </c>
    </row>
    <row r="459" spans="1:4">
      <c r="B459" t="s">
        <v>1657</v>
      </c>
      <c r="C459">
        <v>85</v>
      </c>
    </row>
    <row r="461" spans="1:4">
      <c r="A461" s="67">
        <v>45454</v>
      </c>
      <c r="B461" t="s">
        <v>508</v>
      </c>
      <c r="C461">
        <v>163</v>
      </c>
    </row>
    <row r="462" spans="1:4">
      <c r="B462" t="s">
        <v>1658</v>
      </c>
      <c r="D462">
        <v>65</v>
      </c>
    </row>
    <row r="463" spans="1:4">
      <c r="B463" t="s">
        <v>1659</v>
      </c>
      <c r="C463">
        <v>92</v>
      </c>
    </row>
    <row r="464" spans="1:4">
      <c r="B464" t="s">
        <v>1660</v>
      </c>
      <c r="C464">
        <v>100</v>
      </c>
    </row>
    <row r="465" spans="1:4">
      <c r="B465" t="s">
        <v>891</v>
      </c>
      <c r="D465">
        <v>85</v>
      </c>
    </row>
    <row r="466" spans="1:4">
      <c r="B466" t="s">
        <v>1250</v>
      </c>
      <c r="C466">
        <v>65</v>
      </c>
    </row>
    <row r="467" spans="1:4">
      <c r="B467" t="s">
        <v>1661</v>
      </c>
      <c r="C467">
        <v>85</v>
      </c>
    </row>
    <row r="469" spans="1:4">
      <c r="A469" s="67">
        <v>45455</v>
      </c>
      <c r="B469" t="s">
        <v>975</v>
      </c>
      <c r="D469">
        <v>420</v>
      </c>
    </row>
    <row r="470" spans="1:4">
      <c r="B470" t="s">
        <v>1662</v>
      </c>
      <c r="C470">
        <v>55</v>
      </c>
    </row>
    <row r="471" spans="1:4">
      <c r="B471" t="s">
        <v>1663</v>
      </c>
      <c r="D471">
        <v>65</v>
      </c>
    </row>
    <row r="472" spans="1:4">
      <c r="B472" t="s">
        <v>762</v>
      </c>
      <c r="D472">
        <v>65</v>
      </c>
    </row>
    <row r="473" spans="1:4">
      <c r="B473" t="s">
        <v>1664</v>
      </c>
      <c r="D473">
        <v>124</v>
      </c>
    </row>
    <row r="474" spans="1:4">
      <c r="B474" t="s">
        <v>1665</v>
      </c>
      <c r="D474">
        <v>130</v>
      </c>
    </row>
    <row r="475" spans="1:4">
      <c r="B475" t="s">
        <v>1666</v>
      </c>
      <c r="C475">
        <v>170</v>
      </c>
    </row>
    <row r="477" spans="1:4">
      <c r="A477" s="67">
        <v>45456</v>
      </c>
      <c r="B477" t="s">
        <v>454</v>
      </c>
      <c r="D477">
        <v>320</v>
      </c>
    </row>
    <row r="478" spans="1:4">
      <c r="A478" s="67">
        <v>45457</v>
      </c>
      <c r="B478" t="s">
        <v>1671</v>
      </c>
      <c r="C478">
        <v>85</v>
      </c>
    </row>
    <row r="479" spans="1:4" ht="27.75" customHeight="1">
      <c r="A479" s="67">
        <v>45461</v>
      </c>
      <c r="B479" t="s">
        <v>1672</v>
      </c>
      <c r="C479">
        <v>150</v>
      </c>
    </row>
    <row r="480" spans="1:4">
      <c r="B480" t="s">
        <v>419</v>
      </c>
      <c r="D480">
        <v>85</v>
      </c>
    </row>
    <row r="481" spans="1:4">
      <c r="B481" t="s">
        <v>1276</v>
      </c>
      <c r="C481">
        <v>92</v>
      </c>
    </row>
    <row r="482" spans="1:4">
      <c r="B482" t="s">
        <v>1673</v>
      </c>
      <c r="C482">
        <v>92</v>
      </c>
    </row>
    <row r="483" spans="1:4">
      <c r="A483" s="67">
        <v>45462</v>
      </c>
      <c r="B483" t="s">
        <v>1674</v>
      </c>
      <c r="C483">
        <v>55</v>
      </c>
    </row>
    <row r="484" spans="1:4">
      <c r="A484" s="67">
        <v>45463</v>
      </c>
      <c r="B484" t="s">
        <v>1675</v>
      </c>
      <c r="C484">
        <v>116</v>
      </c>
    </row>
    <row r="485" spans="1:4">
      <c r="B485" t="s">
        <v>1676</v>
      </c>
      <c r="C485">
        <v>150</v>
      </c>
    </row>
    <row r="486" spans="1:4">
      <c r="B486" t="s">
        <v>1677</v>
      </c>
      <c r="C486">
        <v>92</v>
      </c>
    </row>
    <row r="487" spans="1:4">
      <c r="A487" s="67">
        <v>45464</v>
      </c>
      <c r="B487" t="s">
        <v>1678</v>
      </c>
      <c r="D487">
        <v>65</v>
      </c>
    </row>
    <row r="488" spans="1:4">
      <c r="B488" t="s">
        <v>1679</v>
      </c>
      <c r="C488">
        <v>55</v>
      </c>
    </row>
    <row r="489" spans="1:4">
      <c r="A489" s="67">
        <v>45468</v>
      </c>
      <c r="B489" t="s">
        <v>1680</v>
      </c>
      <c r="C489">
        <v>116</v>
      </c>
    </row>
    <row r="490" spans="1:4">
      <c r="B490" t="s">
        <v>1681</v>
      </c>
      <c r="C490">
        <v>65</v>
      </c>
    </row>
    <row r="491" spans="1:4">
      <c r="B491" t="s">
        <v>1682</v>
      </c>
      <c r="C491">
        <v>144</v>
      </c>
    </row>
    <row r="492" spans="1:4">
      <c r="B492" t="s">
        <v>1683</v>
      </c>
      <c r="C492">
        <v>85</v>
      </c>
    </row>
    <row r="493" spans="1:4">
      <c r="B493" t="s">
        <v>1684</v>
      </c>
      <c r="C493">
        <v>55</v>
      </c>
    </row>
    <row r="494" spans="1:4">
      <c r="B494" t="s">
        <v>1354</v>
      </c>
      <c r="C494">
        <v>81</v>
      </c>
    </row>
    <row r="495" spans="1:4">
      <c r="B495" t="s">
        <v>1685</v>
      </c>
      <c r="D495">
        <v>61</v>
      </c>
    </row>
    <row r="496" spans="1:4">
      <c r="B496" t="s">
        <v>1686</v>
      </c>
      <c r="C496">
        <v>150</v>
      </c>
    </row>
    <row r="498" spans="1:3">
      <c r="A498" s="67">
        <v>45469</v>
      </c>
      <c r="B498" t="s">
        <v>1687</v>
      </c>
      <c r="C498">
        <v>201</v>
      </c>
    </row>
    <row r="499" spans="1:3">
      <c r="B499" t="s">
        <v>1688</v>
      </c>
      <c r="C499">
        <v>92</v>
      </c>
    </row>
    <row r="500" spans="1:3">
      <c r="B500" t="s">
        <v>1689</v>
      </c>
      <c r="C500">
        <v>160</v>
      </c>
    </row>
    <row r="501" spans="1:3">
      <c r="B501" t="s">
        <v>1690</v>
      </c>
      <c r="C501">
        <v>157</v>
      </c>
    </row>
    <row r="503" spans="1:3">
      <c r="A503" s="67">
        <v>45470</v>
      </c>
      <c r="B503" t="s">
        <v>1691</v>
      </c>
      <c r="C503">
        <v>130</v>
      </c>
    </row>
    <row r="504" spans="1:3">
      <c r="B504" t="s">
        <v>1141</v>
      </c>
      <c r="C504">
        <v>85</v>
      </c>
    </row>
    <row r="505" spans="1:3">
      <c r="B505" t="s">
        <v>1696</v>
      </c>
      <c r="C505">
        <v>145</v>
      </c>
    </row>
    <row r="506" spans="1:3">
      <c r="B506" t="s">
        <v>1438</v>
      </c>
      <c r="C506">
        <v>320</v>
      </c>
    </row>
    <row r="507" spans="1:3">
      <c r="B507" t="s">
        <v>487</v>
      </c>
      <c r="C507">
        <v>200</v>
      </c>
    </row>
    <row r="509" spans="1:3">
      <c r="A509" s="67">
        <v>45471</v>
      </c>
      <c r="B509" t="s">
        <v>1697</v>
      </c>
      <c r="C509">
        <v>125</v>
      </c>
    </row>
    <row r="510" spans="1:3">
      <c r="B510" t="s">
        <v>1698</v>
      </c>
      <c r="C510">
        <v>85</v>
      </c>
    </row>
    <row r="511" spans="1:3">
      <c r="B511" t="s">
        <v>1699</v>
      </c>
      <c r="C511">
        <v>106</v>
      </c>
    </row>
    <row r="512" spans="1:3">
      <c r="B512" t="s">
        <v>1700</v>
      </c>
      <c r="C512">
        <v>65</v>
      </c>
    </row>
    <row r="513" spans="1:4">
      <c r="B513" t="s">
        <v>1701</v>
      </c>
      <c r="C513">
        <v>170</v>
      </c>
    </row>
    <row r="514" spans="1:4">
      <c r="B514" t="s">
        <v>1702</v>
      </c>
      <c r="C514">
        <v>50</v>
      </c>
    </row>
    <row r="515" spans="1:4">
      <c r="B515" t="s">
        <v>1703</v>
      </c>
      <c r="C515">
        <v>170</v>
      </c>
    </row>
    <row r="516" spans="1:4">
      <c r="B516" t="s">
        <v>1704</v>
      </c>
      <c r="C516">
        <v>240</v>
      </c>
    </row>
    <row r="517" spans="1:4">
      <c r="B517" t="s">
        <v>1705</v>
      </c>
      <c r="C517">
        <v>106</v>
      </c>
    </row>
    <row r="518" spans="1:4">
      <c r="B518" t="s">
        <v>1706</v>
      </c>
      <c r="C518">
        <v>184</v>
      </c>
    </row>
    <row r="519" spans="1:4">
      <c r="B519" t="s">
        <v>1708</v>
      </c>
      <c r="C519">
        <v>1692</v>
      </c>
    </row>
    <row r="520" spans="1:4">
      <c r="B520" t="s">
        <v>465</v>
      </c>
      <c r="C520">
        <v>106</v>
      </c>
    </row>
    <row r="521" spans="1:4">
      <c r="B521" t="s">
        <v>1707</v>
      </c>
      <c r="C521">
        <v>65</v>
      </c>
    </row>
    <row r="522" spans="1:4">
      <c r="B522" t="s">
        <v>1709</v>
      </c>
      <c r="C522">
        <v>85</v>
      </c>
    </row>
    <row r="523" spans="1:4">
      <c r="B523" t="s">
        <v>1710</v>
      </c>
      <c r="C523">
        <v>390</v>
      </c>
    </row>
    <row r="524" spans="1:4">
      <c r="A524" s="67">
        <v>45474</v>
      </c>
      <c r="B524" t="s">
        <v>1711</v>
      </c>
      <c r="C524">
        <v>171</v>
      </c>
    </row>
    <row r="525" spans="1:4">
      <c r="A525" s="67">
        <v>45475</v>
      </c>
      <c r="B525" t="s">
        <v>1712</v>
      </c>
      <c r="D525">
        <v>150</v>
      </c>
    </row>
    <row r="526" spans="1:4">
      <c r="A526" s="67">
        <v>45477</v>
      </c>
      <c r="B526" t="s">
        <v>1718</v>
      </c>
      <c r="D526">
        <v>50</v>
      </c>
    </row>
    <row r="527" spans="1:4">
      <c r="B527" t="s">
        <v>1719</v>
      </c>
      <c r="C527">
        <v>30</v>
      </c>
      <c r="D527">
        <v>85</v>
      </c>
    </row>
    <row r="528" spans="1:4">
      <c r="B528" t="s">
        <v>1720</v>
      </c>
      <c r="C528">
        <v>85</v>
      </c>
    </row>
    <row r="529" spans="1:4">
      <c r="B529" t="s">
        <v>1721</v>
      </c>
      <c r="C529">
        <v>165</v>
      </c>
    </row>
    <row r="530" spans="1:4">
      <c r="B530" t="s">
        <v>1731</v>
      </c>
      <c r="C530">
        <v>280</v>
      </c>
    </row>
    <row r="531" spans="1:4">
      <c r="A531" s="67">
        <v>45481</v>
      </c>
      <c r="B531" t="s">
        <v>1736</v>
      </c>
      <c r="C531">
        <v>130</v>
      </c>
    </row>
    <row r="532" spans="1:4">
      <c r="B532" t="s">
        <v>1737</v>
      </c>
      <c r="C532">
        <v>550</v>
      </c>
    </row>
    <row r="533" spans="1:4">
      <c r="B533" t="s">
        <v>1738</v>
      </c>
      <c r="D533">
        <v>760</v>
      </c>
    </row>
  </sheetData>
  <pageMargins left="0.7" right="0.7" top="0.75" bottom="0.75" header="0.3" footer="0.3"/>
  <pageSetup paperSize="9" orientation="portrait" horizontalDpi="4294967294" vertic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K1230"/>
  <sheetViews>
    <sheetView workbookViewId="0">
      <pane ySplit="1" topLeftCell="A1191" activePane="bottomLeft" state="frozen"/>
      <selection pane="bottomLeft" activeCell="A1206" sqref="A1206:XFD1206"/>
    </sheetView>
  </sheetViews>
  <sheetFormatPr defaultRowHeight="15"/>
  <cols>
    <col min="1" max="1" width="14" style="18" bestFit="1" customWidth="1"/>
    <col min="2" max="2" width="55.42578125" customWidth="1"/>
    <col min="3" max="3" width="12.85546875" style="14" bestFit="1" customWidth="1"/>
    <col min="4" max="5" width="6.85546875" style="14" bestFit="1" customWidth="1"/>
    <col min="6" max="6" width="8.85546875" style="14" bestFit="1" customWidth="1"/>
    <col min="7" max="7" width="7" style="16" bestFit="1" customWidth="1"/>
    <col min="8" max="8" width="15" style="14" bestFit="1" customWidth="1"/>
    <col min="9" max="9" width="10.28515625" style="14" bestFit="1" customWidth="1"/>
  </cols>
  <sheetData>
    <row r="1" spans="1:9" s="13" customFormat="1">
      <c r="A1" s="12" t="s">
        <v>365</v>
      </c>
      <c r="B1" s="12" t="s">
        <v>366</v>
      </c>
      <c r="C1" s="12" t="s">
        <v>367</v>
      </c>
      <c r="D1" s="12" t="s">
        <v>368</v>
      </c>
      <c r="E1" s="12" t="s">
        <v>369</v>
      </c>
      <c r="F1" s="12" t="s">
        <v>370</v>
      </c>
      <c r="G1" s="15" t="s">
        <v>4</v>
      </c>
      <c r="H1" s="12" t="s">
        <v>371</v>
      </c>
      <c r="I1" s="12" t="s">
        <v>372</v>
      </c>
    </row>
    <row r="2" spans="1:9">
      <c r="A2" s="17">
        <v>44803</v>
      </c>
      <c r="B2" t="s">
        <v>799</v>
      </c>
      <c r="D2" s="14">
        <v>130</v>
      </c>
    </row>
    <row r="4" spans="1:9">
      <c r="A4" s="17">
        <v>44806</v>
      </c>
      <c r="B4" t="s">
        <v>805</v>
      </c>
      <c r="C4" s="14" t="s">
        <v>806</v>
      </c>
    </row>
    <row r="6" spans="1:9">
      <c r="A6" s="17">
        <v>44807</v>
      </c>
      <c r="B6" t="s">
        <v>807</v>
      </c>
      <c r="C6" s="14">
        <v>140</v>
      </c>
    </row>
    <row r="8" spans="1:9">
      <c r="A8" s="17">
        <v>44809</v>
      </c>
      <c r="B8" t="s">
        <v>808</v>
      </c>
      <c r="D8" s="14">
        <v>55</v>
      </c>
    </row>
    <row r="10" spans="1:9">
      <c r="A10" s="17">
        <v>44810</v>
      </c>
      <c r="B10" t="s">
        <v>814</v>
      </c>
      <c r="C10" s="14">
        <v>160</v>
      </c>
    </row>
    <row r="11" spans="1:9">
      <c r="A11" s="17">
        <v>44810</v>
      </c>
      <c r="B11" t="s">
        <v>819</v>
      </c>
      <c r="C11" s="14">
        <v>30</v>
      </c>
    </row>
    <row r="13" spans="1:9">
      <c r="A13" s="17">
        <v>44811</v>
      </c>
      <c r="B13" t="s">
        <v>823</v>
      </c>
      <c r="C13" s="14">
        <v>400</v>
      </c>
    </row>
    <row r="14" spans="1:9">
      <c r="B14" t="s">
        <v>528</v>
      </c>
      <c r="D14" s="14">
        <v>115</v>
      </c>
    </row>
    <row r="15" spans="1:9">
      <c r="B15" t="s">
        <v>825</v>
      </c>
      <c r="C15" s="14">
        <v>147</v>
      </c>
    </row>
    <row r="16" spans="1:9">
      <c r="B16" t="s">
        <v>826</v>
      </c>
      <c r="D16" s="14">
        <v>107</v>
      </c>
    </row>
    <row r="17" spans="1:4">
      <c r="B17" t="s">
        <v>827</v>
      </c>
      <c r="C17" s="14">
        <v>107</v>
      </c>
    </row>
    <row r="18" spans="1:4">
      <c r="B18" t="s">
        <v>602</v>
      </c>
      <c r="C18" s="14">
        <v>115</v>
      </c>
    </row>
    <row r="20" spans="1:4">
      <c r="A20" s="17">
        <v>44812</v>
      </c>
      <c r="B20" t="s">
        <v>828</v>
      </c>
      <c r="C20" s="14">
        <v>110</v>
      </c>
    </row>
    <row r="21" spans="1:4">
      <c r="B21" t="s">
        <v>829</v>
      </c>
      <c r="C21" s="14">
        <v>125</v>
      </c>
    </row>
    <row r="22" spans="1:4">
      <c r="B22" t="s">
        <v>216</v>
      </c>
      <c r="C22" s="14">
        <v>82</v>
      </c>
    </row>
    <row r="24" spans="1:4">
      <c r="A24" s="17">
        <v>44814</v>
      </c>
      <c r="B24" t="s">
        <v>831</v>
      </c>
      <c r="C24" s="14">
        <v>55</v>
      </c>
    </row>
    <row r="25" spans="1:4">
      <c r="B25" t="s">
        <v>807</v>
      </c>
      <c r="C25" s="14">
        <v>160</v>
      </c>
    </row>
    <row r="27" spans="1:4">
      <c r="A27" s="17">
        <v>44816</v>
      </c>
      <c r="B27" t="s">
        <v>131</v>
      </c>
      <c r="D27" s="14">
        <v>130</v>
      </c>
    </row>
    <row r="28" spans="1:4">
      <c r="B28" t="s">
        <v>832</v>
      </c>
      <c r="C28" s="14">
        <v>128</v>
      </c>
    </row>
    <row r="29" spans="1:4">
      <c r="B29" t="s">
        <v>838</v>
      </c>
      <c r="C29" s="14" t="s">
        <v>839</v>
      </c>
    </row>
    <row r="31" spans="1:4">
      <c r="A31" s="17">
        <v>44818</v>
      </c>
      <c r="B31" t="s">
        <v>848</v>
      </c>
      <c r="C31" s="14">
        <v>500</v>
      </c>
    </row>
    <row r="32" spans="1:4">
      <c r="B32" t="s">
        <v>849</v>
      </c>
      <c r="C32" s="14">
        <v>122</v>
      </c>
    </row>
    <row r="33" spans="1:4">
      <c r="B33" t="s">
        <v>850</v>
      </c>
      <c r="C33" s="14" t="s">
        <v>851</v>
      </c>
    </row>
    <row r="34" spans="1:4">
      <c r="B34" t="s">
        <v>405</v>
      </c>
      <c r="C34" s="14">
        <v>120</v>
      </c>
    </row>
    <row r="36" spans="1:4">
      <c r="A36" s="17">
        <v>44819</v>
      </c>
      <c r="B36" t="s">
        <v>412</v>
      </c>
      <c r="D36" s="14">
        <v>127</v>
      </c>
    </row>
    <row r="37" spans="1:4">
      <c r="B37" t="s">
        <v>852</v>
      </c>
      <c r="D37" s="14">
        <v>90</v>
      </c>
    </row>
    <row r="38" spans="1:4">
      <c r="B38" t="s">
        <v>436</v>
      </c>
      <c r="D38" s="14">
        <v>115</v>
      </c>
    </row>
    <row r="40" spans="1:4">
      <c r="A40" s="17">
        <v>44820</v>
      </c>
      <c r="B40" t="s">
        <v>853</v>
      </c>
      <c r="C40" s="14">
        <v>100</v>
      </c>
    </row>
    <row r="41" spans="1:4">
      <c r="B41" t="s">
        <v>854</v>
      </c>
      <c r="D41" s="14">
        <v>47</v>
      </c>
    </row>
    <row r="42" spans="1:4">
      <c r="B42" t="s">
        <v>855</v>
      </c>
      <c r="D42" s="14">
        <v>55</v>
      </c>
    </row>
    <row r="43" spans="1:4">
      <c r="B43" t="s">
        <v>858</v>
      </c>
      <c r="C43" s="14">
        <v>107</v>
      </c>
    </row>
    <row r="45" spans="1:4">
      <c r="A45" s="17">
        <v>44823</v>
      </c>
      <c r="B45" t="s">
        <v>860</v>
      </c>
      <c r="C45" s="14">
        <v>120</v>
      </c>
    </row>
    <row r="47" spans="1:4">
      <c r="A47" s="17">
        <v>44824</v>
      </c>
      <c r="B47" t="s">
        <v>861</v>
      </c>
      <c r="C47" s="14">
        <v>105</v>
      </c>
    </row>
    <row r="48" spans="1:4">
      <c r="B48" t="s">
        <v>862</v>
      </c>
      <c r="C48" s="14">
        <v>120</v>
      </c>
    </row>
    <row r="49" spans="1:4">
      <c r="B49" t="s">
        <v>863</v>
      </c>
      <c r="D49" s="14">
        <v>133</v>
      </c>
    </row>
    <row r="50" spans="1:4">
      <c r="B50" t="s">
        <v>864</v>
      </c>
      <c r="D50" s="14">
        <v>55</v>
      </c>
    </row>
    <row r="52" spans="1:4">
      <c r="A52" s="17">
        <v>44825</v>
      </c>
      <c r="B52" t="s">
        <v>396</v>
      </c>
      <c r="D52" s="14">
        <v>62</v>
      </c>
    </row>
    <row r="53" spans="1:4">
      <c r="B53" t="s">
        <v>867</v>
      </c>
      <c r="D53" s="14">
        <v>50</v>
      </c>
    </row>
    <row r="54" spans="1:4">
      <c r="B54" t="s">
        <v>868</v>
      </c>
      <c r="D54" s="14">
        <v>55</v>
      </c>
    </row>
    <row r="56" spans="1:4">
      <c r="A56" s="17">
        <v>44826</v>
      </c>
      <c r="B56" t="s">
        <v>187</v>
      </c>
      <c r="C56" s="14">
        <v>67</v>
      </c>
    </row>
    <row r="57" spans="1:4">
      <c r="B57" t="s">
        <v>873</v>
      </c>
      <c r="C57" s="14">
        <v>150</v>
      </c>
    </row>
    <row r="58" spans="1:4">
      <c r="B58" t="s">
        <v>874</v>
      </c>
      <c r="C58" s="14">
        <v>177</v>
      </c>
    </row>
    <row r="60" spans="1:4">
      <c r="A60" s="17">
        <v>44831</v>
      </c>
      <c r="B60" t="s">
        <v>408</v>
      </c>
      <c r="D60" s="14">
        <v>67</v>
      </c>
    </row>
    <row r="61" spans="1:4">
      <c r="B61" t="s">
        <v>503</v>
      </c>
      <c r="D61" s="14">
        <v>60</v>
      </c>
    </row>
    <row r="63" spans="1:4">
      <c r="A63" s="17">
        <v>44832</v>
      </c>
      <c r="B63" t="s">
        <v>875</v>
      </c>
      <c r="C63" s="14">
        <v>70</v>
      </c>
    </row>
    <row r="64" spans="1:4">
      <c r="B64" t="s">
        <v>876</v>
      </c>
      <c r="C64" s="14">
        <v>91</v>
      </c>
    </row>
    <row r="65" spans="1:4">
      <c r="B65" t="s">
        <v>877</v>
      </c>
      <c r="C65" s="14">
        <v>91</v>
      </c>
    </row>
    <row r="66" spans="1:4">
      <c r="B66" t="s">
        <v>878</v>
      </c>
      <c r="C66" s="14">
        <v>25</v>
      </c>
    </row>
    <row r="67" spans="1:4">
      <c r="B67" t="s">
        <v>879</v>
      </c>
      <c r="C67" s="14">
        <v>100</v>
      </c>
    </row>
    <row r="69" spans="1:4">
      <c r="A69" s="17">
        <v>44833</v>
      </c>
      <c r="B69" t="s">
        <v>881</v>
      </c>
      <c r="C69" s="14">
        <v>107</v>
      </c>
    </row>
    <row r="71" spans="1:4">
      <c r="A71" s="17">
        <v>44834</v>
      </c>
      <c r="B71" t="s">
        <v>882</v>
      </c>
      <c r="C71" s="14">
        <v>105</v>
      </c>
    </row>
    <row r="72" spans="1:4">
      <c r="B72" t="s">
        <v>883</v>
      </c>
      <c r="C72" s="14">
        <v>75</v>
      </c>
    </row>
    <row r="74" spans="1:4">
      <c r="A74" s="17">
        <v>44837</v>
      </c>
      <c r="B74" t="s">
        <v>885</v>
      </c>
      <c r="C74" s="14">
        <v>150</v>
      </c>
    </row>
    <row r="75" spans="1:4">
      <c r="B75" t="s">
        <v>436</v>
      </c>
      <c r="D75" s="14">
        <v>110</v>
      </c>
    </row>
    <row r="76" spans="1:4">
      <c r="B76" t="s">
        <v>111</v>
      </c>
      <c r="C76" s="14">
        <v>25</v>
      </c>
    </row>
    <row r="77" spans="1:4">
      <c r="A77" s="17"/>
      <c r="B77" t="s">
        <v>374</v>
      </c>
      <c r="D77" s="14">
        <v>137</v>
      </c>
    </row>
    <row r="79" spans="1:4">
      <c r="A79" s="17">
        <v>44838</v>
      </c>
      <c r="B79" t="s">
        <v>886</v>
      </c>
      <c r="C79" s="14">
        <v>113</v>
      </c>
    </row>
    <row r="80" spans="1:4">
      <c r="B80" t="s">
        <v>887</v>
      </c>
      <c r="C80" s="14">
        <v>25</v>
      </c>
    </row>
    <row r="81" spans="1:4">
      <c r="B81" t="s">
        <v>835</v>
      </c>
      <c r="C81" s="14">
        <v>45</v>
      </c>
    </row>
    <row r="82" spans="1:4">
      <c r="B82" t="s">
        <v>888</v>
      </c>
      <c r="C82" s="14">
        <v>40</v>
      </c>
    </row>
    <row r="83" spans="1:4">
      <c r="B83" t="s">
        <v>401</v>
      </c>
      <c r="C83" s="14">
        <v>70</v>
      </c>
    </row>
    <row r="84" spans="1:4">
      <c r="A84" s="17"/>
      <c r="B84" t="s">
        <v>824</v>
      </c>
      <c r="C84" s="14">
        <v>120</v>
      </c>
    </row>
    <row r="85" spans="1:4">
      <c r="B85" t="s">
        <v>889</v>
      </c>
      <c r="D85" s="14">
        <v>112</v>
      </c>
    </row>
    <row r="86" spans="1:4">
      <c r="B86" t="s">
        <v>890</v>
      </c>
      <c r="C86" s="14">
        <v>115</v>
      </c>
    </row>
    <row r="87" spans="1:4">
      <c r="B87" t="s">
        <v>891</v>
      </c>
      <c r="C87" s="14">
        <v>80</v>
      </c>
    </row>
    <row r="89" spans="1:4">
      <c r="A89" s="17">
        <v>44839</v>
      </c>
      <c r="B89" t="s">
        <v>376</v>
      </c>
      <c r="C89" s="14">
        <v>115</v>
      </c>
    </row>
    <row r="90" spans="1:4">
      <c r="A90" s="17"/>
      <c r="B90" t="s">
        <v>893</v>
      </c>
      <c r="D90" s="14">
        <v>102</v>
      </c>
    </row>
    <row r="91" spans="1:4">
      <c r="B91" t="s">
        <v>884</v>
      </c>
      <c r="D91" s="14">
        <v>48</v>
      </c>
    </row>
    <row r="92" spans="1:4">
      <c r="B92" t="s">
        <v>894</v>
      </c>
      <c r="D92" s="14">
        <v>159</v>
      </c>
    </row>
    <row r="93" spans="1:4">
      <c r="B93" t="s">
        <v>373</v>
      </c>
      <c r="D93" s="14">
        <v>107</v>
      </c>
    </row>
    <row r="94" spans="1:4">
      <c r="B94" t="s">
        <v>895</v>
      </c>
      <c r="C94" s="14">
        <v>66</v>
      </c>
    </row>
    <row r="95" spans="1:4">
      <c r="A95" s="17"/>
      <c r="B95" t="s">
        <v>896</v>
      </c>
      <c r="D95" s="14">
        <v>212</v>
      </c>
    </row>
    <row r="96" spans="1:4">
      <c r="B96" t="s">
        <v>897</v>
      </c>
      <c r="C96" s="14">
        <v>5</v>
      </c>
    </row>
    <row r="99" spans="1:9">
      <c r="A99" s="17">
        <v>44840</v>
      </c>
      <c r="B99" t="s">
        <v>898</v>
      </c>
      <c r="C99" s="14">
        <v>100</v>
      </c>
    </row>
    <row r="100" spans="1:9">
      <c r="A100" s="17"/>
      <c r="B100" t="s">
        <v>497</v>
      </c>
      <c r="C100" s="14">
        <v>70</v>
      </c>
    </row>
    <row r="101" spans="1:9">
      <c r="B101" t="s">
        <v>899</v>
      </c>
      <c r="C101" s="14">
        <v>40</v>
      </c>
    </row>
    <row r="102" spans="1:9">
      <c r="B102" t="s">
        <v>476</v>
      </c>
      <c r="D102" s="14">
        <v>230</v>
      </c>
    </row>
    <row r="103" spans="1:9">
      <c r="A103" s="17"/>
      <c r="B103" t="s">
        <v>831</v>
      </c>
      <c r="C103" s="14">
        <v>150</v>
      </c>
    </row>
    <row r="104" spans="1:9">
      <c r="B104" t="s">
        <v>900</v>
      </c>
      <c r="D104" s="14">
        <v>43</v>
      </c>
    </row>
    <row r="105" spans="1:9">
      <c r="A105" s="17"/>
    </row>
    <row r="106" spans="1:9">
      <c r="A106" s="17">
        <v>44841</v>
      </c>
      <c r="B106" t="s">
        <v>901</v>
      </c>
      <c r="C106" s="14">
        <v>20</v>
      </c>
    </row>
    <row r="107" spans="1:9">
      <c r="B107" t="s">
        <v>902</v>
      </c>
      <c r="D107" s="14">
        <v>165</v>
      </c>
    </row>
    <row r="108" spans="1:9">
      <c r="B108" t="s">
        <v>903</v>
      </c>
      <c r="D108" s="14">
        <v>243</v>
      </c>
    </row>
    <row r="109" spans="1:9">
      <c r="B109" t="s">
        <v>412</v>
      </c>
      <c r="D109" s="14">
        <v>127</v>
      </c>
    </row>
    <row r="111" spans="1:9">
      <c r="A111" s="17">
        <v>44844</v>
      </c>
      <c r="B111" t="s">
        <v>478</v>
      </c>
      <c r="D111" s="14">
        <v>121</v>
      </c>
      <c r="I111" s="60"/>
    </row>
    <row r="112" spans="1:9">
      <c r="B112" t="s">
        <v>841</v>
      </c>
      <c r="C112" s="14">
        <v>415</v>
      </c>
    </row>
    <row r="113" spans="1:5">
      <c r="B113" t="s">
        <v>904</v>
      </c>
      <c r="D113" s="14">
        <v>85</v>
      </c>
      <c r="E113" s="14" t="s">
        <v>51</v>
      </c>
    </row>
    <row r="114" spans="1:5">
      <c r="B114" t="s">
        <v>906</v>
      </c>
      <c r="D114" s="14">
        <v>90</v>
      </c>
    </row>
    <row r="115" spans="1:5">
      <c r="B115" t="s">
        <v>852</v>
      </c>
      <c r="C115" s="14">
        <v>105</v>
      </c>
    </row>
    <row r="116" spans="1:5">
      <c r="A116" s="17"/>
      <c r="B116" t="s">
        <v>907</v>
      </c>
      <c r="C116" s="14">
        <v>105</v>
      </c>
    </row>
    <row r="118" spans="1:5">
      <c r="A118" s="17">
        <v>44845</v>
      </c>
      <c r="B118" t="s">
        <v>815</v>
      </c>
      <c r="C118" s="14">
        <v>40</v>
      </c>
    </row>
    <row r="119" spans="1:5">
      <c r="B119" t="s">
        <v>715</v>
      </c>
      <c r="D119" s="14">
        <v>40</v>
      </c>
    </row>
    <row r="120" spans="1:5">
      <c r="B120" t="s">
        <v>909</v>
      </c>
      <c r="D120" s="14">
        <v>119</v>
      </c>
    </row>
    <row r="121" spans="1:5">
      <c r="A121" s="17"/>
      <c r="B121" t="s">
        <v>910</v>
      </c>
      <c r="C121" s="14">
        <v>78</v>
      </c>
    </row>
    <row r="122" spans="1:5">
      <c r="B122" t="s">
        <v>709</v>
      </c>
      <c r="D122" s="14">
        <v>40</v>
      </c>
    </row>
    <row r="123" spans="1:5">
      <c r="B123" t="s">
        <v>911</v>
      </c>
      <c r="D123" s="14">
        <v>120</v>
      </c>
    </row>
    <row r="124" spans="1:5">
      <c r="B124" t="s">
        <v>391</v>
      </c>
      <c r="C124" s="14">
        <v>100</v>
      </c>
    </row>
    <row r="125" spans="1:5">
      <c r="B125" t="s">
        <v>419</v>
      </c>
      <c r="D125" s="14">
        <v>75</v>
      </c>
    </row>
    <row r="127" spans="1:5">
      <c r="A127" s="17">
        <v>44846</v>
      </c>
      <c r="B127" t="s">
        <v>41</v>
      </c>
      <c r="C127" s="14">
        <v>100</v>
      </c>
    </row>
    <row r="128" spans="1:5">
      <c r="B128" t="s">
        <v>912</v>
      </c>
      <c r="C128" s="14">
        <v>148</v>
      </c>
    </row>
    <row r="129" spans="1:4">
      <c r="A129" s="17"/>
      <c r="B129" t="s">
        <v>254</v>
      </c>
      <c r="C129" s="14">
        <v>100</v>
      </c>
    </row>
    <row r="130" spans="1:4">
      <c r="B130" t="s">
        <v>389</v>
      </c>
      <c r="D130" s="14">
        <v>137</v>
      </c>
    </row>
    <row r="131" spans="1:4">
      <c r="B131" t="s">
        <v>913</v>
      </c>
      <c r="C131" s="14">
        <v>140</v>
      </c>
    </row>
    <row r="132" spans="1:4">
      <c r="B132" t="s">
        <v>914</v>
      </c>
      <c r="D132" s="14">
        <v>75</v>
      </c>
    </row>
    <row r="133" spans="1:4">
      <c r="A133" s="17"/>
    </row>
    <row r="134" spans="1:4">
      <c r="A134" s="17">
        <v>44847</v>
      </c>
      <c r="B134" t="s">
        <v>916</v>
      </c>
      <c r="C134" s="14">
        <v>260</v>
      </c>
    </row>
    <row r="135" spans="1:4">
      <c r="A135" s="17"/>
      <c r="B135" t="s">
        <v>447</v>
      </c>
      <c r="C135" s="14">
        <v>100</v>
      </c>
    </row>
    <row r="136" spans="1:4">
      <c r="B136" t="s">
        <v>917</v>
      </c>
      <c r="D136" s="14">
        <v>301</v>
      </c>
    </row>
    <row r="137" spans="1:4">
      <c r="A137" s="17"/>
      <c r="B137" t="s">
        <v>474</v>
      </c>
      <c r="D137" s="14">
        <v>107</v>
      </c>
    </row>
    <row r="138" spans="1:4">
      <c r="B138" t="s">
        <v>104</v>
      </c>
      <c r="D138" s="14">
        <v>70</v>
      </c>
    </row>
    <row r="140" spans="1:4">
      <c r="A140" s="17">
        <v>44848</v>
      </c>
      <c r="B140" t="s">
        <v>918</v>
      </c>
      <c r="C140" s="14">
        <v>58</v>
      </c>
    </row>
    <row r="142" spans="1:4">
      <c r="A142" s="17">
        <v>44851</v>
      </c>
      <c r="B142" t="s">
        <v>812</v>
      </c>
      <c r="C142" s="14">
        <v>43</v>
      </c>
    </row>
    <row r="143" spans="1:4">
      <c r="B143" t="s">
        <v>404</v>
      </c>
      <c r="D143" s="14">
        <v>85</v>
      </c>
    </row>
    <row r="144" spans="1:4">
      <c r="B144" t="s">
        <v>919</v>
      </c>
      <c r="C144" s="14">
        <v>116</v>
      </c>
    </row>
    <row r="145" spans="1:4">
      <c r="B145" t="s">
        <v>920</v>
      </c>
      <c r="D145" s="14">
        <v>155</v>
      </c>
    </row>
    <row r="147" spans="1:4">
      <c r="A147" s="17">
        <v>44853</v>
      </c>
      <c r="B147" t="s">
        <v>921</v>
      </c>
      <c r="D147" s="14">
        <v>179</v>
      </c>
    </row>
    <row r="149" spans="1:4">
      <c r="A149" s="17">
        <v>44854</v>
      </c>
      <c r="B149" t="s">
        <v>922</v>
      </c>
      <c r="D149" s="14">
        <v>90</v>
      </c>
    </row>
    <row r="151" spans="1:4">
      <c r="A151" s="17">
        <v>44855</v>
      </c>
      <c r="B151" t="s">
        <v>924</v>
      </c>
      <c r="C151" s="14">
        <v>232</v>
      </c>
    </row>
    <row r="153" spans="1:4">
      <c r="A153" s="17">
        <v>44858</v>
      </c>
      <c r="B153" t="s">
        <v>925</v>
      </c>
      <c r="D153" s="14">
        <v>407</v>
      </c>
    </row>
    <row r="155" spans="1:4">
      <c r="A155" s="17">
        <v>44859</v>
      </c>
      <c r="B155" t="s">
        <v>859</v>
      </c>
      <c r="C155" s="14">
        <v>105</v>
      </c>
    </row>
    <row r="156" spans="1:4">
      <c r="A156" s="17"/>
    </row>
    <row r="157" spans="1:4">
      <c r="A157" s="17">
        <v>44860</v>
      </c>
      <c r="B157" t="s">
        <v>926</v>
      </c>
      <c r="D157" s="14">
        <v>15</v>
      </c>
    </row>
    <row r="158" spans="1:4">
      <c r="B158" t="s">
        <v>875</v>
      </c>
      <c r="D158" s="14">
        <v>66</v>
      </c>
    </row>
    <row r="159" spans="1:4">
      <c r="B159" t="s">
        <v>808</v>
      </c>
      <c r="C159" s="14">
        <v>35</v>
      </c>
    </row>
    <row r="160" spans="1:4">
      <c r="B160" t="s">
        <v>171</v>
      </c>
      <c r="D160" s="14">
        <v>86</v>
      </c>
    </row>
    <row r="161" spans="1:4">
      <c r="B161" t="s">
        <v>929</v>
      </c>
      <c r="C161" s="14">
        <v>61</v>
      </c>
      <c r="D161" s="14">
        <v>70</v>
      </c>
    </row>
    <row r="162" spans="1:4">
      <c r="B162" t="s">
        <v>930</v>
      </c>
      <c r="C162" s="14">
        <v>150</v>
      </c>
      <c r="D162" s="14">
        <v>300</v>
      </c>
    </row>
    <row r="164" spans="1:4">
      <c r="A164" s="17">
        <v>44861</v>
      </c>
      <c r="B164" t="s">
        <v>819</v>
      </c>
      <c r="D164" s="14">
        <v>45</v>
      </c>
    </row>
    <row r="165" spans="1:4">
      <c r="B165" t="s">
        <v>931</v>
      </c>
      <c r="D165" s="14">
        <v>344</v>
      </c>
    </row>
    <row r="166" spans="1:4">
      <c r="B166" t="s">
        <v>932</v>
      </c>
      <c r="C166" s="14">
        <v>25</v>
      </c>
    </row>
    <row r="167" spans="1:4">
      <c r="B167" t="s">
        <v>65</v>
      </c>
      <c r="D167" s="14">
        <v>200</v>
      </c>
    </row>
    <row r="169" spans="1:4">
      <c r="A169" s="17">
        <v>44865</v>
      </c>
      <c r="B169" t="s">
        <v>509</v>
      </c>
      <c r="C169" s="14">
        <v>133</v>
      </c>
    </row>
    <row r="170" spans="1:4">
      <c r="B170" t="s">
        <v>187</v>
      </c>
      <c r="D170" s="14">
        <v>67</v>
      </c>
    </row>
    <row r="172" spans="1:4">
      <c r="A172" s="17">
        <v>44866</v>
      </c>
      <c r="B172" t="s">
        <v>933</v>
      </c>
      <c r="D172" s="14">
        <v>40</v>
      </c>
    </row>
    <row r="173" spans="1:4">
      <c r="B173" t="s">
        <v>888</v>
      </c>
      <c r="C173" s="14">
        <v>55</v>
      </c>
    </row>
    <row r="174" spans="1:4">
      <c r="B174" t="s">
        <v>835</v>
      </c>
      <c r="C174" s="14">
        <v>45</v>
      </c>
    </row>
    <row r="175" spans="1:4">
      <c r="B175" t="s">
        <v>454</v>
      </c>
      <c r="D175" s="14">
        <v>243</v>
      </c>
    </row>
    <row r="176" spans="1:4">
      <c r="B176" t="s">
        <v>934</v>
      </c>
      <c r="D176" s="14">
        <v>128</v>
      </c>
    </row>
    <row r="177" spans="1:4">
      <c r="A177" s="17"/>
      <c r="B177" t="s">
        <v>643</v>
      </c>
      <c r="C177" s="14">
        <v>66</v>
      </c>
    </row>
    <row r="178" spans="1:4">
      <c r="B178" t="s">
        <v>935</v>
      </c>
      <c r="D178" s="14">
        <v>301</v>
      </c>
    </row>
    <row r="179" spans="1:4">
      <c r="B179" t="s">
        <v>405</v>
      </c>
      <c r="C179" s="14">
        <v>120</v>
      </c>
    </row>
    <row r="180" spans="1:4">
      <c r="B180" t="s">
        <v>936</v>
      </c>
      <c r="D180" s="14">
        <v>122</v>
      </c>
    </row>
    <row r="181" spans="1:4">
      <c r="B181" t="s">
        <v>864</v>
      </c>
      <c r="D181" s="14">
        <v>75</v>
      </c>
    </row>
    <row r="182" spans="1:4">
      <c r="A182" s="17"/>
      <c r="B182" t="s">
        <v>938</v>
      </c>
      <c r="C182" s="14">
        <v>115</v>
      </c>
    </row>
    <row r="183" spans="1:4">
      <c r="B183" t="s">
        <v>915</v>
      </c>
      <c r="D183" s="14">
        <v>114</v>
      </c>
    </row>
    <row r="185" spans="1:4">
      <c r="A185" s="17">
        <v>44867</v>
      </c>
      <c r="B185" t="s">
        <v>939</v>
      </c>
      <c r="C185" s="14">
        <v>600</v>
      </c>
    </row>
    <row r="186" spans="1:4">
      <c r="B186" t="s">
        <v>940</v>
      </c>
      <c r="C186" s="14">
        <v>100</v>
      </c>
    </row>
    <row r="187" spans="1:4">
      <c r="B187" t="s">
        <v>885</v>
      </c>
      <c r="C187" s="14">
        <v>150</v>
      </c>
    </row>
    <row r="188" spans="1:4">
      <c r="B188" t="s">
        <v>941</v>
      </c>
      <c r="D188" s="14">
        <v>80</v>
      </c>
    </row>
    <row r="189" spans="1:4">
      <c r="B189" t="s">
        <v>942</v>
      </c>
      <c r="C189" s="14">
        <v>40</v>
      </c>
    </row>
    <row r="190" spans="1:4">
      <c r="B190" t="s">
        <v>943</v>
      </c>
      <c r="D190" s="14">
        <v>80</v>
      </c>
    </row>
    <row r="191" spans="1:4">
      <c r="B191" t="s">
        <v>216</v>
      </c>
      <c r="C191" s="14">
        <v>120</v>
      </c>
    </row>
    <row r="192" spans="1:4">
      <c r="B192" t="s">
        <v>944</v>
      </c>
      <c r="C192" s="14">
        <v>25</v>
      </c>
    </row>
    <row r="193" spans="1:4">
      <c r="A193" s="17"/>
      <c r="B193" t="s">
        <v>884</v>
      </c>
      <c r="D193" s="14">
        <v>48</v>
      </c>
    </row>
    <row r="194" spans="1:4">
      <c r="B194" t="s">
        <v>894</v>
      </c>
      <c r="D194" s="14">
        <v>159</v>
      </c>
    </row>
    <row r="195" spans="1:4">
      <c r="B195" t="s">
        <v>945</v>
      </c>
      <c r="D195" s="14">
        <v>165</v>
      </c>
    </row>
    <row r="197" spans="1:4">
      <c r="A197" s="17">
        <v>44868</v>
      </c>
      <c r="B197" t="s">
        <v>946</v>
      </c>
      <c r="C197" s="14">
        <v>20</v>
      </c>
      <c r="D197" s="14">
        <v>137</v>
      </c>
    </row>
    <row r="198" spans="1:4">
      <c r="B198" t="s">
        <v>947</v>
      </c>
      <c r="D198" s="14">
        <v>40</v>
      </c>
    </row>
    <row r="199" spans="1:4">
      <c r="B199" t="s">
        <v>899</v>
      </c>
      <c r="D199" s="14">
        <v>40</v>
      </c>
    </row>
    <row r="200" spans="1:4">
      <c r="A200" s="17"/>
      <c r="B200" t="s">
        <v>948</v>
      </c>
      <c r="C200" s="14">
        <v>110</v>
      </c>
    </row>
    <row r="201" spans="1:4">
      <c r="B201" t="s">
        <v>949</v>
      </c>
      <c r="C201" s="14">
        <v>128</v>
      </c>
    </row>
    <row r="202" spans="1:4">
      <c r="A202" s="17"/>
      <c r="B202" t="s">
        <v>950</v>
      </c>
      <c r="C202" s="14">
        <v>115</v>
      </c>
    </row>
    <row r="203" spans="1:4">
      <c r="B203" t="s">
        <v>951</v>
      </c>
      <c r="D203" s="14">
        <v>119</v>
      </c>
    </row>
    <row r="204" spans="1:4">
      <c r="A204" s="17"/>
      <c r="B204" t="s">
        <v>418</v>
      </c>
      <c r="D204" s="14">
        <v>31</v>
      </c>
    </row>
    <row r="205" spans="1:4">
      <c r="B205" t="s">
        <v>952</v>
      </c>
      <c r="D205" s="14">
        <v>266</v>
      </c>
    </row>
    <row r="206" spans="1:4">
      <c r="B206" t="s">
        <v>221</v>
      </c>
      <c r="C206" s="14">
        <v>200</v>
      </c>
    </row>
    <row r="207" spans="1:4">
      <c r="B207" t="s">
        <v>831</v>
      </c>
      <c r="C207" s="14">
        <v>149</v>
      </c>
    </row>
    <row r="208" spans="1:4">
      <c r="B208" t="s">
        <v>382</v>
      </c>
      <c r="D208" s="14">
        <v>80</v>
      </c>
    </row>
    <row r="209" spans="1:4">
      <c r="A209" s="17"/>
    </row>
    <row r="210" spans="1:4">
      <c r="A210" s="17">
        <v>44869</v>
      </c>
      <c r="B210" t="s">
        <v>819</v>
      </c>
      <c r="D210" s="14">
        <v>15</v>
      </c>
    </row>
    <row r="211" spans="1:4">
      <c r="B211" t="s">
        <v>404</v>
      </c>
      <c r="D211" s="14">
        <v>85</v>
      </c>
    </row>
    <row r="212" spans="1:4">
      <c r="B212" t="s">
        <v>905</v>
      </c>
      <c r="D212" s="14">
        <v>30</v>
      </c>
    </row>
    <row r="213" spans="1:4">
      <c r="B213" t="s">
        <v>396</v>
      </c>
      <c r="D213" s="14">
        <v>102</v>
      </c>
    </row>
    <row r="215" spans="1:4">
      <c r="A215" s="17">
        <v>44872</v>
      </c>
      <c r="B215" t="s">
        <v>953</v>
      </c>
      <c r="D215" s="14">
        <v>212</v>
      </c>
    </row>
    <row r="216" spans="1:4">
      <c r="A216" s="17"/>
      <c r="B216" t="s">
        <v>408</v>
      </c>
      <c r="D216" s="14">
        <v>67</v>
      </c>
    </row>
    <row r="217" spans="1:4">
      <c r="B217" t="s">
        <v>128</v>
      </c>
      <c r="D217" s="14">
        <v>115</v>
      </c>
    </row>
    <row r="218" spans="1:4">
      <c r="B218" t="s">
        <v>799</v>
      </c>
      <c r="D218" s="14">
        <v>130</v>
      </c>
    </row>
    <row r="219" spans="1:4">
      <c r="A219" s="17"/>
      <c r="B219" t="s">
        <v>954</v>
      </c>
      <c r="C219" s="14">
        <v>200</v>
      </c>
    </row>
    <row r="220" spans="1:4">
      <c r="B220" t="s">
        <v>955</v>
      </c>
      <c r="C220" s="14">
        <v>133</v>
      </c>
    </row>
    <row r="222" spans="1:4">
      <c r="A222" s="17">
        <v>44873</v>
      </c>
      <c r="B222" t="s">
        <v>98</v>
      </c>
      <c r="C222" s="14">
        <v>70</v>
      </c>
    </row>
    <row r="223" spans="1:4">
      <c r="B223" t="s">
        <v>956</v>
      </c>
      <c r="D223" s="14">
        <v>120</v>
      </c>
    </row>
    <row r="225" spans="1:4">
      <c r="A225" s="17">
        <v>44874</v>
      </c>
      <c r="B225" t="s">
        <v>376</v>
      </c>
      <c r="C225" s="14">
        <v>115</v>
      </c>
    </row>
    <row r="226" spans="1:4">
      <c r="A226" s="17"/>
      <c r="B226" t="s">
        <v>68</v>
      </c>
      <c r="D226" s="14">
        <v>115</v>
      </c>
    </row>
    <row r="227" spans="1:4">
      <c r="B227" t="s">
        <v>957</v>
      </c>
      <c r="C227" s="14">
        <v>15</v>
      </c>
    </row>
    <row r="228" spans="1:4">
      <c r="B228" t="s">
        <v>144</v>
      </c>
      <c r="C228" s="14">
        <v>100</v>
      </c>
    </row>
    <row r="229" spans="1:4">
      <c r="A229" s="17"/>
      <c r="B229" t="s">
        <v>958</v>
      </c>
      <c r="C229" s="14">
        <v>105</v>
      </c>
    </row>
    <row r="231" spans="1:4">
      <c r="A231" s="17">
        <v>44875</v>
      </c>
      <c r="B231" t="s">
        <v>412</v>
      </c>
      <c r="D231" s="14">
        <v>127</v>
      </c>
    </row>
    <row r="232" spans="1:4">
      <c r="B232" t="s">
        <v>497</v>
      </c>
      <c r="C232" s="14">
        <v>70</v>
      </c>
    </row>
    <row r="233" spans="1:4">
      <c r="A233" s="17"/>
      <c r="B233" t="s">
        <v>799</v>
      </c>
      <c r="D233" s="14">
        <v>130</v>
      </c>
    </row>
    <row r="234" spans="1:4">
      <c r="B234" t="s">
        <v>959</v>
      </c>
      <c r="C234" s="14">
        <v>100</v>
      </c>
    </row>
    <row r="235" spans="1:4">
      <c r="B235" t="s">
        <v>960</v>
      </c>
      <c r="C235" s="14">
        <v>195</v>
      </c>
    </row>
    <row r="236" spans="1:4">
      <c r="B236" t="s">
        <v>503</v>
      </c>
      <c r="D236" s="14">
        <v>60</v>
      </c>
    </row>
    <row r="237" spans="1:4">
      <c r="A237" s="17"/>
      <c r="B237" t="s">
        <v>911</v>
      </c>
      <c r="D237" s="14">
        <v>120</v>
      </c>
    </row>
    <row r="238" spans="1:4">
      <c r="B238" t="s">
        <v>713</v>
      </c>
      <c r="D238" s="14">
        <v>40</v>
      </c>
    </row>
    <row r="240" spans="1:4">
      <c r="A240" s="17">
        <v>44876</v>
      </c>
      <c r="B240" t="s">
        <v>961</v>
      </c>
      <c r="C240" s="14">
        <v>48</v>
      </c>
    </row>
    <row r="241" spans="1:4">
      <c r="B241" t="s">
        <v>453</v>
      </c>
      <c r="C241" s="14">
        <v>143</v>
      </c>
    </row>
    <row r="242" spans="1:4">
      <c r="A242" s="17"/>
    </row>
    <row r="243" spans="1:4">
      <c r="A243" s="17">
        <v>44877</v>
      </c>
      <c r="B243" t="s">
        <v>962</v>
      </c>
      <c r="D243" s="14">
        <v>130</v>
      </c>
    </row>
    <row r="245" spans="1:4">
      <c r="A245" s="17">
        <v>44879</v>
      </c>
      <c r="B245" t="s">
        <v>963</v>
      </c>
      <c r="D245" s="14">
        <v>170</v>
      </c>
    </row>
    <row r="247" spans="1:4">
      <c r="A247" s="17">
        <v>44880</v>
      </c>
      <c r="B247" t="s">
        <v>964</v>
      </c>
      <c r="D247" s="14">
        <v>83</v>
      </c>
    </row>
    <row r="248" spans="1:4">
      <c r="B248" t="s">
        <v>220</v>
      </c>
      <c r="D248" s="14">
        <v>15</v>
      </c>
    </row>
    <row r="249" spans="1:4">
      <c r="B249" t="s">
        <v>856</v>
      </c>
      <c r="C249" s="14">
        <v>80</v>
      </c>
    </row>
    <row r="250" spans="1:4">
      <c r="B250" t="s">
        <v>419</v>
      </c>
      <c r="D250" s="14">
        <v>75</v>
      </c>
    </row>
    <row r="251" spans="1:4">
      <c r="A251" s="17"/>
    </row>
    <row r="252" spans="1:4">
      <c r="A252" s="17">
        <v>44881</v>
      </c>
      <c r="B252" t="s">
        <v>965</v>
      </c>
      <c r="D252" s="14">
        <v>80</v>
      </c>
    </row>
    <row r="253" spans="1:4">
      <c r="B253" t="s">
        <v>765</v>
      </c>
      <c r="C253" s="14">
        <v>43</v>
      </c>
    </row>
    <row r="254" spans="1:4">
      <c r="A254" s="17"/>
    </row>
    <row r="255" spans="1:4">
      <c r="A255" s="17">
        <v>44883</v>
      </c>
      <c r="B255" t="s">
        <v>966</v>
      </c>
      <c r="D255" s="14">
        <v>179</v>
      </c>
    </row>
    <row r="256" spans="1:4">
      <c r="A256" s="17"/>
    </row>
    <row r="257" spans="1:4">
      <c r="A257" s="17">
        <v>44886</v>
      </c>
      <c r="B257" t="s">
        <v>967</v>
      </c>
      <c r="D257" s="14">
        <v>450</v>
      </c>
    </row>
    <row r="258" spans="1:4">
      <c r="B258" t="s">
        <v>968</v>
      </c>
      <c r="D258" s="14">
        <v>155</v>
      </c>
    </row>
    <row r="259" spans="1:4">
      <c r="B259" t="s">
        <v>969</v>
      </c>
      <c r="C259" s="14">
        <v>116</v>
      </c>
    </row>
    <row r="261" spans="1:4">
      <c r="A261" s="17">
        <v>44887</v>
      </c>
      <c r="B261" t="s">
        <v>970</v>
      </c>
      <c r="C261" s="14">
        <v>55</v>
      </c>
    </row>
    <row r="262" spans="1:4">
      <c r="B262" t="s">
        <v>188</v>
      </c>
      <c r="C262" s="14">
        <v>50</v>
      </c>
    </row>
    <row r="263" spans="1:4">
      <c r="B263" t="s">
        <v>472</v>
      </c>
      <c r="C263" s="14">
        <v>70</v>
      </c>
    </row>
    <row r="264" spans="1:4">
      <c r="A264" s="17"/>
      <c r="B264" t="s">
        <v>474</v>
      </c>
      <c r="D264" s="14">
        <v>107</v>
      </c>
    </row>
    <row r="266" spans="1:4">
      <c r="A266" s="17">
        <v>44888</v>
      </c>
      <c r="B266" t="s">
        <v>973</v>
      </c>
      <c r="C266" s="14">
        <v>61</v>
      </c>
    </row>
    <row r="267" spans="1:4">
      <c r="B267" t="s">
        <v>974</v>
      </c>
      <c r="D267" s="14">
        <v>220</v>
      </c>
    </row>
    <row r="269" spans="1:4">
      <c r="A269" s="17">
        <v>44889</v>
      </c>
      <c r="B269" t="s">
        <v>979</v>
      </c>
      <c r="C269" s="14">
        <v>100</v>
      </c>
    </row>
    <row r="270" spans="1:4">
      <c r="A270" s="17"/>
    </row>
    <row r="271" spans="1:4">
      <c r="A271" s="17">
        <v>44894</v>
      </c>
      <c r="B271" t="s">
        <v>980</v>
      </c>
      <c r="C271" s="14">
        <v>172</v>
      </c>
    </row>
    <row r="272" spans="1:4">
      <c r="B272" t="s">
        <v>981</v>
      </c>
      <c r="C272" s="14">
        <v>55</v>
      </c>
    </row>
    <row r="273" spans="1:4">
      <c r="A273" s="17"/>
    </row>
    <row r="274" spans="1:4">
      <c r="A274" s="17">
        <v>44895</v>
      </c>
      <c r="B274" t="s">
        <v>41</v>
      </c>
      <c r="C274" s="14">
        <v>100</v>
      </c>
    </row>
    <row r="275" spans="1:4">
      <c r="B275" t="s">
        <v>808</v>
      </c>
      <c r="D275" s="14">
        <v>45</v>
      </c>
    </row>
    <row r="276" spans="1:4">
      <c r="B276" t="s">
        <v>43</v>
      </c>
      <c r="C276" s="14">
        <v>100</v>
      </c>
    </row>
    <row r="277" spans="1:4">
      <c r="A277" s="17"/>
      <c r="B277" t="s">
        <v>927</v>
      </c>
      <c r="D277" s="14">
        <v>30</v>
      </c>
    </row>
    <row r="279" spans="1:4">
      <c r="A279" s="17">
        <v>44896</v>
      </c>
      <c r="B279" t="s">
        <v>982</v>
      </c>
      <c r="D279" s="14">
        <v>45</v>
      </c>
    </row>
    <row r="280" spans="1:4">
      <c r="B280" t="s">
        <v>949</v>
      </c>
      <c r="C280" s="14">
        <v>128</v>
      </c>
    </row>
    <row r="281" spans="1:4">
      <c r="B281" t="s">
        <v>983</v>
      </c>
      <c r="C281" s="14">
        <v>200</v>
      </c>
    </row>
    <row r="282" spans="1:4">
      <c r="A282" s="17"/>
      <c r="B282" t="s">
        <v>557</v>
      </c>
      <c r="D282" s="14">
        <v>128</v>
      </c>
    </row>
    <row r="283" spans="1:4">
      <c r="B283" t="s">
        <v>531</v>
      </c>
      <c r="D283" s="14">
        <v>86</v>
      </c>
    </row>
    <row r="284" spans="1:4">
      <c r="B284" t="s">
        <v>486</v>
      </c>
      <c r="C284" s="14">
        <v>150</v>
      </c>
    </row>
    <row r="285" spans="1:4">
      <c r="B285" t="s">
        <v>984</v>
      </c>
      <c r="C285" s="14">
        <v>119</v>
      </c>
    </row>
    <row r="286" spans="1:4">
      <c r="B286" t="s">
        <v>476</v>
      </c>
      <c r="C286" s="14">
        <v>115</v>
      </c>
    </row>
    <row r="287" spans="1:4">
      <c r="A287" s="17"/>
      <c r="B287" t="s">
        <v>985</v>
      </c>
      <c r="C287" s="14">
        <v>145</v>
      </c>
    </row>
    <row r="289" spans="1:4">
      <c r="A289" s="17">
        <v>44897</v>
      </c>
      <c r="B289" t="s">
        <v>986</v>
      </c>
      <c r="D289" s="14">
        <v>115</v>
      </c>
    </row>
    <row r="290" spans="1:4">
      <c r="A290" s="17"/>
      <c r="B290" t="s">
        <v>905</v>
      </c>
      <c r="D290" s="14">
        <v>40</v>
      </c>
    </row>
    <row r="292" spans="1:4">
      <c r="A292" s="19">
        <v>44898</v>
      </c>
      <c r="B292" t="s">
        <v>374</v>
      </c>
      <c r="D292" s="14">
        <v>137</v>
      </c>
    </row>
    <row r="294" spans="1:4">
      <c r="A294" s="17">
        <v>44900</v>
      </c>
      <c r="B294" t="s">
        <v>77</v>
      </c>
      <c r="D294" s="14">
        <v>200</v>
      </c>
    </row>
    <row r="295" spans="1:4">
      <c r="B295" t="s">
        <v>987</v>
      </c>
      <c r="D295" s="14">
        <v>48</v>
      </c>
    </row>
    <row r="296" spans="1:4">
      <c r="A296" s="19"/>
      <c r="B296" t="s">
        <v>456</v>
      </c>
      <c r="D296" s="14">
        <v>86</v>
      </c>
    </row>
    <row r="297" spans="1:4">
      <c r="B297" t="s">
        <v>128</v>
      </c>
      <c r="C297" s="14">
        <v>115</v>
      </c>
    </row>
    <row r="298" spans="1:4">
      <c r="B298" t="s">
        <v>988</v>
      </c>
      <c r="C298" s="14">
        <v>155</v>
      </c>
    </row>
    <row r="299" spans="1:4">
      <c r="A299" s="17"/>
      <c r="B299" t="s">
        <v>989</v>
      </c>
      <c r="C299" s="14">
        <v>25</v>
      </c>
    </row>
    <row r="300" spans="1:4">
      <c r="B300" t="s">
        <v>488</v>
      </c>
      <c r="D300" s="14">
        <v>212</v>
      </c>
    </row>
    <row r="302" spans="1:4">
      <c r="A302" s="17">
        <v>44901</v>
      </c>
      <c r="B302" t="s">
        <v>742</v>
      </c>
      <c r="D302" s="14">
        <v>40</v>
      </c>
    </row>
    <row r="303" spans="1:4">
      <c r="B303" t="s">
        <v>990</v>
      </c>
      <c r="D303" s="14">
        <v>40</v>
      </c>
    </row>
    <row r="304" spans="1:4">
      <c r="A304" s="17"/>
      <c r="B304" t="s">
        <v>620</v>
      </c>
      <c r="D304" s="14">
        <v>127</v>
      </c>
    </row>
    <row r="305" spans="1:4">
      <c r="B305" t="s">
        <v>991</v>
      </c>
      <c r="C305" s="14">
        <v>301</v>
      </c>
    </row>
    <row r="306" spans="1:4">
      <c r="B306" t="s">
        <v>992</v>
      </c>
      <c r="C306" s="14">
        <v>120</v>
      </c>
    </row>
    <row r="307" spans="1:4">
      <c r="B307" t="s">
        <v>522</v>
      </c>
      <c r="D307" s="14">
        <v>122</v>
      </c>
    </row>
    <row r="308" spans="1:4">
      <c r="B308" t="s">
        <v>993</v>
      </c>
      <c r="D308" s="14">
        <v>83</v>
      </c>
    </row>
    <row r="309" spans="1:4">
      <c r="B309" t="s">
        <v>994</v>
      </c>
      <c r="D309" s="14">
        <v>133</v>
      </c>
    </row>
    <row r="310" spans="1:4">
      <c r="B310" t="s">
        <v>995</v>
      </c>
      <c r="D310" s="14">
        <v>114</v>
      </c>
    </row>
    <row r="311" spans="1:4">
      <c r="B311" t="s">
        <v>831</v>
      </c>
      <c r="C311" s="14">
        <v>149</v>
      </c>
    </row>
    <row r="313" spans="1:4">
      <c r="A313" s="17">
        <v>44902</v>
      </c>
      <c r="B313" t="s">
        <v>902</v>
      </c>
      <c r="D313" s="14">
        <v>165</v>
      </c>
    </row>
    <row r="314" spans="1:4">
      <c r="B314" t="s">
        <v>528</v>
      </c>
      <c r="D314" s="14">
        <v>115</v>
      </c>
    </row>
    <row r="315" spans="1:4">
      <c r="B315" t="s">
        <v>996</v>
      </c>
      <c r="D315" s="14">
        <v>159</v>
      </c>
    </row>
    <row r="316" spans="1:4">
      <c r="B316" t="s">
        <v>591</v>
      </c>
      <c r="D316" s="14">
        <v>160</v>
      </c>
    </row>
    <row r="317" spans="1:4">
      <c r="B317" t="s">
        <v>997</v>
      </c>
      <c r="C317" s="14">
        <v>15</v>
      </c>
    </row>
    <row r="318" spans="1:4">
      <c r="B318" t="s">
        <v>907</v>
      </c>
      <c r="C318" s="14">
        <v>105</v>
      </c>
    </row>
    <row r="320" spans="1:4">
      <c r="A320" s="17">
        <v>44903</v>
      </c>
      <c r="B320" t="s">
        <v>998</v>
      </c>
      <c r="C320" s="14">
        <v>128</v>
      </c>
    </row>
    <row r="321" spans="1:4">
      <c r="B321" t="s">
        <v>999</v>
      </c>
      <c r="C321" s="14">
        <v>70</v>
      </c>
    </row>
    <row r="322" spans="1:4">
      <c r="B322" t="s">
        <v>524</v>
      </c>
      <c r="D322" s="14">
        <v>43</v>
      </c>
    </row>
    <row r="323" spans="1:4">
      <c r="B323" t="s">
        <v>446</v>
      </c>
      <c r="D323" s="14">
        <v>120</v>
      </c>
    </row>
    <row r="325" spans="1:4">
      <c r="A325" s="17">
        <v>44904</v>
      </c>
      <c r="B325" t="s">
        <v>1000</v>
      </c>
      <c r="D325" s="14">
        <v>50</v>
      </c>
    </row>
    <row r="327" spans="1:4">
      <c r="A327" s="17">
        <v>44905</v>
      </c>
      <c r="B327" t="s">
        <v>1001</v>
      </c>
      <c r="C327" s="14">
        <v>40</v>
      </c>
    </row>
    <row r="328" spans="1:4">
      <c r="B328" t="s">
        <v>955</v>
      </c>
      <c r="C328" s="14">
        <v>133</v>
      </c>
    </row>
    <row r="329" spans="1:4">
      <c r="B329" t="s">
        <v>389</v>
      </c>
      <c r="D329" s="14">
        <v>130</v>
      </c>
    </row>
    <row r="331" spans="1:4">
      <c r="A331" s="17">
        <v>44907</v>
      </c>
      <c r="B331" t="s">
        <v>602</v>
      </c>
      <c r="C331" s="14">
        <v>115</v>
      </c>
    </row>
    <row r="332" spans="1:4">
      <c r="B332" t="s">
        <v>1002</v>
      </c>
      <c r="D332" s="14">
        <v>155</v>
      </c>
    </row>
    <row r="333" spans="1:4">
      <c r="A333" s="17"/>
    </row>
    <row r="334" spans="1:4">
      <c r="A334" s="17">
        <v>44909</v>
      </c>
      <c r="B334" t="s">
        <v>1003</v>
      </c>
      <c r="C334" s="14">
        <v>45</v>
      </c>
    </row>
    <row r="335" spans="1:4">
      <c r="B335" t="s">
        <v>563</v>
      </c>
      <c r="D335" s="14">
        <v>102</v>
      </c>
    </row>
    <row r="337" spans="1:4">
      <c r="A337" s="17">
        <v>44910</v>
      </c>
      <c r="B337" t="s">
        <v>856</v>
      </c>
      <c r="D337" s="14">
        <v>80</v>
      </c>
    </row>
    <row r="338" spans="1:4">
      <c r="B338" t="s">
        <v>912</v>
      </c>
      <c r="C338" s="14">
        <v>143</v>
      </c>
    </row>
    <row r="339" spans="1:4">
      <c r="A339" s="17"/>
    </row>
    <row r="340" spans="1:4">
      <c r="A340" s="17">
        <v>44911</v>
      </c>
      <c r="B340" t="s">
        <v>1004</v>
      </c>
      <c r="D340" s="14">
        <v>179</v>
      </c>
    </row>
    <row r="342" spans="1:4">
      <c r="A342" s="17">
        <v>44914</v>
      </c>
      <c r="B342" t="s">
        <v>1006</v>
      </c>
      <c r="D342" s="14">
        <v>172</v>
      </c>
    </row>
    <row r="343" spans="1:4">
      <c r="B343" t="s">
        <v>472</v>
      </c>
      <c r="D343" s="14">
        <v>70</v>
      </c>
    </row>
    <row r="344" spans="1:4">
      <c r="A344" s="17"/>
      <c r="B344" t="s">
        <v>965</v>
      </c>
      <c r="C344" s="14">
        <v>80</v>
      </c>
    </row>
    <row r="345" spans="1:4">
      <c r="B345" t="s">
        <v>1007</v>
      </c>
      <c r="D345" s="14">
        <v>58</v>
      </c>
    </row>
    <row r="346" spans="1:4">
      <c r="A346" s="17"/>
      <c r="B346" t="s">
        <v>924</v>
      </c>
      <c r="C346" s="14">
        <v>116</v>
      </c>
    </row>
    <row r="347" spans="1:4">
      <c r="B347" t="s">
        <v>688</v>
      </c>
      <c r="C347" s="14">
        <v>40</v>
      </c>
    </row>
    <row r="348" spans="1:4">
      <c r="B348" t="s">
        <v>1008</v>
      </c>
      <c r="D348" s="14">
        <v>68</v>
      </c>
    </row>
    <row r="349" spans="1:4">
      <c r="A349" s="17"/>
    </row>
    <row r="350" spans="1:4">
      <c r="A350" s="17">
        <v>44915</v>
      </c>
      <c r="B350" t="s">
        <v>1009</v>
      </c>
      <c r="D350" s="14">
        <v>107</v>
      </c>
    </row>
    <row r="351" spans="1:4">
      <c r="B351" t="s">
        <v>345</v>
      </c>
      <c r="D351" s="14">
        <v>160</v>
      </c>
    </row>
    <row r="352" spans="1:4">
      <c r="B352" t="s">
        <v>819</v>
      </c>
      <c r="D352" s="14">
        <v>60</v>
      </c>
    </row>
    <row r="353" spans="1:4">
      <c r="A353" s="17"/>
      <c r="B353" t="s">
        <v>815</v>
      </c>
      <c r="D353" s="14">
        <v>40</v>
      </c>
    </row>
    <row r="354" spans="1:4">
      <c r="B354" t="s">
        <v>513</v>
      </c>
      <c r="C354" s="14">
        <v>75</v>
      </c>
    </row>
    <row r="355" spans="1:4">
      <c r="B355" t="s">
        <v>551</v>
      </c>
      <c r="C355" s="14">
        <v>75</v>
      </c>
    </row>
    <row r="356" spans="1:4">
      <c r="A356" s="17"/>
      <c r="B356" t="s">
        <v>979</v>
      </c>
      <c r="C356" s="14">
        <v>105</v>
      </c>
    </row>
    <row r="357" spans="1:4">
      <c r="B357" t="s">
        <v>985</v>
      </c>
      <c r="C357" s="14">
        <v>142</v>
      </c>
    </row>
    <row r="358" spans="1:4">
      <c r="A358" s="17"/>
      <c r="B358" t="s">
        <v>1010</v>
      </c>
      <c r="D358" s="14">
        <v>120</v>
      </c>
    </row>
    <row r="361" spans="1:4">
      <c r="A361" s="17">
        <v>44916</v>
      </c>
      <c r="B361" t="s">
        <v>1011</v>
      </c>
      <c r="D361" s="14">
        <v>45</v>
      </c>
    </row>
    <row r="362" spans="1:4">
      <c r="B362" t="s">
        <v>1012</v>
      </c>
      <c r="C362" s="14">
        <v>100</v>
      </c>
    </row>
    <row r="363" spans="1:4">
      <c r="A363" s="17"/>
      <c r="B363" t="s">
        <v>565</v>
      </c>
      <c r="C363" s="14">
        <v>133</v>
      </c>
    </row>
    <row r="365" spans="1:4">
      <c r="A365" s="17">
        <v>44917</v>
      </c>
      <c r="B365" t="s">
        <v>531</v>
      </c>
      <c r="D365" s="14">
        <v>215</v>
      </c>
    </row>
    <row r="367" spans="1:4">
      <c r="A367" s="17">
        <v>44935</v>
      </c>
      <c r="B367" t="s">
        <v>68</v>
      </c>
      <c r="D367" s="14">
        <v>115</v>
      </c>
    </row>
    <row r="368" spans="1:4">
      <c r="B368" t="s">
        <v>484</v>
      </c>
      <c r="D368" s="14">
        <v>137</v>
      </c>
    </row>
    <row r="369" spans="1:4">
      <c r="B369" t="s">
        <v>616</v>
      </c>
      <c r="D369" s="14">
        <v>155</v>
      </c>
    </row>
    <row r="370" spans="1:4">
      <c r="A370" s="17"/>
      <c r="B370" t="s">
        <v>485</v>
      </c>
      <c r="C370" s="14">
        <v>25</v>
      </c>
    </row>
    <row r="371" spans="1:4">
      <c r="B371" t="s">
        <v>927</v>
      </c>
      <c r="D371" s="14">
        <v>60</v>
      </c>
    </row>
    <row r="372" spans="1:4">
      <c r="B372" t="s">
        <v>1013</v>
      </c>
      <c r="D372" s="14">
        <v>212</v>
      </c>
    </row>
    <row r="373" spans="1:4">
      <c r="B373" t="s">
        <v>1014</v>
      </c>
      <c r="D373" s="14">
        <v>85</v>
      </c>
    </row>
    <row r="374" spans="1:4">
      <c r="B374" t="s">
        <v>549</v>
      </c>
      <c r="D374" s="14">
        <v>67</v>
      </c>
    </row>
    <row r="375" spans="1:4">
      <c r="B375" t="s">
        <v>1015</v>
      </c>
      <c r="C375" s="14">
        <v>115</v>
      </c>
    </row>
    <row r="376" spans="1:4">
      <c r="B376" t="s">
        <v>548</v>
      </c>
      <c r="D376" s="14">
        <v>165</v>
      </c>
    </row>
    <row r="377" spans="1:4">
      <c r="A377" s="17"/>
      <c r="B377" t="s">
        <v>919</v>
      </c>
      <c r="C377" s="14">
        <v>116</v>
      </c>
    </row>
    <row r="378" spans="1:4">
      <c r="B378" t="s">
        <v>958</v>
      </c>
      <c r="C378" s="14">
        <v>105</v>
      </c>
    </row>
    <row r="380" spans="1:4">
      <c r="A380" s="17">
        <v>44936</v>
      </c>
      <c r="B380" t="s">
        <v>454</v>
      </c>
      <c r="C380" s="14">
        <v>128</v>
      </c>
    </row>
    <row r="381" spans="1:4">
      <c r="B381" t="s">
        <v>981</v>
      </c>
      <c r="C381" s="14">
        <v>55</v>
      </c>
    </row>
    <row r="382" spans="1:4">
      <c r="B382" t="s">
        <v>815</v>
      </c>
      <c r="D382" s="14">
        <v>40</v>
      </c>
    </row>
    <row r="383" spans="1:4">
      <c r="B383" t="s">
        <v>999</v>
      </c>
      <c r="C383" s="14">
        <v>70</v>
      </c>
    </row>
    <row r="384" spans="1:4">
      <c r="A384" s="17"/>
      <c r="B384" t="s">
        <v>1016</v>
      </c>
      <c r="C384" s="14">
        <v>115</v>
      </c>
    </row>
    <row r="385" spans="1:7">
      <c r="B385" t="s">
        <v>1017</v>
      </c>
      <c r="D385" s="14">
        <v>115</v>
      </c>
    </row>
    <row r="386" spans="1:7">
      <c r="B386" t="s">
        <v>221</v>
      </c>
      <c r="C386" s="14">
        <v>200</v>
      </c>
    </row>
    <row r="387" spans="1:7">
      <c r="B387" t="s">
        <v>575</v>
      </c>
      <c r="D387" s="14">
        <v>43</v>
      </c>
    </row>
    <row r="388" spans="1:7">
      <c r="A388" s="17"/>
      <c r="B388" t="s">
        <v>522</v>
      </c>
      <c r="D388" s="14">
        <v>122</v>
      </c>
    </row>
    <row r="389" spans="1:7">
      <c r="B389" t="s">
        <v>610</v>
      </c>
      <c r="C389" s="14">
        <v>160</v>
      </c>
    </row>
    <row r="390" spans="1:7">
      <c r="B390" t="s">
        <v>608</v>
      </c>
      <c r="C390" s="14">
        <v>70</v>
      </c>
    </row>
    <row r="391" spans="1:7">
      <c r="B391" t="s">
        <v>1018</v>
      </c>
      <c r="C391" s="14">
        <v>120</v>
      </c>
    </row>
    <row r="392" spans="1:7">
      <c r="B392" t="s">
        <v>1019</v>
      </c>
      <c r="C392" s="14">
        <v>150</v>
      </c>
    </row>
    <row r="393" spans="1:7">
      <c r="A393" s="17"/>
      <c r="G393" s="16" t="s">
        <v>529</v>
      </c>
    </row>
    <row r="394" spans="1:7">
      <c r="A394" s="17">
        <v>44937</v>
      </c>
      <c r="B394" t="s">
        <v>1020</v>
      </c>
      <c r="C394" s="14">
        <v>155</v>
      </c>
    </row>
    <row r="395" spans="1:7">
      <c r="B395" t="s">
        <v>589</v>
      </c>
      <c r="D395" s="14">
        <v>172</v>
      </c>
    </row>
    <row r="396" spans="1:7">
      <c r="B396" t="s">
        <v>1007</v>
      </c>
      <c r="C396" s="14">
        <v>58</v>
      </c>
    </row>
    <row r="398" spans="1:7">
      <c r="A398" s="17">
        <v>44938</v>
      </c>
      <c r="B398" t="s">
        <v>1021</v>
      </c>
      <c r="D398" s="14">
        <v>40</v>
      </c>
    </row>
    <row r="399" spans="1:7">
      <c r="A399" s="17"/>
      <c r="B399" t="s">
        <v>1022</v>
      </c>
      <c r="C399" s="14">
        <v>45</v>
      </c>
    </row>
    <row r="400" spans="1:7">
      <c r="B400" t="s">
        <v>742</v>
      </c>
      <c r="D400" s="14">
        <v>40</v>
      </c>
    </row>
    <row r="401" spans="1:4">
      <c r="B401" t="s">
        <v>947</v>
      </c>
      <c r="D401" s="14">
        <v>40</v>
      </c>
    </row>
    <row r="402" spans="1:4">
      <c r="A402" s="17"/>
      <c r="B402" t="s">
        <v>1023</v>
      </c>
      <c r="D402" s="14">
        <v>128</v>
      </c>
    </row>
    <row r="403" spans="1:4">
      <c r="B403" t="s">
        <v>949</v>
      </c>
      <c r="C403" s="14">
        <v>128</v>
      </c>
    </row>
    <row r="404" spans="1:4">
      <c r="B404" t="s">
        <v>1024</v>
      </c>
      <c r="C404" s="14">
        <v>301</v>
      </c>
    </row>
    <row r="405" spans="1:4">
      <c r="A405" s="17"/>
      <c r="B405" t="s">
        <v>208</v>
      </c>
      <c r="D405" s="14">
        <v>60</v>
      </c>
    </row>
    <row r="407" spans="1:4">
      <c r="A407" s="19">
        <v>44939</v>
      </c>
      <c r="B407" t="s">
        <v>1025</v>
      </c>
      <c r="D407" s="14">
        <v>40</v>
      </c>
    </row>
    <row r="408" spans="1:4">
      <c r="A408" s="17"/>
    </row>
    <row r="409" spans="1:4">
      <c r="A409" s="17">
        <v>44940</v>
      </c>
      <c r="B409" t="s">
        <v>613</v>
      </c>
      <c r="D409" s="14">
        <v>130</v>
      </c>
    </row>
    <row r="410" spans="1:4">
      <c r="B410" t="s">
        <v>1026</v>
      </c>
      <c r="D410" s="14">
        <v>113</v>
      </c>
    </row>
    <row r="412" spans="1:4">
      <c r="A412" s="17">
        <v>44942</v>
      </c>
      <c r="B412" t="s">
        <v>1027</v>
      </c>
      <c r="C412" s="14">
        <v>115</v>
      </c>
    </row>
    <row r="413" spans="1:4">
      <c r="A413" s="17"/>
      <c r="B413" t="s">
        <v>1028</v>
      </c>
      <c r="C413" s="14">
        <v>43</v>
      </c>
    </row>
    <row r="414" spans="1:4">
      <c r="B414" t="s">
        <v>1029</v>
      </c>
      <c r="D414" s="14">
        <v>155</v>
      </c>
    </row>
    <row r="416" spans="1:4">
      <c r="A416" s="17">
        <v>44943</v>
      </c>
      <c r="B416" t="s">
        <v>1030</v>
      </c>
      <c r="C416" s="14">
        <v>80</v>
      </c>
    </row>
    <row r="417" spans="1:4">
      <c r="B417" t="s">
        <v>1031</v>
      </c>
      <c r="D417" s="14">
        <v>127</v>
      </c>
    </row>
    <row r="418" spans="1:4">
      <c r="A418" s="17"/>
      <c r="B418" t="s">
        <v>1033</v>
      </c>
      <c r="D418" s="14">
        <v>75</v>
      </c>
    </row>
    <row r="419" spans="1:4">
      <c r="B419" t="s">
        <v>1034</v>
      </c>
      <c r="D419" s="14">
        <v>75</v>
      </c>
    </row>
    <row r="420" spans="1:4">
      <c r="A420" s="17"/>
    </row>
    <row r="421" spans="1:4">
      <c r="A421" s="17">
        <v>44944</v>
      </c>
      <c r="B421" t="s">
        <v>1035</v>
      </c>
      <c r="D421" s="14">
        <v>80</v>
      </c>
    </row>
    <row r="422" spans="1:4">
      <c r="A422" s="17"/>
      <c r="B422" t="s">
        <v>286</v>
      </c>
      <c r="C422" s="14">
        <v>85</v>
      </c>
    </row>
    <row r="423" spans="1:4">
      <c r="B423" t="s">
        <v>1004</v>
      </c>
      <c r="D423" s="14">
        <v>179</v>
      </c>
    </row>
    <row r="424" spans="1:4">
      <c r="A424" s="17"/>
      <c r="B424" t="s">
        <v>987</v>
      </c>
      <c r="D424" s="14">
        <v>48</v>
      </c>
    </row>
    <row r="426" spans="1:4">
      <c r="A426" s="17">
        <v>44945</v>
      </c>
      <c r="B426" t="s">
        <v>1036</v>
      </c>
      <c r="D426" s="14">
        <v>119</v>
      </c>
    </row>
    <row r="427" spans="1:4">
      <c r="B427" t="s">
        <v>1037</v>
      </c>
      <c r="C427" s="14">
        <v>143</v>
      </c>
    </row>
    <row r="428" spans="1:4">
      <c r="A428" s="17"/>
      <c r="B428" t="s">
        <v>1038</v>
      </c>
      <c r="C428" s="14">
        <v>70</v>
      </c>
    </row>
    <row r="429" spans="1:4">
      <c r="B429" t="s">
        <v>1039</v>
      </c>
      <c r="D429" s="14">
        <v>114</v>
      </c>
    </row>
    <row r="431" spans="1:4">
      <c r="A431" s="17">
        <v>44947</v>
      </c>
      <c r="B431" t="s">
        <v>1040</v>
      </c>
      <c r="D431" s="14">
        <v>292</v>
      </c>
    </row>
    <row r="433" spans="1:4">
      <c r="A433" s="17">
        <v>44950</v>
      </c>
      <c r="B433" t="s">
        <v>513</v>
      </c>
      <c r="C433" s="14">
        <v>75</v>
      </c>
    </row>
    <row r="434" spans="1:4">
      <c r="B434" t="s">
        <v>1041</v>
      </c>
      <c r="C434" s="14">
        <v>115</v>
      </c>
    </row>
    <row r="435" spans="1:4">
      <c r="A435" s="17">
        <v>44951</v>
      </c>
      <c r="B435" t="s">
        <v>595</v>
      </c>
      <c r="D435" s="14">
        <v>137</v>
      </c>
    </row>
    <row r="436" spans="1:4">
      <c r="B436" t="s">
        <v>446</v>
      </c>
      <c r="C436" s="14">
        <v>120</v>
      </c>
    </row>
    <row r="437" spans="1:4">
      <c r="A437" s="17"/>
    </row>
    <row r="438" spans="1:4">
      <c r="A438" s="17">
        <v>44954</v>
      </c>
      <c r="B438" t="s">
        <v>688</v>
      </c>
      <c r="C438" s="14">
        <v>40</v>
      </c>
    </row>
    <row r="439" spans="1:4">
      <c r="B439" t="s">
        <v>144</v>
      </c>
      <c r="C439" s="14">
        <v>100</v>
      </c>
    </row>
    <row r="440" spans="1:4">
      <c r="B440" t="s">
        <v>979</v>
      </c>
      <c r="D440" s="14">
        <v>105</v>
      </c>
    </row>
    <row r="441" spans="1:4">
      <c r="A441" s="17"/>
      <c r="B441" t="s">
        <v>1010</v>
      </c>
      <c r="D441" s="14">
        <v>120</v>
      </c>
    </row>
    <row r="442" spans="1:4">
      <c r="B442" t="s">
        <v>985</v>
      </c>
      <c r="C442" s="14">
        <v>142</v>
      </c>
    </row>
    <row r="443" spans="1:4">
      <c r="A443" s="17"/>
    </row>
    <row r="444" spans="1:4">
      <c r="A444" s="17">
        <v>44957</v>
      </c>
      <c r="B444" t="s">
        <v>981</v>
      </c>
      <c r="C444" s="14">
        <v>55</v>
      </c>
    </row>
    <row r="445" spans="1:4">
      <c r="B445" t="s">
        <v>982</v>
      </c>
      <c r="D445" s="14">
        <v>60</v>
      </c>
    </row>
    <row r="446" spans="1:4">
      <c r="B446" t="s">
        <v>610</v>
      </c>
      <c r="C446" s="14">
        <v>160</v>
      </c>
    </row>
    <row r="448" spans="1:4">
      <c r="A448" s="17">
        <v>44958</v>
      </c>
      <c r="B448" t="s">
        <v>1042</v>
      </c>
      <c r="C448" s="14">
        <v>40</v>
      </c>
    </row>
    <row r="449" spans="1:4">
      <c r="B449" t="s">
        <v>1043</v>
      </c>
      <c r="D449" s="14">
        <v>45</v>
      </c>
    </row>
    <row r="450" spans="1:4">
      <c r="B450" t="s">
        <v>927</v>
      </c>
      <c r="D450" s="14">
        <v>30</v>
      </c>
    </row>
    <row r="451" spans="1:4">
      <c r="B451" t="s">
        <v>1044</v>
      </c>
      <c r="C451" s="14">
        <v>25</v>
      </c>
    </row>
    <row r="452" spans="1:4">
      <c r="A452" s="17"/>
      <c r="B452" t="s">
        <v>565</v>
      </c>
      <c r="C452" s="14">
        <v>113</v>
      </c>
    </row>
    <row r="453" spans="1:4">
      <c r="B453" t="s">
        <v>515</v>
      </c>
      <c r="D453" s="14">
        <v>165</v>
      </c>
    </row>
    <row r="455" spans="1:4">
      <c r="A455" s="17">
        <v>44959</v>
      </c>
      <c r="B455" t="s">
        <v>742</v>
      </c>
      <c r="D455" s="14">
        <v>40</v>
      </c>
    </row>
    <row r="456" spans="1:4">
      <c r="B456" t="s">
        <v>990</v>
      </c>
      <c r="D456" s="14">
        <v>40</v>
      </c>
    </row>
    <row r="457" spans="1:4">
      <c r="A457" s="17"/>
      <c r="B457" t="s">
        <v>1024</v>
      </c>
      <c r="C457" s="14">
        <v>301</v>
      </c>
    </row>
    <row r="458" spans="1:4">
      <c r="B458" t="s">
        <v>1045</v>
      </c>
      <c r="D458" s="14">
        <v>40</v>
      </c>
    </row>
    <row r="459" spans="1:4">
      <c r="B459" t="s">
        <v>1046</v>
      </c>
      <c r="D459" s="14">
        <v>199</v>
      </c>
    </row>
    <row r="460" spans="1:4">
      <c r="B460" t="s">
        <v>524</v>
      </c>
      <c r="D460" s="14">
        <v>43</v>
      </c>
    </row>
    <row r="462" spans="1:4">
      <c r="A462" s="17">
        <v>44960</v>
      </c>
      <c r="B462" t="s">
        <v>1047</v>
      </c>
      <c r="D462" s="14">
        <v>85</v>
      </c>
    </row>
    <row r="463" spans="1:4">
      <c r="A463" s="17"/>
      <c r="B463" t="s">
        <v>1048</v>
      </c>
      <c r="D463" s="14">
        <v>232</v>
      </c>
    </row>
    <row r="465" spans="1:4">
      <c r="A465" s="17">
        <v>44961</v>
      </c>
      <c r="B465" t="s">
        <v>128</v>
      </c>
      <c r="D465" s="14">
        <v>115</v>
      </c>
    </row>
    <row r="466" spans="1:4">
      <c r="B466" t="s">
        <v>1049</v>
      </c>
      <c r="C466" s="14">
        <v>180</v>
      </c>
    </row>
    <row r="467" spans="1:4">
      <c r="B467" t="s">
        <v>1050</v>
      </c>
      <c r="D467" s="14">
        <v>113</v>
      </c>
    </row>
    <row r="469" spans="1:4">
      <c r="A469" s="17">
        <v>44965</v>
      </c>
      <c r="B469" t="s">
        <v>558</v>
      </c>
      <c r="D469" s="14">
        <v>85</v>
      </c>
    </row>
    <row r="470" spans="1:4">
      <c r="A470" s="17"/>
      <c r="B470" t="s">
        <v>1051</v>
      </c>
      <c r="D470" s="14">
        <v>48</v>
      </c>
    </row>
    <row r="471" spans="1:4">
      <c r="B471" t="s">
        <v>1052</v>
      </c>
      <c r="D471" s="14">
        <v>58</v>
      </c>
    </row>
    <row r="472" spans="1:4">
      <c r="B472" t="s">
        <v>614</v>
      </c>
      <c r="C472" s="14">
        <v>200</v>
      </c>
    </row>
    <row r="473" spans="1:4">
      <c r="B473" t="s">
        <v>596</v>
      </c>
      <c r="D473" s="14">
        <v>67</v>
      </c>
    </row>
    <row r="475" spans="1:4">
      <c r="A475" s="17">
        <v>44966</v>
      </c>
      <c r="B475" t="s">
        <v>149</v>
      </c>
      <c r="D475" s="14">
        <v>128</v>
      </c>
    </row>
    <row r="476" spans="1:4">
      <c r="B476" t="s">
        <v>999</v>
      </c>
      <c r="C476" s="14">
        <v>70</v>
      </c>
    </row>
    <row r="477" spans="1:4">
      <c r="B477" t="s">
        <v>433</v>
      </c>
      <c r="C477" s="14">
        <v>70</v>
      </c>
    </row>
    <row r="478" spans="1:4">
      <c r="B478" t="s">
        <v>1053</v>
      </c>
      <c r="C478" s="14">
        <v>115</v>
      </c>
    </row>
    <row r="479" spans="1:4">
      <c r="B479" t="s">
        <v>1054</v>
      </c>
      <c r="C479" s="14">
        <v>45</v>
      </c>
    </row>
    <row r="480" spans="1:4">
      <c r="A480" s="17"/>
      <c r="B480" t="s">
        <v>1055</v>
      </c>
      <c r="D480" s="14">
        <v>133</v>
      </c>
    </row>
    <row r="481" spans="1:4">
      <c r="B481" t="s">
        <v>522</v>
      </c>
      <c r="D481" s="14">
        <v>122</v>
      </c>
    </row>
    <row r="482" spans="1:4">
      <c r="A482" s="17"/>
      <c r="B482" t="s">
        <v>401</v>
      </c>
      <c r="C482" s="14">
        <v>70</v>
      </c>
    </row>
    <row r="483" spans="1:4">
      <c r="B483" t="s">
        <v>824</v>
      </c>
      <c r="C483" s="14">
        <v>120</v>
      </c>
    </row>
    <row r="484" spans="1:4">
      <c r="A484" s="17"/>
      <c r="B484" t="s">
        <v>465</v>
      </c>
      <c r="D484" s="14">
        <v>347</v>
      </c>
    </row>
    <row r="485" spans="1:4">
      <c r="B485" t="s">
        <v>479</v>
      </c>
      <c r="C485" s="14">
        <v>80</v>
      </c>
    </row>
    <row r="486" spans="1:4">
      <c r="A486" s="17"/>
      <c r="B486" t="s">
        <v>510</v>
      </c>
      <c r="C486" s="14">
        <v>70</v>
      </c>
    </row>
    <row r="488" spans="1:4">
      <c r="A488" s="17">
        <v>44967</v>
      </c>
      <c r="B488" t="s">
        <v>488</v>
      </c>
      <c r="D488" s="14">
        <v>212</v>
      </c>
    </row>
    <row r="489" spans="1:4">
      <c r="B489" t="s">
        <v>1056</v>
      </c>
      <c r="D489" s="14">
        <v>115</v>
      </c>
    </row>
    <row r="490" spans="1:4">
      <c r="A490" s="17"/>
      <c r="B490" t="s">
        <v>286</v>
      </c>
      <c r="C490" s="14">
        <v>85</v>
      </c>
    </row>
    <row r="492" spans="1:4">
      <c r="A492" s="17">
        <v>44968</v>
      </c>
      <c r="B492" t="s">
        <v>907</v>
      </c>
      <c r="C492" s="14">
        <v>105</v>
      </c>
    </row>
    <row r="494" spans="1:4">
      <c r="A494" s="17">
        <v>44970</v>
      </c>
      <c r="B494" t="s">
        <v>506</v>
      </c>
      <c r="C494" s="14">
        <v>115</v>
      </c>
    </row>
    <row r="495" spans="1:4">
      <c r="B495" t="s">
        <v>563</v>
      </c>
      <c r="D495" s="14">
        <v>117</v>
      </c>
    </row>
    <row r="496" spans="1:4">
      <c r="A496" s="17"/>
    </row>
    <row r="497" spans="1:4">
      <c r="A497" s="17">
        <v>44971</v>
      </c>
      <c r="B497" t="s">
        <v>1057</v>
      </c>
      <c r="D497" s="14">
        <v>143</v>
      </c>
    </row>
    <row r="498" spans="1:4">
      <c r="A498" s="17"/>
      <c r="B498" t="s">
        <v>1058</v>
      </c>
      <c r="D498" s="14">
        <v>127</v>
      </c>
    </row>
    <row r="499" spans="1:4">
      <c r="B499" t="s">
        <v>1059</v>
      </c>
      <c r="D499" s="14">
        <v>80</v>
      </c>
    </row>
    <row r="500" spans="1:4">
      <c r="B500" t="s">
        <v>979</v>
      </c>
      <c r="D500" s="14">
        <v>105</v>
      </c>
    </row>
    <row r="501" spans="1:4">
      <c r="A501" s="17"/>
      <c r="B501" t="s">
        <v>1060</v>
      </c>
      <c r="C501" s="14">
        <v>149</v>
      </c>
    </row>
    <row r="502" spans="1:4">
      <c r="B502" t="s">
        <v>551</v>
      </c>
      <c r="C502" s="14">
        <v>75</v>
      </c>
    </row>
    <row r="503" spans="1:4">
      <c r="A503" s="17"/>
      <c r="B503" t="s">
        <v>937</v>
      </c>
      <c r="D503" s="14">
        <v>115</v>
      </c>
    </row>
    <row r="505" spans="1:4">
      <c r="A505" s="17">
        <v>44972</v>
      </c>
      <c r="B505" t="s">
        <v>481</v>
      </c>
      <c r="C505" s="14">
        <v>100</v>
      </c>
    </row>
    <row r="506" spans="1:4">
      <c r="B506" t="s">
        <v>254</v>
      </c>
      <c r="C506" s="14">
        <v>100</v>
      </c>
    </row>
    <row r="507" spans="1:4">
      <c r="A507" s="17"/>
      <c r="B507" t="s">
        <v>684</v>
      </c>
      <c r="D507" s="14">
        <v>80</v>
      </c>
    </row>
    <row r="508" spans="1:4">
      <c r="B508" t="s">
        <v>1062</v>
      </c>
      <c r="D508" s="14">
        <v>160</v>
      </c>
    </row>
    <row r="509" spans="1:4">
      <c r="B509" t="s">
        <v>1003</v>
      </c>
      <c r="C509" s="14">
        <v>43</v>
      </c>
    </row>
    <row r="510" spans="1:4">
      <c r="A510" s="17"/>
    </row>
    <row r="511" spans="1:4">
      <c r="A511" s="17">
        <v>44973</v>
      </c>
      <c r="B511" t="s">
        <v>912</v>
      </c>
      <c r="C511" s="14">
        <v>143</v>
      </c>
    </row>
    <row r="512" spans="1:4">
      <c r="B512" t="s">
        <v>571</v>
      </c>
      <c r="C512" s="14">
        <v>128</v>
      </c>
    </row>
    <row r="513" spans="1:4">
      <c r="A513" s="17"/>
      <c r="B513" t="s">
        <v>911</v>
      </c>
      <c r="D513" s="14">
        <v>120</v>
      </c>
    </row>
    <row r="514" spans="1:4">
      <c r="B514" t="s">
        <v>1063</v>
      </c>
      <c r="D514" s="14">
        <v>119</v>
      </c>
    </row>
    <row r="515" spans="1:4">
      <c r="B515" t="s">
        <v>713</v>
      </c>
      <c r="D515" s="14">
        <v>40</v>
      </c>
    </row>
    <row r="518" spans="1:4">
      <c r="A518" s="17">
        <v>44974</v>
      </c>
      <c r="B518" t="s">
        <v>389</v>
      </c>
      <c r="D518" s="14">
        <v>130</v>
      </c>
    </row>
    <row r="520" spans="1:4">
      <c r="A520" s="17">
        <v>44977</v>
      </c>
      <c r="B520" t="s">
        <v>1064</v>
      </c>
      <c r="D520" s="14">
        <v>179</v>
      </c>
    </row>
    <row r="522" spans="1:4">
      <c r="A522" s="17">
        <v>44978</v>
      </c>
      <c r="B522" t="s">
        <v>1005</v>
      </c>
      <c r="D522" s="14">
        <v>120</v>
      </c>
    </row>
    <row r="524" spans="1:4">
      <c r="A524" s="17">
        <v>44979</v>
      </c>
      <c r="B524" t="s">
        <v>171</v>
      </c>
      <c r="D524" s="14">
        <v>86</v>
      </c>
    </row>
    <row r="526" spans="1:4">
      <c r="A526" s="17">
        <v>44980</v>
      </c>
      <c r="B526" t="s">
        <v>1065</v>
      </c>
      <c r="C526" s="14">
        <v>142</v>
      </c>
    </row>
    <row r="527" spans="1:4">
      <c r="B527" t="s">
        <v>474</v>
      </c>
      <c r="D527" s="14">
        <v>107</v>
      </c>
    </row>
    <row r="529" spans="1:4">
      <c r="A529" s="17">
        <v>44982</v>
      </c>
      <c r="B529" t="s">
        <v>144</v>
      </c>
      <c r="C529" s="14">
        <v>100</v>
      </c>
    </row>
    <row r="530" spans="1:4">
      <c r="A530" s="17"/>
      <c r="B530" t="s">
        <v>1066</v>
      </c>
      <c r="C530" s="14">
        <v>240</v>
      </c>
    </row>
    <row r="531" spans="1:4">
      <c r="B531" t="s">
        <v>968</v>
      </c>
      <c r="C531" s="14">
        <v>155</v>
      </c>
    </row>
    <row r="533" spans="1:4">
      <c r="A533" s="17">
        <v>44985</v>
      </c>
      <c r="B533" t="s">
        <v>742</v>
      </c>
      <c r="D533" s="14">
        <v>40</v>
      </c>
    </row>
    <row r="534" spans="1:4">
      <c r="B534" t="s">
        <v>1067</v>
      </c>
      <c r="D534" s="14">
        <v>40</v>
      </c>
    </row>
    <row r="535" spans="1:4">
      <c r="B535" t="s">
        <v>1068</v>
      </c>
      <c r="C535" s="14">
        <v>190</v>
      </c>
    </row>
    <row r="536" spans="1:4">
      <c r="A536" s="17"/>
      <c r="B536" t="s">
        <v>1069</v>
      </c>
      <c r="C536" s="14">
        <v>203</v>
      </c>
    </row>
    <row r="538" spans="1:4">
      <c r="A538" s="17">
        <v>44986</v>
      </c>
      <c r="B538" t="s">
        <v>1070</v>
      </c>
      <c r="C538" s="14">
        <v>40</v>
      </c>
    </row>
    <row r="539" spans="1:4">
      <c r="A539" s="17"/>
      <c r="B539" t="s">
        <v>1071</v>
      </c>
      <c r="C539" s="14">
        <v>48</v>
      </c>
    </row>
    <row r="540" spans="1:4">
      <c r="B540" t="s">
        <v>596</v>
      </c>
      <c r="D540" s="14">
        <v>67</v>
      </c>
    </row>
    <row r="541" spans="1:4">
      <c r="B541" t="s">
        <v>1072</v>
      </c>
      <c r="C541" s="14">
        <v>155</v>
      </c>
    </row>
    <row r="542" spans="1:4">
      <c r="B542" t="s">
        <v>927</v>
      </c>
      <c r="C542" s="14">
        <v>30</v>
      </c>
    </row>
    <row r="543" spans="1:4">
      <c r="B543" t="s">
        <v>1073</v>
      </c>
      <c r="D543" s="14">
        <v>347</v>
      </c>
    </row>
    <row r="544" spans="1:4">
      <c r="B544" t="s">
        <v>944</v>
      </c>
      <c r="C544" s="14">
        <v>25</v>
      </c>
    </row>
    <row r="547" spans="1:4">
      <c r="A547" s="17">
        <v>44987</v>
      </c>
      <c r="B547" t="s">
        <v>888</v>
      </c>
      <c r="C547" s="14">
        <v>40</v>
      </c>
    </row>
    <row r="548" spans="1:4">
      <c r="B548" t="s">
        <v>486</v>
      </c>
      <c r="C548" s="14">
        <v>160</v>
      </c>
    </row>
    <row r="549" spans="1:4">
      <c r="B549" t="s">
        <v>435</v>
      </c>
      <c r="C549" s="14">
        <v>400</v>
      </c>
    </row>
    <row r="550" spans="1:4">
      <c r="B550" t="s">
        <v>1074</v>
      </c>
      <c r="C550" s="14">
        <v>238</v>
      </c>
    </row>
    <row r="551" spans="1:4">
      <c r="B551" t="s">
        <v>1075</v>
      </c>
      <c r="D551" s="14">
        <v>122</v>
      </c>
    </row>
    <row r="552" spans="1:4">
      <c r="B552" t="s">
        <v>830</v>
      </c>
      <c r="C552" s="14">
        <v>150</v>
      </c>
    </row>
    <row r="553" spans="1:4">
      <c r="B553" t="s">
        <v>567</v>
      </c>
      <c r="D553" s="14">
        <v>70</v>
      </c>
    </row>
    <row r="555" spans="1:4">
      <c r="A555" s="17">
        <v>44929</v>
      </c>
      <c r="B555" t="s">
        <v>484</v>
      </c>
      <c r="D555" s="14">
        <v>137</v>
      </c>
    </row>
    <row r="556" spans="1:4">
      <c r="B556" t="s">
        <v>1043</v>
      </c>
      <c r="D556" s="14">
        <v>45</v>
      </c>
    </row>
    <row r="557" spans="1:4">
      <c r="B557" t="s">
        <v>612</v>
      </c>
      <c r="D557" s="14">
        <v>212</v>
      </c>
    </row>
    <row r="558" spans="1:4">
      <c r="A558" s="17"/>
      <c r="B558" t="s">
        <v>1076</v>
      </c>
      <c r="D558" s="14">
        <v>40</v>
      </c>
    </row>
    <row r="559" spans="1:4">
      <c r="A559" s="17"/>
      <c r="B559" t="s">
        <v>1077</v>
      </c>
      <c r="D559" s="14">
        <v>165</v>
      </c>
    </row>
    <row r="560" spans="1:4">
      <c r="B560" t="s">
        <v>1078</v>
      </c>
      <c r="D560" s="14">
        <v>107</v>
      </c>
    </row>
    <row r="562" spans="1:4">
      <c r="A562" s="17">
        <v>44930</v>
      </c>
      <c r="B562" t="s">
        <v>128</v>
      </c>
      <c r="C562" s="14">
        <v>25</v>
      </c>
      <c r="D562" s="14">
        <v>115</v>
      </c>
    </row>
    <row r="564" spans="1:4">
      <c r="A564" s="17">
        <v>44991</v>
      </c>
      <c r="B564" t="s">
        <v>216</v>
      </c>
      <c r="D564" s="14">
        <v>122</v>
      </c>
    </row>
    <row r="565" spans="1:4">
      <c r="B565" t="s">
        <v>509</v>
      </c>
      <c r="C565" s="14">
        <v>113</v>
      </c>
    </row>
    <row r="566" spans="1:4">
      <c r="B566" t="s">
        <v>1079</v>
      </c>
      <c r="C566" s="14">
        <v>238</v>
      </c>
    </row>
    <row r="567" spans="1:4">
      <c r="B567" t="s">
        <v>1080</v>
      </c>
      <c r="D567" s="14">
        <v>199</v>
      </c>
    </row>
    <row r="569" spans="1:4">
      <c r="A569" s="17">
        <v>44992</v>
      </c>
      <c r="B569" t="s">
        <v>819</v>
      </c>
      <c r="C569" s="14">
        <v>60</v>
      </c>
    </row>
    <row r="570" spans="1:4">
      <c r="B570" t="s">
        <v>557</v>
      </c>
      <c r="D570" s="14">
        <v>128</v>
      </c>
    </row>
    <row r="571" spans="1:4">
      <c r="B571" t="s">
        <v>1081</v>
      </c>
      <c r="D571" s="14">
        <v>128</v>
      </c>
    </row>
    <row r="572" spans="1:4">
      <c r="A572" s="17"/>
      <c r="B572" t="s">
        <v>1054</v>
      </c>
      <c r="C572" s="14">
        <v>45</v>
      </c>
    </row>
    <row r="573" spans="1:4">
      <c r="B573" t="s">
        <v>433</v>
      </c>
      <c r="C573" s="14">
        <v>70</v>
      </c>
    </row>
    <row r="574" spans="1:4">
      <c r="B574" t="s">
        <v>608</v>
      </c>
      <c r="C574" s="14">
        <v>70</v>
      </c>
    </row>
    <row r="575" spans="1:4">
      <c r="B575" t="s">
        <v>1018</v>
      </c>
      <c r="D575" s="14">
        <v>120</v>
      </c>
    </row>
    <row r="576" spans="1:4">
      <c r="B576" t="s">
        <v>536</v>
      </c>
      <c r="D576" s="14">
        <v>133</v>
      </c>
    </row>
    <row r="577" spans="1:4">
      <c r="B577" t="s">
        <v>1045</v>
      </c>
      <c r="D577" s="14">
        <v>40</v>
      </c>
    </row>
    <row r="578" spans="1:4">
      <c r="B578" t="s">
        <v>1082</v>
      </c>
      <c r="C578" s="14">
        <v>120</v>
      </c>
    </row>
    <row r="579" spans="1:4">
      <c r="B579" t="s">
        <v>524</v>
      </c>
      <c r="D579" s="14">
        <v>43</v>
      </c>
    </row>
    <row r="580" spans="1:4">
      <c r="B580" t="s">
        <v>1083</v>
      </c>
      <c r="D580" s="14">
        <v>105</v>
      </c>
    </row>
    <row r="582" spans="1:4">
      <c r="A582" s="19">
        <v>44993</v>
      </c>
      <c r="B582" t="s">
        <v>1084</v>
      </c>
      <c r="C582" s="14">
        <v>203</v>
      </c>
    </row>
    <row r="583" spans="1:4">
      <c r="B583" t="s">
        <v>1085</v>
      </c>
      <c r="C583" s="14">
        <v>60</v>
      </c>
    </row>
    <row r="584" spans="1:4">
      <c r="A584" s="17"/>
    </row>
    <row r="585" spans="1:4">
      <c r="A585" s="17">
        <v>44994</v>
      </c>
      <c r="B585" t="s">
        <v>815</v>
      </c>
      <c r="D585" s="14">
        <v>40</v>
      </c>
    </row>
    <row r="586" spans="1:4">
      <c r="B586" t="s">
        <v>794</v>
      </c>
      <c r="C586" s="14">
        <v>70</v>
      </c>
    </row>
    <row r="587" spans="1:4">
      <c r="B587" t="s">
        <v>222</v>
      </c>
      <c r="C587" s="14">
        <v>115</v>
      </c>
    </row>
    <row r="588" spans="1:4">
      <c r="B588" t="s">
        <v>532</v>
      </c>
      <c r="D588" s="14">
        <v>127</v>
      </c>
    </row>
    <row r="590" spans="1:4">
      <c r="A590" s="17">
        <v>44995</v>
      </c>
      <c r="B590" t="s">
        <v>558</v>
      </c>
      <c r="C590" s="14">
        <v>85</v>
      </c>
    </row>
    <row r="591" spans="1:4">
      <c r="B591" t="s">
        <v>1086</v>
      </c>
      <c r="C591" s="14">
        <v>60</v>
      </c>
    </row>
    <row r="592" spans="1:4">
      <c r="A592" s="17"/>
      <c r="B592" t="s">
        <v>563</v>
      </c>
      <c r="D592" s="14">
        <v>117</v>
      </c>
    </row>
    <row r="593" spans="1:4">
      <c r="B593" t="s">
        <v>1052</v>
      </c>
      <c r="D593" s="14">
        <v>58</v>
      </c>
    </row>
    <row r="594" spans="1:4">
      <c r="B594" t="s">
        <v>1087</v>
      </c>
      <c r="C594" s="14">
        <v>119</v>
      </c>
    </row>
    <row r="595" spans="1:4">
      <c r="B595" t="s">
        <v>68</v>
      </c>
      <c r="C595" s="14">
        <v>115</v>
      </c>
    </row>
    <row r="597" spans="1:4">
      <c r="A597" s="17">
        <v>44996</v>
      </c>
      <c r="B597" t="s">
        <v>613</v>
      </c>
      <c r="D597" s="14">
        <v>130</v>
      </c>
    </row>
    <row r="599" spans="1:4">
      <c r="A599" s="17">
        <v>44998</v>
      </c>
      <c r="B599" t="s">
        <v>568</v>
      </c>
      <c r="C599" s="14">
        <v>115</v>
      </c>
    </row>
    <row r="600" spans="1:4">
      <c r="B600" t="s">
        <v>1088</v>
      </c>
      <c r="C600" s="14">
        <v>105</v>
      </c>
    </row>
    <row r="602" spans="1:4">
      <c r="A602" s="17">
        <v>44999</v>
      </c>
      <c r="B602" t="s">
        <v>993</v>
      </c>
      <c r="D602" s="14">
        <v>83</v>
      </c>
    </row>
    <row r="603" spans="1:4">
      <c r="B603" t="s">
        <v>1089</v>
      </c>
      <c r="D603" s="14">
        <v>80</v>
      </c>
    </row>
    <row r="604" spans="1:4">
      <c r="B604" t="s">
        <v>562</v>
      </c>
      <c r="D604" s="14">
        <v>60</v>
      </c>
    </row>
    <row r="605" spans="1:4">
      <c r="A605" s="17">
        <v>45000</v>
      </c>
      <c r="B605" t="s">
        <v>1090</v>
      </c>
      <c r="D605" s="14">
        <v>80</v>
      </c>
    </row>
    <row r="606" spans="1:4">
      <c r="B606" t="s">
        <v>1091</v>
      </c>
      <c r="C606" s="14">
        <v>100</v>
      </c>
    </row>
    <row r="607" spans="1:4">
      <c r="B607" t="s">
        <v>1092</v>
      </c>
      <c r="C607" s="14">
        <v>85</v>
      </c>
    </row>
    <row r="608" spans="1:4">
      <c r="A608" s="17">
        <v>45001</v>
      </c>
      <c r="B608" t="s">
        <v>1093</v>
      </c>
      <c r="C608" s="14">
        <v>143</v>
      </c>
    </row>
    <row r="609" spans="1:4">
      <c r="A609" s="17"/>
      <c r="B609" t="s">
        <v>446</v>
      </c>
      <c r="D609" s="14">
        <v>120</v>
      </c>
    </row>
    <row r="610" spans="1:4">
      <c r="B610" t="s">
        <v>567</v>
      </c>
      <c r="C610" s="14">
        <v>70</v>
      </c>
    </row>
    <row r="611" spans="1:4">
      <c r="A611" s="17">
        <v>45002</v>
      </c>
      <c r="B611" t="s">
        <v>1094</v>
      </c>
      <c r="C611" s="14">
        <v>116</v>
      </c>
    </row>
    <row r="613" spans="1:4">
      <c r="A613" s="17">
        <v>45003</v>
      </c>
      <c r="B613" t="s">
        <v>1095</v>
      </c>
      <c r="D613" s="14">
        <v>120</v>
      </c>
    </row>
    <row r="614" spans="1:4">
      <c r="B614" t="s">
        <v>1096</v>
      </c>
      <c r="D614" s="14">
        <v>114</v>
      </c>
    </row>
    <row r="616" spans="1:4">
      <c r="A616" s="17">
        <v>45006</v>
      </c>
      <c r="B616" t="s">
        <v>510</v>
      </c>
      <c r="D616" s="14">
        <v>75</v>
      </c>
    </row>
    <row r="617" spans="1:4">
      <c r="A617" s="17"/>
      <c r="B617" t="s">
        <v>513</v>
      </c>
      <c r="C617" s="14">
        <v>70</v>
      </c>
    </row>
    <row r="618" spans="1:4">
      <c r="B618" t="s">
        <v>859</v>
      </c>
      <c r="D618" s="14">
        <v>210</v>
      </c>
    </row>
    <row r="620" spans="1:4">
      <c r="A620" s="17">
        <v>45007</v>
      </c>
      <c r="B620" t="s">
        <v>1097</v>
      </c>
      <c r="C620" s="14">
        <v>80</v>
      </c>
    </row>
    <row r="621" spans="1:4">
      <c r="A621" s="17"/>
      <c r="B621" t="s">
        <v>1098</v>
      </c>
      <c r="C621" s="14">
        <v>43</v>
      </c>
    </row>
    <row r="623" spans="1:4">
      <c r="A623" s="17">
        <v>45012</v>
      </c>
      <c r="B623" t="s">
        <v>613</v>
      </c>
      <c r="C623" s="14">
        <v>170</v>
      </c>
    </row>
    <row r="624" spans="1:4">
      <c r="A624" s="17"/>
      <c r="B624" t="s">
        <v>1099</v>
      </c>
      <c r="C624" s="14">
        <v>22</v>
      </c>
    </row>
    <row r="625" spans="1:4">
      <c r="B625" t="s">
        <v>589</v>
      </c>
      <c r="D625" s="14">
        <v>86</v>
      </c>
    </row>
    <row r="626" spans="1:4">
      <c r="B626" t="s">
        <v>1100</v>
      </c>
      <c r="C626" s="14">
        <v>40</v>
      </c>
    </row>
    <row r="627" spans="1:4">
      <c r="B627" t="s">
        <v>1043</v>
      </c>
      <c r="D627" s="14">
        <v>45</v>
      </c>
    </row>
    <row r="628" spans="1:4">
      <c r="B628" t="s">
        <v>615</v>
      </c>
      <c r="D628" s="14">
        <v>155</v>
      </c>
    </row>
    <row r="629" spans="1:4">
      <c r="B629" t="s">
        <v>1101</v>
      </c>
      <c r="C629" s="14">
        <v>150</v>
      </c>
    </row>
    <row r="631" spans="1:4">
      <c r="A631" s="17">
        <v>45013</v>
      </c>
      <c r="B631" t="s">
        <v>1096</v>
      </c>
      <c r="D631" s="14">
        <v>114</v>
      </c>
    </row>
    <row r="633" spans="1:4">
      <c r="A633" s="17">
        <v>45014</v>
      </c>
      <c r="B633" t="s">
        <v>1102</v>
      </c>
      <c r="C633" s="14">
        <v>100</v>
      </c>
    </row>
    <row r="634" spans="1:4">
      <c r="B634" t="s">
        <v>1104</v>
      </c>
      <c r="C634" s="14">
        <v>22</v>
      </c>
    </row>
    <row r="635" spans="1:4">
      <c r="B635" t="s">
        <v>1105</v>
      </c>
      <c r="D635" s="14">
        <v>292</v>
      </c>
    </row>
    <row r="636" spans="1:4">
      <c r="B636" t="s">
        <v>1106</v>
      </c>
      <c r="C636" s="14">
        <v>275</v>
      </c>
    </row>
    <row r="637" spans="1:4">
      <c r="B637" t="s">
        <v>1107</v>
      </c>
      <c r="C637" s="14">
        <v>179</v>
      </c>
    </row>
    <row r="638" spans="1:4">
      <c r="A638" s="17"/>
    </row>
    <row r="639" spans="1:4">
      <c r="A639" s="17">
        <v>45015</v>
      </c>
      <c r="B639" t="s">
        <v>1108</v>
      </c>
      <c r="C639" s="14">
        <v>22</v>
      </c>
    </row>
    <row r="640" spans="1:4">
      <c r="B640" t="s">
        <v>1109</v>
      </c>
      <c r="C640" s="14">
        <v>22</v>
      </c>
    </row>
    <row r="641" spans="1:5">
      <c r="B641" t="s">
        <v>1110</v>
      </c>
      <c r="D641" s="14">
        <v>137</v>
      </c>
    </row>
    <row r="642" spans="1:5">
      <c r="B642" t="s">
        <v>1111</v>
      </c>
      <c r="C642" s="14">
        <v>160</v>
      </c>
    </row>
    <row r="643" spans="1:5">
      <c r="B643" t="s">
        <v>1112</v>
      </c>
      <c r="C643" s="14">
        <v>301</v>
      </c>
    </row>
    <row r="644" spans="1:5">
      <c r="A644" s="17"/>
    </row>
    <row r="645" spans="1:5">
      <c r="A645" s="17">
        <v>45016</v>
      </c>
      <c r="B645" t="s">
        <v>819</v>
      </c>
      <c r="C645" s="14">
        <v>60</v>
      </c>
    </row>
    <row r="647" spans="1:5">
      <c r="A647" s="17">
        <v>45017</v>
      </c>
      <c r="B647" t="s">
        <v>1114</v>
      </c>
      <c r="C647" s="14">
        <v>142</v>
      </c>
    </row>
    <row r="648" spans="1:5">
      <c r="A648" s="17">
        <v>45019</v>
      </c>
      <c r="B648" t="s">
        <v>927</v>
      </c>
      <c r="D648" s="14">
        <v>30</v>
      </c>
    </row>
    <row r="649" spans="1:5">
      <c r="B649" t="s">
        <v>1115</v>
      </c>
      <c r="D649" s="14">
        <v>58</v>
      </c>
    </row>
    <row r="650" spans="1:5">
      <c r="B650" t="s">
        <v>128</v>
      </c>
      <c r="D650" s="14">
        <v>115</v>
      </c>
    </row>
    <row r="651" spans="1:5">
      <c r="B651" t="s">
        <v>591</v>
      </c>
      <c r="C651"/>
      <c r="D651" s="14">
        <v>120</v>
      </c>
      <c r="E651"/>
    </row>
    <row r="652" spans="1:5">
      <c r="B652" t="s">
        <v>1051</v>
      </c>
      <c r="D652" s="14">
        <v>48</v>
      </c>
    </row>
    <row r="653" spans="1:5">
      <c r="B653" t="s">
        <v>612</v>
      </c>
      <c r="D653" s="14">
        <v>212</v>
      </c>
    </row>
    <row r="654" spans="1:5">
      <c r="A654" s="17"/>
      <c r="B654" t="s">
        <v>1047</v>
      </c>
      <c r="D654" s="14">
        <v>122</v>
      </c>
    </row>
    <row r="655" spans="1:5">
      <c r="B655" t="s">
        <v>533</v>
      </c>
      <c r="D655" s="14">
        <v>117</v>
      </c>
    </row>
    <row r="657" spans="1:4">
      <c r="A657" s="17">
        <v>45020</v>
      </c>
      <c r="B657" t="s">
        <v>620</v>
      </c>
      <c r="D657" s="14">
        <v>127</v>
      </c>
    </row>
    <row r="658" spans="1:4">
      <c r="B658" t="s">
        <v>608</v>
      </c>
      <c r="C658" s="14">
        <v>70</v>
      </c>
    </row>
    <row r="659" spans="1:4">
      <c r="A659" s="17"/>
      <c r="B659" t="s">
        <v>1116</v>
      </c>
      <c r="C659" s="14">
        <v>40</v>
      </c>
    </row>
    <row r="660" spans="1:4">
      <c r="B660" t="s">
        <v>1045</v>
      </c>
      <c r="D660" s="14">
        <v>40</v>
      </c>
    </row>
    <row r="661" spans="1:4">
      <c r="B661" t="s">
        <v>815</v>
      </c>
      <c r="D661" s="14">
        <v>40</v>
      </c>
    </row>
    <row r="662" spans="1:4">
      <c r="A662" s="17"/>
      <c r="B662" t="s">
        <v>551</v>
      </c>
      <c r="D662" s="14">
        <v>75</v>
      </c>
    </row>
    <row r="663" spans="1:4">
      <c r="B663" t="s">
        <v>522</v>
      </c>
      <c r="D663" s="14">
        <v>122</v>
      </c>
    </row>
    <row r="664" spans="1:4">
      <c r="B664" t="s">
        <v>1080</v>
      </c>
      <c r="D664" s="14">
        <v>199</v>
      </c>
    </row>
    <row r="665" spans="1:4">
      <c r="B665" t="s">
        <v>1067</v>
      </c>
      <c r="D665" s="14">
        <v>40</v>
      </c>
    </row>
    <row r="666" spans="1:4">
      <c r="A666" s="17"/>
      <c r="B666" t="s">
        <v>1054</v>
      </c>
      <c r="C666" s="14">
        <v>45</v>
      </c>
    </row>
    <row r="667" spans="1:4">
      <c r="B667" t="s">
        <v>585</v>
      </c>
      <c r="C667" s="14">
        <v>400</v>
      </c>
    </row>
    <row r="668" spans="1:4">
      <c r="B668" t="s">
        <v>524</v>
      </c>
      <c r="D668" s="14">
        <v>43</v>
      </c>
    </row>
    <row r="669" spans="1:4">
      <c r="A669" s="17"/>
      <c r="B669" t="s">
        <v>1117</v>
      </c>
      <c r="C669" s="14">
        <v>150</v>
      </c>
    </row>
    <row r="671" spans="1:4">
      <c r="A671" s="17">
        <v>45021</v>
      </c>
      <c r="B671" t="s">
        <v>187</v>
      </c>
      <c r="D671" s="14">
        <v>67</v>
      </c>
    </row>
    <row r="672" spans="1:4">
      <c r="B672" t="s">
        <v>945</v>
      </c>
      <c r="D672" s="14">
        <v>165</v>
      </c>
    </row>
    <row r="673" spans="1:4">
      <c r="B673" t="s">
        <v>1044</v>
      </c>
      <c r="C673" s="14">
        <v>25</v>
      </c>
    </row>
    <row r="675" spans="1:4">
      <c r="A675" s="17">
        <v>45022</v>
      </c>
      <c r="B675" t="s">
        <v>1016</v>
      </c>
      <c r="C675" s="14">
        <v>115</v>
      </c>
    </row>
    <row r="676" spans="1:4">
      <c r="B676" t="s">
        <v>1118</v>
      </c>
      <c r="D676" s="14">
        <v>113</v>
      </c>
    </row>
    <row r="677" spans="1:4">
      <c r="B677" t="s">
        <v>1119</v>
      </c>
      <c r="D677" s="14">
        <v>120</v>
      </c>
    </row>
    <row r="679" spans="1:4">
      <c r="A679" s="17">
        <v>45023</v>
      </c>
      <c r="B679" t="s">
        <v>505</v>
      </c>
      <c r="D679" s="14">
        <v>115</v>
      </c>
    </row>
    <row r="680" spans="1:4">
      <c r="A680" s="17"/>
      <c r="B680" t="s">
        <v>508</v>
      </c>
      <c r="D680" s="14">
        <v>120</v>
      </c>
    </row>
    <row r="681" spans="1:4">
      <c r="B681" t="s">
        <v>1120</v>
      </c>
      <c r="C681" s="14">
        <v>150</v>
      </c>
    </row>
    <row r="683" spans="1:4">
      <c r="A683" s="17">
        <v>45024</v>
      </c>
      <c r="B683" t="s">
        <v>565</v>
      </c>
      <c r="C683" s="14">
        <v>100</v>
      </c>
    </row>
    <row r="684" spans="1:4">
      <c r="B684" t="s">
        <v>1121</v>
      </c>
      <c r="D684" s="14">
        <v>255</v>
      </c>
    </row>
    <row r="685" spans="1:4">
      <c r="B685" t="s">
        <v>1122</v>
      </c>
      <c r="C685" s="14">
        <v>150</v>
      </c>
    </row>
    <row r="686" spans="1:4">
      <c r="B686" t="s">
        <v>566</v>
      </c>
      <c r="D686" s="14">
        <v>107</v>
      </c>
    </row>
    <row r="688" spans="1:4">
      <c r="A688" s="17">
        <v>45027</v>
      </c>
      <c r="B688" t="s">
        <v>613</v>
      </c>
      <c r="D688" s="14">
        <v>130</v>
      </c>
    </row>
    <row r="689" spans="1:4">
      <c r="A689" s="17"/>
    </row>
    <row r="690" spans="1:4">
      <c r="A690" s="17">
        <v>45040</v>
      </c>
      <c r="B690" t="s">
        <v>1003</v>
      </c>
      <c r="C690" s="14">
        <v>43</v>
      </c>
    </row>
    <row r="691" spans="1:4">
      <c r="B691" t="s">
        <v>1123</v>
      </c>
      <c r="C691" s="14">
        <v>150</v>
      </c>
    </row>
    <row r="692" spans="1:4">
      <c r="B692" t="s">
        <v>958</v>
      </c>
      <c r="C692" s="14">
        <v>105</v>
      </c>
    </row>
    <row r="694" spans="1:4">
      <c r="A694" s="17">
        <v>45041</v>
      </c>
      <c r="B694" t="s">
        <v>1124</v>
      </c>
      <c r="D694" s="14">
        <v>133</v>
      </c>
    </row>
    <row r="695" spans="1:4">
      <c r="B695" t="s">
        <v>899</v>
      </c>
      <c r="D695" s="14">
        <v>40</v>
      </c>
    </row>
    <row r="696" spans="1:4">
      <c r="B696" t="s">
        <v>1125</v>
      </c>
      <c r="D696" s="14">
        <v>119</v>
      </c>
    </row>
    <row r="697" spans="1:4">
      <c r="B697" t="s">
        <v>1126</v>
      </c>
      <c r="D697" s="14">
        <v>226</v>
      </c>
    </row>
    <row r="698" spans="1:4">
      <c r="B698" t="s">
        <v>149</v>
      </c>
      <c r="D698" s="14">
        <v>128</v>
      </c>
    </row>
    <row r="699" spans="1:4">
      <c r="B699" t="s">
        <v>1005</v>
      </c>
      <c r="D699" s="14">
        <v>120</v>
      </c>
    </row>
    <row r="700" spans="1:4">
      <c r="B700" t="s">
        <v>188</v>
      </c>
      <c r="C700" s="14">
        <v>75</v>
      </c>
    </row>
    <row r="701" spans="1:4">
      <c r="A701" s="17"/>
    </row>
    <row r="702" spans="1:4">
      <c r="A702" s="17">
        <v>45042</v>
      </c>
      <c r="B702" t="s">
        <v>602</v>
      </c>
      <c r="C702" s="14">
        <v>115</v>
      </c>
    </row>
    <row r="703" spans="1:4">
      <c r="B703" t="s">
        <v>1129</v>
      </c>
      <c r="C703" s="14">
        <v>40</v>
      </c>
    </row>
    <row r="704" spans="1:4">
      <c r="B704" t="s">
        <v>1127</v>
      </c>
      <c r="D704" s="14">
        <v>80</v>
      </c>
    </row>
    <row r="705" spans="1:4">
      <c r="B705" t="s">
        <v>1128</v>
      </c>
      <c r="D705" s="14">
        <v>310</v>
      </c>
    </row>
    <row r="706" spans="1:4">
      <c r="B706" t="s">
        <v>1130</v>
      </c>
      <c r="D706" s="14">
        <v>45</v>
      </c>
    </row>
    <row r="708" spans="1:4">
      <c r="A708" s="17">
        <v>45043</v>
      </c>
      <c r="B708" t="s">
        <v>567</v>
      </c>
      <c r="D708" s="14">
        <v>70</v>
      </c>
    </row>
    <row r="709" spans="1:4">
      <c r="B709" t="s">
        <v>1041</v>
      </c>
      <c r="C709" s="14">
        <v>230</v>
      </c>
    </row>
    <row r="710" spans="1:4">
      <c r="B710" t="s">
        <v>507</v>
      </c>
      <c r="C710" s="14">
        <v>70</v>
      </c>
    </row>
    <row r="711" spans="1:4">
      <c r="B711" t="s">
        <v>912</v>
      </c>
      <c r="C711" s="14">
        <v>143</v>
      </c>
    </row>
    <row r="712" spans="1:4">
      <c r="B712" t="s">
        <v>1114</v>
      </c>
      <c r="C712" s="14">
        <v>142</v>
      </c>
    </row>
    <row r="713" spans="1:4">
      <c r="A713" s="17"/>
    </row>
    <row r="714" spans="1:4">
      <c r="A714" s="17">
        <v>45044</v>
      </c>
      <c r="B714" t="s">
        <v>1110</v>
      </c>
      <c r="D714" s="14">
        <v>137</v>
      </c>
    </row>
    <row r="715" spans="1:4">
      <c r="B715" t="s">
        <v>589</v>
      </c>
      <c r="D715" s="14">
        <v>86</v>
      </c>
    </row>
    <row r="716" spans="1:4">
      <c r="A716" s="17"/>
      <c r="B716" t="s">
        <v>1025</v>
      </c>
      <c r="D716" s="14">
        <v>40</v>
      </c>
    </row>
    <row r="717" spans="1:4">
      <c r="B717" t="s">
        <v>982</v>
      </c>
      <c r="D717" s="14">
        <v>60</v>
      </c>
    </row>
    <row r="719" spans="1:4">
      <c r="A719" s="17">
        <v>45045</v>
      </c>
      <c r="B719" t="s">
        <v>1012</v>
      </c>
      <c r="D719" s="14">
        <v>100</v>
      </c>
    </row>
    <row r="720" spans="1:4">
      <c r="B720" t="s">
        <v>1132</v>
      </c>
      <c r="D720" s="14">
        <v>292</v>
      </c>
    </row>
    <row r="721" spans="1:5">
      <c r="A721" s="17"/>
    </row>
    <row r="722" spans="1:5">
      <c r="A722" s="17">
        <v>45048</v>
      </c>
      <c r="B722" t="s">
        <v>999</v>
      </c>
      <c r="C722" s="14">
        <v>100</v>
      </c>
    </row>
    <row r="723" spans="1:5">
      <c r="B723" t="s">
        <v>98</v>
      </c>
      <c r="C723" s="14">
        <v>70</v>
      </c>
    </row>
    <row r="724" spans="1:5">
      <c r="B724" t="s">
        <v>1067</v>
      </c>
      <c r="D724" s="14">
        <v>40</v>
      </c>
    </row>
    <row r="725" spans="1:5">
      <c r="B725" t="s">
        <v>536</v>
      </c>
      <c r="C725" s="14">
        <v>133</v>
      </c>
    </row>
    <row r="726" spans="1:5">
      <c r="B726" t="s">
        <v>1119</v>
      </c>
      <c r="D726" s="14">
        <v>120</v>
      </c>
    </row>
    <row r="727" spans="1:5">
      <c r="B727" t="s">
        <v>1133</v>
      </c>
      <c r="C727" s="14">
        <v>115</v>
      </c>
    </row>
    <row r="728" spans="1:5">
      <c r="B728" t="s">
        <v>1134</v>
      </c>
      <c r="D728" s="14">
        <v>301</v>
      </c>
    </row>
    <row r="729" spans="1:5">
      <c r="A729" s="17"/>
      <c r="B729" t="s">
        <v>1118</v>
      </c>
      <c r="D729" s="14">
        <v>113</v>
      </c>
    </row>
    <row r="730" spans="1:5">
      <c r="B730" t="s">
        <v>1019</v>
      </c>
      <c r="C730" s="14">
        <v>150</v>
      </c>
    </row>
    <row r="731" spans="1:5">
      <c r="B731" t="s">
        <v>1135</v>
      </c>
      <c r="C731">
        <v>20</v>
      </c>
      <c r="D731"/>
      <c r="E731"/>
    </row>
    <row r="732" spans="1:5">
      <c r="C732"/>
      <c r="D732"/>
      <c r="E732"/>
    </row>
    <row r="733" spans="1:5">
      <c r="A733" s="17">
        <v>45049</v>
      </c>
      <c r="B733" t="s">
        <v>1136</v>
      </c>
      <c r="D733" s="14">
        <v>30</v>
      </c>
    </row>
    <row r="734" spans="1:5">
      <c r="B734" t="s">
        <v>128</v>
      </c>
      <c r="D734" s="14">
        <v>115</v>
      </c>
    </row>
    <row r="735" spans="1:5">
      <c r="B735" t="s">
        <v>612</v>
      </c>
      <c r="D735" s="14">
        <v>212</v>
      </c>
    </row>
    <row r="736" spans="1:5">
      <c r="B736" t="s">
        <v>1137</v>
      </c>
      <c r="D736" s="14">
        <v>60</v>
      </c>
    </row>
    <row r="737" spans="1:7">
      <c r="B737" t="s">
        <v>1051</v>
      </c>
      <c r="D737" s="14">
        <v>48</v>
      </c>
    </row>
    <row r="738" spans="1:7">
      <c r="B738" t="s">
        <v>1143</v>
      </c>
      <c r="D738" s="14">
        <v>1500</v>
      </c>
    </row>
    <row r="739" spans="1:7">
      <c r="B739" t="s">
        <v>523</v>
      </c>
      <c r="D739" s="14">
        <v>64</v>
      </c>
    </row>
    <row r="740" spans="1:7">
      <c r="A740" s="17"/>
      <c r="B740" t="s">
        <v>1077</v>
      </c>
      <c r="D740" s="14">
        <v>165</v>
      </c>
    </row>
    <row r="741" spans="1:7">
      <c r="B741" t="s">
        <v>216</v>
      </c>
      <c r="D741" s="14">
        <v>131</v>
      </c>
    </row>
    <row r="742" spans="1:7">
      <c r="B742" t="s">
        <v>1138</v>
      </c>
      <c r="D742" s="14">
        <v>179</v>
      </c>
    </row>
    <row r="743" spans="1:7">
      <c r="A743" s="17"/>
      <c r="B743" t="s">
        <v>485</v>
      </c>
      <c r="C743" s="14">
        <v>25</v>
      </c>
    </row>
    <row r="744" spans="1:7">
      <c r="B744" t="s">
        <v>563</v>
      </c>
      <c r="D744" s="14">
        <v>117</v>
      </c>
    </row>
    <row r="745" spans="1:7">
      <c r="A745" s="17"/>
    </row>
    <row r="747" spans="1:7">
      <c r="A747" s="17">
        <v>45050</v>
      </c>
      <c r="B747" t="s">
        <v>1139</v>
      </c>
      <c r="C747" s="14">
        <v>55</v>
      </c>
    </row>
    <row r="748" spans="1:7">
      <c r="A748" s="17"/>
      <c r="B748" t="s">
        <v>1140</v>
      </c>
      <c r="C748" s="14">
        <v>15</v>
      </c>
    </row>
    <row r="749" spans="1:7">
      <c r="A749" s="17"/>
      <c r="B749" t="s">
        <v>1141</v>
      </c>
      <c r="C749" s="14">
        <v>220</v>
      </c>
    </row>
    <row r="750" spans="1:7">
      <c r="B750" t="s">
        <v>1142</v>
      </c>
      <c r="D750" s="14">
        <v>1240</v>
      </c>
    </row>
    <row r="751" spans="1:7">
      <c r="A751" s="17"/>
      <c r="B751" t="s">
        <v>1144</v>
      </c>
      <c r="C751" s="14">
        <v>65</v>
      </c>
      <c r="G751" s="16">
        <v>5</v>
      </c>
    </row>
    <row r="752" spans="1:7">
      <c r="B752" t="s">
        <v>486</v>
      </c>
      <c r="C752" s="14">
        <v>144</v>
      </c>
    </row>
    <row r="753" spans="1:4">
      <c r="B753" t="s">
        <v>620</v>
      </c>
      <c r="D753" s="14">
        <v>128</v>
      </c>
    </row>
    <row r="754" spans="1:4">
      <c r="B754" t="s">
        <v>815</v>
      </c>
      <c r="C754" s="14">
        <v>40</v>
      </c>
    </row>
    <row r="755" spans="1:4">
      <c r="B755" t="s">
        <v>575</v>
      </c>
      <c r="D755" s="14">
        <v>43</v>
      </c>
    </row>
    <row r="756" spans="1:4">
      <c r="B756" t="s">
        <v>1145</v>
      </c>
      <c r="D756" s="14">
        <v>160</v>
      </c>
    </row>
    <row r="757" spans="1:4">
      <c r="A757" s="17"/>
    </row>
    <row r="758" spans="1:4">
      <c r="A758" s="17">
        <v>45051</v>
      </c>
      <c r="B758" t="s">
        <v>625</v>
      </c>
      <c r="D758" s="14">
        <v>103</v>
      </c>
    </row>
    <row r="759" spans="1:4">
      <c r="B759" t="s">
        <v>1146</v>
      </c>
      <c r="C759" s="14">
        <v>60</v>
      </c>
    </row>
    <row r="761" spans="1:4">
      <c r="A761" s="17">
        <v>45052</v>
      </c>
      <c r="B761" t="s">
        <v>1147</v>
      </c>
      <c r="D761" s="14">
        <v>114</v>
      </c>
    </row>
    <row r="762" spans="1:4">
      <c r="A762" s="17">
        <v>45054</v>
      </c>
      <c r="B762" t="s">
        <v>943</v>
      </c>
      <c r="D762" s="14">
        <v>80</v>
      </c>
    </row>
    <row r="763" spans="1:4">
      <c r="B763" t="s">
        <v>1148</v>
      </c>
      <c r="D763" s="14">
        <v>35</v>
      </c>
    </row>
    <row r="764" spans="1:4">
      <c r="B764" t="s">
        <v>1149</v>
      </c>
      <c r="C764" s="14">
        <v>290</v>
      </c>
    </row>
    <row r="765" spans="1:4">
      <c r="B765" t="s">
        <v>1150</v>
      </c>
      <c r="C765" s="14">
        <v>27</v>
      </c>
    </row>
    <row r="767" spans="1:4">
      <c r="A767" s="17">
        <v>45055</v>
      </c>
      <c r="B767" t="s">
        <v>1151</v>
      </c>
      <c r="C767" s="14">
        <v>85</v>
      </c>
    </row>
    <row r="768" spans="1:4">
      <c r="B768" t="s">
        <v>1152</v>
      </c>
      <c r="C768" s="14">
        <v>60</v>
      </c>
    </row>
    <row r="769" spans="1:4">
      <c r="B769" t="s">
        <v>1153</v>
      </c>
      <c r="C769" s="14">
        <v>55</v>
      </c>
    </row>
    <row r="770" spans="1:4">
      <c r="A770" s="17"/>
      <c r="B770" t="s">
        <v>1154</v>
      </c>
      <c r="C770" s="14">
        <v>45</v>
      </c>
    </row>
    <row r="771" spans="1:4">
      <c r="B771" t="s">
        <v>1045</v>
      </c>
      <c r="D771" s="14">
        <v>15</v>
      </c>
    </row>
    <row r="772" spans="1:4">
      <c r="B772" t="s">
        <v>571</v>
      </c>
      <c r="C772" s="14">
        <v>128</v>
      </c>
    </row>
    <row r="773" spans="1:4">
      <c r="B773" t="s">
        <v>578</v>
      </c>
      <c r="C773" s="14">
        <v>40</v>
      </c>
    </row>
    <row r="774" spans="1:4">
      <c r="B774" t="s">
        <v>1155</v>
      </c>
      <c r="D774" s="14">
        <v>121</v>
      </c>
    </row>
    <row r="775" spans="1:4">
      <c r="B775" t="s">
        <v>510</v>
      </c>
      <c r="D775" s="14">
        <v>150</v>
      </c>
    </row>
    <row r="777" spans="1:4">
      <c r="A777" s="17">
        <v>45056</v>
      </c>
      <c r="B777" t="s">
        <v>1156</v>
      </c>
      <c r="D777" s="14">
        <v>65</v>
      </c>
    </row>
    <row r="778" spans="1:4">
      <c r="B778" t="s">
        <v>891</v>
      </c>
      <c r="D778" s="14">
        <v>80</v>
      </c>
    </row>
    <row r="779" spans="1:4">
      <c r="B779" t="s">
        <v>1157</v>
      </c>
      <c r="D779" s="14">
        <v>58</v>
      </c>
    </row>
    <row r="780" spans="1:4">
      <c r="B780" t="s">
        <v>558</v>
      </c>
      <c r="D780" s="14">
        <v>85</v>
      </c>
    </row>
    <row r="781" spans="1:4">
      <c r="A781" s="17"/>
      <c r="B781" t="s">
        <v>565</v>
      </c>
      <c r="C781" s="14">
        <v>150</v>
      </c>
    </row>
    <row r="783" spans="1:4">
      <c r="A783" s="17">
        <v>45057</v>
      </c>
      <c r="B783" t="s">
        <v>1080</v>
      </c>
      <c r="D783" s="14">
        <v>199</v>
      </c>
    </row>
    <row r="784" spans="1:4">
      <c r="A784" s="17"/>
      <c r="B784" t="s">
        <v>507</v>
      </c>
      <c r="C784" s="14">
        <v>70</v>
      </c>
    </row>
    <row r="785" spans="1:4">
      <c r="B785" t="s">
        <v>1030</v>
      </c>
      <c r="D785" s="14">
        <v>80</v>
      </c>
    </row>
    <row r="786" spans="1:4">
      <c r="B786" t="s">
        <v>513</v>
      </c>
      <c r="D786" s="14">
        <v>75</v>
      </c>
    </row>
    <row r="787" spans="1:4">
      <c r="B787" t="s">
        <v>1158</v>
      </c>
      <c r="D787" s="14">
        <v>130</v>
      </c>
    </row>
    <row r="788" spans="1:4">
      <c r="B788" t="s">
        <v>1159</v>
      </c>
      <c r="C788" s="14">
        <v>116</v>
      </c>
    </row>
    <row r="790" spans="1:4">
      <c r="A790" s="17">
        <v>45059</v>
      </c>
      <c r="B790" t="s">
        <v>613</v>
      </c>
      <c r="D790" s="14">
        <v>130</v>
      </c>
    </row>
    <row r="792" spans="1:4">
      <c r="A792" s="17">
        <v>45061</v>
      </c>
      <c r="B792" t="s">
        <v>1003</v>
      </c>
      <c r="D792" s="14">
        <v>41</v>
      </c>
    </row>
    <row r="793" spans="1:4">
      <c r="B793" t="s">
        <v>1160</v>
      </c>
      <c r="C793" s="14">
        <v>85</v>
      </c>
    </row>
    <row r="794" spans="1:4">
      <c r="A794" s="17"/>
      <c r="B794" t="s">
        <v>1161</v>
      </c>
      <c r="C794" s="14">
        <v>100</v>
      </c>
    </row>
    <row r="795" spans="1:4">
      <c r="B795" t="s">
        <v>1162</v>
      </c>
      <c r="D795" s="14">
        <v>65</v>
      </c>
    </row>
    <row r="796" spans="1:4">
      <c r="B796" t="s">
        <v>965</v>
      </c>
      <c r="D796" s="14">
        <v>30</v>
      </c>
    </row>
    <row r="797" spans="1:4">
      <c r="B797" t="s">
        <v>1163</v>
      </c>
      <c r="C797" s="14">
        <v>213</v>
      </c>
    </row>
    <row r="798" spans="1:4">
      <c r="B798" t="s">
        <v>1164</v>
      </c>
      <c r="D798" s="14">
        <v>100</v>
      </c>
    </row>
    <row r="799" spans="1:4">
      <c r="B799" t="s">
        <v>1165</v>
      </c>
      <c r="D799" s="14">
        <v>100</v>
      </c>
    </row>
    <row r="800" spans="1:4">
      <c r="B800" t="s">
        <v>1166</v>
      </c>
      <c r="C800" s="14">
        <v>150</v>
      </c>
    </row>
    <row r="802" spans="1:4">
      <c r="A802" s="17">
        <v>45062</v>
      </c>
      <c r="B802" t="s">
        <v>1167</v>
      </c>
      <c r="C802" s="14">
        <v>150</v>
      </c>
    </row>
    <row r="803" spans="1:4">
      <c r="B803" t="s">
        <v>489</v>
      </c>
      <c r="D803" s="14">
        <v>75</v>
      </c>
    </row>
    <row r="805" spans="1:4">
      <c r="A805" s="17">
        <v>45063</v>
      </c>
      <c r="B805" t="s">
        <v>508</v>
      </c>
      <c r="D805" s="14">
        <v>110</v>
      </c>
    </row>
    <row r="806" spans="1:4">
      <c r="A806" s="17"/>
      <c r="B806" t="s">
        <v>1168</v>
      </c>
      <c r="C806" s="14">
        <v>120</v>
      </c>
    </row>
    <row r="807" spans="1:4">
      <c r="B807" t="s">
        <v>1169</v>
      </c>
      <c r="C807" s="14">
        <v>160</v>
      </c>
    </row>
    <row r="808" spans="1:4">
      <c r="B808" t="s">
        <v>1170</v>
      </c>
      <c r="D808" s="14">
        <v>65</v>
      </c>
    </row>
    <row r="809" spans="1:4">
      <c r="A809" s="17"/>
    </row>
    <row r="810" spans="1:4">
      <c r="A810" s="17">
        <v>45064</v>
      </c>
      <c r="B810" t="s">
        <v>1171</v>
      </c>
      <c r="D810" s="14">
        <v>120</v>
      </c>
    </row>
    <row r="811" spans="1:4">
      <c r="A811" s="17"/>
      <c r="B811" t="s">
        <v>1172</v>
      </c>
      <c r="C811" s="14">
        <v>150</v>
      </c>
    </row>
    <row r="812" spans="1:4">
      <c r="B812" t="s">
        <v>104</v>
      </c>
      <c r="D812" s="14">
        <v>70</v>
      </c>
    </row>
    <row r="813" spans="1:4">
      <c r="A813" s="17"/>
    </row>
    <row r="814" spans="1:4">
      <c r="A814" s="17">
        <v>45066</v>
      </c>
      <c r="B814" t="s">
        <v>1005</v>
      </c>
      <c r="D814" s="14">
        <v>120</v>
      </c>
    </row>
    <row r="815" spans="1:4">
      <c r="B815" t="s">
        <v>1173</v>
      </c>
      <c r="C815" s="14">
        <v>50</v>
      </c>
    </row>
    <row r="817" spans="1:4">
      <c r="A817" s="17">
        <v>45068</v>
      </c>
      <c r="B817" t="s">
        <v>1174</v>
      </c>
      <c r="C817" s="14">
        <v>100</v>
      </c>
    </row>
    <row r="818" spans="1:4">
      <c r="B818" t="s">
        <v>1100</v>
      </c>
      <c r="C818" s="14">
        <v>15</v>
      </c>
    </row>
    <row r="819" spans="1:4">
      <c r="B819" t="s">
        <v>638</v>
      </c>
      <c r="C819" s="14">
        <v>65</v>
      </c>
    </row>
    <row r="821" spans="1:4">
      <c r="A821" s="17">
        <v>45069</v>
      </c>
      <c r="B821" t="s">
        <v>1176</v>
      </c>
      <c r="D821" s="14">
        <v>65</v>
      </c>
    </row>
    <row r="823" spans="1:4">
      <c r="A823" s="17">
        <v>45070</v>
      </c>
      <c r="B823" t="s">
        <v>1177</v>
      </c>
      <c r="C823" s="14">
        <v>300</v>
      </c>
    </row>
    <row r="824" spans="1:4">
      <c r="B824" t="s">
        <v>1178</v>
      </c>
      <c r="C824" s="14">
        <v>55</v>
      </c>
    </row>
    <row r="825" spans="1:4">
      <c r="B825" t="s">
        <v>345</v>
      </c>
      <c r="D825" s="14">
        <v>80</v>
      </c>
    </row>
    <row r="826" spans="1:4">
      <c r="B826" t="s">
        <v>1179</v>
      </c>
      <c r="D826" s="14">
        <v>65</v>
      </c>
    </row>
    <row r="828" spans="1:4">
      <c r="A828" s="17">
        <v>45071</v>
      </c>
      <c r="B828" t="s">
        <v>1180</v>
      </c>
      <c r="D828" s="14">
        <v>122</v>
      </c>
    </row>
    <row r="829" spans="1:4">
      <c r="B829" t="s">
        <v>222</v>
      </c>
      <c r="D829" s="14">
        <v>230</v>
      </c>
    </row>
    <row r="830" spans="1:4">
      <c r="B830" t="s">
        <v>915</v>
      </c>
      <c r="D830" s="14">
        <v>231</v>
      </c>
    </row>
    <row r="831" spans="1:4">
      <c r="B831" t="s">
        <v>1050</v>
      </c>
      <c r="D831" s="14">
        <v>115</v>
      </c>
    </row>
    <row r="832" spans="1:4">
      <c r="B832" t="s">
        <v>1181</v>
      </c>
      <c r="D832" s="14">
        <v>65</v>
      </c>
    </row>
    <row r="834" spans="1:4">
      <c r="A834" s="17">
        <v>45072</v>
      </c>
      <c r="B834" t="s">
        <v>1182</v>
      </c>
      <c r="C834" s="14">
        <v>65</v>
      </c>
    </row>
    <row r="835" spans="1:4">
      <c r="B835" t="s">
        <v>1183</v>
      </c>
      <c r="C835" s="14">
        <v>118</v>
      </c>
    </row>
    <row r="837" spans="1:4">
      <c r="A837" s="17">
        <v>45073</v>
      </c>
      <c r="B837" t="s">
        <v>1184</v>
      </c>
      <c r="C837" s="14">
        <v>200</v>
      </c>
    </row>
    <row r="838" spans="1:4">
      <c r="A838" s="17">
        <v>45075</v>
      </c>
      <c r="B838" t="s">
        <v>602</v>
      </c>
      <c r="C838" s="14">
        <v>115</v>
      </c>
    </row>
    <row r="839" spans="1:4">
      <c r="B839" t="s">
        <v>1185</v>
      </c>
      <c r="C839" s="14">
        <v>367</v>
      </c>
    </row>
    <row r="840" spans="1:4">
      <c r="B840" t="s">
        <v>1186</v>
      </c>
      <c r="D840" s="14">
        <v>44</v>
      </c>
    </row>
    <row r="841" spans="1:4">
      <c r="B841" t="s">
        <v>1187</v>
      </c>
      <c r="D841" s="14">
        <v>65</v>
      </c>
    </row>
    <row r="842" spans="1:4">
      <c r="B842" t="s">
        <v>1188</v>
      </c>
      <c r="C842" s="14">
        <v>40</v>
      </c>
    </row>
    <row r="845" spans="1:4">
      <c r="A845" s="17">
        <v>45076</v>
      </c>
      <c r="B845" t="s">
        <v>1189</v>
      </c>
      <c r="D845" s="14">
        <v>40</v>
      </c>
    </row>
    <row r="846" spans="1:4">
      <c r="B846" t="s">
        <v>1190</v>
      </c>
      <c r="D846" s="14">
        <v>30</v>
      </c>
    </row>
    <row r="847" spans="1:4">
      <c r="B847" t="s">
        <v>1191</v>
      </c>
      <c r="C847" s="14">
        <v>170</v>
      </c>
    </row>
    <row r="848" spans="1:4">
      <c r="B848" t="s">
        <v>1192</v>
      </c>
      <c r="D848" s="14">
        <v>130</v>
      </c>
    </row>
    <row r="849" spans="1:4">
      <c r="B849" t="s">
        <v>1193</v>
      </c>
      <c r="D849" s="14">
        <v>130</v>
      </c>
    </row>
    <row r="850" spans="1:4">
      <c r="B850" t="s">
        <v>1194</v>
      </c>
      <c r="D850" s="14">
        <v>65</v>
      </c>
    </row>
    <row r="851" spans="1:4">
      <c r="B851" t="s">
        <v>1080</v>
      </c>
      <c r="D851" s="14">
        <v>199</v>
      </c>
    </row>
    <row r="852" spans="1:4">
      <c r="B852" t="s">
        <v>1195</v>
      </c>
      <c r="C852" s="14">
        <v>65</v>
      </c>
    </row>
    <row r="854" spans="1:4">
      <c r="A854" s="17">
        <v>45077</v>
      </c>
      <c r="B854" t="s">
        <v>254</v>
      </c>
      <c r="C854" s="14">
        <v>200</v>
      </c>
    </row>
    <row r="855" spans="1:4">
      <c r="B855" t="s">
        <v>589</v>
      </c>
      <c r="D855" s="14">
        <v>86</v>
      </c>
    </row>
    <row r="856" spans="1:4">
      <c r="B856" t="s">
        <v>1199</v>
      </c>
      <c r="C856" s="14">
        <v>150</v>
      </c>
    </row>
    <row r="857" spans="1:4">
      <c r="B857" t="s">
        <v>1200</v>
      </c>
      <c r="D857" s="14">
        <v>50</v>
      </c>
    </row>
    <row r="859" spans="1:4">
      <c r="A859" s="17">
        <v>45078</v>
      </c>
      <c r="B859" t="s">
        <v>1201</v>
      </c>
      <c r="C859" s="14">
        <v>65</v>
      </c>
    </row>
    <row r="860" spans="1:4">
      <c r="B860" t="s">
        <v>1202</v>
      </c>
      <c r="C860" s="14">
        <v>118</v>
      </c>
    </row>
    <row r="861" spans="1:4">
      <c r="B861" t="s">
        <v>1203</v>
      </c>
      <c r="C861" s="14">
        <v>110</v>
      </c>
    </row>
    <row r="862" spans="1:4">
      <c r="B862" t="s">
        <v>1204</v>
      </c>
      <c r="C862" s="14">
        <v>283</v>
      </c>
    </row>
    <row r="863" spans="1:4">
      <c r="B863" t="s">
        <v>1205</v>
      </c>
      <c r="D863" s="14">
        <v>65</v>
      </c>
    </row>
    <row r="864" spans="1:4">
      <c r="B864" t="s">
        <v>1206</v>
      </c>
      <c r="C864" s="14">
        <v>55</v>
      </c>
    </row>
    <row r="865" spans="1:4">
      <c r="B865" t="s">
        <v>1207</v>
      </c>
      <c r="D865" s="14">
        <v>60</v>
      </c>
    </row>
    <row r="866" spans="1:4">
      <c r="B866" t="s">
        <v>585</v>
      </c>
      <c r="C866" s="14">
        <v>488</v>
      </c>
    </row>
    <row r="867" spans="1:4">
      <c r="B867" t="s">
        <v>1208</v>
      </c>
      <c r="C867" s="14">
        <v>65</v>
      </c>
    </row>
    <row r="869" spans="1:4">
      <c r="A869" s="17">
        <v>45079</v>
      </c>
      <c r="B869" t="s">
        <v>1209</v>
      </c>
      <c r="C869" s="14">
        <v>65</v>
      </c>
    </row>
    <row r="871" spans="1:4">
      <c r="A871" s="17">
        <v>45083</v>
      </c>
      <c r="B871" t="s">
        <v>433</v>
      </c>
      <c r="C871" s="14">
        <v>70</v>
      </c>
    </row>
    <row r="872" spans="1:4">
      <c r="B872" t="s">
        <v>1211</v>
      </c>
      <c r="C872" s="14">
        <v>70</v>
      </c>
    </row>
    <row r="873" spans="1:4">
      <c r="B873" t="s">
        <v>1212</v>
      </c>
      <c r="C873" s="14">
        <v>85</v>
      </c>
    </row>
    <row r="874" spans="1:4">
      <c r="B874" t="s">
        <v>1213</v>
      </c>
      <c r="C874" s="14">
        <v>85</v>
      </c>
    </row>
    <row r="875" spans="1:4">
      <c r="B875" t="s">
        <v>1214</v>
      </c>
      <c r="C875" s="14">
        <v>550</v>
      </c>
    </row>
    <row r="876" spans="1:4">
      <c r="B876" t="s">
        <v>1215</v>
      </c>
      <c r="C876" s="14">
        <v>1100</v>
      </c>
    </row>
    <row r="877" spans="1:4">
      <c r="B877" t="s">
        <v>1216</v>
      </c>
      <c r="C877" s="14">
        <v>55</v>
      </c>
    </row>
    <row r="878" spans="1:4">
      <c r="B878" t="s">
        <v>1216</v>
      </c>
      <c r="C878" s="14">
        <v>118</v>
      </c>
    </row>
    <row r="879" spans="1:4">
      <c r="B879" t="s">
        <v>762</v>
      </c>
      <c r="C879" s="14">
        <v>65</v>
      </c>
    </row>
    <row r="880" spans="1:4">
      <c r="B880" t="s">
        <v>1217</v>
      </c>
      <c r="D880" s="14">
        <v>70</v>
      </c>
    </row>
    <row r="881" spans="1:4">
      <c r="B881" t="s">
        <v>1218</v>
      </c>
      <c r="C881" s="14">
        <v>80</v>
      </c>
    </row>
    <row r="885" spans="1:4">
      <c r="A885" s="17">
        <v>45084</v>
      </c>
      <c r="B885" t="s">
        <v>1219</v>
      </c>
      <c r="C885" s="14">
        <v>55</v>
      </c>
    </row>
    <row r="886" spans="1:4">
      <c r="B886" t="s">
        <v>1220</v>
      </c>
      <c r="C886" s="14">
        <v>65</v>
      </c>
    </row>
    <row r="887" spans="1:4">
      <c r="B887" t="s">
        <v>1004</v>
      </c>
      <c r="C887" s="14">
        <v>181</v>
      </c>
    </row>
    <row r="888" spans="1:4">
      <c r="B888" t="s">
        <v>1221</v>
      </c>
      <c r="C888" s="14">
        <v>112</v>
      </c>
    </row>
    <row r="889" spans="1:4">
      <c r="B889" t="s">
        <v>1047</v>
      </c>
      <c r="C889" s="14">
        <v>85</v>
      </c>
    </row>
    <row r="891" spans="1:4">
      <c r="A891" s="17">
        <v>45085</v>
      </c>
      <c r="B891" t="s">
        <v>1224</v>
      </c>
      <c r="D891" s="14">
        <v>120</v>
      </c>
    </row>
    <row r="892" spans="1:4">
      <c r="B892" t="s">
        <v>4</v>
      </c>
      <c r="C892" s="14">
        <v>177</v>
      </c>
    </row>
    <row r="893" spans="1:4">
      <c r="B893" t="s">
        <v>1225</v>
      </c>
      <c r="C893" s="14">
        <v>85</v>
      </c>
    </row>
    <row r="895" spans="1:4">
      <c r="A895" s="17">
        <v>45089</v>
      </c>
      <c r="B895" t="s">
        <v>1226</v>
      </c>
      <c r="C895" s="14">
        <v>150</v>
      </c>
    </row>
    <row r="896" spans="1:4">
      <c r="B896" t="s">
        <v>151</v>
      </c>
      <c r="D896" s="14">
        <v>143</v>
      </c>
    </row>
    <row r="897" spans="1:11">
      <c r="B897" t="s">
        <v>1227</v>
      </c>
      <c r="D897" s="14">
        <v>65</v>
      </c>
    </row>
    <row r="898" spans="1:11">
      <c r="B898" t="s">
        <v>1081</v>
      </c>
      <c r="D898" s="14">
        <v>206</v>
      </c>
    </row>
    <row r="900" spans="1:11">
      <c r="A900" s="17">
        <v>45090</v>
      </c>
      <c r="B900" t="s">
        <v>1228</v>
      </c>
      <c r="C900" s="14">
        <v>420</v>
      </c>
    </row>
    <row r="901" spans="1:11">
      <c r="B901" t="s">
        <v>1229</v>
      </c>
      <c r="C901" s="14">
        <v>700</v>
      </c>
    </row>
    <row r="902" spans="1:11">
      <c r="B902" t="s">
        <v>1230</v>
      </c>
      <c r="C902" s="14">
        <v>85</v>
      </c>
    </row>
    <row r="904" spans="1:11">
      <c r="A904" s="17">
        <v>45091</v>
      </c>
      <c r="B904" t="s">
        <v>1231</v>
      </c>
      <c r="C904" s="14">
        <v>85</v>
      </c>
    </row>
    <row r="905" spans="1:11">
      <c r="B905" t="s">
        <v>1232</v>
      </c>
      <c r="C905" s="14">
        <v>15</v>
      </c>
    </row>
    <row r="906" spans="1:11">
      <c r="B906" t="s">
        <v>1233</v>
      </c>
      <c r="C906" s="14">
        <v>107</v>
      </c>
    </row>
    <row r="907" spans="1:11">
      <c r="A907" s="17">
        <v>45092</v>
      </c>
      <c r="B907" t="s">
        <v>1234</v>
      </c>
      <c r="C907" s="14">
        <v>325</v>
      </c>
    </row>
    <row r="908" spans="1:11">
      <c r="A908" s="17">
        <v>45093</v>
      </c>
      <c r="B908" t="s">
        <v>927</v>
      </c>
      <c r="D908" s="14">
        <v>240</v>
      </c>
      <c r="K908" t="s">
        <v>1235</v>
      </c>
    </row>
    <row r="909" spans="1:11">
      <c r="A909" s="17">
        <v>45097</v>
      </c>
      <c r="B909" t="s">
        <v>165</v>
      </c>
      <c r="C909" s="14">
        <v>177</v>
      </c>
    </row>
    <row r="910" spans="1:11">
      <c r="B910" t="s">
        <v>1236</v>
      </c>
      <c r="C910" s="14">
        <v>140</v>
      </c>
    </row>
    <row r="911" spans="1:11">
      <c r="B911" t="s">
        <v>1237</v>
      </c>
      <c r="C911" s="14">
        <v>330</v>
      </c>
    </row>
    <row r="912" spans="1:11">
      <c r="B912" t="s">
        <v>1238</v>
      </c>
      <c r="D912" s="14">
        <v>65</v>
      </c>
    </row>
    <row r="914" spans="1:4">
      <c r="A914" s="17">
        <v>45098</v>
      </c>
      <c r="B914" t="s">
        <v>1239</v>
      </c>
      <c r="C914" s="14">
        <v>177</v>
      </c>
    </row>
    <row r="915" spans="1:4">
      <c r="B915" t="s">
        <v>1240</v>
      </c>
      <c r="C915" s="14">
        <v>61</v>
      </c>
    </row>
    <row r="916" spans="1:4">
      <c r="B916" t="s">
        <v>1241</v>
      </c>
      <c r="C916" s="14">
        <v>900</v>
      </c>
    </row>
    <row r="917" spans="1:4">
      <c r="B917" t="s">
        <v>1242</v>
      </c>
      <c r="C917" s="14">
        <v>20</v>
      </c>
    </row>
    <row r="918" spans="1:4">
      <c r="B918" t="s">
        <v>1243</v>
      </c>
      <c r="D918" s="14">
        <v>330</v>
      </c>
    </row>
    <row r="920" spans="1:4">
      <c r="A920" s="17">
        <v>45099</v>
      </c>
      <c r="B920" t="s">
        <v>1250</v>
      </c>
      <c r="C920" s="14">
        <v>65</v>
      </c>
    </row>
    <row r="921" spans="1:4">
      <c r="B921" t="s">
        <v>1251</v>
      </c>
      <c r="C921" s="14">
        <v>85</v>
      </c>
    </row>
    <row r="922" spans="1:4">
      <c r="B922" t="s">
        <v>1252</v>
      </c>
      <c r="C922" s="14">
        <v>50</v>
      </c>
    </row>
    <row r="923" spans="1:4">
      <c r="B923" t="s">
        <v>1253</v>
      </c>
      <c r="C923" s="14">
        <v>55</v>
      </c>
    </row>
    <row r="924" spans="1:4">
      <c r="B924" t="s">
        <v>1255</v>
      </c>
      <c r="C924" s="14">
        <v>65</v>
      </c>
    </row>
    <row r="925" spans="1:4">
      <c r="B925" t="s">
        <v>1256</v>
      </c>
      <c r="C925" s="14">
        <v>85</v>
      </c>
    </row>
    <row r="926" spans="1:4">
      <c r="B926" t="s">
        <v>1257</v>
      </c>
      <c r="C926" s="14">
        <v>118</v>
      </c>
    </row>
    <row r="927" spans="1:4">
      <c r="B927" t="s">
        <v>1258</v>
      </c>
      <c r="C927" s="14">
        <v>85</v>
      </c>
    </row>
    <row r="928" spans="1:4">
      <c r="A928" s="17">
        <v>45100</v>
      </c>
      <c r="B928" t="s">
        <v>1259</v>
      </c>
      <c r="D928" s="14">
        <v>65</v>
      </c>
    </row>
    <row r="929" spans="1:4">
      <c r="B929" t="s">
        <v>1260</v>
      </c>
      <c r="C929" s="14">
        <v>110</v>
      </c>
    </row>
    <row r="930" spans="1:4">
      <c r="B930" t="s">
        <v>1261</v>
      </c>
      <c r="C930" s="14">
        <v>80</v>
      </c>
    </row>
    <row r="931" spans="1:4">
      <c r="B931" t="s">
        <v>1262</v>
      </c>
      <c r="D931" s="14">
        <v>107</v>
      </c>
    </row>
    <row r="932" spans="1:4">
      <c r="A932" s="17">
        <v>45103</v>
      </c>
      <c r="B932" t="s">
        <v>1263</v>
      </c>
      <c r="D932" s="14">
        <v>303</v>
      </c>
    </row>
    <row r="933" spans="1:4">
      <c r="B933" t="s">
        <v>1264</v>
      </c>
      <c r="D933" s="14">
        <v>65</v>
      </c>
    </row>
    <row r="934" spans="1:4">
      <c r="B934" t="s">
        <v>1265</v>
      </c>
      <c r="D934" s="14">
        <v>70</v>
      </c>
    </row>
    <row r="935" spans="1:4">
      <c r="A935" s="17">
        <v>45104</v>
      </c>
      <c r="B935" t="s">
        <v>1266</v>
      </c>
      <c r="C935" s="14">
        <v>107</v>
      </c>
    </row>
    <row r="936" spans="1:4">
      <c r="B936" t="s">
        <v>1267</v>
      </c>
      <c r="C936" s="14">
        <v>85</v>
      </c>
    </row>
    <row r="937" spans="1:4">
      <c r="A937" s="17">
        <v>45105</v>
      </c>
      <c r="B937" t="s">
        <v>1268</v>
      </c>
      <c r="C937" s="14">
        <v>85</v>
      </c>
    </row>
    <row r="938" spans="1:4">
      <c r="B938" t="s">
        <v>1269</v>
      </c>
      <c r="C938" s="14">
        <v>65</v>
      </c>
    </row>
    <row r="939" spans="1:4">
      <c r="B939" t="s">
        <v>1270</v>
      </c>
      <c r="C939" s="14">
        <v>85</v>
      </c>
    </row>
    <row r="940" spans="1:4">
      <c r="B940" t="s">
        <v>1271</v>
      </c>
      <c r="C940" s="14">
        <v>85</v>
      </c>
    </row>
    <row r="941" spans="1:4">
      <c r="B941" t="s">
        <v>1272</v>
      </c>
      <c r="C941" s="14">
        <v>65</v>
      </c>
    </row>
    <row r="942" spans="1:4">
      <c r="B942" t="s">
        <v>1273</v>
      </c>
      <c r="C942" s="14">
        <v>92</v>
      </c>
    </row>
    <row r="943" spans="1:4">
      <c r="B943" t="s">
        <v>1274</v>
      </c>
      <c r="C943" s="14">
        <v>5</v>
      </c>
    </row>
    <row r="944" spans="1:4">
      <c r="A944" s="17">
        <v>45106</v>
      </c>
      <c r="B944" t="s">
        <v>1275</v>
      </c>
      <c r="D944" s="14">
        <v>65</v>
      </c>
    </row>
    <row r="945" spans="1:4">
      <c r="B945" t="s">
        <v>1276</v>
      </c>
      <c r="C945" s="14">
        <v>85</v>
      </c>
    </row>
    <row r="946" spans="1:4">
      <c r="B946" t="s">
        <v>1277</v>
      </c>
      <c r="D946" s="14">
        <v>65</v>
      </c>
    </row>
    <row r="947" spans="1:4">
      <c r="B947" t="s">
        <v>487</v>
      </c>
      <c r="C947" s="14">
        <v>205</v>
      </c>
    </row>
    <row r="948" spans="1:4">
      <c r="B948" t="s">
        <v>1279</v>
      </c>
      <c r="D948" s="14">
        <v>65</v>
      </c>
    </row>
    <row r="949" spans="1:4">
      <c r="B949" t="s">
        <v>1280</v>
      </c>
      <c r="D949" s="14">
        <v>50</v>
      </c>
    </row>
    <row r="950" spans="1:4">
      <c r="B950" t="s">
        <v>1281</v>
      </c>
      <c r="C950" s="14">
        <v>92</v>
      </c>
    </row>
    <row r="951" spans="1:4">
      <c r="B951" t="s">
        <v>1282</v>
      </c>
      <c r="C951" s="14">
        <v>85</v>
      </c>
    </row>
    <row r="952" spans="1:4">
      <c r="B952" t="s">
        <v>1283</v>
      </c>
      <c r="C952" s="14">
        <v>92</v>
      </c>
    </row>
    <row r="953" spans="1:4">
      <c r="B953" t="s">
        <v>1284</v>
      </c>
      <c r="C953" s="14">
        <v>85</v>
      </c>
    </row>
    <row r="955" spans="1:4">
      <c r="A955" s="17">
        <v>45107</v>
      </c>
      <c r="B955" t="s">
        <v>1285</v>
      </c>
      <c r="C955" s="14">
        <v>80</v>
      </c>
    </row>
    <row r="956" spans="1:4">
      <c r="B956" t="s">
        <v>1286</v>
      </c>
      <c r="C956" s="14">
        <v>80</v>
      </c>
    </row>
    <row r="957" spans="1:4">
      <c r="B957" t="s">
        <v>1287</v>
      </c>
      <c r="D957" s="14">
        <v>65</v>
      </c>
    </row>
    <row r="958" spans="1:4">
      <c r="B958" t="s">
        <v>1289</v>
      </c>
      <c r="C958" s="14">
        <v>92</v>
      </c>
    </row>
    <row r="960" spans="1:4">
      <c r="A960" s="17">
        <v>45110</v>
      </c>
      <c r="B960" t="s">
        <v>1292</v>
      </c>
      <c r="C960" s="14">
        <v>92</v>
      </c>
    </row>
    <row r="961" spans="1:4">
      <c r="B961" t="s">
        <v>1293</v>
      </c>
      <c r="C961" s="14">
        <v>440</v>
      </c>
    </row>
    <row r="962" spans="1:4">
      <c r="B962" t="s">
        <v>1295</v>
      </c>
      <c r="C962" s="14">
        <v>118</v>
      </c>
    </row>
    <row r="964" spans="1:4">
      <c r="A964" s="17">
        <v>45111</v>
      </c>
      <c r="B964" t="s">
        <v>1296</v>
      </c>
      <c r="D964" s="14">
        <v>55</v>
      </c>
    </row>
    <row r="965" spans="1:4">
      <c r="A965" s="17">
        <v>45112</v>
      </c>
      <c r="B965" t="s">
        <v>1298</v>
      </c>
      <c r="C965" s="14">
        <v>120</v>
      </c>
    </row>
    <row r="966" spans="1:4">
      <c r="A966" s="17">
        <v>45113</v>
      </c>
      <c r="B966" t="s">
        <v>1299</v>
      </c>
      <c r="C966" s="14">
        <v>92</v>
      </c>
    </row>
    <row r="967" spans="1:4">
      <c r="A967" s="17">
        <v>45114</v>
      </c>
      <c r="B967" t="s">
        <v>1300</v>
      </c>
      <c r="C967" s="14">
        <v>85</v>
      </c>
    </row>
    <row r="968" spans="1:4">
      <c r="A968" s="17">
        <v>45121</v>
      </c>
      <c r="B968" t="s">
        <v>999</v>
      </c>
      <c r="C968" s="14">
        <v>325</v>
      </c>
    </row>
    <row r="969" spans="1:4">
      <c r="A969" s="17">
        <v>45173</v>
      </c>
      <c r="B969" t="s">
        <v>1004</v>
      </c>
      <c r="D969" s="14">
        <v>170</v>
      </c>
    </row>
    <row r="970" spans="1:4">
      <c r="B970" t="s">
        <v>1302</v>
      </c>
      <c r="D970" s="14">
        <v>65</v>
      </c>
    </row>
    <row r="971" spans="1:4">
      <c r="A971" s="17">
        <v>45175</v>
      </c>
      <c r="B971" t="s">
        <v>1303</v>
      </c>
      <c r="C971" s="14">
        <v>239</v>
      </c>
    </row>
    <row r="972" spans="1:4">
      <c r="A972" s="17">
        <v>45176</v>
      </c>
      <c r="B972" t="s">
        <v>1304</v>
      </c>
      <c r="C972" s="14">
        <v>65</v>
      </c>
    </row>
    <row r="973" spans="1:4">
      <c r="B973" t="s">
        <v>1305</v>
      </c>
      <c r="C973" s="14">
        <v>92</v>
      </c>
    </row>
    <row r="974" spans="1:4">
      <c r="A974" s="17">
        <v>45177</v>
      </c>
      <c r="B974" t="s">
        <v>1306</v>
      </c>
      <c r="C974" s="14">
        <v>66</v>
      </c>
    </row>
    <row r="975" spans="1:4">
      <c r="B975" t="s">
        <v>1307</v>
      </c>
      <c r="C975" s="14">
        <v>105</v>
      </c>
    </row>
    <row r="976" spans="1:4">
      <c r="A976" s="17">
        <v>45180</v>
      </c>
      <c r="B976" t="s">
        <v>1311</v>
      </c>
      <c r="D976" s="14">
        <v>65</v>
      </c>
    </row>
    <row r="977" spans="1:4">
      <c r="B977" t="s">
        <v>1312</v>
      </c>
      <c r="D977" s="14">
        <v>90</v>
      </c>
    </row>
    <row r="978" spans="1:4">
      <c r="B978" t="s">
        <v>1313</v>
      </c>
      <c r="C978" s="14">
        <v>65</v>
      </c>
    </row>
    <row r="979" spans="1:4">
      <c r="B979" t="s">
        <v>1314</v>
      </c>
      <c r="D979" s="14">
        <v>186</v>
      </c>
    </row>
    <row r="981" spans="1:4">
      <c r="A981" s="17">
        <v>45181</v>
      </c>
      <c r="B981" t="s">
        <v>436</v>
      </c>
      <c r="D981" s="14">
        <v>133</v>
      </c>
    </row>
    <row r="982" spans="1:4">
      <c r="B982" t="s">
        <v>1319</v>
      </c>
      <c r="D982" s="14">
        <v>65</v>
      </c>
    </row>
    <row r="984" spans="1:4">
      <c r="A984" s="17">
        <v>45182</v>
      </c>
      <c r="B984" t="s">
        <v>1320</v>
      </c>
      <c r="C984" s="14">
        <v>450</v>
      </c>
    </row>
    <row r="985" spans="1:4">
      <c r="A985" s="17">
        <v>45183</v>
      </c>
      <c r="B985" t="s">
        <v>389</v>
      </c>
      <c r="D985" s="14">
        <v>140</v>
      </c>
    </row>
    <row r="986" spans="1:4">
      <c r="A986" s="17" t="s">
        <v>51</v>
      </c>
      <c r="B986" t="s">
        <v>1325</v>
      </c>
      <c r="C986" s="14">
        <v>183</v>
      </c>
    </row>
    <row r="987" spans="1:4">
      <c r="A987" s="17">
        <v>45187</v>
      </c>
      <c r="B987" t="s">
        <v>1335</v>
      </c>
      <c r="C987" s="14">
        <v>120</v>
      </c>
    </row>
    <row r="988" spans="1:4">
      <c r="B988" t="s">
        <v>1336</v>
      </c>
      <c r="C988" s="14">
        <v>155</v>
      </c>
    </row>
    <row r="989" spans="1:4">
      <c r="B989" t="s">
        <v>1337</v>
      </c>
      <c r="D989" s="14">
        <v>75</v>
      </c>
    </row>
    <row r="990" spans="1:4">
      <c r="A990" s="17">
        <v>45188</v>
      </c>
      <c r="B990" t="s">
        <v>1338</v>
      </c>
      <c r="D990" s="14">
        <v>40</v>
      </c>
    </row>
    <row r="991" spans="1:4">
      <c r="A991" s="17">
        <v>45189</v>
      </c>
      <c r="B991" t="s">
        <v>1340</v>
      </c>
      <c r="C991" s="14">
        <v>150</v>
      </c>
    </row>
    <row r="992" spans="1:4">
      <c r="A992" s="17">
        <v>45190</v>
      </c>
      <c r="B992" t="s">
        <v>888</v>
      </c>
    </row>
    <row r="993" spans="1:4">
      <c r="A993" s="17">
        <v>45191</v>
      </c>
      <c r="B993" t="s">
        <v>945</v>
      </c>
      <c r="D993" s="14">
        <v>187</v>
      </c>
    </row>
    <row r="994" spans="1:4">
      <c r="B994" t="s">
        <v>790</v>
      </c>
      <c r="D994" s="14">
        <v>65</v>
      </c>
    </row>
    <row r="995" spans="1:4">
      <c r="A995" s="17">
        <v>45194</v>
      </c>
      <c r="B995" t="s">
        <v>216</v>
      </c>
      <c r="C995" s="14">
        <v>50</v>
      </c>
    </row>
    <row r="996" spans="1:4">
      <c r="B996" t="s">
        <v>1343</v>
      </c>
      <c r="C996" s="14">
        <v>66</v>
      </c>
    </row>
    <row r="997" spans="1:4">
      <c r="A997" s="17">
        <v>45195</v>
      </c>
      <c r="B997" t="s">
        <v>1344</v>
      </c>
      <c r="D997" s="14">
        <v>133</v>
      </c>
    </row>
    <row r="998" spans="1:4">
      <c r="B998" t="s">
        <v>1347</v>
      </c>
      <c r="D998" s="14">
        <v>100</v>
      </c>
    </row>
    <row r="999" spans="1:4">
      <c r="B999" t="s">
        <v>1348</v>
      </c>
      <c r="C999" s="14">
        <v>101</v>
      </c>
    </row>
    <row r="1000" spans="1:4">
      <c r="A1000" s="17">
        <v>45196</v>
      </c>
      <c r="B1000" t="s">
        <v>1352</v>
      </c>
      <c r="C1000" s="14">
        <v>36</v>
      </c>
    </row>
    <row r="1001" spans="1:4">
      <c r="B1001" t="s">
        <v>1353</v>
      </c>
      <c r="D1001" s="14">
        <v>65</v>
      </c>
    </row>
    <row r="1002" spans="1:4">
      <c r="B1002" t="s">
        <v>1354</v>
      </c>
      <c r="C1002" s="14">
        <v>107</v>
      </c>
    </row>
    <row r="1003" spans="1:4">
      <c r="A1003" s="17">
        <v>45197</v>
      </c>
      <c r="B1003" t="s">
        <v>1356</v>
      </c>
      <c r="D1003" s="14">
        <v>175</v>
      </c>
    </row>
    <row r="1004" spans="1:4">
      <c r="A1004" s="17">
        <v>45201</v>
      </c>
      <c r="B1004" t="s">
        <v>1360</v>
      </c>
      <c r="C1004" s="14">
        <v>88</v>
      </c>
    </row>
    <row r="1005" spans="1:4">
      <c r="B1005" t="s">
        <v>1361</v>
      </c>
      <c r="C1005" s="14">
        <v>255</v>
      </c>
    </row>
    <row r="1006" spans="1:4">
      <c r="B1006" t="s">
        <v>1365</v>
      </c>
      <c r="C1006" s="14">
        <v>107</v>
      </c>
      <c r="D1006" s="14">
        <v>140</v>
      </c>
    </row>
    <row r="1007" spans="1:4">
      <c r="B1007" t="s">
        <v>1363</v>
      </c>
      <c r="C1007" s="14">
        <v>216</v>
      </c>
    </row>
    <row r="1008" spans="1:4">
      <c r="B1008" t="s">
        <v>1136</v>
      </c>
      <c r="D1008" s="14">
        <v>31</v>
      </c>
    </row>
    <row r="1009" spans="1:4">
      <c r="B1009" t="s">
        <v>1364</v>
      </c>
      <c r="C1009" s="14">
        <v>200</v>
      </c>
    </row>
    <row r="1010" spans="1:4">
      <c r="B1010" t="s">
        <v>945</v>
      </c>
      <c r="D1010" s="14">
        <v>202</v>
      </c>
    </row>
    <row r="1011" spans="1:4">
      <c r="B1011" t="s">
        <v>1366</v>
      </c>
      <c r="D1011" s="14">
        <v>233</v>
      </c>
    </row>
    <row r="1012" spans="1:4">
      <c r="B1012" t="s">
        <v>900</v>
      </c>
      <c r="D1012" s="14">
        <v>75</v>
      </c>
    </row>
    <row r="1014" spans="1:4">
      <c r="A1014" s="17">
        <v>45202</v>
      </c>
      <c r="B1014" t="s">
        <v>1367</v>
      </c>
      <c r="C1014" s="14">
        <v>66</v>
      </c>
    </row>
    <row r="1015" spans="1:4">
      <c r="B1015" t="s">
        <v>1368</v>
      </c>
      <c r="C1015" s="14">
        <v>74</v>
      </c>
    </row>
    <row r="1016" spans="1:4">
      <c r="B1016" t="s">
        <v>1369</v>
      </c>
      <c r="D1016" s="14">
        <v>380</v>
      </c>
    </row>
    <row r="1017" spans="1:4">
      <c r="B1017" t="s">
        <v>1370</v>
      </c>
      <c r="C1017" s="14">
        <v>52</v>
      </c>
      <c r="D1017" s="14">
        <v>80</v>
      </c>
    </row>
    <row r="1018" spans="1:4">
      <c r="B1018" t="s">
        <v>412</v>
      </c>
      <c r="D1018" s="14">
        <v>284</v>
      </c>
    </row>
    <row r="1019" spans="1:4">
      <c r="B1019" t="s">
        <v>1371</v>
      </c>
      <c r="C1019" s="14">
        <v>215</v>
      </c>
    </row>
    <row r="1020" spans="1:4">
      <c r="B1020" t="s">
        <v>1373</v>
      </c>
      <c r="C1020" s="14">
        <v>105</v>
      </c>
    </row>
    <row r="1021" spans="1:4">
      <c r="B1021" t="s">
        <v>1374</v>
      </c>
      <c r="D1021" s="14">
        <v>140</v>
      </c>
    </row>
    <row r="1022" spans="1:4">
      <c r="B1022" t="s">
        <v>1375</v>
      </c>
    </row>
    <row r="1023" spans="1:4">
      <c r="B1023" t="s">
        <v>1376</v>
      </c>
    </row>
    <row r="1024" spans="1:4">
      <c r="C1024" s="14">
        <f>SUM(C1014:C1020)</f>
        <v>512</v>
      </c>
    </row>
    <row r="1025" spans="1:4">
      <c r="A1025" s="17">
        <v>45203</v>
      </c>
      <c r="B1025" t="s">
        <v>1377</v>
      </c>
      <c r="D1025" s="14">
        <v>276</v>
      </c>
    </row>
    <row r="1026" spans="1:4">
      <c r="B1026" t="s">
        <v>436</v>
      </c>
      <c r="D1026" s="14">
        <v>133</v>
      </c>
    </row>
    <row r="1027" spans="1:4">
      <c r="B1027" t="s">
        <v>1339</v>
      </c>
      <c r="D1027" s="14">
        <v>45</v>
      </c>
    </row>
    <row r="1028" spans="1:4">
      <c r="B1028" t="s">
        <v>1378</v>
      </c>
      <c r="C1028" s="14">
        <v>118</v>
      </c>
    </row>
    <row r="1029" spans="1:4">
      <c r="B1029" t="s">
        <v>1222</v>
      </c>
      <c r="C1029" s="14">
        <v>31</v>
      </c>
    </row>
    <row r="1031" spans="1:4">
      <c r="A1031" s="17">
        <v>45204</v>
      </c>
      <c r="B1031" t="s">
        <v>1379</v>
      </c>
      <c r="C1031" s="14">
        <v>16</v>
      </c>
    </row>
    <row r="1032" spans="1:4">
      <c r="B1032" t="s">
        <v>1380</v>
      </c>
      <c r="C1032" s="14">
        <v>100</v>
      </c>
    </row>
    <row r="1033" spans="1:4">
      <c r="B1033" t="s">
        <v>418</v>
      </c>
      <c r="D1033" s="14">
        <v>70</v>
      </c>
    </row>
    <row r="1034" spans="1:4">
      <c r="B1034" t="s">
        <v>835</v>
      </c>
      <c r="C1034" s="14">
        <v>50</v>
      </c>
    </row>
    <row r="1035" spans="1:4">
      <c r="B1035" t="s">
        <v>1382</v>
      </c>
      <c r="C1035" s="14">
        <v>100</v>
      </c>
    </row>
    <row r="1036" spans="1:4">
      <c r="B1036" t="s">
        <v>1246</v>
      </c>
      <c r="C1036" s="14">
        <v>45</v>
      </c>
    </row>
    <row r="1037" spans="1:4">
      <c r="B1037" t="s">
        <v>942</v>
      </c>
      <c r="C1037" s="14">
        <v>48</v>
      </c>
    </row>
    <row r="1038" spans="1:4">
      <c r="B1038" t="s">
        <v>1384</v>
      </c>
      <c r="D1038" s="14">
        <v>65</v>
      </c>
    </row>
    <row r="1039" spans="1:4">
      <c r="B1039" t="s">
        <v>1385</v>
      </c>
      <c r="D1039" s="14">
        <v>160</v>
      </c>
    </row>
    <row r="1040" spans="1:4">
      <c r="B1040" t="s">
        <v>408</v>
      </c>
      <c r="C1040" s="14">
        <v>80</v>
      </c>
    </row>
    <row r="1042" spans="1:5">
      <c r="A1042" s="17">
        <v>45205</v>
      </c>
      <c r="B1042" t="s">
        <v>1076</v>
      </c>
      <c r="D1042" s="14">
        <v>51</v>
      </c>
    </row>
    <row r="1043" spans="1:5">
      <c r="A1043" s="17">
        <v>45208</v>
      </c>
      <c r="B1043" t="s">
        <v>68</v>
      </c>
      <c r="C1043" s="14">
        <v>150</v>
      </c>
    </row>
    <row r="1044" spans="1:5">
      <c r="A1044" s="17">
        <v>45209</v>
      </c>
      <c r="B1044" t="s">
        <v>1390</v>
      </c>
      <c r="C1044" s="14">
        <v>155</v>
      </c>
    </row>
    <row r="1045" spans="1:5">
      <c r="B1045" t="s">
        <v>1391</v>
      </c>
      <c r="D1045" s="14">
        <v>50</v>
      </c>
    </row>
    <row r="1046" spans="1:5">
      <c r="B1046" t="s">
        <v>815</v>
      </c>
      <c r="D1046" s="14">
        <v>48</v>
      </c>
    </row>
    <row r="1047" spans="1:5">
      <c r="B1047" t="s">
        <v>1392</v>
      </c>
      <c r="D1047" s="14">
        <v>100</v>
      </c>
    </row>
    <row r="1049" spans="1:5">
      <c r="A1049" s="17">
        <v>45210</v>
      </c>
      <c r="B1049" t="s">
        <v>602</v>
      </c>
      <c r="C1049" s="14">
        <v>140</v>
      </c>
    </row>
    <row r="1050" spans="1:5">
      <c r="B1050" t="s">
        <v>912</v>
      </c>
      <c r="D1050" s="14">
        <v>213</v>
      </c>
    </row>
    <row r="1051" spans="1:5">
      <c r="B1051" t="s">
        <v>1343</v>
      </c>
      <c r="D1051" s="14">
        <v>45</v>
      </c>
    </row>
    <row r="1052" spans="1:5">
      <c r="B1052" t="s">
        <v>1394</v>
      </c>
      <c r="D1052" s="14">
        <v>100</v>
      </c>
    </row>
    <row r="1053" spans="1:5">
      <c r="B1053" s="65" t="s">
        <v>1393</v>
      </c>
      <c r="C1053" s="66"/>
      <c r="D1053" s="66"/>
      <c r="E1053" s="66">
        <v>67</v>
      </c>
    </row>
    <row r="1055" spans="1:5">
      <c r="A1055" s="17">
        <v>45211</v>
      </c>
      <c r="B1055" t="s">
        <v>149</v>
      </c>
      <c r="D1055" s="14">
        <v>160</v>
      </c>
    </row>
    <row r="1056" spans="1:5">
      <c r="B1056" t="s">
        <v>419</v>
      </c>
      <c r="D1056" s="14">
        <v>85</v>
      </c>
    </row>
    <row r="1057" spans="1:4">
      <c r="B1057" t="s">
        <v>831</v>
      </c>
      <c r="C1057" s="14">
        <v>116</v>
      </c>
    </row>
    <row r="1059" spans="1:4">
      <c r="A1059" s="18" t="s">
        <v>1396</v>
      </c>
      <c r="B1059" t="s">
        <v>472</v>
      </c>
      <c r="C1059" s="14">
        <v>90</v>
      </c>
    </row>
    <row r="1060" spans="1:4">
      <c r="B1060" t="s">
        <v>1397</v>
      </c>
      <c r="D1060" s="14">
        <v>300</v>
      </c>
    </row>
    <row r="1061" spans="1:4">
      <c r="B1061" t="s">
        <v>616</v>
      </c>
      <c r="D1061" s="14">
        <v>135</v>
      </c>
    </row>
    <row r="1062" spans="1:4">
      <c r="A1062" s="17">
        <v>45215</v>
      </c>
      <c r="B1062" t="s">
        <v>1399</v>
      </c>
      <c r="D1062" s="14">
        <v>22</v>
      </c>
    </row>
    <row r="1063" spans="1:4">
      <c r="B1063" t="s">
        <v>508</v>
      </c>
      <c r="D1063" s="14">
        <v>163</v>
      </c>
    </row>
    <row r="1064" spans="1:4">
      <c r="B1064" t="s">
        <v>1115</v>
      </c>
      <c r="D1064" s="14">
        <v>95</v>
      </c>
    </row>
    <row r="1065" spans="1:4">
      <c r="A1065" s="18" t="s">
        <v>1400</v>
      </c>
      <c r="B1065" t="s">
        <v>1398</v>
      </c>
      <c r="C1065" s="14">
        <v>750</v>
      </c>
    </row>
    <row r="1066" spans="1:4">
      <c r="A1066" s="17">
        <v>45217</v>
      </c>
      <c r="B1066" t="s">
        <v>1401</v>
      </c>
      <c r="C1066" s="14">
        <v>38</v>
      </c>
    </row>
    <row r="1067" spans="1:4">
      <c r="A1067" s="19">
        <v>45218</v>
      </c>
      <c r="B1067" t="s">
        <v>132</v>
      </c>
      <c r="D1067" s="14">
        <v>140</v>
      </c>
    </row>
    <row r="1068" spans="1:4">
      <c r="B1068" t="s">
        <v>1402</v>
      </c>
      <c r="C1068" s="14">
        <v>132</v>
      </c>
    </row>
    <row r="1069" spans="1:4">
      <c r="B1069" t="s">
        <v>1087</v>
      </c>
      <c r="D1069" s="14">
        <v>158</v>
      </c>
    </row>
    <row r="1070" spans="1:4">
      <c r="B1070" t="s">
        <v>465</v>
      </c>
      <c r="C1070" s="14">
        <v>140</v>
      </c>
    </row>
    <row r="1071" spans="1:4">
      <c r="A1071" s="17">
        <v>45219</v>
      </c>
      <c r="B1071" t="s">
        <v>1403</v>
      </c>
      <c r="C1071" s="14">
        <v>100</v>
      </c>
    </row>
    <row r="1072" spans="1:4">
      <c r="A1072" s="17">
        <v>45222</v>
      </c>
      <c r="B1072" t="s">
        <v>1404</v>
      </c>
      <c r="C1072" s="14">
        <v>55</v>
      </c>
    </row>
    <row r="1073" spans="1:4">
      <c r="B1073" t="s">
        <v>1408</v>
      </c>
      <c r="C1073" s="14">
        <v>50</v>
      </c>
    </row>
    <row r="1074" spans="1:4">
      <c r="A1074" s="17">
        <v>45223</v>
      </c>
      <c r="B1074" t="s">
        <v>891</v>
      </c>
      <c r="D1074" s="14">
        <v>85</v>
      </c>
    </row>
    <row r="1075" spans="1:4">
      <c r="A1075" s="17">
        <v>45224</v>
      </c>
      <c r="B1075" t="s">
        <v>481</v>
      </c>
      <c r="C1075" s="14">
        <v>100</v>
      </c>
    </row>
    <row r="1076" spans="1:4">
      <c r="B1076" t="s">
        <v>1409</v>
      </c>
      <c r="C1076" s="14">
        <v>100</v>
      </c>
    </row>
    <row r="1078" spans="1:4">
      <c r="A1078" s="17">
        <v>45226</v>
      </c>
      <c r="B1078" t="s">
        <v>147</v>
      </c>
      <c r="D1078" s="14">
        <v>282</v>
      </c>
    </row>
    <row r="1079" spans="1:4">
      <c r="A1079" s="19">
        <v>45229</v>
      </c>
      <c r="B1079" t="s">
        <v>1136</v>
      </c>
      <c r="C1079" s="14">
        <v>31</v>
      </c>
    </row>
    <row r="1080" spans="1:4">
      <c r="B1080" t="s">
        <v>504</v>
      </c>
      <c r="C1080" s="14">
        <v>100</v>
      </c>
    </row>
    <row r="1082" spans="1:4">
      <c r="A1082" s="17">
        <v>45230</v>
      </c>
      <c r="B1082" t="s">
        <v>1410</v>
      </c>
      <c r="D1082" s="14">
        <v>89</v>
      </c>
    </row>
    <row r="1083" spans="1:4">
      <c r="B1083" t="s">
        <v>819</v>
      </c>
      <c r="D1083" s="14">
        <v>48</v>
      </c>
    </row>
    <row r="1084" spans="1:4">
      <c r="B1084" t="s">
        <v>950</v>
      </c>
      <c r="C1084" s="14">
        <v>140</v>
      </c>
    </row>
    <row r="1085" spans="1:4">
      <c r="B1085" t="s">
        <v>1411</v>
      </c>
      <c r="C1085" s="14">
        <v>48</v>
      </c>
    </row>
    <row r="1086" spans="1:4">
      <c r="B1086" t="s">
        <v>815</v>
      </c>
      <c r="D1086" s="14">
        <v>48</v>
      </c>
    </row>
    <row r="1088" spans="1:4">
      <c r="A1088" s="17">
        <v>45231</v>
      </c>
      <c r="B1088" t="s">
        <v>1412</v>
      </c>
      <c r="D1088" s="14">
        <v>88</v>
      </c>
    </row>
    <row r="1089" spans="1:4">
      <c r="B1089" t="s">
        <v>900</v>
      </c>
      <c r="D1089" s="14">
        <v>75</v>
      </c>
    </row>
    <row r="1091" spans="1:4">
      <c r="A1091" s="17">
        <v>45232</v>
      </c>
      <c r="B1091" t="s">
        <v>345</v>
      </c>
      <c r="C1091" s="14">
        <v>92</v>
      </c>
    </row>
    <row r="1092" spans="1:4">
      <c r="B1092" t="s">
        <v>1413</v>
      </c>
      <c r="D1092" s="14">
        <v>131</v>
      </c>
    </row>
    <row r="1093" spans="1:4">
      <c r="B1093" t="s">
        <v>888</v>
      </c>
      <c r="C1093" s="14">
        <v>74</v>
      </c>
    </row>
    <row r="1094" spans="1:4">
      <c r="B1094" t="s">
        <v>1414</v>
      </c>
      <c r="C1094" s="14">
        <v>215</v>
      </c>
    </row>
    <row r="1095" spans="1:4">
      <c r="B1095" t="s">
        <v>947</v>
      </c>
      <c r="D1095" s="14">
        <v>75</v>
      </c>
    </row>
    <row r="1096" spans="1:4">
      <c r="B1096" t="s">
        <v>401</v>
      </c>
      <c r="C1096" s="14">
        <v>80</v>
      </c>
    </row>
    <row r="1097" spans="1:4">
      <c r="B1097" t="s">
        <v>1415</v>
      </c>
      <c r="D1097" s="14">
        <v>155</v>
      </c>
    </row>
    <row r="1098" spans="1:4">
      <c r="B1098" t="s">
        <v>590</v>
      </c>
      <c r="D1098" s="14">
        <v>202</v>
      </c>
    </row>
    <row r="1099" spans="1:4">
      <c r="B1099" t="s">
        <v>418</v>
      </c>
      <c r="D1099" s="14">
        <v>70</v>
      </c>
    </row>
    <row r="1100" spans="1:4">
      <c r="B1100" t="s">
        <v>1392</v>
      </c>
      <c r="D1100" s="14">
        <v>115</v>
      </c>
    </row>
    <row r="1101" spans="1:4">
      <c r="B1101" t="s">
        <v>831</v>
      </c>
      <c r="C1101" s="14">
        <v>116</v>
      </c>
    </row>
    <row r="1102" spans="1:4">
      <c r="B1102" t="s">
        <v>952</v>
      </c>
      <c r="D1102" s="14">
        <v>133</v>
      </c>
    </row>
    <row r="1103" spans="1:4">
      <c r="B1103" t="s">
        <v>1417</v>
      </c>
      <c r="C1103" s="14">
        <v>45</v>
      </c>
    </row>
    <row r="1104" spans="1:4">
      <c r="B1104" t="s">
        <v>1418</v>
      </c>
      <c r="C1104" s="14">
        <v>100</v>
      </c>
    </row>
    <row r="1105" spans="1:4">
      <c r="B1105" t="s">
        <v>1355</v>
      </c>
      <c r="D1105" s="14">
        <v>69</v>
      </c>
    </row>
    <row r="1107" spans="1:4">
      <c r="A1107" s="17">
        <v>45233</v>
      </c>
      <c r="B1107" t="s">
        <v>1419</v>
      </c>
      <c r="C1107" s="14">
        <v>255</v>
      </c>
    </row>
    <row r="1108" spans="1:4">
      <c r="B1108" t="s">
        <v>1420</v>
      </c>
      <c r="C1108" s="14">
        <v>200</v>
      </c>
    </row>
    <row r="1109" spans="1:4">
      <c r="B1109" t="s">
        <v>905</v>
      </c>
      <c r="D1109" s="14">
        <v>51</v>
      </c>
    </row>
    <row r="1110" spans="1:4">
      <c r="B1110" t="s">
        <v>616</v>
      </c>
      <c r="D1110" s="14">
        <v>135</v>
      </c>
    </row>
    <row r="1112" spans="1:4">
      <c r="A1112" s="17">
        <v>45234</v>
      </c>
      <c r="B1112" t="s">
        <v>1421</v>
      </c>
      <c r="D1112" s="14">
        <v>380</v>
      </c>
    </row>
    <row r="1113" spans="1:4">
      <c r="A1113" s="17">
        <v>45236</v>
      </c>
      <c r="B1113" t="s">
        <v>1222</v>
      </c>
      <c r="C1113" s="14">
        <v>31</v>
      </c>
    </row>
    <row r="1114" spans="1:4">
      <c r="B1114" t="s">
        <v>765</v>
      </c>
      <c r="C1114" s="14">
        <v>119</v>
      </c>
    </row>
    <row r="1115" spans="1:4">
      <c r="B1115" t="s">
        <v>1422</v>
      </c>
      <c r="D1115" s="14">
        <v>233</v>
      </c>
    </row>
    <row r="1116" spans="1:4">
      <c r="B1116" t="s">
        <v>128</v>
      </c>
      <c r="D1116" s="14">
        <v>133</v>
      </c>
    </row>
    <row r="1117" spans="1:4">
      <c r="B1117" t="s">
        <v>1423</v>
      </c>
      <c r="D1117" s="14">
        <v>186</v>
      </c>
    </row>
    <row r="1119" spans="1:4">
      <c r="A1119" s="17">
        <v>45237</v>
      </c>
      <c r="B1119" t="s">
        <v>702</v>
      </c>
      <c r="D1119" s="14">
        <v>80</v>
      </c>
    </row>
    <row r="1120" spans="1:4">
      <c r="B1120" t="s">
        <v>835</v>
      </c>
      <c r="D1120" s="14">
        <v>55</v>
      </c>
    </row>
    <row r="1121" spans="1:4">
      <c r="B1121" t="s">
        <v>1424</v>
      </c>
      <c r="C1121" s="14">
        <v>132</v>
      </c>
    </row>
    <row r="1122" spans="1:4">
      <c r="B1122" t="s">
        <v>476</v>
      </c>
      <c r="C1122" s="14">
        <v>375</v>
      </c>
    </row>
    <row r="1124" spans="1:4">
      <c r="A1124" s="17">
        <v>45238</v>
      </c>
      <c r="B1124" t="s">
        <v>505</v>
      </c>
      <c r="D1124" s="14">
        <v>140</v>
      </c>
    </row>
    <row r="1125" spans="1:4">
      <c r="B1125" t="s">
        <v>1425</v>
      </c>
      <c r="D1125" s="14">
        <v>140</v>
      </c>
    </row>
    <row r="1126" spans="1:4">
      <c r="B1126" t="s">
        <v>640</v>
      </c>
      <c r="C1126" s="14">
        <v>140</v>
      </c>
    </row>
    <row r="1128" spans="1:4">
      <c r="A1128" s="17">
        <v>45239</v>
      </c>
      <c r="B1128" t="s">
        <v>194</v>
      </c>
      <c r="D1128" s="14">
        <v>142</v>
      </c>
    </row>
    <row r="1129" spans="1:4">
      <c r="B1129" t="s">
        <v>567</v>
      </c>
      <c r="C1129" s="14">
        <v>85</v>
      </c>
    </row>
    <row r="1131" spans="1:4">
      <c r="A1131" s="17">
        <v>45241</v>
      </c>
      <c r="B1131" t="s">
        <v>503</v>
      </c>
      <c r="D1131" s="14">
        <v>68</v>
      </c>
    </row>
    <row r="1132" spans="1:4">
      <c r="B1132" t="s">
        <v>404</v>
      </c>
      <c r="D1132" s="14">
        <v>100</v>
      </c>
    </row>
    <row r="1134" spans="1:4">
      <c r="A1134" s="17">
        <v>45243</v>
      </c>
      <c r="B1134" t="s">
        <v>1302</v>
      </c>
      <c r="D1134" s="14">
        <v>60</v>
      </c>
    </row>
    <row r="1135" spans="1:4">
      <c r="B1135" t="s">
        <v>1004</v>
      </c>
      <c r="D1135" s="14">
        <v>271</v>
      </c>
    </row>
    <row r="1136" spans="1:4">
      <c r="B1136" t="s">
        <v>1157</v>
      </c>
      <c r="D1136" s="14">
        <v>95</v>
      </c>
    </row>
    <row r="1138" spans="1:4">
      <c r="A1138" s="17">
        <v>45244</v>
      </c>
      <c r="B1138" t="s">
        <v>1426</v>
      </c>
      <c r="C1138" s="14">
        <v>48</v>
      </c>
    </row>
    <row r="1139" spans="1:4">
      <c r="B1139" t="s">
        <v>389</v>
      </c>
      <c r="D1139" s="14">
        <v>140</v>
      </c>
    </row>
    <row r="1140" spans="1:4">
      <c r="B1140" t="s">
        <v>912</v>
      </c>
      <c r="D1140" s="14">
        <v>148</v>
      </c>
    </row>
    <row r="1141" spans="1:4">
      <c r="B1141" t="s">
        <v>487</v>
      </c>
      <c r="C1141" s="14">
        <v>160</v>
      </c>
    </row>
    <row r="1143" spans="1:4">
      <c r="A1143" s="17">
        <v>45245</v>
      </c>
      <c r="B1143" t="s">
        <v>1427</v>
      </c>
      <c r="D1143" s="14">
        <v>22</v>
      </c>
    </row>
    <row r="1144" spans="1:4">
      <c r="A1144" s="17">
        <v>45246</v>
      </c>
      <c r="B1144" t="s">
        <v>479</v>
      </c>
      <c r="C1144" s="14">
        <v>70</v>
      </c>
    </row>
    <row r="1145" spans="1:4">
      <c r="B1145" t="s">
        <v>589</v>
      </c>
      <c r="D1145" s="14">
        <v>92</v>
      </c>
    </row>
    <row r="1146" spans="1:4">
      <c r="A1146" s="17">
        <v>45252</v>
      </c>
      <c r="B1146" t="s">
        <v>911</v>
      </c>
      <c r="C1146" s="14">
        <v>163</v>
      </c>
    </row>
    <row r="1148" spans="1:4">
      <c r="A1148" s="17">
        <v>45253</v>
      </c>
      <c r="B1148" t="s">
        <v>419</v>
      </c>
      <c r="D1148" s="14">
        <v>85</v>
      </c>
    </row>
    <row r="1149" spans="1:4">
      <c r="B1149" t="s">
        <v>465</v>
      </c>
      <c r="C1149" s="14">
        <v>140</v>
      </c>
    </row>
    <row r="1151" spans="1:4">
      <c r="A1151" s="17">
        <v>45254</v>
      </c>
      <c r="B1151" t="s">
        <v>1429</v>
      </c>
      <c r="D1151" s="14">
        <v>158</v>
      </c>
    </row>
    <row r="1152" spans="1:4">
      <c r="A1152" s="17">
        <v>45257</v>
      </c>
      <c r="B1152" t="s">
        <v>1430</v>
      </c>
      <c r="C1152" s="14">
        <v>100</v>
      </c>
    </row>
    <row r="1153" spans="1:4">
      <c r="A1153" s="17">
        <v>45258</v>
      </c>
      <c r="B1153" t="s">
        <v>1431</v>
      </c>
      <c r="C1153" s="14">
        <v>133</v>
      </c>
    </row>
    <row r="1154" spans="1:4">
      <c r="B1154" t="s">
        <v>815</v>
      </c>
      <c r="D1154" s="14">
        <v>48</v>
      </c>
    </row>
    <row r="1155" spans="1:4">
      <c r="B1155" t="s">
        <v>1030</v>
      </c>
      <c r="D1155" s="14">
        <v>85</v>
      </c>
    </row>
    <row r="1156" spans="1:4">
      <c r="A1156" s="17">
        <v>45260</v>
      </c>
      <c r="B1156" t="s">
        <v>1432</v>
      </c>
      <c r="D1156" s="14">
        <v>167</v>
      </c>
    </row>
    <row r="1157" spans="1:4">
      <c r="B1157" t="s">
        <v>1414</v>
      </c>
      <c r="C1157" s="14">
        <v>215</v>
      </c>
    </row>
    <row r="1159" spans="1:4">
      <c r="A1159" s="17">
        <v>45261</v>
      </c>
      <c r="B1159" t="s">
        <v>802</v>
      </c>
      <c r="C1159" s="14">
        <v>250</v>
      </c>
    </row>
    <row r="1160" spans="1:4">
      <c r="B1160" t="s">
        <v>1433</v>
      </c>
      <c r="D1160" s="14">
        <v>178</v>
      </c>
    </row>
    <row r="1161" spans="1:4">
      <c r="B1161" t="s">
        <v>982</v>
      </c>
      <c r="D1161" s="14">
        <v>63</v>
      </c>
    </row>
    <row r="1162" spans="1:4">
      <c r="B1162" t="s">
        <v>1434</v>
      </c>
      <c r="C1162" s="14">
        <v>15</v>
      </c>
    </row>
    <row r="1164" spans="1:4">
      <c r="A1164" s="17">
        <v>45264</v>
      </c>
      <c r="B1164" t="s">
        <v>1339</v>
      </c>
      <c r="C1164" s="14">
        <v>45</v>
      </c>
    </row>
    <row r="1165" spans="1:4">
      <c r="B1165" t="s">
        <v>1188</v>
      </c>
      <c r="C1165" s="14">
        <v>31</v>
      </c>
    </row>
    <row r="1166" spans="1:4">
      <c r="B1166" t="s">
        <v>1136</v>
      </c>
      <c r="C1166" s="14">
        <v>31</v>
      </c>
    </row>
    <row r="1167" spans="1:4">
      <c r="B1167" t="s">
        <v>128</v>
      </c>
      <c r="D1167" s="14">
        <v>133</v>
      </c>
    </row>
    <row r="1168" spans="1:4">
      <c r="B1168" t="s">
        <v>1435</v>
      </c>
      <c r="C1168" s="14">
        <v>255</v>
      </c>
    </row>
    <row r="1169" spans="1:4">
      <c r="B1169" t="s">
        <v>1349</v>
      </c>
      <c r="D1169" s="14">
        <v>22</v>
      </c>
    </row>
    <row r="1170" spans="1:4">
      <c r="B1170" t="s">
        <v>172</v>
      </c>
      <c r="C1170" s="14">
        <v>75</v>
      </c>
    </row>
    <row r="1171" spans="1:4">
      <c r="B1171" t="s">
        <v>1436</v>
      </c>
      <c r="D1171" s="14">
        <v>233</v>
      </c>
    </row>
    <row r="1172" spans="1:4">
      <c r="B1172" t="s">
        <v>1437</v>
      </c>
      <c r="D1172" s="14">
        <v>186</v>
      </c>
    </row>
    <row r="1174" spans="1:4">
      <c r="A1174" s="17">
        <v>45265</v>
      </c>
      <c r="B1174" t="s">
        <v>888</v>
      </c>
      <c r="C1174" s="14">
        <v>74</v>
      </c>
    </row>
    <row r="1175" spans="1:4">
      <c r="B1175" t="s">
        <v>1438</v>
      </c>
      <c r="D1175" s="14">
        <v>380</v>
      </c>
    </row>
    <row r="1176" spans="1:4">
      <c r="B1176" t="s">
        <v>1081</v>
      </c>
      <c r="D1176" s="14">
        <v>160</v>
      </c>
    </row>
    <row r="1177" spans="1:4">
      <c r="B1177" t="s">
        <v>1054</v>
      </c>
      <c r="C1177" s="14">
        <v>55</v>
      </c>
    </row>
    <row r="1178" spans="1:4">
      <c r="B1178" t="s">
        <v>1440</v>
      </c>
      <c r="C1178" s="14">
        <v>140</v>
      </c>
    </row>
    <row r="1179" spans="1:4">
      <c r="B1179" t="s">
        <v>418</v>
      </c>
      <c r="C1179" s="14">
        <v>70</v>
      </c>
    </row>
    <row r="1180" spans="1:4">
      <c r="B1180" t="s">
        <v>1441</v>
      </c>
      <c r="C1180" s="14">
        <v>85</v>
      </c>
    </row>
    <row r="1181" spans="1:4">
      <c r="B1181" t="s">
        <v>221</v>
      </c>
      <c r="C1181" s="14">
        <v>300</v>
      </c>
    </row>
    <row r="1182" spans="1:4">
      <c r="B1182" t="s">
        <v>1442</v>
      </c>
      <c r="C1182" s="14">
        <v>30</v>
      </c>
      <c r="D1182" s="14">
        <v>50</v>
      </c>
    </row>
    <row r="1183" spans="1:4">
      <c r="B1183" t="s">
        <v>98</v>
      </c>
      <c r="C1183" s="14">
        <v>80</v>
      </c>
    </row>
    <row r="1184" spans="1:4">
      <c r="B1184" t="s">
        <v>1443</v>
      </c>
      <c r="D1184" s="14">
        <v>115</v>
      </c>
    </row>
    <row r="1185" spans="1:4">
      <c r="B1185" t="s">
        <v>222</v>
      </c>
      <c r="D1185" s="14">
        <v>124</v>
      </c>
    </row>
    <row r="1187" spans="1:4">
      <c r="A1187" s="17">
        <v>45266</v>
      </c>
      <c r="B1187" t="s">
        <v>1444</v>
      </c>
      <c r="C1187" s="14">
        <v>300</v>
      </c>
    </row>
    <row r="1188" spans="1:4">
      <c r="B1188" t="s">
        <v>216</v>
      </c>
      <c r="D1188" s="14">
        <v>135</v>
      </c>
    </row>
    <row r="1189" spans="1:4">
      <c r="B1189" t="s">
        <v>43</v>
      </c>
      <c r="C1189" s="14">
        <v>150</v>
      </c>
    </row>
    <row r="1190" spans="1:4">
      <c r="B1190" t="s">
        <v>765</v>
      </c>
      <c r="C1190" s="14">
        <v>75</v>
      </c>
    </row>
    <row r="1192" spans="1:4">
      <c r="A1192" s="17">
        <v>45267</v>
      </c>
      <c r="B1192" t="s">
        <v>157</v>
      </c>
      <c r="C1192" s="14">
        <v>250</v>
      </c>
    </row>
    <row r="1193" spans="1:4">
      <c r="B1193" t="s">
        <v>1407</v>
      </c>
      <c r="C1193" s="14">
        <v>100</v>
      </c>
    </row>
    <row r="1194" spans="1:4" customFormat="1">
      <c r="A1194" s="18"/>
      <c r="B1194" t="s">
        <v>1445</v>
      </c>
      <c r="C1194" s="14">
        <v>45</v>
      </c>
      <c r="D1194" s="14"/>
    </row>
    <row r="1195" spans="1:4" customFormat="1">
      <c r="A1195" s="18"/>
      <c r="B1195" t="s">
        <v>557</v>
      </c>
      <c r="C1195" s="14"/>
      <c r="D1195" s="14">
        <v>132</v>
      </c>
    </row>
    <row r="1196" spans="1:4" customFormat="1">
      <c r="A1196" s="18"/>
      <c r="B1196" t="s">
        <v>513</v>
      </c>
      <c r="C1196" s="14">
        <v>95</v>
      </c>
      <c r="D1196" s="14"/>
    </row>
    <row r="1197" spans="1:4" customFormat="1">
      <c r="A1197" s="18"/>
      <c r="B1197" t="s">
        <v>1449</v>
      </c>
      <c r="C1197" s="14"/>
      <c r="D1197" s="14">
        <v>202</v>
      </c>
    </row>
    <row r="1198" spans="1:4" customFormat="1">
      <c r="A1198" s="18"/>
      <c r="B1198" t="s">
        <v>1045</v>
      </c>
      <c r="C1198" s="14"/>
      <c r="D1198" s="14">
        <v>75</v>
      </c>
    </row>
    <row r="1199" spans="1:4" customFormat="1">
      <c r="A1199" s="18"/>
      <c r="B1199" t="s">
        <v>1446</v>
      </c>
      <c r="C1199" s="14">
        <v>131</v>
      </c>
      <c r="D1199" s="14"/>
    </row>
    <row r="1200" spans="1:4" customFormat="1">
      <c r="A1200" s="18"/>
      <c r="B1200" t="s">
        <v>1447</v>
      </c>
      <c r="C1200" s="14"/>
      <c r="D1200" s="14">
        <v>142</v>
      </c>
    </row>
    <row r="1201" spans="1:4" customFormat="1">
      <c r="A1201" s="18"/>
      <c r="B1201" t="s">
        <v>831</v>
      </c>
      <c r="C1201" s="14">
        <v>120</v>
      </c>
      <c r="D1201" s="14"/>
    </row>
    <row r="1202" spans="1:4" customFormat="1">
      <c r="A1202" s="17">
        <v>45268</v>
      </c>
      <c r="B1202" t="s">
        <v>1448</v>
      </c>
      <c r="C1202" s="14"/>
      <c r="D1202" s="14">
        <v>102</v>
      </c>
    </row>
    <row r="1203" spans="1:4">
      <c r="A1203" s="17">
        <v>45269</v>
      </c>
      <c r="B1203" t="s">
        <v>1056</v>
      </c>
      <c r="C1203" s="14">
        <v>140</v>
      </c>
    </row>
    <row r="1204" spans="1:4">
      <c r="A1204" s="17">
        <v>45271</v>
      </c>
      <c r="B1204" t="s">
        <v>1450</v>
      </c>
      <c r="C1204" s="14">
        <v>140</v>
      </c>
    </row>
    <row r="1205" spans="1:4">
      <c r="B1205" t="s">
        <v>1302</v>
      </c>
      <c r="D1205" s="14">
        <v>60</v>
      </c>
    </row>
    <row r="1206" spans="1:4">
      <c r="A1206" s="17">
        <v>45272</v>
      </c>
      <c r="B1206" t="s">
        <v>1451</v>
      </c>
      <c r="C1206" s="14">
        <v>70</v>
      </c>
    </row>
    <row r="1207" spans="1:4">
      <c r="B1207" t="s">
        <v>1452</v>
      </c>
      <c r="C1207" s="14">
        <v>155</v>
      </c>
    </row>
    <row r="1208" spans="1:4">
      <c r="A1208" s="17">
        <v>45273</v>
      </c>
      <c r="B1208" t="s">
        <v>911</v>
      </c>
      <c r="D1208" s="14">
        <v>163</v>
      </c>
    </row>
    <row r="1209" spans="1:4">
      <c r="B1209" t="s">
        <v>1453</v>
      </c>
      <c r="D1209" s="14">
        <v>100</v>
      </c>
    </row>
    <row r="1210" spans="1:4">
      <c r="B1210" t="s">
        <v>389</v>
      </c>
      <c r="D1210" s="14">
        <v>140</v>
      </c>
    </row>
    <row r="1211" spans="1:4">
      <c r="A1211" s="17">
        <v>45274</v>
      </c>
      <c r="B1211" t="s">
        <v>1454</v>
      </c>
      <c r="D1211" s="14">
        <v>89</v>
      </c>
    </row>
    <row r="1212" spans="1:4">
      <c r="A1212" s="17">
        <v>45276</v>
      </c>
      <c r="B1212" t="s">
        <v>1455</v>
      </c>
      <c r="D1212" s="14">
        <v>136</v>
      </c>
    </row>
    <row r="1213" spans="1:4">
      <c r="A1213" s="17">
        <v>45278</v>
      </c>
      <c r="B1213" t="s">
        <v>912</v>
      </c>
      <c r="D1213" s="14">
        <v>148</v>
      </c>
    </row>
    <row r="1214" spans="1:4">
      <c r="B1214" t="s">
        <v>1456</v>
      </c>
      <c r="D1214" s="14">
        <v>95</v>
      </c>
    </row>
    <row r="1215" spans="1:4">
      <c r="B1215" t="s">
        <v>481</v>
      </c>
      <c r="C1215" s="14">
        <v>100</v>
      </c>
    </row>
    <row r="1216" spans="1:4">
      <c r="A1216" s="17">
        <v>45279</v>
      </c>
      <c r="B1216" t="s">
        <v>456</v>
      </c>
      <c r="D1216" s="14">
        <v>92</v>
      </c>
    </row>
    <row r="1217" spans="1:4">
      <c r="B1217" t="s">
        <v>1087</v>
      </c>
      <c r="D1217" s="14">
        <v>158</v>
      </c>
    </row>
    <row r="1218" spans="1:4">
      <c r="B1218" t="s">
        <v>1457</v>
      </c>
      <c r="D1218" s="14">
        <v>63</v>
      </c>
    </row>
    <row r="1219" spans="1:4">
      <c r="B1219" t="s">
        <v>1431</v>
      </c>
      <c r="D1219" s="14">
        <v>133</v>
      </c>
    </row>
    <row r="1220" spans="1:4">
      <c r="B1220" t="s">
        <v>419</v>
      </c>
      <c r="D1220" s="14">
        <v>85</v>
      </c>
    </row>
    <row r="1222" spans="1:4">
      <c r="A1222" s="17">
        <v>45280</v>
      </c>
      <c r="B1222" t="s">
        <v>1458</v>
      </c>
      <c r="C1222" s="14">
        <v>271</v>
      </c>
    </row>
    <row r="1223" spans="1:4">
      <c r="B1223" t="s">
        <v>587</v>
      </c>
      <c r="C1223" s="14">
        <v>95</v>
      </c>
    </row>
    <row r="1224" spans="1:4">
      <c r="A1224" s="17">
        <v>45281</v>
      </c>
      <c r="B1224" t="s">
        <v>1097</v>
      </c>
      <c r="C1224" s="14">
        <v>48</v>
      </c>
    </row>
    <row r="1225" spans="1:4">
      <c r="B1225" t="s">
        <v>473</v>
      </c>
      <c r="D1225" s="14">
        <v>100</v>
      </c>
    </row>
    <row r="1226" spans="1:4">
      <c r="B1226" t="s">
        <v>465</v>
      </c>
      <c r="D1226" s="14">
        <v>140</v>
      </c>
    </row>
    <row r="1227" spans="1:4">
      <c r="B1227" t="s">
        <v>1459</v>
      </c>
      <c r="D1227" s="14">
        <v>184</v>
      </c>
    </row>
    <row r="1228" spans="1:4">
      <c r="B1228" t="s">
        <v>856</v>
      </c>
      <c r="D1228" s="14">
        <v>85</v>
      </c>
    </row>
    <row r="1229" spans="1:4">
      <c r="B1229" t="s">
        <v>1460</v>
      </c>
      <c r="C1229" s="14">
        <v>500</v>
      </c>
    </row>
    <row r="1230" spans="1:4">
      <c r="B1230" t="s">
        <v>949</v>
      </c>
      <c r="C1230" s="14">
        <v>160</v>
      </c>
    </row>
  </sheetData>
  <autoFilter ref="A1:I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XFC301"/>
  <sheetViews>
    <sheetView zoomScale="80" zoomScaleNormal="80" workbookViewId="0">
      <pane ySplit="3" topLeftCell="A16" activePane="bottomLeft" state="frozen"/>
      <selection activeCell="D1" sqref="D1"/>
      <selection pane="bottomLeft" activeCell="U25" sqref="U25"/>
    </sheetView>
  </sheetViews>
  <sheetFormatPr defaultColWidth="13" defaultRowHeight="17.25"/>
  <cols>
    <col min="1" max="1" width="35.140625" style="36" customWidth="1"/>
    <col min="2" max="2" width="8.28515625" style="37" customWidth="1"/>
    <col min="3" max="3" width="8.7109375" style="38" customWidth="1"/>
    <col min="4" max="4" width="10.7109375" style="38" bestFit="1" customWidth="1"/>
    <col min="5" max="5" width="13.5703125" style="38" customWidth="1"/>
    <col min="6" max="6" width="13.85546875" style="38" customWidth="1"/>
    <col min="7" max="7" width="15.42578125" style="38" customWidth="1"/>
    <col min="8" max="8" width="7.28515625" style="41" bestFit="1" customWidth="1"/>
    <col min="9" max="10" width="8.42578125" style="38" customWidth="1"/>
    <col min="11" max="11" width="9.7109375" style="38" customWidth="1"/>
    <col min="12" max="13" width="8.7109375" style="38" customWidth="1"/>
    <col min="14" max="14" width="9.28515625" style="38" customWidth="1"/>
    <col min="15" max="15" width="8.28515625" style="38" customWidth="1"/>
    <col min="16" max="16" width="8" style="38" customWidth="1"/>
    <col min="17" max="18" width="6.42578125" style="38" bestFit="1" customWidth="1"/>
    <col min="19" max="19" width="6.42578125" style="38" customWidth="1"/>
    <col min="20" max="20" width="11.42578125" style="54" bestFit="1" customWidth="1"/>
    <col min="21" max="21" width="9.42578125" style="51" bestFit="1" customWidth="1"/>
    <col min="22" max="22" width="26.7109375" style="52" customWidth="1"/>
    <col min="23" max="23" width="13" style="38"/>
    <col min="24" max="24" width="17.42578125" style="53" bestFit="1" customWidth="1"/>
    <col min="25" max="16384" width="13" style="21"/>
  </cols>
  <sheetData>
    <row r="1" spans="1:445" ht="18.75">
      <c r="A1" s="299" t="s">
        <v>0</v>
      </c>
      <c r="B1" s="300"/>
      <c r="C1" s="300"/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1"/>
    </row>
    <row r="2" spans="1:445" s="22" customFormat="1" ht="18.75">
      <c r="A2" s="22" t="s">
        <v>1</v>
      </c>
      <c r="B2" s="23"/>
      <c r="C2" s="23">
        <f>SUM(C4:C1048576)</f>
        <v>7861</v>
      </c>
      <c r="D2" s="23"/>
      <c r="E2" s="23">
        <f t="shared" ref="E2:T2" si="0">SUM(E4:E1048576)</f>
        <v>904</v>
      </c>
      <c r="F2" s="23">
        <f t="shared" si="0"/>
        <v>118645</v>
      </c>
      <c r="G2" s="23">
        <f t="shared" si="0"/>
        <v>15287</v>
      </c>
      <c r="H2" s="23">
        <f t="shared" si="0"/>
        <v>5479</v>
      </c>
      <c r="I2" s="23">
        <f t="shared" si="0"/>
        <v>13033.5</v>
      </c>
      <c r="J2" s="23">
        <f t="shared" si="0"/>
        <v>14552.5</v>
      </c>
      <c r="K2" s="23">
        <f t="shared" si="0"/>
        <v>11415.5</v>
      </c>
      <c r="L2" s="23">
        <f t="shared" si="0"/>
        <v>11304.5</v>
      </c>
      <c r="M2" s="23">
        <f t="shared" si="0"/>
        <v>10677.5</v>
      </c>
      <c r="N2" s="23">
        <f t="shared" si="0"/>
        <v>10377.5</v>
      </c>
      <c r="O2" s="23">
        <f t="shared" si="0"/>
        <v>10278</v>
      </c>
      <c r="P2" s="23">
        <f t="shared" si="0"/>
        <v>7235.5</v>
      </c>
      <c r="Q2" s="23">
        <f t="shared" si="0"/>
        <v>2365</v>
      </c>
      <c r="R2" s="23">
        <f t="shared" si="0"/>
        <v>170</v>
      </c>
      <c r="S2" s="23">
        <f t="shared" si="0"/>
        <v>125</v>
      </c>
      <c r="T2" s="23">
        <f t="shared" si="0"/>
        <v>112300.5</v>
      </c>
      <c r="U2" s="23">
        <f>SUMIF(U4:U1048576,"&gt;=0")</f>
        <v>0</v>
      </c>
      <c r="V2" s="24">
        <f>IF(AND(ISBLANK(E2),ISBLANK(F2), ISBLANK(G2), ISBLANK(H2), ISBLANK(I2), ISBLANK(J2), ISBLANK(K2), ISBLANK(L2), ISBLANK(M2),ISBLANK(N2), ISBLANK(O2), ISBLANK(P2), ISBLANK(Q2), ISBLANK(R2), ISBLANK(S2)), "",IFERROR(((F2+E2)-U2)/(F2+E2),""))</f>
        <v>1</v>
      </c>
      <c r="W2" s="23">
        <f>COUNTA(W4:W1048576)</f>
        <v>15</v>
      </c>
      <c r="X2" s="23">
        <f>SUM(X4:X300)</f>
        <v>7282.5</v>
      </c>
    </row>
    <row r="3" spans="1:445" ht="19.5" thickBot="1">
      <c r="A3" s="25" t="s">
        <v>2</v>
      </c>
      <c r="B3" s="26" t="s">
        <v>3</v>
      </c>
      <c r="C3" s="27" t="s">
        <v>4</v>
      </c>
      <c r="D3" s="27" t="s">
        <v>5</v>
      </c>
      <c r="E3" s="27" t="s">
        <v>6</v>
      </c>
      <c r="F3" s="27" t="s">
        <v>7</v>
      </c>
      <c r="G3" s="27" t="s">
        <v>8</v>
      </c>
      <c r="H3" s="27" t="s">
        <v>9</v>
      </c>
      <c r="I3" s="27" t="s">
        <v>10</v>
      </c>
      <c r="J3" s="27" t="s">
        <v>11</v>
      </c>
      <c r="K3" s="27" t="s">
        <v>12</v>
      </c>
      <c r="L3" s="27" t="s">
        <v>13</v>
      </c>
      <c r="M3" s="27" t="s">
        <v>14</v>
      </c>
      <c r="N3" s="27" t="s">
        <v>15</v>
      </c>
      <c r="O3" s="27" t="s">
        <v>16</v>
      </c>
      <c r="P3" s="27" t="s">
        <v>17</v>
      </c>
      <c r="Q3" s="27" t="s">
        <v>18</v>
      </c>
      <c r="R3" s="27" t="s">
        <v>19</v>
      </c>
      <c r="S3" s="27" t="s">
        <v>20</v>
      </c>
      <c r="T3" s="28" t="s">
        <v>21</v>
      </c>
      <c r="U3" s="28" t="s">
        <v>22</v>
      </c>
      <c r="V3" s="29" t="s">
        <v>23</v>
      </c>
      <c r="W3" s="30" t="s">
        <v>24</v>
      </c>
      <c r="X3" s="30" t="s">
        <v>25</v>
      </c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  <c r="FY3" s="31"/>
      <c r="FZ3" s="31"/>
      <c r="GA3" s="31"/>
      <c r="GB3" s="31"/>
      <c r="GC3" s="31"/>
      <c r="GD3" s="31"/>
      <c r="GE3" s="31"/>
      <c r="GF3" s="31"/>
      <c r="GG3" s="31"/>
      <c r="GH3" s="31"/>
      <c r="GI3" s="31"/>
      <c r="GJ3" s="31"/>
      <c r="GK3" s="31"/>
      <c r="GL3" s="31"/>
      <c r="GM3" s="31"/>
      <c r="GN3" s="31"/>
      <c r="GO3" s="31"/>
      <c r="GP3" s="31"/>
      <c r="GQ3" s="31"/>
      <c r="GR3" s="3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1"/>
      <c r="HF3" s="31"/>
      <c r="HG3" s="31"/>
      <c r="HH3" s="31"/>
      <c r="HI3" s="31"/>
      <c r="HJ3" s="31"/>
      <c r="HK3" s="31"/>
      <c r="HL3" s="31"/>
      <c r="HM3" s="31"/>
      <c r="HN3" s="31"/>
      <c r="HO3" s="31"/>
      <c r="HP3" s="31"/>
      <c r="HQ3" s="31"/>
      <c r="HR3" s="31"/>
      <c r="HS3" s="31"/>
      <c r="HT3" s="31"/>
      <c r="HU3" s="31"/>
      <c r="HV3" s="31"/>
      <c r="HW3" s="31"/>
      <c r="HX3" s="31"/>
      <c r="HY3" s="31"/>
      <c r="HZ3" s="31"/>
      <c r="IA3" s="31"/>
      <c r="IB3" s="31"/>
      <c r="IC3" s="31"/>
      <c r="ID3" s="31"/>
      <c r="IE3" s="31"/>
      <c r="IF3" s="31"/>
      <c r="IG3" s="31"/>
      <c r="IH3" s="31"/>
      <c r="II3" s="31"/>
      <c r="IJ3" s="31"/>
      <c r="IK3" s="31"/>
      <c r="IL3" s="31"/>
      <c r="IM3" s="31"/>
      <c r="IN3" s="31"/>
      <c r="IO3" s="31"/>
      <c r="IP3" s="31"/>
      <c r="IQ3" s="31"/>
      <c r="IR3" s="31"/>
      <c r="IS3" s="31"/>
      <c r="IT3" s="31"/>
      <c r="IU3" s="31"/>
      <c r="IV3" s="31"/>
      <c r="IW3" s="31"/>
      <c r="IX3" s="31"/>
      <c r="IY3" s="31"/>
      <c r="IZ3" s="31"/>
      <c r="JA3" s="31"/>
      <c r="JB3" s="31"/>
      <c r="JC3" s="31"/>
      <c r="JD3" s="31"/>
      <c r="JE3" s="31"/>
      <c r="JF3" s="31"/>
      <c r="JG3" s="31"/>
      <c r="JH3" s="31"/>
      <c r="JI3" s="31"/>
      <c r="JJ3" s="31"/>
      <c r="JK3" s="31"/>
      <c r="JL3" s="31"/>
      <c r="JM3" s="31"/>
      <c r="JN3" s="31"/>
      <c r="JO3" s="31"/>
      <c r="JP3" s="31"/>
      <c r="JQ3" s="31"/>
      <c r="JR3" s="31"/>
      <c r="JS3" s="31"/>
      <c r="JT3" s="31"/>
      <c r="JU3" s="31"/>
      <c r="JV3" s="31"/>
      <c r="JW3" s="31"/>
      <c r="JX3" s="31"/>
      <c r="JY3" s="31"/>
      <c r="JZ3" s="31"/>
      <c r="KA3" s="31"/>
      <c r="KB3" s="31"/>
      <c r="KC3" s="31"/>
      <c r="KD3" s="31"/>
      <c r="KE3" s="31"/>
      <c r="KF3" s="31"/>
      <c r="KG3" s="31"/>
      <c r="KH3" s="31"/>
      <c r="KI3" s="31"/>
      <c r="KJ3" s="31"/>
      <c r="KK3" s="31"/>
      <c r="KL3" s="31"/>
      <c r="KM3" s="31"/>
      <c r="KN3" s="31"/>
      <c r="KO3" s="31"/>
      <c r="KP3" s="31"/>
      <c r="KQ3" s="31"/>
      <c r="KR3" s="31"/>
      <c r="KS3" s="31"/>
      <c r="KT3" s="31"/>
      <c r="KU3" s="31"/>
      <c r="KV3" s="31"/>
      <c r="KW3" s="31"/>
      <c r="KX3" s="31"/>
      <c r="KY3" s="31"/>
      <c r="KZ3" s="31"/>
      <c r="LA3" s="31"/>
      <c r="LB3" s="31"/>
      <c r="LC3" s="31"/>
      <c r="LD3" s="31"/>
      <c r="LE3" s="31"/>
      <c r="LF3" s="31"/>
      <c r="LG3" s="31"/>
      <c r="LH3" s="31"/>
      <c r="LI3" s="31"/>
      <c r="LJ3" s="31"/>
      <c r="LK3" s="31"/>
      <c r="LL3" s="31"/>
      <c r="LM3" s="31"/>
      <c r="LN3" s="31"/>
      <c r="LO3" s="31"/>
      <c r="LP3" s="31"/>
      <c r="LQ3" s="31"/>
      <c r="LR3" s="31"/>
      <c r="LS3" s="31"/>
      <c r="LT3" s="31"/>
      <c r="LU3" s="31"/>
      <c r="LV3" s="31"/>
      <c r="LW3" s="31"/>
      <c r="LX3" s="31"/>
      <c r="LY3" s="31"/>
      <c r="LZ3" s="31"/>
      <c r="MA3" s="31"/>
      <c r="MB3" s="31"/>
      <c r="MC3" s="31"/>
      <c r="MD3" s="31"/>
      <c r="ME3" s="31"/>
      <c r="MF3" s="31"/>
      <c r="MG3" s="31"/>
      <c r="MH3" s="31"/>
      <c r="MI3" s="31"/>
      <c r="MJ3" s="31"/>
      <c r="MK3" s="31"/>
      <c r="ML3" s="31"/>
      <c r="MM3" s="31"/>
      <c r="MN3" s="31"/>
      <c r="MO3" s="31"/>
      <c r="MP3" s="31"/>
      <c r="MQ3" s="31"/>
      <c r="MR3" s="31"/>
      <c r="MS3" s="31"/>
      <c r="MT3" s="31"/>
      <c r="MU3" s="31"/>
      <c r="MV3" s="31"/>
      <c r="MW3" s="31"/>
      <c r="MX3" s="31"/>
      <c r="MY3" s="31"/>
      <c r="MZ3" s="31"/>
      <c r="NA3" s="31"/>
      <c r="NB3" s="31"/>
      <c r="NC3" s="31"/>
      <c r="ND3" s="31"/>
      <c r="NE3" s="31"/>
      <c r="NF3" s="31"/>
      <c r="NG3" s="31"/>
      <c r="NH3" s="31"/>
      <c r="NI3" s="31"/>
      <c r="NJ3" s="31"/>
      <c r="NK3" s="31"/>
      <c r="NL3" s="31"/>
      <c r="NM3" s="31"/>
      <c r="NN3" s="31"/>
      <c r="NO3" s="31"/>
      <c r="NP3" s="31"/>
      <c r="NQ3" s="31"/>
      <c r="NR3" s="31"/>
      <c r="NS3" s="31"/>
      <c r="NT3" s="31"/>
      <c r="NU3" s="31"/>
      <c r="NV3" s="31"/>
      <c r="NW3" s="31"/>
      <c r="NX3" s="31"/>
      <c r="NY3" s="31"/>
      <c r="NZ3" s="31"/>
      <c r="OA3" s="31"/>
      <c r="OB3" s="31"/>
      <c r="OC3" s="31"/>
      <c r="OD3" s="31"/>
      <c r="OE3" s="31"/>
      <c r="OF3" s="31"/>
      <c r="OG3" s="31"/>
      <c r="OH3" s="31"/>
      <c r="OI3" s="31"/>
      <c r="OJ3" s="31"/>
      <c r="OK3" s="31"/>
      <c r="OL3" s="31"/>
      <c r="OM3" s="31"/>
      <c r="ON3" s="31"/>
      <c r="OO3" s="31"/>
      <c r="OP3" s="31"/>
      <c r="OQ3" s="31"/>
      <c r="OR3" s="31"/>
      <c r="OS3" s="31"/>
      <c r="OT3" s="31"/>
      <c r="OU3" s="31"/>
      <c r="OV3" s="31"/>
      <c r="OW3" s="31"/>
      <c r="OX3" s="31"/>
      <c r="OY3" s="31"/>
      <c r="OZ3" s="31"/>
      <c r="PA3" s="31"/>
      <c r="PB3" s="31"/>
      <c r="PC3" s="31"/>
      <c r="PD3" s="31"/>
      <c r="PE3" s="31"/>
      <c r="PF3" s="31"/>
      <c r="PG3" s="31"/>
      <c r="PH3" s="31"/>
      <c r="PI3" s="31"/>
      <c r="PJ3" s="31"/>
      <c r="PK3" s="31"/>
      <c r="PL3" s="31"/>
      <c r="PM3" s="31"/>
      <c r="PN3" s="31"/>
      <c r="PO3" s="31"/>
      <c r="PP3" s="31"/>
      <c r="PQ3" s="31"/>
      <c r="PR3" s="31"/>
      <c r="PS3" s="31"/>
      <c r="PT3" s="31"/>
      <c r="PU3" s="31"/>
      <c r="PV3" s="31"/>
      <c r="PW3" s="31"/>
      <c r="PX3" s="31"/>
      <c r="PY3" s="31"/>
      <c r="PZ3" s="31"/>
      <c r="QA3" s="31"/>
      <c r="QB3" s="31"/>
      <c r="QC3" s="31"/>
    </row>
    <row r="4" spans="1:445" s="36" customFormat="1" ht="16.5" customHeight="1">
      <c r="A4" s="32" t="s">
        <v>26</v>
      </c>
      <c r="B4" s="33" t="s">
        <v>27</v>
      </c>
      <c r="C4" s="33">
        <v>120</v>
      </c>
      <c r="D4" s="33" t="s">
        <v>28</v>
      </c>
      <c r="E4" s="33"/>
      <c r="F4" s="33">
        <v>1100</v>
      </c>
      <c r="G4" s="33">
        <v>52</v>
      </c>
      <c r="H4" s="33">
        <v>131</v>
      </c>
      <c r="I4" s="33">
        <v>131</v>
      </c>
      <c r="J4" s="33">
        <v>131</v>
      </c>
      <c r="K4" s="33">
        <v>131</v>
      </c>
      <c r="L4" s="33">
        <v>131</v>
      </c>
      <c r="M4" s="33">
        <v>131</v>
      </c>
      <c r="N4" s="33">
        <v>131</v>
      </c>
      <c r="O4" s="33">
        <v>131</v>
      </c>
      <c r="P4" s="33"/>
      <c r="Q4" s="33"/>
      <c r="R4" s="33"/>
      <c r="S4" s="33"/>
      <c r="T4" s="20">
        <f t="shared" ref="T4:T67" si="1">IF(AND(ISBLANK(E4),ISBLANK(F4),ISBLANK(G4),ISBLANK(H4),ISBLANK(I4),ISBLANK(J4),ISBLANK(K4), ISBLANK(L4), ISBLANK(M4), ISBLANK(N4), ISBLANK(O4), ISBLANK(P4), ISBLANK(Q4), ISBLANK(R4), ISBLANK(S4)),"",SUM(G4:S4))</f>
        <v>1100</v>
      </c>
      <c r="U4" s="20">
        <f t="shared" ref="U4:U35" si="2">IF(W4&lt;&gt;0,0,IF(AND(ISBLANK(E4),ISBLANK(F4),ISBLANK(G4),ISBLANK(H4),ISBLANK(I4),ISBLANK(J4),ISBLANK(K4), ISBLANK(L4), ISBLANK(M4), ISBLANK(N4), ISBLANK(O4), ISBLANK(P4), ISBLANK(Q4), ISBLANK(R4), ISBLANK(S4)),"", (F4+E4)-T4))</f>
        <v>0</v>
      </c>
      <c r="V4" s="34">
        <f>IF(AND(ISBLANK(E4),ISBLANK(F4), ISBLANK(G4), ISBLANK(H4), ISBLANK(I4), ISBLANK(J4), ISBLANK(K4), ISBLANK(L4), ISBLANK(M4),ISBLANK(N4), ISBLANK(O4), ISBLANK(P4), ISBLANK(Q4), ISBLANK(R4), ISBLANK(S4)), "",IFERROR(((F4+E4)-U4)/(F4+E4),""))</f>
        <v>1</v>
      </c>
      <c r="W4" s="33"/>
      <c r="X4" s="35" t="str">
        <f t="shared" ref="X4:X35" si="3">IF(W4&lt;&gt;"",F4 - (SUM(G4:S4)),"")</f>
        <v/>
      </c>
    </row>
    <row r="5" spans="1:445" s="36" customFormat="1" ht="15.75">
      <c r="A5" s="36" t="s">
        <v>29</v>
      </c>
      <c r="B5" s="33" t="s">
        <v>27</v>
      </c>
      <c r="C5" s="33">
        <v>120</v>
      </c>
      <c r="D5" s="33" t="s">
        <v>28</v>
      </c>
      <c r="E5" s="33"/>
      <c r="F5" s="33">
        <v>1100</v>
      </c>
      <c r="G5" s="33">
        <v>52</v>
      </c>
      <c r="H5" s="33">
        <v>131</v>
      </c>
      <c r="I5" s="33">
        <v>131</v>
      </c>
      <c r="J5" s="33">
        <v>131</v>
      </c>
      <c r="K5" s="33">
        <v>131</v>
      </c>
      <c r="L5" s="33">
        <v>131</v>
      </c>
      <c r="M5" s="33">
        <v>131</v>
      </c>
      <c r="N5" s="33">
        <v>131</v>
      </c>
      <c r="O5" s="33">
        <v>131</v>
      </c>
      <c r="P5" s="33"/>
      <c r="Q5" s="33"/>
      <c r="R5" s="33"/>
      <c r="S5" s="33"/>
      <c r="T5" s="20">
        <f t="shared" si="1"/>
        <v>1100</v>
      </c>
      <c r="U5" s="20">
        <f t="shared" si="2"/>
        <v>0</v>
      </c>
      <c r="V5" s="34">
        <f t="shared" ref="V5:V68" si="4">IF(AND(ISBLANK(E5),ISBLANK(F5), ISBLANK(G5), ISBLANK(H5), ISBLANK(I5), ISBLANK(J5), ISBLANK(K5), ISBLANK(L5), ISBLANK(M5),ISBLANK(N5), ISBLANK(O5), ISBLANK(P5), ISBLANK(Q5), ISBLANK(R5), ISBLANK(S5)), "",IFERROR(((F5+E5)-U5)/(F5+E5),""))</f>
        <v>1</v>
      </c>
      <c r="W5" s="37"/>
      <c r="X5" s="35" t="str">
        <f t="shared" si="3"/>
        <v/>
      </c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  <c r="EM5" s="31"/>
      <c r="EN5" s="31"/>
      <c r="EO5" s="31"/>
      <c r="EP5" s="31"/>
      <c r="EQ5" s="31"/>
      <c r="ER5" s="31"/>
      <c r="ES5" s="31"/>
      <c r="ET5" s="31"/>
      <c r="EU5" s="31"/>
      <c r="EV5" s="31"/>
      <c r="EW5" s="31"/>
      <c r="EX5" s="31"/>
      <c r="EY5" s="31"/>
      <c r="EZ5" s="31"/>
      <c r="FA5" s="31"/>
      <c r="FB5" s="31"/>
      <c r="FC5" s="31"/>
      <c r="FD5" s="31"/>
      <c r="FE5" s="31"/>
      <c r="FF5" s="31"/>
      <c r="FG5" s="31"/>
      <c r="FH5" s="31"/>
      <c r="FI5" s="31"/>
      <c r="FJ5" s="31"/>
      <c r="FK5" s="31"/>
      <c r="FL5" s="31"/>
      <c r="FM5" s="31"/>
      <c r="FN5" s="31"/>
      <c r="FO5" s="31"/>
      <c r="FP5" s="31"/>
      <c r="FQ5" s="31"/>
      <c r="FR5" s="31"/>
      <c r="FS5" s="31"/>
      <c r="FT5" s="31"/>
      <c r="FU5" s="31"/>
      <c r="FV5" s="31"/>
      <c r="FW5" s="31"/>
      <c r="FX5" s="31"/>
      <c r="FY5" s="31"/>
      <c r="FZ5" s="31"/>
      <c r="GA5" s="31"/>
      <c r="GB5" s="31"/>
      <c r="GC5" s="31"/>
      <c r="GD5" s="31"/>
      <c r="GE5" s="31"/>
      <c r="GF5" s="31"/>
      <c r="GG5" s="31"/>
      <c r="GH5" s="31"/>
      <c r="GI5" s="31"/>
      <c r="GJ5" s="31"/>
      <c r="GK5" s="31"/>
      <c r="GL5" s="31"/>
      <c r="GM5" s="31"/>
      <c r="GN5" s="31"/>
      <c r="GO5" s="31"/>
      <c r="GP5" s="31"/>
      <c r="GQ5" s="31"/>
      <c r="GR5" s="31"/>
      <c r="GS5" s="31"/>
      <c r="GT5" s="31"/>
      <c r="GU5" s="31"/>
      <c r="GV5" s="31"/>
      <c r="GW5" s="31"/>
      <c r="GX5" s="31"/>
      <c r="GY5" s="31"/>
      <c r="GZ5" s="31"/>
      <c r="HA5" s="31"/>
      <c r="HB5" s="31"/>
      <c r="HC5" s="31"/>
      <c r="HD5" s="31"/>
      <c r="HE5" s="31"/>
      <c r="HF5" s="31"/>
      <c r="HG5" s="31"/>
      <c r="HH5" s="31"/>
      <c r="HI5" s="31"/>
      <c r="HJ5" s="31"/>
      <c r="HK5" s="31"/>
      <c r="HL5" s="31"/>
      <c r="HM5" s="31"/>
      <c r="HN5" s="31"/>
      <c r="HO5" s="31"/>
      <c r="HP5" s="31"/>
      <c r="HQ5" s="31"/>
      <c r="HR5" s="31"/>
      <c r="HS5" s="31"/>
      <c r="HT5" s="31"/>
      <c r="HU5" s="31"/>
      <c r="HV5" s="31"/>
      <c r="HW5" s="31"/>
      <c r="HX5" s="31"/>
      <c r="HY5" s="31"/>
      <c r="HZ5" s="31"/>
      <c r="IA5" s="31"/>
      <c r="IB5" s="31"/>
      <c r="IC5" s="31"/>
      <c r="ID5" s="31"/>
      <c r="IE5" s="31"/>
      <c r="IF5" s="31"/>
      <c r="IG5" s="31"/>
      <c r="IH5" s="31"/>
      <c r="II5" s="31"/>
      <c r="IJ5" s="31"/>
      <c r="IK5" s="31"/>
      <c r="IL5" s="31"/>
      <c r="IM5" s="31"/>
      <c r="IN5" s="31"/>
      <c r="IO5" s="31"/>
      <c r="IP5" s="31"/>
      <c r="IQ5" s="31"/>
      <c r="IR5" s="31"/>
      <c r="IS5" s="31"/>
      <c r="IT5" s="31"/>
      <c r="IU5" s="31"/>
      <c r="IV5" s="31"/>
      <c r="IW5" s="31"/>
      <c r="IX5" s="31"/>
      <c r="IY5" s="31"/>
      <c r="IZ5" s="31"/>
      <c r="JA5" s="31"/>
      <c r="JB5" s="31"/>
      <c r="JC5" s="31"/>
      <c r="JD5" s="31"/>
      <c r="JE5" s="31"/>
      <c r="JF5" s="31"/>
      <c r="JG5" s="31"/>
      <c r="JH5" s="31"/>
      <c r="JI5" s="31"/>
      <c r="JJ5" s="31"/>
      <c r="JK5" s="31"/>
      <c r="JL5" s="31"/>
      <c r="JM5" s="31"/>
      <c r="JN5" s="31"/>
      <c r="JO5" s="31"/>
      <c r="JP5" s="31"/>
      <c r="JQ5" s="31"/>
      <c r="JR5" s="31"/>
      <c r="JS5" s="31"/>
      <c r="JT5" s="31"/>
      <c r="JU5" s="31"/>
      <c r="JV5" s="31"/>
      <c r="JW5" s="31"/>
      <c r="JX5" s="31"/>
      <c r="JY5" s="31"/>
      <c r="JZ5" s="31"/>
      <c r="KA5" s="31"/>
      <c r="KB5" s="31"/>
      <c r="KC5" s="31"/>
      <c r="KD5" s="31"/>
      <c r="KE5" s="31"/>
      <c r="KF5" s="31"/>
      <c r="KG5" s="31"/>
      <c r="KH5" s="31"/>
      <c r="KI5" s="31"/>
      <c r="KJ5" s="31"/>
      <c r="KK5" s="31"/>
      <c r="KL5" s="31"/>
      <c r="KM5" s="31"/>
      <c r="KN5" s="31"/>
      <c r="KO5" s="31"/>
      <c r="KP5" s="31"/>
      <c r="KQ5" s="31"/>
      <c r="KR5" s="31"/>
      <c r="KS5" s="31"/>
      <c r="KT5" s="31"/>
      <c r="KU5" s="31"/>
      <c r="KV5" s="31"/>
      <c r="KW5" s="31"/>
      <c r="KX5" s="31"/>
      <c r="KY5" s="31"/>
      <c r="KZ5" s="31"/>
      <c r="LA5" s="31"/>
      <c r="LB5" s="31"/>
      <c r="LC5" s="31"/>
      <c r="LD5" s="31"/>
      <c r="LE5" s="31"/>
      <c r="LF5" s="31"/>
      <c r="LG5" s="31"/>
      <c r="LH5" s="31"/>
      <c r="LI5" s="31"/>
      <c r="LJ5" s="31"/>
      <c r="LK5" s="31"/>
      <c r="LL5" s="31"/>
      <c r="LM5" s="31"/>
      <c r="LN5" s="31"/>
      <c r="LO5" s="31"/>
      <c r="LP5" s="31"/>
      <c r="LQ5" s="31"/>
      <c r="LR5" s="31"/>
      <c r="LS5" s="31"/>
      <c r="LT5" s="31"/>
      <c r="LU5" s="31"/>
      <c r="LV5" s="31"/>
      <c r="LW5" s="31"/>
      <c r="LX5" s="31"/>
      <c r="LY5" s="31"/>
      <c r="LZ5" s="31"/>
      <c r="MA5" s="31"/>
      <c r="MB5" s="31"/>
      <c r="MC5" s="31"/>
      <c r="MD5" s="31"/>
      <c r="ME5" s="31"/>
      <c r="MF5" s="31"/>
      <c r="MG5" s="31"/>
      <c r="MH5" s="31"/>
      <c r="MI5" s="31"/>
      <c r="MJ5" s="31"/>
      <c r="MK5" s="31"/>
      <c r="ML5" s="31"/>
      <c r="MM5" s="31"/>
      <c r="MN5" s="31"/>
      <c r="MO5" s="31"/>
      <c r="MP5" s="31"/>
      <c r="MQ5" s="31"/>
      <c r="MR5" s="31"/>
      <c r="MS5" s="31"/>
      <c r="MT5" s="31"/>
      <c r="MU5" s="31"/>
      <c r="MV5" s="31"/>
      <c r="MW5" s="31"/>
      <c r="MX5" s="31"/>
      <c r="MY5" s="31"/>
      <c r="MZ5" s="31"/>
      <c r="NA5" s="31"/>
      <c r="NB5" s="31"/>
      <c r="NC5" s="31"/>
      <c r="ND5" s="31"/>
      <c r="NE5" s="31"/>
      <c r="NF5" s="31"/>
      <c r="NG5" s="31"/>
      <c r="NH5" s="31"/>
      <c r="NI5" s="31"/>
      <c r="NJ5" s="31"/>
      <c r="NK5" s="31"/>
      <c r="NL5" s="31"/>
      <c r="NM5" s="31"/>
      <c r="NN5" s="31"/>
      <c r="NO5" s="31"/>
      <c r="NP5" s="31"/>
      <c r="NQ5" s="31"/>
      <c r="NR5" s="31"/>
      <c r="NS5" s="31"/>
      <c r="NT5" s="31"/>
      <c r="NU5" s="31"/>
      <c r="NV5" s="31"/>
      <c r="NW5" s="31"/>
      <c r="NX5" s="31"/>
      <c r="NY5" s="31"/>
      <c r="NZ5" s="31"/>
      <c r="OA5" s="31"/>
      <c r="OB5" s="31"/>
      <c r="OC5" s="31"/>
      <c r="OD5" s="31"/>
      <c r="OE5" s="31"/>
      <c r="OF5" s="31"/>
      <c r="OG5" s="31"/>
      <c r="OH5" s="31"/>
      <c r="OI5" s="31"/>
      <c r="OJ5" s="31"/>
      <c r="OK5" s="31"/>
      <c r="OL5" s="31"/>
      <c r="OM5" s="31"/>
      <c r="ON5" s="31"/>
      <c r="OO5" s="31"/>
      <c r="OP5" s="31"/>
      <c r="OQ5" s="31"/>
      <c r="OR5" s="31"/>
      <c r="OS5" s="31"/>
      <c r="OT5" s="31"/>
      <c r="OU5" s="31"/>
      <c r="OV5" s="31"/>
      <c r="OW5" s="31"/>
      <c r="OX5" s="31"/>
      <c r="OY5" s="31"/>
      <c r="OZ5" s="31"/>
      <c r="PA5" s="31"/>
      <c r="PB5" s="31"/>
      <c r="PC5" s="31"/>
      <c r="PD5" s="31"/>
      <c r="PE5" s="31"/>
      <c r="PF5" s="31"/>
      <c r="PG5" s="31"/>
      <c r="PH5" s="31"/>
      <c r="PI5" s="31"/>
      <c r="PJ5" s="31"/>
      <c r="PK5" s="31"/>
      <c r="PL5" s="31"/>
      <c r="PM5" s="31"/>
      <c r="PN5" s="31"/>
      <c r="PO5" s="31"/>
      <c r="PP5" s="31"/>
      <c r="PQ5" s="31"/>
      <c r="PR5" s="31"/>
      <c r="PS5" s="31"/>
      <c r="PT5" s="31"/>
      <c r="PU5" s="31"/>
      <c r="PV5" s="31"/>
      <c r="PW5" s="31"/>
      <c r="PX5" s="31"/>
      <c r="PY5" s="31"/>
      <c r="PZ5" s="31"/>
      <c r="QA5" s="31"/>
      <c r="QB5" s="31"/>
      <c r="QC5" s="31"/>
    </row>
    <row r="6" spans="1:445">
      <c r="A6" s="36" t="s">
        <v>30</v>
      </c>
      <c r="B6" s="33" t="s">
        <v>27</v>
      </c>
      <c r="C6" s="33">
        <v>55</v>
      </c>
      <c r="D6" s="33" t="s">
        <v>31</v>
      </c>
      <c r="E6" s="33"/>
      <c r="F6" s="33">
        <v>368</v>
      </c>
      <c r="G6" s="33"/>
      <c r="H6" s="33"/>
      <c r="I6" s="33">
        <v>160</v>
      </c>
      <c r="J6" s="33">
        <v>200</v>
      </c>
      <c r="K6" s="33">
        <v>8</v>
      </c>
      <c r="L6" s="33"/>
      <c r="M6" s="33"/>
      <c r="N6" s="33"/>
      <c r="O6" s="33"/>
      <c r="P6" s="33"/>
      <c r="Q6" s="33"/>
      <c r="R6" s="33"/>
      <c r="S6" s="33"/>
      <c r="T6" s="20">
        <f t="shared" si="1"/>
        <v>368</v>
      </c>
      <c r="U6" s="20">
        <f t="shared" si="2"/>
        <v>0</v>
      </c>
      <c r="V6" s="34">
        <f t="shared" si="4"/>
        <v>1</v>
      </c>
      <c r="X6" s="35" t="str">
        <f t="shared" si="3"/>
        <v/>
      </c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  <c r="DW6" s="31"/>
      <c r="DX6" s="31"/>
      <c r="DY6" s="31"/>
      <c r="DZ6" s="31"/>
      <c r="EA6" s="31"/>
      <c r="EB6" s="31"/>
      <c r="EC6" s="31"/>
      <c r="ED6" s="31"/>
      <c r="EE6" s="31"/>
      <c r="EF6" s="31"/>
      <c r="EG6" s="31"/>
      <c r="EH6" s="31"/>
      <c r="EI6" s="31"/>
      <c r="EJ6" s="31"/>
      <c r="EK6" s="31"/>
      <c r="EL6" s="31"/>
      <c r="EM6" s="31"/>
      <c r="EN6" s="31"/>
      <c r="EO6" s="31"/>
      <c r="EP6" s="31"/>
      <c r="EQ6" s="31"/>
      <c r="ER6" s="31"/>
      <c r="ES6" s="31"/>
      <c r="ET6" s="31"/>
      <c r="EU6" s="31"/>
      <c r="EV6" s="31"/>
      <c r="EW6" s="31"/>
      <c r="EX6" s="31"/>
      <c r="EY6" s="31"/>
      <c r="EZ6" s="31"/>
      <c r="FA6" s="31"/>
      <c r="FB6" s="31"/>
      <c r="FC6" s="31"/>
      <c r="FD6" s="31"/>
      <c r="FE6" s="31"/>
      <c r="FF6" s="31"/>
      <c r="FG6" s="31"/>
      <c r="FH6" s="31"/>
      <c r="FI6" s="31"/>
      <c r="FJ6" s="31"/>
      <c r="FK6" s="31"/>
      <c r="FL6" s="31"/>
      <c r="FM6" s="31"/>
      <c r="FN6" s="31"/>
      <c r="FO6" s="31"/>
      <c r="FP6" s="31"/>
      <c r="FQ6" s="31"/>
      <c r="FR6" s="31"/>
      <c r="FS6" s="31"/>
      <c r="FT6" s="31"/>
      <c r="FU6" s="31"/>
      <c r="FV6" s="31"/>
      <c r="FW6" s="31"/>
      <c r="FX6" s="31"/>
      <c r="FY6" s="31"/>
      <c r="FZ6" s="31"/>
      <c r="GA6" s="31"/>
      <c r="GB6" s="31"/>
      <c r="GC6" s="31"/>
      <c r="GD6" s="31"/>
      <c r="GE6" s="31"/>
      <c r="GF6" s="31"/>
      <c r="GG6" s="31"/>
      <c r="GH6" s="31"/>
      <c r="GI6" s="31"/>
      <c r="GJ6" s="31"/>
      <c r="GK6" s="31"/>
      <c r="GL6" s="31"/>
      <c r="GM6" s="31"/>
      <c r="GN6" s="31"/>
      <c r="GO6" s="31"/>
      <c r="GP6" s="31"/>
      <c r="GQ6" s="31"/>
      <c r="GR6" s="31"/>
      <c r="GS6" s="31"/>
      <c r="GT6" s="31"/>
      <c r="GU6" s="31"/>
      <c r="GV6" s="31"/>
      <c r="GW6" s="31"/>
      <c r="GX6" s="31"/>
      <c r="GY6" s="31"/>
      <c r="GZ6" s="31"/>
      <c r="HA6" s="31"/>
      <c r="HB6" s="31"/>
      <c r="HC6" s="31"/>
      <c r="HD6" s="31"/>
      <c r="HE6" s="31"/>
      <c r="HF6" s="31"/>
      <c r="HG6" s="31"/>
      <c r="HH6" s="31"/>
      <c r="HI6" s="31"/>
      <c r="HJ6" s="31"/>
      <c r="HK6" s="31"/>
      <c r="HL6" s="31"/>
      <c r="HM6" s="31"/>
      <c r="HN6" s="31"/>
      <c r="HO6" s="31"/>
      <c r="HP6" s="31"/>
      <c r="HQ6" s="31"/>
      <c r="HR6" s="31"/>
      <c r="HS6" s="31"/>
      <c r="HT6" s="31"/>
      <c r="HU6" s="31"/>
      <c r="HV6" s="31"/>
      <c r="HW6" s="31"/>
      <c r="HX6" s="31"/>
      <c r="HY6" s="31"/>
      <c r="HZ6" s="31"/>
      <c r="IA6" s="31"/>
      <c r="IB6" s="31"/>
      <c r="IC6" s="31"/>
      <c r="ID6" s="31"/>
      <c r="IE6" s="31"/>
      <c r="IF6" s="31"/>
      <c r="IG6" s="31"/>
      <c r="IH6" s="31"/>
      <c r="II6" s="31"/>
      <c r="IJ6" s="31"/>
      <c r="IK6" s="31"/>
      <c r="IL6" s="31"/>
      <c r="IM6" s="31"/>
      <c r="IN6" s="31"/>
      <c r="IO6" s="31"/>
      <c r="IP6" s="31"/>
      <c r="IQ6" s="31"/>
      <c r="IR6" s="31"/>
      <c r="IS6" s="31"/>
      <c r="IT6" s="31"/>
      <c r="IU6" s="31"/>
      <c r="IV6" s="31"/>
      <c r="IW6" s="31"/>
      <c r="IX6" s="31"/>
      <c r="IY6" s="31"/>
      <c r="IZ6" s="31"/>
      <c r="JA6" s="31"/>
      <c r="JB6" s="31"/>
      <c r="JC6" s="31"/>
      <c r="JD6" s="31"/>
      <c r="JE6" s="31"/>
      <c r="JF6" s="31"/>
      <c r="JG6" s="31"/>
      <c r="JH6" s="31"/>
      <c r="JI6" s="31"/>
      <c r="JJ6" s="31"/>
      <c r="JK6" s="31"/>
      <c r="JL6" s="31"/>
      <c r="JM6" s="31"/>
      <c r="JN6" s="31"/>
      <c r="JO6" s="31"/>
      <c r="JP6" s="31"/>
      <c r="JQ6" s="31"/>
      <c r="JR6" s="31"/>
      <c r="JS6" s="31"/>
      <c r="JT6" s="31"/>
      <c r="JU6" s="31"/>
      <c r="JV6" s="31"/>
      <c r="JW6" s="31"/>
      <c r="JX6" s="31"/>
      <c r="JY6" s="31"/>
      <c r="JZ6" s="31"/>
      <c r="KA6" s="31"/>
      <c r="KB6" s="31"/>
      <c r="KC6" s="31"/>
      <c r="KD6" s="31"/>
      <c r="KE6" s="31"/>
      <c r="KF6" s="31"/>
      <c r="KG6" s="31"/>
      <c r="KH6" s="31"/>
      <c r="KI6" s="31"/>
      <c r="KJ6" s="31"/>
      <c r="KK6" s="31"/>
      <c r="KL6" s="31"/>
      <c r="KM6" s="31"/>
      <c r="KN6" s="31"/>
      <c r="KO6" s="31"/>
      <c r="KP6" s="31"/>
      <c r="KQ6" s="31"/>
      <c r="KR6" s="31"/>
      <c r="KS6" s="31"/>
      <c r="KT6" s="31"/>
      <c r="KU6" s="31"/>
      <c r="KV6" s="31"/>
      <c r="KW6" s="31"/>
      <c r="KX6" s="31"/>
      <c r="KY6" s="31"/>
      <c r="KZ6" s="31"/>
      <c r="LA6" s="31"/>
      <c r="LB6" s="31"/>
      <c r="LC6" s="31"/>
      <c r="LD6" s="31"/>
      <c r="LE6" s="31"/>
      <c r="LF6" s="31"/>
      <c r="LG6" s="31"/>
      <c r="LH6" s="31"/>
      <c r="LI6" s="31"/>
      <c r="LJ6" s="31"/>
      <c r="LK6" s="31"/>
      <c r="LL6" s="31"/>
      <c r="LM6" s="31"/>
      <c r="LN6" s="31"/>
      <c r="LO6" s="31"/>
      <c r="LP6" s="31"/>
      <c r="LQ6" s="31"/>
      <c r="LR6" s="31"/>
      <c r="LS6" s="31"/>
      <c r="LT6" s="31"/>
      <c r="LU6" s="31"/>
      <c r="LV6" s="31"/>
      <c r="LW6" s="31"/>
      <c r="LX6" s="31"/>
      <c r="LY6" s="31"/>
      <c r="LZ6" s="31"/>
      <c r="MA6" s="31"/>
      <c r="MB6" s="31"/>
      <c r="MC6" s="31"/>
      <c r="MD6" s="31"/>
      <c r="ME6" s="31"/>
      <c r="MF6" s="31"/>
      <c r="MG6" s="31"/>
      <c r="MH6" s="31"/>
      <c r="MI6" s="31"/>
      <c r="MJ6" s="31"/>
      <c r="MK6" s="31"/>
      <c r="ML6" s="31"/>
      <c r="MM6" s="31"/>
      <c r="MN6" s="31"/>
      <c r="MO6" s="31"/>
      <c r="MP6" s="31"/>
      <c r="MQ6" s="31"/>
      <c r="MR6" s="31"/>
      <c r="MS6" s="31"/>
      <c r="MT6" s="31"/>
      <c r="MU6" s="31"/>
      <c r="MV6" s="31"/>
      <c r="MW6" s="31"/>
      <c r="MX6" s="31"/>
      <c r="MY6" s="31"/>
      <c r="MZ6" s="31"/>
      <c r="NA6" s="31"/>
      <c r="NB6" s="31"/>
      <c r="NC6" s="31"/>
      <c r="ND6" s="31"/>
      <c r="NE6" s="31"/>
      <c r="NF6" s="31"/>
      <c r="NG6" s="31"/>
      <c r="NH6" s="31"/>
      <c r="NI6" s="31"/>
      <c r="NJ6" s="31"/>
      <c r="NK6" s="31"/>
      <c r="NL6" s="31"/>
      <c r="NM6" s="31"/>
      <c r="NN6" s="31"/>
      <c r="NO6" s="31"/>
      <c r="NP6" s="31"/>
      <c r="NQ6" s="31"/>
      <c r="NR6" s="31"/>
      <c r="NS6" s="31"/>
      <c r="NT6" s="31"/>
      <c r="NU6" s="31"/>
      <c r="NV6" s="31"/>
      <c r="NW6" s="31"/>
      <c r="NX6" s="31"/>
      <c r="NY6" s="31"/>
      <c r="NZ6" s="31"/>
      <c r="OA6" s="31"/>
      <c r="OB6" s="31"/>
      <c r="OC6" s="31"/>
      <c r="OD6" s="31"/>
      <c r="OE6" s="31"/>
      <c r="OF6" s="31"/>
      <c r="OG6" s="31"/>
      <c r="OH6" s="31"/>
      <c r="OI6" s="31"/>
      <c r="OJ6" s="31"/>
      <c r="OK6" s="31"/>
      <c r="OL6" s="31"/>
      <c r="OM6" s="31"/>
      <c r="ON6" s="31"/>
      <c r="OO6" s="31"/>
      <c r="OP6" s="31"/>
      <c r="OQ6" s="31"/>
      <c r="OR6" s="31"/>
      <c r="OS6" s="31"/>
      <c r="OT6" s="31"/>
      <c r="OU6" s="31"/>
      <c r="OV6" s="31"/>
      <c r="OW6" s="31"/>
      <c r="OX6" s="31"/>
      <c r="OY6" s="31"/>
      <c r="OZ6" s="31"/>
      <c r="PA6" s="31"/>
      <c r="PB6" s="31"/>
      <c r="PC6" s="31"/>
      <c r="PD6" s="31"/>
      <c r="PE6" s="31"/>
      <c r="PF6" s="31"/>
      <c r="PG6" s="31"/>
      <c r="PH6" s="31"/>
      <c r="PI6" s="31"/>
      <c r="PJ6" s="31"/>
      <c r="PK6" s="31"/>
      <c r="PL6" s="31"/>
      <c r="PM6" s="31"/>
      <c r="PN6" s="31"/>
      <c r="PO6" s="31"/>
      <c r="PP6" s="31"/>
      <c r="PQ6" s="31"/>
      <c r="PR6" s="31"/>
      <c r="PS6" s="31"/>
      <c r="PT6" s="31"/>
      <c r="PU6" s="31"/>
      <c r="PV6" s="31"/>
      <c r="PW6" s="31"/>
      <c r="PX6" s="31"/>
      <c r="PY6" s="31"/>
      <c r="PZ6" s="31"/>
      <c r="QA6" s="31"/>
      <c r="QB6" s="31"/>
      <c r="QC6" s="31"/>
    </row>
    <row r="7" spans="1:445">
      <c r="A7" s="36" t="s">
        <v>32</v>
      </c>
      <c r="B7" s="33" t="s">
        <v>27</v>
      </c>
      <c r="C7" s="33">
        <v>55</v>
      </c>
      <c r="D7" s="33" t="s">
        <v>33</v>
      </c>
      <c r="E7" s="33"/>
      <c r="F7" s="33">
        <v>740</v>
      </c>
      <c r="G7" s="33"/>
      <c r="H7" s="33"/>
      <c r="I7" s="33"/>
      <c r="J7" s="33"/>
      <c r="K7" s="33"/>
      <c r="L7" s="33">
        <v>192</v>
      </c>
      <c r="M7" s="33">
        <v>250</v>
      </c>
      <c r="N7" s="33">
        <v>200</v>
      </c>
      <c r="O7" s="33">
        <v>98</v>
      </c>
      <c r="P7" s="33"/>
      <c r="Q7" s="33"/>
      <c r="R7" s="33"/>
      <c r="S7" s="33"/>
      <c r="T7" s="20">
        <f t="shared" si="1"/>
        <v>740</v>
      </c>
      <c r="U7" s="20">
        <f t="shared" si="2"/>
        <v>0</v>
      </c>
      <c r="V7" s="34">
        <f t="shared" si="4"/>
        <v>1</v>
      </c>
      <c r="X7" s="35" t="str">
        <f t="shared" si="3"/>
        <v/>
      </c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  <c r="IS7" s="31"/>
      <c r="IT7" s="31"/>
      <c r="IU7" s="31"/>
      <c r="IV7" s="31"/>
      <c r="IW7" s="31"/>
      <c r="IX7" s="31"/>
      <c r="IY7" s="31"/>
      <c r="IZ7" s="31"/>
      <c r="JA7" s="31"/>
      <c r="JB7" s="31"/>
      <c r="JC7" s="31"/>
      <c r="JD7" s="31"/>
      <c r="JE7" s="31"/>
      <c r="JF7" s="31"/>
      <c r="JG7" s="31"/>
      <c r="JH7" s="31"/>
      <c r="JI7" s="31"/>
      <c r="JJ7" s="31"/>
      <c r="JK7" s="31"/>
      <c r="JL7" s="31"/>
      <c r="JM7" s="31"/>
      <c r="JN7" s="31"/>
      <c r="JO7" s="31"/>
      <c r="JP7" s="31"/>
      <c r="JQ7" s="31"/>
      <c r="JR7" s="31"/>
      <c r="JS7" s="31"/>
      <c r="JT7" s="31"/>
      <c r="JU7" s="31"/>
      <c r="JV7" s="31"/>
      <c r="JW7" s="31"/>
      <c r="JX7" s="31"/>
      <c r="JY7" s="31"/>
      <c r="JZ7" s="31"/>
      <c r="KA7" s="31"/>
      <c r="KB7" s="31"/>
      <c r="KC7" s="31"/>
      <c r="KD7" s="31"/>
      <c r="KE7" s="31"/>
      <c r="KF7" s="31"/>
      <c r="KG7" s="31"/>
      <c r="KH7" s="31"/>
      <c r="KI7" s="31"/>
      <c r="KJ7" s="31"/>
      <c r="KK7" s="31"/>
      <c r="KL7" s="31"/>
      <c r="KM7" s="31"/>
      <c r="KN7" s="31"/>
      <c r="KO7" s="31"/>
      <c r="KP7" s="31"/>
      <c r="KQ7" s="31"/>
      <c r="KR7" s="31"/>
      <c r="KS7" s="31"/>
      <c r="KT7" s="31"/>
      <c r="KU7" s="31"/>
      <c r="KV7" s="31"/>
      <c r="KW7" s="31"/>
      <c r="KX7" s="31"/>
      <c r="KY7" s="31"/>
      <c r="KZ7" s="31"/>
      <c r="LA7" s="31"/>
      <c r="LB7" s="31"/>
      <c r="LC7" s="31"/>
      <c r="LD7" s="31"/>
      <c r="LE7" s="31"/>
      <c r="LF7" s="31"/>
      <c r="LG7" s="31"/>
      <c r="LH7" s="31"/>
      <c r="LI7" s="31"/>
      <c r="LJ7" s="31"/>
      <c r="LK7" s="31"/>
      <c r="LL7" s="31"/>
      <c r="LM7" s="31"/>
      <c r="LN7" s="31"/>
      <c r="LO7" s="31"/>
      <c r="LP7" s="31"/>
      <c r="LQ7" s="31"/>
      <c r="LR7" s="31"/>
      <c r="LS7" s="31"/>
      <c r="LT7" s="31"/>
      <c r="LU7" s="31"/>
      <c r="LV7" s="31"/>
      <c r="LW7" s="31"/>
      <c r="LX7" s="31"/>
      <c r="LY7" s="31"/>
      <c r="LZ7" s="31"/>
      <c r="MA7" s="31"/>
      <c r="MB7" s="31"/>
      <c r="MC7" s="31"/>
      <c r="MD7" s="31"/>
      <c r="ME7" s="31"/>
      <c r="MF7" s="31"/>
      <c r="MG7" s="31"/>
      <c r="MH7" s="31"/>
      <c r="MI7" s="31"/>
      <c r="MJ7" s="31"/>
      <c r="MK7" s="31"/>
      <c r="ML7" s="31"/>
      <c r="MM7" s="31"/>
      <c r="MN7" s="31"/>
      <c r="MO7" s="31"/>
      <c r="MP7" s="31"/>
      <c r="MQ7" s="31"/>
      <c r="MR7" s="31"/>
      <c r="MS7" s="31"/>
      <c r="MT7" s="31"/>
      <c r="MU7" s="31"/>
      <c r="MV7" s="31"/>
      <c r="MW7" s="31"/>
      <c r="MX7" s="31"/>
      <c r="MY7" s="31"/>
      <c r="MZ7" s="31"/>
      <c r="NA7" s="31"/>
      <c r="NB7" s="31"/>
      <c r="NC7" s="31"/>
      <c r="ND7" s="31"/>
      <c r="NE7" s="31"/>
      <c r="NF7" s="31"/>
      <c r="NG7" s="31"/>
      <c r="NH7" s="31"/>
      <c r="NI7" s="31"/>
      <c r="NJ7" s="31"/>
      <c r="NK7" s="31"/>
      <c r="NL7" s="31"/>
      <c r="NM7" s="31"/>
      <c r="NN7" s="31"/>
      <c r="NO7" s="31"/>
      <c r="NP7" s="31"/>
      <c r="NQ7" s="31"/>
      <c r="NR7" s="31"/>
      <c r="NS7" s="31"/>
      <c r="NT7" s="31"/>
      <c r="NU7" s="31"/>
      <c r="NV7" s="31"/>
      <c r="NW7" s="31"/>
      <c r="NX7" s="31"/>
      <c r="NY7" s="31"/>
      <c r="NZ7" s="31"/>
      <c r="OA7" s="31"/>
      <c r="OB7" s="31"/>
      <c r="OC7" s="31"/>
      <c r="OD7" s="31"/>
      <c r="OE7" s="31"/>
      <c r="OF7" s="31"/>
      <c r="OG7" s="31"/>
      <c r="OH7" s="31"/>
      <c r="OI7" s="31"/>
      <c r="OJ7" s="31"/>
      <c r="OK7" s="31"/>
      <c r="OL7" s="31"/>
      <c r="OM7" s="31"/>
      <c r="ON7" s="31"/>
      <c r="OO7" s="31"/>
      <c r="OP7" s="31"/>
      <c r="OQ7" s="31"/>
      <c r="OR7" s="31"/>
      <c r="OS7" s="31"/>
      <c r="OT7" s="31"/>
      <c r="OU7" s="31"/>
      <c r="OV7" s="31"/>
      <c r="OW7" s="31"/>
      <c r="OX7" s="31"/>
      <c r="OY7" s="31"/>
      <c r="OZ7" s="31"/>
      <c r="PA7" s="31"/>
      <c r="PB7" s="31"/>
      <c r="PC7" s="31"/>
      <c r="PD7" s="31"/>
      <c r="PE7" s="31"/>
      <c r="PF7" s="31"/>
      <c r="PG7" s="31"/>
      <c r="PH7" s="31"/>
      <c r="PI7" s="31"/>
      <c r="PJ7" s="31"/>
      <c r="PK7" s="31"/>
      <c r="PL7" s="31"/>
      <c r="PM7" s="31"/>
      <c r="PN7" s="31"/>
      <c r="PO7" s="31"/>
      <c r="PP7" s="31"/>
      <c r="PQ7" s="31"/>
      <c r="PR7" s="31"/>
      <c r="PS7" s="31"/>
      <c r="PT7" s="31"/>
      <c r="PU7" s="31"/>
      <c r="PV7" s="31"/>
      <c r="PW7" s="31"/>
      <c r="PX7" s="31"/>
      <c r="PY7" s="31"/>
      <c r="PZ7" s="31"/>
      <c r="QA7" s="31"/>
      <c r="QB7" s="31"/>
      <c r="QC7" s="31"/>
    </row>
    <row r="8" spans="1:445">
      <c r="A8" s="36" t="s">
        <v>34</v>
      </c>
      <c r="B8" s="33" t="s">
        <v>27</v>
      </c>
      <c r="C8" s="33"/>
      <c r="D8" s="33" t="s">
        <v>35</v>
      </c>
      <c r="E8" s="33">
        <v>112</v>
      </c>
      <c r="F8" s="33">
        <v>380</v>
      </c>
      <c r="G8" s="33"/>
      <c r="H8" s="33"/>
      <c r="I8" s="33"/>
      <c r="J8" s="33"/>
      <c r="K8" s="33"/>
      <c r="L8" s="33"/>
      <c r="M8" s="33"/>
      <c r="N8" s="33"/>
      <c r="O8" s="33">
        <v>102</v>
      </c>
      <c r="P8" s="33">
        <v>200</v>
      </c>
      <c r="Q8" s="33">
        <v>190</v>
      </c>
      <c r="R8" s="33"/>
      <c r="S8" s="33"/>
      <c r="T8" s="20">
        <f t="shared" si="1"/>
        <v>492</v>
      </c>
      <c r="U8" s="20">
        <f t="shared" si="2"/>
        <v>0</v>
      </c>
      <c r="V8" s="34">
        <f t="shared" si="4"/>
        <v>1</v>
      </c>
      <c r="X8" s="35" t="str">
        <f t="shared" si="3"/>
        <v/>
      </c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31"/>
      <c r="EJ8" s="31"/>
      <c r="EK8" s="31"/>
      <c r="EL8" s="31"/>
      <c r="EM8" s="31"/>
      <c r="EN8" s="31"/>
      <c r="EO8" s="31"/>
      <c r="EP8" s="31"/>
      <c r="EQ8" s="31"/>
      <c r="ER8" s="31"/>
      <c r="ES8" s="31"/>
      <c r="ET8" s="31"/>
      <c r="EU8" s="31"/>
      <c r="EV8" s="31"/>
      <c r="EW8" s="31"/>
      <c r="EX8" s="31"/>
      <c r="EY8" s="31"/>
      <c r="EZ8" s="31"/>
      <c r="FA8" s="31"/>
      <c r="FB8" s="31"/>
      <c r="FC8" s="31"/>
      <c r="FD8" s="31"/>
      <c r="FE8" s="31"/>
      <c r="FF8" s="31"/>
      <c r="FG8" s="31"/>
      <c r="FH8" s="31"/>
      <c r="FI8" s="31"/>
      <c r="FJ8" s="31"/>
      <c r="FK8" s="31"/>
      <c r="FL8" s="31"/>
      <c r="FM8" s="31"/>
      <c r="FN8" s="31"/>
      <c r="FO8" s="31"/>
      <c r="FP8" s="31"/>
      <c r="FQ8" s="31"/>
      <c r="FR8" s="31"/>
      <c r="FS8" s="31"/>
      <c r="FT8" s="31"/>
      <c r="FU8" s="31"/>
      <c r="FV8" s="31"/>
      <c r="FW8" s="31"/>
      <c r="FX8" s="3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  <c r="GP8" s="31"/>
      <c r="GQ8" s="31"/>
      <c r="GR8" s="31"/>
      <c r="GS8" s="31"/>
      <c r="GT8" s="31"/>
      <c r="GU8" s="31"/>
      <c r="GV8" s="31"/>
      <c r="GW8" s="31"/>
      <c r="GX8" s="31"/>
      <c r="GY8" s="31"/>
      <c r="GZ8" s="31"/>
      <c r="HA8" s="31"/>
      <c r="HB8" s="31"/>
      <c r="HC8" s="31"/>
      <c r="HD8" s="31"/>
      <c r="HE8" s="31"/>
      <c r="HF8" s="31"/>
      <c r="HG8" s="31"/>
      <c r="HH8" s="31"/>
      <c r="HI8" s="31"/>
      <c r="HJ8" s="31"/>
      <c r="HK8" s="31"/>
      <c r="HL8" s="31"/>
      <c r="HM8" s="31"/>
      <c r="HN8" s="31"/>
      <c r="HO8" s="31"/>
      <c r="HP8" s="31"/>
      <c r="HQ8" s="31"/>
      <c r="HR8" s="31"/>
      <c r="HS8" s="31"/>
      <c r="HT8" s="31"/>
      <c r="HU8" s="31"/>
      <c r="HV8" s="31"/>
      <c r="HW8" s="31"/>
      <c r="HX8" s="31"/>
      <c r="HY8" s="31"/>
      <c r="HZ8" s="31"/>
      <c r="IA8" s="31"/>
      <c r="IB8" s="31"/>
      <c r="IC8" s="31"/>
      <c r="ID8" s="31"/>
      <c r="IE8" s="31"/>
      <c r="IF8" s="31"/>
      <c r="IG8" s="31"/>
      <c r="IH8" s="31"/>
      <c r="II8" s="31"/>
      <c r="IJ8" s="31"/>
      <c r="IK8" s="31"/>
      <c r="IL8" s="31"/>
      <c r="IM8" s="31"/>
      <c r="IN8" s="31"/>
      <c r="IO8" s="31"/>
      <c r="IP8" s="31"/>
      <c r="IQ8" s="31"/>
      <c r="IR8" s="31"/>
      <c r="IS8" s="31"/>
      <c r="IT8" s="31"/>
      <c r="IU8" s="31"/>
      <c r="IV8" s="31"/>
      <c r="IW8" s="31"/>
      <c r="IX8" s="31"/>
      <c r="IY8" s="31"/>
      <c r="IZ8" s="31"/>
      <c r="JA8" s="31"/>
      <c r="JB8" s="31"/>
      <c r="JC8" s="31"/>
      <c r="JD8" s="31"/>
      <c r="JE8" s="31"/>
      <c r="JF8" s="31"/>
      <c r="JG8" s="31"/>
      <c r="JH8" s="31"/>
      <c r="JI8" s="31"/>
      <c r="JJ8" s="31"/>
      <c r="JK8" s="31"/>
      <c r="JL8" s="31"/>
      <c r="JM8" s="31"/>
      <c r="JN8" s="31"/>
      <c r="JO8" s="31"/>
      <c r="JP8" s="31"/>
      <c r="JQ8" s="31"/>
      <c r="JR8" s="31"/>
      <c r="JS8" s="31"/>
      <c r="JT8" s="31"/>
      <c r="JU8" s="31"/>
      <c r="JV8" s="31"/>
      <c r="JW8" s="31"/>
      <c r="JX8" s="31"/>
      <c r="JY8" s="31"/>
      <c r="JZ8" s="31"/>
      <c r="KA8" s="31"/>
      <c r="KB8" s="31"/>
      <c r="KC8" s="31"/>
      <c r="KD8" s="31"/>
      <c r="KE8" s="31"/>
      <c r="KF8" s="31"/>
      <c r="KG8" s="31"/>
      <c r="KH8" s="31"/>
      <c r="KI8" s="31"/>
      <c r="KJ8" s="31"/>
      <c r="KK8" s="31"/>
      <c r="KL8" s="31"/>
      <c r="KM8" s="31"/>
      <c r="KN8" s="31"/>
      <c r="KO8" s="31"/>
      <c r="KP8" s="31"/>
      <c r="KQ8" s="31"/>
      <c r="KR8" s="31"/>
      <c r="KS8" s="31"/>
      <c r="KT8" s="31"/>
      <c r="KU8" s="31"/>
      <c r="KV8" s="31"/>
      <c r="KW8" s="31"/>
      <c r="KX8" s="31"/>
      <c r="KY8" s="31"/>
      <c r="KZ8" s="31"/>
      <c r="LA8" s="31"/>
      <c r="LB8" s="31"/>
      <c r="LC8" s="31"/>
      <c r="LD8" s="31"/>
      <c r="LE8" s="31"/>
      <c r="LF8" s="31"/>
      <c r="LG8" s="31"/>
      <c r="LH8" s="31"/>
      <c r="LI8" s="31"/>
      <c r="LJ8" s="31"/>
      <c r="LK8" s="31"/>
      <c r="LL8" s="31"/>
      <c r="LM8" s="31"/>
      <c r="LN8" s="31"/>
      <c r="LO8" s="31"/>
      <c r="LP8" s="31"/>
      <c r="LQ8" s="31"/>
      <c r="LR8" s="31"/>
      <c r="LS8" s="31"/>
      <c r="LT8" s="31"/>
      <c r="LU8" s="31"/>
      <c r="LV8" s="31"/>
      <c r="LW8" s="31"/>
      <c r="LX8" s="31"/>
      <c r="LY8" s="31"/>
      <c r="LZ8" s="31"/>
      <c r="MA8" s="31"/>
      <c r="MB8" s="31"/>
      <c r="MC8" s="31"/>
      <c r="MD8" s="31"/>
      <c r="ME8" s="31"/>
      <c r="MF8" s="31"/>
      <c r="MG8" s="31"/>
      <c r="MH8" s="31"/>
      <c r="MI8" s="31"/>
      <c r="MJ8" s="31"/>
      <c r="MK8" s="31"/>
      <c r="ML8" s="31"/>
      <c r="MM8" s="31"/>
      <c r="MN8" s="31"/>
      <c r="MO8" s="31"/>
      <c r="MP8" s="31"/>
      <c r="MQ8" s="31"/>
      <c r="MR8" s="31"/>
      <c r="MS8" s="31"/>
      <c r="MT8" s="31"/>
      <c r="MU8" s="31"/>
      <c r="MV8" s="31"/>
      <c r="MW8" s="31"/>
      <c r="MX8" s="31"/>
      <c r="MY8" s="31"/>
      <c r="MZ8" s="31"/>
      <c r="NA8" s="31"/>
      <c r="NB8" s="31"/>
      <c r="NC8" s="31"/>
      <c r="ND8" s="31"/>
      <c r="NE8" s="31"/>
      <c r="NF8" s="31"/>
      <c r="NG8" s="31"/>
      <c r="NH8" s="31"/>
      <c r="NI8" s="31"/>
      <c r="NJ8" s="31"/>
      <c r="NK8" s="31"/>
      <c r="NL8" s="31"/>
      <c r="NM8" s="31"/>
      <c r="NN8" s="31"/>
      <c r="NO8" s="31"/>
      <c r="NP8" s="31"/>
      <c r="NQ8" s="31"/>
      <c r="NR8" s="31"/>
      <c r="NS8" s="31"/>
      <c r="NT8" s="31"/>
      <c r="NU8" s="31"/>
      <c r="NV8" s="31"/>
      <c r="NW8" s="31"/>
      <c r="NX8" s="31"/>
      <c r="NY8" s="31"/>
      <c r="NZ8" s="31"/>
      <c r="OA8" s="31"/>
      <c r="OB8" s="31"/>
      <c r="OC8" s="31"/>
      <c r="OD8" s="31"/>
      <c r="OE8" s="31"/>
      <c r="OF8" s="31"/>
      <c r="OG8" s="31"/>
      <c r="OH8" s="31"/>
      <c r="OI8" s="31"/>
      <c r="OJ8" s="31"/>
      <c r="OK8" s="31"/>
      <c r="OL8" s="31"/>
      <c r="OM8" s="31"/>
      <c r="ON8" s="31"/>
      <c r="OO8" s="31"/>
      <c r="OP8" s="31"/>
      <c r="OQ8" s="31"/>
      <c r="OR8" s="31"/>
      <c r="OS8" s="31"/>
      <c r="OT8" s="31"/>
      <c r="OU8" s="31"/>
      <c r="OV8" s="31"/>
      <c r="OW8" s="31"/>
      <c r="OX8" s="31"/>
      <c r="OY8" s="31"/>
      <c r="OZ8" s="31"/>
      <c r="PA8" s="31"/>
      <c r="PB8" s="31"/>
      <c r="PC8" s="31"/>
      <c r="PD8" s="31"/>
      <c r="PE8" s="31"/>
      <c r="PF8" s="31"/>
      <c r="PG8" s="31"/>
      <c r="PH8" s="31"/>
      <c r="PI8" s="31"/>
      <c r="PJ8" s="31"/>
      <c r="PK8" s="31"/>
      <c r="PL8" s="31"/>
      <c r="PM8" s="31"/>
      <c r="PN8" s="31"/>
      <c r="PO8" s="31"/>
      <c r="PP8" s="31"/>
      <c r="PQ8" s="31"/>
      <c r="PR8" s="31"/>
      <c r="PS8" s="31"/>
      <c r="PT8" s="31"/>
      <c r="PU8" s="31"/>
      <c r="PV8" s="31"/>
      <c r="PW8" s="31"/>
      <c r="PX8" s="31"/>
      <c r="PY8" s="31"/>
      <c r="PZ8" s="31"/>
      <c r="QA8" s="31"/>
      <c r="QB8" s="31"/>
      <c r="QC8" s="31"/>
    </row>
    <row r="9" spans="1:445">
      <c r="A9" s="36" t="s">
        <v>36</v>
      </c>
      <c r="B9" s="33" t="s">
        <v>27</v>
      </c>
      <c r="C9" s="33">
        <v>55</v>
      </c>
      <c r="D9" s="33" t="s">
        <v>33</v>
      </c>
      <c r="E9" s="33">
        <v>96</v>
      </c>
      <c r="F9" s="33">
        <v>399</v>
      </c>
      <c r="G9" s="33">
        <v>55</v>
      </c>
      <c r="H9" s="33"/>
      <c r="I9" s="33">
        <v>55</v>
      </c>
      <c r="J9" s="33">
        <v>55</v>
      </c>
      <c r="K9" s="33">
        <v>55</v>
      </c>
      <c r="L9" s="33">
        <v>55</v>
      </c>
      <c r="M9" s="33">
        <v>55</v>
      </c>
      <c r="N9" s="33">
        <v>55</v>
      </c>
      <c r="O9" s="33">
        <v>50</v>
      </c>
      <c r="P9" s="33">
        <v>60</v>
      </c>
      <c r="Q9" s="33"/>
      <c r="R9" s="33"/>
      <c r="S9" s="33"/>
      <c r="T9" s="20">
        <f t="shared" si="1"/>
        <v>495</v>
      </c>
      <c r="U9" s="20">
        <f t="shared" si="2"/>
        <v>0</v>
      </c>
      <c r="V9" s="34">
        <f t="shared" si="4"/>
        <v>1</v>
      </c>
      <c r="X9" s="35" t="str">
        <f t="shared" si="3"/>
        <v/>
      </c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1"/>
      <c r="IO9" s="31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31"/>
      <c r="JD9" s="31"/>
      <c r="JE9" s="31"/>
      <c r="JF9" s="31"/>
      <c r="JG9" s="31"/>
      <c r="JH9" s="31"/>
      <c r="JI9" s="31"/>
      <c r="JJ9" s="31"/>
      <c r="JK9" s="31"/>
      <c r="JL9" s="31"/>
      <c r="JM9" s="31"/>
      <c r="JN9" s="31"/>
      <c r="JO9" s="31"/>
      <c r="JP9" s="31"/>
      <c r="JQ9" s="31"/>
      <c r="JR9" s="31"/>
      <c r="JS9" s="31"/>
      <c r="JT9" s="31"/>
      <c r="JU9" s="31"/>
      <c r="JV9" s="31"/>
      <c r="JW9" s="31"/>
      <c r="JX9" s="31"/>
      <c r="JY9" s="31"/>
      <c r="JZ9" s="31"/>
      <c r="KA9" s="31"/>
      <c r="KB9" s="31"/>
      <c r="KC9" s="31"/>
      <c r="KD9" s="31"/>
      <c r="KE9" s="31"/>
      <c r="KF9" s="31"/>
      <c r="KG9" s="31"/>
      <c r="KH9" s="31"/>
      <c r="KI9" s="31"/>
      <c r="KJ9" s="31"/>
      <c r="KK9" s="31"/>
      <c r="KL9" s="31"/>
      <c r="KM9" s="31"/>
      <c r="KN9" s="31"/>
      <c r="KO9" s="31"/>
      <c r="KP9" s="31"/>
      <c r="KQ9" s="31"/>
      <c r="KR9" s="31"/>
      <c r="KS9" s="31"/>
      <c r="KT9" s="31"/>
      <c r="KU9" s="31"/>
      <c r="KV9" s="31"/>
      <c r="KW9" s="31"/>
      <c r="KX9" s="31"/>
      <c r="KY9" s="31"/>
      <c r="KZ9" s="31"/>
      <c r="LA9" s="31"/>
      <c r="LB9" s="31"/>
      <c r="LC9" s="31"/>
      <c r="LD9" s="31"/>
      <c r="LE9" s="31"/>
      <c r="LF9" s="31"/>
      <c r="LG9" s="31"/>
      <c r="LH9" s="31"/>
      <c r="LI9" s="31"/>
      <c r="LJ9" s="31"/>
      <c r="LK9" s="31"/>
      <c r="LL9" s="31"/>
      <c r="LM9" s="31"/>
      <c r="LN9" s="31"/>
      <c r="LO9" s="31"/>
      <c r="LP9" s="31"/>
      <c r="LQ9" s="31"/>
      <c r="LR9" s="31"/>
      <c r="LS9" s="31"/>
      <c r="LT9" s="31"/>
      <c r="LU9" s="31"/>
      <c r="LV9" s="31"/>
      <c r="LW9" s="31"/>
      <c r="LX9" s="31"/>
      <c r="LY9" s="31"/>
      <c r="LZ9" s="31"/>
      <c r="MA9" s="31"/>
      <c r="MB9" s="31"/>
      <c r="MC9" s="31"/>
      <c r="MD9" s="31"/>
      <c r="ME9" s="31"/>
      <c r="MF9" s="31"/>
      <c r="MG9" s="31"/>
      <c r="MH9" s="31"/>
      <c r="MI9" s="31"/>
      <c r="MJ9" s="31"/>
      <c r="MK9" s="31"/>
      <c r="ML9" s="31"/>
      <c r="MM9" s="31"/>
      <c r="MN9" s="31"/>
      <c r="MO9" s="31"/>
      <c r="MP9" s="31"/>
      <c r="MQ9" s="31"/>
      <c r="MR9" s="31"/>
      <c r="MS9" s="31"/>
      <c r="MT9" s="31"/>
      <c r="MU9" s="31"/>
      <c r="MV9" s="31"/>
      <c r="MW9" s="31"/>
      <c r="MX9" s="31"/>
      <c r="MY9" s="31"/>
      <c r="MZ9" s="31"/>
      <c r="NA9" s="31"/>
      <c r="NB9" s="31"/>
      <c r="NC9" s="31"/>
      <c r="ND9" s="31"/>
      <c r="NE9" s="31"/>
      <c r="NF9" s="31"/>
      <c r="NG9" s="31"/>
      <c r="NH9" s="31"/>
      <c r="NI9" s="31"/>
      <c r="NJ9" s="31"/>
      <c r="NK9" s="31"/>
      <c r="NL9" s="31"/>
      <c r="NM9" s="31"/>
      <c r="NN9" s="31"/>
      <c r="NO9" s="31"/>
      <c r="NP9" s="31"/>
      <c r="NQ9" s="31"/>
      <c r="NR9" s="31"/>
      <c r="NS9" s="31"/>
      <c r="NT9" s="31"/>
      <c r="NU9" s="31"/>
      <c r="NV9" s="31"/>
      <c r="NW9" s="31"/>
      <c r="NX9" s="31"/>
      <c r="NY9" s="31"/>
      <c r="NZ9" s="31"/>
      <c r="OA9" s="31"/>
      <c r="OB9" s="31"/>
      <c r="OC9" s="31"/>
      <c r="OD9" s="31"/>
      <c r="OE9" s="31"/>
      <c r="OF9" s="31"/>
      <c r="OG9" s="31"/>
      <c r="OH9" s="31"/>
      <c r="OI9" s="31"/>
      <c r="OJ9" s="31"/>
      <c r="OK9" s="31"/>
      <c r="OL9" s="31"/>
      <c r="OM9" s="31"/>
      <c r="ON9" s="31"/>
      <c r="OO9" s="31"/>
      <c r="OP9" s="31"/>
      <c r="OQ9" s="31"/>
      <c r="OR9" s="31"/>
      <c r="OS9" s="31"/>
      <c r="OT9" s="31"/>
      <c r="OU9" s="31"/>
      <c r="OV9" s="31"/>
      <c r="OW9" s="31"/>
      <c r="OX9" s="31"/>
      <c r="OY9" s="31"/>
      <c r="OZ9" s="31"/>
      <c r="PA9" s="31"/>
      <c r="PB9" s="31"/>
      <c r="PC9" s="31"/>
      <c r="PD9" s="31"/>
      <c r="PE9" s="31"/>
      <c r="PF9" s="31"/>
      <c r="PG9" s="31"/>
      <c r="PH9" s="31"/>
      <c r="PI9" s="31"/>
      <c r="PJ9" s="31"/>
      <c r="PK9" s="31"/>
      <c r="PL9" s="31"/>
      <c r="PM9" s="31"/>
      <c r="PN9" s="31"/>
      <c r="PO9" s="31"/>
      <c r="PP9" s="31"/>
      <c r="PQ9" s="31"/>
      <c r="PR9" s="31"/>
      <c r="PS9" s="31"/>
      <c r="PT9" s="31"/>
      <c r="PU9" s="31"/>
      <c r="PV9" s="31"/>
      <c r="PW9" s="31"/>
      <c r="PX9" s="31"/>
      <c r="PY9" s="31"/>
      <c r="PZ9" s="31"/>
      <c r="QA9" s="31"/>
      <c r="QB9" s="31"/>
      <c r="QC9" s="31"/>
    </row>
    <row r="10" spans="1:445">
      <c r="A10" s="36" t="s">
        <v>37</v>
      </c>
      <c r="B10" s="33" t="s">
        <v>27</v>
      </c>
      <c r="C10" s="33">
        <v>120</v>
      </c>
      <c r="D10" s="33" t="s">
        <v>38</v>
      </c>
      <c r="E10" s="33"/>
      <c r="F10" s="33">
        <v>1199</v>
      </c>
      <c r="G10" s="33"/>
      <c r="H10" s="33"/>
      <c r="I10" s="33">
        <v>125</v>
      </c>
      <c r="J10" s="33">
        <v>125</v>
      </c>
      <c r="K10" s="33">
        <v>125</v>
      </c>
      <c r="L10" s="33">
        <v>62.5</v>
      </c>
      <c r="M10" s="33"/>
      <c r="N10" s="33"/>
      <c r="O10" s="33"/>
      <c r="P10" s="33"/>
      <c r="Q10" s="33"/>
      <c r="R10" s="33"/>
      <c r="S10" s="33"/>
      <c r="T10" s="20">
        <f t="shared" si="1"/>
        <v>437.5</v>
      </c>
      <c r="U10" s="20">
        <f t="shared" si="2"/>
        <v>0</v>
      </c>
      <c r="V10" s="34">
        <f t="shared" si="4"/>
        <v>1</v>
      </c>
      <c r="W10" s="37" t="s">
        <v>54</v>
      </c>
      <c r="X10" s="35">
        <f t="shared" si="3"/>
        <v>761.5</v>
      </c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  <c r="IS10" s="31"/>
      <c r="IT10" s="31"/>
      <c r="IU10" s="31"/>
      <c r="IV10" s="31"/>
      <c r="IW10" s="31"/>
      <c r="IX10" s="31"/>
      <c r="IY10" s="31"/>
      <c r="IZ10" s="31"/>
      <c r="JA10" s="31"/>
      <c r="JB10" s="31"/>
      <c r="JC10" s="31"/>
      <c r="JD10" s="31"/>
      <c r="JE10" s="31"/>
      <c r="JF10" s="31"/>
      <c r="JG10" s="31"/>
      <c r="JH10" s="31"/>
      <c r="JI10" s="31"/>
      <c r="JJ10" s="31"/>
      <c r="JK10" s="31"/>
      <c r="JL10" s="31"/>
      <c r="JM10" s="31"/>
      <c r="JN10" s="31"/>
      <c r="JO10" s="31"/>
      <c r="JP10" s="31"/>
      <c r="JQ10" s="31"/>
      <c r="JR10" s="31"/>
      <c r="JS10" s="31"/>
      <c r="JT10" s="31"/>
      <c r="JU10" s="31"/>
      <c r="JV10" s="31"/>
      <c r="JW10" s="31"/>
      <c r="JX10" s="31"/>
      <c r="JY10" s="31"/>
      <c r="JZ10" s="31"/>
      <c r="KA10" s="31"/>
      <c r="KB10" s="31"/>
      <c r="KC10" s="31"/>
      <c r="KD10" s="31"/>
      <c r="KE10" s="31"/>
      <c r="KF10" s="31"/>
      <c r="KG10" s="31"/>
      <c r="KH10" s="31"/>
      <c r="KI10" s="31"/>
      <c r="KJ10" s="31"/>
      <c r="KK10" s="31"/>
      <c r="KL10" s="31"/>
      <c r="KM10" s="31"/>
      <c r="KN10" s="31"/>
      <c r="KO10" s="31"/>
      <c r="KP10" s="31"/>
      <c r="KQ10" s="31"/>
      <c r="KR10" s="31"/>
      <c r="KS10" s="31"/>
      <c r="KT10" s="31"/>
      <c r="KU10" s="31"/>
      <c r="KV10" s="31"/>
      <c r="KW10" s="31"/>
      <c r="KX10" s="31"/>
      <c r="KY10" s="31"/>
      <c r="KZ10" s="31"/>
      <c r="LA10" s="31"/>
      <c r="LB10" s="31"/>
      <c r="LC10" s="31"/>
      <c r="LD10" s="31"/>
      <c r="LE10" s="31"/>
      <c r="LF10" s="31"/>
      <c r="LG10" s="31"/>
      <c r="LH10" s="31"/>
      <c r="LI10" s="31"/>
      <c r="LJ10" s="31"/>
      <c r="LK10" s="31"/>
      <c r="LL10" s="31"/>
      <c r="LM10" s="31"/>
      <c r="LN10" s="31"/>
      <c r="LO10" s="31"/>
      <c r="LP10" s="31"/>
      <c r="LQ10" s="31"/>
      <c r="LR10" s="31"/>
      <c r="LS10" s="31"/>
      <c r="LT10" s="31"/>
      <c r="LU10" s="31"/>
      <c r="LV10" s="31"/>
      <c r="LW10" s="31"/>
      <c r="LX10" s="31"/>
      <c r="LY10" s="31"/>
      <c r="LZ10" s="31"/>
      <c r="MA10" s="31"/>
      <c r="MB10" s="31"/>
      <c r="MC10" s="31"/>
      <c r="MD10" s="31"/>
      <c r="ME10" s="31"/>
      <c r="MF10" s="31"/>
      <c r="MG10" s="31"/>
      <c r="MH10" s="31"/>
      <c r="MI10" s="31"/>
      <c r="MJ10" s="31"/>
      <c r="MK10" s="31"/>
      <c r="ML10" s="31"/>
      <c r="MM10" s="31"/>
      <c r="MN10" s="31"/>
      <c r="MO10" s="31"/>
      <c r="MP10" s="31"/>
      <c r="MQ10" s="31"/>
      <c r="MR10" s="31"/>
      <c r="MS10" s="31"/>
      <c r="MT10" s="31"/>
      <c r="MU10" s="31"/>
      <c r="MV10" s="31"/>
      <c r="MW10" s="31"/>
      <c r="MX10" s="31"/>
      <c r="MY10" s="31"/>
      <c r="MZ10" s="31"/>
      <c r="NA10" s="31"/>
      <c r="NB10" s="31"/>
      <c r="NC10" s="31"/>
      <c r="ND10" s="31"/>
      <c r="NE10" s="31"/>
      <c r="NF10" s="31"/>
      <c r="NG10" s="31"/>
      <c r="NH10" s="31"/>
      <c r="NI10" s="31"/>
      <c r="NJ10" s="31"/>
      <c r="NK10" s="31"/>
      <c r="NL10" s="31"/>
      <c r="NM10" s="31"/>
      <c r="NN10" s="31"/>
      <c r="NO10" s="31"/>
      <c r="NP10" s="31"/>
      <c r="NQ10" s="31"/>
      <c r="NR10" s="31"/>
      <c r="NS10" s="31"/>
      <c r="NT10" s="31"/>
      <c r="NU10" s="31"/>
      <c r="NV10" s="31"/>
      <c r="NW10" s="31"/>
      <c r="NX10" s="31"/>
      <c r="NY10" s="31"/>
      <c r="NZ10" s="31"/>
      <c r="OA10" s="31"/>
      <c r="OB10" s="31"/>
      <c r="OC10" s="31"/>
      <c r="OD10" s="31"/>
      <c r="OE10" s="31"/>
      <c r="OF10" s="31"/>
      <c r="OG10" s="31"/>
      <c r="OH10" s="31"/>
      <c r="OI10" s="31"/>
      <c r="OJ10" s="31"/>
      <c r="OK10" s="31"/>
      <c r="OL10" s="31"/>
      <c r="OM10" s="31"/>
      <c r="ON10" s="31"/>
      <c r="OO10" s="31"/>
      <c r="OP10" s="31"/>
      <c r="OQ10" s="31"/>
      <c r="OR10" s="31"/>
      <c r="OS10" s="31"/>
      <c r="OT10" s="31"/>
      <c r="OU10" s="31"/>
      <c r="OV10" s="31"/>
      <c r="OW10" s="31"/>
      <c r="OX10" s="31"/>
      <c r="OY10" s="31"/>
      <c r="OZ10" s="31"/>
      <c r="PA10" s="31"/>
      <c r="PB10" s="31"/>
      <c r="PC10" s="31"/>
      <c r="PD10" s="31"/>
      <c r="PE10" s="31"/>
      <c r="PF10" s="31"/>
      <c r="PG10" s="31"/>
      <c r="PH10" s="31"/>
      <c r="PI10" s="31"/>
      <c r="PJ10" s="31"/>
      <c r="PK10" s="31"/>
      <c r="PL10" s="31"/>
      <c r="PM10" s="31"/>
      <c r="PN10" s="31"/>
      <c r="PO10" s="31"/>
      <c r="PP10" s="31"/>
      <c r="PQ10" s="31"/>
      <c r="PR10" s="31"/>
      <c r="PS10" s="31"/>
      <c r="PT10" s="31"/>
      <c r="PU10" s="31"/>
      <c r="PV10" s="31"/>
      <c r="PW10" s="31"/>
      <c r="PX10" s="31"/>
      <c r="PY10" s="31"/>
      <c r="PZ10" s="31"/>
      <c r="QA10" s="31"/>
      <c r="QB10" s="31"/>
      <c r="QC10" s="31"/>
    </row>
    <row r="11" spans="1:445">
      <c r="A11" s="36" t="s">
        <v>39</v>
      </c>
      <c r="B11" s="33" t="s">
        <v>27</v>
      </c>
      <c r="C11" s="33">
        <v>85</v>
      </c>
      <c r="D11" s="33" t="s">
        <v>40</v>
      </c>
      <c r="E11" s="33"/>
      <c r="F11" s="33">
        <v>601</v>
      </c>
      <c r="G11" s="33"/>
      <c r="H11" s="33"/>
      <c r="I11" s="33">
        <v>75</v>
      </c>
      <c r="J11" s="33">
        <v>75</v>
      </c>
      <c r="K11" s="33">
        <v>75</v>
      </c>
      <c r="L11" s="33">
        <v>137.5</v>
      </c>
      <c r="M11" s="33">
        <v>75</v>
      </c>
      <c r="N11" s="33">
        <v>75</v>
      </c>
      <c r="O11" s="33">
        <v>88.5</v>
      </c>
      <c r="P11" s="33"/>
      <c r="Q11" s="33"/>
      <c r="R11" s="33"/>
      <c r="S11" s="33"/>
      <c r="T11" s="20">
        <f t="shared" si="1"/>
        <v>601</v>
      </c>
      <c r="U11" s="20">
        <f t="shared" si="2"/>
        <v>0</v>
      </c>
      <c r="V11" s="34">
        <f t="shared" si="4"/>
        <v>1</v>
      </c>
      <c r="W11" s="37"/>
      <c r="X11" s="35" t="str">
        <f t="shared" si="3"/>
        <v/>
      </c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  <c r="GJ11" s="31"/>
      <c r="GK11" s="31"/>
      <c r="GL11" s="31"/>
      <c r="GM11" s="31"/>
      <c r="GN11" s="31"/>
      <c r="GO11" s="31"/>
      <c r="GP11" s="31"/>
      <c r="GQ11" s="31"/>
      <c r="GR11" s="31"/>
      <c r="GS11" s="31"/>
      <c r="GT11" s="31"/>
      <c r="GU11" s="31"/>
      <c r="GV11" s="31"/>
      <c r="GW11" s="31"/>
      <c r="GX11" s="31"/>
      <c r="GY11" s="31"/>
      <c r="GZ11" s="31"/>
      <c r="HA11" s="31"/>
      <c r="HB11" s="31"/>
      <c r="HC11" s="31"/>
      <c r="HD11" s="31"/>
      <c r="HE11" s="31"/>
      <c r="HF11" s="31"/>
      <c r="HG11" s="31"/>
      <c r="HH11" s="31"/>
      <c r="HI11" s="31"/>
      <c r="HJ11" s="31"/>
      <c r="HK11" s="31"/>
      <c r="HL11" s="31"/>
      <c r="HM11" s="31"/>
      <c r="HN11" s="31"/>
      <c r="HO11" s="31"/>
      <c r="HP11" s="31"/>
      <c r="HQ11" s="31"/>
      <c r="HR11" s="31"/>
      <c r="HS11" s="31"/>
      <c r="HT11" s="31"/>
      <c r="HU11" s="31"/>
      <c r="HV11" s="31"/>
      <c r="HW11" s="31"/>
      <c r="HX11" s="31"/>
      <c r="HY11" s="31"/>
      <c r="HZ11" s="31"/>
      <c r="IA11" s="31"/>
      <c r="IB11" s="31"/>
      <c r="IC11" s="31"/>
      <c r="ID11" s="31"/>
      <c r="IE11" s="31"/>
      <c r="IF11" s="31"/>
      <c r="IG11" s="31"/>
      <c r="IH11" s="31"/>
      <c r="II11" s="31"/>
      <c r="IJ11" s="31"/>
      <c r="IK11" s="31"/>
      <c r="IL11" s="31"/>
      <c r="IM11" s="31"/>
      <c r="IN11" s="31"/>
      <c r="IO11" s="31"/>
      <c r="IP11" s="31"/>
      <c r="IQ11" s="31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1"/>
      <c r="JS11" s="31"/>
      <c r="JT11" s="31"/>
      <c r="JU11" s="31"/>
      <c r="JV11" s="31"/>
      <c r="JW11" s="31"/>
      <c r="JX11" s="31"/>
      <c r="JY11" s="31"/>
      <c r="JZ11" s="31"/>
      <c r="KA11" s="31"/>
      <c r="KB11" s="31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1"/>
      <c r="KX11" s="31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Y11" s="31"/>
      <c r="LZ11" s="31"/>
      <c r="MA11" s="31"/>
      <c r="MB11" s="31"/>
      <c r="MC11" s="31"/>
      <c r="MD11" s="31"/>
      <c r="ME11" s="31"/>
      <c r="MF11" s="31"/>
      <c r="MG11" s="31"/>
      <c r="MH11" s="31"/>
      <c r="MI11" s="31"/>
      <c r="MJ11" s="31"/>
      <c r="MK11" s="31"/>
      <c r="ML11" s="31"/>
      <c r="MM11" s="31"/>
      <c r="MN11" s="31"/>
      <c r="MO11" s="31"/>
      <c r="MP11" s="31"/>
      <c r="MQ11" s="31"/>
      <c r="MR11" s="31"/>
      <c r="MS11" s="31"/>
      <c r="MT11" s="31"/>
      <c r="MU11" s="31"/>
      <c r="MV11" s="31"/>
      <c r="MW11" s="31"/>
      <c r="MX11" s="31"/>
      <c r="MY11" s="31"/>
      <c r="MZ11" s="31"/>
      <c r="NA11" s="31"/>
      <c r="NB11" s="31"/>
      <c r="NC11" s="31"/>
      <c r="ND11" s="31"/>
      <c r="NE11" s="31"/>
      <c r="NF11" s="31"/>
      <c r="NG11" s="31"/>
      <c r="NH11" s="31"/>
      <c r="NI11" s="31"/>
      <c r="NJ11" s="31"/>
      <c r="NK11" s="31"/>
      <c r="NL11" s="31"/>
      <c r="NM11" s="31"/>
      <c r="NN11" s="31"/>
      <c r="NO11" s="31"/>
      <c r="NP11" s="31"/>
      <c r="NQ11" s="31"/>
      <c r="NR11" s="31"/>
      <c r="NS11" s="31"/>
      <c r="NT11" s="31"/>
      <c r="NU11" s="31"/>
      <c r="NV11" s="31"/>
      <c r="NW11" s="31"/>
      <c r="NX11" s="31"/>
      <c r="NY11" s="31"/>
      <c r="NZ11" s="31"/>
      <c r="OA11" s="31"/>
      <c r="OB11" s="31"/>
      <c r="OC11" s="31"/>
      <c r="OD11" s="31"/>
      <c r="OE11" s="31"/>
      <c r="OF11" s="31"/>
      <c r="OG11" s="31"/>
      <c r="OH11" s="31"/>
      <c r="OI11" s="31"/>
      <c r="OJ11" s="31"/>
      <c r="OK11" s="31"/>
      <c r="OL11" s="31"/>
      <c r="OM11" s="31"/>
      <c r="ON11" s="31"/>
      <c r="OO11" s="31"/>
      <c r="OP11" s="31"/>
      <c r="OQ11" s="31"/>
      <c r="OR11" s="31"/>
      <c r="OS11" s="31"/>
      <c r="OT11" s="31"/>
      <c r="OU11" s="31"/>
      <c r="OV11" s="31"/>
      <c r="OW11" s="31"/>
      <c r="OX11" s="31"/>
      <c r="OY11" s="31"/>
      <c r="OZ11" s="31"/>
      <c r="PA11" s="31"/>
      <c r="PB11" s="31"/>
      <c r="PC11" s="31"/>
      <c r="PD11" s="31"/>
      <c r="PE11" s="31"/>
      <c r="PF11" s="31"/>
      <c r="PG11" s="31"/>
      <c r="PH11" s="31"/>
      <c r="PI11" s="31"/>
      <c r="PJ11" s="31"/>
      <c r="PK11" s="31"/>
      <c r="PL11" s="31"/>
      <c r="PM11" s="31"/>
      <c r="PN11" s="31"/>
      <c r="PO11" s="31"/>
      <c r="PP11" s="31"/>
      <c r="PQ11" s="31"/>
      <c r="PR11" s="31"/>
      <c r="PS11" s="31"/>
      <c r="PT11" s="31"/>
      <c r="PU11" s="31"/>
      <c r="PV11" s="31"/>
      <c r="PW11" s="31"/>
      <c r="PX11" s="31"/>
      <c r="PY11" s="31"/>
      <c r="PZ11" s="31"/>
      <c r="QA11" s="31"/>
      <c r="QB11" s="31"/>
      <c r="QC11" s="31"/>
    </row>
    <row r="12" spans="1:445">
      <c r="A12" s="36" t="s">
        <v>41</v>
      </c>
      <c r="B12" s="33" t="s">
        <v>27</v>
      </c>
      <c r="C12" s="33">
        <v>85</v>
      </c>
      <c r="D12" s="33" t="s">
        <v>42</v>
      </c>
      <c r="E12" s="33"/>
      <c r="F12" s="33">
        <v>600</v>
      </c>
      <c r="G12" s="33"/>
      <c r="H12" s="33">
        <v>100</v>
      </c>
      <c r="I12" s="33">
        <v>100</v>
      </c>
      <c r="J12" s="33">
        <v>100</v>
      </c>
      <c r="K12" s="33">
        <v>100</v>
      </c>
      <c r="L12" s="33">
        <v>100</v>
      </c>
      <c r="M12" s="33">
        <v>100</v>
      </c>
      <c r="N12" s="33"/>
      <c r="O12" s="33"/>
      <c r="P12" s="33"/>
      <c r="Q12" s="33"/>
      <c r="R12" s="33"/>
      <c r="S12" s="33"/>
      <c r="T12" s="20">
        <f t="shared" si="1"/>
        <v>600</v>
      </c>
      <c r="U12" s="20">
        <f t="shared" si="2"/>
        <v>0</v>
      </c>
      <c r="V12" s="34">
        <f t="shared" si="4"/>
        <v>1</v>
      </c>
      <c r="W12" s="37"/>
      <c r="X12" s="35" t="str">
        <f t="shared" si="3"/>
        <v/>
      </c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 s="31"/>
      <c r="GL12" s="31"/>
      <c r="GM12" s="31"/>
      <c r="GN12" s="31"/>
      <c r="GO12" s="31"/>
      <c r="GP12" s="31"/>
      <c r="GQ12" s="31"/>
      <c r="GR12" s="31"/>
      <c r="GS12" s="31"/>
      <c r="GT12" s="31"/>
      <c r="GU12" s="31"/>
      <c r="GV12" s="31"/>
      <c r="GW12" s="31"/>
      <c r="GX12" s="31"/>
      <c r="GY12" s="31"/>
      <c r="GZ12" s="31"/>
      <c r="HA12" s="31"/>
      <c r="HB12" s="31"/>
      <c r="HC12" s="31"/>
      <c r="HD12" s="31"/>
      <c r="HE12" s="31"/>
      <c r="HF12" s="31"/>
      <c r="HG12" s="31"/>
      <c r="HH12" s="31"/>
      <c r="HI12" s="31"/>
      <c r="HJ12" s="31"/>
      <c r="HK12" s="31"/>
      <c r="HL12" s="31"/>
      <c r="HM12" s="31"/>
      <c r="HN12" s="31"/>
      <c r="HO12" s="31"/>
      <c r="HP12" s="31"/>
      <c r="HQ12" s="31"/>
      <c r="HR12" s="31"/>
      <c r="HS12" s="31"/>
      <c r="HT12" s="31"/>
      <c r="HU12" s="31"/>
      <c r="HV12" s="31"/>
      <c r="HW12" s="31"/>
      <c r="HX12" s="31"/>
      <c r="HY12" s="31"/>
      <c r="HZ12" s="31"/>
      <c r="IA12" s="31"/>
      <c r="IB12" s="31"/>
      <c r="IC12" s="31"/>
      <c r="ID12" s="31"/>
      <c r="IE12" s="31"/>
      <c r="IF12" s="31"/>
      <c r="IG12" s="31"/>
      <c r="IH12" s="31"/>
      <c r="II12" s="31"/>
      <c r="IJ12" s="31"/>
      <c r="IK12" s="31"/>
      <c r="IL12" s="31"/>
      <c r="IM12" s="31"/>
      <c r="IN12" s="31"/>
      <c r="IO12" s="31"/>
      <c r="IP12" s="31"/>
      <c r="IQ12" s="31"/>
      <c r="IR12" s="31"/>
      <c r="IS12" s="31"/>
      <c r="IT12" s="31"/>
      <c r="IU12" s="31"/>
      <c r="IV12" s="31"/>
      <c r="IW12" s="31"/>
      <c r="IX12" s="31"/>
      <c r="IY12" s="31"/>
      <c r="IZ12" s="31"/>
      <c r="JA12" s="31"/>
      <c r="JB12" s="31"/>
      <c r="JC12" s="31"/>
      <c r="JD12" s="31"/>
      <c r="JE12" s="31"/>
      <c r="JF12" s="31"/>
      <c r="JG12" s="31"/>
      <c r="JH12" s="31"/>
      <c r="JI12" s="31"/>
      <c r="JJ12" s="31"/>
      <c r="JK12" s="31"/>
      <c r="JL12" s="31"/>
      <c r="JM12" s="31"/>
      <c r="JN12" s="31"/>
      <c r="JO12" s="31"/>
      <c r="JP12" s="31"/>
      <c r="JQ12" s="31"/>
      <c r="JR12" s="31"/>
      <c r="JS12" s="31"/>
      <c r="JT12" s="31"/>
      <c r="JU12" s="31"/>
      <c r="JV12" s="31"/>
      <c r="JW12" s="31"/>
      <c r="JX12" s="31"/>
      <c r="JY12" s="31"/>
      <c r="JZ12" s="31"/>
      <c r="KA12" s="31"/>
      <c r="KB12" s="31"/>
      <c r="KC12" s="31"/>
      <c r="KD12" s="31"/>
      <c r="KE12" s="31"/>
      <c r="KF12" s="31"/>
      <c r="KG12" s="31"/>
      <c r="KH12" s="31"/>
      <c r="KI12" s="31"/>
      <c r="KJ12" s="31"/>
      <c r="KK12" s="31"/>
      <c r="KL12" s="31"/>
      <c r="KM12" s="31"/>
      <c r="KN12" s="31"/>
      <c r="KO12" s="31"/>
      <c r="KP12" s="31"/>
      <c r="KQ12" s="31"/>
      <c r="KR12" s="31"/>
      <c r="KS12" s="31"/>
      <c r="KT12" s="31"/>
      <c r="KU12" s="31"/>
      <c r="KV12" s="31"/>
      <c r="KW12" s="31"/>
      <c r="KX12" s="31"/>
      <c r="KY12" s="31"/>
      <c r="KZ12" s="31"/>
      <c r="LA12" s="31"/>
      <c r="LB12" s="31"/>
      <c r="LC12" s="31"/>
      <c r="LD12" s="31"/>
      <c r="LE12" s="31"/>
      <c r="LF12" s="31"/>
      <c r="LG12" s="31"/>
      <c r="LH12" s="31"/>
      <c r="LI12" s="31"/>
      <c r="LJ12" s="31"/>
      <c r="LK12" s="31"/>
      <c r="LL12" s="31"/>
      <c r="LM12" s="31"/>
      <c r="LN12" s="31"/>
      <c r="LO12" s="31"/>
      <c r="LP12" s="31"/>
      <c r="LQ12" s="31"/>
      <c r="LR12" s="31"/>
      <c r="LS12" s="31"/>
      <c r="LT12" s="31"/>
      <c r="LU12" s="31"/>
      <c r="LV12" s="31"/>
      <c r="LW12" s="31"/>
      <c r="LX12" s="31"/>
      <c r="LY12" s="31"/>
      <c r="LZ12" s="31"/>
      <c r="MA12" s="31"/>
      <c r="MB12" s="31"/>
      <c r="MC12" s="31"/>
      <c r="MD12" s="31"/>
      <c r="ME12" s="31"/>
      <c r="MF12" s="31"/>
      <c r="MG12" s="31"/>
      <c r="MH12" s="31"/>
      <c r="MI12" s="31"/>
      <c r="MJ12" s="31"/>
      <c r="MK12" s="31"/>
      <c r="ML12" s="31"/>
      <c r="MM12" s="31"/>
      <c r="MN12" s="31"/>
      <c r="MO12" s="31"/>
      <c r="MP12" s="31"/>
      <c r="MQ12" s="31"/>
      <c r="MR12" s="31"/>
      <c r="MS12" s="31"/>
      <c r="MT12" s="31"/>
      <c r="MU12" s="31"/>
      <c r="MV12" s="31"/>
      <c r="MW12" s="31"/>
      <c r="MX12" s="31"/>
      <c r="MY12" s="31"/>
      <c r="MZ12" s="31"/>
      <c r="NA12" s="31"/>
      <c r="NB12" s="31"/>
      <c r="NC12" s="31"/>
      <c r="ND12" s="31"/>
      <c r="NE12" s="31"/>
      <c r="NF12" s="31"/>
      <c r="NG12" s="31"/>
      <c r="NH12" s="31"/>
      <c r="NI12" s="31"/>
      <c r="NJ12" s="31"/>
      <c r="NK12" s="31"/>
      <c r="NL12" s="31"/>
      <c r="NM12" s="31"/>
      <c r="NN12" s="31"/>
      <c r="NO12" s="31"/>
      <c r="NP12" s="31"/>
      <c r="NQ12" s="31"/>
      <c r="NR12" s="31"/>
      <c r="NS12" s="31"/>
      <c r="NT12" s="31"/>
      <c r="NU12" s="31"/>
      <c r="NV12" s="31"/>
      <c r="NW12" s="31"/>
      <c r="NX12" s="31"/>
      <c r="NY12" s="31"/>
      <c r="NZ12" s="31"/>
      <c r="OA12" s="31"/>
      <c r="OB12" s="31"/>
      <c r="OC12" s="31"/>
      <c r="OD12" s="31"/>
      <c r="OE12" s="31"/>
      <c r="OF12" s="31"/>
      <c r="OG12" s="31"/>
      <c r="OH12" s="31"/>
      <c r="OI12" s="31"/>
      <c r="OJ12" s="31"/>
      <c r="OK12" s="31"/>
      <c r="OL12" s="31"/>
      <c r="OM12" s="31"/>
      <c r="ON12" s="31"/>
      <c r="OO12" s="31"/>
      <c r="OP12" s="31"/>
      <c r="OQ12" s="31"/>
      <c r="OR12" s="31"/>
      <c r="OS12" s="31"/>
      <c r="OT12" s="31"/>
      <c r="OU12" s="31"/>
      <c r="OV12" s="31"/>
      <c r="OW12" s="31"/>
      <c r="OX12" s="31"/>
      <c r="OY12" s="31"/>
      <c r="OZ12" s="31"/>
      <c r="PA12" s="31"/>
      <c r="PB12" s="31"/>
      <c r="PC12" s="31"/>
      <c r="PD12" s="31"/>
      <c r="PE12" s="31"/>
      <c r="PF12" s="31"/>
      <c r="PG12" s="31"/>
      <c r="PH12" s="31"/>
      <c r="PI12" s="31"/>
      <c r="PJ12" s="31"/>
      <c r="PK12" s="31"/>
      <c r="PL12" s="31"/>
      <c r="PM12" s="31"/>
      <c r="PN12" s="31"/>
      <c r="PO12" s="31"/>
      <c r="PP12" s="31"/>
      <c r="PQ12" s="31"/>
      <c r="PR12" s="31"/>
      <c r="PS12" s="31"/>
      <c r="PT12" s="31"/>
      <c r="PU12" s="31"/>
      <c r="PV12" s="31"/>
      <c r="PW12" s="31"/>
      <c r="PX12" s="31"/>
      <c r="PY12" s="31"/>
      <c r="PZ12" s="31"/>
      <c r="QA12" s="31"/>
      <c r="QB12" s="31"/>
      <c r="QC12" s="31"/>
    </row>
    <row r="13" spans="1:445">
      <c r="A13" s="36" t="s">
        <v>43</v>
      </c>
      <c r="B13" s="33" t="s">
        <v>27</v>
      </c>
      <c r="C13" s="33">
        <v>85</v>
      </c>
      <c r="D13" s="33" t="s">
        <v>42</v>
      </c>
      <c r="E13" s="33"/>
      <c r="F13" s="33">
        <v>600</v>
      </c>
      <c r="G13" s="33"/>
      <c r="H13" s="33">
        <v>100</v>
      </c>
      <c r="I13" s="33">
        <v>100</v>
      </c>
      <c r="J13" s="33">
        <v>100</v>
      </c>
      <c r="K13" s="33">
        <v>100</v>
      </c>
      <c r="L13" s="33">
        <v>100</v>
      </c>
      <c r="M13" s="33">
        <v>100</v>
      </c>
      <c r="N13" s="33"/>
      <c r="O13" s="33"/>
      <c r="P13" s="33"/>
      <c r="Q13" s="33"/>
      <c r="R13" s="33"/>
      <c r="S13" s="33"/>
      <c r="T13" s="20">
        <f t="shared" si="1"/>
        <v>600</v>
      </c>
      <c r="U13" s="20">
        <f t="shared" si="2"/>
        <v>0</v>
      </c>
      <c r="V13" s="34">
        <f t="shared" si="4"/>
        <v>1</v>
      </c>
      <c r="X13" s="35" t="str">
        <f t="shared" si="3"/>
        <v/>
      </c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1"/>
      <c r="HJ13" s="31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  <c r="IC13" s="31"/>
      <c r="ID13" s="31"/>
      <c r="IE13" s="31"/>
      <c r="IF13" s="31"/>
      <c r="IG13" s="31"/>
      <c r="IH13" s="31"/>
      <c r="II13" s="31"/>
      <c r="IJ13" s="31"/>
      <c r="IK13" s="31"/>
      <c r="IL13" s="31"/>
      <c r="IM13" s="31"/>
      <c r="IN13" s="31"/>
      <c r="IO13" s="31"/>
      <c r="IP13" s="31"/>
      <c r="IQ13" s="31"/>
      <c r="IR13" s="31"/>
      <c r="IS13" s="31"/>
      <c r="IT13" s="31"/>
      <c r="IU13" s="31"/>
      <c r="IV13" s="31"/>
      <c r="IW13" s="31"/>
      <c r="IX13" s="31"/>
      <c r="IY13" s="31"/>
      <c r="IZ13" s="31"/>
      <c r="JA13" s="31"/>
      <c r="JB13" s="31"/>
      <c r="JC13" s="31"/>
      <c r="JD13" s="31"/>
      <c r="JE13" s="31"/>
      <c r="JF13" s="31"/>
      <c r="JG13" s="31"/>
      <c r="JH13" s="31"/>
      <c r="JI13" s="31"/>
      <c r="JJ13" s="31"/>
      <c r="JK13" s="31"/>
      <c r="JL13" s="31"/>
      <c r="JM13" s="31"/>
      <c r="JN13" s="31"/>
      <c r="JO13" s="31"/>
      <c r="JP13" s="31"/>
      <c r="JQ13" s="31"/>
      <c r="JR13" s="31"/>
      <c r="JS13" s="31"/>
      <c r="JT13" s="31"/>
      <c r="JU13" s="31"/>
      <c r="JV13" s="31"/>
      <c r="JW13" s="31"/>
      <c r="JX13" s="31"/>
      <c r="JY13" s="31"/>
      <c r="JZ13" s="31"/>
      <c r="KA13" s="31"/>
      <c r="KB13" s="31"/>
      <c r="KC13" s="31"/>
      <c r="KD13" s="31"/>
      <c r="KE13" s="31"/>
      <c r="KF13" s="31"/>
      <c r="KG13" s="31"/>
      <c r="KH13" s="31"/>
      <c r="KI13" s="31"/>
      <c r="KJ13" s="31"/>
      <c r="KK13" s="31"/>
      <c r="KL13" s="31"/>
      <c r="KM13" s="31"/>
      <c r="KN13" s="31"/>
      <c r="KO13" s="31"/>
      <c r="KP13" s="31"/>
      <c r="KQ13" s="31"/>
      <c r="KR13" s="31"/>
      <c r="KS13" s="31"/>
      <c r="KT13" s="31"/>
      <c r="KU13" s="31"/>
      <c r="KV13" s="31"/>
      <c r="KW13" s="31"/>
      <c r="KX13" s="31"/>
      <c r="KY13" s="31"/>
      <c r="KZ13" s="31"/>
      <c r="LA13" s="31"/>
      <c r="LB13" s="31"/>
      <c r="LC13" s="31"/>
      <c r="LD13" s="31"/>
      <c r="LE13" s="31"/>
      <c r="LF13" s="31"/>
      <c r="LG13" s="31"/>
      <c r="LH13" s="31"/>
      <c r="LI13" s="31"/>
      <c r="LJ13" s="31"/>
      <c r="LK13" s="31"/>
      <c r="LL13" s="31"/>
      <c r="LM13" s="31"/>
      <c r="LN13" s="31"/>
      <c r="LO13" s="31"/>
      <c r="LP13" s="31"/>
      <c r="LQ13" s="31"/>
      <c r="LR13" s="31"/>
      <c r="LS13" s="31"/>
      <c r="LT13" s="31"/>
      <c r="LU13" s="31"/>
      <c r="LV13" s="31"/>
      <c r="LW13" s="31"/>
      <c r="LX13" s="31"/>
      <c r="LY13" s="31"/>
      <c r="LZ13" s="31"/>
      <c r="MA13" s="31"/>
      <c r="MB13" s="31"/>
      <c r="MC13" s="31"/>
      <c r="MD13" s="31"/>
      <c r="ME13" s="31"/>
      <c r="MF13" s="31"/>
      <c r="MG13" s="31"/>
      <c r="MH13" s="31"/>
      <c r="MI13" s="31"/>
      <c r="MJ13" s="31"/>
      <c r="MK13" s="31"/>
      <c r="ML13" s="31"/>
      <c r="MM13" s="31"/>
      <c r="MN13" s="31"/>
      <c r="MO13" s="31"/>
      <c r="MP13" s="31"/>
      <c r="MQ13" s="31"/>
      <c r="MR13" s="31"/>
      <c r="MS13" s="31"/>
      <c r="MT13" s="31"/>
      <c r="MU13" s="31"/>
      <c r="MV13" s="31"/>
      <c r="MW13" s="31"/>
      <c r="MX13" s="31"/>
      <c r="MY13" s="31"/>
      <c r="MZ13" s="31"/>
      <c r="NA13" s="31"/>
      <c r="NB13" s="31"/>
      <c r="NC13" s="31"/>
      <c r="ND13" s="31"/>
      <c r="NE13" s="31"/>
      <c r="NF13" s="31"/>
      <c r="NG13" s="31"/>
      <c r="NH13" s="31"/>
      <c r="NI13" s="31"/>
      <c r="NJ13" s="31"/>
      <c r="NK13" s="31"/>
      <c r="NL13" s="31"/>
      <c r="NM13" s="31"/>
      <c r="NN13" s="31"/>
      <c r="NO13" s="31"/>
      <c r="NP13" s="31"/>
      <c r="NQ13" s="31"/>
      <c r="NR13" s="31"/>
      <c r="NS13" s="31"/>
      <c r="NT13" s="31"/>
      <c r="NU13" s="31"/>
      <c r="NV13" s="31"/>
      <c r="NW13" s="31"/>
      <c r="NX13" s="31"/>
      <c r="NY13" s="31"/>
      <c r="NZ13" s="31"/>
      <c r="OA13" s="31"/>
      <c r="OB13" s="31"/>
      <c r="OC13" s="31"/>
      <c r="OD13" s="31"/>
      <c r="OE13" s="31"/>
      <c r="OF13" s="31"/>
      <c r="OG13" s="31"/>
      <c r="OH13" s="31"/>
      <c r="OI13" s="31"/>
      <c r="OJ13" s="31"/>
      <c r="OK13" s="31"/>
      <c r="OL13" s="31"/>
      <c r="OM13" s="31"/>
      <c r="ON13" s="31"/>
      <c r="OO13" s="31"/>
      <c r="OP13" s="31"/>
      <c r="OQ13" s="31"/>
      <c r="OR13" s="31"/>
      <c r="OS13" s="31"/>
      <c r="OT13" s="31"/>
      <c r="OU13" s="31"/>
      <c r="OV13" s="31"/>
      <c r="OW13" s="31"/>
      <c r="OX13" s="31"/>
      <c r="OY13" s="31"/>
      <c r="OZ13" s="31"/>
      <c r="PA13" s="31"/>
      <c r="PB13" s="31"/>
      <c r="PC13" s="31"/>
      <c r="PD13" s="31"/>
      <c r="PE13" s="31"/>
      <c r="PF13" s="31"/>
      <c r="PG13" s="31"/>
      <c r="PH13" s="31"/>
      <c r="PI13" s="31"/>
      <c r="PJ13" s="31"/>
      <c r="PK13" s="31"/>
      <c r="PL13" s="31"/>
      <c r="PM13" s="31"/>
      <c r="PN13" s="31"/>
      <c r="PO13" s="31"/>
      <c r="PP13" s="31"/>
      <c r="PQ13" s="31"/>
      <c r="PR13" s="31"/>
      <c r="PS13" s="31"/>
      <c r="PT13" s="31"/>
      <c r="PU13" s="31"/>
      <c r="PV13" s="31"/>
      <c r="PW13" s="31"/>
      <c r="PX13" s="31"/>
      <c r="PY13" s="31"/>
      <c r="PZ13" s="31"/>
      <c r="QA13" s="31"/>
      <c r="QB13" s="31"/>
      <c r="QC13" s="31"/>
    </row>
    <row r="14" spans="1:445">
      <c r="A14" s="36" t="s">
        <v>44</v>
      </c>
      <c r="B14" s="33" t="s">
        <v>27</v>
      </c>
      <c r="C14" s="33">
        <v>32</v>
      </c>
      <c r="D14" s="33" t="s">
        <v>46</v>
      </c>
      <c r="E14" s="33"/>
      <c r="F14" s="33">
        <v>300</v>
      </c>
      <c r="G14" s="33">
        <v>40</v>
      </c>
      <c r="H14" s="33"/>
      <c r="I14" s="33">
        <v>32</v>
      </c>
      <c r="J14" s="33">
        <v>32</v>
      </c>
      <c r="K14" s="33">
        <v>32</v>
      </c>
      <c r="L14" s="33">
        <v>32</v>
      </c>
      <c r="M14" s="33">
        <v>32</v>
      </c>
      <c r="N14" s="33">
        <v>32</v>
      </c>
      <c r="O14" s="33">
        <v>32</v>
      </c>
      <c r="P14" s="33">
        <v>36</v>
      </c>
      <c r="Q14" s="33"/>
      <c r="R14" s="33"/>
      <c r="S14" s="33"/>
      <c r="T14" s="20">
        <f t="shared" si="1"/>
        <v>300</v>
      </c>
      <c r="U14" s="20">
        <f t="shared" si="2"/>
        <v>0</v>
      </c>
      <c r="V14" s="34">
        <f t="shared" si="4"/>
        <v>1</v>
      </c>
      <c r="X14" s="35" t="str">
        <f t="shared" si="3"/>
        <v/>
      </c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  <c r="IS14" s="31"/>
      <c r="IT14" s="31"/>
      <c r="IU14" s="31"/>
      <c r="IV14" s="31"/>
      <c r="IW14" s="31"/>
      <c r="IX14" s="31"/>
      <c r="IY14" s="31"/>
      <c r="IZ14" s="31"/>
      <c r="JA14" s="31"/>
      <c r="JB14" s="31"/>
      <c r="JC14" s="31"/>
      <c r="JD14" s="31"/>
      <c r="JE14" s="31"/>
      <c r="JF14" s="31"/>
      <c r="JG14" s="31"/>
      <c r="JH14" s="31"/>
      <c r="JI14" s="31"/>
      <c r="JJ14" s="31"/>
      <c r="JK14" s="31"/>
      <c r="JL14" s="31"/>
      <c r="JM14" s="31"/>
      <c r="JN14" s="31"/>
      <c r="JO14" s="31"/>
      <c r="JP14" s="31"/>
      <c r="JQ14" s="31"/>
      <c r="JR14" s="31"/>
      <c r="JS14" s="31"/>
      <c r="JT14" s="31"/>
      <c r="JU14" s="31"/>
      <c r="JV14" s="31"/>
      <c r="JW14" s="31"/>
      <c r="JX14" s="31"/>
      <c r="JY14" s="31"/>
      <c r="JZ14" s="31"/>
      <c r="KA14" s="31"/>
      <c r="KB14" s="31"/>
      <c r="KC14" s="31"/>
      <c r="KD14" s="31"/>
      <c r="KE14" s="31"/>
      <c r="KF14" s="31"/>
      <c r="KG14" s="31"/>
      <c r="KH14" s="31"/>
      <c r="KI14" s="31"/>
      <c r="KJ14" s="31"/>
      <c r="KK14" s="31"/>
      <c r="KL14" s="31"/>
      <c r="KM14" s="31"/>
      <c r="KN14" s="31"/>
      <c r="KO14" s="31"/>
      <c r="KP14" s="31"/>
      <c r="KQ14" s="31"/>
      <c r="KR14" s="31"/>
      <c r="KS14" s="31"/>
      <c r="KT14" s="31"/>
      <c r="KU14" s="31"/>
      <c r="KV14" s="31"/>
      <c r="KW14" s="31"/>
      <c r="KX14" s="31"/>
      <c r="KY14" s="31"/>
      <c r="KZ14" s="31"/>
      <c r="LA14" s="31"/>
      <c r="LB14" s="31"/>
      <c r="LC14" s="31"/>
      <c r="LD14" s="31"/>
      <c r="LE14" s="31"/>
      <c r="LF14" s="31"/>
      <c r="LG14" s="31"/>
      <c r="LH14" s="31"/>
      <c r="LI14" s="31"/>
      <c r="LJ14" s="31"/>
      <c r="LK14" s="31"/>
      <c r="LL14" s="31"/>
      <c r="LM14" s="31"/>
      <c r="LN14" s="31"/>
      <c r="LO14" s="31"/>
      <c r="LP14" s="31"/>
      <c r="LQ14" s="31"/>
      <c r="LR14" s="31"/>
      <c r="LS14" s="31"/>
      <c r="LT14" s="31"/>
      <c r="LU14" s="31"/>
      <c r="LV14" s="31"/>
      <c r="LW14" s="31"/>
      <c r="LX14" s="31"/>
      <c r="LY14" s="31"/>
      <c r="LZ14" s="31"/>
      <c r="MA14" s="31"/>
      <c r="MB14" s="31"/>
      <c r="MC14" s="31"/>
      <c r="MD14" s="31"/>
      <c r="ME14" s="31"/>
      <c r="MF14" s="31"/>
      <c r="MG14" s="31"/>
      <c r="MH14" s="31"/>
      <c r="MI14" s="31"/>
      <c r="MJ14" s="31"/>
      <c r="MK14" s="31"/>
      <c r="ML14" s="31"/>
      <c r="MM14" s="31"/>
      <c r="MN14" s="31"/>
      <c r="MO14" s="31"/>
      <c r="MP14" s="31"/>
      <c r="MQ14" s="31"/>
      <c r="MR14" s="31"/>
      <c r="MS14" s="31"/>
      <c r="MT14" s="31"/>
      <c r="MU14" s="31"/>
      <c r="MV14" s="31"/>
      <c r="MW14" s="31"/>
      <c r="MX14" s="31"/>
      <c r="MY14" s="31"/>
      <c r="MZ14" s="31"/>
      <c r="NA14" s="31"/>
      <c r="NB14" s="31"/>
      <c r="NC14" s="31"/>
      <c r="ND14" s="31"/>
      <c r="NE14" s="31"/>
      <c r="NF14" s="31"/>
      <c r="NG14" s="31"/>
      <c r="NH14" s="31"/>
      <c r="NI14" s="31"/>
      <c r="NJ14" s="31"/>
      <c r="NK14" s="31"/>
      <c r="NL14" s="31"/>
      <c r="NM14" s="31"/>
      <c r="NN14" s="31"/>
      <c r="NO14" s="31"/>
      <c r="NP14" s="31"/>
      <c r="NQ14" s="31"/>
      <c r="NR14" s="31"/>
      <c r="NS14" s="31"/>
      <c r="NT14" s="31"/>
      <c r="NU14" s="31"/>
      <c r="NV14" s="31"/>
      <c r="NW14" s="31"/>
      <c r="NX14" s="31"/>
      <c r="NY14" s="31"/>
      <c r="NZ14" s="31"/>
      <c r="OA14" s="31"/>
      <c r="OB14" s="31"/>
      <c r="OC14" s="31"/>
      <c r="OD14" s="31"/>
      <c r="OE14" s="31"/>
      <c r="OF14" s="31"/>
      <c r="OG14" s="31"/>
      <c r="OH14" s="31"/>
      <c r="OI14" s="31"/>
      <c r="OJ14" s="31"/>
      <c r="OK14" s="31"/>
      <c r="OL14" s="31"/>
      <c r="OM14" s="31"/>
      <c r="ON14" s="31"/>
      <c r="OO14" s="31"/>
      <c r="OP14" s="31"/>
      <c r="OQ14" s="31"/>
      <c r="OR14" s="31"/>
      <c r="OS14" s="31"/>
      <c r="OT14" s="31"/>
      <c r="OU14" s="31"/>
      <c r="OV14" s="31"/>
      <c r="OW14" s="31"/>
      <c r="OX14" s="31"/>
      <c r="OY14" s="31"/>
      <c r="OZ14" s="31"/>
      <c r="PA14" s="31"/>
      <c r="PB14" s="31"/>
      <c r="PC14" s="31"/>
      <c r="PD14" s="31"/>
      <c r="PE14" s="31"/>
      <c r="PF14" s="31"/>
      <c r="PG14" s="31"/>
      <c r="PH14" s="31"/>
      <c r="PI14" s="31"/>
      <c r="PJ14" s="31"/>
      <c r="PK14" s="31"/>
      <c r="PL14" s="31"/>
      <c r="PM14" s="31"/>
      <c r="PN14" s="31"/>
      <c r="PO14" s="31"/>
      <c r="PP14" s="31"/>
      <c r="PQ14" s="31"/>
      <c r="PR14" s="31"/>
      <c r="PS14" s="31"/>
      <c r="PT14" s="31"/>
      <c r="PU14" s="31"/>
      <c r="PV14" s="31"/>
      <c r="PW14" s="31"/>
      <c r="PX14" s="31"/>
      <c r="PY14" s="31"/>
      <c r="PZ14" s="31"/>
      <c r="QA14" s="31"/>
      <c r="QB14" s="31"/>
      <c r="QC14" s="31"/>
    </row>
    <row r="15" spans="1:445">
      <c r="A15" s="36" t="s">
        <v>44</v>
      </c>
      <c r="B15" s="33" t="s">
        <v>27</v>
      </c>
      <c r="C15" s="33">
        <v>85</v>
      </c>
      <c r="D15" s="33" t="s">
        <v>40</v>
      </c>
      <c r="E15" s="33"/>
      <c r="F15" s="33">
        <v>655</v>
      </c>
      <c r="G15" s="33">
        <v>55</v>
      </c>
      <c r="H15" s="33"/>
      <c r="I15" s="33">
        <v>75</v>
      </c>
      <c r="J15" s="33">
        <v>75</v>
      </c>
      <c r="K15" s="33">
        <v>75</v>
      </c>
      <c r="L15" s="33">
        <v>75</v>
      </c>
      <c r="M15" s="33">
        <v>75</v>
      </c>
      <c r="N15" s="33">
        <v>75</v>
      </c>
      <c r="O15" s="33">
        <v>75</v>
      </c>
      <c r="P15" s="33">
        <v>75</v>
      </c>
      <c r="Q15" s="33"/>
      <c r="R15" s="33"/>
      <c r="S15" s="33"/>
      <c r="T15" s="20">
        <f t="shared" si="1"/>
        <v>655</v>
      </c>
      <c r="U15" s="20">
        <f t="shared" si="2"/>
        <v>0</v>
      </c>
      <c r="V15" s="34">
        <f t="shared" si="4"/>
        <v>1</v>
      </c>
      <c r="X15" s="35" t="str">
        <f t="shared" si="3"/>
        <v/>
      </c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1"/>
      <c r="HJ15" s="31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  <c r="IC15" s="31"/>
      <c r="ID15" s="31"/>
      <c r="IE15" s="31"/>
      <c r="IF15" s="31"/>
      <c r="IG15" s="31"/>
      <c r="IH15" s="31"/>
      <c r="II15" s="31"/>
      <c r="IJ15" s="31"/>
      <c r="IK15" s="31"/>
      <c r="IL15" s="31"/>
      <c r="IM15" s="31"/>
      <c r="IN15" s="31"/>
      <c r="IO15" s="31"/>
      <c r="IP15" s="31"/>
      <c r="IQ15" s="31"/>
      <c r="IR15" s="31"/>
      <c r="IS15" s="31"/>
      <c r="IT15" s="31"/>
      <c r="IU15" s="31"/>
      <c r="IV15" s="31"/>
      <c r="IW15" s="31"/>
      <c r="IX15" s="31"/>
      <c r="IY15" s="31"/>
      <c r="IZ15" s="31"/>
      <c r="JA15" s="31"/>
      <c r="JB15" s="31"/>
      <c r="JC15" s="31"/>
      <c r="JD15" s="31"/>
      <c r="JE15" s="31"/>
      <c r="JF15" s="31"/>
      <c r="JG15" s="31"/>
      <c r="JH15" s="31"/>
      <c r="JI15" s="31"/>
      <c r="JJ15" s="31"/>
      <c r="JK15" s="31"/>
      <c r="JL15" s="31"/>
      <c r="JM15" s="31"/>
      <c r="JN15" s="31"/>
      <c r="JO15" s="31"/>
      <c r="JP15" s="31"/>
      <c r="JQ15" s="31"/>
      <c r="JR15" s="31"/>
      <c r="JS15" s="31"/>
      <c r="JT15" s="31"/>
      <c r="JU15" s="31"/>
      <c r="JV15" s="31"/>
      <c r="JW15" s="31"/>
      <c r="JX15" s="31"/>
      <c r="JY15" s="31"/>
      <c r="JZ15" s="31"/>
      <c r="KA15" s="31"/>
      <c r="KB15" s="31"/>
      <c r="KC15" s="31"/>
      <c r="KD15" s="31"/>
      <c r="KE15" s="31"/>
      <c r="KF15" s="31"/>
      <c r="KG15" s="31"/>
      <c r="KH15" s="31"/>
      <c r="KI15" s="31"/>
      <c r="KJ15" s="31"/>
      <c r="KK15" s="31"/>
      <c r="KL15" s="31"/>
      <c r="KM15" s="31"/>
      <c r="KN15" s="31"/>
      <c r="KO15" s="31"/>
      <c r="KP15" s="31"/>
      <c r="KQ15" s="31"/>
      <c r="KR15" s="31"/>
      <c r="KS15" s="31"/>
      <c r="KT15" s="31"/>
      <c r="KU15" s="31"/>
      <c r="KV15" s="31"/>
      <c r="KW15" s="31"/>
      <c r="KX15" s="31"/>
      <c r="KY15" s="31"/>
      <c r="KZ15" s="31"/>
      <c r="LA15" s="31"/>
      <c r="LB15" s="31"/>
      <c r="LC15" s="31"/>
      <c r="LD15" s="31"/>
      <c r="LE15" s="31"/>
      <c r="LF15" s="31"/>
      <c r="LG15" s="31"/>
      <c r="LH15" s="31"/>
      <c r="LI15" s="31"/>
      <c r="LJ15" s="31"/>
      <c r="LK15" s="31"/>
      <c r="LL15" s="31"/>
      <c r="LM15" s="31"/>
      <c r="LN15" s="31"/>
      <c r="LO15" s="31"/>
      <c r="LP15" s="31"/>
      <c r="LQ15" s="31"/>
      <c r="LR15" s="31"/>
      <c r="LS15" s="31"/>
      <c r="LT15" s="31"/>
      <c r="LU15" s="31"/>
      <c r="LV15" s="31"/>
      <c r="LW15" s="31"/>
      <c r="LX15" s="31"/>
      <c r="LY15" s="31"/>
      <c r="LZ15" s="31"/>
      <c r="MA15" s="31"/>
      <c r="MB15" s="31"/>
      <c r="MC15" s="31"/>
      <c r="MD15" s="31"/>
      <c r="ME15" s="31"/>
      <c r="MF15" s="31"/>
      <c r="MG15" s="31"/>
      <c r="MH15" s="31"/>
      <c r="MI15" s="31"/>
      <c r="MJ15" s="31"/>
      <c r="MK15" s="31"/>
      <c r="ML15" s="31"/>
      <c r="MM15" s="31"/>
      <c r="MN15" s="31"/>
      <c r="MO15" s="31"/>
      <c r="MP15" s="31"/>
      <c r="MQ15" s="31"/>
      <c r="MR15" s="31"/>
      <c r="MS15" s="31"/>
      <c r="MT15" s="31"/>
      <c r="MU15" s="31"/>
      <c r="MV15" s="31"/>
      <c r="MW15" s="31"/>
      <c r="MX15" s="31"/>
      <c r="MY15" s="31"/>
      <c r="MZ15" s="31"/>
      <c r="NA15" s="31"/>
      <c r="NB15" s="31"/>
      <c r="NC15" s="31"/>
      <c r="ND15" s="31"/>
      <c r="NE15" s="31"/>
      <c r="NF15" s="31"/>
      <c r="NG15" s="31"/>
      <c r="NH15" s="31"/>
      <c r="NI15" s="31"/>
      <c r="NJ15" s="31"/>
      <c r="NK15" s="31"/>
      <c r="NL15" s="31"/>
      <c r="NM15" s="31"/>
      <c r="NN15" s="31"/>
      <c r="NO15" s="31"/>
      <c r="NP15" s="31"/>
      <c r="NQ15" s="31"/>
      <c r="NR15" s="31"/>
      <c r="NS15" s="31"/>
      <c r="NT15" s="31"/>
      <c r="NU15" s="31"/>
      <c r="NV15" s="31"/>
      <c r="NW15" s="31"/>
      <c r="NX15" s="31"/>
      <c r="NY15" s="31"/>
      <c r="NZ15" s="31"/>
      <c r="OA15" s="31"/>
      <c r="OB15" s="31"/>
      <c r="OC15" s="31"/>
      <c r="OD15" s="31"/>
      <c r="OE15" s="31"/>
      <c r="OF15" s="31"/>
      <c r="OG15" s="31"/>
      <c r="OH15" s="31"/>
      <c r="OI15" s="31"/>
      <c r="OJ15" s="31"/>
      <c r="OK15" s="31"/>
      <c r="OL15" s="31"/>
      <c r="OM15" s="31"/>
      <c r="ON15" s="31"/>
      <c r="OO15" s="31"/>
      <c r="OP15" s="31"/>
      <c r="OQ15" s="31"/>
      <c r="OR15" s="31"/>
      <c r="OS15" s="31"/>
      <c r="OT15" s="31"/>
      <c r="OU15" s="31"/>
      <c r="OV15" s="31"/>
      <c r="OW15" s="31"/>
      <c r="OX15" s="31"/>
      <c r="OY15" s="31"/>
      <c r="OZ15" s="31"/>
      <c r="PA15" s="31"/>
      <c r="PB15" s="31"/>
      <c r="PC15" s="31"/>
      <c r="PD15" s="31"/>
      <c r="PE15" s="31"/>
      <c r="PF15" s="31"/>
      <c r="PG15" s="31"/>
      <c r="PH15" s="31"/>
      <c r="PI15" s="31"/>
      <c r="PJ15" s="31"/>
      <c r="PK15" s="31"/>
      <c r="PL15" s="31"/>
      <c r="PM15" s="31"/>
      <c r="PN15" s="31"/>
      <c r="PO15" s="31"/>
      <c r="PP15" s="31"/>
      <c r="PQ15" s="31"/>
      <c r="PR15" s="31"/>
      <c r="PS15" s="31"/>
      <c r="PT15" s="31"/>
      <c r="PU15" s="31"/>
      <c r="PV15" s="31"/>
      <c r="PW15" s="31"/>
      <c r="PX15" s="31"/>
      <c r="PY15" s="31"/>
      <c r="PZ15" s="31"/>
      <c r="QA15" s="31"/>
      <c r="QB15" s="31"/>
      <c r="QC15" s="31"/>
    </row>
    <row r="16" spans="1:445">
      <c r="A16" s="36" t="s">
        <v>47</v>
      </c>
      <c r="B16" s="33" t="s">
        <v>27</v>
      </c>
      <c r="C16" s="33"/>
      <c r="D16" s="33" t="s">
        <v>35</v>
      </c>
      <c r="E16" s="33"/>
      <c r="F16" s="33">
        <v>751</v>
      </c>
      <c r="G16" s="33">
        <v>55</v>
      </c>
      <c r="H16" s="33"/>
      <c r="I16" s="33">
        <v>87</v>
      </c>
      <c r="J16" s="33">
        <v>87</v>
      </c>
      <c r="K16" s="33">
        <v>87</v>
      </c>
      <c r="L16" s="33">
        <v>87</v>
      </c>
      <c r="M16" s="33">
        <v>87</v>
      </c>
      <c r="N16" s="33">
        <v>87</v>
      </c>
      <c r="O16" s="33">
        <v>87</v>
      </c>
      <c r="P16" s="33">
        <v>87</v>
      </c>
      <c r="Q16" s="33"/>
      <c r="R16" s="33"/>
      <c r="S16" s="33"/>
      <c r="T16" s="20">
        <f t="shared" si="1"/>
        <v>751</v>
      </c>
      <c r="U16" s="20">
        <f t="shared" si="2"/>
        <v>0</v>
      </c>
      <c r="V16" s="34">
        <f t="shared" si="4"/>
        <v>1</v>
      </c>
      <c r="X16" s="35" t="str">
        <f t="shared" si="3"/>
        <v/>
      </c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  <c r="FX16" s="31"/>
      <c r="FY16" s="31"/>
      <c r="FZ16" s="31"/>
      <c r="GA16" s="31"/>
      <c r="GB16" s="31"/>
      <c r="GC16" s="31"/>
      <c r="GD16" s="31"/>
      <c r="GE16" s="31"/>
      <c r="GF16" s="31"/>
      <c r="GG16" s="31"/>
      <c r="GH16" s="31"/>
      <c r="GI16" s="31"/>
      <c r="GJ16" s="31"/>
      <c r="GK16" s="31"/>
      <c r="GL16" s="31"/>
      <c r="GM16" s="31"/>
      <c r="GN16" s="31"/>
      <c r="GO16" s="31"/>
      <c r="GP16" s="31"/>
      <c r="GQ16" s="31"/>
      <c r="GR16" s="31"/>
      <c r="GS16" s="31"/>
      <c r="GT16" s="31"/>
      <c r="GU16" s="31"/>
      <c r="GV16" s="31"/>
      <c r="GW16" s="31"/>
      <c r="GX16" s="31"/>
      <c r="GY16" s="31"/>
      <c r="GZ16" s="31"/>
      <c r="HA16" s="31"/>
      <c r="HB16" s="31"/>
      <c r="HC16" s="31"/>
      <c r="HD16" s="31"/>
      <c r="HE16" s="31"/>
      <c r="HF16" s="31"/>
      <c r="HG16" s="31"/>
      <c r="HH16" s="31"/>
      <c r="HI16" s="31"/>
      <c r="HJ16" s="31"/>
      <c r="HK16" s="31"/>
      <c r="HL16" s="31"/>
      <c r="HM16" s="31"/>
      <c r="HN16" s="31"/>
      <c r="HO16" s="31"/>
      <c r="HP16" s="31"/>
      <c r="HQ16" s="31"/>
      <c r="HR16" s="31"/>
      <c r="HS16" s="31"/>
      <c r="HT16" s="31"/>
      <c r="HU16" s="31"/>
      <c r="HV16" s="31"/>
      <c r="HW16" s="31"/>
      <c r="HX16" s="31"/>
      <c r="HY16" s="31"/>
      <c r="HZ16" s="31"/>
      <c r="IA16" s="31"/>
      <c r="IB16" s="31"/>
      <c r="IC16" s="31"/>
      <c r="ID16" s="31"/>
      <c r="IE16" s="31"/>
      <c r="IF16" s="31"/>
      <c r="IG16" s="31"/>
      <c r="IH16" s="31"/>
      <c r="II16" s="31"/>
      <c r="IJ16" s="31"/>
      <c r="IK16" s="31"/>
      <c r="IL16" s="31"/>
      <c r="IM16" s="31"/>
      <c r="IN16" s="31"/>
      <c r="IO16" s="31"/>
      <c r="IP16" s="31"/>
      <c r="IQ16" s="31"/>
      <c r="IR16" s="31"/>
      <c r="IS16" s="31"/>
      <c r="IT16" s="31"/>
      <c r="IU16" s="31"/>
      <c r="IV16" s="31"/>
      <c r="IW16" s="31"/>
      <c r="IX16" s="31"/>
      <c r="IY16" s="31"/>
      <c r="IZ16" s="31"/>
      <c r="JA16" s="31"/>
      <c r="JB16" s="31"/>
      <c r="JC16" s="31"/>
      <c r="JD16" s="31"/>
      <c r="JE16" s="31"/>
      <c r="JF16" s="31"/>
      <c r="JG16" s="31"/>
      <c r="JH16" s="31"/>
      <c r="JI16" s="31"/>
      <c r="JJ16" s="31"/>
      <c r="JK16" s="31"/>
      <c r="JL16" s="31"/>
      <c r="JM16" s="31"/>
      <c r="JN16" s="31"/>
      <c r="JO16" s="31"/>
      <c r="JP16" s="31"/>
      <c r="JQ16" s="31"/>
      <c r="JR16" s="31"/>
      <c r="JS16" s="31"/>
      <c r="JT16" s="31"/>
      <c r="JU16" s="31"/>
      <c r="JV16" s="31"/>
      <c r="JW16" s="31"/>
      <c r="JX16" s="31"/>
      <c r="JY16" s="31"/>
      <c r="JZ16" s="31"/>
      <c r="KA16" s="31"/>
      <c r="KB16" s="31"/>
      <c r="KC16" s="31"/>
      <c r="KD16" s="31"/>
      <c r="KE16" s="31"/>
      <c r="KF16" s="31"/>
      <c r="KG16" s="31"/>
      <c r="KH16" s="31"/>
      <c r="KI16" s="31"/>
      <c r="KJ16" s="31"/>
      <c r="KK16" s="31"/>
      <c r="KL16" s="31"/>
      <c r="KM16" s="31"/>
      <c r="KN16" s="31"/>
      <c r="KO16" s="31"/>
      <c r="KP16" s="31"/>
      <c r="KQ16" s="31"/>
      <c r="KR16" s="31"/>
      <c r="KS16" s="31"/>
      <c r="KT16" s="31"/>
      <c r="KU16" s="31"/>
      <c r="KV16" s="31"/>
      <c r="KW16" s="31"/>
      <c r="KX16" s="31"/>
      <c r="KY16" s="31"/>
      <c r="KZ16" s="31"/>
      <c r="LA16" s="31"/>
      <c r="LB16" s="31"/>
      <c r="LC16" s="31"/>
      <c r="LD16" s="31"/>
      <c r="LE16" s="31"/>
      <c r="LF16" s="31"/>
      <c r="LG16" s="31"/>
      <c r="LH16" s="31"/>
      <c r="LI16" s="31"/>
      <c r="LJ16" s="31"/>
      <c r="LK16" s="31"/>
      <c r="LL16" s="31"/>
      <c r="LM16" s="31"/>
      <c r="LN16" s="31"/>
      <c r="LO16" s="31"/>
      <c r="LP16" s="31"/>
      <c r="LQ16" s="31"/>
      <c r="LR16" s="31"/>
      <c r="LS16" s="31"/>
      <c r="LT16" s="31"/>
      <c r="LU16" s="31"/>
      <c r="LV16" s="31"/>
      <c r="LW16" s="31"/>
      <c r="LX16" s="31"/>
      <c r="LY16" s="31"/>
      <c r="LZ16" s="31"/>
      <c r="MA16" s="31"/>
      <c r="MB16" s="31"/>
      <c r="MC16" s="31"/>
      <c r="MD16" s="31"/>
      <c r="ME16" s="31"/>
      <c r="MF16" s="31"/>
      <c r="MG16" s="31"/>
      <c r="MH16" s="31"/>
      <c r="MI16" s="31"/>
      <c r="MJ16" s="31"/>
      <c r="MK16" s="31"/>
      <c r="ML16" s="31"/>
      <c r="MM16" s="31"/>
      <c r="MN16" s="31"/>
      <c r="MO16" s="31"/>
      <c r="MP16" s="31"/>
      <c r="MQ16" s="31"/>
      <c r="MR16" s="31"/>
      <c r="MS16" s="31"/>
      <c r="MT16" s="31"/>
      <c r="MU16" s="31"/>
      <c r="MV16" s="31"/>
      <c r="MW16" s="31"/>
      <c r="MX16" s="31"/>
      <c r="MY16" s="31"/>
      <c r="MZ16" s="31"/>
      <c r="NA16" s="31"/>
      <c r="NB16" s="31"/>
      <c r="NC16" s="31"/>
      <c r="ND16" s="31"/>
      <c r="NE16" s="31"/>
      <c r="NF16" s="31"/>
      <c r="NG16" s="31"/>
      <c r="NH16" s="31"/>
      <c r="NI16" s="31"/>
      <c r="NJ16" s="31"/>
      <c r="NK16" s="31"/>
      <c r="NL16" s="31"/>
      <c r="NM16" s="31"/>
      <c r="NN16" s="31"/>
      <c r="NO16" s="31"/>
      <c r="NP16" s="31"/>
      <c r="NQ16" s="31"/>
      <c r="NR16" s="31"/>
      <c r="NS16" s="31"/>
      <c r="NT16" s="31"/>
      <c r="NU16" s="31"/>
      <c r="NV16" s="31"/>
      <c r="NW16" s="31"/>
      <c r="NX16" s="31"/>
      <c r="NY16" s="31"/>
      <c r="NZ16" s="31"/>
      <c r="OA16" s="31"/>
      <c r="OB16" s="31"/>
      <c r="OC16" s="31"/>
      <c r="OD16" s="31"/>
      <c r="OE16" s="31"/>
      <c r="OF16" s="31"/>
      <c r="OG16" s="31"/>
      <c r="OH16" s="31"/>
      <c r="OI16" s="31"/>
      <c r="OJ16" s="31"/>
      <c r="OK16" s="31"/>
      <c r="OL16" s="31"/>
      <c r="OM16" s="31"/>
      <c r="ON16" s="31"/>
      <c r="OO16" s="31"/>
      <c r="OP16" s="31"/>
      <c r="OQ16" s="31"/>
      <c r="OR16" s="31"/>
      <c r="OS16" s="31"/>
      <c r="OT16" s="31"/>
      <c r="OU16" s="31"/>
      <c r="OV16" s="31"/>
      <c r="OW16" s="31"/>
      <c r="OX16" s="31"/>
      <c r="OY16" s="31"/>
      <c r="OZ16" s="31"/>
      <c r="PA16" s="31"/>
      <c r="PB16" s="31"/>
      <c r="PC16" s="31"/>
      <c r="PD16" s="31"/>
      <c r="PE16" s="31"/>
      <c r="PF16" s="31"/>
      <c r="PG16" s="31"/>
      <c r="PH16" s="31"/>
      <c r="PI16" s="31"/>
      <c r="PJ16" s="31"/>
      <c r="PK16" s="31"/>
      <c r="PL16" s="31"/>
      <c r="PM16" s="31"/>
      <c r="PN16" s="31"/>
      <c r="PO16" s="31"/>
      <c r="PP16" s="31"/>
      <c r="PQ16" s="31"/>
      <c r="PR16" s="31"/>
      <c r="PS16" s="31"/>
      <c r="PT16" s="31"/>
      <c r="PU16" s="31"/>
      <c r="PV16" s="31"/>
      <c r="PW16" s="31"/>
      <c r="PX16" s="31"/>
      <c r="PY16" s="31"/>
      <c r="PZ16" s="31"/>
      <c r="QA16" s="31"/>
      <c r="QB16" s="31"/>
      <c r="QC16" s="31"/>
    </row>
    <row r="17" spans="1:445">
      <c r="A17" s="36" t="s">
        <v>47</v>
      </c>
      <c r="B17" s="33" t="s">
        <v>27</v>
      </c>
      <c r="C17" s="33">
        <v>34</v>
      </c>
      <c r="D17" s="33" t="s">
        <v>48</v>
      </c>
      <c r="E17" s="33"/>
      <c r="F17" s="33">
        <v>400</v>
      </c>
      <c r="G17" s="33"/>
      <c r="H17" s="33">
        <v>50</v>
      </c>
      <c r="I17" s="33">
        <v>50</v>
      </c>
      <c r="J17" s="33">
        <v>50</v>
      </c>
      <c r="K17" s="33">
        <v>50</v>
      </c>
      <c r="L17" s="33">
        <v>50</v>
      </c>
      <c r="M17" s="33">
        <v>50</v>
      </c>
      <c r="N17" s="33">
        <v>50</v>
      </c>
      <c r="O17" s="33">
        <v>50</v>
      </c>
      <c r="P17" s="33"/>
      <c r="Q17" s="33"/>
      <c r="R17" s="33"/>
      <c r="S17" s="33"/>
      <c r="T17" s="20">
        <f t="shared" si="1"/>
        <v>400</v>
      </c>
      <c r="U17" s="20">
        <f t="shared" si="2"/>
        <v>0</v>
      </c>
      <c r="V17" s="34">
        <f t="shared" si="4"/>
        <v>1</v>
      </c>
      <c r="W17" s="37"/>
      <c r="X17" s="35" t="str">
        <f t="shared" si="3"/>
        <v/>
      </c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1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1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1"/>
      <c r="GS17" s="31"/>
      <c r="GT17" s="31"/>
      <c r="GU17" s="31"/>
      <c r="GV17" s="31"/>
      <c r="GW17" s="31"/>
      <c r="GX17" s="31"/>
      <c r="GY17" s="31"/>
      <c r="GZ17" s="31"/>
      <c r="HA17" s="31"/>
      <c r="HB17" s="31"/>
      <c r="HC17" s="31"/>
      <c r="HD17" s="31"/>
      <c r="HE17" s="31"/>
      <c r="HF17" s="31"/>
      <c r="HG17" s="31"/>
      <c r="HH17" s="31"/>
      <c r="HI17" s="31"/>
      <c r="HJ17" s="31"/>
      <c r="HK17" s="31"/>
      <c r="HL17" s="31"/>
      <c r="HM17" s="31"/>
      <c r="HN17" s="31"/>
      <c r="HO17" s="31"/>
      <c r="HP17" s="31"/>
      <c r="HQ17" s="31"/>
      <c r="HR17" s="31"/>
      <c r="HS17" s="31"/>
      <c r="HT17" s="31"/>
      <c r="HU17" s="31"/>
      <c r="HV17" s="31"/>
      <c r="HW17" s="31"/>
      <c r="HX17" s="31"/>
      <c r="HY17" s="31"/>
      <c r="HZ17" s="31"/>
      <c r="IA17" s="31"/>
      <c r="IB17" s="31"/>
      <c r="IC17" s="31"/>
      <c r="ID17" s="31"/>
      <c r="IE17" s="31"/>
      <c r="IF17" s="31"/>
      <c r="IG17" s="31"/>
      <c r="IH17" s="31"/>
      <c r="II17" s="31"/>
      <c r="IJ17" s="31"/>
      <c r="IK17" s="31"/>
      <c r="IL17" s="31"/>
      <c r="IM17" s="31"/>
      <c r="IN17" s="31"/>
      <c r="IO17" s="31"/>
      <c r="IP17" s="31"/>
      <c r="IQ17" s="31"/>
      <c r="IR17" s="31"/>
      <c r="IS17" s="31"/>
      <c r="IT17" s="31"/>
      <c r="IU17" s="31"/>
      <c r="IV17" s="31"/>
      <c r="IW17" s="31"/>
      <c r="IX17" s="31"/>
      <c r="IY17" s="31"/>
      <c r="IZ17" s="31"/>
      <c r="JA17" s="31"/>
      <c r="JB17" s="31"/>
      <c r="JC17" s="31"/>
      <c r="JD17" s="31"/>
      <c r="JE17" s="31"/>
      <c r="JF17" s="31"/>
      <c r="JG17" s="31"/>
      <c r="JH17" s="31"/>
      <c r="JI17" s="31"/>
      <c r="JJ17" s="31"/>
      <c r="JK17" s="31"/>
      <c r="JL17" s="31"/>
      <c r="JM17" s="31"/>
      <c r="JN17" s="31"/>
      <c r="JO17" s="31"/>
      <c r="JP17" s="31"/>
      <c r="JQ17" s="31"/>
      <c r="JR17" s="31"/>
      <c r="JS17" s="31"/>
      <c r="JT17" s="31"/>
      <c r="JU17" s="31"/>
      <c r="JV17" s="31"/>
      <c r="JW17" s="31"/>
      <c r="JX17" s="31"/>
      <c r="JY17" s="31"/>
      <c r="JZ17" s="31"/>
      <c r="KA17" s="31"/>
      <c r="KB17" s="31"/>
      <c r="KC17" s="31"/>
      <c r="KD17" s="31"/>
      <c r="KE17" s="31"/>
      <c r="KF17" s="31"/>
      <c r="KG17" s="31"/>
      <c r="KH17" s="31"/>
      <c r="KI17" s="31"/>
      <c r="KJ17" s="31"/>
      <c r="KK17" s="31"/>
      <c r="KL17" s="31"/>
      <c r="KM17" s="31"/>
      <c r="KN17" s="31"/>
      <c r="KO17" s="31"/>
      <c r="KP17" s="31"/>
      <c r="KQ17" s="31"/>
      <c r="KR17" s="31"/>
      <c r="KS17" s="31"/>
      <c r="KT17" s="31"/>
      <c r="KU17" s="31"/>
      <c r="KV17" s="31"/>
      <c r="KW17" s="31"/>
      <c r="KX17" s="31"/>
      <c r="KY17" s="31"/>
      <c r="KZ17" s="31"/>
      <c r="LA17" s="31"/>
      <c r="LB17" s="31"/>
      <c r="LC17" s="31"/>
      <c r="LD17" s="31"/>
      <c r="LE17" s="31"/>
      <c r="LF17" s="31"/>
      <c r="LG17" s="31"/>
      <c r="LH17" s="31"/>
      <c r="LI17" s="31"/>
      <c r="LJ17" s="31"/>
      <c r="LK17" s="31"/>
      <c r="LL17" s="31"/>
      <c r="LM17" s="31"/>
      <c r="LN17" s="31"/>
      <c r="LO17" s="31"/>
      <c r="LP17" s="31"/>
      <c r="LQ17" s="31"/>
      <c r="LR17" s="31"/>
      <c r="LS17" s="31"/>
      <c r="LT17" s="31"/>
      <c r="LU17" s="31"/>
      <c r="LV17" s="31"/>
      <c r="LW17" s="31"/>
      <c r="LX17" s="31"/>
      <c r="LY17" s="31"/>
      <c r="LZ17" s="31"/>
      <c r="MA17" s="31"/>
      <c r="MB17" s="31"/>
      <c r="MC17" s="31"/>
      <c r="MD17" s="31"/>
      <c r="ME17" s="31"/>
      <c r="MF17" s="31"/>
      <c r="MG17" s="31"/>
      <c r="MH17" s="31"/>
      <c r="MI17" s="31"/>
      <c r="MJ17" s="31"/>
      <c r="MK17" s="31"/>
      <c r="ML17" s="31"/>
      <c r="MM17" s="31"/>
      <c r="MN17" s="31"/>
      <c r="MO17" s="31"/>
      <c r="MP17" s="31"/>
      <c r="MQ17" s="31"/>
      <c r="MR17" s="31"/>
      <c r="MS17" s="31"/>
      <c r="MT17" s="31"/>
      <c r="MU17" s="31"/>
      <c r="MV17" s="31"/>
      <c r="MW17" s="31"/>
      <c r="MX17" s="31"/>
      <c r="MY17" s="31"/>
      <c r="MZ17" s="31"/>
      <c r="NA17" s="31"/>
      <c r="NB17" s="31"/>
      <c r="NC17" s="31"/>
      <c r="ND17" s="31"/>
      <c r="NE17" s="31"/>
      <c r="NF17" s="31"/>
      <c r="NG17" s="31"/>
      <c r="NH17" s="31"/>
      <c r="NI17" s="31"/>
      <c r="NJ17" s="31"/>
      <c r="NK17" s="31"/>
      <c r="NL17" s="31"/>
      <c r="NM17" s="31"/>
      <c r="NN17" s="31"/>
      <c r="NO17" s="31"/>
      <c r="NP17" s="31"/>
      <c r="NQ17" s="31"/>
      <c r="NR17" s="31"/>
      <c r="NS17" s="31"/>
      <c r="NT17" s="31"/>
      <c r="NU17" s="31"/>
      <c r="NV17" s="31"/>
      <c r="NW17" s="31"/>
      <c r="NX17" s="31"/>
      <c r="NY17" s="31"/>
      <c r="NZ17" s="31"/>
      <c r="OA17" s="31"/>
      <c r="OB17" s="31"/>
      <c r="OC17" s="31"/>
      <c r="OD17" s="31"/>
      <c r="OE17" s="31"/>
      <c r="OF17" s="31"/>
      <c r="OG17" s="31"/>
      <c r="OH17" s="31"/>
      <c r="OI17" s="31"/>
      <c r="OJ17" s="31"/>
      <c r="OK17" s="31"/>
      <c r="OL17" s="31"/>
      <c r="OM17" s="31"/>
      <c r="ON17" s="31"/>
      <c r="OO17" s="31"/>
      <c r="OP17" s="31"/>
      <c r="OQ17" s="31"/>
      <c r="OR17" s="31"/>
      <c r="OS17" s="31"/>
      <c r="OT17" s="31"/>
      <c r="OU17" s="31"/>
      <c r="OV17" s="31"/>
      <c r="OW17" s="31"/>
      <c r="OX17" s="31"/>
      <c r="OY17" s="31"/>
      <c r="OZ17" s="31"/>
      <c r="PA17" s="31"/>
      <c r="PB17" s="31"/>
      <c r="PC17" s="31"/>
      <c r="PD17" s="31"/>
      <c r="PE17" s="31"/>
      <c r="PF17" s="31"/>
      <c r="PG17" s="31"/>
      <c r="PH17" s="31"/>
      <c r="PI17" s="31"/>
      <c r="PJ17" s="31"/>
      <c r="PK17" s="31"/>
      <c r="PL17" s="31"/>
      <c r="PM17" s="31"/>
      <c r="PN17" s="31"/>
      <c r="PO17" s="31"/>
      <c r="PP17" s="31"/>
      <c r="PQ17" s="31"/>
      <c r="PR17" s="31"/>
      <c r="PS17" s="31"/>
      <c r="PT17" s="31"/>
      <c r="PU17" s="31"/>
      <c r="PV17" s="31"/>
      <c r="PW17" s="31"/>
      <c r="PX17" s="31"/>
      <c r="PY17" s="31"/>
      <c r="PZ17" s="31"/>
      <c r="QA17" s="31"/>
      <c r="QB17" s="31"/>
      <c r="QC17" s="31"/>
    </row>
    <row r="18" spans="1:445">
      <c r="A18" s="36" t="s">
        <v>49</v>
      </c>
      <c r="B18" s="33" t="s">
        <v>27</v>
      </c>
      <c r="C18" s="33">
        <v>98</v>
      </c>
      <c r="D18" s="33" t="s">
        <v>38</v>
      </c>
      <c r="E18" s="33"/>
      <c r="F18" s="33">
        <v>1175</v>
      </c>
      <c r="G18" s="33"/>
      <c r="H18" s="33">
        <v>105</v>
      </c>
      <c r="I18" s="33">
        <v>130</v>
      </c>
      <c r="J18" s="33">
        <v>130</v>
      </c>
      <c r="K18" s="33">
        <v>130</v>
      </c>
      <c r="L18" s="33">
        <v>130</v>
      </c>
      <c r="M18" s="33">
        <v>130</v>
      </c>
      <c r="N18" s="33">
        <v>130</v>
      </c>
      <c r="O18" s="33">
        <v>130</v>
      </c>
      <c r="P18" s="33">
        <v>160</v>
      </c>
      <c r="Q18" s="33"/>
      <c r="R18" s="33"/>
      <c r="S18" s="33"/>
      <c r="T18" s="20">
        <f t="shared" si="1"/>
        <v>1175</v>
      </c>
      <c r="U18" s="20">
        <f t="shared" si="2"/>
        <v>0</v>
      </c>
      <c r="V18" s="34">
        <f t="shared" si="4"/>
        <v>1</v>
      </c>
      <c r="W18" s="37"/>
      <c r="X18" s="35" t="str">
        <f t="shared" si="3"/>
        <v/>
      </c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/>
      <c r="MP18" s="31"/>
      <c r="MQ18" s="31"/>
      <c r="MR18" s="31"/>
      <c r="MS18" s="31"/>
      <c r="MT18" s="31"/>
      <c r="MU18" s="31"/>
      <c r="MV18" s="31"/>
      <c r="MW18" s="31"/>
      <c r="MX18" s="31"/>
      <c r="MY18" s="31"/>
      <c r="MZ18" s="31"/>
      <c r="NA18" s="31"/>
      <c r="NB18" s="31"/>
      <c r="NC18" s="31"/>
      <c r="ND18" s="31"/>
      <c r="NE18" s="31"/>
      <c r="NF18" s="31"/>
      <c r="NG18" s="31"/>
      <c r="NH18" s="31"/>
      <c r="NI18" s="31"/>
      <c r="NJ18" s="31"/>
      <c r="NK18" s="31"/>
      <c r="NL18" s="31"/>
      <c r="NM18" s="31"/>
      <c r="NN18" s="31"/>
      <c r="NO18" s="31"/>
      <c r="NP18" s="31"/>
      <c r="NQ18" s="31"/>
      <c r="NR18" s="31"/>
      <c r="NS18" s="31"/>
      <c r="NT18" s="31"/>
      <c r="NU18" s="31"/>
      <c r="NV18" s="31"/>
      <c r="NW18" s="31"/>
      <c r="NX18" s="31"/>
      <c r="NY18" s="31"/>
      <c r="NZ18" s="31"/>
      <c r="OA18" s="31"/>
      <c r="OB18" s="31"/>
      <c r="OC18" s="31"/>
      <c r="OD18" s="31"/>
      <c r="OE18" s="31"/>
      <c r="OF18" s="31"/>
      <c r="OG18" s="31"/>
      <c r="OH18" s="31"/>
      <c r="OI18" s="31"/>
      <c r="OJ18" s="31"/>
      <c r="OK18" s="31"/>
      <c r="OL18" s="31"/>
      <c r="OM18" s="31"/>
      <c r="ON18" s="31"/>
      <c r="OO18" s="31"/>
      <c r="OP18" s="31"/>
      <c r="OQ18" s="31"/>
      <c r="OR18" s="31"/>
      <c r="OS18" s="31"/>
      <c r="OT18" s="31"/>
      <c r="OU18" s="31"/>
      <c r="OV18" s="31"/>
      <c r="OW18" s="31"/>
      <c r="OX18" s="31"/>
      <c r="OY18" s="31"/>
      <c r="OZ18" s="31"/>
      <c r="PA18" s="31"/>
      <c r="PB18" s="31"/>
      <c r="PC18" s="31"/>
      <c r="PD18" s="31"/>
      <c r="PE18" s="31"/>
      <c r="PF18" s="31"/>
      <c r="PG18" s="31"/>
      <c r="PH18" s="31"/>
      <c r="PI18" s="31"/>
      <c r="PJ18" s="31"/>
      <c r="PK18" s="31"/>
      <c r="PL18" s="31"/>
      <c r="PM18" s="31"/>
      <c r="PN18" s="31"/>
      <c r="PO18" s="31"/>
      <c r="PP18" s="31"/>
      <c r="PQ18" s="31"/>
      <c r="PR18" s="31"/>
      <c r="PS18" s="31"/>
      <c r="PT18" s="31"/>
      <c r="PU18" s="31"/>
      <c r="PV18" s="31"/>
      <c r="PW18" s="31"/>
      <c r="PX18" s="31"/>
      <c r="PY18" s="31"/>
      <c r="PZ18" s="31"/>
      <c r="QA18" s="31"/>
      <c r="QB18" s="31"/>
      <c r="QC18" s="31"/>
    </row>
    <row r="19" spans="1:445">
      <c r="A19" s="36" t="s">
        <v>50</v>
      </c>
      <c r="B19" s="33" t="s">
        <v>27</v>
      </c>
      <c r="C19" s="33">
        <v>120</v>
      </c>
      <c r="D19" s="33" t="s">
        <v>28</v>
      </c>
      <c r="E19" s="33"/>
      <c r="F19" s="33">
        <v>1175</v>
      </c>
      <c r="G19" s="33">
        <v>235</v>
      </c>
      <c r="H19" s="33">
        <v>130</v>
      </c>
      <c r="I19" s="33">
        <v>105</v>
      </c>
      <c r="J19" s="33">
        <v>105</v>
      </c>
      <c r="K19" s="33">
        <v>105</v>
      </c>
      <c r="L19" s="33">
        <v>105</v>
      </c>
      <c r="M19" s="33">
        <v>105</v>
      </c>
      <c r="N19" s="33">
        <v>105</v>
      </c>
      <c r="O19" s="33">
        <v>105</v>
      </c>
      <c r="P19" s="33">
        <v>75</v>
      </c>
      <c r="Q19" s="33"/>
      <c r="R19" s="33"/>
      <c r="S19" s="33"/>
      <c r="T19" s="20">
        <f t="shared" si="1"/>
        <v>1175</v>
      </c>
      <c r="U19" s="20">
        <f t="shared" si="2"/>
        <v>0</v>
      </c>
      <c r="V19" s="34">
        <f t="shared" si="4"/>
        <v>1</v>
      </c>
      <c r="W19" s="37"/>
      <c r="X19" s="35" t="str">
        <f t="shared" si="3"/>
        <v/>
      </c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  <c r="FX19" s="31"/>
      <c r="FY19" s="31"/>
      <c r="FZ19" s="31"/>
      <c r="GA19" s="31"/>
      <c r="GB19" s="31"/>
      <c r="GC19" s="31"/>
      <c r="GD19" s="31"/>
      <c r="GE19" s="31"/>
      <c r="GF19" s="31"/>
      <c r="GG19" s="31"/>
      <c r="GH19" s="31"/>
      <c r="GI19" s="31"/>
      <c r="GJ19" s="31"/>
      <c r="GK19" s="31"/>
      <c r="GL19" s="31"/>
      <c r="GM19" s="31"/>
      <c r="GN19" s="31"/>
      <c r="GO19" s="31"/>
      <c r="GP19" s="31"/>
      <c r="GQ19" s="31"/>
      <c r="GR19" s="31"/>
      <c r="GS19" s="31"/>
      <c r="GT19" s="31"/>
      <c r="GU19" s="31"/>
      <c r="GV19" s="31"/>
      <c r="GW19" s="31"/>
      <c r="GX19" s="31"/>
      <c r="GY19" s="31"/>
      <c r="GZ19" s="31"/>
      <c r="HA19" s="31"/>
      <c r="HB19" s="31"/>
      <c r="HC19" s="31"/>
      <c r="HD19" s="31"/>
      <c r="HE19" s="31"/>
      <c r="HF19" s="31"/>
      <c r="HG19" s="31"/>
      <c r="HH19" s="31"/>
      <c r="HI19" s="31"/>
      <c r="HJ19" s="31"/>
      <c r="HK19" s="31"/>
      <c r="HL19" s="31"/>
      <c r="HM19" s="31"/>
      <c r="HN19" s="31"/>
      <c r="HO19" s="31"/>
      <c r="HP19" s="31"/>
      <c r="HQ19" s="31"/>
      <c r="HR19" s="31"/>
      <c r="HS19" s="31"/>
      <c r="HT19" s="31"/>
      <c r="HU19" s="31"/>
      <c r="HV19" s="31"/>
      <c r="HW19" s="31"/>
      <c r="HX19" s="31"/>
      <c r="HY19" s="31"/>
      <c r="HZ19" s="31"/>
      <c r="IA19" s="31"/>
      <c r="IB19" s="31"/>
      <c r="IC19" s="31"/>
      <c r="ID19" s="31"/>
      <c r="IE19" s="31"/>
      <c r="IF19" s="31"/>
      <c r="IG19" s="31"/>
      <c r="IH19" s="31"/>
      <c r="II19" s="31"/>
      <c r="IJ19" s="31"/>
      <c r="IK19" s="31"/>
      <c r="IL19" s="31"/>
      <c r="IM19" s="31"/>
      <c r="IN19" s="31"/>
      <c r="IO19" s="31"/>
      <c r="IP19" s="31"/>
      <c r="IQ19" s="31"/>
      <c r="IR19" s="31"/>
      <c r="IS19" s="31"/>
      <c r="IT19" s="31"/>
      <c r="IU19" s="31"/>
      <c r="IV19" s="31"/>
      <c r="IW19" s="31"/>
      <c r="IX19" s="31"/>
      <c r="IY19" s="31"/>
      <c r="IZ19" s="31"/>
      <c r="JA19" s="31"/>
      <c r="JB19" s="31"/>
      <c r="JC19" s="31"/>
      <c r="JD19" s="31"/>
      <c r="JE19" s="31"/>
      <c r="JF19" s="31"/>
      <c r="JG19" s="31"/>
      <c r="JH19" s="31"/>
      <c r="JI19" s="31"/>
      <c r="JJ19" s="31"/>
      <c r="JK19" s="31"/>
      <c r="JL19" s="31"/>
      <c r="JM19" s="31"/>
      <c r="JN19" s="31"/>
      <c r="JO19" s="31"/>
      <c r="JP19" s="31"/>
      <c r="JQ19" s="31"/>
      <c r="JR19" s="31"/>
      <c r="JS19" s="31"/>
      <c r="JT19" s="31"/>
      <c r="JU19" s="31"/>
      <c r="JV19" s="31"/>
      <c r="JW19" s="31"/>
      <c r="JX19" s="31"/>
      <c r="JY19" s="31"/>
      <c r="JZ19" s="31"/>
      <c r="KA19" s="31"/>
      <c r="KB19" s="31"/>
      <c r="KC19" s="31"/>
      <c r="KD19" s="31"/>
      <c r="KE19" s="31"/>
      <c r="KF19" s="31"/>
      <c r="KG19" s="31"/>
      <c r="KH19" s="31"/>
      <c r="KI19" s="31"/>
      <c r="KJ19" s="31"/>
      <c r="KK19" s="31"/>
      <c r="KL19" s="31"/>
      <c r="KM19" s="31"/>
      <c r="KN19" s="31"/>
      <c r="KO19" s="31"/>
      <c r="KP19" s="31"/>
      <c r="KQ19" s="31"/>
      <c r="KR19" s="31"/>
      <c r="KS19" s="31"/>
      <c r="KT19" s="31"/>
      <c r="KU19" s="31"/>
      <c r="KV19" s="31"/>
      <c r="KW19" s="31"/>
      <c r="KX19" s="31"/>
      <c r="KY19" s="31"/>
      <c r="KZ19" s="31"/>
      <c r="LA19" s="31"/>
      <c r="LB19" s="31"/>
      <c r="LC19" s="31"/>
      <c r="LD19" s="31"/>
      <c r="LE19" s="31"/>
      <c r="LF19" s="31"/>
      <c r="LG19" s="31"/>
      <c r="LH19" s="31"/>
      <c r="LI19" s="31"/>
      <c r="LJ19" s="31"/>
      <c r="LK19" s="31"/>
      <c r="LL19" s="31"/>
      <c r="LM19" s="31"/>
      <c r="LN19" s="31"/>
      <c r="LO19" s="31"/>
      <c r="LP19" s="31"/>
      <c r="LQ19" s="31"/>
      <c r="LR19" s="31"/>
      <c r="LS19" s="31"/>
      <c r="LT19" s="31"/>
      <c r="LU19" s="31"/>
      <c r="LV19" s="31"/>
      <c r="LW19" s="31"/>
      <c r="LX19" s="31"/>
      <c r="LY19" s="31"/>
      <c r="LZ19" s="31"/>
      <c r="MA19" s="31"/>
      <c r="MB19" s="31"/>
      <c r="MC19" s="31"/>
      <c r="MD19" s="31"/>
      <c r="ME19" s="31"/>
      <c r="MF19" s="31"/>
      <c r="MG19" s="31"/>
      <c r="MH19" s="31"/>
      <c r="MI19" s="31"/>
      <c r="MJ19" s="31"/>
      <c r="MK19" s="31"/>
      <c r="ML19" s="31"/>
      <c r="MM19" s="31"/>
      <c r="MN19" s="31"/>
      <c r="MO19" s="31"/>
      <c r="MP19" s="31"/>
      <c r="MQ19" s="31"/>
      <c r="MR19" s="31"/>
      <c r="MS19" s="31"/>
      <c r="MT19" s="31"/>
      <c r="MU19" s="31"/>
      <c r="MV19" s="31"/>
      <c r="MW19" s="31"/>
      <c r="MX19" s="31"/>
      <c r="MY19" s="31"/>
      <c r="MZ19" s="31"/>
      <c r="NA19" s="31"/>
      <c r="NB19" s="31"/>
      <c r="NC19" s="31"/>
      <c r="ND19" s="31"/>
      <c r="NE19" s="31"/>
      <c r="NF19" s="31"/>
      <c r="NG19" s="31"/>
      <c r="NH19" s="31"/>
      <c r="NI19" s="31"/>
      <c r="NJ19" s="31"/>
      <c r="NK19" s="31"/>
      <c r="NL19" s="31"/>
      <c r="NM19" s="31"/>
      <c r="NN19" s="31"/>
      <c r="NO19" s="31"/>
      <c r="NP19" s="31"/>
      <c r="NQ19" s="31"/>
      <c r="NR19" s="31"/>
      <c r="NS19" s="31"/>
      <c r="NT19" s="31"/>
      <c r="NU19" s="31"/>
      <c r="NV19" s="31"/>
      <c r="NW19" s="31"/>
      <c r="NX19" s="31"/>
      <c r="NY19" s="31"/>
      <c r="NZ19" s="31"/>
      <c r="OA19" s="31"/>
      <c r="OB19" s="31"/>
      <c r="OC19" s="31"/>
      <c r="OD19" s="31"/>
      <c r="OE19" s="31"/>
      <c r="OF19" s="31"/>
      <c r="OG19" s="31"/>
      <c r="OH19" s="31"/>
      <c r="OI19" s="31"/>
      <c r="OJ19" s="31"/>
      <c r="OK19" s="31"/>
      <c r="OL19" s="31"/>
      <c r="OM19" s="31"/>
      <c r="ON19" s="31"/>
      <c r="OO19" s="31"/>
      <c r="OP19" s="31"/>
      <c r="OQ19" s="31"/>
      <c r="OR19" s="31"/>
      <c r="OS19" s="31"/>
      <c r="OT19" s="31"/>
      <c r="OU19" s="31"/>
      <c r="OV19" s="31"/>
      <c r="OW19" s="31"/>
      <c r="OX19" s="31"/>
      <c r="OY19" s="31"/>
      <c r="OZ19" s="31"/>
      <c r="PA19" s="31"/>
      <c r="PB19" s="31"/>
      <c r="PC19" s="31"/>
      <c r="PD19" s="31"/>
      <c r="PE19" s="31"/>
      <c r="PF19" s="31"/>
      <c r="PG19" s="31"/>
      <c r="PH19" s="31"/>
      <c r="PI19" s="31"/>
      <c r="PJ19" s="31"/>
      <c r="PK19" s="31"/>
      <c r="PL19" s="31"/>
      <c r="PM19" s="31"/>
      <c r="PN19" s="31"/>
      <c r="PO19" s="31"/>
      <c r="PP19" s="31"/>
      <c r="PQ19" s="31"/>
      <c r="PR19" s="31"/>
      <c r="PS19" s="31"/>
      <c r="PT19" s="31"/>
      <c r="PU19" s="31"/>
      <c r="PV19" s="31"/>
      <c r="PW19" s="31"/>
      <c r="PX19" s="31"/>
      <c r="PY19" s="31"/>
      <c r="PZ19" s="31"/>
      <c r="QA19" s="31"/>
      <c r="QB19" s="31"/>
      <c r="QC19" s="31"/>
    </row>
    <row r="20" spans="1:445">
      <c r="A20" s="36" t="s">
        <v>52</v>
      </c>
      <c r="B20" s="33" t="s">
        <v>27</v>
      </c>
      <c r="C20" s="33">
        <v>96</v>
      </c>
      <c r="D20" s="33" t="s">
        <v>53</v>
      </c>
      <c r="E20" s="33"/>
      <c r="F20" s="33">
        <v>700</v>
      </c>
      <c r="G20" s="33">
        <v>50</v>
      </c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20">
        <f t="shared" si="1"/>
        <v>50</v>
      </c>
      <c r="U20" s="20">
        <f t="shared" si="2"/>
        <v>0</v>
      </c>
      <c r="V20" s="34">
        <f t="shared" si="4"/>
        <v>1</v>
      </c>
      <c r="W20" s="38" t="s">
        <v>54</v>
      </c>
      <c r="X20" s="35">
        <f t="shared" si="3"/>
        <v>650</v>
      </c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</row>
    <row r="21" spans="1:445">
      <c r="A21" s="36" t="s">
        <v>55</v>
      </c>
      <c r="B21" s="33" t="s">
        <v>27</v>
      </c>
      <c r="C21" s="33">
        <v>85</v>
      </c>
      <c r="D21" s="33" t="s">
        <v>56</v>
      </c>
      <c r="E21" s="33"/>
      <c r="F21" s="33">
        <v>700</v>
      </c>
      <c r="G21" s="33">
        <v>50</v>
      </c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20">
        <f t="shared" si="1"/>
        <v>50</v>
      </c>
      <c r="U21" s="20">
        <f t="shared" si="2"/>
        <v>0</v>
      </c>
      <c r="V21" s="34">
        <f t="shared" si="4"/>
        <v>1</v>
      </c>
      <c r="W21" s="38" t="s">
        <v>54</v>
      </c>
      <c r="X21" s="35">
        <f t="shared" si="3"/>
        <v>650</v>
      </c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</row>
    <row r="22" spans="1:445">
      <c r="A22" s="36" t="s">
        <v>57</v>
      </c>
      <c r="B22" s="33" t="s">
        <v>27</v>
      </c>
      <c r="C22" s="33">
        <v>91</v>
      </c>
      <c r="D22" s="33" t="s">
        <v>31</v>
      </c>
      <c r="E22" s="33"/>
      <c r="F22" s="33">
        <v>375</v>
      </c>
      <c r="G22" s="33">
        <v>55</v>
      </c>
      <c r="H22" s="21"/>
      <c r="I22" s="33">
        <v>40</v>
      </c>
      <c r="J22" s="33">
        <v>40</v>
      </c>
      <c r="K22" s="33">
        <v>40</v>
      </c>
      <c r="L22" s="33">
        <v>40</v>
      </c>
      <c r="M22" s="33">
        <v>40</v>
      </c>
      <c r="N22" s="33">
        <v>40</v>
      </c>
      <c r="O22" s="33">
        <v>40</v>
      </c>
      <c r="P22" s="33">
        <v>40</v>
      </c>
      <c r="Q22" s="33"/>
      <c r="R22" s="33"/>
      <c r="S22" s="33"/>
      <c r="T22" s="20">
        <f t="shared" si="1"/>
        <v>375</v>
      </c>
      <c r="U22" s="20">
        <f t="shared" si="2"/>
        <v>0</v>
      </c>
      <c r="V22" s="34">
        <f t="shared" si="4"/>
        <v>1</v>
      </c>
      <c r="W22" s="37"/>
      <c r="X22" s="35" t="str">
        <f t="shared" si="3"/>
        <v/>
      </c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</row>
    <row r="23" spans="1:445">
      <c r="A23" s="36" t="s">
        <v>58</v>
      </c>
      <c r="B23" s="33" t="s">
        <v>27</v>
      </c>
      <c r="C23" s="33"/>
      <c r="D23" s="33" t="s">
        <v>33</v>
      </c>
      <c r="E23" s="33"/>
      <c r="F23" s="33">
        <v>394</v>
      </c>
      <c r="G23" s="33">
        <v>50</v>
      </c>
      <c r="H23" s="33"/>
      <c r="I23" s="33">
        <v>43</v>
      </c>
      <c r="J23" s="33">
        <v>43</v>
      </c>
      <c r="K23" s="33">
        <v>43</v>
      </c>
      <c r="L23" s="33">
        <v>43</v>
      </c>
      <c r="M23" s="33">
        <v>43</v>
      </c>
      <c r="N23" s="33">
        <v>43</v>
      </c>
      <c r="O23" s="33">
        <v>43</v>
      </c>
      <c r="P23" s="33">
        <v>43</v>
      </c>
      <c r="Q23" s="33"/>
      <c r="R23" s="33"/>
      <c r="S23" s="33"/>
      <c r="T23" s="20">
        <f t="shared" si="1"/>
        <v>394</v>
      </c>
      <c r="U23" s="20">
        <f t="shared" si="2"/>
        <v>0</v>
      </c>
      <c r="V23" s="34">
        <f t="shared" si="4"/>
        <v>1</v>
      </c>
      <c r="W23" s="37"/>
      <c r="X23" s="35" t="str">
        <f t="shared" si="3"/>
        <v/>
      </c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  <c r="DW23" s="31"/>
      <c r="DX23" s="31"/>
      <c r="DY23" s="31"/>
      <c r="DZ23" s="31"/>
      <c r="EA23" s="31"/>
      <c r="EB23" s="31"/>
      <c r="EC23" s="31"/>
      <c r="ED23" s="31"/>
      <c r="EE23" s="31"/>
      <c r="EF23" s="31"/>
      <c r="EG23" s="31"/>
      <c r="EH23" s="31"/>
      <c r="EI23" s="31"/>
      <c r="EJ23" s="31"/>
      <c r="EK23" s="31"/>
      <c r="EL23" s="31"/>
      <c r="EM23" s="31"/>
      <c r="EN23" s="31"/>
      <c r="EO23" s="31"/>
      <c r="EP23" s="31"/>
      <c r="EQ23" s="31"/>
      <c r="ER23" s="31"/>
      <c r="ES23" s="31"/>
      <c r="ET23" s="31"/>
      <c r="EU23" s="31"/>
      <c r="EV23" s="31"/>
      <c r="EW23" s="31"/>
      <c r="EX23" s="31"/>
      <c r="EY23" s="31"/>
      <c r="EZ23" s="31"/>
      <c r="FA23" s="31"/>
      <c r="FB23" s="31"/>
      <c r="FC23" s="31"/>
      <c r="FD23" s="31"/>
      <c r="FE23" s="31"/>
      <c r="FF23" s="31"/>
      <c r="FG23" s="31"/>
      <c r="FH23" s="31"/>
      <c r="FI23" s="31"/>
      <c r="FJ23" s="31"/>
      <c r="FK23" s="31"/>
      <c r="FL23" s="31"/>
      <c r="FM23" s="31"/>
      <c r="FN23" s="31"/>
      <c r="FO23" s="31"/>
      <c r="FP23" s="31"/>
      <c r="FQ23" s="31"/>
      <c r="FR23" s="31"/>
      <c r="FS23" s="31"/>
      <c r="FT23" s="31"/>
      <c r="FU23" s="31"/>
      <c r="FV23" s="31"/>
      <c r="FW23" s="31"/>
      <c r="FX23" s="31"/>
      <c r="FY23" s="31"/>
      <c r="FZ23" s="31"/>
      <c r="GA23" s="31"/>
      <c r="GB23" s="31"/>
      <c r="GC23" s="31"/>
      <c r="GD23" s="31"/>
      <c r="GE23" s="31"/>
      <c r="GF23" s="31"/>
      <c r="GG23" s="31"/>
      <c r="GH23" s="31"/>
      <c r="GI23" s="31"/>
      <c r="GJ23" s="31"/>
      <c r="GK23" s="31"/>
      <c r="GL23" s="31"/>
      <c r="GM23" s="31"/>
      <c r="GN23" s="31"/>
      <c r="GO23" s="31"/>
      <c r="GP23" s="31"/>
      <c r="GQ23" s="31"/>
      <c r="GR23" s="31"/>
      <c r="GS23" s="31"/>
      <c r="GT23" s="31"/>
      <c r="GU23" s="31"/>
      <c r="GV23" s="31"/>
      <c r="GW23" s="31"/>
      <c r="GX23" s="31"/>
      <c r="GY23" s="31"/>
      <c r="GZ23" s="31"/>
      <c r="HA23" s="31"/>
      <c r="HB23" s="31"/>
      <c r="HC23" s="31"/>
      <c r="HD23" s="31"/>
      <c r="HE23" s="31"/>
      <c r="HF23" s="31"/>
      <c r="HG23" s="31"/>
      <c r="HH23" s="31"/>
      <c r="HI23" s="31"/>
      <c r="HJ23" s="31"/>
      <c r="HK23" s="31"/>
      <c r="HL23" s="31"/>
      <c r="HM23" s="31"/>
      <c r="HN23" s="31"/>
      <c r="HO23" s="31"/>
      <c r="HP23" s="31"/>
      <c r="HQ23" s="31"/>
      <c r="HR23" s="31"/>
      <c r="HS23" s="31"/>
      <c r="HT23" s="31"/>
      <c r="HU23" s="31"/>
      <c r="HV23" s="31"/>
      <c r="HW23" s="31"/>
      <c r="HX23" s="31"/>
      <c r="HY23" s="31"/>
      <c r="HZ23" s="31"/>
      <c r="IA23" s="31"/>
      <c r="IB23" s="31"/>
      <c r="IC23" s="31"/>
      <c r="ID23" s="31"/>
      <c r="IE23" s="31"/>
      <c r="IF23" s="31"/>
      <c r="IG23" s="31"/>
      <c r="IH23" s="31"/>
      <c r="II23" s="31"/>
      <c r="IJ23" s="31"/>
      <c r="IK23" s="31"/>
      <c r="IL23" s="31"/>
      <c r="IM23" s="31"/>
      <c r="IN23" s="31"/>
      <c r="IO23" s="31"/>
      <c r="IP23" s="31"/>
      <c r="IQ23" s="31"/>
      <c r="IR23" s="31"/>
      <c r="IS23" s="31"/>
      <c r="IT23" s="31"/>
      <c r="IU23" s="31"/>
      <c r="IV23" s="31"/>
      <c r="IW23" s="31"/>
      <c r="IX23" s="31"/>
      <c r="IY23" s="31"/>
      <c r="IZ23" s="31"/>
      <c r="JA23" s="31"/>
      <c r="JB23" s="31"/>
      <c r="JC23" s="31"/>
      <c r="JD23" s="31"/>
      <c r="JE23" s="31"/>
      <c r="JF23" s="31"/>
      <c r="JG23" s="31"/>
      <c r="JH23" s="31"/>
      <c r="JI23" s="31"/>
      <c r="JJ23" s="31"/>
      <c r="JK23" s="31"/>
      <c r="JL23" s="31"/>
      <c r="JM23" s="31"/>
      <c r="JN23" s="31"/>
      <c r="JO23" s="31"/>
      <c r="JP23" s="31"/>
      <c r="JQ23" s="31"/>
      <c r="JR23" s="31"/>
      <c r="JS23" s="31"/>
      <c r="JT23" s="31"/>
      <c r="JU23" s="31"/>
      <c r="JV23" s="31"/>
      <c r="JW23" s="31"/>
      <c r="JX23" s="31"/>
      <c r="JY23" s="31"/>
      <c r="JZ23" s="31"/>
      <c r="KA23" s="31"/>
      <c r="KB23" s="31"/>
      <c r="KC23" s="31"/>
      <c r="KD23" s="31"/>
      <c r="KE23" s="31"/>
      <c r="KF23" s="31"/>
      <c r="KG23" s="31"/>
      <c r="KH23" s="31"/>
      <c r="KI23" s="31"/>
      <c r="KJ23" s="31"/>
      <c r="KK23" s="31"/>
      <c r="KL23" s="31"/>
      <c r="KM23" s="31"/>
      <c r="KN23" s="31"/>
      <c r="KO23" s="31"/>
      <c r="KP23" s="31"/>
      <c r="KQ23" s="31"/>
      <c r="KR23" s="31"/>
      <c r="KS23" s="31"/>
      <c r="KT23" s="31"/>
      <c r="KU23" s="31"/>
      <c r="KV23" s="31"/>
      <c r="KW23" s="31"/>
      <c r="KX23" s="31"/>
      <c r="KY23" s="31"/>
      <c r="KZ23" s="31"/>
      <c r="LA23" s="31"/>
      <c r="LB23" s="31"/>
      <c r="LC23" s="31"/>
      <c r="LD23" s="31"/>
      <c r="LE23" s="31"/>
      <c r="LF23" s="31"/>
      <c r="LG23" s="31"/>
      <c r="LH23" s="31"/>
      <c r="LI23" s="31"/>
      <c r="LJ23" s="31"/>
      <c r="LK23" s="31"/>
      <c r="LL23" s="31"/>
      <c r="LM23" s="31"/>
      <c r="LN23" s="31"/>
      <c r="LO23" s="31"/>
      <c r="LP23" s="31"/>
      <c r="LQ23" s="31"/>
      <c r="LR23" s="31"/>
      <c r="LS23" s="31"/>
      <c r="LT23" s="31"/>
      <c r="LU23" s="31"/>
      <c r="LV23" s="31"/>
      <c r="LW23" s="31"/>
      <c r="LX23" s="31"/>
      <c r="LY23" s="31"/>
      <c r="LZ23" s="31"/>
      <c r="MA23" s="31"/>
      <c r="MB23" s="31"/>
      <c r="MC23" s="31"/>
      <c r="MD23" s="31"/>
      <c r="ME23" s="31"/>
      <c r="MF23" s="31"/>
      <c r="MG23" s="31"/>
      <c r="MH23" s="31"/>
      <c r="MI23" s="31"/>
      <c r="MJ23" s="31"/>
      <c r="MK23" s="31"/>
      <c r="ML23" s="31"/>
      <c r="MM23" s="31"/>
      <c r="MN23" s="31"/>
      <c r="MO23" s="31"/>
      <c r="MP23" s="31"/>
      <c r="MQ23" s="31"/>
      <c r="MR23" s="31"/>
      <c r="MS23" s="31"/>
      <c r="MT23" s="31"/>
      <c r="MU23" s="31"/>
      <c r="MV23" s="31"/>
      <c r="MW23" s="31"/>
      <c r="MX23" s="31"/>
      <c r="MY23" s="31"/>
      <c r="MZ23" s="31"/>
      <c r="NA23" s="31"/>
      <c r="NB23" s="31"/>
      <c r="NC23" s="31"/>
      <c r="ND23" s="31"/>
      <c r="NE23" s="31"/>
      <c r="NF23" s="31"/>
      <c r="NG23" s="31"/>
      <c r="NH23" s="31"/>
      <c r="NI23" s="31"/>
      <c r="NJ23" s="31"/>
      <c r="NK23" s="31"/>
      <c r="NL23" s="31"/>
      <c r="NM23" s="31"/>
      <c r="NN23" s="31"/>
      <c r="NO23" s="31"/>
      <c r="NP23" s="31"/>
      <c r="NQ23" s="31"/>
      <c r="NR23" s="31"/>
      <c r="NS23" s="31"/>
      <c r="NT23" s="31"/>
      <c r="NU23" s="31"/>
      <c r="NV23" s="31"/>
      <c r="NW23" s="31"/>
      <c r="NX23" s="31"/>
      <c r="NY23" s="31"/>
      <c r="NZ23" s="31"/>
      <c r="OA23" s="31"/>
      <c r="OB23" s="31"/>
      <c r="OC23" s="31"/>
      <c r="OD23" s="31"/>
      <c r="OE23" s="31"/>
      <c r="OF23" s="31"/>
      <c r="OG23" s="31"/>
      <c r="OH23" s="31"/>
      <c r="OI23" s="31"/>
      <c r="OJ23" s="31"/>
      <c r="OK23" s="31"/>
      <c r="OL23" s="31"/>
      <c r="OM23" s="31"/>
      <c r="ON23" s="31"/>
      <c r="OO23" s="31"/>
      <c r="OP23" s="31"/>
      <c r="OQ23" s="31"/>
      <c r="OR23" s="31"/>
      <c r="OS23" s="31"/>
      <c r="OT23" s="31"/>
      <c r="OU23" s="31"/>
      <c r="OV23" s="31"/>
      <c r="OW23" s="31"/>
      <c r="OX23" s="31"/>
      <c r="OY23" s="31"/>
      <c r="OZ23" s="31"/>
      <c r="PA23" s="31"/>
      <c r="PB23" s="31"/>
      <c r="PC23" s="31"/>
      <c r="PD23" s="31"/>
      <c r="PE23" s="31"/>
      <c r="PF23" s="31"/>
      <c r="PG23" s="31"/>
      <c r="PH23" s="31"/>
      <c r="PI23" s="31"/>
      <c r="PJ23" s="31"/>
      <c r="PK23" s="31"/>
      <c r="PL23" s="31"/>
      <c r="PM23" s="31"/>
      <c r="PN23" s="31"/>
      <c r="PO23" s="31"/>
      <c r="PP23" s="31"/>
      <c r="PQ23" s="31"/>
      <c r="PR23" s="31"/>
      <c r="PS23" s="31"/>
      <c r="PT23" s="31"/>
      <c r="PU23" s="31"/>
      <c r="PV23" s="31"/>
      <c r="PW23" s="31"/>
      <c r="PX23" s="31"/>
      <c r="PY23" s="31"/>
      <c r="PZ23" s="31"/>
      <c r="QA23" s="31"/>
      <c r="QB23" s="31"/>
      <c r="QC23" s="31"/>
    </row>
    <row r="24" spans="1:445">
      <c r="A24" s="36" t="s">
        <v>59</v>
      </c>
      <c r="B24" s="33" t="s">
        <v>27</v>
      </c>
      <c r="C24" s="33">
        <v>66</v>
      </c>
      <c r="D24" s="33" t="s">
        <v>33</v>
      </c>
      <c r="E24" s="33"/>
      <c r="F24" s="33">
        <v>330</v>
      </c>
      <c r="G24" s="33">
        <v>50</v>
      </c>
      <c r="H24" s="33"/>
      <c r="I24" s="33">
        <v>35</v>
      </c>
      <c r="J24" s="33">
        <v>80</v>
      </c>
      <c r="K24" s="33">
        <v>40</v>
      </c>
      <c r="L24" s="33">
        <v>40</v>
      </c>
      <c r="M24" s="33">
        <v>40</v>
      </c>
      <c r="N24" s="33">
        <v>40</v>
      </c>
      <c r="O24" s="33">
        <v>5</v>
      </c>
      <c r="P24" s="33"/>
      <c r="Q24" s="33"/>
      <c r="R24" s="33"/>
      <c r="S24" s="33"/>
      <c r="T24" s="20">
        <f t="shared" si="1"/>
        <v>330</v>
      </c>
      <c r="U24" s="20">
        <f t="shared" si="2"/>
        <v>0</v>
      </c>
      <c r="V24" s="34">
        <f t="shared" si="4"/>
        <v>1</v>
      </c>
      <c r="X24" s="35" t="str">
        <f t="shared" si="3"/>
        <v/>
      </c>
    </row>
    <row r="25" spans="1:445">
      <c r="A25" s="36" t="s">
        <v>60</v>
      </c>
      <c r="B25" s="33" t="s">
        <v>27</v>
      </c>
      <c r="C25" s="33">
        <v>85</v>
      </c>
      <c r="D25" s="33" t="s">
        <v>40</v>
      </c>
      <c r="E25" s="33">
        <v>96</v>
      </c>
      <c r="F25" s="33">
        <v>655</v>
      </c>
      <c r="G25" s="33">
        <v>55</v>
      </c>
      <c r="H25" s="33"/>
      <c r="I25" s="33">
        <v>87</v>
      </c>
      <c r="J25" s="33">
        <v>87</v>
      </c>
      <c r="K25" s="33">
        <v>87</v>
      </c>
      <c r="L25" s="33">
        <v>87</v>
      </c>
      <c r="M25" s="33">
        <v>87</v>
      </c>
      <c r="N25" s="33">
        <v>87</v>
      </c>
      <c r="O25" s="33">
        <v>87</v>
      </c>
      <c r="P25" s="33">
        <v>87</v>
      </c>
      <c r="Q25" s="33"/>
      <c r="R25" s="33"/>
      <c r="S25" s="33"/>
      <c r="T25" s="20">
        <f t="shared" si="1"/>
        <v>751</v>
      </c>
      <c r="U25" s="20">
        <f t="shared" si="2"/>
        <v>0</v>
      </c>
      <c r="V25" s="34">
        <f t="shared" si="4"/>
        <v>1</v>
      </c>
      <c r="W25" s="37"/>
      <c r="X25" s="35" t="str">
        <f t="shared" si="3"/>
        <v/>
      </c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  <c r="DW25" s="31"/>
      <c r="DX25" s="31"/>
      <c r="DY25" s="31"/>
      <c r="DZ25" s="31"/>
      <c r="EA25" s="31"/>
      <c r="EB25" s="31"/>
      <c r="EC25" s="31"/>
      <c r="ED25" s="31"/>
      <c r="EE25" s="31"/>
      <c r="EF25" s="31"/>
      <c r="EG25" s="31"/>
      <c r="EH25" s="31"/>
      <c r="EI25" s="31"/>
      <c r="EJ25" s="31"/>
      <c r="EK25" s="31"/>
      <c r="EL25" s="31"/>
      <c r="EM25" s="31"/>
      <c r="EN25" s="31"/>
      <c r="EO25" s="31"/>
      <c r="EP25" s="31"/>
      <c r="EQ25" s="31"/>
      <c r="ER25" s="31"/>
      <c r="ES25" s="31"/>
      <c r="ET25" s="31"/>
      <c r="EU25" s="31"/>
      <c r="EV25" s="31"/>
      <c r="EW25" s="31"/>
      <c r="EX25" s="31"/>
      <c r="EY25" s="31"/>
      <c r="EZ25" s="31"/>
      <c r="FA25" s="31"/>
      <c r="FB25" s="31"/>
      <c r="FC25" s="31"/>
      <c r="FD25" s="31"/>
      <c r="FE25" s="31"/>
      <c r="FF25" s="31"/>
      <c r="FG25" s="31"/>
      <c r="FH25" s="31"/>
      <c r="FI25" s="31"/>
      <c r="FJ25" s="31"/>
      <c r="FK25" s="31"/>
      <c r="FL25" s="31"/>
      <c r="FM25" s="31"/>
      <c r="FN25" s="31"/>
      <c r="FO25" s="31"/>
      <c r="FP25" s="31"/>
      <c r="FQ25" s="31"/>
      <c r="FR25" s="31"/>
      <c r="FS25" s="31"/>
      <c r="FT25" s="31"/>
      <c r="FU25" s="31"/>
      <c r="FV25" s="31"/>
      <c r="FW25" s="31"/>
      <c r="FX25" s="31"/>
      <c r="FY25" s="31"/>
      <c r="FZ25" s="31"/>
      <c r="GA25" s="31"/>
      <c r="GB25" s="31"/>
      <c r="GC25" s="31"/>
      <c r="GD25" s="31"/>
      <c r="GE25" s="31"/>
      <c r="GF25" s="31"/>
      <c r="GG25" s="31"/>
      <c r="GH25" s="31"/>
      <c r="GI25" s="31"/>
      <c r="GJ25" s="31"/>
      <c r="GK25" s="31"/>
      <c r="GL25" s="31"/>
      <c r="GM25" s="31"/>
      <c r="GN25" s="31"/>
      <c r="GO25" s="31"/>
      <c r="GP25" s="31"/>
      <c r="GQ25" s="31"/>
      <c r="GR25" s="31"/>
      <c r="GS25" s="31"/>
      <c r="GT25" s="31"/>
      <c r="GU25" s="31"/>
      <c r="GV25" s="31"/>
      <c r="GW25" s="31"/>
      <c r="GX25" s="31"/>
      <c r="GY25" s="31"/>
      <c r="GZ25" s="31"/>
      <c r="HA25" s="31"/>
      <c r="HB25" s="31"/>
      <c r="HC25" s="31"/>
      <c r="HD25" s="31"/>
      <c r="HE25" s="31"/>
      <c r="HF25" s="31"/>
      <c r="HG25" s="31"/>
      <c r="HH25" s="31"/>
      <c r="HI25" s="31"/>
      <c r="HJ25" s="31"/>
      <c r="HK25" s="31"/>
      <c r="HL25" s="31"/>
      <c r="HM25" s="31"/>
      <c r="HN25" s="31"/>
      <c r="HO25" s="31"/>
      <c r="HP25" s="31"/>
      <c r="HQ25" s="31"/>
      <c r="HR25" s="31"/>
      <c r="HS25" s="31"/>
      <c r="HT25" s="31"/>
      <c r="HU25" s="31"/>
      <c r="HV25" s="31"/>
      <c r="HW25" s="31"/>
      <c r="HX25" s="31"/>
      <c r="HY25" s="31"/>
      <c r="HZ25" s="31"/>
      <c r="IA25" s="31"/>
      <c r="IB25" s="31"/>
      <c r="IC25" s="31"/>
      <c r="ID25" s="31"/>
      <c r="IE25" s="31"/>
      <c r="IF25" s="31"/>
      <c r="IG25" s="31"/>
      <c r="IH25" s="31"/>
      <c r="II25" s="31"/>
      <c r="IJ25" s="31"/>
      <c r="IK25" s="31"/>
      <c r="IL25" s="31"/>
      <c r="IM25" s="31"/>
      <c r="IN25" s="31"/>
      <c r="IO25" s="31"/>
      <c r="IP25" s="31"/>
      <c r="IQ25" s="31"/>
      <c r="IR25" s="31"/>
      <c r="IS25" s="31"/>
      <c r="IT25" s="31"/>
      <c r="IU25" s="31"/>
      <c r="IV25" s="31"/>
      <c r="IW25" s="31"/>
      <c r="IX25" s="31"/>
      <c r="IY25" s="31"/>
      <c r="IZ25" s="31"/>
      <c r="JA25" s="31"/>
      <c r="JB25" s="31"/>
      <c r="JC25" s="31"/>
      <c r="JD25" s="31"/>
      <c r="JE25" s="31"/>
      <c r="JF25" s="31"/>
      <c r="JG25" s="31"/>
      <c r="JH25" s="31"/>
      <c r="JI25" s="31"/>
      <c r="JJ25" s="31"/>
      <c r="JK25" s="31"/>
      <c r="JL25" s="31"/>
      <c r="JM25" s="31"/>
      <c r="JN25" s="31"/>
      <c r="JO25" s="31"/>
      <c r="JP25" s="31"/>
      <c r="JQ25" s="31"/>
      <c r="JR25" s="31"/>
      <c r="JS25" s="31"/>
      <c r="JT25" s="31"/>
      <c r="JU25" s="31"/>
      <c r="JV25" s="31"/>
      <c r="JW25" s="31"/>
      <c r="JX25" s="31"/>
      <c r="JY25" s="31"/>
      <c r="JZ25" s="31"/>
      <c r="KA25" s="31"/>
      <c r="KB25" s="31"/>
      <c r="KC25" s="31"/>
      <c r="KD25" s="31"/>
      <c r="KE25" s="31"/>
      <c r="KF25" s="31"/>
      <c r="KG25" s="31"/>
      <c r="KH25" s="31"/>
      <c r="KI25" s="31"/>
      <c r="KJ25" s="31"/>
      <c r="KK25" s="31"/>
      <c r="KL25" s="31"/>
      <c r="KM25" s="31"/>
      <c r="KN25" s="31"/>
      <c r="KO25" s="31"/>
      <c r="KP25" s="31"/>
      <c r="KQ25" s="31"/>
      <c r="KR25" s="31"/>
      <c r="KS25" s="31"/>
      <c r="KT25" s="31"/>
      <c r="KU25" s="31"/>
      <c r="KV25" s="31"/>
      <c r="KW25" s="31"/>
      <c r="KX25" s="31"/>
      <c r="KY25" s="31"/>
      <c r="KZ25" s="31"/>
      <c r="LA25" s="31"/>
      <c r="LB25" s="31"/>
      <c r="LC25" s="31"/>
      <c r="LD25" s="31"/>
      <c r="LE25" s="31"/>
      <c r="LF25" s="31"/>
      <c r="LG25" s="31"/>
      <c r="LH25" s="31"/>
      <c r="LI25" s="31"/>
      <c r="LJ25" s="31"/>
      <c r="LK25" s="31"/>
      <c r="LL25" s="31"/>
      <c r="LM25" s="31"/>
      <c r="LN25" s="31"/>
      <c r="LO25" s="31"/>
      <c r="LP25" s="31"/>
      <c r="LQ25" s="31"/>
      <c r="LR25" s="31"/>
      <c r="LS25" s="31"/>
      <c r="LT25" s="31"/>
      <c r="LU25" s="31"/>
      <c r="LV25" s="31"/>
      <c r="LW25" s="31"/>
      <c r="LX25" s="31"/>
      <c r="LY25" s="31"/>
      <c r="LZ25" s="31"/>
      <c r="MA25" s="31"/>
      <c r="MB25" s="31"/>
      <c r="MC25" s="31"/>
      <c r="MD25" s="31"/>
      <c r="ME25" s="31"/>
      <c r="MF25" s="31"/>
      <c r="MG25" s="31"/>
      <c r="MH25" s="31"/>
      <c r="MI25" s="31"/>
      <c r="MJ25" s="31"/>
      <c r="MK25" s="31"/>
      <c r="ML25" s="31"/>
      <c r="MM25" s="31"/>
      <c r="MN25" s="31"/>
      <c r="MO25" s="31"/>
      <c r="MP25" s="31"/>
      <c r="MQ25" s="31"/>
      <c r="MR25" s="31"/>
      <c r="MS25" s="31"/>
      <c r="MT25" s="31"/>
      <c r="MU25" s="31"/>
      <c r="MV25" s="31"/>
      <c r="MW25" s="31"/>
      <c r="MX25" s="31"/>
      <c r="MY25" s="31"/>
      <c r="MZ25" s="31"/>
      <c r="NA25" s="31"/>
      <c r="NB25" s="31"/>
      <c r="NC25" s="31"/>
      <c r="ND25" s="31"/>
      <c r="NE25" s="31"/>
      <c r="NF25" s="31"/>
      <c r="NG25" s="31"/>
      <c r="NH25" s="31"/>
      <c r="NI25" s="31"/>
      <c r="NJ25" s="31"/>
      <c r="NK25" s="31"/>
      <c r="NL25" s="31"/>
      <c r="NM25" s="31"/>
      <c r="NN25" s="31"/>
      <c r="NO25" s="31"/>
      <c r="NP25" s="31"/>
      <c r="NQ25" s="31"/>
      <c r="NR25" s="31"/>
      <c r="NS25" s="31"/>
      <c r="NT25" s="31"/>
      <c r="NU25" s="31"/>
      <c r="NV25" s="31"/>
      <c r="NW25" s="31"/>
      <c r="NX25" s="31"/>
      <c r="NY25" s="31"/>
      <c r="NZ25" s="31"/>
      <c r="OA25" s="31"/>
      <c r="OB25" s="31"/>
      <c r="OC25" s="31"/>
      <c r="OD25" s="31"/>
      <c r="OE25" s="31"/>
      <c r="OF25" s="31"/>
      <c r="OG25" s="31"/>
      <c r="OH25" s="31"/>
      <c r="OI25" s="31"/>
      <c r="OJ25" s="31"/>
      <c r="OK25" s="31"/>
      <c r="OL25" s="31"/>
      <c r="OM25" s="31"/>
      <c r="ON25" s="31"/>
      <c r="OO25" s="31"/>
      <c r="OP25" s="31"/>
      <c r="OQ25" s="31"/>
      <c r="OR25" s="31"/>
      <c r="OS25" s="31"/>
      <c r="OT25" s="31"/>
      <c r="OU25" s="31"/>
      <c r="OV25" s="31"/>
      <c r="OW25" s="31"/>
      <c r="OX25" s="31"/>
      <c r="OY25" s="31"/>
      <c r="OZ25" s="31"/>
      <c r="PA25" s="31"/>
      <c r="PB25" s="31"/>
      <c r="PC25" s="31"/>
      <c r="PD25" s="31"/>
      <c r="PE25" s="31"/>
      <c r="PF25" s="31"/>
      <c r="PG25" s="31"/>
      <c r="PH25" s="31"/>
      <c r="PI25" s="31"/>
      <c r="PJ25" s="31"/>
      <c r="PK25" s="31"/>
      <c r="PL25" s="31"/>
      <c r="PM25" s="31"/>
      <c r="PN25" s="31"/>
      <c r="PO25" s="31"/>
      <c r="PP25" s="31"/>
      <c r="PQ25" s="31"/>
      <c r="PR25" s="31"/>
      <c r="PS25" s="31"/>
      <c r="PT25" s="31"/>
      <c r="PU25" s="31"/>
      <c r="PV25" s="31"/>
      <c r="PW25" s="31"/>
      <c r="PX25" s="31"/>
      <c r="PY25" s="31"/>
      <c r="PZ25" s="31"/>
      <c r="QA25" s="31"/>
      <c r="QB25" s="31"/>
      <c r="QC25" s="31"/>
    </row>
    <row r="26" spans="1:445" s="39" customFormat="1">
      <c r="A26" s="36" t="s">
        <v>61</v>
      </c>
      <c r="B26" s="33" t="s">
        <v>27</v>
      </c>
      <c r="C26" s="33"/>
      <c r="D26" s="33" t="s">
        <v>141</v>
      </c>
      <c r="E26" s="33"/>
      <c r="F26" s="33">
        <v>600</v>
      </c>
      <c r="G26" s="33">
        <v>50</v>
      </c>
      <c r="H26" s="33">
        <v>67</v>
      </c>
      <c r="I26" s="33">
        <v>67</v>
      </c>
      <c r="J26" s="33">
        <v>67</v>
      </c>
      <c r="K26" s="33">
        <v>67</v>
      </c>
      <c r="L26" s="33">
        <v>67</v>
      </c>
      <c r="M26" s="33">
        <v>67</v>
      </c>
      <c r="N26" s="33">
        <v>67</v>
      </c>
      <c r="O26" s="33">
        <v>64</v>
      </c>
      <c r="P26" s="33">
        <v>17</v>
      </c>
      <c r="Q26" s="33"/>
      <c r="R26" s="33"/>
      <c r="S26" s="33"/>
      <c r="T26" s="20">
        <f t="shared" si="1"/>
        <v>600</v>
      </c>
      <c r="U26" s="20">
        <f t="shared" si="2"/>
        <v>0</v>
      </c>
      <c r="V26" s="34">
        <f t="shared" si="4"/>
        <v>1</v>
      </c>
      <c r="W26" s="38"/>
      <c r="X26" s="35" t="str">
        <f t="shared" si="3"/>
        <v/>
      </c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  <c r="IS26" s="31"/>
      <c r="IT26" s="31"/>
      <c r="IU26" s="31"/>
      <c r="IV26" s="31"/>
      <c r="IW26" s="31"/>
      <c r="IX26" s="31"/>
      <c r="IY26" s="31"/>
      <c r="IZ26" s="31"/>
      <c r="JA26" s="31"/>
      <c r="JB26" s="31"/>
      <c r="JC26" s="31"/>
      <c r="JD26" s="31"/>
      <c r="JE26" s="31"/>
      <c r="JF26" s="31"/>
      <c r="JG26" s="31"/>
      <c r="JH26" s="31"/>
      <c r="JI26" s="31"/>
      <c r="JJ26" s="31"/>
      <c r="JK26" s="31"/>
      <c r="JL26" s="31"/>
      <c r="JM26" s="31"/>
      <c r="JN26" s="31"/>
      <c r="JO26" s="31"/>
      <c r="JP26" s="31"/>
      <c r="JQ26" s="31"/>
      <c r="JR26" s="31"/>
      <c r="JS26" s="31"/>
      <c r="JT26" s="31"/>
      <c r="JU26" s="31"/>
      <c r="JV26" s="31"/>
      <c r="JW26" s="31"/>
      <c r="JX26" s="31"/>
      <c r="JY26" s="31"/>
      <c r="JZ26" s="31"/>
      <c r="KA26" s="31"/>
      <c r="KB26" s="31"/>
      <c r="KC26" s="31"/>
      <c r="KD26" s="31"/>
      <c r="KE26" s="31"/>
      <c r="KF26" s="31"/>
      <c r="KG26" s="31"/>
      <c r="KH26" s="31"/>
      <c r="KI26" s="31"/>
      <c r="KJ26" s="31"/>
      <c r="KK26" s="31"/>
      <c r="KL26" s="31"/>
      <c r="KM26" s="31"/>
      <c r="KN26" s="31"/>
      <c r="KO26" s="31"/>
      <c r="KP26" s="31"/>
      <c r="KQ26" s="31"/>
      <c r="KR26" s="31"/>
      <c r="KS26" s="31"/>
      <c r="KT26" s="31"/>
      <c r="KU26" s="31"/>
      <c r="KV26" s="31"/>
      <c r="KW26" s="31"/>
      <c r="KX26" s="31"/>
      <c r="KY26" s="31"/>
      <c r="KZ26" s="31"/>
      <c r="LA26" s="31"/>
      <c r="LB26" s="31"/>
      <c r="LC26" s="31"/>
      <c r="LD26" s="31"/>
      <c r="LE26" s="31"/>
      <c r="LF26" s="31"/>
      <c r="LG26" s="31"/>
      <c r="LH26" s="31"/>
      <c r="LI26" s="31"/>
      <c r="LJ26" s="31"/>
      <c r="LK26" s="31"/>
      <c r="LL26" s="31"/>
      <c r="LM26" s="31"/>
      <c r="LN26" s="31"/>
      <c r="LO26" s="31"/>
      <c r="LP26" s="31"/>
      <c r="LQ26" s="31"/>
      <c r="LR26" s="31"/>
      <c r="LS26" s="31"/>
      <c r="LT26" s="31"/>
      <c r="LU26" s="31"/>
      <c r="LV26" s="31"/>
      <c r="LW26" s="31"/>
      <c r="LX26" s="31"/>
      <c r="LY26" s="31"/>
      <c r="LZ26" s="31"/>
      <c r="MA26" s="31"/>
      <c r="MB26" s="31"/>
      <c r="MC26" s="31"/>
      <c r="MD26" s="31"/>
      <c r="ME26" s="31"/>
      <c r="MF26" s="31"/>
      <c r="MG26" s="31"/>
      <c r="MH26" s="31"/>
      <c r="MI26" s="31"/>
      <c r="MJ26" s="31"/>
      <c r="MK26" s="31"/>
      <c r="ML26" s="31"/>
      <c r="MM26" s="31"/>
      <c r="MN26" s="31"/>
      <c r="MO26" s="31"/>
      <c r="MP26" s="31"/>
      <c r="MQ26" s="31"/>
      <c r="MR26" s="31"/>
      <c r="MS26" s="31"/>
      <c r="MT26" s="31"/>
      <c r="MU26" s="31"/>
      <c r="MV26" s="31"/>
      <c r="MW26" s="31"/>
      <c r="MX26" s="31"/>
      <c r="MY26" s="31"/>
      <c r="MZ26" s="31"/>
      <c r="NA26" s="31"/>
      <c r="NB26" s="31"/>
      <c r="NC26" s="31"/>
      <c r="ND26" s="31"/>
      <c r="NE26" s="31"/>
      <c r="NF26" s="31"/>
      <c r="NG26" s="31"/>
      <c r="NH26" s="31"/>
      <c r="NI26" s="31"/>
      <c r="NJ26" s="31"/>
      <c r="NK26" s="31"/>
      <c r="NL26" s="31"/>
      <c r="NM26" s="31"/>
      <c r="NN26" s="31"/>
      <c r="NO26" s="31"/>
      <c r="NP26" s="31"/>
      <c r="NQ26" s="31"/>
      <c r="NR26" s="31"/>
      <c r="NS26" s="31"/>
      <c r="NT26" s="31"/>
      <c r="NU26" s="31"/>
      <c r="NV26" s="31"/>
      <c r="NW26" s="31"/>
      <c r="NX26" s="31"/>
      <c r="NY26" s="31"/>
      <c r="NZ26" s="31"/>
      <c r="OA26" s="31"/>
      <c r="OB26" s="31"/>
      <c r="OC26" s="31"/>
      <c r="OD26" s="31"/>
      <c r="OE26" s="31"/>
      <c r="OF26" s="31"/>
      <c r="OG26" s="31"/>
      <c r="OH26" s="31"/>
      <c r="OI26" s="31"/>
      <c r="OJ26" s="31"/>
      <c r="OK26" s="31"/>
      <c r="OL26" s="31"/>
      <c r="OM26" s="31"/>
      <c r="ON26" s="31"/>
      <c r="OO26" s="31"/>
      <c r="OP26" s="31"/>
      <c r="OQ26" s="31"/>
      <c r="OR26" s="31"/>
      <c r="OS26" s="31"/>
      <c r="OT26" s="31"/>
      <c r="OU26" s="31"/>
      <c r="OV26" s="31"/>
      <c r="OW26" s="31"/>
      <c r="OX26" s="31"/>
      <c r="OY26" s="31"/>
      <c r="OZ26" s="31"/>
      <c r="PA26" s="31"/>
      <c r="PB26" s="31"/>
      <c r="PC26" s="31"/>
      <c r="PD26" s="31"/>
      <c r="PE26" s="31"/>
      <c r="PF26" s="31"/>
      <c r="PG26" s="31"/>
      <c r="PH26" s="31"/>
      <c r="PI26" s="31"/>
      <c r="PJ26" s="31"/>
      <c r="PK26" s="31"/>
      <c r="PL26" s="31"/>
      <c r="PM26" s="31"/>
      <c r="PN26" s="31"/>
      <c r="PO26" s="31"/>
      <c r="PP26" s="31"/>
      <c r="PQ26" s="31"/>
      <c r="PR26" s="31"/>
      <c r="PS26" s="31"/>
      <c r="PT26" s="31"/>
      <c r="PU26" s="31"/>
      <c r="PV26" s="31"/>
      <c r="PW26" s="31"/>
      <c r="PX26" s="31"/>
      <c r="PY26" s="31"/>
      <c r="PZ26" s="31"/>
      <c r="QA26" s="31"/>
      <c r="QB26" s="31"/>
      <c r="QC26" s="31"/>
    </row>
    <row r="27" spans="1:445" s="39" customFormat="1">
      <c r="A27" s="36" t="s">
        <v>62</v>
      </c>
      <c r="B27" s="33" t="s">
        <v>27</v>
      </c>
      <c r="C27" s="33">
        <v>55</v>
      </c>
      <c r="D27" s="33" t="s">
        <v>33</v>
      </c>
      <c r="E27" s="33"/>
      <c r="F27" s="33">
        <v>399</v>
      </c>
      <c r="G27" s="33">
        <v>55</v>
      </c>
      <c r="H27" s="33"/>
      <c r="I27" s="33">
        <v>43</v>
      </c>
      <c r="J27" s="33">
        <v>43</v>
      </c>
      <c r="K27" s="33">
        <v>43</v>
      </c>
      <c r="L27" s="33">
        <v>43</v>
      </c>
      <c r="M27" s="33">
        <v>43</v>
      </c>
      <c r="N27" s="33">
        <v>43</v>
      </c>
      <c r="O27" s="33">
        <v>43</v>
      </c>
      <c r="P27" s="33">
        <v>43</v>
      </c>
      <c r="Q27" s="33"/>
      <c r="R27" s="33"/>
      <c r="S27" s="33"/>
      <c r="T27" s="20">
        <f>IF(AND(ISBLANK(E27),ISBLANK(F27),ISBLANK(G27),ISBLANK(H27),ISBLANK(I27),ISBLANK(J27),ISBLANK(#REF!), ISBLANK(K27), ISBLANK(L27), ISBLANK(M27), ISBLANK(N27), ISBLANK(O27), ISBLANK(P27), ISBLANK(R27), ISBLANK(S27)),"",SUM(G27:S27))</f>
        <v>399</v>
      </c>
      <c r="U27" s="20">
        <f>IF(W27&lt;&gt;0,0,IF(AND(ISBLANK(E27),ISBLANK(F27),ISBLANK(G27),ISBLANK(H27),ISBLANK(I27),ISBLANK(J27),ISBLANK(#REF!), ISBLANK(K27), ISBLANK(L27), ISBLANK(M27), ISBLANK(N27), ISBLANK(O27), ISBLANK(P27), ISBLANK(R27), ISBLANK(S27)),"", (F27+E27)-T27))</f>
        <v>0</v>
      </c>
      <c r="V27" s="34">
        <f>IF(AND(ISBLANK(E27),ISBLANK(F27), ISBLANK(G27), ISBLANK(H27), ISBLANK(I27), ISBLANK(J27), ISBLANK(#REF!), ISBLANK(K27), ISBLANK(L27),ISBLANK(M27), ISBLANK(N27), ISBLANK(O27), ISBLANK(P27), ISBLANK(R27), ISBLANK(S27)), "",IFERROR(((F27+E27)-U27)/(F27+E27),""))</f>
        <v>1</v>
      </c>
      <c r="W27" s="37"/>
      <c r="X27" s="35" t="str">
        <f t="shared" si="3"/>
        <v/>
      </c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  <c r="DW27" s="31"/>
      <c r="DX27" s="31"/>
      <c r="DY27" s="31"/>
      <c r="DZ27" s="31"/>
      <c r="EA27" s="31"/>
      <c r="EB27" s="31"/>
      <c r="EC27" s="31"/>
      <c r="ED27" s="31"/>
      <c r="EE27" s="31"/>
      <c r="EF27" s="31"/>
      <c r="EG27" s="31"/>
      <c r="EH27" s="31"/>
      <c r="EI27" s="31"/>
      <c r="EJ27" s="31"/>
      <c r="EK27" s="31"/>
      <c r="EL27" s="31"/>
      <c r="EM27" s="31"/>
      <c r="EN27" s="31"/>
      <c r="EO27" s="31"/>
      <c r="EP27" s="31"/>
      <c r="EQ27" s="31"/>
      <c r="ER27" s="31"/>
      <c r="ES27" s="31"/>
      <c r="ET27" s="31"/>
      <c r="EU27" s="31"/>
      <c r="EV27" s="31"/>
      <c r="EW27" s="31"/>
      <c r="EX27" s="31"/>
      <c r="EY27" s="31"/>
      <c r="EZ27" s="31"/>
      <c r="FA27" s="31"/>
      <c r="FB27" s="31"/>
      <c r="FC27" s="31"/>
      <c r="FD27" s="31"/>
      <c r="FE27" s="31"/>
      <c r="FF27" s="31"/>
      <c r="FG27" s="31"/>
      <c r="FH27" s="31"/>
      <c r="FI27" s="31"/>
      <c r="FJ27" s="31"/>
      <c r="FK27" s="31"/>
      <c r="FL27" s="31"/>
      <c r="FM27" s="31"/>
      <c r="FN27" s="31"/>
      <c r="FO27" s="31"/>
      <c r="FP27" s="31"/>
      <c r="FQ27" s="31"/>
      <c r="FR27" s="31"/>
      <c r="FS27" s="31"/>
      <c r="FT27" s="31"/>
      <c r="FU27" s="31"/>
      <c r="FV27" s="31"/>
      <c r="FW27" s="31"/>
      <c r="FX27" s="31"/>
      <c r="FY27" s="31"/>
      <c r="FZ27" s="31"/>
      <c r="GA27" s="31"/>
      <c r="GB27" s="31"/>
      <c r="GC27" s="31"/>
      <c r="GD27" s="31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  <c r="GP27" s="31"/>
      <c r="GQ27" s="31"/>
      <c r="GR27" s="31"/>
      <c r="GS27" s="31"/>
      <c r="GT27" s="31"/>
      <c r="GU27" s="31"/>
      <c r="GV27" s="31"/>
      <c r="GW27" s="31"/>
      <c r="GX27" s="31"/>
      <c r="GY27" s="31"/>
      <c r="GZ27" s="31"/>
      <c r="HA27" s="31"/>
      <c r="HB27" s="31"/>
      <c r="HC27" s="31"/>
      <c r="HD27" s="31"/>
      <c r="HE27" s="31"/>
      <c r="HF27" s="31"/>
      <c r="HG27" s="31"/>
      <c r="HH27" s="31"/>
      <c r="HI27" s="31"/>
      <c r="HJ27" s="31"/>
      <c r="HK27" s="31"/>
      <c r="HL27" s="31"/>
      <c r="HM27" s="31"/>
      <c r="HN27" s="31"/>
      <c r="HO27" s="31"/>
      <c r="HP27" s="31"/>
      <c r="HQ27" s="31"/>
      <c r="HR27" s="31"/>
      <c r="HS27" s="31"/>
      <c r="HT27" s="31"/>
      <c r="HU27" s="31"/>
      <c r="HV27" s="31"/>
      <c r="HW27" s="31"/>
      <c r="HX27" s="31"/>
      <c r="HY27" s="31"/>
      <c r="HZ27" s="31"/>
      <c r="IA27" s="31"/>
      <c r="IB27" s="31"/>
      <c r="IC27" s="31"/>
      <c r="ID27" s="31"/>
      <c r="IE27" s="31"/>
      <c r="IF27" s="31"/>
      <c r="IG27" s="31"/>
      <c r="IH27" s="31"/>
      <c r="II27" s="31"/>
      <c r="IJ27" s="31"/>
      <c r="IK27" s="31"/>
      <c r="IL27" s="31"/>
      <c r="IM27" s="31"/>
      <c r="IN27" s="31"/>
      <c r="IO27" s="31"/>
      <c r="IP27" s="31"/>
      <c r="IQ27" s="31"/>
      <c r="IR27" s="31"/>
      <c r="IS27" s="31"/>
      <c r="IT27" s="31"/>
      <c r="IU27" s="31"/>
      <c r="IV27" s="31"/>
      <c r="IW27" s="31"/>
      <c r="IX27" s="31"/>
      <c r="IY27" s="31"/>
      <c r="IZ27" s="31"/>
      <c r="JA27" s="31"/>
      <c r="JB27" s="31"/>
      <c r="JC27" s="31"/>
      <c r="JD27" s="31"/>
      <c r="JE27" s="31"/>
      <c r="JF27" s="31"/>
      <c r="JG27" s="31"/>
      <c r="JH27" s="31"/>
      <c r="JI27" s="31"/>
      <c r="JJ27" s="31"/>
      <c r="JK27" s="31"/>
      <c r="JL27" s="31"/>
      <c r="JM27" s="31"/>
      <c r="JN27" s="31"/>
      <c r="JO27" s="31"/>
      <c r="JP27" s="31"/>
      <c r="JQ27" s="31"/>
      <c r="JR27" s="31"/>
      <c r="JS27" s="31"/>
      <c r="JT27" s="31"/>
      <c r="JU27" s="31"/>
      <c r="JV27" s="31"/>
      <c r="JW27" s="31"/>
      <c r="JX27" s="31"/>
      <c r="JY27" s="31"/>
      <c r="JZ27" s="31"/>
      <c r="KA27" s="31"/>
      <c r="KB27" s="31"/>
      <c r="KC27" s="31"/>
      <c r="KD27" s="31"/>
      <c r="KE27" s="31"/>
      <c r="KF27" s="31"/>
      <c r="KG27" s="31"/>
      <c r="KH27" s="31"/>
      <c r="KI27" s="31"/>
      <c r="KJ27" s="31"/>
      <c r="KK27" s="31"/>
      <c r="KL27" s="31"/>
      <c r="KM27" s="31"/>
      <c r="KN27" s="31"/>
      <c r="KO27" s="31"/>
      <c r="KP27" s="31"/>
      <c r="KQ27" s="31"/>
      <c r="KR27" s="31"/>
      <c r="KS27" s="31"/>
      <c r="KT27" s="31"/>
      <c r="KU27" s="31"/>
      <c r="KV27" s="31"/>
      <c r="KW27" s="31"/>
      <c r="KX27" s="31"/>
      <c r="KY27" s="31"/>
      <c r="KZ27" s="31"/>
      <c r="LA27" s="31"/>
      <c r="LB27" s="31"/>
      <c r="LC27" s="31"/>
      <c r="LD27" s="31"/>
      <c r="LE27" s="31"/>
      <c r="LF27" s="31"/>
      <c r="LG27" s="31"/>
      <c r="LH27" s="31"/>
      <c r="LI27" s="31"/>
      <c r="LJ27" s="31"/>
      <c r="LK27" s="31"/>
      <c r="LL27" s="31"/>
      <c r="LM27" s="31"/>
      <c r="LN27" s="31"/>
      <c r="LO27" s="31"/>
      <c r="LP27" s="31"/>
      <c r="LQ27" s="31"/>
      <c r="LR27" s="31"/>
      <c r="LS27" s="31"/>
      <c r="LT27" s="31"/>
      <c r="LU27" s="31"/>
      <c r="LV27" s="31"/>
      <c r="LW27" s="31"/>
      <c r="LX27" s="31"/>
      <c r="LY27" s="31"/>
      <c r="LZ27" s="31"/>
      <c r="MA27" s="31"/>
      <c r="MB27" s="31"/>
      <c r="MC27" s="31"/>
      <c r="MD27" s="31"/>
      <c r="ME27" s="31"/>
      <c r="MF27" s="31"/>
      <c r="MG27" s="31"/>
      <c r="MH27" s="31"/>
      <c r="MI27" s="31"/>
      <c r="MJ27" s="31"/>
      <c r="MK27" s="31"/>
      <c r="ML27" s="31"/>
      <c r="MM27" s="31"/>
      <c r="MN27" s="31"/>
      <c r="MO27" s="31"/>
      <c r="MP27" s="31"/>
      <c r="MQ27" s="31"/>
      <c r="MR27" s="31"/>
      <c r="MS27" s="31"/>
      <c r="MT27" s="31"/>
      <c r="MU27" s="31"/>
      <c r="MV27" s="31"/>
      <c r="MW27" s="31"/>
      <c r="MX27" s="31"/>
      <c r="MY27" s="31"/>
      <c r="MZ27" s="31"/>
      <c r="NA27" s="31"/>
      <c r="NB27" s="31"/>
      <c r="NC27" s="31"/>
      <c r="ND27" s="31"/>
      <c r="NE27" s="31"/>
      <c r="NF27" s="31"/>
      <c r="NG27" s="31"/>
      <c r="NH27" s="31"/>
      <c r="NI27" s="31"/>
      <c r="NJ27" s="31"/>
      <c r="NK27" s="31"/>
      <c r="NL27" s="31"/>
      <c r="NM27" s="31"/>
      <c r="NN27" s="31"/>
      <c r="NO27" s="31"/>
      <c r="NP27" s="31"/>
      <c r="NQ27" s="31"/>
      <c r="NR27" s="31"/>
      <c r="NS27" s="31"/>
      <c r="NT27" s="31"/>
      <c r="NU27" s="31"/>
      <c r="NV27" s="31"/>
      <c r="NW27" s="31"/>
      <c r="NX27" s="31"/>
      <c r="NY27" s="31"/>
      <c r="NZ27" s="31"/>
      <c r="OA27" s="31"/>
      <c r="OB27" s="31"/>
      <c r="OC27" s="31"/>
      <c r="OD27" s="31"/>
      <c r="OE27" s="31"/>
      <c r="OF27" s="31"/>
      <c r="OG27" s="31"/>
      <c r="OH27" s="31"/>
      <c r="OI27" s="31"/>
      <c r="OJ27" s="31"/>
      <c r="OK27" s="31"/>
      <c r="OL27" s="31"/>
      <c r="OM27" s="31"/>
      <c r="ON27" s="31"/>
      <c r="OO27" s="31"/>
      <c r="OP27" s="31"/>
      <c r="OQ27" s="31"/>
      <c r="OR27" s="31"/>
      <c r="OS27" s="31"/>
      <c r="OT27" s="31"/>
      <c r="OU27" s="31"/>
      <c r="OV27" s="31"/>
      <c r="OW27" s="31"/>
      <c r="OX27" s="31"/>
      <c r="OY27" s="31"/>
      <c r="OZ27" s="31"/>
      <c r="PA27" s="31"/>
      <c r="PB27" s="31"/>
      <c r="PC27" s="31"/>
      <c r="PD27" s="31"/>
      <c r="PE27" s="31"/>
      <c r="PF27" s="31"/>
      <c r="PG27" s="31"/>
      <c r="PH27" s="31"/>
      <c r="PI27" s="31"/>
      <c r="PJ27" s="31"/>
      <c r="PK27" s="31"/>
      <c r="PL27" s="31"/>
      <c r="PM27" s="31"/>
      <c r="PN27" s="31"/>
      <c r="PO27" s="31"/>
      <c r="PP27" s="31"/>
      <c r="PQ27" s="31"/>
      <c r="PR27" s="31"/>
      <c r="PS27" s="31"/>
      <c r="PT27" s="31"/>
      <c r="PU27" s="31"/>
      <c r="PV27" s="31"/>
      <c r="PW27" s="31"/>
      <c r="PX27" s="31"/>
      <c r="PY27" s="31"/>
      <c r="PZ27" s="31"/>
      <c r="QA27" s="31"/>
      <c r="QB27" s="31"/>
      <c r="QC27" s="31"/>
    </row>
    <row r="28" spans="1:445" s="39" customFormat="1">
      <c r="A28" s="36" t="s">
        <v>63</v>
      </c>
      <c r="B28" s="33" t="s">
        <v>27</v>
      </c>
      <c r="C28" s="33">
        <v>85</v>
      </c>
      <c r="D28" s="33" t="s">
        <v>64</v>
      </c>
      <c r="E28" s="33"/>
      <c r="F28" s="33">
        <v>695</v>
      </c>
      <c r="G28" s="33">
        <v>100</v>
      </c>
      <c r="H28" s="33"/>
      <c r="I28" s="33"/>
      <c r="J28" s="33">
        <v>198</v>
      </c>
      <c r="K28" s="33">
        <v>199</v>
      </c>
      <c r="L28" s="33">
        <v>198</v>
      </c>
      <c r="M28" s="33"/>
      <c r="N28" s="33"/>
      <c r="O28" s="33"/>
      <c r="P28" s="33"/>
      <c r="Q28" s="33"/>
      <c r="R28" s="33"/>
      <c r="S28" s="33"/>
      <c r="T28" s="20">
        <f t="shared" si="1"/>
        <v>695</v>
      </c>
      <c r="U28" s="20">
        <f t="shared" si="2"/>
        <v>0</v>
      </c>
      <c r="V28" s="34">
        <f t="shared" si="4"/>
        <v>1</v>
      </c>
      <c r="W28" s="37"/>
      <c r="X28" s="35" t="str">
        <f t="shared" si="3"/>
        <v/>
      </c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  <c r="FI28" s="31"/>
      <c r="FJ28" s="31"/>
      <c r="FK28" s="31"/>
      <c r="FL28" s="31"/>
      <c r="FM28" s="31"/>
      <c r="FN28" s="31"/>
      <c r="FO28" s="31"/>
      <c r="FP28" s="31"/>
      <c r="FQ28" s="31"/>
      <c r="FR28" s="31"/>
      <c r="FS28" s="31"/>
      <c r="FT28" s="31"/>
      <c r="FU28" s="31"/>
      <c r="FV28" s="31"/>
      <c r="FW28" s="31"/>
      <c r="FX28" s="31"/>
      <c r="FY28" s="31"/>
      <c r="FZ28" s="31"/>
      <c r="GA28" s="31"/>
      <c r="GB28" s="31"/>
      <c r="GC28" s="31"/>
      <c r="GD28" s="31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  <c r="GP28" s="31"/>
      <c r="GQ28" s="31"/>
      <c r="GR28" s="31"/>
      <c r="GS28" s="31"/>
      <c r="GT28" s="31"/>
      <c r="GU28" s="31"/>
      <c r="GV28" s="31"/>
      <c r="GW28" s="31"/>
      <c r="GX28" s="31"/>
      <c r="GY28" s="31"/>
      <c r="GZ28" s="31"/>
      <c r="HA28" s="31"/>
      <c r="HB28" s="31"/>
      <c r="HC28" s="31"/>
      <c r="HD28" s="31"/>
      <c r="HE28" s="31"/>
      <c r="HF28" s="31"/>
      <c r="HG28" s="31"/>
      <c r="HH28" s="31"/>
      <c r="HI28" s="31"/>
      <c r="HJ28" s="31"/>
      <c r="HK28" s="31"/>
      <c r="HL28" s="31"/>
      <c r="HM28" s="31"/>
      <c r="HN28" s="31"/>
      <c r="HO28" s="31"/>
      <c r="HP28" s="31"/>
      <c r="HQ28" s="31"/>
      <c r="HR28" s="31"/>
      <c r="HS28" s="31"/>
      <c r="HT28" s="31"/>
      <c r="HU28" s="31"/>
      <c r="HV28" s="31"/>
      <c r="HW28" s="31"/>
      <c r="HX28" s="31"/>
      <c r="HY28" s="31"/>
      <c r="HZ28" s="31"/>
      <c r="IA28" s="31"/>
      <c r="IB28" s="31"/>
      <c r="IC28" s="31"/>
      <c r="ID28" s="31"/>
      <c r="IE28" s="31"/>
      <c r="IF28" s="31"/>
      <c r="IG28" s="31"/>
      <c r="IH28" s="31"/>
      <c r="II28" s="31"/>
      <c r="IJ28" s="31"/>
      <c r="IK28" s="31"/>
      <c r="IL28" s="31"/>
      <c r="IM28" s="31"/>
      <c r="IN28" s="31"/>
      <c r="IO28" s="31"/>
      <c r="IP28" s="31"/>
      <c r="IQ28" s="31"/>
      <c r="IR28" s="31"/>
      <c r="IS28" s="31"/>
      <c r="IT28" s="31"/>
      <c r="IU28" s="31"/>
      <c r="IV28" s="31"/>
      <c r="IW28" s="31"/>
      <c r="IX28" s="31"/>
      <c r="IY28" s="31"/>
      <c r="IZ28" s="31"/>
      <c r="JA28" s="31"/>
      <c r="JB28" s="31"/>
      <c r="JC28" s="31"/>
      <c r="JD28" s="31"/>
      <c r="JE28" s="31"/>
      <c r="JF28" s="31"/>
      <c r="JG28" s="31"/>
      <c r="JH28" s="31"/>
      <c r="JI28" s="31"/>
      <c r="JJ28" s="31"/>
      <c r="JK28" s="31"/>
      <c r="JL28" s="31"/>
      <c r="JM28" s="31"/>
      <c r="JN28" s="31"/>
      <c r="JO28" s="31"/>
      <c r="JP28" s="31"/>
      <c r="JQ28" s="31"/>
      <c r="JR28" s="31"/>
      <c r="JS28" s="31"/>
      <c r="JT28" s="31"/>
      <c r="JU28" s="31"/>
      <c r="JV28" s="31"/>
      <c r="JW28" s="31"/>
      <c r="JX28" s="31"/>
      <c r="JY28" s="31"/>
      <c r="JZ28" s="31"/>
      <c r="KA28" s="31"/>
      <c r="KB28" s="31"/>
      <c r="KC28" s="31"/>
      <c r="KD28" s="31"/>
      <c r="KE28" s="31"/>
      <c r="KF28" s="31"/>
      <c r="KG28" s="31"/>
      <c r="KH28" s="31"/>
      <c r="KI28" s="31"/>
      <c r="KJ28" s="31"/>
      <c r="KK28" s="31"/>
      <c r="KL28" s="31"/>
      <c r="KM28" s="31"/>
      <c r="KN28" s="31"/>
      <c r="KO28" s="31"/>
      <c r="KP28" s="31"/>
      <c r="KQ28" s="31"/>
      <c r="KR28" s="31"/>
      <c r="KS28" s="31"/>
      <c r="KT28" s="31"/>
      <c r="KU28" s="31"/>
      <c r="KV28" s="31"/>
      <c r="KW28" s="31"/>
      <c r="KX28" s="31"/>
      <c r="KY28" s="31"/>
      <c r="KZ28" s="31"/>
      <c r="LA28" s="31"/>
      <c r="LB28" s="31"/>
      <c r="LC28" s="31"/>
      <c r="LD28" s="31"/>
      <c r="LE28" s="31"/>
      <c r="LF28" s="31"/>
      <c r="LG28" s="31"/>
      <c r="LH28" s="31"/>
      <c r="LI28" s="31"/>
      <c r="LJ28" s="31"/>
      <c r="LK28" s="31"/>
      <c r="LL28" s="31"/>
      <c r="LM28" s="31"/>
      <c r="LN28" s="31"/>
      <c r="LO28" s="31"/>
      <c r="LP28" s="31"/>
      <c r="LQ28" s="31"/>
      <c r="LR28" s="31"/>
      <c r="LS28" s="31"/>
      <c r="LT28" s="31"/>
      <c r="LU28" s="31"/>
      <c r="LV28" s="31"/>
      <c r="LW28" s="31"/>
      <c r="LX28" s="31"/>
      <c r="LY28" s="31"/>
      <c r="LZ28" s="31"/>
      <c r="MA28" s="31"/>
      <c r="MB28" s="31"/>
      <c r="MC28" s="31"/>
      <c r="MD28" s="31"/>
      <c r="ME28" s="31"/>
      <c r="MF28" s="31"/>
      <c r="MG28" s="31"/>
      <c r="MH28" s="31"/>
      <c r="MI28" s="31"/>
      <c r="MJ28" s="31"/>
      <c r="MK28" s="31"/>
      <c r="ML28" s="31"/>
      <c r="MM28" s="31"/>
      <c r="MN28" s="31"/>
      <c r="MO28" s="31"/>
      <c r="MP28" s="31"/>
      <c r="MQ28" s="31"/>
      <c r="MR28" s="31"/>
      <c r="MS28" s="31"/>
      <c r="MT28" s="31"/>
      <c r="MU28" s="31"/>
      <c r="MV28" s="31"/>
      <c r="MW28" s="31"/>
      <c r="MX28" s="31"/>
      <c r="MY28" s="31"/>
      <c r="MZ28" s="31"/>
      <c r="NA28" s="31"/>
      <c r="NB28" s="31"/>
      <c r="NC28" s="31"/>
      <c r="ND28" s="31"/>
      <c r="NE28" s="31"/>
      <c r="NF28" s="31"/>
      <c r="NG28" s="31"/>
      <c r="NH28" s="31"/>
      <c r="NI28" s="31"/>
      <c r="NJ28" s="31"/>
      <c r="NK28" s="31"/>
      <c r="NL28" s="31"/>
      <c r="NM28" s="31"/>
      <c r="NN28" s="31"/>
      <c r="NO28" s="31"/>
      <c r="NP28" s="31"/>
      <c r="NQ28" s="31"/>
      <c r="NR28" s="31"/>
      <c r="NS28" s="31"/>
      <c r="NT28" s="31"/>
      <c r="NU28" s="31"/>
      <c r="NV28" s="31"/>
      <c r="NW28" s="31"/>
      <c r="NX28" s="31"/>
      <c r="NY28" s="31"/>
      <c r="NZ28" s="31"/>
      <c r="OA28" s="31"/>
      <c r="OB28" s="31"/>
      <c r="OC28" s="31"/>
      <c r="OD28" s="31"/>
      <c r="OE28" s="31"/>
      <c r="OF28" s="31"/>
      <c r="OG28" s="31"/>
      <c r="OH28" s="31"/>
      <c r="OI28" s="31"/>
      <c r="OJ28" s="31"/>
      <c r="OK28" s="31"/>
      <c r="OL28" s="31"/>
      <c r="OM28" s="31"/>
      <c r="ON28" s="31"/>
      <c r="OO28" s="31"/>
      <c r="OP28" s="31"/>
      <c r="OQ28" s="31"/>
      <c r="OR28" s="31"/>
      <c r="OS28" s="31"/>
      <c r="OT28" s="31"/>
      <c r="OU28" s="31"/>
      <c r="OV28" s="31"/>
      <c r="OW28" s="31"/>
      <c r="OX28" s="31"/>
      <c r="OY28" s="31"/>
      <c r="OZ28" s="31"/>
      <c r="PA28" s="31"/>
      <c r="PB28" s="31"/>
      <c r="PC28" s="31"/>
      <c r="PD28" s="31"/>
      <c r="PE28" s="31"/>
      <c r="PF28" s="31"/>
      <c r="PG28" s="31"/>
      <c r="PH28" s="31"/>
      <c r="PI28" s="31"/>
      <c r="PJ28" s="31"/>
      <c r="PK28" s="31"/>
      <c r="PL28" s="31"/>
      <c r="PM28" s="31"/>
      <c r="PN28" s="31"/>
      <c r="PO28" s="31"/>
      <c r="PP28" s="31"/>
      <c r="PQ28" s="31"/>
      <c r="PR28" s="31"/>
      <c r="PS28" s="31"/>
      <c r="PT28" s="31"/>
      <c r="PU28" s="31"/>
      <c r="PV28" s="31"/>
      <c r="PW28" s="31"/>
      <c r="PX28" s="31"/>
      <c r="PY28" s="31"/>
      <c r="PZ28" s="31"/>
      <c r="QA28" s="31"/>
      <c r="QB28" s="31"/>
      <c r="QC28" s="31"/>
    </row>
    <row r="29" spans="1:445" s="39" customFormat="1">
      <c r="A29" s="36" t="s">
        <v>65</v>
      </c>
      <c r="B29" s="33" t="s">
        <v>27</v>
      </c>
      <c r="C29" s="33">
        <v>97</v>
      </c>
      <c r="D29" s="33" t="s">
        <v>66</v>
      </c>
      <c r="E29" s="33"/>
      <c r="F29" s="33">
        <v>1295</v>
      </c>
      <c r="G29" s="33">
        <v>100</v>
      </c>
      <c r="H29" s="33">
        <v>199</v>
      </c>
      <c r="I29" s="33">
        <v>199</v>
      </c>
      <c r="J29" s="33">
        <v>199</v>
      </c>
      <c r="K29" s="33">
        <v>199</v>
      </c>
      <c r="L29" s="33">
        <v>199</v>
      </c>
      <c r="M29" s="33">
        <v>199</v>
      </c>
      <c r="N29" s="33">
        <v>1</v>
      </c>
      <c r="O29" s="33"/>
      <c r="P29" s="33"/>
      <c r="Q29" s="33"/>
      <c r="R29" s="33"/>
      <c r="S29" s="33"/>
      <c r="T29" s="20">
        <f t="shared" si="1"/>
        <v>1295</v>
      </c>
      <c r="U29" s="20">
        <f t="shared" si="2"/>
        <v>0</v>
      </c>
      <c r="V29" s="34">
        <f t="shared" si="4"/>
        <v>1</v>
      </c>
      <c r="W29" s="37"/>
      <c r="X29" s="35" t="str">
        <f t="shared" si="3"/>
        <v/>
      </c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  <c r="DW29" s="31"/>
      <c r="DX29" s="31"/>
      <c r="DY29" s="31"/>
      <c r="DZ29" s="31"/>
      <c r="EA29" s="31"/>
      <c r="EB29" s="31"/>
      <c r="EC29" s="31"/>
      <c r="ED29" s="31"/>
      <c r="EE29" s="31"/>
      <c r="EF29" s="31"/>
      <c r="EG29" s="31"/>
      <c r="EH29" s="31"/>
      <c r="EI29" s="31"/>
      <c r="EJ29" s="31"/>
      <c r="EK29" s="31"/>
      <c r="EL29" s="31"/>
      <c r="EM29" s="31"/>
      <c r="EN29" s="31"/>
      <c r="EO29" s="31"/>
      <c r="EP29" s="31"/>
      <c r="EQ29" s="31"/>
      <c r="ER29" s="31"/>
      <c r="ES29" s="31"/>
      <c r="ET29" s="31"/>
      <c r="EU29" s="31"/>
      <c r="EV29" s="31"/>
      <c r="EW29" s="31"/>
      <c r="EX29" s="31"/>
      <c r="EY29" s="31"/>
      <c r="EZ29" s="31"/>
      <c r="FA29" s="31"/>
      <c r="FB29" s="31"/>
      <c r="FC29" s="31"/>
      <c r="FD29" s="31"/>
      <c r="FE29" s="31"/>
      <c r="FF29" s="31"/>
      <c r="FG29" s="31"/>
      <c r="FH29" s="31"/>
      <c r="FI29" s="31"/>
      <c r="FJ29" s="31"/>
      <c r="FK29" s="31"/>
      <c r="FL29" s="31"/>
      <c r="FM29" s="31"/>
      <c r="FN29" s="31"/>
      <c r="FO29" s="31"/>
      <c r="FP29" s="31"/>
      <c r="FQ29" s="31"/>
      <c r="FR29" s="31"/>
      <c r="FS29" s="31"/>
      <c r="FT29" s="31"/>
      <c r="FU29" s="31"/>
      <c r="FV29" s="31"/>
      <c r="FW29" s="31"/>
      <c r="FX29" s="31"/>
      <c r="FY29" s="31"/>
      <c r="FZ29" s="31"/>
      <c r="GA29" s="31"/>
      <c r="GB29" s="31"/>
      <c r="GC29" s="31"/>
      <c r="GD29" s="31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  <c r="GP29" s="31"/>
      <c r="GQ29" s="31"/>
      <c r="GR29" s="31"/>
      <c r="GS29" s="31"/>
      <c r="GT29" s="31"/>
      <c r="GU29" s="31"/>
      <c r="GV29" s="31"/>
      <c r="GW29" s="31"/>
      <c r="GX29" s="31"/>
      <c r="GY29" s="31"/>
      <c r="GZ29" s="31"/>
      <c r="HA29" s="31"/>
      <c r="HB29" s="31"/>
      <c r="HC29" s="31"/>
      <c r="HD29" s="31"/>
      <c r="HE29" s="31"/>
      <c r="HF29" s="31"/>
      <c r="HG29" s="31"/>
      <c r="HH29" s="31"/>
      <c r="HI29" s="31"/>
      <c r="HJ29" s="31"/>
      <c r="HK29" s="31"/>
      <c r="HL29" s="31"/>
      <c r="HM29" s="31"/>
      <c r="HN29" s="31"/>
      <c r="HO29" s="31"/>
      <c r="HP29" s="31"/>
      <c r="HQ29" s="31"/>
      <c r="HR29" s="31"/>
      <c r="HS29" s="31"/>
      <c r="HT29" s="31"/>
      <c r="HU29" s="31"/>
      <c r="HV29" s="31"/>
      <c r="HW29" s="31"/>
      <c r="HX29" s="31"/>
      <c r="HY29" s="31"/>
      <c r="HZ29" s="31"/>
      <c r="IA29" s="31"/>
      <c r="IB29" s="31"/>
      <c r="IC29" s="31"/>
      <c r="ID29" s="31"/>
      <c r="IE29" s="31"/>
      <c r="IF29" s="31"/>
      <c r="IG29" s="31"/>
      <c r="IH29" s="31"/>
      <c r="II29" s="31"/>
      <c r="IJ29" s="31"/>
      <c r="IK29" s="31"/>
      <c r="IL29" s="31"/>
      <c r="IM29" s="31"/>
      <c r="IN29" s="31"/>
      <c r="IO29" s="31"/>
      <c r="IP29" s="31"/>
      <c r="IQ29" s="31"/>
      <c r="IR29" s="31"/>
      <c r="IS29" s="31"/>
      <c r="IT29" s="31"/>
      <c r="IU29" s="31"/>
      <c r="IV29" s="31"/>
      <c r="IW29" s="31"/>
      <c r="IX29" s="31"/>
      <c r="IY29" s="31"/>
      <c r="IZ29" s="31"/>
      <c r="JA29" s="31"/>
      <c r="JB29" s="31"/>
      <c r="JC29" s="31"/>
      <c r="JD29" s="31"/>
      <c r="JE29" s="31"/>
      <c r="JF29" s="31"/>
      <c r="JG29" s="31"/>
      <c r="JH29" s="31"/>
      <c r="JI29" s="31"/>
      <c r="JJ29" s="31"/>
      <c r="JK29" s="31"/>
      <c r="JL29" s="31"/>
      <c r="JM29" s="31"/>
      <c r="JN29" s="31"/>
      <c r="JO29" s="31"/>
      <c r="JP29" s="31"/>
      <c r="JQ29" s="31"/>
      <c r="JR29" s="31"/>
      <c r="JS29" s="31"/>
      <c r="JT29" s="31"/>
      <c r="JU29" s="31"/>
      <c r="JV29" s="31"/>
      <c r="JW29" s="31"/>
      <c r="JX29" s="31"/>
      <c r="JY29" s="31"/>
      <c r="JZ29" s="31"/>
      <c r="KA29" s="31"/>
      <c r="KB29" s="31"/>
      <c r="KC29" s="31"/>
      <c r="KD29" s="31"/>
      <c r="KE29" s="31"/>
      <c r="KF29" s="31"/>
      <c r="KG29" s="31"/>
      <c r="KH29" s="31"/>
      <c r="KI29" s="31"/>
      <c r="KJ29" s="31"/>
      <c r="KK29" s="31"/>
      <c r="KL29" s="31"/>
      <c r="KM29" s="31"/>
      <c r="KN29" s="31"/>
      <c r="KO29" s="31"/>
      <c r="KP29" s="31"/>
      <c r="KQ29" s="31"/>
      <c r="KR29" s="31"/>
      <c r="KS29" s="31"/>
      <c r="KT29" s="31"/>
      <c r="KU29" s="31"/>
      <c r="KV29" s="31"/>
      <c r="KW29" s="31"/>
      <c r="KX29" s="31"/>
      <c r="KY29" s="31"/>
      <c r="KZ29" s="31"/>
      <c r="LA29" s="31"/>
      <c r="LB29" s="31"/>
      <c r="LC29" s="31"/>
      <c r="LD29" s="31"/>
      <c r="LE29" s="31"/>
      <c r="LF29" s="31"/>
      <c r="LG29" s="31"/>
      <c r="LH29" s="31"/>
      <c r="LI29" s="31"/>
      <c r="LJ29" s="31"/>
      <c r="LK29" s="31"/>
      <c r="LL29" s="31"/>
      <c r="LM29" s="31"/>
      <c r="LN29" s="31"/>
      <c r="LO29" s="31"/>
      <c r="LP29" s="31"/>
      <c r="LQ29" s="31"/>
      <c r="LR29" s="31"/>
      <c r="LS29" s="31"/>
      <c r="LT29" s="31"/>
      <c r="LU29" s="31"/>
      <c r="LV29" s="31"/>
      <c r="LW29" s="31"/>
      <c r="LX29" s="31"/>
      <c r="LY29" s="31"/>
      <c r="LZ29" s="31"/>
      <c r="MA29" s="31"/>
      <c r="MB29" s="31"/>
      <c r="MC29" s="31"/>
      <c r="MD29" s="31"/>
      <c r="ME29" s="31"/>
      <c r="MF29" s="31"/>
      <c r="MG29" s="31"/>
      <c r="MH29" s="31"/>
      <c r="MI29" s="31"/>
      <c r="MJ29" s="31"/>
      <c r="MK29" s="31"/>
      <c r="ML29" s="31"/>
      <c r="MM29" s="31"/>
      <c r="MN29" s="31"/>
      <c r="MO29" s="31"/>
      <c r="MP29" s="31"/>
      <c r="MQ29" s="31"/>
      <c r="MR29" s="31"/>
      <c r="MS29" s="31"/>
      <c r="MT29" s="31"/>
      <c r="MU29" s="31"/>
      <c r="MV29" s="31"/>
      <c r="MW29" s="31"/>
      <c r="MX29" s="31"/>
      <c r="MY29" s="31"/>
      <c r="MZ29" s="31"/>
      <c r="NA29" s="31"/>
      <c r="NB29" s="31"/>
      <c r="NC29" s="31"/>
      <c r="ND29" s="31"/>
      <c r="NE29" s="31"/>
      <c r="NF29" s="31"/>
      <c r="NG29" s="31"/>
      <c r="NH29" s="31"/>
      <c r="NI29" s="31"/>
      <c r="NJ29" s="31"/>
      <c r="NK29" s="31"/>
      <c r="NL29" s="31"/>
      <c r="NM29" s="31"/>
      <c r="NN29" s="31"/>
      <c r="NO29" s="31"/>
      <c r="NP29" s="31"/>
      <c r="NQ29" s="31"/>
      <c r="NR29" s="31"/>
      <c r="NS29" s="31"/>
      <c r="NT29" s="31"/>
      <c r="NU29" s="31"/>
      <c r="NV29" s="31"/>
      <c r="NW29" s="31"/>
      <c r="NX29" s="31"/>
      <c r="NY29" s="31"/>
      <c r="NZ29" s="31"/>
      <c r="OA29" s="31"/>
      <c r="OB29" s="31"/>
      <c r="OC29" s="31"/>
      <c r="OD29" s="31"/>
      <c r="OE29" s="31"/>
      <c r="OF29" s="31"/>
      <c r="OG29" s="31"/>
      <c r="OH29" s="31"/>
      <c r="OI29" s="31"/>
      <c r="OJ29" s="31"/>
      <c r="OK29" s="31"/>
      <c r="OL29" s="31"/>
      <c r="OM29" s="31"/>
      <c r="ON29" s="31"/>
      <c r="OO29" s="31"/>
      <c r="OP29" s="31"/>
      <c r="OQ29" s="31"/>
      <c r="OR29" s="31"/>
      <c r="OS29" s="31"/>
      <c r="OT29" s="31"/>
      <c r="OU29" s="31"/>
      <c r="OV29" s="31"/>
      <c r="OW29" s="31"/>
      <c r="OX29" s="31"/>
      <c r="OY29" s="31"/>
      <c r="OZ29" s="31"/>
      <c r="PA29" s="31"/>
      <c r="PB29" s="31"/>
      <c r="PC29" s="31"/>
      <c r="PD29" s="31"/>
      <c r="PE29" s="31"/>
      <c r="PF29" s="31"/>
      <c r="PG29" s="31"/>
      <c r="PH29" s="31"/>
      <c r="PI29" s="31"/>
      <c r="PJ29" s="31"/>
      <c r="PK29" s="31"/>
      <c r="PL29" s="31"/>
      <c r="PM29" s="31"/>
      <c r="PN29" s="31"/>
      <c r="PO29" s="31"/>
      <c r="PP29" s="31"/>
      <c r="PQ29" s="31"/>
      <c r="PR29" s="31"/>
      <c r="PS29" s="31"/>
      <c r="PT29" s="31"/>
      <c r="PU29" s="31"/>
      <c r="PV29" s="31"/>
      <c r="PW29" s="31"/>
      <c r="PX29" s="31"/>
      <c r="PY29" s="31"/>
      <c r="PZ29" s="31"/>
      <c r="QA29" s="31"/>
      <c r="QB29" s="31"/>
      <c r="QC29" s="31"/>
    </row>
    <row r="30" spans="1:445" s="39" customFormat="1">
      <c r="A30" s="36" t="s">
        <v>67</v>
      </c>
      <c r="B30" s="33" t="s">
        <v>27</v>
      </c>
      <c r="C30" s="33">
        <v>85</v>
      </c>
      <c r="D30" s="33" t="s">
        <v>56</v>
      </c>
      <c r="E30" s="33"/>
      <c r="F30" s="33">
        <v>660</v>
      </c>
      <c r="G30" s="33">
        <v>330</v>
      </c>
      <c r="H30" s="33">
        <v>330</v>
      </c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20">
        <f t="shared" si="1"/>
        <v>660</v>
      </c>
      <c r="U30" s="20">
        <f t="shared" si="2"/>
        <v>0</v>
      </c>
      <c r="V30" s="34">
        <f t="shared" si="4"/>
        <v>1</v>
      </c>
      <c r="W30" s="37"/>
      <c r="X30" s="35" t="str">
        <f t="shared" si="3"/>
        <v/>
      </c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  <c r="IC30" s="31"/>
      <c r="ID30" s="31"/>
      <c r="IE30" s="31"/>
      <c r="IF30" s="31"/>
      <c r="IG30" s="31"/>
      <c r="IH30" s="31"/>
      <c r="II30" s="31"/>
      <c r="IJ30" s="31"/>
      <c r="IK30" s="31"/>
      <c r="IL30" s="31"/>
      <c r="IM30" s="31"/>
      <c r="IN30" s="31"/>
      <c r="IO30" s="31"/>
      <c r="IP30" s="31"/>
      <c r="IQ30" s="31"/>
      <c r="IR30" s="31"/>
      <c r="IS30" s="31"/>
      <c r="IT30" s="31"/>
      <c r="IU30" s="31"/>
      <c r="IV30" s="31"/>
      <c r="IW30" s="31"/>
      <c r="IX30" s="31"/>
      <c r="IY30" s="31"/>
      <c r="IZ30" s="31"/>
      <c r="JA30" s="31"/>
      <c r="JB30" s="31"/>
      <c r="JC30" s="31"/>
      <c r="JD30" s="31"/>
      <c r="JE30" s="31"/>
      <c r="JF30" s="31"/>
      <c r="JG30" s="31"/>
      <c r="JH30" s="31"/>
      <c r="JI30" s="31"/>
      <c r="JJ30" s="31"/>
      <c r="JK30" s="31"/>
      <c r="JL30" s="31"/>
      <c r="JM30" s="31"/>
      <c r="JN30" s="31"/>
      <c r="JO30" s="31"/>
      <c r="JP30" s="31"/>
      <c r="JQ30" s="31"/>
      <c r="JR30" s="31"/>
      <c r="JS30" s="31"/>
      <c r="JT30" s="31"/>
      <c r="JU30" s="31"/>
      <c r="JV30" s="31"/>
      <c r="JW30" s="31"/>
      <c r="JX30" s="31"/>
      <c r="JY30" s="31"/>
      <c r="JZ30" s="31"/>
      <c r="KA30" s="31"/>
      <c r="KB30" s="31"/>
      <c r="KC30" s="31"/>
      <c r="KD30" s="31"/>
      <c r="KE30" s="31"/>
      <c r="KF30" s="31"/>
      <c r="KG30" s="31"/>
      <c r="KH30" s="31"/>
      <c r="KI30" s="31"/>
      <c r="KJ30" s="31"/>
      <c r="KK30" s="31"/>
      <c r="KL30" s="31"/>
      <c r="KM30" s="31"/>
      <c r="KN30" s="31"/>
      <c r="KO30" s="31"/>
      <c r="KP30" s="31"/>
      <c r="KQ30" s="31"/>
      <c r="KR30" s="31"/>
      <c r="KS30" s="31"/>
      <c r="KT30" s="31"/>
      <c r="KU30" s="31"/>
      <c r="KV30" s="31"/>
      <c r="KW30" s="31"/>
      <c r="KX30" s="31"/>
      <c r="KY30" s="31"/>
      <c r="KZ30" s="31"/>
      <c r="LA30" s="31"/>
      <c r="LB30" s="31"/>
      <c r="LC30" s="31"/>
      <c r="LD30" s="31"/>
      <c r="LE30" s="31"/>
      <c r="LF30" s="31"/>
      <c r="LG30" s="31"/>
      <c r="LH30" s="31"/>
      <c r="LI30" s="31"/>
      <c r="LJ30" s="31"/>
      <c r="LK30" s="31"/>
      <c r="LL30" s="31"/>
      <c r="LM30" s="31"/>
      <c r="LN30" s="31"/>
      <c r="LO30" s="31"/>
      <c r="LP30" s="31"/>
      <c r="LQ30" s="31"/>
      <c r="LR30" s="31"/>
      <c r="LS30" s="31"/>
      <c r="LT30" s="31"/>
      <c r="LU30" s="31"/>
      <c r="LV30" s="31"/>
      <c r="LW30" s="31"/>
      <c r="LX30" s="31"/>
      <c r="LY30" s="31"/>
      <c r="LZ30" s="31"/>
      <c r="MA30" s="31"/>
      <c r="MB30" s="31"/>
      <c r="MC30" s="31"/>
      <c r="MD30" s="31"/>
      <c r="ME30" s="31"/>
      <c r="MF30" s="31"/>
      <c r="MG30" s="31"/>
      <c r="MH30" s="31"/>
      <c r="MI30" s="31"/>
      <c r="MJ30" s="31"/>
      <c r="MK30" s="31"/>
      <c r="ML30" s="31"/>
      <c r="MM30" s="31"/>
      <c r="MN30" s="31"/>
      <c r="MO30" s="31"/>
      <c r="MP30" s="31"/>
      <c r="MQ30" s="31"/>
      <c r="MR30" s="31"/>
      <c r="MS30" s="31"/>
      <c r="MT30" s="31"/>
      <c r="MU30" s="31"/>
      <c r="MV30" s="31"/>
      <c r="MW30" s="31"/>
      <c r="MX30" s="31"/>
      <c r="MY30" s="31"/>
      <c r="MZ30" s="31"/>
      <c r="NA30" s="31"/>
      <c r="NB30" s="31"/>
      <c r="NC30" s="31"/>
      <c r="ND30" s="31"/>
      <c r="NE30" s="31"/>
      <c r="NF30" s="31"/>
      <c r="NG30" s="31"/>
      <c r="NH30" s="31"/>
      <c r="NI30" s="31"/>
      <c r="NJ30" s="31"/>
      <c r="NK30" s="31"/>
      <c r="NL30" s="31"/>
      <c r="NM30" s="31"/>
      <c r="NN30" s="31"/>
      <c r="NO30" s="31"/>
      <c r="NP30" s="31"/>
      <c r="NQ30" s="31"/>
      <c r="NR30" s="31"/>
      <c r="NS30" s="31"/>
      <c r="NT30" s="31"/>
      <c r="NU30" s="31"/>
      <c r="NV30" s="31"/>
      <c r="NW30" s="31"/>
      <c r="NX30" s="31"/>
      <c r="NY30" s="31"/>
      <c r="NZ30" s="31"/>
      <c r="OA30" s="31"/>
      <c r="OB30" s="31"/>
      <c r="OC30" s="31"/>
      <c r="OD30" s="31"/>
      <c r="OE30" s="31"/>
      <c r="OF30" s="31"/>
      <c r="OG30" s="31"/>
      <c r="OH30" s="31"/>
      <c r="OI30" s="31"/>
      <c r="OJ30" s="31"/>
      <c r="OK30" s="31"/>
      <c r="OL30" s="31"/>
      <c r="OM30" s="31"/>
      <c r="ON30" s="31"/>
      <c r="OO30" s="31"/>
      <c r="OP30" s="31"/>
      <c r="OQ30" s="31"/>
      <c r="OR30" s="31"/>
      <c r="OS30" s="31"/>
      <c r="OT30" s="31"/>
      <c r="OU30" s="31"/>
      <c r="OV30" s="31"/>
      <c r="OW30" s="31"/>
      <c r="OX30" s="31"/>
      <c r="OY30" s="31"/>
      <c r="OZ30" s="31"/>
      <c r="PA30" s="31"/>
      <c r="PB30" s="31"/>
      <c r="PC30" s="31"/>
      <c r="PD30" s="31"/>
      <c r="PE30" s="31"/>
      <c r="PF30" s="31"/>
      <c r="PG30" s="31"/>
      <c r="PH30" s="31"/>
      <c r="PI30" s="31"/>
      <c r="PJ30" s="31"/>
      <c r="PK30" s="31"/>
      <c r="PL30" s="31"/>
      <c r="PM30" s="31"/>
      <c r="PN30" s="31"/>
      <c r="PO30" s="31"/>
      <c r="PP30" s="31"/>
      <c r="PQ30" s="31"/>
      <c r="PR30" s="31"/>
      <c r="PS30" s="31"/>
      <c r="PT30" s="31"/>
      <c r="PU30" s="31"/>
      <c r="PV30" s="31"/>
      <c r="PW30" s="31"/>
      <c r="PX30" s="31"/>
      <c r="PY30" s="31"/>
      <c r="PZ30" s="31"/>
      <c r="QA30" s="31"/>
      <c r="QB30" s="31"/>
      <c r="QC30" s="31"/>
    </row>
    <row r="31" spans="1:445" s="39" customFormat="1">
      <c r="A31" s="36" t="s">
        <v>68</v>
      </c>
      <c r="B31" s="33" t="s">
        <v>27</v>
      </c>
      <c r="C31" s="33">
        <v>85</v>
      </c>
      <c r="D31" s="33" t="s">
        <v>64</v>
      </c>
      <c r="E31" s="33"/>
      <c r="F31" s="33">
        <v>695</v>
      </c>
      <c r="G31" s="33">
        <v>55</v>
      </c>
      <c r="H31" s="33"/>
      <c r="I31" s="33">
        <v>85</v>
      </c>
      <c r="J31" s="33">
        <v>85</v>
      </c>
      <c r="K31" s="33">
        <v>85</v>
      </c>
      <c r="L31" s="33">
        <v>85</v>
      </c>
      <c r="M31" s="33">
        <v>85</v>
      </c>
      <c r="N31" s="33">
        <v>85</v>
      </c>
      <c r="O31" s="33">
        <v>80</v>
      </c>
      <c r="P31" s="33">
        <v>50</v>
      </c>
      <c r="Q31" s="33"/>
      <c r="R31" s="33"/>
      <c r="S31" s="33"/>
      <c r="T31" s="20">
        <f t="shared" si="1"/>
        <v>695</v>
      </c>
      <c r="U31" s="20">
        <f t="shared" si="2"/>
        <v>0</v>
      </c>
      <c r="V31" s="34">
        <f t="shared" si="4"/>
        <v>1</v>
      </c>
      <c r="W31" s="37"/>
      <c r="X31" s="35" t="str">
        <f t="shared" si="3"/>
        <v/>
      </c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1"/>
      <c r="EE31" s="31"/>
      <c r="EF31" s="31"/>
      <c r="EG31" s="31"/>
      <c r="EH31" s="31"/>
      <c r="EI31" s="31"/>
      <c r="EJ31" s="31"/>
      <c r="EK31" s="31"/>
      <c r="EL31" s="31"/>
      <c r="EM31" s="31"/>
      <c r="EN31" s="31"/>
      <c r="EO31" s="31"/>
      <c r="EP31" s="31"/>
      <c r="EQ31" s="31"/>
      <c r="ER31" s="31"/>
      <c r="ES31" s="31"/>
      <c r="ET31" s="31"/>
      <c r="EU31" s="31"/>
      <c r="EV31" s="31"/>
      <c r="EW31" s="31"/>
      <c r="EX31" s="31"/>
      <c r="EY31" s="31"/>
      <c r="EZ31" s="31"/>
      <c r="FA31" s="31"/>
      <c r="FB31" s="31"/>
      <c r="FC31" s="31"/>
      <c r="FD31" s="31"/>
      <c r="FE31" s="31"/>
      <c r="FF31" s="31"/>
      <c r="FG31" s="31"/>
      <c r="FH31" s="31"/>
      <c r="FI31" s="31"/>
      <c r="FJ31" s="31"/>
      <c r="FK31" s="31"/>
      <c r="FL31" s="31"/>
      <c r="FM31" s="31"/>
      <c r="FN31" s="31"/>
      <c r="FO31" s="31"/>
      <c r="FP31" s="31"/>
      <c r="FQ31" s="31"/>
      <c r="FR31" s="31"/>
      <c r="FS31" s="31"/>
      <c r="FT31" s="31"/>
      <c r="FU31" s="31"/>
      <c r="FV31" s="31"/>
      <c r="FW31" s="31"/>
      <c r="FX31" s="31"/>
      <c r="FY31" s="31"/>
      <c r="FZ31" s="31"/>
      <c r="GA31" s="31"/>
      <c r="GB31" s="31"/>
      <c r="GC31" s="31"/>
      <c r="GD31" s="31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  <c r="GP31" s="31"/>
      <c r="GQ31" s="31"/>
      <c r="GR31" s="31"/>
      <c r="GS31" s="31"/>
      <c r="GT31" s="31"/>
      <c r="GU31" s="31"/>
      <c r="GV31" s="31"/>
      <c r="GW31" s="31"/>
      <c r="GX31" s="31"/>
      <c r="GY31" s="31"/>
      <c r="GZ31" s="31"/>
      <c r="HA31" s="31"/>
      <c r="HB31" s="31"/>
      <c r="HC31" s="31"/>
      <c r="HD31" s="31"/>
      <c r="HE31" s="31"/>
      <c r="HF31" s="31"/>
      <c r="HG31" s="31"/>
      <c r="HH31" s="31"/>
      <c r="HI31" s="31"/>
      <c r="HJ31" s="31"/>
      <c r="HK31" s="31"/>
      <c r="HL31" s="31"/>
      <c r="HM31" s="31"/>
      <c r="HN31" s="31"/>
      <c r="HO31" s="31"/>
      <c r="HP31" s="31"/>
      <c r="HQ31" s="31"/>
      <c r="HR31" s="31"/>
      <c r="HS31" s="31"/>
      <c r="HT31" s="31"/>
      <c r="HU31" s="31"/>
      <c r="HV31" s="31"/>
      <c r="HW31" s="31"/>
      <c r="HX31" s="31"/>
      <c r="HY31" s="31"/>
      <c r="HZ31" s="31"/>
      <c r="IA31" s="31"/>
      <c r="IB31" s="31"/>
      <c r="IC31" s="31"/>
      <c r="ID31" s="31"/>
      <c r="IE31" s="31"/>
      <c r="IF31" s="31"/>
      <c r="IG31" s="31"/>
      <c r="IH31" s="31"/>
      <c r="II31" s="31"/>
      <c r="IJ31" s="31"/>
      <c r="IK31" s="31"/>
      <c r="IL31" s="31"/>
      <c r="IM31" s="31"/>
      <c r="IN31" s="31"/>
      <c r="IO31" s="31"/>
      <c r="IP31" s="31"/>
      <c r="IQ31" s="31"/>
      <c r="IR31" s="31"/>
      <c r="IS31" s="31"/>
      <c r="IT31" s="31"/>
      <c r="IU31" s="31"/>
      <c r="IV31" s="31"/>
      <c r="IW31" s="31"/>
      <c r="IX31" s="31"/>
      <c r="IY31" s="31"/>
      <c r="IZ31" s="31"/>
      <c r="JA31" s="31"/>
      <c r="JB31" s="31"/>
      <c r="JC31" s="31"/>
      <c r="JD31" s="31"/>
      <c r="JE31" s="31"/>
      <c r="JF31" s="31"/>
      <c r="JG31" s="31"/>
      <c r="JH31" s="31"/>
      <c r="JI31" s="31"/>
      <c r="JJ31" s="31"/>
      <c r="JK31" s="31"/>
      <c r="JL31" s="31"/>
      <c r="JM31" s="31"/>
      <c r="JN31" s="31"/>
      <c r="JO31" s="31"/>
      <c r="JP31" s="31"/>
      <c r="JQ31" s="31"/>
      <c r="JR31" s="31"/>
      <c r="JS31" s="31"/>
      <c r="JT31" s="31"/>
      <c r="JU31" s="31"/>
      <c r="JV31" s="31"/>
      <c r="JW31" s="31"/>
      <c r="JX31" s="31"/>
      <c r="JY31" s="31"/>
      <c r="JZ31" s="31"/>
      <c r="KA31" s="31"/>
      <c r="KB31" s="31"/>
      <c r="KC31" s="31"/>
      <c r="KD31" s="31"/>
      <c r="KE31" s="31"/>
      <c r="KF31" s="31"/>
      <c r="KG31" s="31"/>
      <c r="KH31" s="31"/>
      <c r="KI31" s="31"/>
      <c r="KJ31" s="31"/>
      <c r="KK31" s="31"/>
      <c r="KL31" s="31"/>
      <c r="KM31" s="31"/>
      <c r="KN31" s="31"/>
      <c r="KO31" s="31"/>
      <c r="KP31" s="31"/>
      <c r="KQ31" s="31"/>
      <c r="KR31" s="31"/>
      <c r="KS31" s="31"/>
      <c r="KT31" s="31"/>
      <c r="KU31" s="31"/>
      <c r="KV31" s="31"/>
      <c r="KW31" s="31"/>
      <c r="KX31" s="31"/>
      <c r="KY31" s="31"/>
      <c r="KZ31" s="31"/>
      <c r="LA31" s="31"/>
      <c r="LB31" s="31"/>
      <c r="LC31" s="31"/>
      <c r="LD31" s="31"/>
      <c r="LE31" s="31"/>
      <c r="LF31" s="31"/>
      <c r="LG31" s="31"/>
      <c r="LH31" s="31"/>
      <c r="LI31" s="31"/>
      <c r="LJ31" s="31"/>
      <c r="LK31" s="31"/>
      <c r="LL31" s="31"/>
      <c r="LM31" s="31"/>
      <c r="LN31" s="31"/>
      <c r="LO31" s="31"/>
      <c r="LP31" s="31"/>
      <c r="LQ31" s="31"/>
      <c r="LR31" s="31"/>
      <c r="LS31" s="31"/>
      <c r="LT31" s="31"/>
      <c r="LU31" s="31"/>
      <c r="LV31" s="31"/>
      <c r="LW31" s="31"/>
      <c r="LX31" s="31"/>
      <c r="LY31" s="31"/>
      <c r="LZ31" s="31"/>
      <c r="MA31" s="31"/>
      <c r="MB31" s="31"/>
      <c r="MC31" s="31"/>
      <c r="MD31" s="31"/>
      <c r="ME31" s="31"/>
      <c r="MF31" s="31"/>
      <c r="MG31" s="31"/>
      <c r="MH31" s="31"/>
      <c r="MI31" s="31"/>
      <c r="MJ31" s="31"/>
      <c r="MK31" s="31"/>
      <c r="ML31" s="31"/>
      <c r="MM31" s="31"/>
      <c r="MN31" s="31"/>
      <c r="MO31" s="31"/>
      <c r="MP31" s="31"/>
      <c r="MQ31" s="31"/>
      <c r="MR31" s="31"/>
      <c r="MS31" s="31"/>
      <c r="MT31" s="31"/>
      <c r="MU31" s="31"/>
      <c r="MV31" s="31"/>
      <c r="MW31" s="31"/>
      <c r="MX31" s="31"/>
      <c r="MY31" s="31"/>
      <c r="MZ31" s="31"/>
      <c r="NA31" s="31"/>
      <c r="NB31" s="31"/>
      <c r="NC31" s="31"/>
      <c r="ND31" s="31"/>
      <c r="NE31" s="31"/>
      <c r="NF31" s="31"/>
      <c r="NG31" s="31"/>
      <c r="NH31" s="31"/>
      <c r="NI31" s="31"/>
      <c r="NJ31" s="31"/>
      <c r="NK31" s="31"/>
      <c r="NL31" s="31"/>
      <c r="NM31" s="31"/>
      <c r="NN31" s="31"/>
      <c r="NO31" s="31"/>
      <c r="NP31" s="31"/>
      <c r="NQ31" s="31"/>
      <c r="NR31" s="31"/>
      <c r="NS31" s="31"/>
      <c r="NT31" s="31"/>
      <c r="NU31" s="31"/>
      <c r="NV31" s="31"/>
      <c r="NW31" s="31"/>
      <c r="NX31" s="31"/>
      <c r="NY31" s="31"/>
      <c r="NZ31" s="31"/>
      <c r="OA31" s="31"/>
      <c r="OB31" s="31"/>
      <c r="OC31" s="31"/>
      <c r="OD31" s="31"/>
      <c r="OE31" s="31"/>
      <c r="OF31" s="31"/>
      <c r="OG31" s="31"/>
      <c r="OH31" s="31"/>
      <c r="OI31" s="31"/>
      <c r="OJ31" s="31"/>
      <c r="OK31" s="31"/>
      <c r="OL31" s="31"/>
      <c r="OM31" s="31"/>
      <c r="ON31" s="31"/>
      <c r="OO31" s="31"/>
      <c r="OP31" s="31"/>
      <c r="OQ31" s="31"/>
      <c r="OR31" s="31"/>
      <c r="OS31" s="31"/>
      <c r="OT31" s="31"/>
      <c r="OU31" s="31"/>
      <c r="OV31" s="31"/>
      <c r="OW31" s="31"/>
      <c r="OX31" s="31"/>
      <c r="OY31" s="31"/>
      <c r="OZ31" s="31"/>
      <c r="PA31" s="31"/>
      <c r="PB31" s="31"/>
      <c r="PC31" s="31"/>
      <c r="PD31" s="31"/>
      <c r="PE31" s="31"/>
      <c r="PF31" s="31"/>
      <c r="PG31" s="31"/>
      <c r="PH31" s="31"/>
      <c r="PI31" s="31"/>
      <c r="PJ31" s="31"/>
      <c r="PK31" s="31"/>
      <c r="PL31" s="31"/>
      <c r="PM31" s="31"/>
      <c r="PN31" s="31"/>
      <c r="PO31" s="31"/>
      <c r="PP31" s="31"/>
      <c r="PQ31" s="31"/>
      <c r="PR31" s="31"/>
      <c r="PS31" s="31"/>
      <c r="PT31" s="31"/>
      <c r="PU31" s="31"/>
      <c r="PV31" s="31"/>
      <c r="PW31" s="31"/>
      <c r="PX31" s="31"/>
      <c r="PY31" s="31"/>
      <c r="PZ31" s="31"/>
      <c r="QA31" s="31"/>
      <c r="QB31" s="31"/>
      <c r="QC31" s="31"/>
    </row>
    <row r="32" spans="1:445" s="39" customFormat="1">
      <c r="A32" s="36" t="s">
        <v>69</v>
      </c>
      <c r="B32" s="33" t="s">
        <v>27</v>
      </c>
      <c r="C32" s="33"/>
      <c r="D32" s="33" t="s">
        <v>70</v>
      </c>
      <c r="E32" s="33"/>
      <c r="F32" s="33">
        <v>900</v>
      </c>
      <c r="G32" s="33">
        <v>300</v>
      </c>
      <c r="H32" s="33"/>
      <c r="I32" s="33">
        <v>300</v>
      </c>
      <c r="J32" s="33">
        <v>300</v>
      </c>
      <c r="K32" s="33"/>
      <c r="L32" s="33"/>
      <c r="M32" s="33"/>
      <c r="N32" s="33"/>
      <c r="O32" s="33"/>
      <c r="P32" s="33"/>
      <c r="Q32" s="33"/>
      <c r="R32" s="33"/>
      <c r="S32" s="33"/>
      <c r="T32" s="20">
        <f t="shared" si="1"/>
        <v>900</v>
      </c>
      <c r="U32" s="20">
        <f t="shared" si="2"/>
        <v>0</v>
      </c>
      <c r="V32" s="34">
        <f t="shared" si="4"/>
        <v>1</v>
      </c>
      <c r="W32" s="37"/>
      <c r="X32" s="35" t="str">
        <f t="shared" si="3"/>
        <v/>
      </c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  <c r="IS32" s="31"/>
      <c r="IT32" s="31"/>
      <c r="IU32" s="31"/>
      <c r="IV32" s="31"/>
      <c r="IW32" s="31"/>
      <c r="IX32" s="31"/>
      <c r="IY32" s="31"/>
      <c r="IZ32" s="31"/>
      <c r="JA32" s="31"/>
      <c r="JB32" s="31"/>
      <c r="JC32" s="31"/>
      <c r="JD32" s="31"/>
      <c r="JE32" s="31"/>
      <c r="JF32" s="31"/>
      <c r="JG32" s="31"/>
      <c r="JH32" s="31"/>
      <c r="JI32" s="31"/>
      <c r="JJ32" s="31"/>
      <c r="JK32" s="31"/>
      <c r="JL32" s="31"/>
      <c r="JM32" s="31"/>
      <c r="JN32" s="31"/>
      <c r="JO32" s="31"/>
      <c r="JP32" s="31"/>
      <c r="JQ32" s="31"/>
      <c r="JR32" s="31"/>
      <c r="JS32" s="31"/>
      <c r="JT32" s="31"/>
      <c r="JU32" s="31"/>
      <c r="JV32" s="31"/>
      <c r="JW32" s="31"/>
      <c r="JX32" s="31"/>
      <c r="JY32" s="31"/>
      <c r="JZ32" s="31"/>
      <c r="KA32" s="31"/>
      <c r="KB32" s="31"/>
      <c r="KC32" s="31"/>
      <c r="KD32" s="31"/>
      <c r="KE32" s="31"/>
      <c r="KF32" s="31"/>
      <c r="KG32" s="31"/>
      <c r="KH32" s="31"/>
      <c r="KI32" s="31"/>
      <c r="KJ32" s="31"/>
      <c r="KK32" s="31"/>
      <c r="KL32" s="31"/>
      <c r="KM32" s="31"/>
      <c r="KN32" s="31"/>
      <c r="KO32" s="31"/>
      <c r="KP32" s="31"/>
      <c r="KQ32" s="31"/>
      <c r="KR32" s="31"/>
      <c r="KS32" s="31"/>
      <c r="KT32" s="31"/>
      <c r="KU32" s="31"/>
      <c r="KV32" s="31"/>
      <c r="KW32" s="31"/>
      <c r="KX32" s="31"/>
      <c r="KY32" s="31"/>
      <c r="KZ32" s="31"/>
      <c r="LA32" s="31"/>
      <c r="LB32" s="31"/>
      <c r="LC32" s="31"/>
      <c r="LD32" s="31"/>
      <c r="LE32" s="31"/>
      <c r="LF32" s="31"/>
      <c r="LG32" s="31"/>
      <c r="LH32" s="31"/>
      <c r="LI32" s="31"/>
      <c r="LJ32" s="31"/>
      <c r="LK32" s="31"/>
      <c r="LL32" s="31"/>
      <c r="LM32" s="31"/>
      <c r="LN32" s="31"/>
      <c r="LO32" s="31"/>
      <c r="LP32" s="31"/>
      <c r="LQ32" s="31"/>
      <c r="LR32" s="31"/>
      <c r="LS32" s="31"/>
      <c r="LT32" s="31"/>
      <c r="LU32" s="31"/>
      <c r="LV32" s="31"/>
      <c r="LW32" s="31"/>
      <c r="LX32" s="31"/>
      <c r="LY32" s="31"/>
      <c r="LZ32" s="31"/>
      <c r="MA32" s="31"/>
      <c r="MB32" s="31"/>
      <c r="MC32" s="31"/>
      <c r="MD32" s="31"/>
      <c r="ME32" s="31"/>
      <c r="MF32" s="31"/>
      <c r="MG32" s="31"/>
      <c r="MH32" s="31"/>
      <c r="MI32" s="31"/>
      <c r="MJ32" s="31"/>
      <c r="MK32" s="31"/>
      <c r="ML32" s="31"/>
      <c r="MM32" s="31"/>
      <c r="MN32" s="31"/>
      <c r="MO32" s="31"/>
      <c r="MP32" s="31"/>
      <c r="MQ32" s="31"/>
      <c r="MR32" s="31"/>
      <c r="MS32" s="31"/>
      <c r="MT32" s="31"/>
      <c r="MU32" s="31"/>
      <c r="MV32" s="31"/>
      <c r="MW32" s="31"/>
      <c r="MX32" s="31"/>
      <c r="MY32" s="31"/>
      <c r="MZ32" s="31"/>
      <c r="NA32" s="31"/>
      <c r="NB32" s="31"/>
      <c r="NC32" s="31"/>
      <c r="ND32" s="31"/>
      <c r="NE32" s="31"/>
      <c r="NF32" s="31"/>
      <c r="NG32" s="31"/>
      <c r="NH32" s="31"/>
      <c r="NI32" s="31"/>
      <c r="NJ32" s="31"/>
      <c r="NK32" s="31"/>
      <c r="NL32" s="31"/>
      <c r="NM32" s="31"/>
      <c r="NN32" s="31"/>
      <c r="NO32" s="31"/>
      <c r="NP32" s="31"/>
      <c r="NQ32" s="31"/>
      <c r="NR32" s="31"/>
      <c r="NS32" s="31"/>
      <c r="NT32" s="31"/>
      <c r="NU32" s="31"/>
      <c r="NV32" s="31"/>
      <c r="NW32" s="31"/>
      <c r="NX32" s="31"/>
      <c r="NY32" s="31"/>
      <c r="NZ32" s="31"/>
      <c r="OA32" s="31"/>
      <c r="OB32" s="31"/>
      <c r="OC32" s="31"/>
      <c r="OD32" s="31"/>
      <c r="OE32" s="31"/>
      <c r="OF32" s="31"/>
      <c r="OG32" s="31"/>
      <c r="OH32" s="31"/>
      <c r="OI32" s="31"/>
      <c r="OJ32" s="31"/>
      <c r="OK32" s="31"/>
      <c r="OL32" s="31"/>
      <c r="OM32" s="31"/>
      <c r="ON32" s="31"/>
      <c r="OO32" s="31"/>
      <c r="OP32" s="31"/>
      <c r="OQ32" s="31"/>
      <c r="OR32" s="31"/>
      <c r="OS32" s="31"/>
      <c r="OT32" s="31"/>
      <c r="OU32" s="31"/>
      <c r="OV32" s="31"/>
      <c r="OW32" s="31"/>
      <c r="OX32" s="31"/>
      <c r="OY32" s="31"/>
      <c r="OZ32" s="31"/>
      <c r="PA32" s="31"/>
      <c r="PB32" s="31"/>
      <c r="PC32" s="31"/>
      <c r="PD32" s="31"/>
      <c r="PE32" s="31"/>
      <c r="PF32" s="31"/>
      <c r="PG32" s="31"/>
      <c r="PH32" s="31"/>
      <c r="PI32" s="31"/>
      <c r="PJ32" s="31"/>
      <c r="PK32" s="31"/>
      <c r="PL32" s="31"/>
      <c r="PM32" s="31"/>
      <c r="PN32" s="31"/>
      <c r="PO32" s="31"/>
      <c r="PP32" s="31"/>
      <c r="PQ32" s="31"/>
      <c r="PR32" s="31"/>
      <c r="PS32" s="31"/>
      <c r="PT32" s="31"/>
      <c r="PU32" s="31"/>
      <c r="PV32" s="31"/>
      <c r="PW32" s="31"/>
      <c r="PX32" s="31"/>
      <c r="PY32" s="31"/>
      <c r="PZ32" s="31"/>
      <c r="QA32" s="31"/>
      <c r="QB32" s="31"/>
      <c r="QC32" s="31"/>
    </row>
    <row r="33" spans="1:16383" s="39" customFormat="1">
      <c r="A33" s="36" t="s">
        <v>71</v>
      </c>
      <c r="B33" s="33" t="s">
        <v>27</v>
      </c>
      <c r="C33" s="33"/>
      <c r="D33" s="33" t="s">
        <v>66</v>
      </c>
      <c r="E33" s="33"/>
      <c r="F33" s="33">
        <v>450</v>
      </c>
      <c r="G33" s="33">
        <v>200</v>
      </c>
      <c r="H33" s="33"/>
      <c r="I33" s="33">
        <v>200</v>
      </c>
      <c r="J33" s="33">
        <v>50</v>
      </c>
      <c r="K33" s="33"/>
      <c r="L33" s="33"/>
      <c r="M33" s="33"/>
      <c r="N33" s="33"/>
      <c r="O33" s="33" t="s">
        <v>72</v>
      </c>
      <c r="P33" s="33"/>
      <c r="Q33" s="33"/>
      <c r="R33" s="33"/>
      <c r="S33" s="33"/>
      <c r="T33" s="20">
        <f t="shared" si="1"/>
        <v>450</v>
      </c>
      <c r="U33" s="20">
        <f t="shared" si="2"/>
        <v>0</v>
      </c>
      <c r="V33" s="34">
        <f t="shared" si="4"/>
        <v>1</v>
      </c>
      <c r="W33" s="37"/>
      <c r="X33" s="35" t="str">
        <f t="shared" si="3"/>
        <v/>
      </c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31"/>
      <c r="EA33" s="31"/>
      <c r="EB33" s="31"/>
      <c r="EC33" s="31"/>
      <c r="ED33" s="31"/>
      <c r="EE33" s="31"/>
      <c r="EF33" s="31"/>
      <c r="EG33" s="31"/>
      <c r="EH33" s="31"/>
      <c r="EI33" s="31"/>
      <c r="EJ33" s="31"/>
      <c r="EK33" s="31"/>
      <c r="EL33" s="31"/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  <c r="FI33" s="31"/>
      <c r="FJ33" s="31"/>
      <c r="FK33" s="31"/>
      <c r="FL33" s="31"/>
      <c r="FM33" s="31"/>
      <c r="FN33" s="31"/>
      <c r="FO33" s="31"/>
      <c r="FP33" s="31"/>
      <c r="FQ33" s="31"/>
      <c r="FR33" s="31"/>
      <c r="FS33" s="31"/>
      <c r="FT33" s="31"/>
      <c r="FU33" s="31"/>
      <c r="FV33" s="31"/>
      <c r="FW33" s="31"/>
      <c r="FX33" s="31"/>
      <c r="FY33" s="31"/>
      <c r="FZ33" s="31"/>
      <c r="GA33" s="31"/>
      <c r="GB33" s="31"/>
      <c r="GC33" s="31"/>
      <c r="GD33" s="31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  <c r="GP33" s="31"/>
      <c r="GQ33" s="31"/>
      <c r="GR33" s="31"/>
      <c r="GS33" s="31"/>
      <c r="GT33" s="31"/>
      <c r="GU33" s="31"/>
      <c r="GV33" s="31"/>
      <c r="GW33" s="31"/>
      <c r="GX33" s="31"/>
      <c r="GY33" s="31"/>
      <c r="GZ33" s="31"/>
      <c r="HA33" s="31"/>
      <c r="HB33" s="31"/>
      <c r="HC33" s="31"/>
      <c r="HD33" s="31"/>
      <c r="HE33" s="31"/>
      <c r="HF33" s="31"/>
      <c r="HG33" s="31"/>
      <c r="HH33" s="31"/>
      <c r="HI33" s="31"/>
      <c r="HJ33" s="31"/>
      <c r="HK33" s="31"/>
      <c r="HL33" s="31"/>
      <c r="HM33" s="31"/>
      <c r="HN33" s="31"/>
      <c r="HO33" s="31"/>
      <c r="HP33" s="31"/>
      <c r="HQ33" s="31"/>
      <c r="HR33" s="31"/>
      <c r="HS33" s="31"/>
      <c r="HT33" s="31"/>
      <c r="HU33" s="31"/>
      <c r="HV33" s="31"/>
      <c r="HW33" s="31"/>
      <c r="HX33" s="31"/>
      <c r="HY33" s="31"/>
      <c r="HZ33" s="31"/>
      <c r="IA33" s="31"/>
      <c r="IB33" s="31"/>
      <c r="IC33" s="31"/>
      <c r="ID33" s="31"/>
      <c r="IE33" s="31"/>
      <c r="IF33" s="31"/>
      <c r="IG33" s="31"/>
      <c r="IH33" s="31"/>
      <c r="II33" s="31"/>
      <c r="IJ33" s="31"/>
      <c r="IK33" s="31"/>
      <c r="IL33" s="31"/>
      <c r="IM33" s="31"/>
      <c r="IN33" s="31"/>
      <c r="IO33" s="31"/>
      <c r="IP33" s="31"/>
      <c r="IQ33" s="31"/>
      <c r="IR33" s="31"/>
      <c r="IS33" s="31"/>
      <c r="IT33" s="31"/>
      <c r="IU33" s="31"/>
      <c r="IV33" s="31"/>
      <c r="IW33" s="31"/>
      <c r="IX33" s="31"/>
      <c r="IY33" s="31"/>
      <c r="IZ33" s="31"/>
      <c r="JA33" s="31"/>
      <c r="JB33" s="31"/>
      <c r="JC33" s="31"/>
      <c r="JD33" s="31"/>
      <c r="JE33" s="31"/>
      <c r="JF33" s="31"/>
      <c r="JG33" s="31"/>
      <c r="JH33" s="31"/>
      <c r="JI33" s="31"/>
      <c r="JJ33" s="31"/>
      <c r="JK33" s="31"/>
      <c r="JL33" s="31"/>
      <c r="JM33" s="31"/>
      <c r="JN33" s="31"/>
      <c r="JO33" s="31"/>
      <c r="JP33" s="31"/>
      <c r="JQ33" s="31"/>
      <c r="JR33" s="31"/>
      <c r="JS33" s="31"/>
      <c r="JT33" s="31"/>
      <c r="JU33" s="31"/>
      <c r="JV33" s="31"/>
      <c r="JW33" s="31"/>
      <c r="JX33" s="31"/>
      <c r="JY33" s="31"/>
      <c r="JZ33" s="31"/>
      <c r="KA33" s="31"/>
      <c r="KB33" s="31"/>
      <c r="KC33" s="31"/>
      <c r="KD33" s="31"/>
      <c r="KE33" s="31"/>
      <c r="KF33" s="31"/>
      <c r="KG33" s="31"/>
      <c r="KH33" s="31"/>
      <c r="KI33" s="31"/>
      <c r="KJ33" s="31"/>
      <c r="KK33" s="31"/>
      <c r="KL33" s="31"/>
      <c r="KM33" s="31"/>
      <c r="KN33" s="31"/>
      <c r="KO33" s="31"/>
      <c r="KP33" s="31"/>
      <c r="KQ33" s="31"/>
      <c r="KR33" s="31"/>
      <c r="KS33" s="31"/>
      <c r="KT33" s="31"/>
      <c r="KU33" s="31"/>
      <c r="KV33" s="31"/>
      <c r="KW33" s="31"/>
      <c r="KX33" s="31"/>
      <c r="KY33" s="31"/>
      <c r="KZ33" s="31"/>
      <c r="LA33" s="31"/>
      <c r="LB33" s="31"/>
      <c r="LC33" s="31"/>
      <c r="LD33" s="31"/>
      <c r="LE33" s="31"/>
      <c r="LF33" s="31"/>
      <c r="LG33" s="31"/>
      <c r="LH33" s="31"/>
      <c r="LI33" s="31"/>
      <c r="LJ33" s="31"/>
      <c r="LK33" s="31"/>
      <c r="LL33" s="31"/>
      <c r="LM33" s="31"/>
      <c r="LN33" s="31"/>
      <c r="LO33" s="31"/>
      <c r="LP33" s="31"/>
      <c r="LQ33" s="31"/>
      <c r="LR33" s="31"/>
      <c r="LS33" s="31"/>
      <c r="LT33" s="31"/>
      <c r="LU33" s="31"/>
      <c r="LV33" s="31"/>
      <c r="LW33" s="31"/>
      <c r="LX33" s="31"/>
      <c r="LY33" s="31"/>
      <c r="LZ33" s="31"/>
      <c r="MA33" s="31"/>
      <c r="MB33" s="31"/>
      <c r="MC33" s="31"/>
      <c r="MD33" s="31"/>
      <c r="ME33" s="31"/>
      <c r="MF33" s="31"/>
      <c r="MG33" s="31"/>
      <c r="MH33" s="31"/>
      <c r="MI33" s="31"/>
      <c r="MJ33" s="31"/>
      <c r="MK33" s="31"/>
      <c r="ML33" s="31"/>
      <c r="MM33" s="31"/>
      <c r="MN33" s="31"/>
      <c r="MO33" s="31"/>
      <c r="MP33" s="31"/>
      <c r="MQ33" s="31"/>
      <c r="MR33" s="31"/>
      <c r="MS33" s="31"/>
      <c r="MT33" s="31"/>
      <c r="MU33" s="31"/>
      <c r="MV33" s="31"/>
      <c r="MW33" s="31"/>
      <c r="MX33" s="31"/>
      <c r="MY33" s="31"/>
      <c r="MZ33" s="31"/>
      <c r="NA33" s="31"/>
      <c r="NB33" s="31"/>
      <c r="NC33" s="31"/>
      <c r="ND33" s="31"/>
      <c r="NE33" s="31"/>
      <c r="NF33" s="31"/>
      <c r="NG33" s="31"/>
      <c r="NH33" s="31"/>
      <c r="NI33" s="31"/>
      <c r="NJ33" s="31"/>
      <c r="NK33" s="31"/>
      <c r="NL33" s="31"/>
      <c r="NM33" s="31"/>
      <c r="NN33" s="31"/>
      <c r="NO33" s="31"/>
      <c r="NP33" s="31"/>
      <c r="NQ33" s="31"/>
      <c r="NR33" s="31"/>
      <c r="NS33" s="31"/>
      <c r="NT33" s="31"/>
      <c r="NU33" s="31"/>
      <c r="NV33" s="31"/>
      <c r="NW33" s="31"/>
      <c r="NX33" s="31"/>
      <c r="NY33" s="31"/>
      <c r="NZ33" s="31"/>
      <c r="OA33" s="31"/>
      <c r="OB33" s="31"/>
      <c r="OC33" s="31"/>
      <c r="OD33" s="31"/>
      <c r="OE33" s="31"/>
      <c r="OF33" s="31"/>
      <c r="OG33" s="31"/>
      <c r="OH33" s="31"/>
      <c r="OI33" s="31"/>
      <c r="OJ33" s="31"/>
      <c r="OK33" s="31"/>
      <c r="OL33" s="31"/>
      <c r="OM33" s="31"/>
      <c r="ON33" s="31"/>
      <c r="OO33" s="31"/>
      <c r="OP33" s="31"/>
      <c r="OQ33" s="31"/>
      <c r="OR33" s="31"/>
      <c r="OS33" s="31"/>
      <c r="OT33" s="31"/>
      <c r="OU33" s="31"/>
      <c r="OV33" s="31"/>
      <c r="OW33" s="31"/>
      <c r="OX33" s="31"/>
      <c r="OY33" s="31"/>
      <c r="OZ33" s="31"/>
      <c r="PA33" s="31"/>
      <c r="PB33" s="31"/>
      <c r="PC33" s="31"/>
      <c r="PD33" s="31"/>
      <c r="PE33" s="31"/>
      <c r="PF33" s="31"/>
      <c r="PG33" s="31"/>
      <c r="PH33" s="31"/>
      <c r="PI33" s="31"/>
      <c r="PJ33" s="31"/>
      <c r="PK33" s="31"/>
      <c r="PL33" s="31"/>
      <c r="PM33" s="31"/>
      <c r="PN33" s="31"/>
      <c r="PO33" s="31"/>
      <c r="PP33" s="31"/>
      <c r="PQ33" s="31"/>
      <c r="PR33" s="31"/>
      <c r="PS33" s="31"/>
      <c r="PT33" s="31"/>
      <c r="PU33" s="31"/>
      <c r="PV33" s="31"/>
      <c r="PW33" s="31"/>
      <c r="PX33" s="31"/>
      <c r="PY33" s="31"/>
      <c r="PZ33" s="31"/>
      <c r="QA33" s="31"/>
      <c r="QB33" s="31"/>
      <c r="QC33" s="31"/>
    </row>
    <row r="34" spans="1:16383" s="39" customFormat="1">
      <c r="A34" s="36" t="s">
        <v>73</v>
      </c>
      <c r="B34" s="33" t="s">
        <v>27</v>
      </c>
      <c r="C34" s="33"/>
      <c r="D34" s="33" t="s">
        <v>70</v>
      </c>
      <c r="E34" s="33"/>
      <c r="F34" s="33">
        <v>1090</v>
      </c>
      <c r="G34" s="33">
        <v>90</v>
      </c>
      <c r="H34" s="33">
        <v>110</v>
      </c>
      <c r="I34" s="33">
        <v>110</v>
      </c>
      <c r="J34" s="33">
        <v>110</v>
      </c>
      <c r="K34" s="33">
        <v>110</v>
      </c>
      <c r="L34" s="33">
        <v>110</v>
      </c>
      <c r="M34" s="33">
        <v>110</v>
      </c>
      <c r="N34" s="33">
        <v>110</v>
      </c>
      <c r="O34" s="33">
        <v>110</v>
      </c>
      <c r="P34" s="33">
        <v>120</v>
      </c>
      <c r="Q34" s="33"/>
      <c r="R34" s="33"/>
      <c r="S34" s="33"/>
      <c r="T34" s="20">
        <f t="shared" si="1"/>
        <v>1090</v>
      </c>
      <c r="U34" s="20">
        <f t="shared" si="2"/>
        <v>0</v>
      </c>
      <c r="V34" s="34">
        <f t="shared" si="4"/>
        <v>1</v>
      </c>
      <c r="W34" s="37"/>
      <c r="X34" s="35" t="str">
        <f t="shared" si="3"/>
        <v/>
      </c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  <c r="IS34" s="31"/>
      <c r="IT34" s="31"/>
      <c r="IU34" s="31"/>
      <c r="IV34" s="31"/>
      <c r="IW34" s="31"/>
      <c r="IX34" s="31"/>
      <c r="IY34" s="31"/>
      <c r="IZ34" s="31"/>
      <c r="JA34" s="31"/>
      <c r="JB34" s="31"/>
      <c r="JC34" s="31"/>
      <c r="JD34" s="31"/>
      <c r="JE34" s="31"/>
      <c r="JF34" s="31"/>
      <c r="JG34" s="31"/>
      <c r="JH34" s="31"/>
      <c r="JI34" s="31"/>
      <c r="JJ34" s="31"/>
      <c r="JK34" s="31"/>
      <c r="JL34" s="31"/>
      <c r="JM34" s="31"/>
      <c r="JN34" s="31"/>
      <c r="JO34" s="31"/>
      <c r="JP34" s="31"/>
      <c r="JQ34" s="31"/>
      <c r="JR34" s="31"/>
      <c r="JS34" s="31"/>
      <c r="JT34" s="31"/>
      <c r="JU34" s="31"/>
      <c r="JV34" s="31"/>
      <c r="JW34" s="31"/>
      <c r="JX34" s="31"/>
      <c r="JY34" s="31"/>
      <c r="JZ34" s="31"/>
      <c r="KA34" s="31"/>
      <c r="KB34" s="31"/>
      <c r="KC34" s="31"/>
      <c r="KD34" s="31"/>
      <c r="KE34" s="31"/>
      <c r="KF34" s="31"/>
      <c r="KG34" s="31"/>
      <c r="KH34" s="31"/>
      <c r="KI34" s="31"/>
      <c r="KJ34" s="31"/>
      <c r="KK34" s="31"/>
      <c r="KL34" s="31"/>
      <c r="KM34" s="31"/>
      <c r="KN34" s="31"/>
      <c r="KO34" s="31"/>
      <c r="KP34" s="31"/>
      <c r="KQ34" s="31"/>
      <c r="KR34" s="31"/>
      <c r="KS34" s="31"/>
      <c r="KT34" s="31"/>
      <c r="KU34" s="31"/>
      <c r="KV34" s="31"/>
      <c r="KW34" s="31"/>
      <c r="KX34" s="31"/>
      <c r="KY34" s="31"/>
      <c r="KZ34" s="31"/>
      <c r="LA34" s="31"/>
      <c r="LB34" s="31"/>
      <c r="LC34" s="31"/>
      <c r="LD34" s="31"/>
      <c r="LE34" s="31"/>
      <c r="LF34" s="31"/>
      <c r="LG34" s="31"/>
      <c r="LH34" s="31"/>
      <c r="LI34" s="31"/>
      <c r="LJ34" s="31"/>
      <c r="LK34" s="31"/>
      <c r="LL34" s="31"/>
      <c r="LM34" s="31"/>
      <c r="LN34" s="31"/>
      <c r="LO34" s="31"/>
      <c r="LP34" s="31"/>
      <c r="LQ34" s="31"/>
      <c r="LR34" s="31"/>
      <c r="LS34" s="31"/>
      <c r="LT34" s="31"/>
      <c r="LU34" s="31"/>
      <c r="LV34" s="31"/>
      <c r="LW34" s="31"/>
      <c r="LX34" s="31"/>
      <c r="LY34" s="31"/>
      <c r="LZ34" s="31"/>
      <c r="MA34" s="31"/>
      <c r="MB34" s="31"/>
      <c r="MC34" s="31"/>
      <c r="MD34" s="31"/>
      <c r="ME34" s="31"/>
      <c r="MF34" s="31"/>
      <c r="MG34" s="31"/>
      <c r="MH34" s="31"/>
      <c r="MI34" s="31"/>
      <c r="MJ34" s="31"/>
      <c r="MK34" s="31"/>
      <c r="ML34" s="31"/>
      <c r="MM34" s="31"/>
      <c r="MN34" s="31"/>
      <c r="MO34" s="31"/>
      <c r="MP34" s="31"/>
      <c r="MQ34" s="31"/>
      <c r="MR34" s="31"/>
      <c r="MS34" s="31"/>
      <c r="MT34" s="31"/>
      <c r="MU34" s="31"/>
      <c r="MV34" s="31"/>
      <c r="MW34" s="31"/>
      <c r="MX34" s="31"/>
      <c r="MY34" s="31"/>
      <c r="MZ34" s="31"/>
      <c r="NA34" s="31"/>
      <c r="NB34" s="31"/>
      <c r="NC34" s="31"/>
      <c r="ND34" s="31"/>
      <c r="NE34" s="31"/>
      <c r="NF34" s="31"/>
      <c r="NG34" s="31"/>
      <c r="NH34" s="31"/>
      <c r="NI34" s="31"/>
      <c r="NJ34" s="31"/>
      <c r="NK34" s="31"/>
      <c r="NL34" s="31"/>
      <c r="NM34" s="31"/>
      <c r="NN34" s="31"/>
      <c r="NO34" s="31"/>
      <c r="NP34" s="31"/>
      <c r="NQ34" s="31"/>
      <c r="NR34" s="31"/>
      <c r="NS34" s="31"/>
      <c r="NT34" s="31"/>
      <c r="NU34" s="31"/>
      <c r="NV34" s="31"/>
      <c r="NW34" s="31"/>
      <c r="NX34" s="31"/>
      <c r="NY34" s="31"/>
      <c r="NZ34" s="31"/>
      <c r="OA34" s="31"/>
      <c r="OB34" s="31"/>
      <c r="OC34" s="31"/>
      <c r="OD34" s="31"/>
      <c r="OE34" s="31"/>
      <c r="OF34" s="31"/>
      <c r="OG34" s="31"/>
      <c r="OH34" s="31"/>
      <c r="OI34" s="31"/>
      <c r="OJ34" s="31"/>
      <c r="OK34" s="31"/>
      <c r="OL34" s="31"/>
      <c r="OM34" s="31"/>
      <c r="ON34" s="31"/>
      <c r="OO34" s="31"/>
      <c r="OP34" s="31"/>
      <c r="OQ34" s="31"/>
      <c r="OR34" s="31"/>
      <c r="OS34" s="31"/>
      <c r="OT34" s="31"/>
      <c r="OU34" s="31"/>
      <c r="OV34" s="31"/>
      <c r="OW34" s="31"/>
      <c r="OX34" s="31"/>
      <c r="OY34" s="31"/>
      <c r="OZ34" s="31"/>
      <c r="PA34" s="31"/>
      <c r="PB34" s="31"/>
      <c r="PC34" s="31"/>
      <c r="PD34" s="31"/>
      <c r="PE34" s="31"/>
      <c r="PF34" s="31"/>
      <c r="PG34" s="31"/>
      <c r="PH34" s="31"/>
      <c r="PI34" s="31"/>
      <c r="PJ34" s="31"/>
      <c r="PK34" s="31"/>
      <c r="PL34" s="31"/>
      <c r="PM34" s="31"/>
      <c r="PN34" s="31"/>
      <c r="PO34" s="31"/>
      <c r="PP34" s="31"/>
      <c r="PQ34" s="31"/>
      <c r="PR34" s="31"/>
      <c r="PS34" s="31"/>
      <c r="PT34" s="31"/>
      <c r="PU34" s="31"/>
      <c r="PV34" s="31"/>
      <c r="PW34" s="31"/>
      <c r="PX34" s="31"/>
      <c r="PY34" s="31"/>
      <c r="PZ34" s="31"/>
      <c r="QA34" s="31"/>
      <c r="QB34" s="31"/>
      <c r="QC34" s="31"/>
    </row>
    <row r="35" spans="1:16383" s="39" customFormat="1">
      <c r="A35" s="36" t="s">
        <v>74</v>
      </c>
      <c r="B35" s="33" t="s">
        <v>27</v>
      </c>
      <c r="C35" s="33">
        <v>85</v>
      </c>
      <c r="D35" s="33" t="s">
        <v>64</v>
      </c>
      <c r="E35" s="33">
        <v>96</v>
      </c>
      <c r="F35" s="33">
        <v>695</v>
      </c>
      <c r="G35" s="33">
        <v>55</v>
      </c>
      <c r="H35" s="33"/>
      <c r="I35" s="33">
        <v>92</v>
      </c>
      <c r="J35" s="33">
        <v>92</v>
      </c>
      <c r="K35" s="33">
        <v>92</v>
      </c>
      <c r="L35" s="33">
        <v>92</v>
      </c>
      <c r="M35" s="33">
        <v>92</v>
      </c>
      <c r="N35" s="33">
        <v>92</v>
      </c>
      <c r="O35" s="33">
        <v>102</v>
      </c>
      <c r="P35" s="33">
        <v>82</v>
      </c>
      <c r="Q35" s="33"/>
      <c r="R35" s="33"/>
      <c r="S35" s="33"/>
      <c r="T35" s="20">
        <f t="shared" si="1"/>
        <v>791</v>
      </c>
      <c r="U35" s="20">
        <f t="shared" si="2"/>
        <v>0</v>
      </c>
      <c r="V35" s="34">
        <f t="shared" si="4"/>
        <v>1</v>
      </c>
      <c r="W35" s="37"/>
      <c r="X35" s="35" t="str">
        <f t="shared" si="3"/>
        <v/>
      </c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  <c r="DW35" s="31"/>
      <c r="DX35" s="31"/>
      <c r="DY35" s="31"/>
      <c r="DZ35" s="31"/>
      <c r="EA35" s="31"/>
      <c r="EB35" s="31"/>
      <c r="EC35" s="31"/>
      <c r="ED35" s="31"/>
      <c r="EE35" s="31"/>
      <c r="EF35" s="31"/>
      <c r="EG35" s="31"/>
      <c r="EH35" s="31"/>
      <c r="EI35" s="31"/>
      <c r="EJ35" s="31"/>
      <c r="EK35" s="31"/>
      <c r="EL35" s="31"/>
      <c r="EM35" s="31"/>
      <c r="EN35" s="31"/>
      <c r="EO35" s="31"/>
      <c r="EP35" s="31"/>
      <c r="EQ35" s="31"/>
      <c r="ER35" s="31"/>
      <c r="ES35" s="31"/>
      <c r="ET35" s="31"/>
      <c r="EU35" s="31"/>
      <c r="EV35" s="31"/>
      <c r="EW35" s="31"/>
      <c r="EX35" s="31"/>
      <c r="EY35" s="31"/>
      <c r="EZ35" s="31"/>
      <c r="FA35" s="31"/>
      <c r="FB35" s="31"/>
      <c r="FC35" s="31"/>
      <c r="FD35" s="31"/>
      <c r="FE35" s="31"/>
      <c r="FF35" s="31"/>
      <c r="FG35" s="31"/>
      <c r="FH35" s="31"/>
      <c r="FI35" s="31"/>
      <c r="FJ35" s="31"/>
      <c r="FK35" s="31"/>
      <c r="FL35" s="31"/>
      <c r="FM35" s="31"/>
      <c r="FN35" s="31"/>
      <c r="FO35" s="31"/>
      <c r="FP35" s="31"/>
      <c r="FQ35" s="31"/>
      <c r="FR35" s="31"/>
      <c r="FS35" s="31"/>
      <c r="FT35" s="31"/>
      <c r="FU35" s="31"/>
      <c r="FV35" s="31"/>
      <c r="FW35" s="31"/>
      <c r="FX35" s="31"/>
      <c r="FY35" s="31"/>
      <c r="FZ35" s="31"/>
      <c r="GA35" s="31"/>
      <c r="GB35" s="31"/>
      <c r="GC35" s="31"/>
      <c r="GD35" s="31"/>
      <c r="GE35" s="31"/>
      <c r="GF35" s="31"/>
      <c r="GG35" s="31"/>
      <c r="GH35" s="31"/>
      <c r="GI35" s="31"/>
      <c r="GJ35" s="31"/>
      <c r="GK35" s="31"/>
      <c r="GL35" s="31"/>
      <c r="GM35" s="31"/>
      <c r="GN35" s="31"/>
      <c r="GO35" s="31"/>
      <c r="GP35" s="31"/>
      <c r="GQ35" s="31"/>
      <c r="GR35" s="31"/>
      <c r="GS35" s="31"/>
      <c r="GT35" s="31"/>
      <c r="GU35" s="31"/>
      <c r="GV35" s="31"/>
      <c r="GW35" s="31"/>
      <c r="GX35" s="31"/>
      <c r="GY35" s="31"/>
      <c r="GZ35" s="31"/>
      <c r="HA35" s="31"/>
      <c r="HB35" s="31"/>
      <c r="HC35" s="31"/>
      <c r="HD35" s="31"/>
      <c r="HE35" s="31"/>
      <c r="HF35" s="31"/>
      <c r="HG35" s="31"/>
      <c r="HH35" s="31"/>
      <c r="HI35" s="31"/>
      <c r="HJ35" s="31"/>
      <c r="HK35" s="31"/>
      <c r="HL35" s="31"/>
      <c r="HM35" s="31"/>
      <c r="HN35" s="31"/>
      <c r="HO35" s="31"/>
      <c r="HP35" s="31"/>
      <c r="HQ35" s="31"/>
      <c r="HR35" s="31"/>
      <c r="HS35" s="31"/>
      <c r="HT35" s="31"/>
      <c r="HU35" s="31"/>
      <c r="HV35" s="31"/>
      <c r="HW35" s="31"/>
      <c r="HX35" s="31"/>
      <c r="HY35" s="31"/>
      <c r="HZ35" s="31"/>
      <c r="IA35" s="31"/>
      <c r="IB35" s="31"/>
      <c r="IC35" s="31"/>
      <c r="ID35" s="31"/>
      <c r="IE35" s="31"/>
      <c r="IF35" s="31"/>
      <c r="IG35" s="31"/>
      <c r="IH35" s="31"/>
      <c r="II35" s="31"/>
      <c r="IJ35" s="31"/>
      <c r="IK35" s="31"/>
      <c r="IL35" s="31"/>
      <c r="IM35" s="31"/>
      <c r="IN35" s="31"/>
      <c r="IO35" s="31"/>
      <c r="IP35" s="31"/>
      <c r="IQ35" s="31"/>
      <c r="IR35" s="31"/>
      <c r="IS35" s="31"/>
      <c r="IT35" s="31"/>
      <c r="IU35" s="31"/>
      <c r="IV35" s="31"/>
      <c r="IW35" s="31"/>
      <c r="IX35" s="31"/>
      <c r="IY35" s="31"/>
      <c r="IZ35" s="31"/>
      <c r="JA35" s="31"/>
      <c r="JB35" s="31"/>
      <c r="JC35" s="31"/>
      <c r="JD35" s="31"/>
      <c r="JE35" s="31"/>
      <c r="JF35" s="31"/>
      <c r="JG35" s="31"/>
      <c r="JH35" s="31"/>
      <c r="JI35" s="31"/>
      <c r="JJ35" s="31"/>
      <c r="JK35" s="31"/>
      <c r="JL35" s="31"/>
      <c r="JM35" s="31"/>
      <c r="JN35" s="31"/>
      <c r="JO35" s="31"/>
      <c r="JP35" s="31"/>
      <c r="JQ35" s="31"/>
      <c r="JR35" s="31"/>
      <c r="JS35" s="31"/>
      <c r="JT35" s="31"/>
      <c r="JU35" s="31"/>
      <c r="JV35" s="31"/>
      <c r="JW35" s="31"/>
      <c r="JX35" s="31"/>
      <c r="JY35" s="31"/>
      <c r="JZ35" s="31"/>
      <c r="KA35" s="31"/>
      <c r="KB35" s="31"/>
      <c r="KC35" s="31"/>
      <c r="KD35" s="31"/>
      <c r="KE35" s="31"/>
      <c r="KF35" s="31"/>
      <c r="KG35" s="31"/>
      <c r="KH35" s="31"/>
      <c r="KI35" s="31"/>
      <c r="KJ35" s="31"/>
      <c r="KK35" s="31"/>
      <c r="KL35" s="31"/>
      <c r="KM35" s="31"/>
      <c r="KN35" s="31"/>
      <c r="KO35" s="31"/>
      <c r="KP35" s="31"/>
      <c r="KQ35" s="31"/>
      <c r="KR35" s="31"/>
      <c r="KS35" s="31"/>
      <c r="KT35" s="31"/>
      <c r="KU35" s="31"/>
      <c r="KV35" s="31"/>
      <c r="KW35" s="31"/>
      <c r="KX35" s="31"/>
      <c r="KY35" s="31"/>
      <c r="KZ35" s="31"/>
      <c r="LA35" s="31"/>
      <c r="LB35" s="31"/>
      <c r="LC35" s="31"/>
      <c r="LD35" s="31"/>
      <c r="LE35" s="31"/>
      <c r="LF35" s="31"/>
      <c r="LG35" s="31"/>
      <c r="LH35" s="31"/>
      <c r="LI35" s="31"/>
      <c r="LJ35" s="31"/>
      <c r="LK35" s="31"/>
      <c r="LL35" s="31"/>
      <c r="LM35" s="31"/>
      <c r="LN35" s="31"/>
      <c r="LO35" s="31"/>
      <c r="LP35" s="31"/>
      <c r="LQ35" s="31"/>
      <c r="LR35" s="31"/>
      <c r="LS35" s="31"/>
      <c r="LT35" s="31"/>
      <c r="LU35" s="31"/>
      <c r="LV35" s="31"/>
      <c r="LW35" s="31"/>
      <c r="LX35" s="31"/>
      <c r="LY35" s="31"/>
      <c r="LZ35" s="31"/>
      <c r="MA35" s="31"/>
      <c r="MB35" s="31"/>
      <c r="MC35" s="31"/>
      <c r="MD35" s="31"/>
      <c r="ME35" s="31"/>
      <c r="MF35" s="31"/>
      <c r="MG35" s="31"/>
      <c r="MH35" s="31"/>
      <c r="MI35" s="31"/>
      <c r="MJ35" s="31"/>
      <c r="MK35" s="31"/>
      <c r="ML35" s="31"/>
      <c r="MM35" s="31"/>
      <c r="MN35" s="31"/>
      <c r="MO35" s="31"/>
      <c r="MP35" s="31"/>
      <c r="MQ35" s="31"/>
      <c r="MR35" s="31"/>
      <c r="MS35" s="31"/>
      <c r="MT35" s="31"/>
      <c r="MU35" s="31"/>
      <c r="MV35" s="31"/>
      <c r="MW35" s="31"/>
      <c r="MX35" s="31"/>
      <c r="MY35" s="31"/>
      <c r="MZ35" s="31"/>
      <c r="NA35" s="31"/>
      <c r="NB35" s="31"/>
      <c r="NC35" s="31"/>
      <c r="ND35" s="31"/>
      <c r="NE35" s="31"/>
      <c r="NF35" s="31"/>
      <c r="NG35" s="31"/>
      <c r="NH35" s="31"/>
      <c r="NI35" s="31"/>
      <c r="NJ35" s="31"/>
      <c r="NK35" s="31"/>
      <c r="NL35" s="31"/>
      <c r="NM35" s="31"/>
      <c r="NN35" s="31"/>
      <c r="NO35" s="31"/>
      <c r="NP35" s="31"/>
      <c r="NQ35" s="31"/>
      <c r="NR35" s="31"/>
      <c r="NS35" s="31"/>
      <c r="NT35" s="31"/>
      <c r="NU35" s="31"/>
      <c r="NV35" s="31"/>
      <c r="NW35" s="31"/>
      <c r="NX35" s="31"/>
      <c r="NY35" s="31"/>
      <c r="NZ35" s="31"/>
      <c r="OA35" s="31"/>
      <c r="OB35" s="31"/>
      <c r="OC35" s="31"/>
      <c r="OD35" s="31"/>
      <c r="OE35" s="31"/>
      <c r="OF35" s="31"/>
      <c r="OG35" s="31"/>
      <c r="OH35" s="31"/>
      <c r="OI35" s="31"/>
      <c r="OJ35" s="31"/>
      <c r="OK35" s="31"/>
      <c r="OL35" s="31"/>
      <c r="OM35" s="31"/>
      <c r="ON35" s="31"/>
      <c r="OO35" s="31"/>
      <c r="OP35" s="31"/>
      <c r="OQ35" s="31"/>
      <c r="OR35" s="31"/>
      <c r="OS35" s="31"/>
      <c r="OT35" s="31"/>
      <c r="OU35" s="31"/>
      <c r="OV35" s="31"/>
      <c r="OW35" s="31"/>
      <c r="OX35" s="31"/>
      <c r="OY35" s="31"/>
      <c r="OZ35" s="31"/>
      <c r="PA35" s="31"/>
      <c r="PB35" s="31"/>
      <c r="PC35" s="31"/>
      <c r="PD35" s="31"/>
      <c r="PE35" s="31"/>
      <c r="PF35" s="31"/>
      <c r="PG35" s="31"/>
      <c r="PH35" s="31"/>
      <c r="PI35" s="31"/>
      <c r="PJ35" s="31"/>
      <c r="PK35" s="31"/>
      <c r="PL35" s="31"/>
      <c r="PM35" s="31"/>
      <c r="PN35" s="31"/>
      <c r="PO35" s="31"/>
      <c r="PP35" s="31"/>
      <c r="PQ35" s="31"/>
      <c r="PR35" s="31"/>
      <c r="PS35" s="31"/>
      <c r="PT35" s="31"/>
      <c r="PU35" s="31"/>
      <c r="PV35" s="31"/>
      <c r="PW35" s="31"/>
      <c r="PX35" s="31"/>
      <c r="PY35" s="31"/>
      <c r="PZ35" s="31"/>
      <c r="QA35" s="31"/>
      <c r="QB35" s="31"/>
      <c r="QC35" s="31"/>
    </row>
    <row r="36" spans="1:16383" s="39" customFormat="1">
      <c r="A36" s="36" t="s">
        <v>75</v>
      </c>
      <c r="B36" s="33" t="s">
        <v>27</v>
      </c>
      <c r="C36" s="33">
        <v>200</v>
      </c>
      <c r="D36" s="33" t="s">
        <v>28</v>
      </c>
      <c r="E36" s="33"/>
      <c r="F36" s="33">
        <v>2100</v>
      </c>
      <c r="G36" s="33"/>
      <c r="H36" s="33">
        <v>210</v>
      </c>
      <c r="I36" s="33">
        <v>210</v>
      </c>
      <c r="J36" s="33">
        <v>210</v>
      </c>
      <c r="K36" s="33">
        <v>210</v>
      </c>
      <c r="L36" s="33">
        <v>210</v>
      </c>
      <c r="M36" s="33">
        <v>210</v>
      </c>
      <c r="N36" s="33">
        <v>210</v>
      </c>
      <c r="O36" s="33">
        <v>210</v>
      </c>
      <c r="P36" s="33">
        <v>210</v>
      </c>
      <c r="Q36" s="33">
        <v>210</v>
      </c>
      <c r="R36" s="33"/>
      <c r="S36" s="33"/>
      <c r="T36" s="20">
        <f t="shared" si="1"/>
        <v>2100</v>
      </c>
      <c r="U36" s="20">
        <f>IF(W36&lt;&gt;0,0,IF(AND(ISBLANK(E36),ISBLANK(F36),ISBLANK(G36),ISBLANK(H36),ISBLANK(I36),ISBLANK(J36),ISBLANK(#REF!), ISBLANK(L36), ISBLANK(M36), ISBLANK(N36), ISBLANK(O36), ISBLANK(P36), ISBLANK(Q36), ISBLANK(R36), ISBLANK(S36)),"", (F36+E36)-T36))</f>
        <v>0</v>
      </c>
      <c r="V36" s="34">
        <f t="shared" si="4"/>
        <v>1</v>
      </c>
      <c r="W36" s="38"/>
      <c r="X36" s="35" t="str">
        <f t="shared" ref="X36:X67" si="5">IF(W36&lt;&gt;"",F36 - (SUM(G36:S36)),"")</f>
        <v/>
      </c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  <c r="DW36" s="31"/>
      <c r="DX36" s="31"/>
      <c r="DY36" s="31"/>
      <c r="DZ36" s="31"/>
      <c r="EA36" s="31"/>
      <c r="EB36" s="31"/>
      <c r="EC36" s="31"/>
      <c r="ED36" s="31"/>
      <c r="EE36" s="31"/>
      <c r="EF36" s="31"/>
      <c r="EG36" s="31"/>
      <c r="EH36" s="31"/>
      <c r="EI36" s="31"/>
      <c r="EJ36" s="31"/>
      <c r="EK36" s="31"/>
      <c r="EL36" s="31"/>
      <c r="EM36" s="31"/>
      <c r="EN36" s="31"/>
      <c r="EO36" s="31"/>
      <c r="EP36" s="31"/>
      <c r="EQ36" s="31"/>
      <c r="ER36" s="31"/>
      <c r="ES36" s="31"/>
      <c r="ET36" s="31"/>
      <c r="EU36" s="31"/>
      <c r="EV36" s="31"/>
      <c r="EW36" s="31"/>
      <c r="EX36" s="31"/>
      <c r="EY36" s="31"/>
      <c r="EZ36" s="31"/>
      <c r="FA36" s="31"/>
      <c r="FB36" s="31"/>
      <c r="FC36" s="31"/>
      <c r="FD36" s="31"/>
      <c r="FE36" s="31"/>
      <c r="FF36" s="31"/>
      <c r="FG36" s="31"/>
      <c r="FH36" s="31"/>
      <c r="FI36" s="31"/>
      <c r="FJ36" s="31"/>
      <c r="FK36" s="31"/>
      <c r="FL36" s="31"/>
      <c r="FM36" s="31"/>
      <c r="FN36" s="31"/>
      <c r="FO36" s="31"/>
      <c r="FP36" s="31"/>
      <c r="FQ36" s="31"/>
      <c r="FR36" s="31"/>
      <c r="FS36" s="31"/>
      <c r="FT36" s="31"/>
      <c r="FU36" s="31"/>
      <c r="FV36" s="31"/>
      <c r="FW36" s="31"/>
      <c r="FX36" s="31"/>
      <c r="FY36" s="31"/>
      <c r="FZ36" s="31"/>
      <c r="GA36" s="31"/>
      <c r="GB36" s="31"/>
      <c r="GC36" s="31"/>
      <c r="GD36" s="31"/>
      <c r="GE36" s="31"/>
      <c r="GF36" s="31"/>
      <c r="GG36" s="31"/>
      <c r="GH36" s="31"/>
      <c r="GI36" s="31"/>
      <c r="GJ36" s="31"/>
      <c r="GK36" s="31"/>
      <c r="GL36" s="31"/>
      <c r="GM36" s="31"/>
      <c r="GN36" s="31"/>
      <c r="GO36" s="31"/>
      <c r="GP36" s="31"/>
      <c r="GQ36" s="31"/>
      <c r="GR36" s="31"/>
      <c r="GS36" s="31"/>
      <c r="GT36" s="31"/>
      <c r="GU36" s="31"/>
      <c r="GV36" s="31"/>
      <c r="GW36" s="31"/>
      <c r="GX36" s="31"/>
      <c r="GY36" s="31"/>
      <c r="GZ36" s="31"/>
      <c r="HA36" s="31"/>
      <c r="HB36" s="31"/>
      <c r="HC36" s="31"/>
      <c r="HD36" s="31"/>
      <c r="HE36" s="31"/>
      <c r="HF36" s="31"/>
      <c r="HG36" s="31"/>
      <c r="HH36" s="31"/>
      <c r="HI36" s="31"/>
      <c r="HJ36" s="31"/>
      <c r="HK36" s="31"/>
      <c r="HL36" s="31"/>
      <c r="HM36" s="31"/>
      <c r="HN36" s="31"/>
      <c r="HO36" s="31"/>
      <c r="HP36" s="31"/>
      <c r="HQ36" s="31"/>
      <c r="HR36" s="31"/>
      <c r="HS36" s="31"/>
      <c r="HT36" s="31"/>
      <c r="HU36" s="31"/>
      <c r="HV36" s="31"/>
      <c r="HW36" s="31"/>
      <c r="HX36" s="31"/>
      <c r="HY36" s="31"/>
      <c r="HZ36" s="31"/>
      <c r="IA36" s="31"/>
      <c r="IB36" s="31"/>
      <c r="IC36" s="31"/>
      <c r="ID36" s="31"/>
      <c r="IE36" s="31"/>
      <c r="IF36" s="31"/>
      <c r="IG36" s="31"/>
      <c r="IH36" s="31"/>
      <c r="II36" s="31"/>
      <c r="IJ36" s="31"/>
      <c r="IK36" s="31"/>
      <c r="IL36" s="31"/>
      <c r="IM36" s="31"/>
      <c r="IN36" s="31"/>
      <c r="IO36" s="31"/>
      <c r="IP36" s="31"/>
      <c r="IQ36" s="31"/>
      <c r="IR36" s="31"/>
      <c r="IS36" s="31"/>
      <c r="IT36" s="31"/>
      <c r="IU36" s="31"/>
      <c r="IV36" s="31"/>
      <c r="IW36" s="31"/>
      <c r="IX36" s="31"/>
      <c r="IY36" s="31"/>
      <c r="IZ36" s="31"/>
      <c r="JA36" s="31"/>
      <c r="JB36" s="31"/>
      <c r="JC36" s="31"/>
      <c r="JD36" s="31"/>
      <c r="JE36" s="31"/>
      <c r="JF36" s="31"/>
      <c r="JG36" s="31"/>
      <c r="JH36" s="31"/>
      <c r="JI36" s="31"/>
      <c r="JJ36" s="31"/>
      <c r="JK36" s="31"/>
      <c r="JL36" s="31"/>
      <c r="JM36" s="31"/>
      <c r="JN36" s="31"/>
      <c r="JO36" s="31"/>
      <c r="JP36" s="31"/>
      <c r="JQ36" s="31"/>
      <c r="JR36" s="31"/>
      <c r="JS36" s="31"/>
      <c r="JT36" s="31"/>
      <c r="JU36" s="31"/>
      <c r="JV36" s="31"/>
      <c r="JW36" s="31"/>
      <c r="JX36" s="31"/>
      <c r="JY36" s="31"/>
      <c r="JZ36" s="31"/>
      <c r="KA36" s="31"/>
      <c r="KB36" s="31"/>
      <c r="KC36" s="31"/>
      <c r="KD36" s="31"/>
      <c r="KE36" s="31"/>
      <c r="KF36" s="31"/>
      <c r="KG36" s="31"/>
      <c r="KH36" s="31"/>
      <c r="KI36" s="31"/>
      <c r="KJ36" s="31"/>
      <c r="KK36" s="31"/>
      <c r="KL36" s="31"/>
      <c r="KM36" s="31"/>
      <c r="KN36" s="31"/>
      <c r="KO36" s="31"/>
      <c r="KP36" s="31"/>
      <c r="KQ36" s="31"/>
      <c r="KR36" s="31"/>
      <c r="KS36" s="31"/>
      <c r="KT36" s="31"/>
      <c r="KU36" s="31"/>
      <c r="KV36" s="31"/>
      <c r="KW36" s="31"/>
      <c r="KX36" s="31"/>
      <c r="KY36" s="31"/>
      <c r="KZ36" s="31"/>
      <c r="LA36" s="31"/>
      <c r="LB36" s="31"/>
      <c r="LC36" s="31"/>
      <c r="LD36" s="31"/>
      <c r="LE36" s="31"/>
      <c r="LF36" s="31"/>
      <c r="LG36" s="31"/>
      <c r="LH36" s="31"/>
      <c r="LI36" s="31"/>
      <c r="LJ36" s="31"/>
      <c r="LK36" s="31"/>
      <c r="LL36" s="31"/>
      <c r="LM36" s="31"/>
      <c r="LN36" s="31"/>
      <c r="LO36" s="31"/>
      <c r="LP36" s="31"/>
      <c r="LQ36" s="31"/>
      <c r="LR36" s="31"/>
      <c r="LS36" s="31"/>
      <c r="LT36" s="31"/>
      <c r="LU36" s="31"/>
      <c r="LV36" s="31"/>
      <c r="LW36" s="31"/>
      <c r="LX36" s="31"/>
      <c r="LY36" s="31"/>
      <c r="LZ36" s="31"/>
      <c r="MA36" s="31"/>
      <c r="MB36" s="31"/>
      <c r="MC36" s="31"/>
      <c r="MD36" s="31"/>
      <c r="ME36" s="31"/>
      <c r="MF36" s="31"/>
      <c r="MG36" s="31"/>
      <c r="MH36" s="31"/>
      <c r="MI36" s="31"/>
      <c r="MJ36" s="31"/>
      <c r="MK36" s="31"/>
      <c r="ML36" s="31"/>
      <c r="MM36" s="31"/>
      <c r="MN36" s="31"/>
      <c r="MO36" s="31"/>
      <c r="MP36" s="31"/>
      <c r="MQ36" s="31"/>
      <c r="MR36" s="31"/>
      <c r="MS36" s="31"/>
      <c r="MT36" s="31"/>
      <c r="MU36" s="31"/>
      <c r="MV36" s="31"/>
      <c r="MW36" s="31"/>
      <c r="MX36" s="31"/>
      <c r="MY36" s="31"/>
      <c r="MZ36" s="31"/>
      <c r="NA36" s="31"/>
      <c r="NB36" s="31"/>
      <c r="NC36" s="31"/>
      <c r="ND36" s="31"/>
      <c r="NE36" s="31"/>
      <c r="NF36" s="31"/>
      <c r="NG36" s="31"/>
      <c r="NH36" s="31"/>
      <c r="NI36" s="31"/>
      <c r="NJ36" s="31"/>
      <c r="NK36" s="31"/>
      <c r="NL36" s="31"/>
      <c r="NM36" s="31"/>
      <c r="NN36" s="31"/>
      <c r="NO36" s="31"/>
      <c r="NP36" s="31"/>
      <c r="NQ36" s="31"/>
      <c r="NR36" s="31"/>
      <c r="NS36" s="31"/>
      <c r="NT36" s="31"/>
      <c r="NU36" s="31"/>
      <c r="NV36" s="31"/>
      <c r="NW36" s="31"/>
      <c r="NX36" s="31"/>
      <c r="NY36" s="31"/>
      <c r="NZ36" s="31"/>
      <c r="OA36" s="31"/>
      <c r="OB36" s="31"/>
      <c r="OC36" s="31"/>
      <c r="OD36" s="31"/>
      <c r="OE36" s="31"/>
      <c r="OF36" s="31"/>
      <c r="OG36" s="31"/>
      <c r="OH36" s="31"/>
      <c r="OI36" s="31"/>
      <c r="OJ36" s="31"/>
      <c r="OK36" s="31"/>
      <c r="OL36" s="31"/>
      <c r="OM36" s="31"/>
      <c r="ON36" s="31"/>
      <c r="OO36" s="31"/>
      <c r="OP36" s="31"/>
      <c r="OQ36" s="31"/>
      <c r="OR36" s="31"/>
      <c r="OS36" s="31"/>
      <c r="OT36" s="31"/>
      <c r="OU36" s="31"/>
      <c r="OV36" s="31"/>
      <c r="OW36" s="31"/>
      <c r="OX36" s="31"/>
      <c r="OY36" s="31"/>
      <c r="OZ36" s="31"/>
      <c r="PA36" s="31"/>
      <c r="PB36" s="31"/>
      <c r="PC36" s="31"/>
      <c r="PD36" s="31"/>
      <c r="PE36" s="31"/>
      <c r="PF36" s="31"/>
      <c r="PG36" s="31"/>
      <c r="PH36" s="31"/>
      <c r="PI36" s="31"/>
      <c r="PJ36" s="31"/>
      <c r="PK36" s="31"/>
      <c r="PL36" s="31"/>
      <c r="PM36" s="31"/>
      <c r="PN36" s="31"/>
      <c r="PO36" s="31"/>
      <c r="PP36" s="31"/>
      <c r="PQ36" s="31"/>
      <c r="PR36" s="31"/>
      <c r="PS36" s="31"/>
      <c r="PT36" s="31"/>
      <c r="PU36" s="31"/>
      <c r="PV36" s="31"/>
      <c r="PW36" s="31"/>
      <c r="PX36" s="31"/>
      <c r="PY36" s="31"/>
      <c r="PZ36" s="31"/>
      <c r="QA36" s="31"/>
      <c r="QB36" s="31"/>
      <c r="QC36" s="31"/>
    </row>
    <row r="37" spans="1:16383" s="39" customFormat="1">
      <c r="A37" s="36" t="s">
        <v>75</v>
      </c>
      <c r="B37" s="33" t="s">
        <v>27</v>
      </c>
      <c r="C37" s="33"/>
      <c r="D37" s="33" t="s">
        <v>76</v>
      </c>
      <c r="E37" s="33"/>
      <c r="F37" s="33">
        <v>330</v>
      </c>
      <c r="G37" s="33">
        <v>330</v>
      </c>
      <c r="H37" s="33"/>
      <c r="I37" s="33"/>
      <c r="J37" s="40"/>
      <c r="K37" s="33"/>
      <c r="L37" s="33"/>
      <c r="M37" s="33"/>
      <c r="N37" s="33"/>
      <c r="O37" s="33"/>
      <c r="P37" s="33"/>
      <c r="Q37" s="33"/>
      <c r="R37" s="33"/>
      <c r="S37" s="33"/>
      <c r="T37" s="20">
        <f t="shared" si="1"/>
        <v>330</v>
      </c>
      <c r="U37" s="20">
        <f t="shared" ref="U37:U100" si="6">IF(W37&lt;&gt;0,0,IF(AND(ISBLANK(E37),ISBLANK(F37),ISBLANK(G37),ISBLANK(H37),ISBLANK(I37),ISBLANK(J37),ISBLANK(K37), ISBLANK(L37), ISBLANK(M37), ISBLANK(N37), ISBLANK(O37), ISBLANK(P37), ISBLANK(Q37), ISBLANK(R37), ISBLANK(S37)),"", (F37+E37)-T37))</f>
        <v>0</v>
      </c>
      <c r="V37" s="34">
        <f t="shared" si="4"/>
        <v>1</v>
      </c>
      <c r="W37" s="37"/>
      <c r="X37" s="35" t="str">
        <f t="shared" si="5"/>
        <v/>
      </c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  <c r="DW37" s="31"/>
      <c r="DX37" s="31"/>
      <c r="DY37" s="31"/>
      <c r="DZ37" s="31"/>
      <c r="EA37" s="31"/>
      <c r="EB37" s="31"/>
      <c r="EC37" s="31"/>
      <c r="ED37" s="31"/>
      <c r="EE37" s="31"/>
      <c r="EF37" s="31"/>
      <c r="EG37" s="31"/>
      <c r="EH37" s="31"/>
      <c r="EI37" s="31"/>
      <c r="EJ37" s="31"/>
      <c r="EK37" s="31"/>
      <c r="EL37" s="31"/>
      <c r="EM37" s="31"/>
      <c r="EN37" s="31"/>
      <c r="EO37" s="31"/>
      <c r="EP37" s="31"/>
      <c r="EQ37" s="31"/>
      <c r="ER37" s="31"/>
      <c r="ES37" s="31"/>
      <c r="ET37" s="31"/>
      <c r="EU37" s="31"/>
      <c r="EV37" s="31"/>
      <c r="EW37" s="31"/>
      <c r="EX37" s="31"/>
      <c r="EY37" s="31"/>
      <c r="EZ37" s="31"/>
      <c r="FA37" s="31"/>
      <c r="FB37" s="31"/>
      <c r="FC37" s="31"/>
      <c r="FD37" s="31"/>
      <c r="FE37" s="31"/>
      <c r="FF37" s="31"/>
      <c r="FG37" s="31"/>
      <c r="FH37" s="31"/>
      <c r="FI37" s="31"/>
      <c r="FJ37" s="31"/>
      <c r="FK37" s="31"/>
      <c r="FL37" s="31"/>
      <c r="FM37" s="31"/>
      <c r="FN37" s="31"/>
      <c r="FO37" s="31"/>
      <c r="FP37" s="31"/>
      <c r="FQ37" s="31"/>
      <c r="FR37" s="31"/>
      <c r="FS37" s="31"/>
      <c r="FT37" s="31"/>
      <c r="FU37" s="31"/>
      <c r="FV37" s="31"/>
      <c r="FW37" s="31"/>
      <c r="FX37" s="31"/>
      <c r="FY37" s="31"/>
      <c r="FZ37" s="31"/>
      <c r="GA37" s="31"/>
      <c r="GB37" s="31"/>
      <c r="GC37" s="31"/>
      <c r="GD37" s="31"/>
      <c r="GE37" s="31"/>
      <c r="GF37" s="31"/>
      <c r="GG37" s="31"/>
      <c r="GH37" s="31"/>
      <c r="GI37" s="31"/>
      <c r="GJ37" s="31"/>
      <c r="GK37" s="31"/>
      <c r="GL37" s="31"/>
      <c r="GM37" s="31"/>
      <c r="GN37" s="31"/>
      <c r="GO37" s="31"/>
      <c r="GP37" s="31"/>
      <c r="GQ37" s="31"/>
      <c r="GR37" s="31"/>
      <c r="GS37" s="31"/>
      <c r="GT37" s="31"/>
      <c r="GU37" s="31"/>
      <c r="GV37" s="31"/>
      <c r="GW37" s="31"/>
      <c r="GX37" s="31"/>
      <c r="GY37" s="31"/>
      <c r="GZ37" s="31"/>
      <c r="HA37" s="31"/>
      <c r="HB37" s="31"/>
      <c r="HC37" s="31"/>
      <c r="HD37" s="31"/>
      <c r="HE37" s="31"/>
      <c r="HF37" s="31"/>
      <c r="HG37" s="31"/>
      <c r="HH37" s="31"/>
      <c r="HI37" s="31"/>
      <c r="HJ37" s="31"/>
      <c r="HK37" s="31"/>
      <c r="HL37" s="31"/>
      <c r="HM37" s="31"/>
      <c r="HN37" s="31"/>
      <c r="HO37" s="31"/>
      <c r="HP37" s="31"/>
      <c r="HQ37" s="31"/>
      <c r="HR37" s="31"/>
      <c r="HS37" s="31"/>
      <c r="HT37" s="31"/>
      <c r="HU37" s="31"/>
      <c r="HV37" s="31"/>
      <c r="HW37" s="31"/>
      <c r="HX37" s="31"/>
      <c r="HY37" s="31"/>
      <c r="HZ37" s="31"/>
      <c r="IA37" s="31"/>
      <c r="IB37" s="31"/>
      <c r="IC37" s="31"/>
      <c r="ID37" s="31"/>
      <c r="IE37" s="31"/>
      <c r="IF37" s="31"/>
      <c r="IG37" s="31"/>
      <c r="IH37" s="31"/>
      <c r="II37" s="31"/>
      <c r="IJ37" s="31"/>
      <c r="IK37" s="31"/>
      <c r="IL37" s="31"/>
      <c r="IM37" s="31"/>
      <c r="IN37" s="31"/>
      <c r="IO37" s="31"/>
      <c r="IP37" s="31"/>
      <c r="IQ37" s="31"/>
      <c r="IR37" s="31"/>
      <c r="IS37" s="31"/>
      <c r="IT37" s="31"/>
      <c r="IU37" s="31"/>
      <c r="IV37" s="31"/>
      <c r="IW37" s="31"/>
      <c r="IX37" s="31"/>
      <c r="IY37" s="31"/>
      <c r="IZ37" s="31"/>
      <c r="JA37" s="31"/>
      <c r="JB37" s="31"/>
      <c r="JC37" s="31"/>
      <c r="JD37" s="31"/>
      <c r="JE37" s="31"/>
      <c r="JF37" s="31"/>
      <c r="JG37" s="31"/>
      <c r="JH37" s="31"/>
      <c r="JI37" s="31"/>
      <c r="JJ37" s="31"/>
      <c r="JK37" s="31"/>
      <c r="JL37" s="31"/>
      <c r="JM37" s="31"/>
      <c r="JN37" s="31"/>
      <c r="JO37" s="31"/>
      <c r="JP37" s="31"/>
      <c r="JQ37" s="31"/>
      <c r="JR37" s="31"/>
      <c r="JS37" s="31"/>
      <c r="JT37" s="31"/>
      <c r="JU37" s="31"/>
      <c r="JV37" s="31"/>
      <c r="JW37" s="31"/>
      <c r="JX37" s="31"/>
      <c r="JY37" s="31"/>
      <c r="JZ37" s="31"/>
      <c r="KA37" s="31"/>
      <c r="KB37" s="31"/>
      <c r="KC37" s="31"/>
      <c r="KD37" s="31"/>
      <c r="KE37" s="31"/>
      <c r="KF37" s="31"/>
      <c r="KG37" s="31"/>
      <c r="KH37" s="31"/>
      <c r="KI37" s="31"/>
      <c r="KJ37" s="31"/>
      <c r="KK37" s="31"/>
      <c r="KL37" s="31"/>
      <c r="KM37" s="31"/>
      <c r="KN37" s="31"/>
      <c r="KO37" s="31"/>
      <c r="KP37" s="31"/>
      <c r="KQ37" s="31"/>
      <c r="KR37" s="31"/>
      <c r="KS37" s="31"/>
      <c r="KT37" s="31"/>
      <c r="KU37" s="31"/>
      <c r="KV37" s="31"/>
      <c r="KW37" s="31"/>
      <c r="KX37" s="31"/>
      <c r="KY37" s="31"/>
      <c r="KZ37" s="31"/>
      <c r="LA37" s="31"/>
      <c r="LB37" s="31"/>
      <c r="LC37" s="31"/>
      <c r="LD37" s="31"/>
      <c r="LE37" s="31"/>
      <c r="LF37" s="31"/>
      <c r="LG37" s="31"/>
      <c r="LH37" s="31"/>
      <c r="LI37" s="31"/>
      <c r="LJ37" s="31"/>
      <c r="LK37" s="31"/>
      <c r="LL37" s="31"/>
      <c r="LM37" s="31"/>
      <c r="LN37" s="31"/>
      <c r="LO37" s="31"/>
      <c r="LP37" s="31"/>
      <c r="LQ37" s="31"/>
      <c r="LR37" s="31"/>
      <c r="LS37" s="31"/>
      <c r="LT37" s="31"/>
      <c r="LU37" s="31"/>
      <c r="LV37" s="31"/>
      <c r="LW37" s="31"/>
      <c r="LX37" s="31"/>
      <c r="LY37" s="31"/>
      <c r="LZ37" s="31"/>
      <c r="MA37" s="31"/>
      <c r="MB37" s="31"/>
      <c r="MC37" s="31"/>
      <c r="MD37" s="31"/>
      <c r="ME37" s="31"/>
      <c r="MF37" s="31"/>
      <c r="MG37" s="31"/>
      <c r="MH37" s="31"/>
      <c r="MI37" s="31"/>
      <c r="MJ37" s="31"/>
      <c r="MK37" s="31"/>
      <c r="ML37" s="31"/>
      <c r="MM37" s="31"/>
      <c r="MN37" s="31"/>
      <c r="MO37" s="31"/>
      <c r="MP37" s="31"/>
      <c r="MQ37" s="31"/>
      <c r="MR37" s="31"/>
      <c r="MS37" s="31"/>
      <c r="MT37" s="31"/>
      <c r="MU37" s="31"/>
      <c r="MV37" s="31"/>
      <c r="MW37" s="31"/>
      <c r="MX37" s="31"/>
      <c r="MY37" s="31"/>
      <c r="MZ37" s="31"/>
      <c r="NA37" s="31"/>
      <c r="NB37" s="31"/>
      <c r="NC37" s="31"/>
      <c r="ND37" s="31"/>
      <c r="NE37" s="31"/>
      <c r="NF37" s="31"/>
      <c r="NG37" s="31"/>
      <c r="NH37" s="31"/>
      <c r="NI37" s="31"/>
      <c r="NJ37" s="31"/>
      <c r="NK37" s="31"/>
      <c r="NL37" s="31"/>
      <c r="NM37" s="31"/>
      <c r="NN37" s="31"/>
      <c r="NO37" s="31"/>
      <c r="NP37" s="31"/>
      <c r="NQ37" s="31"/>
      <c r="NR37" s="31"/>
      <c r="NS37" s="31"/>
      <c r="NT37" s="31"/>
      <c r="NU37" s="31"/>
      <c r="NV37" s="31"/>
      <c r="NW37" s="31"/>
      <c r="NX37" s="31"/>
      <c r="NY37" s="31"/>
      <c r="NZ37" s="31"/>
      <c r="OA37" s="31"/>
      <c r="OB37" s="31"/>
      <c r="OC37" s="31"/>
      <c r="OD37" s="31"/>
      <c r="OE37" s="31"/>
      <c r="OF37" s="31"/>
      <c r="OG37" s="31"/>
      <c r="OH37" s="31"/>
      <c r="OI37" s="31"/>
      <c r="OJ37" s="31"/>
      <c r="OK37" s="31"/>
      <c r="OL37" s="31"/>
      <c r="OM37" s="31"/>
      <c r="ON37" s="31"/>
      <c r="OO37" s="31"/>
      <c r="OP37" s="31"/>
      <c r="OQ37" s="31"/>
      <c r="OR37" s="31"/>
      <c r="OS37" s="31"/>
      <c r="OT37" s="31"/>
      <c r="OU37" s="31"/>
      <c r="OV37" s="31"/>
      <c r="OW37" s="31"/>
      <c r="OX37" s="31"/>
      <c r="OY37" s="31"/>
      <c r="OZ37" s="31"/>
      <c r="PA37" s="31"/>
      <c r="PB37" s="31"/>
      <c r="PC37" s="31"/>
      <c r="PD37" s="31"/>
      <c r="PE37" s="31"/>
      <c r="PF37" s="31"/>
      <c r="PG37" s="31"/>
      <c r="PH37" s="31"/>
      <c r="PI37" s="31"/>
      <c r="PJ37" s="31"/>
      <c r="PK37" s="31"/>
      <c r="PL37" s="31"/>
      <c r="PM37" s="31"/>
      <c r="PN37" s="31"/>
      <c r="PO37" s="31"/>
      <c r="PP37" s="31"/>
      <c r="PQ37" s="31"/>
      <c r="PR37" s="31"/>
      <c r="PS37" s="31"/>
      <c r="PT37" s="31"/>
      <c r="PU37" s="31"/>
      <c r="PV37" s="31"/>
      <c r="PW37" s="31"/>
      <c r="PX37" s="31"/>
      <c r="PY37" s="31"/>
      <c r="PZ37" s="31"/>
      <c r="QA37" s="31"/>
      <c r="QB37" s="31"/>
      <c r="QC37" s="31"/>
    </row>
    <row r="38" spans="1:16383" s="39" customFormat="1">
      <c r="A38" s="36" t="s">
        <v>77</v>
      </c>
      <c r="B38" s="33" t="s">
        <v>27</v>
      </c>
      <c r="C38" s="33">
        <v>60</v>
      </c>
      <c r="D38" s="33" t="s">
        <v>33</v>
      </c>
      <c r="E38" s="33"/>
      <c r="F38" s="33">
        <v>0</v>
      </c>
      <c r="G38" s="33"/>
      <c r="H38" s="33"/>
      <c r="I38" s="33"/>
      <c r="K38" s="33"/>
      <c r="L38" s="33"/>
      <c r="M38" s="33"/>
      <c r="N38" s="33"/>
      <c r="O38" s="33"/>
      <c r="P38" s="33"/>
      <c r="Q38" s="33"/>
      <c r="R38" s="33"/>
      <c r="S38" s="33"/>
      <c r="T38" s="20">
        <f t="shared" si="1"/>
        <v>0</v>
      </c>
      <c r="U38" s="20">
        <f t="shared" si="6"/>
        <v>0</v>
      </c>
      <c r="V38" s="34" t="str">
        <f t="shared" si="4"/>
        <v/>
      </c>
      <c r="W38" s="37"/>
      <c r="X38" s="35" t="str">
        <f t="shared" si="5"/>
        <v/>
      </c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  <c r="IS38" s="31"/>
      <c r="IT38" s="31"/>
      <c r="IU38" s="31"/>
      <c r="IV38" s="31"/>
      <c r="IW38" s="31"/>
      <c r="IX38" s="31"/>
      <c r="IY38" s="31"/>
      <c r="IZ38" s="31"/>
      <c r="JA38" s="31"/>
      <c r="JB38" s="31"/>
      <c r="JC38" s="31"/>
      <c r="JD38" s="31"/>
      <c r="JE38" s="31"/>
      <c r="JF38" s="31"/>
      <c r="JG38" s="31"/>
      <c r="JH38" s="31"/>
      <c r="JI38" s="31"/>
      <c r="JJ38" s="31"/>
      <c r="JK38" s="31"/>
      <c r="JL38" s="31"/>
      <c r="JM38" s="31"/>
      <c r="JN38" s="31"/>
      <c r="JO38" s="31"/>
      <c r="JP38" s="31"/>
      <c r="JQ38" s="31"/>
      <c r="JR38" s="31"/>
      <c r="JS38" s="31"/>
      <c r="JT38" s="31"/>
      <c r="JU38" s="31"/>
      <c r="JV38" s="31"/>
      <c r="JW38" s="31"/>
      <c r="JX38" s="31"/>
      <c r="JY38" s="31"/>
      <c r="JZ38" s="31"/>
      <c r="KA38" s="31"/>
      <c r="KB38" s="31"/>
      <c r="KC38" s="31"/>
      <c r="KD38" s="31"/>
      <c r="KE38" s="31"/>
      <c r="KF38" s="31"/>
      <c r="KG38" s="31"/>
      <c r="KH38" s="31"/>
      <c r="KI38" s="31"/>
      <c r="KJ38" s="31"/>
      <c r="KK38" s="31"/>
      <c r="KL38" s="31"/>
      <c r="KM38" s="31"/>
      <c r="KN38" s="31"/>
      <c r="KO38" s="31"/>
      <c r="KP38" s="31"/>
      <c r="KQ38" s="31"/>
      <c r="KR38" s="31"/>
      <c r="KS38" s="31"/>
      <c r="KT38" s="31"/>
      <c r="KU38" s="31"/>
      <c r="KV38" s="31"/>
      <c r="KW38" s="31"/>
      <c r="KX38" s="31"/>
      <c r="KY38" s="31"/>
      <c r="KZ38" s="31"/>
      <c r="LA38" s="31"/>
      <c r="LB38" s="31"/>
      <c r="LC38" s="31"/>
      <c r="LD38" s="31"/>
      <c r="LE38" s="31"/>
      <c r="LF38" s="31"/>
      <c r="LG38" s="31"/>
      <c r="LH38" s="31"/>
      <c r="LI38" s="31"/>
      <c r="LJ38" s="31"/>
      <c r="LK38" s="31"/>
      <c r="LL38" s="31"/>
      <c r="LM38" s="31"/>
      <c r="LN38" s="31"/>
      <c r="LO38" s="31"/>
      <c r="LP38" s="31"/>
      <c r="LQ38" s="31"/>
      <c r="LR38" s="31"/>
      <c r="LS38" s="31"/>
      <c r="LT38" s="31"/>
      <c r="LU38" s="31"/>
      <c r="LV38" s="31"/>
      <c r="LW38" s="31"/>
      <c r="LX38" s="31"/>
      <c r="LY38" s="31"/>
      <c r="LZ38" s="31"/>
      <c r="MA38" s="31"/>
      <c r="MB38" s="31"/>
      <c r="MC38" s="31"/>
      <c r="MD38" s="31"/>
      <c r="ME38" s="31"/>
      <c r="MF38" s="31"/>
      <c r="MG38" s="31"/>
      <c r="MH38" s="31"/>
      <c r="MI38" s="31"/>
      <c r="MJ38" s="31"/>
      <c r="MK38" s="31"/>
      <c r="ML38" s="31"/>
      <c r="MM38" s="31"/>
      <c r="MN38" s="31"/>
      <c r="MO38" s="31"/>
      <c r="MP38" s="31"/>
      <c r="MQ38" s="31"/>
      <c r="MR38" s="31"/>
      <c r="MS38" s="31"/>
      <c r="MT38" s="31"/>
      <c r="MU38" s="31"/>
      <c r="MV38" s="31"/>
      <c r="MW38" s="31"/>
      <c r="MX38" s="31"/>
      <c r="MY38" s="31"/>
      <c r="MZ38" s="31"/>
      <c r="NA38" s="31"/>
      <c r="NB38" s="31"/>
      <c r="NC38" s="31"/>
      <c r="ND38" s="31"/>
      <c r="NE38" s="31"/>
      <c r="NF38" s="31"/>
      <c r="NG38" s="31"/>
      <c r="NH38" s="31"/>
      <c r="NI38" s="31"/>
      <c r="NJ38" s="31"/>
      <c r="NK38" s="31"/>
      <c r="NL38" s="31"/>
      <c r="NM38" s="31"/>
      <c r="NN38" s="31"/>
      <c r="NO38" s="31"/>
      <c r="NP38" s="31"/>
      <c r="NQ38" s="31"/>
      <c r="NR38" s="31"/>
      <c r="NS38" s="31"/>
      <c r="NT38" s="31"/>
      <c r="NU38" s="31"/>
      <c r="NV38" s="31"/>
      <c r="NW38" s="31"/>
      <c r="NX38" s="31"/>
      <c r="NY38" s="31"/>
      <c r="NZ38" s="31"/>
      <c r="OA38" s="31"/>
      <c r="OB38" s="31"/>
      <c r="OC38" s="31"/>
      <c r="OD38" s="31"/>
      <c r="OE38" s="31"/>
      <c r="OF38" s="31"/>
      <c r="OG38" s="31"/>
      <c r="OH38" s="31"/>
      <c r="OI38" s="31"/>
      <c r="OJ38" s="31"/>
      <c r="OK38" s="31"/>
      <c r="OL38" s="31"/>
      <c r="OM38" s="31"/>
      <c r="ON38" s="31"/>
      <c r="OO38" s="31"/>
      <c r="OP38" s="31"/>
      <c r="OQ38" s="31"/>
      <c r="OR38" s="31"/>
      <c r="OS38" s="31"/>
      <c r="OT38" s="31"/>
      <c r="OU38" s="31"/>
      <c r="OV38" s="31"/>
      <c r="OW38" s="31"/>
      <c r="OX38" s="31"/>
      <c r="OY38" s="31"/>
      <c r="OZ38" s="31"/>
      <c r="PA38" s="31"/>
      <c r="PB38" s="31"/>
      <c r="PC38" s="31"/>
      <c r="PD38" s="31"/>
      <c r="PE38" s="31"/>
      <c r="PF38" s="31"/>
      <c r="PG38" s="31"/>
      <c r="PH38" s="31"/>
      <c r="PI38" s="31"/>
      <c r="PJ38" s="31"/>
      <c r="PK38" s="31"/>
      <c r="PL38" s="31"/>
      <c r="PM38" s="31"/>
      <c r="PN38" s="31"/>
      <c r="PO38" s="31"/>
      <c r="PP38" s="31"/>
      <c r="PQ38" s="31"/>
      <c r="PR38" s="31"/>
      <c r="PS38" s="31"/>
      <c r="PT38" s="31"/>
      <c r="PU38" s="31"/>
      <c r="PV38" s="31"/>
      <c r="PW38" s="31"/>
      <c r="PX38" s="31"/>
      <c r="PY38" s="31"/>
      <c r="PZ38" s="31"/>
      <c r="QA38" s="31"/>
      <c r="QB38" s="31"/>
      <c r="QC38" s="31"/>
    </row>
    <row r="39" spans="1:16383" s="39" customFormat="1">
      <c r="A39" s="36" t="s">
        <v>78</v>
      </c>
      <c r="B39" s="33" t="s">
        <v>27</v>
      </c>
      <c r="C39" s="33"/>
      <c r="D39" s="33" t="s">
        <v>64</v>
      </c>
      <c r="E39" s="33"/>
      <c r="F39" s="33">
        <v>0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20">
        <f t="shared" si="1"/>
        <v>0</v>
      </c>
      <c r="U39" s="20">
        <f t="shared" si="6"/>
        <v>0</v>
      </c>
      <c r="V39" s="34" t="str">
        <f t="shared" si="4"/>
        <v/>
      </c>
      <c r="W39" s="37"/>
      <c r="X39" s="35" t="str">
        <f t="shared" si="5"/>
        <v/>
      </c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3"/>
      <c r="AP39" s="20"/>
      <c r="AQ39" s="20"/>
      <c r="AR39" s="36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3"/>
      <c r="BL39" s="20"/>
      <c r="BM39" s="20"/>
      <c r="BN39" s="36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3"/>
      <c r="CH39" s="20"/>
      <c r="CI39" s="20"/>
      <c r="CJ39" s="36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3"/>
      <c r="DD39" s="20"/>
      <c r="DE39" s="20"/>
      <c r="DF39" s="36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3"/>
      <c r="DZ39" s="20"/>
      <c r="EA39" s="20"/>
      <c r="EB39" s="36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3"/>
      <c r="EV39" s="20"/>
      <c r="EW39" s="20"/>
      <c r="EX39" s="36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/>
      <c r="FN39" s="37"/>
      <c r="FO39" s="37"/>
      <c r="FP39" s="37"/>
      <c r="FQ39" s="33"/>
      <c r="FR39" s="20"/>
      <c r="FS39" s="20"/>
      <c r="FT39" s="36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3"/>
      <c r="GN39" s="20"/>
      <c r="GO39" s="20"/>
      <c r="GP39" s="36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3"/>
      <c r="HJ39" s="20"/>
      <c r="HK39" s="20"/>
      <c r="HL39" s="36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3"/>
      <c r="IF39" s="20"/>
      <c r="IG39" s="20"/>
      <c r="IH39" s="36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3"/>
      <c r="JB39" s="20"/>
      <c r="JC39" s="20"/>
      <c r="JD39" s="36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3"/>
      <c r="JX39" s="20"/>
      <c r="JY39" s="20"/>
      <c r="JZ39" s="36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3"/>
      <c r="KT39" s="20"/>
      <c r="KU39" s="20"/>
      <c r="KV39" s="36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3"/>
      <c r="LP39" s="20"/>
      <c r="LQ39" s="20"/>
      <c r="LR39" s="36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3"/>
      <c r="ML39" s="20"/>
      <c r="MM39" s="20"/>
      <c r="MN39" s="36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3"/>
      <c r="NH39" s="20"/>
      <c r="NI39" s="20"/>
      <c r="NJ39" s="36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3"/>
      <c r="OD39" s="20"/>
      <c r="OE39" s="20"/>
      <c r="OF39" s="36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  <c r="OU39" s="37"/>
      <c r="OV39" s="37"/>
      <c r="OW39" s="37"/>
      <c r="OX39" s="37"/>
      <c r="OY39" s="33"/>
      <c r="OZ39" s="20"/>
      <c r="PA39" s="20"/>
      <c r="PB39" s="36"/>
      <c r="PC39" s="37"/>
      <c r="PD39" s="37"/>
      <c r="PE39" s="37"/>
      <c r="PF39" s="37"/>
      <c r="PG39" s="37"/>
      <c r="PH39" s="37"/>
      <c r="PI39" s="37"/>
      <c r="PJ39" s="37"/>
      <c r="PK39" s="37"/>
      <c r="PL39" s="37"/>
      <c r="PM39" s="37"/>
      <c r="PN39" s="37"/>
      <c r="PO39" s="37"/>
      <c r="PP39" s="37"/>
      <c r="PQ39" s="37"/>
      <c r="PR39" s="37"/>
      <c r="PS39" s="37"/>
      <c r="PT39" s="37"/>
      <c r="PU39" s="33"/>
      <c r="PV39" s="20"/>
      <c r="PW39" s="20"/>
      <c r="PX39" s="36"/>
      <c r="PY39" s="37"/>
      <c r="PZ39" s="37"/>
      <c r="QA39" s="37"/>
      <c r="QB39" s="37"/>
      <c r="QC39" s="37"/>
      <c r="QD39" s="37"/>
      <c r="QE39" s="37"/>
      <c r="QF39" s="37"/>
      <c r="QG39" s="37"/>
      <c r="QH39" s="37"/>
      <c r="QI39" s="37"/>
      <c r="QJ39" s="37"/>
      <c r="QK39" s="37"/>
      <c r="QL39" s="37"/>
      <c r="QM39" s="37"/>
      <c r="QN39" s="37"/>
      <c r="QO39" s="37"/>
      <c r="QP39" s="37"/>
      <c r="QQ39" s="33"/>
      <c r="QR39" s="20"/>
      <c r="QS39" s="20"/>
      <c r="QT39" s="36"/>
      <c r="QU39" s="37"/>
      <c r="QV39" s="37"/>
      <c r="QW39" s="37"/>
      <c r="QX39" s="37"/>
      <c r="QY39" s="37"/>
      <c r="QZ39" s="37"/>
      <c r="RA39" s="37"/>
      <c r="RB39" s="37"/>
      <c r="RC39" s="37"/>
      <c r="RD39" s="37"/>
      <c r="RE39" s="37"/>
      <c r="RF39" s="37"/>
      <c r="RG39" s="37"/>
      <c r="RH39" s="37"/>
      <c r="RI39" s="37"/>
      <c r="RJ39" s="37"/>
      <c r="RK39" s="37"/>
      <c r="RL39" s="37"/>
      <c r="RM39" s="33"/>
      <c r="RN39" s="20"/>
      <c r="RO39" s="20"/>
      <c r="RP39" s="36"/>
      <c r="RQ39" s="37"/>
      <c r="RR39" s="37"/>
      <c r="RS39" s="37"/>
      <c r="RT39" s="37"/>
      <c r="RU39" s="37"/>
      <c r="RV39" s="37"/>
      <c r="RW39" s="37"/>
      <c r="RX39" s="37"/>
      <c r="RY39" s="37"/>
      <c r="RZ39" s="37"/>
      <c r="SA39" s="37"/>
      <c r="SB39" s="37"/>
      <c r="SC39" s="37"/>
      <c r="SD39" s="37"/>
      <c r="SE39" s="37"/>
      <c r="SF39" s="37"/>
      <c r="SG39" s="37"/>
      <c r="SH39" s="37"/>
      <c r="SI39" s="33"/>
      <c r="SJ39" s="20"/>
      <c r="SK39" s="20"/>
      <c r="SL39" s="36"/>
      <c r="SM39" s="37"/>
      <c r="SN39" s="37"/>
      <c r="SO39" s="37"/>
      <c r="SP39" s="37"/>
      <c r="SQ39" s="37"/>
      <c r="SR39" s="37"/>
      <c r="SS39" s="37"/>
      <c r="ST39" s="37"/>
      <c r="SU39" s="37"/>
      <c r="SV39" s="37"/>
      <c r="SW39" s="37"/>
      <c r="SX39" s="37"/>
      <c r="SY39" s="37"/>
      <c r="SZ39" s="37"/>
      <c r="TA39" s="37"/>
      <c r="TB39" s="37"/>
      <c r="TC39" s="37"/>
      <c r="TD39" s="37"/>
      <c r="TE39" s="33"/>
      <c r="TF39" s="20"/>
      <c r="TG39" s="20"/>
      <c r="TH39" s="36"/>
      <c r="TI39" s="37"/>
      <c r="TJ39" s="37"/>
      <c r="TK39" s="37"/>
      <c r="TL39" s="37"/>
      <c r="TM39" s="37"/>
      <c r="TN39" s="37"/>
      <c r="TO39" s="37"/>
      <c r="TP39" s="37"/>
      <c r="TQ39" s="37"/>
      <c r="TR39" s="37"/>
      <c r="TS39" s="37"/>
      <c r="TT39" s="37"/>
      <c r="TU39" s="37"/>
      <c r="TV39" s="37"/>
      <c r="TW39" s="37"/>
      <c r="TX39" s="37"/>
      <c r="TY39" s="37"/>
      <c r="TZ39" s="37"/>
      <c r="UA39" s="33"/>
      <c r="UB39" s="20"/>
      <c r="UC39" s="20"/>
      <c r="UD39" s="36"/>
      <c r="UE39" s="37"/>
      <c r="UF39" s="37"/>
      <c r="UG39" s="37"/>
      <c r="UH39" s="37"/>
      <c r="UI39" s="37"/>
      <c r="UJ39" s="37"/>
      <c r="UK39" s="37"/>
      <c r="UL39" s="37"/>
      <c r="UM39" s="37"/>
      <c r="UN39" s="37"/>
      <c r="UO39" s="37"/>
      <c r="UP39" s="37"/>
      <c r="UQ39" s="37"/>
      <c r="UR39" s="37"/>
      <c r="US39" s="37"/>
      <c r="UT39" s="37"/>
      <c r="UU39" s="37"/>
      <c r="UV39" s="37"/>
      <c r="UW39" s="33"/>
      <c r="UX39" s="20"/>
      <c r="UY39" s="20"/>
      <c r="UZ39" s="36"/>
      <c r="VA39" s="37"/>
      <c r="VB39" s="37"/>
      <c r="VC39" s="37"/>
      <c r="VD39" s="37"/>
      <c r="VE39" s="37"/>
      <c r="VF39" s="37"/>
      <c r="VG39" s="37"/>
      <c r="VH39" s="37"/>
      <c r="VI39" s="37"/>
      <c r="VJ39" s="37"/>
      <c r="VK39" s="37"/>
      <c r="VL39" s="37"/>
      <c r="VM39" s="37"/>
      <c r="VN39" s="37"/>
      <c r="VO39" s="37"/>
      <c r="VP39" s="37"/>
      <c r="VQ39" s="37"/>
      <c r="VR39" s="37"/>
      <c r="VS39" s="33"/>
      <c r="VT39" s="20"/>
      <c r="VU39" s="20"/>
      <c r="VV39" s="36"/>
      <c r="VW39" s="37"/>
      <c r="VX39" s="37"/>
      <c r="VY39" s="37"/>
      <c r="VZ39" s="37"/>
      <c r="WA39" s="37"/>
      <c r="WB39" s="37"/>
      <c r="WC39" s="37"/>
      <c r="WD39" s="37"/>
      <c r="WE39" s="37"/>
      <c r="WF39" s="37"/>
      <c r="WG39" s="37"/>
      <c r="WH39" s="37"/>
      <c r="WI39" s="37"/>
      <c r="WJ39" s="37"/>
      <c r="WK39" s="37"/>
      <c r="WL39" s="37"/>
      <c r="WM39" s="37"/>
      <c r="WN39" s="37"/>
      <c r="WO39" s="33"/>
      <c r="WP39" s="20"/>
      <c r="WQ39" s="20"/>
      <c r="WR39" s="36"/>
      <c r="WS39" s="37"/>
      <c r="WT39" s="37"/>
      <c r="WU39" s="37"/>
      <c r="WV39" s="37"/>
      <c r="WW39" s="37"/>
      <c r="WX39" s="37"/>
      <c r="WY39" s="37"/>
      <c r="WZ39" s="37"/>
      <c r="XA39" s="37"/>
      <c r="XB39" s="37"/>
      <c r="XC39" s="37"/>
      <c r="XD39" s="37"/>
      <c r="XE39" s="37"/>
      <c r="XF39" s="37"/>
      <c r="XG39" s="37"/>
      <c r="XH39" s="37"/>
      <c r="XI39" s="37"/>
      <c r="XJ39" s="37"/>
      <c r="XK39" s="33"/>
      <c r="XL39" s="20"/>
      <c r="XM39" s="20"/>
      <c r="XN39" s="36"/>
      <c r="XO39" s="37"/>
      <c r="XP39" s="37"/>
      <c r="XQ39" s="37"/>
      <c r="XR39" s="37"/>
      <c r="XS39" s="37"/>
      <c r="XT39" s="37"/>
      <c r="XU39" s="37"/>
      <c r="XV39" s="37"/>
      <c r="XW39" s="37"/>
      <c r="XX39" s="37"/>
      <c r="XY39" s="37"/>
      <c r="XZ39" s="37"/>
      <c r="YA39" s="37"/>
      <c r="YB39" s="37"/>
      <c r="YC39" s="37"/>
      <c r="YD39" s="37"/>
      <c r="YE39" s="37"/>
      <c r="YF39" s="37"/>
      <c r="YG39" s="33"/>
      <c r="YH39" s="20"/>
      <c r="YI39" s="20"/>
      <c r="YJ39" s="36"/>
      <c r="YK39" s="37"/>
      <c r="YL39" s="37"/>
      <c r="YM39" s="37"/>
      <c r="YN39" s="37"/>
      <c r="YO39" s="37"/>
      <c r="YP39" s="37"/>
      <c r="YQ39" s="37"/>
      <c r="YR39" s="37"/>
      <c r="YS39" s="37"/>
      <c r="YT39" s="37"/>
      <c r="YU39" s="37"/>
      <c r="YV39" s="37"/>
      <c r="YW39" s="37"/>
      <c r="YX39" s="37"/>
      <c r="YY39" s="37"/>
      <c r="YZ39" s="37"/>
      <c r="ZA39" s="37"/>
      <c r="ZB39" s="37"/>
      <c r="ZC39" s="33"/>
      <c r="ZD39" s="20"/>
      <c r="ZE39" s="20"/>
      <c r="ZF39" s="36"/>
      <c r="ZG39" s="37"/>
      <c r="ZH39" s="37"/>
      <c r="ZI39" s="37"/>
      <c r="ZJ39" s="37"/>
      <c r="ZK39" s="37"/>
      <c r="ZL39" s="37"/>
      <c r="ZM39" s="37"/>
      <c r="ZN39" s="37"/>
      <c r="ZO39" s="37"/>
      <c r="ZP39" s="37"/>
      <c r="ZQ39" s="37"/>
      <c r="ZR39" s="37"/>
      <c r="ZS39" s="37"/>
      <c r="ZT39" s="37"/>
      <c r="ZU39" s="37"/>
      <c r="ZV39" s="37"/>
      <c r="ZW39" s="37"/>
      <c r="ZX39" s="37"/>
      <c r="ZY39" s="33"/>
      <c r="ZZ39" s="20"/>
      <c r="AAA39" s="20"/>
      <c r="AAB39" s="36"/>
      <c r="AAC39" s="37"/>
      <c r="AAD39" s="37"/>
      <c r="AAE39" s="37"/>
      <c r="AAF39" s="37"/>
      <c r="AAG39" s="37"/>
      <c r="AAH39" s="37"/>
      <c r="AAI39" s="37"/>
      <c r="AAJ39" s="37"/>
      <c r="AAK39" s="37"/>
      <c r="AAL39" s="37"/>
      <c r="AAM39" s="37"/>
      <c r="AAN39" s="37"/>
      <c r="AAO39" s="37"/>
      <c r="AAP39" s="37"/>
      <c r="AAQ39" s="37"/>
      <c r="AAR39" s="37"/>
      <c r="AAS39" s="37"/>
      <c r="AAT39" s="37"/>
      <c r="AAU39" s="33"/>
      <c r="AAV39" s="20"/>
      <c r="AAW39" s="20"/>
      <c r="AAX39" s="36"/>
      <c r="AAY39" s="37"/>
      <c r="AAZ39" s="37"/>
      <c r="ABA39" s="37"/>
      <c r="ABB39" s="37"/>
      <c r="ABC39" s="37"/>
      <c r="ABD39" s="37"/>
      <c r="ABE39" s="37"/>
      <c r="ABF39" s="37"/>
      <c r="ABG39" s="37"/>
      <c r="ABH39" s="37"/>
      <c r="ABI39" s="37"/>
      <c r="ABJ39" s="37"/>
      <c r="ABK39" s="37"/>
      <c r="ABL39" s="37"/>
      <c r="ABM39" s="37"/>
      <c r="ABN39" s="37"/>
      <c r="ABO39" s="37"/>
      <c r="ABP39" s="37"/>
      <c r="ABQ39" s="33"/>
      <c r="ABR39" s="20"/>
      <c r="ABS39" s="20"/>
      <c r="ABT39" s="36"/>
      <c r="ABU39" s="37"/>
      <c r="ABV39" s="37"/>
      <c r="ABW39" s="37"/>
      <c r="ABX39" s="37"/>
      <c r="ABY39" s="37"/>
      <c r="ABZ39" s="37"/>
      <c r="ACA39" s="37"/>
      <c r="ACB39" s="37"/>
      <c r="ACC39" s="37"/>
      <c r="ACD39" s="37"/>
      <c r="ACE39" s="37"/>
      <c r="ACF39" s="37"/>
      <c r="ACG39" s="37"/>
      <c r="ACH39" s="37"/>
      <c r="ACI39" s="37"/>
      <c r="ACJ39" s="37"/>
      <c r="ACK39" s="37"/>
      <c r="ACL39" s="37"/>
      <c r="ACM39" s="33"/>
      <c r="ACN39" s="20"/>
      <c r="ACO39" s="20"/>
      <c r="ACP39" s="36"/>
      <c r="ACQ39" s="37"/>
      <c r="ACR39" s="37"/>
      <c r="ACS39" s="37"/>
      <c r="ACT39" s="37"/>
      <c r="ACU39" s="37"/>
      <c r="ACV39" s="37"/>
      <c r="ACW39" s="37"/>
      <c r="ACX39" s="37"/>
      <c r="ACY39" s="37"/>
      <c r="ACZ39" s="37"/>
      <c r="ADA39" s="37"/>
      <c r="ADB39" s="37"/>
      <c r="ADC39" s="37"/>
      <c r="ADD39" s="37"/>
      <c r="ADE39" s="37"/>
      <c r="ADF39" s="37"/>
      <c r="ADG39" s="37"/>
      <c r="ADH39" s="37"/>
      <c r="ADI39" s="33"/>
      <c r="ADJ39" s="20"/>
      <c r="ADK39" s="20"/>
      <c r="ADL39" s="36"/>
      <c r="ADM39" s="37"/>
      <c r="ADN39" s="37"/>
      <c r="ADO39" s="37"/>
      <c r="ADP39" s="37"/>
      <c r="ADQ39" s="37"/>
      <c r="ADR39" s="37"/>
      <c r="ADS39" s="37"/>
      <c r="ADT39" s="37"/>
      <c r="ADU39" s="37"/>
      <c r="ADV39" s="37"/>
      <c r="ADW39" s="37"/>
      <c r="ADX39" s="37"/>
      <c r="ADY39" s="37"/>
      <c r="ADZ39" s="37"/>
      <c r="AEA39" s="37"/>
      <c r="AEB39" s="37"/>
      <c r="AEC39" s="37"/>
      <c r="AED39" s="37"/>
      <c r="AEE39" s="33"/>
      <c r="AEF39" s="20"/>
      <c r="AEG39" s="20"/>
      <c r="AEH39" s="36"/>
      <c r="AEI39" s="37"/>
      <c r="AEJ39" s="37"/>
      <c r="AEK39" s="37"/>
      <c r="AEL39" s="37"/>
      <c r="AEM39" s="37"/>
      <c r="AEN39" s="37"/>
      <c r="AEO39" s="37"/>
      <c r="AEP39" s="37"/>
      <c r="AEQ39" s="37"/>
      <c r="AER39" s="37"/>
      <c r="AES39" s="37"/>
      <c r="AET39" s="37"/>
      <c r="AEU39" s="37"/>
      <c r="AEV39" s="37"/>
      <c r="AEW39" s="37"/>
      <c r="AEX39" s="37"/>
      <c r="AEY39" s="37"/>
      <c r="AEZ39" s="37"/>
      <c r="AFA39" s="33"/>
      <c r="AFB39" s="20"/>
      <c r="AFC39" s="20"/>
      <c r="AFD39" s="36"/>
      <c r="AFE39" s="37"/>
      <c r="AFF39" s="37"/>
      <c r="AFG39" s="37"/>
      <c r="AFH39" s="37"/>
      <c r="AFI39" s="37"/>
      <c r="AFJ39" s="37"/>
      <c r="AFK39" s="37"/>
      <c r="AFL39" s="37"/>
      <c r="AFM39" s="37"/>
      <c r="AFN39" s="37"/>
      <c r="AFO39" s="37"/>
      <c r="AFP39" s="37"/>
      <c r="AFQ39" s="37"/>
      <c r="AFR39" s="37"/>
      <c r="AFS39" s="37"/>
      <c r="AFT39" s="37"/>
      <c r="AFU39" s="37"/>
      <c r="AFV39" s="37"/>
      <c r="AFW39" s="33"/>
      <c r="AFX39" s="20"/>
      <c r="AFY39" s="20"/>
      <c r="AFZ39" s="36"/>
      <c r="AGA39" s="37"/>
      <c r="AGB39" s="37"/>
      <c r="AGC39" s="37"/>
      <c r="AGD39" s="37"/>
      <c r="AGE39" s="37"/>
      <c r="AGF39" s="37"/>
      <c r="AGG39" s="37"/>
      <c r="AGH39" s="37"/>
      <c r="AGI39" s="37"/>
      <c r="AGJ39" s="37"/>
      <c r="AGK39" s="37"/>
      <c r="AGL39" s="37"/>
      <c r="AGM39" s="37"/>
      <c r="AGN39" s="37"/>
      <c r="AGO39" s="37"/>
      <c r="AGP39" s="37"/>
      <c r="AGQ39" s="37"/>
      <c r="AGR39" s="37"/>
      <c r="AGS39" s="33"/>
      <c r="AGT39" s="20"/>
      <c r="AGU39" s="20"/>
      <c r="AGV39" s="36"/>
      <c r="AGW39" s="37"/>
      <c r="AGX39" s="37"/>
      <c r="AGY39" s="37"/>
      <c r="AGZ39" s="37"/>
      <c r="AHA39" s="37"/>
      <c r="AHB39" s="37"/>
      <c r="AHC39" s="37"/>
      <c r="AHD39" s="37"/>
      <c r="AHE39" s="37"/>
      <c r="AHF39" s="37"/>
      <c r="AHG39" s="37"/>
      <c r="AHH39" s="37"/>
      <c r="AHI39" s="37"/>
      <c r="AHJ39" s="37"/>
      <c r="AHK39" s="37"/>
      <c r="AHL39" s="37"/>
      <c r="AHM39" s="37"/>
      <c r="AHN39" s="37"/>
      <c r="AHO39" s="33"/>
      <c r="AHP39" s="20"/>
      <c r="AHQ39" s="20"/>
      <c r="AHR39" s="36"/>
      <c r="AHS39" s="37"/>
      <c r="AHT39" s="37"/>
      <c r="AHU39" s="37"/>
      <c r="AHV39" s="37"/>
      <c r="AHW39" s="37"/>
      <c r="AHX39" s="37"/>
      <c r="AHY39" s="37"/>
      <c r="AHZ39" s="37"/>
      <c r="AIA39" s="37"/>
      <c r="AIB39" s="37"/>
      <c r="AIC39" s="37"/>
      <c r="AID39" s="37"/>
      <c r="AIE39" s="37"/>
      <c r="AIF39" s="37"/>
      <c r="AIG39" s="37"/>
      <c r="AIH39" s="37"/>
      <c r="AII39" s="37"/>
      <c r="AIJ39" s="37"/>
      <c r="AIK39" s="33"/>
      <c r="AIL39" s="20"/>
      <c r="AIM39" s="20"/>
      <c r="AIN39" s="36"/>
      <c r="AIO39" s="37"/>
      <c r="AIP39" s="37"/>
      <c r="AIQ39" s="37"/>
      <c r="AIR39" s="37"/>
      <c r="AIS39" s="37"/>
      <c r="AIT39" s="37"/>
      <c r="AIU39" s="37"/>
      <c r="AIV39" s="37"/>
      <c r="AIW39" s="37"/>
      <c r="AIX39" s="37"/>
      <c r="AIY39" s="37"/>
      <c r="AIZ39" s="37"/>
      <c r="AJA39" s="37"/>
      <c r="AJB39" s="37"/>
      <c r="AJC39" s="37"/>
      <c r="AJD39" s="37"/>
      <c r="AJE39" s="37"/>
      <c r="AJF39" s="37"/>
      <c r="AJG39" s="33"/>
      <c r="AJH39" s="20"/>
      <c r="AJI39" s="20"/>
      <c r="AJJ39" s="36"/>
      <c r="AJK39" s="37"/>
      <c r="AJL39" s="37"/>
      <c r="AJM39" s="37"/>
      <c r="AJN39" s="37"/>
      <c r="AJO39" s="37"/>
      <c r="AJP39" s="37"/>
      <c r="AJQ39" s="37"/>
      <c r="AJR39" s="37"/>
      <c r="AJS39" s="37"/>
      <c r="AJT39" s="37"/>
      <c r="AJU39" s="37"/>
      <c r="AJV39" s="37"/>
      <c r="AJW39" s="37"/>
      <c r="AJX39" s="37"/>
      <c r="AJY39" s="37"/>
      <c r="AJZ39" s="37"/>
      <c r="AKA39" s="37"/>
      <c r="AKB39" s="37"/>
      <c r="AKC39" s="33"/>
      <c r="AKD39" s="20"/>
      <c r="AKE39" s="20"/>
      <c r="AKF39" s="36"/>
      <c r="AKG39" s="37"/>
      <c r="AKH39" s="37"/>
      <c r="AKI39" s="37"/>
      <c r="AKJ39" s="37"/>
      <c r="AKK39" s="37"/>
      <c r="AKL39" s="37"/>
      <c r="AKM39" s="37"/>
      <c r="AKN39" s="37"/>
      <c r="AKO39" s="37"/>
      <c r="AKP39" s="37"/>
      <c r="AKQ39" s="37"/>
      <c r="AKR39" s="37"/>
      <c r="AKS39" s="37"/>
      <c r="AKT39" s="37"/>
      <c r="AKU39" s="37"/>
      <c r="AKV39" s="37"/>
      <c r="AKW39" s="37"/>
      <c r="AKX39" s="37"/>
      <c r="AKY39" s="33"/>
      <c r="AKZ39" s="20"/>
      <c r="ALA39" s="20"/>
      <c r="ALB39" s="36"/>
      <c r="ALC39" s="37"/>
      <c r="ALD39" s="37"/>
      <c r="ALE39" s="37"/>
      <c r="ALF39" s="37"/>
      <c r="ALG39" s="37"/>
      <c r="ALH39" s="37"/>
      <c r="ALI39" s="37"/>
      <c r="ALJ39" s="37"/>
      <c r="ALK39" s="37"/>
      <c r="ALL39" s="37"/>
      <c r="ALM39" s="37"/>
      <c r="ALN39" s="37"/>
      <c r="ALO39" s="37"/>
      <c r="ALP39" s="37"/>
      <c r="ALQ39" s="37"/>
      <c r="ALR39" s="37"/>
      <c r="ALS39" s="37"/>
      <c r="ALT39" s="37"/>
      <c r="ALU39" s="33"/>
      <c r="ALV39" s="20"/>
      <c r="ALW39" s="20"/>
      <c r="ALX39" s="36"/>
      <c r="ALY39" s="37"/>
      <c r="ALZ39" s="37"/>
      <c r="AMA39" s="37"/>
      <c r="AMB39" s="37"/>
      <c r="AMC39" s="37"/>
      <c r="AMD39" s="37"/>
      <c r="AME39" s="37"/>
      <c r="AMF39" s="37"/>
      <c r="AMG39" s="37"/>
      <c r="AMH39" s="37"/>
      <c r="AMI39" s="37"/>
      <c r="AMJ39" s="37"/>
      <c r="AMK39" s="37"/>
      <c r="AML39" s="37"/>
      <c r="AMM39" s="37"/>
      <c r="AMN39" s="37"/>
      <c r="AMO39" s="37"/>
      <c r="AMP39" s="37"/>
      <c r="AMQ39" s="33"/>
      <c r="AMR39" s="20"/>
      <c r="AMS39" s="20"/>
      <c r="AMT39" s="36"/>
      <c r="AMU39" s="37"/>
      <c r="AMV39" s="37"/>
      <c r="AMW39" s="37"/>
      <c r="AMX39" s="37"/>
      <c r="AMY39" s="37"/>
      <c r="AMZ39" s="37"/>
      <c r="ANA39" s="37"/>
      <c r="ANB39" s="37"/>
      <c r="ANC39" s="37"/>
      <c r="AND39" s="37"/>
      <c r="ANE39" s="37"/>
      <c r="ANF39" s="37"/>
      <c r="ANG39" s="37"/>
      <c r="ANH39" s="37"/>
      <c r="ANI39" s="37"/>
      <c r="ANJ39" s="37"/>
      <c r="ANK39" s="37"/>
      <c r="ANL39" s="37"/>
      <c r="ANM39" s="33"/>
      <c r="ANN39" s="20"/>
      <c r="ANO39" s="20"/>
      <c r="ANP39" s="36"/>
      <c r="ANQ39" s="37"/>
      <c r="ANR39" s="37"/>
      <c r="ANS39" s="37"/>
      <c r="ANT39" s="37"/>
      <c r="ANU39" s="37"/>
      <c r="ANV39" s="37"/>
      <c r="ANW39" s="37"/>
      <c r="ANX39" s="37"/>
      <c r="ANY39" s="37"/>
      <c r="ANZ39" s="37"/>
      <c r="AOA39" s="37"/>
      <c r="AOB39" s="37"/>
      <c r="AOC39" s="37"/>
      <c r="AOD39" s="37"/>
      <c r="AOE39" s="37"/>
      <c r="AOF39" s="37"/>
      <c r="AOG39" s="37"/>
      <c r="AOH39" s="37"/>
      <c r="AOI39" s="33"/>
      <c r="AOJ39" s="20"/>
      <c r="AOK39" s="20"/>
      <c r="AOL39" s="36"/>
      <c r="AOM39" s="37"/>
      <c r="AON39" s="37"/>
      <c r="AOO39" s="37"/>
      <c r="AOP39" s="37"/>
      <c r="AOQ39" s="37"/>
      <c r="AOR39" s="37"/>
      <c r="AOS39" s="37"/>
      <c r="AOT39" s="37"/>
      <c r="AOU39" s="37"/>
      <c r="AOV39" s="37"/>
      <c r="AOW39" s="37"/>
      <c r="AOX39" s="37"/>
      <c r="AOY39" s="37"/>
      <c r="AOZ39" s="37"/>
      <c r="APA39" s="37"/>
      <c r="APB39" s="37"/>
      <c r="APC39" s="37"/>
      <c r="APD39" s="37"/>
      <c r="APE39" s="33"/>
      <c r="APF39" s="20"/>
      <c r="APG39" s="20"/>
      <c r="APH39" s="36"/>
      <c r="API39" s="37"/>
      <c r="APJ39" s="37"/>
      <c r="APK39" s="37"/>
      <c r="APL39" s="37"/>
      <c r="APM39" s="37"/>
      <c r="APN39" s="37"/>
      <c r="APO39" s="37"/>
      <c r="APP39" s="37"/>
      <c r="APQ39" s="37"/>
      <c r="APR39" s="37"/>
      <c r="APS39" s="37"/>
      <c r="APT39" s="37"/>
      <c r="APU39" s="37"/>
      <c r="APV39" s="37"/>
      <c r="APW39" s="37"/>
      <c r="APX39" s="37"/>
      <c r="APY39" s="37"/>
      <c r="APZ39" s="37"/>
      <c r="AQA39" s="33"/>
      <c r="AQB39" s="20"/>
      <c r="AQC39" s="20"/>
      <c r="AQD39" s="36"/>
      <c r="AQE39" s="37"/>
      <c r="AQF39" s="37"/>
      <c r="AQG39" s="37"/>
      <c r="AQH39" s="37"/>
      <c r="AQI39" s="37"/>
      <c r="AQJ39" s="37"/>
      <c r="AQK39" s="37"/>
      <c r="AQL39" s="37"/>
      <c r="AQM39" s="37"/>
      <c r="AQN39" s="37"/>
      <c r="AQO39" s="37"/>
      <c r="AQP39" s="37"/>
      <c r="AQQ39" s="37"/>
      <c r="AQR39" s="37"/>
      <c r="AQS39" s="37"/>
      <c r="AQT39" s="37"/>
      <c r="AQU39" s="37"/>
      <c r="AQV39" s="37"/>
      <c r="AQW39" s="33"/>
      <c r="AQX39" s="20"/>
      <c r="AQY39" s="20"/>
      <c r="AQZ39" s="36"/>
      <c r="ARA39" s="37"/>
      <c r="ARB39" s="37"/>
      <c r="ARC39" s="37"/>
      <c r="ARD39" s="37"/>
      <c r="ARE39" s="37"/>
      <c r="ARF39" s="37"/>
      <c r="ARG39" s="37"/>
      <c r="ARH39" s="37"/>
      <c r="ARI39" s="37"/>
      <c r="ARJ39" s="37"/>
      <c r="ARK39" s="37"/>
      <c r="ARL39" s="37"/>
      <c r="ARM39" s="37"/>
      <c r="ARN39" s="37"/>
      <c r="ARO39" s="37"/>
      <c r="ARP39" s="37"/>
      <c r="ARQ39" s="37"/>
      <c r="ARR39" s="37"/>
      <c r="ARS39" s="33"/>
      <c r="ART39" s="20"/>
      <c r="ARU39" s="20"/>
      <c r="ARV39" s="36"/>
      <c r="ARW39" s="37"/>
      <c r="ARX39" s="37"/>
      <c r="ARY39" s="37"/>
      <c r="ARZ39" s="37"/>
      <c r="ASA39" s="37"/>
      <c r="ASB39" s="37"/>
      <c r="ASC39" s="37"/>
      <c r="ASD39" s="37"/>
      <c r="ASE39" s="37"/>
      <c r="ASF39" s="37"/>
      <c r="ASG39" s="37"/>
      <c r="ASH39" s="37"/>
      <c r="ASI39" s="37"/>
      <c r="ASJ39" s="37"/>
      <c r="ASK39" s="37"/>
      <c r="ASL39" s="37"/>
      <c r="ASM39" s="37"/>
      <c r="ASN39" s="37"/>
      <c r="ASO39" s="33"/>
      <c r="ASP39" s="20"/>
      <c r="ASQ39" s="20"/>
      <c r="ASR39" s="36"/>
      <c r="ASS39" s="37"/>
      <c r="AST39" s="37"/>
      <c r="ASU39" s="37"/>
      <c r="ASV39" s="37"/>
      <c r="ASW39" s="37"/>
      <c r="ASX39" s="37"/>
      <c r="ASY39" s="37"/>
      <c r="ASZ39" s="37"/>
      <c r="ATA39" s="37"/>
      <c r="ATB39" s="37"/>
      <c r="ATC39" s="37"/>
      <c r="ATD39" s="37"/>
      <c r="ATE39" s="37"/>
      <c r="ATF39" s="37"/>
      <c r="ATG39" s="37"/>
      <c r="ATH39" s="37"/>
      <c r="ATI39" s="37"/>
      <c r="ATJ39" s="37"/>
      <c r="ATK39" s="33"/>
      <c r="ATL39" s="20"/>
      <c r="ATM39" s="20"/>
      <c r="ATN39" s="36"/>
      <c r="ATO39" s="37"/>
      <c r="ATP39" s="37"/>
      <c r="ATQ39" s="37"/>
      <c r="ATR39" s="37"/>
      <c r="ATS39" s="37"/>
      <c r="ATT39" s="37"/>
      <c r="ATU39" s="37"/>
      <c r="ATV39" s="37"/>
      <c r="ATW39" s="37"/>
      <c r="ATX39" s="37"/>
      <c r="ATY39" s="37"/>
      <c r="ATZ39" s="37"/>
      <c r="AUA39" s="37"/>
      <c r="AUB39" s="37"/>
      <c r="AUC39" s="37"/>
      <c r="AUD39" s="37"/>
      <c r="AUE39" s="37"/>
      <c r="AUF39" s="37"/>
      <c r="AUG39" s="33"/>
      <c r="AUH39" s="20"/>
      <c r="AUI39" s="20"/>
      <c r="AUJ39" s="36"/>
      <c r="AUK39" s="37"/>
      <c r="AUL39" s="37"/>
      <c r="AUM39" s="37"/>
      <c r="AUN39" s="37"/>
      <c r="AUO39" s="37"/>
      <c r="AUP39" s="37"/>
      <c r="AUQ39" s="37"/>
      <c r="AUR39" s="37"/>
      <c r="AUS39" s="37"/>
      <c r="AUT39" s="37"/>
      <c r="AUU39" s="37"/>
      <c r="AUV39" s="37"/>
      <c r="AUW39" s="37"/>
      <c r="AUX39" s="37"/>
      <c r="AUY39" s="37"/>
      <c r="AUZ39" s="37"/>
      <c r="AVA39" s="37"/>
      <c r="AVB39" s="37"/>
      <c r="AVC39" s="33"/>
      <c r="AVD39" s="20"/>
      <c r="AVE39" s="20"/>
      <c r="AVF39" s="36"/>
      <c r="AVG39" s="37"/>
      <c r="AVH39" s="37"/>
      <c r="AVI39" s="37"/>
      <c r="AVJ39" s="37"/>
      <c r="AVK39" s="37"/>
      <c r="AVL39" s="37"/>
      <c r="AVM39" s="37"/>
      <c r="AVN39" s="37"/>
      <c r="AVO39" s="37"/>
      <c r="AVP39" s="37"/>
      <c r="AVQ39" s="37"/>
      <c r="AVR39" s="37"/>
      <c r="AVS39" s="37"/>
      <c r="AVT39" s="37"/>
      <c r="AVU39" s="37"/>
      <c r="AVV39" s="37"/>
      <c r="AVW39" s="37"/>
      <c r="AVX39" s="37"/>
      <c r="AVY39" s="33"/>
      <c r="AVZ39" s="20"/>
      <c r="AWA39" s="20"/>
      <c r="AWB39" s="36"/>
      <c r="AWC39" s="37"/>
      <c r="AWD39" s="37"/>
      <c r="AWE39" s="37"/>
      <c r="AWF39" s="37"/>
      <c r="AWG39" s="37"/>
      <c r="AWH39" s="37"/>
      <c r="AWI39" s="37"/>
      <c r="AWJ39" s="37"/>
      <c r="AWK39" s="37"/>
      <c r="AWL39" s="37"/>
      <c r="AWM39" s="37"/>
      <c r="AWN39" s="37"/>
      <c r="AWO39" s="37"/>
      <c r="AWP39" s="37"/>
      <c r="AWQ39" s="37"/>
      <c r="AWR39" s="37"/>
      <c r="AWS39" s="37"/>
      <c r="AWT39" s="37"/>
      <c r="AWU39" s="33"/>
      <c r="AWV39" s="20"/>
      <c r="AWW39" s="20"/>
      <c r="AWX39" s="36"/>
      <c r="AWY39" s="37"/>
      <c r="AWZ39" s="37"/>
      <c r="AXA39" s="37"/>
      <c r="AXB39" s="37"/>
      <c r="AXC39" s="37"/>
      <c r="AXD39" s="37"/>
      <c r="AXE39" s="37"/>
      <c r="AXF39" s="37"/>
      <c r="AXG39" s="37"/>
      <c r="AXH39" s="37"/>
      <c r="AXI39" s="37"/>
      <c r="AXJ39" s="37"/>
      <c r="AXK39" s="37"/>
      <c r="AXL39" s="37"/>
      <c r="AXM39" s="37"/>
      <c r="AXN39" s="37"/>
      <c r="AXO39" s="37"/>
      <c r="AXP39" s="37"/>
      <c r="AXQ39" s="33"/>
      <c r="AXR39" s="20"/>
      <c r="AXS39" s="20"/>
      <c r="AXT39" s="36"/>
      <c r="AXU39" s="37"/>
      <c r="AXV39" s="37"/>
      <c r="AXW39" s="37"/>
      <c r="AXX39" s="37"/>
      <c r="AXY39" s="37"/>
      <c r="AXZ39" s="37"/>
      <c r="AYA39" s="37"/>
      <c r="AYB39" s="37"/>
      <c r="AYC39" s="37"/>
      <c r="AYD39" s="37"/>
      <c r="AYE39" s="37"/>
      <c r="AYF39" s="37"/>
      <c r="AYG39" s="37"/>
      <c r="AYH39" s="37"/>
      <c r="AYI39" s="37"/>
      <c r="AYJ39" s="37"/>
      <c r="AYK39" s="37"/>
      <c r="AYL39" s="37"/>
      <c r="AYM39" s="33"/>
      <c r="AYN39" s="20"/>
      <c r="AYO39" s="20"/>
      <c r="AYP39" s="36"/>
      <c r="AYQ39" s="37"/>
      <c r="AYR39" s="37"/>
      <c r="AYS39" s="37"/>
      <c r="AYT39" s="37"/>
      <c r="AYU39" s="37"/>
      <c r="AYV39" s="37"/>
      <c r="AYW39" s="37"/>
      <c r="AYX39" s="37"/>
      <c r="AYY39" s="37"/>
      <c r="AYZ39" s="37"/>
      <c r="AZA39" s="37"/>
      <c r="AZB39" s="37"/>
      <c r="AZC39" s="37"/>
      <c r="AZD39" s="37"/>
      <c r="AZE39" s="37"/>
      <c r="AZF39" s="37"/>
      <c r="AZG39" s="37"/>
      <c r="AZH39" s="37"/>
      <c r="AZI39" s="33"/>
      <c r="AZJ39" s="20"/>
      <c r="AZK39" s="20"/>
      <c r="AZL39" s="36"/>
      <c r="AZM39" s="37"/>
      <c r="AZN39" s="37"/>
      <c r="AZO39" s="37"/>
      <c r="AZP39" s="37"/>
      <c r="AZQ39" s="37"/>
      <c r="AZR39" s="37"/>
      <c r="AZS39" s="37"/>
      <c r="AZT39" s="37"/>
      <c r="AZU39" s="37"/>
      <c r="AZV39" s="37"/>
      <c r="AZW39" s="37"/>
      <c r="AZX39" s="37"/>
      <c r="AZY39" s="37"/>
      <c r="AZZ39" s="37"/>
      <c r="BAA39" s="37"/>
      <c r="BAB39" s="37"/>
      <c r="BAC39" s="37"/>
      <c r="BAD39" s="37"/>
      <c r="BAE39" s="33"/>
      <c r="BAF39" s="20"/>
      <c r="BAG39" s="20"/>
      <c r="BAH39" s="36"/>
      <c r="BAI39" s="37"/>
      <c r="BAJ39" s="37"/>
      <c r="BAK39" s="37"/>
      <c r="BAL39" s="37"/>
      <c r="BAM39" s="37"/>
      <c r="BAN39" s="37"/>
      <c r="BAO39" s="37"/>
      <c r="BAP39" s="37"/>
      <c r="BAQ39" s="37"/>
      <c r="BAR39" s="37"/>
      <c r="BAS39" s="37"/>
      <c r="BAT39" s="37"/>
      <c r="BAU39" s="37"/>
      <c r="BAV39" s="37"/>
      <c r="BAW39" s="37"/>
      <c r="BAX39" s="37"/>
      <c r="BAY39" s="37"/>
      <c r="BAZ39" s="37"/>
      <c r="BBA39" s="33"/>
      <c r="BBB39" s="20"/>
      <c r="BBC39" s="20"/>
      <c r="BBD39" s="36"/>
      <c r="BBE39" s="37"/>
      <c r="BBF39" s="37"/>
      <c r="BBG39" s="37"/>
      <c r="BBH39" s="37"/>
      <c r="BBI39" s="37"/>
      <c r="BBJ39" s="37"/>
      <c r="BBK39" s="37"/>
      <c r="BBL39" s="37"/>
      <c r="BBM39" s="37"/>
      <c r="BBN39" s="37"/>
      <c r="BBO39" s="37"/>
      <c r="BBP39" s="37"/>
      <c r="BBQ39" s="37"/>
      <c r="BBR39" s="37"/>
      <c r="BBS39" s="37"/>
      <c r="BBT39" s="37"/>
      <c r="BBU39" s="37"/>
      <c r="BBV39" s="37"/>
      <c r="BBW39" s="33"/>
      <c r="BBX39" s="20"/>
      <c r="BBY39" s="20"/>
      <c r="BBZ39" s="36"/>
      <c r="BCA39" s="37"/>
      <c r="BCB39" s="37"/>
      <c r="BCC39" s="37"/>
      <c r="BCD39" s="37"/>
      <c r="BCE39" s="37"/>
      <c r="BCF39" s="37"/>
      <c r="BCG39" s="37"/>
      <c r="BCH39" s="37"/>
      <c r="BCI39" s="37"/>
      <c r="BCJ39" s="37"/>
      <c r="BCK39" s="37"/>
      <c r="BCL39" s="37"/>
      <c r="BCM39" s="37"/>
      <c r="BCN39" s="37"/>
      <c r="BCO39" s="37"/>
      <c r="BCP39" s="37"/>
      <c r="BCQ39" s="37"/>
      <c r="BCR39" s="37"/>
      <c r="BCS39" s="33"/>
      <c r="BCT39" s="20"/>
      <c r="BCU39" s="20"/>
      <c r="BCV39" s="36"/>
      <c r="BCW39" s="37"/>
      <c r="BCX39" s="37"/>
      <c r="BCY39" s="37"/>
      <c r="BCZ39" s="37"/>
      <c r="BDA39" s="37"/>
      <c r="BDB39" s="37"/>
      <c r="BDC39" s="37"/>
      <c r="BDD39" s="37"/>
      <c r="BDE39" s="37"/>
      <c r="BDF39" s="37"/>
      <c r="BDG39" s="37"/>
      <c r="BDH39" s="37"/>
      <c r="BDI39" s="37"/>
      <c r="BDJ39" s="37"/>
      <c r="BDK39" s="37"/>
      <c r="BDL39" s="37"/>
      <c r="BDM39" s="37"/>
      <c r="BDN39" s="37"/>
      <c r="BDO39" s="33"/>
      <c r="BDP39" s="20"/>
      <c r="BDQ39" s="20"/>
      <c r="BDR39" s="36"/>
      <c r="BDS39" s="37"/>
      <c r="BDT39" s="37"/>
      <c r="BDU39" s="37"/>
      <c r="BDV39" s="37"/>
      <c r="BDW39" s="37"/>
      <c r="BDX39" s="37"/>
      <c r="BDY39" s="37"/>
      <c r="BDZ39" s="37"/>
      <c r="BEA39" s="37"/>
      <c r="BEB39" s="37"/>
      <c r="BEC39" s="37"/>
      <c r="BED39" s="37"/>
      <c r="BEE39" s="37"/>
      <c r="BEF39" s="37"/>
      <c r="BEG39" s="37"/>
      <c r="BEH39" s="37"/>
      <c r="BEI39" s="37"/>
      <c r="BEJ39" s="37"/>
      <c r="BEK39" s="33"/>
      <c r="BEL39" s="20"/>
      <c r="BEM39" s="20"/>
      <c r="BEN39" s="36"/>
      <c r="BEO39" s="37"/>
      <c r="BEP39" s="37"/>
      <c r="BEQ39" s="37"/>
      <c r="BER39" s="37"/>
      <c r="BES39" s="37"/>
      <c r="BET39" s="37"/>
      <c r="BEU39" s="37"/>
      <c r="BEV39" s="37"/>
      <c r="BEW39" s="37"/>
      <c r="BEX39" s="37"/>
      <c r="BEY39" s="37"/>
      <c r="BEZ39" s="37"/>
      <c r="BFA39" s="37"/>
      <c r="BFB39" s="37"/>
      <c r="BFC39" s="37"/>
      <c r="BFD39" s="37"/>
      <c r="BFE39" s="37"/>
      <c r="BFF39" s="37"/>
      <c r="BFG39" s="33"/>
      <c r="BFH39" s="20"/>
      <c r="BFI39" s="20"/>
      <c r="BFJ39" s="36"/>
      <c r="BFK39" s="37"/>
      <c r="BFL39" s="37"/>
      <c r="BFM39" s="37"/>
      <c r="BFN39" s="37"/>
      <c r="BFO39" s="37"/>
      <c r="BFP39" s="37"/>
      <c r="BFQ39" s="37"/>
      <c r="BFR39" s="37"/>
      <c r="BFS39" s="37"/>
      <c r="BFT39" s="37"/>
      <c r="BFU39" s="37"/>
      <c r="BFV39" s="37"/>
      <c r="BFW39" s="37"/>
      <c r="BFX39" s="37"/>
      <c r="BFY39" s="37"/>
      <c r="BFZ39" s="37"/>
      <c r="BGA39" s="37"/>
      <c r="BGB39" s="37"/>
      <c r="BGC39" s="33"/>
      <c r="BGD39" s="20"/>
      <c r="BGE39" s="20"/>
      <c r="BGF39" s="36"/>
      <c r="BGG39" s="37"/>
      <c r="BGH39" s="37"/>
      <c r="BGI39" s="37"/>
      <c r="BGJ39" s="37"/>
      <c r="BGK39" s="37"/>
      <c r="BGL39" s="37"/>
      <c r="BGM39" s="37"/>
      <c r="BGN39" s="37"/>
      <c r="BGO39" s="37"/>
      <c r="BGP39" s="37"/>
      <c r="BGQ39" s="37"/>
      <c r="BGR39" s="37"/>
      <c r="BGS39" s="37"/>
      <c r="BGT39" s="37"/>
      <c r="BGU39" s="37"/>
      <c r="BGV39" s="37"/>
      <c r="BGW39" s="37"/>
      <c r="BGX39" s="37"/>
      <c r="BGY39" s="33"/>
      <c r="BGZ39" s="20"/>
      <c r="BHA39" s="20"/>
      <c r="BHB39" s="36"/>
      <c r="BHC39" s="37"/>
      <c r="BHD39" s="37"/>
      <c r="BHE39" s="37"/>
      <c r="BHF39" s="37"/>
      <c r="BHG39" s="37"/>
      <c r="BHH39" s="37"/>
      <c r="BHI39" s="37"/>
      <c r="BHJ39" s="37"/>
      <c r="BHK39" s="37"/>
      <c r="BHL39" s="37"/>
      <c r="BHM39" s="37"/>
      <c r="BHN39" s="37"/>
      <c r="BHO39" s="37"/>
      <c r="BHP39" s="37"/>
      <c r="BHQ39" s="37"/>
      <c r="BHR39" s="37"/>
      <c r="BHS39" s="37"/>
      <c r="BHT39" s="37"/>
      <c r="BHU39" s="33"/>
      <c r="BHV39" s="20"/>
      <c r="BHW39" s="20"/>
      <c r="BHX39" s="36"/>
      <c r="BHY39" s="37"/>
      <c r="BHZ39" s="37"/>
      <c r="BIA39" s="37"/>
      <c r="BIB39" s="37"/>
      <c r="BIC39" s="37"/>
      <c r="BID39" s="37"/>
      <c r="BIE39" s="37"/>
      <c r="BIF39" s="37"/>
      <c r="BIG39" s="37"/>
      <c r="BIH39" s="37"/>
      <c r="BII39" s="37"/>
      <c r="BIJ39" s="37"/>
      <c r="BIK39" s="37"/>
      <c r="BIL39" s="37"/>
      <c r="BIM39" s="37"/>
      <c r="BIN39" s="37"/>
      <c r="BIO39" s="37"/>
      <c r="BIP39" s="37"/>
      <c r="BIQ39" s="33"/>
      <c r="BIR39" s="20"/>
      <c r="BIS39" s="20"/>
      <c r="BIT39" s="36"/>
      <c r="BIU39" s="37"/>
      <c r="BIV39" s="37"/>
      <c r="BIW39" s="37"/>
      <c r="BIX39" s="37"/>
      <c r="BIY39" s="37"/>
      <c r="BIZ39" s="37"/>
      <c r="BJA39" s="37"/>
      <c r="BJB39" s="37"/>
      <c r="BJC39" s="37"/>
      <c r="BJD39" s="37"/>
      <c r="BJE39" s="37"/>
      <c r="BJF39" s="37"/>
      <c r="BJG39" s="37"/>
      <c r="BJH39" s="37"/>
      <c r="BJI39" s="37"/>
      <c r="BJJ39" s="37"/>
      <c r="BJK39" s="37"/>
      <c r="BJL39" s="37"/>
      <c r="BJM39" s="33"/>
      <c r="BJN39" s="20"/>
      <c r="BJO39" s="20"/>
      <c r="BJP39" s="36"/>
      <c r="BJQ39" s="37"/>
      <c r="BJR39" s="37"/>
      <c r="BJS39" s="37"/>
      <c r="BJT39" s="37"/>
      <c r="BJU39" s="37"/>
      <c r="BJV39" s="37"/>
      <c r="BJW39" s="37"/>
      <c r="BJX39" s="37"/>
      <c r="BJY39" s="37"/>
      <c r="BJZ39" s="37"/>
      <c r="BKA39" s="37"/>
      <c r="BKB39" s="37"/>
      <c r="BKC39" s="37"/>
      <c r="BKD39" s="37"/>
      <c r="BKE39" s="37"/>
      <c r="BKF39" s="37"/>
      <c r="BKG39" s="37"/>
      <c r="BKH39" s="37"/>
      <c r="BKI39" s="33"/>
      <c r="BKJ39" s="20"/>
      <c r="BKK39" s="20"/>
      <c r="BKL39" s="36"/>
      <c r="BKM39" s="37"/>
      <c r="BKN39" s="37"/>
      <c r="BKO39" s="37"/>
      <c r="BKP39" s="37"/>
      <c r="BKQ39" s="37"/>
      <c r="BKR39" s="37"/>
      <c r="BKS39" s="37"/>
      <c r="BKT39" s="37"/>
      <c r="BKU39" s="37"/>
      <c r="BKV39" s="37"/>
      <c r="BKW39" s="37"/>
      <c r="BKX39" s="37"/>
      <c r="BKY39" s="37"/>
      <c r="BKZ39" s="37"/>
      <c r="BLA39" s="37"/>
      <c r="BLB39" s="37"/>
      <c r="BLC39" s="37"/>
      <c r="BLD39" s="37"/>
      <c r="BLE39" s="33"/>
      <c r="BLF39" s="20"/>
      <c r="BLG39" s="20"/>
      <c r="BLH39" s="36"/>
      <c r="BLI39" s="37"/>
      <c r="BLJ39" s="37"/>
      <c r="BLK39" s="37"/>
      <c r="BLL39" s="37"/>
      <c r="BLM39" s="37"/>
      <c r="BLN39" s="37"/>
      <c r="BLO39" s="37"/>
      <c r="BLP39" s="37"/>
      <c r="BLQ39" s="37"/>
      <c r="BLR39" s="37"/>
      <c r="BLS39" s="37"/>
      <c r="BLT39" s="37"/>
      <c r="BLU39" s="37"/>
      <c r="BLV39" s="37"/>
      <c r="BLW39" s="37"/>
      <c r="BLX39" s="37"/>
      <c r="BLY39" s="37"/>
      <c r="BLZ39" s="37"/>
      <c r="BMA39" s="33"/>
      <c r="BMB39" s="20"/>
      <c r="BMC39" s="20"/>
      <c r="BMD39" s="36"/>
      <c r="BME39" s="37"/>
      <c r="BMF39" s="37"/>
      <c r="BMG39" s="37"/>
      <c r="BMH39" s="37"/>
      <c r="BMI39" s="37"/>
      <c r="BMJ39" s="37"/>
      <c r="BMK39" s="37"/>
      <c r="BML39" s="37"/>
      <c r="BMM39" s="37"/>
      <c r="BMN39" s="37"/>
      <c r="BMO39" s="37"/>
      <c r="BMP39" s="37"/>
      <c r="BMQ39" s="37"/>
      <c r="BMR39" s="37"/>
      <c r="BMS39" s="37"/>
      <c r="BMT39" s="37"/>
      <c r="BMU39" s="37"/>
      <c r="BMV39" s="37"/>
      <c r="BMW39" s="33"/>
      <c r="BMX39" s="20"/>
      <c r="BMY39" s="20"/>
      <c r="BMZ39" s="36"/>
      <c r="BNA39" s="37"/>
      <c r="BNB39" s="37"/>
      <c r="BNC39" s="37"/>
      <c r="BND39" s="37"/>
      <c r="BNE39" s="37"/>
      <c r="BNF39" s="37"/>
      <c r="BNG39" s="37"/>
      <c r="BNH39" s="37"/>
      <c r="BNI39" s="37"/>
      <c r="BNJ39" s="37"/>
      <c r="BNK39" s="37"/>
      <c r="BNL39" s="37"/>
      <c r="BNM39" s="37"/>
      <c r="BNN39" s="37"/>
      <c r="BNO39" s="37"/>
      <c r="BNP39" s="37"/>
      <c r="BNQ39" s="37"/>
      <c r="BNR39" s="37"/>
      <c r="BNS39" s="33"/>
      <c r="BNT39" s="20"/>
      <c r="BNU39" s="20"/>
      <c r="BNV39" s="36"/>
      <c r="BNW39" s="37"/>
      <c r="BNX39" s="37"/>
      <c r="BNY39" s="37"/>
      <c r="BNZ39" s="37"/>
      <c r="BOA39" s="37"/>
      <c r="BOB39" s="37"/>
      <c r="BOC39" s="37"/>
      <c r="BOD39" s="37"/>
      <c r="BOE39" s="37"/>
      <c r="BOF39" s="37"/>
      <c r="BOG39" s="37"/>
      <c r="BOH39" s="37"/>
      <c r="BOI39" s="37"/>
      <c r="BOJ39" s="37"/>
      <c r="BOK39" s="37"/>
      <c r="BOL39" s="37"/>
      <c r="BOM39" s="37"/>
      <c r="BON39" s="37"/>
      <c r="BOO39" s="33"/>
      <c r="BOP39" s="20"/>
      <c r="BOQ39" s="20"/>
      <c r="BOR39" s="36"/>
      <c r="BOS39" s="37"/>
      <c r="BOT39" s="37"/>
      <c r="BOU39" s="37"/>
      <c r="BOV39" s="37"/>
      <c r="BOW39" s="37"/>
      <c r="BOX39" s="37"/>
      <c r="BOY39" s="37"/>
      <c r="BOZ39" s="37"/>
      <c r="BPA39" s="37"/>
      <c r="BPB39" s="37"/>
      <c r="BPC39" s="37"/>
      <c r="BPD39" s="37"/>
      <c r="BPE39" s="37"/>
      <c r="BPF39" s="37"/>
      <c r="BPG39" s="37"/>
      <c r="BPH39" s="37"/>
      <c r="BPI39" s="37"/>
      <c r="BPJ39" s="37"/>
      <c r="BPK39" s="33"/>
      <c r="BPL39" s="20"/>
      <c r="BPM39" s="20"/>
      <c r="BPN39" s="36"/>
      <c r="BPO39" s="37"/>
      <c r="BPP39" s="37"/>
      <c r="BPQ39" s="37"/>
      <c r="BPR39" s="37"/>
      <c r="BPS39" s="37"/>
      <c r="BPT39" s="37"/>
      <c r="BPU39" s="37"/>
      <c r="BPV39" s="37"/>
      <c r="BPW39" s="37"/>
      <c r="BPX39" s="37"/>
      <c r="BPY39" s="37"/>
      <c r="BPZ39" s="37"/>
      <c r="BQA39" s="37"/>
      <c r="BQB39" s="37"/>
      <c r="BQC39" s="37"/>
      <c r="BQD39" s="37"/>
      <c r="BQE39" s="37"/>
      <c r="BQF39" s="37"/>
      <c r="BQG39" s="33"/>
      <c r="BQH39" s="20"/>
      <c r="BQI39" s="20"/>
      <c r="BQJ39" s="36"/>
      <c r="BQK39" s="37"/>
      <c r="BQL39" s="37"/>
      <c r="BQM39" s="37"/>
      <c r="BQN39" s="37"/>
      <c r="BQO39" s="37"/>
      <c r="BQP39" s="37"/>
      <c r="BQQ39" s="37"/>
      <c r="BQR39" s="37"/>
      <c r="BQS39" s="37"/>
      <c r="BQT39" s="37"/>
      <c r="BQU39" s="37"/>
      <c r="BQV39" s="37"/>
      <c r="BQW39" s="37"/>
      <c r="BQX39" s="37"/>
      <c r="BQY39" s="37"/>
      <c r="BQZ39" s="37"/>
      <c r="BRA39" s="37"/>
      <c r="BRB39" s="37"/>
      <c r="BRC39" s="33"/>
      <c r="BRD39" s="20"/>
      <c r="BRE39" s="20"/>
      <c r="BRF39" s="36"/>
      <c r="BRG39" s="37"/>
      <c r="BRH39" s="37"/>
      <c r="BRI39" s="37"/>
      <c r="BRJ39" s="37"/>
      <c r="BRK39" s="37"/>
      <c r="BRL39" s="37"/>
      <c r="BRM39" s="37"/>
      <c r="BRN39" s="37"/>
      <c r="BRO39" s="37"/>
      <c r="BRP39" s="37"/>
      <c r="BRQ39" s="37"/>
      <c r="BRR39" s="37"/>
      <c r="BRS39" s="37"/>
      <c r="BRT39" s="37"/>
      <c r="BRU39" s="37"/>
      <c r="BRV39" s="37"/>
      <c r="BRW39" s="37"/>
      <c r="BRX39" s="37"/>
      <c r="BRY39" s="33"/>
      <c r="BRZ39" s="20"/>
      <c r="BSA39" s="20"/>
      <c r="BSB39" s="36"/>
      <c r="BSC39" s="37"/>
      <c r="BSD39" s="37"/>
      <c r="BSE39" s="37"/>
      <c r="BSF39" s="37"/>
      <c r="BSG39" s="37"/>
      <c r="BSH39" s="37"/>
      <c r="BSI39" s="37"/>
      <c r="BSJ39" s="37"/>
      <c r="BSK39" s="37"/>
      <c r="BSL39" s="37"/>
      <c r="BSM39" s="37"/>
      <c r="BSN39" s="37"/>
      <c r="BSO39" s="37"/>
      <c r="BSP39" s="37"/>
      <c r="BSQ39" s="37"/>
      <c r="BSR39" s="37"/>
      <c r="BSS39" s="37"/>
      <c r="BST39" s="37"/>
      <c r="BSU39" s="33"/>
      <c r="BSV39" s="20"/>
      <c r="BSW39" s="20"/>
      <c r="BSX39" s="36"/>
      <c r="BSY39" s="37"/>
      <c r="BSZ39" s="37"/>
      <c r="BTA39" s="37"/>
      <c r="BTB39" s="37"/>
      <c r="BTC39" s="37"/>
      <c r="BTD39" s="37"/>
      <c r="BTE39" s="37"/>
      <c r="BTF39" s="37"/>
      <c r="BTG39" s="37"/>
      <c r="BTH39" s="37"/>
      <c r="BTI39" s="37"/>
      <c r="BTJ39" s="37"/>
      <c r="BTK39" s="37"/>
      <c r="BTL39" s="37"/>
      <c r="BTM39" s="37"/>
      <c r="BTN39" s="37"/>
      <c r="BTO39" s="37"/>
      <c r="BTP39" s="37"/>
      <c r="BTQ39" s="33"/>
      <c r="BTR39" s="20"/>
      <c r="BTS39" s="20"/>
      <c r="BTT39" s="36"/>
      <c r="BTU39" s="37"/>
      <c r="BTV39" s="37"/>
      <c r="BTW39" s="37"/>
      <c r="BTX39" s="37"/>
      <c r="BTY39" s="37"/>
      <c r="BTZ39" s="37"/>
      <c r="BUA39" s="37"/>
      <c r="BUB39" s="37"/>
      <c r="BUC39" s="37"/>
      <c r="BUD39" s="37"/>
      <c r="BUE39" s="37"/>
      <c r="BUF39" s="37"/>
      <c r="BUG39" s="37"/>
      <c r="BUH39" s="37"/>
      <c r="BUI39" s="37"/>
      <c r="BUJ39" s="37"/>
      <c r="BUK39" s="37"/>
      <c r="BUL39" s="37"/>
      <c r="BUM39" s="33"/>
      <c r="BUN39" s="20"/>
      <c r="BUO39" s="20"/>
      <c r="BUP39" s="36"/>
      <c r="BUQ39" s="37"/>
      <c r="BUR39" s="37"/>
      <c r="BUS39" s="37"/>
      <c r="BUT39" s="37"/>
      <c r="BUU39" s="37"/>
      <c r="BUV39" s="37"/>
      <c r="BUW39" s="37"/>
      <c r="BUX39" s="37"/>
      <c r="BUY39" s="37"/>
      <c r="BUZ39" s="37"/>
      <c r="BVA39" s="37"/>
      <c r="BVB39" s="37"/>
      <c r="BVC39" s="37"/>
      <c r="BVD39" s="37"/>
      <c r="BVE39" s="37"/>
      <c r="BVF39" s="37"/>
      <c r="BVG39" s="37"/>
      <c r="BVH39" s="37"/>
      <c r="BVI39" s="33"/>
      <c r="BVJ39" s="20"/>
      <c r="BVK39" s="20"/>
      <c r="BVL39" s="36"/>
      <c r="BVM39" s="37"/>
      <c r="BVN39" s="37"/>
      <c r="BVO39" s="37"/>
      <c r="BVP39" s="37"/>
      <c r="BVQ39" s="37"/>
      <c r="BVR39" s="37"/>
      <c r="BVS39" s="37"/>
      <c r="BVT39" s="37"/>
      <c r="BVU39" s="37"/>
      <c r="BVV39" s="37"/>
      <c r="BVW39" s="37"/>
      <c r="BVX39" s="37"/>
      <c r="BVY39" s="37"/>
      <c r="BVZ39" s="37"/>
      <c r="BWA39" s="37"/>
      <c r="BWB39" s="37"/>
      <c r="BWC39" s="37"/>
      <c r="BWD39" s="37"/>
      <c r="BWE39" s="33"/>
      <c r="BWF39" s="20"/>
      <c r="BWG39" s="20"/>
      <c r="BWH39" s="36"/>
      <c r="BWI39" s="37"/>
      <c r="BWJ39" s="37"/>
      <c r="BWK39" s="37"/>
      <c r="BWL39" s="37"/>
      <c r="BWM39" s="37"/>
      <c r="BWN39" s="37"/>
      <c r="BWO39" s="37"/>
      <c r="BWP39" s="37"/>
      <c r="BWQ39" s="37"/>
      <c r="BWR39" s="37"/>
      <c r="BWS39" s="37"/>
      <c r="BWT39" s="37"/>
      <c r="BWU39" s="37"/>
      <c r="BWV39" s="37"/>
      <c r="BWW39" s="37"/>
      <c r="BWX39" s="37"/>
      <c r="BWY39" s="37"/>
      <c r="BWZ39" s="37"/>
      <c r="BXA39" s="33"/>
      <c r="BXB39" s="20"/>
      <c r="BXC39" s="20"/>
      <c r="BXD39" s="36"/>
      <c r="BXE39" s="37"/>
      <c r="BXF39" s="37"/>
      <c r="BXG39" s="37"/>
      <c r="BXH39" s="37"/>
      <c r="BXI39" s="37"/>
      <c r="BXJ39" s="37"/>
      <c r="BXK39" s="37"/>
      <c r="BXL39" s="37"/>
      <c r="BXM39" s="37"/>
      <c r="BXN39" s="37"/>
      <c r="BXO39" s="37"/>
      <c r="BXP39" s="37"/>
      <c r="BXQ39" s="37"/>
      <c r="BXR39" s="37"/>
      <c r="BXS39" s="37"/>
      <c r="BXT39" s="37"/>
      <c r="BXU39" s="37"/>
      <c r="BXV39" s="37"/>
      <c r="BXW39" s="33"/>
      <c r="BXX39" s="20"/>
      <c r="BXY39" s="20"/>
      <c r="BXZ39" s="36"/>
      <c r="BYA39" s="37"/>
      <c r="BYB39" s="37"/>
      <c r="BYC39" s="37"/>
      <c r="BYD39" s="37"/>
      <c r="BYE39" s="37"/>
      <c r="BYF39" s="37"/>
      <c r="BYG39" s="37"/>
      <c r="BYH39" s="37"/>
      <c r="BYI39" s="37"/>
      <c r="BYJ39" s="37"/>
      <c r="BYK39" s="37"/>
      <c r="BYL39" s="37"/>
      <c r="BYM39" s="37"/>
      <c r="BYN39" s="37"/>
      <c r="BYO39" s="37"/>
      <c r="BYP39" s="37"/>
      <c r="BYQ39" s="37"/>
      <c r="BYR39" s="37"/>
      <c r="BYS39" s="33"/>
      <c r="BYT39" s="20"/>
      <c r="BYU39" s="20"/>
      <c r="BYV39" s="36"/>
      <c r="BYW39" s="37"/>
      <c r="BYX39" s="37"/>
      <c r="BYY39" s="37"/>
      <c r="BYZ39" s="37"/>
      <c r="BZA39" s="37"/>
      <c r="BZB39" s="37"/>
      <c r="BZC39" s="37"/>
      <c r="BZD39" s="37"/>
      <c r="BZE39" s="37"/>
      <c r="BZF39" s="37"/>
      <c r="BZG39" s="37"/>
      <c r="BZH39" s="37"/>
      <c r="BZI39" s="37"/>
      <c r="BZJ39" s="37"/>
      <c r="BZK39" s="37"/>
      <c r="BZL39" s="37"/>
      <c r="BZM39" s="37"/>
      <c r="BZN39" s="37"/>
      <c r="BZO39" s="33"/>
      <c r="BZP39" s="20"/>
      <c r="BZQ39" s="20"/>
      <c r="BZR39" s="36"/>
      <c r="BZS39" s="37"/>
      <c r="BZT39" s="37"/>
      <c r="BZU39" s="37"/>
      <c r="BZV39" s="37"/>
      <c r="BZW39" s="37"/>
      <c r="BZX39" s="37"/>
      <c r="BZY39" s="37"/>
      <c r="BZZ39" s="37"/>
      <c r="CAA39" s="37"/>
      <c r="CAB39" s="37"/>
      <c r="CAC39" s="37"/>
      <c r="CAD39" s="37"/>
      <c r="CAE39" s="37"/>
      <c r="CAF39" s="37"/>
      <c r="CAG39" s="37"/>
      <c r="CAH39" s="37"/>
      <c r="CAI39" s="37"/>
      <c r="CAJ39" s="37"/>
      <c r="CAK39" s="33"/>
      <c r="CAL39" s="20"/>
      <c r="CAM39" s="20"/>
      <c r="CAN39" s="36"/>
      <c r="CAO39" s="37"/>
      <c r="CAP39" s="37"/>
      <c r="CAQ39" s="37"/>
      <c r="CAR39" s="37"/>
      <c r="CAS39" s="37"/>
      <c r="CAT39" s="37"/>
      <c r="CAU39" s="37"/>
      <c r="CAV39" s="37"/>
      <c r="CAW39" s="37"/>
      <c r="CAX39" s="37"/>
      <c r="CAY39" s="37"/>
      <c r="CAZ39" s="37"/>
      <c r="CBA39" s="37"/>
      <c r="CBB39" s="37"/>
      <c r="CBC39" s="37"/>
      <c r="CBD39" s="37"/>
      <c r="CBE39" s="37"/>
      <c r="CBF39" s="37"/>
      <c r="CBG39" s="33"/>
      <c r="CBH39" s="20"/>
      <c r="CBI39" s="20"/>
      <c r="CBJ39" s="36"/>
      <c r="CBK39" s="37"/>
      <c r="CBL39" s="37"/>
      <c r="CBM39" s="37"/>
      <c r="CBN39" s="37"/>
      <c r="CBO39" s="37"/>
      <c r="CBP39" s="37"/>
      <c r="CBQ39" s="37"/>
      <c r="CBR39" s="37"/>
      <c r="CBS39" s="37"/>
      <c r="CBT39" s="37"/>
      <c r="CBU39" s="37"/>
      <c r="CBV39" s="37"/>
      <c r="CBW39" s="37"/>
      <c r="CBX39" s="37"/>
      <c r="CBY39" s="37"/>
      <c r="CBZ39" s="37"/>
      <c r="CCA39" s="37"/>
      <c r="CCB39" s="37"/>
      <c r="CCC39" s="33"/>
      <c r="CCD39" s="20"/>
      <c r="CCE39" s="20"/>
      <c r="CCF39" s="36"/>
      <c r="CCG39" s="37"/>
      <c r="CCH39" s="37"/>
      <c r="CCI39" s="37"/>
      <c r="CCJ39" s="37"/>
      <c r="CCK39" s="37"/>
      <c r="CCL39" s="37"/>
      <c r="CCM39" s="37"/>
      <c r="CCN39" s="37"/>
      <c r="CCO39" s="37"/>
      <c r="CCP39" s="37"/>
      <c r="CCQ39" s="37"/>
      <c r="CCR39" s="37"/>
      <c r="CCS39" s="37"/>
      <c r="CCT39" s="37"/>
      <c r="CCU39" s="37"/>
      <c r="CCV39" s="37"/>
      <c r="CCW39" s="37"/>
      <c r="CCX39" s="37"/>
      <c r="CCY39" s="33"/>
      <c r="CCZ39" s="20"/>
      <c r="CDA39" s="20"/>
      <c r="CDB39" s="36"/>
      <c r="CDC39" s="37"/>
      <c r="CDD39" s="37"/>
      <c r="CDE39" s="37"/>
      <c r="CDF39" s="37"/>
      <c r="CDG39" s="37"/>
      <c r="CDH39" s="37"/>
      <c r="CDI39" s="37"/>
      <c r="CDJ39" s="37"/>
      <c r="CDK39" s="37"/>
      <c r="CDL39" s="37"/>
      <c r="CDM39" s="37"/>
      <c r="CDN39" s="37"/>
      <c r="CDO39" s="37"/>
      <c r="CDP39" s="37"/>
      <c r="CDQ39" s="37"/>
      <c r="CDR39" s="37"/>
      <c r="CDS39" s="37"/>
      <c r="CDT39" s="37"/>
      <c r="CDU39" s="33"/>
      <c r="CDV39" s="20"/>
      <c r="CDW39" s="20"/>
      <c r="CDX39" s="36"/>
      <c r="CDY39" s="37"/>
      <c r="CDZ39" s="37"/>
      <c r="CEA39" s="37"/>
      <c r="CEB39" s="37"/>
      <c r="CEC39" s="37"/>
      <c r="CED39" s="37"/>
      <c r="CEE39" s="37"/>
      <c r="CEF39" s="37"/>
      <c r="CEG39" s="37"/>
      <c r="CEH39" s="37"/>
      <c r="CEI39" s="37"/>
      <c r="CEJ39" s="37"/>
      <c r="CEK39" s="37"/>
      <c r="CEL39" s="37"/>
      <c r="CEM39" s="37"/>
      <c r="CEN39" s="37"/>
      <c r="CEO39" s="37"/>
      <c r="CEP39" s="37"/>
      <c r="CEQ39" s="33"/>
      <c r="CER39" s="20"/>
      <c r="CES39" s="20"/>
      <c r="CET39" s="36"/>
      <c r="CEU39" s="37"/>
      <c r="CEV39" s="37"/>
      <c r="CEW39" s="37"/>
      <c r="CEX39" s="37"/>
      <c r="CEY39" s="37"/>
      <c r="CEZ39" s="37"/>
      <c r="CFA39" s="37"/>
      <c r="CFB39" s="37"/>
      <c r="CFC39" s="37"/>
      <c r="CFD39" s="37"/>
      <c r="CFE39" s="37"/>
      <c r="CFF39" s="37"/>
      <c r="CFG39" s="37"/>
      <c r="CFH39" s="37"/>
      <c r="CFI39" s="37"/>
      <c r="CFJ39" s="37"/>
      <c r="CFK39" s="37"/>
      <c r="CFL39" s="37"/>
      <c r="CFM39" s="33"/>
      <c r="CFN39" s="20"/>
      <c r="CFO39" s="20"/>
      <c r="CFP39" s="36"/>
      <c r="CFQ39" s="37"/>
      <c r="CFR39" s="37"/>
      <c r="CFS39" s="37"/>
      <c r="CFT39" s="37"/>
      <c r="CFU39" s="37"/>
      <c r="CFV39" s="37"/>
      <c r="CFW39" s="37"/>
      <c r="CFX39" s="37"/>
      <c r="CFY39" s="37"/>
      <c r="CFZ39" s="37"/>
      <c r="CGA39" s="37"/>
      <c r="CGB39" s="37"/>
      <c r="CGC39" s="37"/>
      <c r="CGD39" s="37"/>
      <c r="CGE39" s="37"/>
      <c r="CGF39" s="37"/>
      <c r="CGG39" s="37"/>
      <c r="CGH39" s="37"/>
      <c r="CGI39" s="33"/>
      <c r="CGJ39" s="20"/>
      <c r="CGK39" s="20"/>
      <c r="CGL39" s="36"/>
      <c r="CGM39" s="37"/>
      <c r="CGN39" s="37"/>
      <c r="CGO39" s="37"/>
      <c r="CGP39" s="37"/>
      <c r="CGQ39" s="37"/>
      <c r="CGR39" s="37"/>
      <c r="CGS39" s="37"/>
      <c r="CGT39" s="37"/>
      <c r="CGU39" s="37"/>
      <c r="CGV39" s="37"/>
      <c r="CGW39" s="37"/>
      <c r="CGX39" s="37"/>
      <c r="CGY39" s="37"/>
      <c r="CGZ39" s="37"/>
      <c r="CHA39" s="37"/>
      <c r="CHB39" s="37"/>
      <c r="CHC39" s="37"/>
      <c r="CHD39" s="37"/>
      <c r="CHE39" s="33"/>
      <c r="CHF39" s="20"/>
      <c r="CHG39" s="20"/>
      <c r="CHH39" s="36"/>
      <c r="CHI39" s="37"/>
      <c r="CHJ39" s="37"/>
      <c r="CHK39" s="37"/>
      <c r="CHL39" s="37"/>
      <c r="CHM39" s="37"/>
      <c r="CHN39" s="37"/>
      <c r="CHO39" s="37"/>
      <c r="CHP39" s="37"/>
      <c r="CHQ39" s="37"/>
      <c r="CHR39" s="37"/>
      <c r="CHS39" s="37"/>
      <c r="CHT39" s="37"/>
      <c r="CHU39" s="37"/>
      <c r="CHV39" s="37"/>
      <c r="CHW39" s="37"/>
      <c r="CHX39" s="37"/>
      <c r="CHY39" s="37"/>
      <c r="CHZ39" s="37"/>
      <c r="CIA39" s="33"/>
      <c r="CIB39" s="20"/>
      <c r="CIC39" s="20"/>
      <c r="CID39" s="36"/>
      <c r="CIE39" s="37"/>
      <c r="CIF39" s="37"/>
      <c r="CIG39" s="37"/>
      <c r="CIH39" s="37"/>
      <c r="CII39" s="37"/>
      <c r="CIJ39" s="37"/>
      <c r="CIK39" s="37"/>
      <c r="CIL39" s="37"/>
      <c r="CIM39" s="37"/>
      <c r="CIN39" s="37"/>
      <c r="CIO39" s="37"/>
      <c r="CIP39" s="37"/>
      <c r="CIQ39" s="37"/>
      <c r="CIR39" s="37"/>
      <c r="CIS39" s="37"/>
      <c r="CIT39" s="37"/>
      <c r="CIU39" s="37"/>
      <c r="CIV39" s="37"/>
      <c r="CIW39" s="33"/>
      <c r="CIX39" s="20"/>
      <c r="CIY39" s="20"/>
      <c r="CIZ39" s="36"/>
      <c r="CJA39" s="37"/>
      <c r="CJB39" s="37"/>
      <c r="CJC39" s="37"/>
      <c r="CJD39" s="37"/>
      <c r="CJE39" s="37"/>
      <c r="CJF39" s="37"/>
      <c r="CJG39" s="37"/>
      <c r="CJH39" s="37"/>
      <c r="CJI39" s="37"/>
      <c r="CJJ39" s="37"/>
      <c r="CJK39" s="37"/>
      <c r="CJL39" s="37"/>
      <c r="CJM39" s="37"/>
      <c r="CJN39" s="37"/>
      <c r="CJO39" s="37"/>
      <c r="CJP39" s="37"/>
      <c r="CJQ39" s="37"/>
      <c r="CJR39" s="37"/>
      <c r="CJS39" s="33"/>
      <c r="CJT39" s="20"/>
      <c r="CJU39" s="20"/>
      <c r="CJV39" s="36"/>
      <c r="CJW39" s="37"/>
      <c r="CJX39" s="37"/>
      <c r="CJY39" s="37"/>
      <c r="CJZ39" s="37"/>
      <c r="CKA39" s="37"/>
      <c r="CKB39" s="37"/>
      <c r="CKC39" s="37"/>
      <c r="CKD39" s="37"/>
      <c r="CKE39" s="37"/>
      <c r="CKF39" s="37"/>
      <c r="CKG39" s="37"/>
      <c r="CKH39" s="37"/>
      <c r="CKI39" s="37"/>
      <c r="CKJ39" s="37"/>
      <c r="CKK39" s="37"/>
      <c r="CKL39" s="37"/>
      <c r="CKM39" s="37"/>
      <c r="CKN39" s="37"/>
      <c r="CKO39" s="33"/>
      <c r="CKP39" s="20"/>
      <c r="CKQ39" s="20"/>
      <c r="CKR39" s="36"/>
      <c r="CKS39" s="37"/>
      <c r="CKT39" s="37"/>
      <c r="CKU39" s="37"/>
      <c r="CKV39" s="37"/>
      <c r="CKW39" s="37"/>
      <c r="CKX39" s="37"/>
      <c r="CKY39" s="37"/>
      <c r="CKZ39" s="37"/>
      <c r="CLA39" s="37"/>
      <c r="CLB39" s="37"/>
      <c r="CLC39" s="37"/>
      <c r="CLD39" s="37"/>
      <c r="CLE39" s="37"/>
      <c r="CLF39" s="37"/>
      <c r="CLG39" s="37"/>
      <c r="CLH39" s="37"/>
      <c r="CLI39" s="37"/>
      <c r="CLJ39" s="37"/>
      <c r="CLK39" s="33"/>
      <c r="CLL39" s="20"/>
      <c r="CLM39" s="20"/>
      <c r="CLN39" s="36"/>
      <c r="CLO39" s="37"/>
      <c r="CLP39" s="37"/>
      <c r="CLQ39" s="37"/>
      <c r="CLR39" s="37"/>
      <c r="CLS39" s="37"/>
      <c r="CLT39" s="37"/>
      <c r="CLU39" s="37"/>
      <c r="CLV39" s="37"/>
      <c r="CLW39" s="37"/>
      <c r="CLX39" s="37"/>
      <c r="CLY39" s="37"/>
      <c r="CLZ39" s="37"/>
      <c r="CMA39" s="37"/>
      <c r="CMB39" s="37"/>
      <c r="CMC39" s="37"/>
      <c r="CMD39" s="37"/>
      <c r="CME39" s="37"/>
      <c r="CMF39" s="37"/>
      <c r="CMG39" s="33"/>
      <c r="CMH39" s="20"/>
      <c r="CMI39" s="20"/>
      <c r="CMJ39" s="36"/>
      <c r="CMK39" s="37"/>
      <c r="CML39" s="37"/>
      <c r="CMM39" s="37"/>
      <c r="CMN39" s="37"/>
      <c r="CMO39" s="37"/>
      <c r="CMP39" s="37"/>
      <c r="CMQ39" s="37"/>
      <c r="CMR39" s="37"/>
      <c r="CMS39" s="37"/>
      <c r="CMT39" s="37"/>
      <c r="CMU39" s="37"/>
      <c r="CMV39" s="37"/>
      <c r="CMW39" s="37"/>
      <c r="CMX39" s="37"/>
      <c r="CMY39" s="37"/>
      <c r="CMZ39" s="37"/>
      <c r="CNA39" s="37"/>
      <c r="CNB39" s="37"/>
      <c r="CNC39" s="33"/>
      <c r="CND39" s="20"/>
      <c r="CNE39" s="20"/>
      <c r="CNF39" s="36"/>
      <c r="CNG39" s="37"/>
      <c r="CNH39" s="37"/>
      <c r="CNI39" s="37"/>
      <c r="CNJ39" s="37"/>
      <c r="CNK39" s="37"/>
      <c r="CNL39" s="37"/>
      <c r="CNM39" s="37"/>
      <c r="CNN39" s="37"/>
      <c r="CNO39" s="37"/>
      <c r="CNP39" s="37"/>
      <c r="CNQ39" s="37"/>
      <c r="CNR39" s="37"/>
      <c r="CNS39" s="37"/>
      <c r="CNT39" s="37"/>
      <c r="CNU39" s="37"/>
      <c r="CNV39" s="37"/>
      <c r="CNW39" s="37"/>
      <c r="CNX39" s="37"/>
      <c r="CNY39" s="33"/>
      <c r="CNZ39" s="20"/>
      <c r="COA39" s="20"/>
      <c r="COB39" s="36"/>
      <c r="COC39" s="37"/>
      <c r="COD39" s="37"/>
      <c r="COE39" s="37"/>
      <c r="COF39" s="37"/>
      <c r="COG39" s="37"/>
      <c r="COH39" s="37"/>
      <c r="COI39" s="37"/>
      <c r="COJ39" s="37"/>
      <c r="COK39" s="37"/>
      <c r="COL39" s="37"/>
      <c r="COM39" s="37"/>
      <c r="CON39" s="37"/>
      <c r="COO39" s="37"/>
      <c r="COP39" s="37"/>
      <c r="COQ39" s="37"/>
      <c r="COR39" s="37"/>
      <c r="COS39" s="37"/>
      <c r="COT39" s="37"/>
      <c r="COU39" s="33"/>
      <c r="COV39" s="20"/>
      <c r="COW39" s="20"/>
      <c r="COX39" s="36"/>
      <c r="COY39" s="37"/>
      <c r="COZ39" s="37"/>
      <c r="CPA39" s="37"/>
      <c r="CPB39" s="37"/>
      <c r="CPC39" s="37"/>
      <c r="CPD39" s="37"/>
      <c r="CPE39" s="37"/>
      <c r="CPF39" s="37"/>
      <c r="CPG39" s="37"/>
      <c r="CPH39" s="37"/>
      <c r="CPI39" s="37"/>
      <c r="CPJ39" s="37"/>
      <c r="CPK39" s="37"/>
      <c r="CPL39" s="37"/>
      <c r="CPM39" s="37"/>
      <c r="CPN39" s="37"/>
      <c r="CPO39" s="37"/>
      <c r="CPP39" s="37"/>
      <c r="CPQ39" s="33"/>
      <c r="CPR39" s="20"/>
      <c r="CPS39" s="20"/>
      <c r="CPT39" s="36"/>
      <c r="CPU39" s="37"/>
      <c r="CPV39" s="37"/>
      <c r="CPW39" s="37"/>
      <c r="CPX39" s="37"/>
      <c r="CPY39" s="37"/>
      <c r="CPZ39" s="37"/>
      <c r="CQA39" s="37"/>
      <c r="CQB39" s="37"/>
      <c r="CQC39" s="37"/>
      <c r="CQD39" s="37"/>
      <c r="CQE39" s="37"/>
      <c r="CQF39" s="37"/>
      <c r="CQG39" s="37"/>
      <c r="CQH39" s="37"/>
      <c r="CQI39" s="37"/>
      <c r="CQJ39" s="37"/>
      <c r="CQK39" s="37"/>
      <c r="CQL39" s="37"/>
      <c r="CQM39" s="33"/>
      <c r="CQN39" s="20"/>
      <c r="CQO39" s="20"/>
      <c r="CQP39" s="36"/>
      <c r="CQQ39" s="37"/>
      <c r="CQR39" s="37"/>
      <c r="CQS39" s="37"/>
      <c r="CQT39" s="37"/>
      <c r="CQU39" s="37"/>
      <c r="CQV39" s="37"/>
      <c r="CQW39" s="37"/>
      <c r="CQX39" s="37"/>
      <c r="CQY39" s="37"/>
      <c r="CQZ39" s="37"/>
      <c r="CRA39" s="37"/>
      <c r="CRB39" s="37"/>
      <c r="CRC39" s="37"/>
      <c r="CRD39" s="37"/>
      <c r="CRE39" s="37"/>
      <c r="CRF39" s="37"/>
      <c r="CRG39" s="37"/>
      <c r="CRH39" s="37"/>
      <c r="CRI39" s="33"/>
      <c r="CRJ39" s="20"/>
      <c r="CRK39" s="20"/>
      <c r="CRL39" s="36"/>
      <c r="CRM39" s="37"/>
      <c r="CRN39" s="37"/>
      <c r="CRO39" s="37"/>
      <c r="CRP39" s="37"/>
      <c r="CRQ39" s="37"/>
      <c r="CRR39" s="37"/>
      <c r="CRS39" s="37"/>
      <c r="CRT39" s="37"/>
      <c r="CRU39" s="37"/>
      <c r="CRV39" s="37"/>
      <c r="CRW39" s="37"/>
      <c r="CRX39" s="37"/>
      <c r="CRY39" s="37"/>
      <c r="CRZ39" s="37"/>
      <c r="CSA39" s="37"/>
      <c r="CSB39" s="37"/>
      <c r="CSC39" s="37"/>
      <c r="CSD39" s="37"/>
      <c r="CSE39" s="33"/>
      <c r="CSF39" s="20"/>
      <c r="CSG39" s="20"/>
      <c r="CSH39" s="36"/>
      <c r="CSI39" s="37"/>
      <c r="CSJ39" s="37"/>
      <c r="CSK39" s="37"/>
      <c r="CSL39" s="37"/>
      <c r="CSM39" s="37"/>
      <c r="CSN39" s="37"/>
      <c r="CSO39" s="37"/>
      <c r="CSP39" s="37"/>
      <c r="CSQ39" s="37"/>
      <c r="CSR39" s="37"/>
      <c r="CSS39" s="37"/>
      <c r="CST39" s="37"/>
      <c r="CSU39" s="37"/>
      <c r="CSV39" s="37"/>
      <c r="CSW39" s="37"/>
      <c r="CSX39" s="37"/>
      <c r="CSY39" s="37"/>
      <c r="CSZ39" s="37"/>
      <c r="CTA39" s="33"/>
      <c r="CTB39" s="20"/>
      <c r="CTC39" s="20"/>
      <c r="CTD39" s="36"/>
      <c r="CTE39" s="37"/>
      <c r="CTF39" s="37"/>
      <c r="CTG39" s="37"/>
      <c r="CTH39" s="37"/>
      <c r="CTI39" s="37"/>
      <c r="CTJ39" s="37"/>
      <c r="CTK39" s="37"/>
      <c r="CTL39" s="37"/>
      <c r="CTM39" s="37"/>
      <c r="CTN39" s="37"/>
      <c r="CTO39" s="37"/>
      <c r="CTP39" s="37"/>
      <c r="CTQ39" s="37"/>
      <c r="CTR39" s="37"/>
      <c r="CTS39" s="37"/>
      <c r="CTT39" s="37"/>
      <c r="CTU39" s="37"/>
      <c r="CTV39" s="37"/>
      <c r="CTW39" s="33"/>
      <c r="CTX39" s="20"/>
      <c r="CTY39" s="20"/>
      <c r="CTZ39" s="36"/>
      <c r="CUA39" s="37"/>
      <c r="CUB39" s="37"/>
      <c r="CUC39" s="37"/>
      <c r="CUD39" s="37"/>
      <c r="CUE39" s="37"/>
      <c r="CUF39" s="37"/>
      <c r="CUG39" s="37"/>
      <c r="CUH39" s="37"/>
      <c r="CUI39" s="37"/>
      <c r="CUJ39" s="37"/>
      <c r="CUK39" s="37"/>
      <c r="CUL39" s="37"/>
      <c r="CUM39" s="37"/>
      <c r="CUN39" s="37"/>
      <c r="CUO39" s="37"/>
      <c r="CUP39" s="37"/>
      <c r="CUQ39" s="37"/>
      <c r="CUR39" s="37"/>
      <c r="CUS39" s="33"/>
      <c r="CUT39" s="20"/>
      <c r="CUU39" s="20"/>
      <c r="CUV39" s="36"/>
      <c r="CUW39" s="37"/>
      <c r="CUX39" s="37"/>
      <c r="CUY39" s="37"/>
      <c r="CUZ39" s="37"/>
      <c r="CVA39" s="37"/>
      <c r="CVB39" s="37"/>
      <c r="CVC39" s="37"/>
      <c r="CVD39" s="37"/>
      <c r="CVE39" s="37"/>
      <c r="CVF39" s="37"/>
      <c r="CVG39" s="37"/>
      <c r="CVH39" s="37"/>
      <c r="CVI39" s="37"/>
      <c r="CVJ39" s="37"/>
      <c r="CVK39" s="37"/>
      <c r="CVL39" s="37"/>
      <c r="CVM39" s="37"/>
      <c r="CVN39" s="37"/>
      <c r="CVO39" s="33"/>
      <c r="CVP39" s="20"/>
      <c r="CVQ39" s="20"/>
      <c r="CVR39" s="36"/>
      <c r="CVS39" s="37"/>
      <c r="CVT39" s="37"/>
      <c r="CVU39" s="37"/>
      <c r="CVV39" s="37"/>
      <c r="CVW39" s="37"/>
      <c r="CVX39" s="37"/>
      <c r="CVY39" s="37"/>
      <c r="CVZ39" s="37"/>
      <c r="CWA39" s="37"/>
      <c r="CWB39" s="37"/>
      <c r="CWC39" s="37"/>
      <c r="CWD39" s="37"/>
      <c r="CWE39" s="37"/>
      <c r="CWF39" s="37"/>
      <c r="CWG39" s="37"/>
      <c r="CWH39" s="37"/>
      <c r="CWI39" s="37"/>
      <c r="CWJ39" s="37"/>
      <c r="CWK39" s="33"/>
      <c r="CWL39" s="20"/>
      <c r="CWM39" s="20"/>
      <c r="CWN39" s="36"/>
      <c r="CWO39" s="37"/>
      <c r="CWP39" s="37"/>
      <c r="CWQ39" s="37"/>
      <c r="CWR39" s="37"/>
      <c r="CWS39" s="37"/>
      <c r="CWT39" s="37"/>
      <c r="CWU39" s="37"/>
      <c r="CWV39" s="37"/>
      <c r="CWW39" s="37"/>
      <c r="CWX39" s="37"/>
      <c r="CWY39" s="37"/>
      <c r="CWZ39" s="37"/>
      <c r="CXA39" s="37"/>
      <c r="CXB39" s="37"/>
      <c r="CXC39" s="37"/>
      <c r="CXD39" s="37"/>
      <c r="CXE39" s="37"/>
      <c r="CXF39" s="37"/>
      <c r="CXG39" s="33"/>
      <c r="CXH39" s="20"/>
      <c r="CXI39" s="20"/>
      <c r="CXJ39" s="36"/>
      <c r="CXK39" s="37"/>
      <c r="CXL39" s="37"/>
      <c r="CXM39" s="37"/>
      <c r="CXN39" s="37"/>
      <c r="CXO39" s="37"/>
      <c r="CXP39" s="37"/>
      <c r="CXQ39" s="37"/>
      <c r="CXR39" s="37"/>
      <c r="CXS39" s="37"/>
      <c r="CXT39" s="37"/>
      <c r="CXU39" s="37"/>
      <c r="CXV39" s="37"/>
      <c r="CXW39" s="37"/>
      <c r="CXX39" s="37"/>
      <c r="CXY39" s="37"/>
      <c r="CXZ39" s="37"/>
      <c r="CYA39" s="37"/>
      <c r="CYB39" s="37"/>
      <c r="CYC39" s="33"/>
      <c r="CYD39" s="20"/>
      <c r="CYE39" s="20"/>
      <c r="CYF39" s="36"/>
      <c r="CYG39" s="37"/>
      <c r="CYH39" s="37"/>
      <c r="CYI39" s="37"/>
      <c r="CYJ39" s="37"/>
      <c r="CYK39" s="37"/>
      <c r="CYL39" s="37"/>
      <c r="CYM39" s="37"/>
      <c r="CYN39" s="37"/>
      <c r="CYO39" s="37"/>
      <c r="CYP39" s="37"/>
      <c r="CYQ39" s="37"/>
      <c r="CYR39" s="37"/>
      <c r="CYS39" s="37"/>
      <c r="CYT39" s="37"/>
      <c r="CYU39" s="37"/>
      <c r="CYV39" s="37"/>
      <c r="CYW39" s="37"/>
      <c r="CYX39" s="37"/>
      <c r="CYY39" s="33"/>
      <c r="CYZ39" s="20"/>
      <c r="CZA39" s="20"/>
      <c r="CZB39" s="36"/>
      <c r="CZC39" s="37"/>
      <c r="CZD39" s="37"/>
      <c r="CZE39" s="37"/>
      <c r="CZF39" s="37"/>
      <c r="CZG39" s="37"/>
      <c r="CZH39" s="37"/>
      <c r="CZI39" s="37"/>
      <c r="CZJ39" s="37"/>
      <c r="CZK39" s="37"/>
      <c r="CZL39" s="37"/>
      <c r="CZM39" s="37"/>
      <c r="CZN39" s="37"/>
      <c r="CZO39" s="37"/>
      <c r="CZP39" s="37"/>
      <c r="CZQ39" s="37"/>
      <c r="CZR39" s="37"/>
      <c r="CZS39" s="37"/>
      <c r="CZT39" s="37"/>
      <c r="CZU39" s="33"/>
      <c r="CZV39" s="20"/>
      <c r="CZW39" s="20"/>
      <c r="CZX39" s="36"/>
      <c r="CZY39" s="37"/>
      <c r="CZZ39" s="37"/>
      <c r="DAA39" s="37"/>
      <c r="DAB39" s="37"/>
      <c r="DAC39" s="37"/>
      <c r="DAD39" s="37"/>
      <c r="DAE39" s="37"/>
      <c r="DAF39" s="37"/>
      <c r="DAG39" s="37"/>
      <c r="DAH39" s="37"/>
      <c r="DAI39" s="37"/>
      <c r="DAJ39" s="37"/>
      <c r="DAK39" s="37"/>
      <c r="DAL39" s="37"/>
      <c r="DAM39" s="37"/>
      <c r="DAN39" s="37"/>
      <c r="DAO39" s="37"/>
      <c r="DAP39" s="37"/>
      <c r="DAQ39" s="33"/>
      <c r="DAR39" s="20"/>
      <c r="DAS39" s="20"/>
      <c r="DAT39" s="36"/>
      <c r="DAU39" s="37"/>
      <c r="DAV39" s="37"/>
      <c r="DAW39" s="37"/>
      <c r="DAX39" s="37"/>
      <c r="DAY39" s="37"/>
      <c r="DAZ39" s="37"/>
      <c r="DBA39" s="37"/>
      <c r="DBB39" s="37"/>
      <c r="DBC39" s="37"/>
      <c r="DBD39" s="37"/>
      <c r="DBE39" s="37"/>
      <c r="DBF39" s="37"/>
      <c r="DBG39" s="37"/>
      <c r="DBH39" s="37"/>
      <c r="DBI39" s="37"/>
      <c r="DBJ39" s="37"/>
      <c r="DBK39" s="37"/>
      <c r="DBL39" s="37"/>
      <c r="DBM39" s="33"/>
      <c r="DBN39" s="20"/>
      <c r="DBO39" s="20"/>
      <c r="DBP39" s="36"/>
      <c r="DBQ39" s="37"/>
      <c r="DBR39" s="37"/>
      <c r="DBS39" s="37"/>
      <c r="DBT39" s="37"/>
      <c r="DBU39" s="37"/>
      <c r="DBV39" s="37"/>
      <c r="DBW39" s="37"/>
      <c r="DBX39" s="37"/>
      <c r="DBY39" s="37"/>
      <c r="DBZ39" s="37"/>
      <c r="DCA39" s="37"/>
      <c r="DCB39" s="37"/>
      <c r="DCC39" s="37"/>
      <c r="DCD39" s="37"/>
      <c r="DCE39" s="37"/>
      <c r="DCF39" s="37"/>
      <c r="DCG39" s="37"/>
      <c r="DCH39" s="37"/>
      <c r="DCI39" s="33"/>
      <c r="DCJ39" s="20"/>
      <c r="DCK39" s="20"/>
      <c r="DCL39" s="36"/>
      <c r="DCM39" s="37"/>
      <c r="DCN39" s="37"/>
      <c r="DCO39" s="37"/>
      <c r="DCP39" s="37"/>
      <c r="DCQ39" s="37"/>
      <c r="DCR39" s="37"/>
      <c r="DCS39" s="37"/>
      <c r="DCT39" s="37"/>
      <c r="DCU39" s="37"/>
      <c r="DCV39" s="37"/>
      <c r="DCW39" s="37"/>
      <c r="DCX39" s="37"/>
      <c r="DCY39" s="37"/>
      <c r="DCZ39" s="37"/>
      <c r="DDA39" s="37"/>
      <c r="DDB39" s="37"/>
      <c r="DDC39" s="37"/>
      <c r="DDD39" s="37"/>
      <c r="DDE39" s="33"/>
      <c r="DDF39" s="20"/>
      <c r="DDG39" s="20"/>
      <c r="DDH39" s="36"/>
      <c r="DDI39" s="37"/>
      <c r="DDJ39" s="37"/>
      <c r="DDK39" s="37"/>
      <c r="DDL39" s="37"/>
      <c r="DDM39" s="37"/>
      <c r="DDN39" s="37"/>
      <c r="DDO39" s="37"/>
      <c r="DDP39" s="37"/>
      <c r="DDQ39" s="37"/>
      <c r="DDR39" s="37"/>
      <c r="DDS39" s="37"/>
      <c r="DDT39" s="37"/>
      <c r="DDU39" s="37"/>
      <c r="DDV39" s="37"/>
      <c r="DDW39" s="37"/>
      <c r="DDX39" s="37"/>
      <c r="DDY39" s="37"/>
      <c r="DDZ39" s="37"/>
      <c r="DEA39" s="33"/>
      <c r="DEB39" s="20"/>
      <c r="DEC39" s="20"/>
      <c r="DED39" s="36"/>
      <c r="DEE39" s="37"/>
      <c r="DEF39" s="37"/>
      <c r="DEG39" s="37"/>
      <c r="DEH39" s="37"/>
      <c r="DEI39" s="37"/>
      <c r="DEJ39" s="37"/>
      <c r="DEK39" s="37"/>
      <c r="DEL39" s="37"/>
      <c r="DEM39" s="37"/>
      <c r="DEN39" s="37"/>
      <c r="DEO39" s="37"/>
      <c r="DEP39" s="37"/>
      <c r="DEQ39" s="37"/>
      <c r="DER39" s="37"/>
      <c r="DES39" s="37"/>
      <c r="DET39" s="37"/>
      <c r="DEU39" s="37"/>
      <c r="DEV39" s="37"/>
      <c r="DEW39" s="33"/>
      <c r="DEX39" s="20"/>
      <c r="DEY39" s="20"/>
      <c r="DEZ39" s="36"/>
      <c r="DFA39" s="37"/>
      <c r="DFB39" s="37"/>
      <c r="DFC39" s="37"/>
      <c r="DFD39" s="37"/>
      <c r="DFE39" s="37"/>
      <c r="DFF39" s="37"/>
      <c r="DFG39" s="37"/>
      <c r="DFH39" s="37"/>
      <c r="DFI39" s="37"/>
      <c r="DFJ39" s="37"/>
      <c r="DFK39" s="37"/>
      <c r="DFL39" s="37"/>
      <c r="DFM39" s="37"/>
      <c r="DFN39" s="37"/>
      <c r="DFO39" s="37"/>
      <c r="DFP39" s="37"/>
      <c r="DFQ39" s="37"/>
      <c r="DFR39" s="37"/>
      <c r="DFS39" s="33"/>
      <c r="DFT39" s="20"/>
      <c r="DFU39" s="20"/>
      <c r="DFV39" s="36"/>
      <c r="DFW39" s="37"/>
      <c r="DFX39" s="37"/>
      <c r="DFY39" s="37"/>
      <c r="DFZ39" s="37"/>
      <c r="DGA39" s="37"/>
      <c r="DGB39" s="37"/>
      <c r="DGC39" s="37"/>
      <c r="DGD39" s="37"/>
      <c r="DGE39" s="37"/>
      <c r="DGF39" s="37"/>
      <c r="DGG39" s="37"/>
      <c r="DGH39" s="37"/>
      <c r="DGI39" s="37"/>
      <c r="DGJ39" s="37"/>
      <c r="DGK39" s="37"/>
      <c r="DGL39" s="37"/>
      <c r="DGM39" s="37"/>
      <c r="DGN39" s="37"/>
      <c r="DGO39" s="33"/>
      <c r="DGP39" s="20"/>
      <c r="DGQ39" s="20"/>
      <c r="DGR39" s="36"/>
      <c r="DGS39" s="37"/>
      <c r="DGT39" s="37"/>
      <c r="DGU39" s="37"/>
      <c r="DGV39" s="37"/>
      <c r="DGW39" s="37"/>
      <c r="DGX39" s="37"/>
      <c r="DGY39" s="37"/>
      <c r="DGZ39" s="37"/>
      <c r="DHA39" s="37"/>
      <c r="DHB39" s="37"/>
      <c r="DHC39" s="37"/>
      <c r="DHD39" s="37"/>
      <c r="DHE39" s="37"/>
      <c r="DHF39" s="37"/>
      <c r="DHG39" s="37"/>
      <c r="DHH39" s="37"/>
      <c r="DHI39" s="37"/>
      <c r="DHJ39" s="37"/>
      <c r="DHK39" s="33"/>
      <c r="DHL39" s="20"/>
      <c r="DHM39" s="20"/>
      <c r="DHN39" s="36"/>
      <c r="DHO39" s="37"/>
      <c r="DHP39" s="37"/>
      <c r="DHQ39" s="37"/>
      <c r="DHR39" s="37"/>
      <c r="DHS39" s="37"/>
      <c r="DHT39" s="37"/>
      <c r="DHU39" s="37"/>
      <c r="DHV39" s="37"/>
      <c r="DHW39" s="37"/>
      <c r="DHX39" s="37"/>
      <c r="DHY39" s="37"/>
      <c r="DHZ39" s="37"/>
      <c r="DIA39" s="37"/>
      <c r="DIB39" s="37"/>
      <c r="DIC39" s="37"/>
      <c r="DID39" s="37"/>
      <c r="DIE39" s="37"/>
      <c r="DIF39" s="37"/>
      <c r="DIG39" s="33"/>
      <c r="DIH39" s="20"/>
      <c r="DII39" s="20"/>
      <c r="DIJ39" s="36"/>
      <c r="DIK39" s="37"/>
      <c r="DIL39" s="37"/>
      <c r="DIM39" s="37"/>
      <c r="DIN39" s="37"/>
      <c r="DIO39" s="37"/>
      <c r="DIP39" s="37"/>
      <c r="DIQ39" s="37"/>
      <c r="DIR39" s="37"/>
      <c r="DIS39" s="37"/>
      <c r="DIT39" s="37"/>
      <c r="DIU39" s="37"/>
      <c r="DIV39" s="37"/>
      <c r="DIW39" s="37"/>
      <c r="DIX39" s="37"/>
      <c r="DIY39" s="37"/>
      <c r="DIZ39" s="37"/>
      <c r="DJA39" s="37"/>
      <c r="DJB39" s="37"/>
      <c r="DJC39" s="33"/>
      <c r="DJD39" s="20"/>
      <c r="DJE39" s="20"/>
      <c r="DJF39" s="36"/>
      <c r="DJG39" s="37"/>
      <c r="DJH39" s="37"/>
      <c r="DJI39" s="37"/>
      <c r="DJJ39" s="37"/>
      <c r="DJK39" s="37"/>
      <c r="DJL39" s="37"/>
      <c r="DJM39" s="37"/>
      <c r="DJN39" s="37"/>
      <c r="DJO39" s="37"/>
      <c r="DJP39" s="37"/>
      <c r="DJQ39" s="37"/>
      <c r="DJR39" s="37"/>
      <c r="DJS39" s="37"/>
      <c r="DJT39" s="37"/>
      <c r="DJU39" s="37"/>
      <c r="DJV39" s="37"/>
      <c r="DJW39" s="37"/>
      <c r="DJX39" s="37"/>
      <c r="DJY39" s="33"/>
      <c r="DJZ39" s="20"/>
      <c r="DKA39" s="20"/>
      <c r="DKB39" s="36"/>
      <c r="DKC39" s="37"/>
      <c r="DKD39" s="37"/>
      <c r="DKE39" s="37"/>
      <c r="DKF39" s="37"/>
      <c r="DKG39" s="37"/>
      <c r="DKH39" s="37"/>
      <c r="DKI39" s="37"/>
      <c r="DKJ39" s="37"/>
      <c r="DKK39" s="37"/>
      <c r="DKL39" s="37"/>
      <c r="DKM39" s="37"/>
      <c r="DKN39" s="37"/>
      <c r="DKO39" s="37"/>
      <c r="DKP39" s="37"/>
      <c r="DKQ39" s="37"/>
      <c r="DKR39" s="37"/>
      <c r="DKS39" s="37"/>
      <c r="DKT39" s="37"/>
      <c r="DKU39" s="33"/>
      <c r="DKV39" s="20"/>
      <c r="DKW39" s="20"/>
      <c r="DKX39" s="36"/>
      <c r="DKY39" s="37"/>
      <c r="DKZ39" s="37"/>
      <c r="DLA39" s="37"/>
      <c r="DLB39" s="37"/>
      <c r="DLC39" s="37"/>
      <c r="DLD39" s="37"/>
      <c r="DLE39" s="37"/>
      <c r="DLF39" s="37"/>
      <c r="DLG39" s="37"/>
      <c r="DLH39" s="37"/>
      <c r="DLI39" s="37"/>
      <c r="DLJ39" s="37"/>
      <c r="DLK39" s="37"/>
      <c r="DLL39" s="37"/>
      <c r="DLM39" s="37"/>
      <c r="DLN39" s="37"/>
      <c r="DLO39" s="37"/>
      <c r="DLP39" s="37"/>
      <c r="DLQ39" s="33"/>
      <c r="DLR39" s="20"/>
      <c r="DLS39" s="20"/>
      <c r="DLT39" s="36"/>
      <c r="DLU39" s="37"/>
      <c r="DLV39" s="37"/>
      <c r="DLW39" s="37"/>
      <c r="DLX39" s="37"/>
      <c r="DLY39" s="37"/>
      <c r="DLZ39" s="37"/>
      <c r="DMA39" s="37"/>
      <c r="DMB39" s="37"/>
      <c r="DMC39" s="37"/>
      <c r="DMD39" s="37"/>
      <c r="DME39" s="37"/>
      <c r="DMF39" s="37"/>
      <c r="DMG39" s="37"/>
      <c r="DMH39" s="37"/>
      <c r="DMI39" s="37"/>
      <c r="DMJ39" s="37"/>
      <c r="DMK39" s="37"/>
      <c r="DML39" s="37"/>
      <c r="DMM39" s="33"/>
      <c r="DMN39" s="20"/>
      <c r="DMO39" s="20"/>
      <c r="DMP39" s="36"/>
      <c r="DMQ39" s="37"/>
      <c r="DMR39" s="37"/>
      <c r="DMS39" s="37"/>
      <c r="DMT39" s="37"/>
      <c r="DMU39" s="37"/>
      <c r="DMV39" s="37"/>
      <c r="DMW39" s="37"/>
      <c r="DMX39" s="37"/>
      <c r="DMY39" s="37"/>
      <c r="DMZ39" s="37"/>
      <c r="DNA39" s="37"/>
      <c r="DNB39" s="37"/>
      <c r="DNC39" s="37"/>
      <c r="DND39" s="37"/>
      <c r="DNE39" s="37"/>
      <c r="DNF39" s="37"/>
      <c r="DNG39" s="37"/>
      <c r="DNH39" s="37"/>
      <c r="DNI39" s="33"/>
      <c r="DNJ39" s="20"/>
      <c r="DNK39" s="20"/>
      <c r="DNL39" s="36"/>
      <c r="DNM39" s="37"/>
      <c r="DNN39" s="37"/>
      <c r="DNO39" s="37"/>
      <c r="DNP39" s="37"/>
      <c r="DNQ39" s="37"/>
      <c r="DNR39" s="37"/>
      <c r="DNS39" s="37"/>
      <c r="DNT39" s="37"/>
      <c r="DNU39" s="37"/>
      <c r="DNV39" s="37"/>
      <c r="DNW39" s="37"/>
      <c r="DNX39" s="37"/>
      <c r="DNY39" s="37"/>
      <c r="DNZ39" s="37"/>
      <c r="DOA39" s="37"/>
      <c r="DOB39" s="37"/>
      <c r="DOC39" s="37"/>
      <c r="DOD39" s="37"/>
      <c r="DOE39" s="33"/>
      <c r="DOF39" s="20"/>
      <c r="DOG39" s="20"/>
      <c r="DOH39" s="36"/>
      <c r="DOI39" s="37"/>
      <c r="DOJ39" s="37"/>
      <c r="DOK39" s="37"/>
      <c r="DOL39" s="37"/>
      <c r="DOM39" s="37"/>
      <c r="DON39" s="37"/>
      <c r="DOO39" s="37"/>
      <c r="DOP39" s="37"/>
      <c r="DOQ39" s="37"/>
      <c r="DOR39" s="37"/>
      <c r="DOS39" s="37"/>
      <c r="DOT39" s="37"/>
      <c r="DOU39" s="37"/>
      <c r="DOV39" s="37"/>
      <c r="DOW39" s="37"/>
      <c r="DOX39" s="37"/>
      <c r="DOY39" s="37"/>
      <c r="DOZ39" s="37"/>
      <c r="DPA39" s="33"/>
      <c r="DPB39" s="20"/>
      <c r="DPC39" s="20"/>
      <c r="DPD39" s="36"/>
      <c r="DPE39" s="37"/>
      <c r="DPF39" s="37"/>
      <c r="DPG39" s="37"/>
      <c r="DPH39" s="37"/>
      <c r="DPI39" s="37"/>
      <c r="DPJ39" s="37"/>
      <c r="DPK39" s="37"/>
      <c r="DPL39" s="37"/>
      <c r="DPM39" s="37"/>
      <c r="DPN39" s="37"/>
      <c r="DPO39" s="37"/>
      <c r="DPP39" s="37"/>
      <c r="DPQ39" s="37"/>
      <c r="DPR39" s="37"/>
      <c r="DPS39" s="37"/>
      <c r="DPT39" s="37"/>
      <c r="DPU39" s="37"/>
      <c r="DPV39" s="37"/>
      <c r="DPW39" s="33"/>
      <c r="DPX39" s="20"/>
      <c r="DPY39" s="20"/>
      <c r="DPZ39" s="36"/>
      <c r="DQA39" s="37"/>
      <c r="DQB39" s="37"/>
      <c r="DQC39" s="37"/>
      <c r="DQD39" s="37"/>
      <c r="DQE39" s="37"/>
      <c r="DQF39" s="37"/>
      <c r="DQG39" s="37"/>
      <c r="DQH39" s="37"/>
      <c r="DQI39" s="37"/>
      <c r="DQJ39" s="37"/>
      <c r="DQK39" s="37"/>
      <c r="DQL39" s="37"/>
      <c r="DQM39" s="37"/>
      <c r="DQN39" s="37"/>
      <c r="DQO39" s="37"/>
      <c r="DQP39" s="37"/>
      <c r="DQQ39" s="37"/>
      <c r="DQR39" s="37"/>
      <c r="DQS39" s="33"/>
      <c r="DQT39" s="20"/>
      <c r="DQU39" s="20"/>
      <c r="DQV39" s="36"/>
      <c r="DQW39" s="37"/>
      <c r="DQX39" s="37"/>
      <c r="DQY39" s="37"/>
      <c r="DQZ39" s="37"/>
      <c r="DRA39" s="37"/>
      <c r="DRB39" s="37"/>
      <c r="DRC39" s="37"/>
      <c r="DRD39" s="37"/>
      <c r="DRE39" s="37"/>
      <c r="DRF39" s="37"/>
      <c r="DRG39" s="37"/>
      <c r="DRH39" s="37"/>
      <c r="DRI39" s="37"/>
      <c r="DRJ39" s="37"/>
      <c r="DRK39" s="37"/>
      <c r="DRL39" s="37"/>
      <c r="DRM39" s="37"/>
      <c r="DRN39" s="37"/>
      <c r="DRO39" s="33"/>
      <c r="DRP39" s="20"/>
      <c r="DRQ39" s="20"/>
      <c r="DRR39" s="36"/>
      <c r="DRS39" s="37"/>
      <c r="DRT39" s="37"/>
      <c r="DRU39" s="37"/>
      <c r="DRV39" s="37"/>
      <c r="DRW39" s="37"/>
      <c r="DRX39" s="37"/>
      <c r="DRY39" s="37"/>
      <c r="DRZ39" s="37"/>
      <c r="DSA39" s="37"/>
      <c r="DSB39" s="37"/>
      <c r="DSC39" s="37"/>
      <c r="DSD39" s="37"/>
      <c r="DSE39" s="37"/>
      <c r="DSF39" s="37"/>
      <c r="DSG39" s="37"/>
      <c r="DSH39" s="37"/>
      <c r="DSI39" s="37"/>
      <c r="DSJ39" s="37"/>
      <c r="DSK39" s="33"/>
      <c r="DSL39" s="20"/>
      <c r="DSM39" s="20"/>
      <c r="DSN39" s="36"/>
      <c r="DSO39" s="37"/>
      <c r="DSP39" s="37"/>
      <c r="DSQ39" s="37"/>
      <c r="DSR39" s="37"/>
      <c r="DSS39" s="37"/>
      <c r="DST39" s="37"/>
      <c r="DSU39" s="37"/>
      <c r="DSV39" s="37"/>
      <c r="DSW39" s="37"/>
      <c r="DSX39" s="37"/>
      <c r="DSY39" s="37"/>
      <c r="DSZ39" s="37"/>
      <c r="DTA39" s="37"/>
      <c r="DTB39" s="37"/>
      <c r="DTC39" s="37"/>
      <c r="DTD39" s="37"/>
      <c r="DTE39" s="37"/>
      <c r="DTF39" s="37"/>
      <c r="DTG39" s="33"/>
      <c r="DTH39" s="20"/>
      <c r="DTI39" s="20"/>
      <c r="DTJ39" s="36"/>
      <c r="DTK39" s="37"/>
      <c r="DTL39" s="37"/>
      <c r="DTM39" s="37"/>
      <c r="DTN39" s="37"/>
      <c r="DTO39" s="37"/>
      <c r="DTP39" s="37"/>
      <c r="DTQ39" s="37"/>
      <c r="DTR39" s="37"/>
      <c r="DTS39" s="37"/>
      <c r="DTT39" s="37"/>
      <c r="DTU39" s="37"/>
      <c r="DTV39" s="37"/>
      <c r="DTW39" s="37"/>
      <c r="DTX39" s="37"/>
      <c r="DTY39" s="37"/>
      <c r="DTZ39" s="37"/>
      <c r="DUA39" s="37"/>
      <c r="DUB39" s="37"/>
      <c r="DUC39" s="33"/>
      <c r="DUD39" s="20"/>
      <c r="DUE39" s="20"/>
      <c r="DUF39" s="36"/>
      <c r="DUG39" s="37"/>
      <c r="DUH39" s="37"/>
      <c r="DUI39" s="37"/>
      <c r="DUJ39" s="37"/>
      <c r="DUK39" s="37"/>
      <c r="DUL39" s="37"/>
      <c r="DUM39" s="37"/>
      <c r="DUN39" s="37"/>
      <c r="DUO39" s="37"/>
      <c r="DUP39" s="37"/>
      <c r="DUQ39" s="37"/>
      <c r="DUR39" s="37"/>
      <c r="DUS39" s="37"/>
      <c r="DUT39" s="37"/>
      <c r="DUU39" s="37"/>
      <c r="DUV39" s="37"/>
      <c r="DUW39" s="37"/>
      <c r="DUX39" s="37"/>
      <c r="DUY39" s="33"/>
      <c r="DUZ39" s="20"/>
      <c r="DVA39" s="20"/>
      <c r="DVB39" s="36"/>
      <c r="DVC39" s="37"/>
      <c r="DVD39" s="37"/>
      <c r="DVE39" s="37"/>
      <c r="DVF39" s="37"/>
      <c r="DVG39" s="37"/>
      <c r="DVH39" s="37"/>
      <c r="DVI39" s="37"/>
      <c r="DVJ39" s="37"/>
      <c r="DVK39" s="37"/>
      <c r="DVL39" s="37"/>
      <c r="DVM39" s="37"/>
      <c r="DVN39" s="37"/>
      <c r="DVO39" s="37"/>
      <c r="DVP39" s="37"/>
      <c r="DVQ39" s="37"/>
      <c r="DVR39" s="37"/>
      <c r="DVS39" s="37"/>
      <c r="DVT39" s="37"/>
      <c r="DVU39" s="33"/>
      <c r="DVV39" s="20"/>
      <c r="DVW39" s="20"/>
      <c r="DVX39" s="36"/>
      <c r="DVY39" s="37"/>
      <c r="DVZ39" s="37"/>
      <c r="DWA39" s="37"/>
      <c r="DWB39" s="37"/>
      <c r="DWC39" s="37"/>
      <c r="DWD39" s="37"/>
      <c r="DWE39" s="37"/>
      <c r="DWF39" s="37"/>
      <c r="DWG39" s="37"/>
      <c r="DWH39" s="37"/>
      <c r="DWI39" s="37"/>
      <c r="DWJ39" s="37"/>
      <c r="DWK39" s="37"/>
      <c r="DWL39" s="37"/>
      <c r="DWM39" s="37"/>
      <c r="DWN39" s="37"/>
      <c r="DWO39" s="37"/>
      <c r="DWP39" s="37"/>
      <c r="DWQ39" s="33"/>
      <c r="DWR39" s="20"/>
      <c r="DWS39" s="20"/>
      <c r="DWT39" s="36"/>
      <c r="DWU39" s="37"/>
      <c r="DWV39" s="37"/>
      <c r="DWW39" s="37"/>
      <c r="DWX39" s="37"/>
      <c r="DWY39" s="37"/>
      <c r="DWZ39" s="37"/>
      <c r="DXA39" s="37"/>
      <c r="DXB39" s="37"/>
      <c r="DXC39" s="37"/>
      <c r="DXD39" s="37"/>
      <c r="DXE39" s="37"/>
      <c r="DXF39" s="37"/>
      <c r="DXG39" s="37"/>
      <c r="DXH39" s="37"/>
      <c r="DXI39" s="37"/>
      <c r="DXJ39" s="37"/>
      <c r="DXK39" s="37"/>
      <c r="DXL39" s="37"/>
      <c r="DXM39" s="33"/>
      <c r="DXN39" s="20"/>
      <c r="DXO39" s="20"/>
      <c r="DXP39" s="36"/>
      <c r="DXQ39" s="37"/>
      <c r="DXR39" s="37"/>
      <c r="DXS39" s="37"/>
      <c r="DXT39" s="37"/>
      <c r="DXU39" s="37"/>
      <c r="DXV39" s="37"/>
      <c r="DXW39" s="37"/>
      <c r="DXX39" s="37"/>
      <c r="DXY39" s="37"/>
      <c r="DXZ39" s="37"/>
      <c r="DYA39" s="37"/>
      <c r="DYB39" s="37"/>
      <c r="DYC39" s="37"/>
      <c r="DYD39" s="37"/>
      <c r="DYE39" s="37"/>
      <c r="DYF39" s="37"/>
      <c r="DYG39" s="37"/>
      <c r="DYH39" s="37"/>
      <c r="DYI39" s="33"/>
      <c r="DYJ39" s="20"/>
      <c r="DYK39" s="20"/>
      <c r="DYL39" s="36"/>
      <c r="DYM39" s="37"/>
      <c r="DYN39" s="37"/>
      <c r="DYO39" s="37"/>
      <c r="DYP39" s="37"/>
      <c r="DYQ39" s="37"/>
      <c r="DYR39" s="37"/>
      <c r="DYS39" s="37"/>
      <c r="DYT39" s="37"/>
      <c r="DYU39" s="37"/>
      <c r="DYV39" s="37"/>
      <c r="DYW39" s="37"/>
      <c r="DYX39" s="37"/>
      <c r="DYY39" s="37"/>
      <c r="DYZ39" s="37"/>
      <c r="DZA39" s="37"/>
      <c r="DZB39" s="37"/>
      <c r="DZC39" s="37"/>
      <c r="DZD39" s="37"/>
      <c r="DZE39" s="33"/>
      <c r="DZF39" s="20"/>
      <c r="DZG39" s="20"/>
      <c r="DZH39" s="36"/>
      <c r="DZI39" s="37"/>
      <c r="DZJ39" s="37"/>
      <c r="DZK39" s="37"/>
      <c r="DZL39" s="37"/>
      <c r="DZM39" s="37"/>
      <c r="DZN39" s="37"/>
      <c r="DZO39" s="37"/>
      <c r="DZP39" s="37"/>
      <c r="DZQ39" s="37"/>
      <c r="DZR39" s="37"/>
      <c r="DZS39" s="37"/>
      <c r="DZT39" s="37"/>
      <c r="DZU39" s="37"/>
      <c r="DZV39" s="37"/>
      <c r="DZW39" s="37"/>
      <c r="DZX39" s="37"/>
      <c r="DZY39" s="37"/>
      <c r="DZZ39" s="37"/>
      <c r="EAA39" s="33"/>
      <c r="EAB39" s="20"/>
      <c r="EAC39" s="20"/>
      <c r="EAD39" s="36"/>
      <c r="EAE39" s="37"/>
      <c r="EAF39" s="37"/>
      <c r="EAG39" s="37"/>
      <c r="EAH39" s="37"/>
      <c r="EAI39" s="37"/>
      <c r="EAJ39" s="37"/>
      <c r="EAK39" s="37"/>
      <c r="EAL39" s="37"/>
      <c r="EAM39" s="37"/>
      <c r="EAN39" s="37"/>
      <c r="EAO39" s="37"/>
      <c r="EAP39" s="37"/>
      <c r="EAQ39" s="37"/>
      <c r="EAR39" s="37"/>
      <c r="EAS39" s="37"/>
      <c r="EAT39" s="37"/>
      <c r="EAU39" s="37"/>
      <c r="EAV39" s="37"/>
      <c r="EAW39" s="33"/>
      <c r="EAX39" s="20"/>
      <c r="EAY39" s="20"/>
      <c r="EAZ39" s="36"/>
      <c r="EBA39" s="37"/>
      <c r="EBB39" s="37"/>
      <c r="EBC39" s="37"/>
      <c r="EBD39" s="37"/>
      <c r="EBE39" s="37"/>
      <c r="EBF39" s="37"/>
      <c r="EBG39" s="37"/>
      <c r="EBH39" s="37"/>
      <c r="EBI39" s="37"/>
      <c r="EBJ39" s="37"/>
      <c r="EBK39" s="37"/>
      <c r="EBL39" s="37"/>
      <c r="EBM39" s="37"/>
      <c r="EBN39" s="37"/>
      <c r="EBO39" s="37"/>
      <c r="EBP39" s="37"/>
      <c r="EBQ39" s="37"/>
      <c r="EBR39" s="37"/>
      <c r="EBS39" s="33"/>
      <c r="EBT39" s="20"/>
      <c r="EBU39" s="20"/>
      <c r="EBV39" s="36"/>
      <c r="EBW39" s="37"/>
      <c r="EBX39" s="37"/>
      <c r="EBY39" s="37"/>
      <c r="EBZ39" s="37"/>
      <c r="ECA39" s="37"/>
      <c r="ECB39" s="37"/>
      <c r="ECC39" s="37"/>
      <c r="ECD39" s="37"/>
      <c r="ECE39" s="37"/>
      <c r="ECF39" s="37"/>
      <c r="ECG39" s="37"/>
      <c r="ECH39" s="37"/>
      <c r="ECI39" s="37"/>
      <c r="ECJ39" s="37"/>
      <c r="ECK39" s="37"/>
      <c r="ECL39" s="37"/>
      <c r="ECM39" s="37"/>
      <c r="ECN39" s="37"/>
      <c r="ECO39" s="33"/>
      <c r="ECP39" s="20"/>
      <c r="ECQ39" s="20"/>
      <c r="ECR39" s="36"/>
      <c r="ECS39" s="37"/>
      <c r="ECT39" s="37"/>
      <c r="ECU39" s="37"/>
      <c r="ECV39" s="37"/>
      <c r="ECW39" s="37"/>
      <c r="ECX39" s="37"/>
      <c r="ECY39" s="37"/>
      <c r="ECZ39" s="37"/>
      <c r="EDA39" s="37"/>
      <c r="EDB39" s="37"/>
      <c r="EDC39" s="37"/>
      <c r="EDD39" s="37"/>
      <c r="EDE39" s="37"/>
      <c r="EDF39" s="37"/>
      <c r="EDG39" s="37"/>
      <c r="EDH39" s="37"/>
      <c r="EDI39" s="37"/>
      <c r="EDJ39" s="37"/>
      <c r="EDK39" s="33"/>
      <c r="EDL39" s="20"/>
      <c r="EDM39" s="20"/>
      <c r="EDN39" s="36"/>
      <c r="EDO39" s="37"/>
      <c r="EDP39" s="37"/>
      <c r="EDQ39" s="37"/>
      <c r="EDR39" s="37"/>
      <c r="EDS39" s="37"/>
      <c r="EDT39" s="37"/>
      <c r="EDU39" s="37"/>
      <c r="EDV39" s="37"/>
      <c r="EDW39" s="37"/>
      <c r="EDX39" s="37"/>
      <c r="EDY39" s="37"/>
      <c r="EDZ39" s="37"/>
      <c r="EEA39" s="37"/>
      <c r="EEB39" s="37"/>
      <c r="EEC39" s="37"/>
      <c r="EED39" s="37"/>
      <c r="EEE39" s="37"/>
      <c r="EEF39" s="37"/>
      <c r="EEG39" s="33"/>
      <c r="EEH39" s="20"/>
      <c r="EEI39" s="20"/>
      <c r="EEJ39" s="36"/>
      <c r="EEK39" s="37"/>
      <c r="EEL39" s="37"/>
      <c r="EEM39" s="37"/>
      <c r="EEN39" s="37"/>
      <c r="EEO39" s="37"/>
      <c r="EEP39" s="37"/>
      <c r="EEQ39" s="37"/>
      <c r="EER39" s="37"/>
      <c r="EES39" s="37"/>
      <c r="EET39" s="37"/>
      <c r="EEU39" s="37"/>
      <c r="EEV39" s="37"/>
      <c r="EEW39" s="37"/>
      <c r="EEX39" s="37"/>
      <c r="EEY39" s="37"/>
      <c r="EEZ39" s="37"/>
      <c r="EFA39" s="37"/>
      <c r="EFB39" s="37"/>
      <c r="EFC39" s="33"/>
      <c r="EFD39" s="20"/>
      <c r="EFE39" s="20"/>
      <c r="EFF39" s="36"/>
      <c r="EFG39" s="37"/>
      <c r="EFH39" s="37"/>
      <c r="EFI39" s="37"/>
      <c r="EFJ39" s="37"/>
      <c r="EFK39" s="37"/>
      <c r="EFL39" s="37"/>
      <c r="EFM39" s="37"/>
      <c r="EFN39" s="37"/>
      <c r="EFO39" s="37"/>
      <c r="EFP39" s="37"/>
      <c r="EFQ39" s="37"/>
      <c r="EFR39" s="37"/>
      <c r="EFS39" s="37"/>
      <c r="EFT39" s="37"/>
      <c r="EFU39" s="37"/>
      <c r="EFV39" s="37"/>
      <c r="EFW39" s="37"/>
      <c r="EFX39" s="37"/>
      <c r="EFY39" s="33"/>
      <c r="EFZ39" s="20"/>
      <c r="EGA39" s="20"/>
      <c r="EGB39" s="36"/>
      <c r="EGC39" s="37"/>
      <c r="EGD39" s="37"/>
      <c r="EGE39" s="37"/>
      <c r="EGF39" s="37"/>
      <c r="EGG39" s="37"/>
      <c r="EGH39" s="37"/>
      <c r="EGI39" s="37"/>
      <c r="EGJ39" s="37"/>
      <c r="EGK39" s="37"/>
      <c r="EGL39" s="37"/>
      <c r="EGM39" s="37"/>
      <c r="EGN39" s="37"/>
      <c r="EGO39" s="37"/>
      <c r="EGP39" s="37"/>
      <c r="EGQ39" s="37"/>
      <c r="EGR39" s="37"/>
      <c r="EGS39" s="37"/>
      <c r="EGT39" s="37"/>
      <c r="EGU39" s="33"/>
      <c r="EGV39" s="20"/>
      <c r="EGW39" s="20"/>
      <c r="EGX39" s="36"/>
      <c r="EGY39" s="37"/>
      <c r="EGZ39" s="37"/>
      <c r="EHA39" s="37"/>
      <c r="EHB39" s="37"/>
      <c r="EHC39" s="37"/>
      <c r="EHD39" s="37"/>
      <c r="EHE39" s="37"/>
      <c r="EHF39" s="37"/>
      <c r="EHG39" s="37"/>
      <c r="EHH39" s="37"/>
      <c r="EHI39" s="37"/>
      <c r="EHJ39" s="37"/>
      <c r="EHK39" s="37"/>
      <c r="EHL39" s="37"/>
      <c r="EHM39" s="37"/>
      <c r="EHN39" s="37"/>
      <c r="EHO39" s="37"/>
      <c r="EHP39" s="37"/>
      <c r="EHQ39" s="33"/>
      <c r="EHR39" s="20"/>
      <c r="EHS39" s="20"/>
      <c r="EHT39" s="36"/>
      <c r="EHU39" s="37"/>
      <c r="EHV39" s="37"/>
      <c r="EHW39" s="37"/>
      <c r="EHX39" s="37"/>
      <c r="EHY39" s="37"/>
      <c r="EHZ39" s="37"/>
      <c r="EIA39" s="37"/>
      <c r="EIB39" s="37"/>
      <c r="EIC39" s="37"/>
      <c r="EID39" s="37"/>
      <c r="EIE39" s="37"/>
      <c r="EIF39" s="37"/>
      <c r="EIG39" s="37"/>
      <c r="EIH39" s="37"/>
      <c r="EII39" s="37"/>
      <c r="EIJ39" s="37"/>
      <c r="EIK39" s="37"/>
      <c r="EIL39" s="37"/>
      <c r="EIM39" s="33"/>
      <c r="EIN39" s="20"/>
      <c r="EIO39" s="20"/>
      <c r="EIP39" s="36"/>
      <c r="EIQ39" s="37"/>
      <c r="EIR39" s="37"/>
      <c r="EIS39" s="37"/>
      <c r="EIT39" s="37"/>
      <c r="EIU39" s="37"/>
      <c r="EIV39" s="37"/>
      <c r="EIW39" s="37"/>
      <c r="EIX39" s="37"/>
      <c r="EIY39" s="37"/>
      <c r="EIZ39" s="37"/>
      <c r="EJA39" s="37"/>
      <c r="EJB39" s="37"/>
      <c r="EJC39" s="37"/>
      <c r="EJD39" s="37"/>
      <c r="EJE39" s="37"/>
      <c r="EJF39" s="37"/>
      <c r="EJG39" s="37"/>
      <c r="EJH39" s="37"/>
      <c r="EJI39" s="33"/>
      <c r="EJJ39" s="20"/>
      <c r="EJK39" s="20"/>
      <c r="EJL39" s="36"/>
      <c r="EJM39" s="37"/>
      <c r="EJN39" s="37"/>
      <c r="EJO39" s="37"/>
      <c r="EJP39" s="37"/>
      <c r="EJQ39" s="37"/>
      <c r="EJR39" s="37"/>
      <c r="EJS39" s="37"/>
      <c r="EJT39" s="37"/>
      <c r="EJU39" s="37"/>
      <c r="EJV39" s="37"/>
      <c r="EJW39" s="37"/>
      <c r="EJX39" s="37"/>
      <c r="EJY39" s="37"/>
      <c r="EJZ39" s="37"/>
      <c r="EKA39" s="37"/>
      <c r="EKB39" s="37"/>
      <c r="EKC39" s="37"/>
      <c r="EKD39" s="37"/>
      <c r="EKE39" s="33"/>
      <c r="EKF39" s="20"/>
      <c r="EKG39" s="20"/>
      <c r="EKH39" s="36"/>
      <c r="EKI39" s="37"/>
      <c r="EKJ39" s="37"/>
      <c r="EKK39" s="37"/>
      <c r="EKL39" s="37"/>
      <c r="EKM39" s="37"/>
      <c r="EKN39" s="37"/>
      <c r="EKO39" s="37"/>
      <c r="EKP39" s="37"/>
      <c r="EKQ39" s="37"/>
      <c r="EKR39" s="37"/>
      <c r="EKS39" s="37"/>
      <c r="EKT39" s="37"/>
      <c r="EKU39" s="37"/>
      <c r="EKV39" s="37"/>
      <c r="EKW39" s="37"/>
      <c r="EKX39" s="37"/>
      <c r="EKY39" s="37"/>
      <c r="EKZ39" s="37"/>
      <c r="ELA39" s="33"/>
      <c r="ELB39" s="20"/>
      <c r="ELC39" s="20"/>
      <c r="ELD39" s="36"/>
      <c r="ELE39" s="37"/>
      <c r="ELF39" s="37"/>
      <c r="ELG39" s="37"/>
      <c r="ELH39" s="37"/>
      <c r="ELI39" s="37"/>
      <c r="ELJ39" s="37"/>
      <c r="ELK39" s="37"/>
      <c r="ELL39" s="37"/>
      <c r="ELM39" s="37"/>
      <c r="ELN39" s="37"/>
      <c r="ELO39" s="37"/>
      <c r="ELP39" s="37"/>
      <c r="ELQ39" s="37"/>
      <c r="ELR39" s="37"/>
      <c r="ELS39" s="37"/>
      <c r="ELT39" s="37"/>
      <c r="ELU39" s="37"/>
      <c r="ELV39" s="37"/>
      <c r="ELW39" s="33"/>
      <c r="ELX39" s="20"/>
      <c r="ELY39" s="20"/>
      <c r="ELZ39" s="36"/>
      <c r="EMA39" s="37"/>
      <c r="EMB39" s="37"/>
      <c r="EMC39" s="37"/>
      <c r="EMD39" s="37"/>
      <c r="EME39" s="37"/>
      <c r="EMF39" s="37"/>
      <c r="EMG39" s="37"/>
      <c r="EMH39" s="37"/>
      <c r="EMI39" s="37"/>
      <c r="EMJ39" s="37"/>
      <c r="EMK39" s="37"/>
      <c r="EML39" s="37"/>
      <c r="EMM39" s="37"/>
      <c r="EMN39" s="37"/>
      <c r="EMO39" s="37"/>
      <c r="EMP39" s="37"/>
      <c r="EMQ39" s="37"/>
      <c r="EMR39" s="37"/>
      <c r="EMS39" s="33"/>
      <c r="EMT39" s="20"/>
      <c r="EMU39" s="20"/>
      <c r="EMV39" s="36"/>
      <c r="EMW39" s="37"/>
      <c r="EMX39" s="37"/>
      <c r="EMY39" s="37"/>
      <c r="EMZ39" s="37"/>
      <c r="ENA39" s="37"/>
      <c r="ENB39" s="37"/>
      <c r="ENC39" s="37"/>
      <c r="END39" s="37"/>
      <c r="ENE39" s="37"/>
      <c r="ENF39" s="37"/>
      <c r="ENG39" s="37"/>
      <c r="ENH39" s="37"/>
      <c r="ENI39" s="37"/>
      <c r="ENJ39" s="37"/>
      <c r="ENK39" s="37"/>
      <c r="ENL39" s="37"/>
      <c r="ENM39" s="37"/>
      <c r="ENN39" s="37"/>
      <c r="ENO39" s="33"/>
      <c r="ENP39" s="20"/>
      <c r="ENQ39" s="20"/>
      <c r="ENR39" s="36"/>
      <c r="ENS39" s="37"/>
      <c r="ENT39" s="37"/>
      <c r="ENU39" s="37"/>
      <c r="ENV39" s="37"/>
      <c r="ENW39" s="37"/>
      <c r="ENX39" s="37"/>
      <c r="ENY39" s="37"/>
      <c r="ENZ39" s="37"/>
      <c r="EOA39" s="37"/>
      <c r="EOB39" s="37"/>
      <c r="EOC39" s="37"/>
      <c r="EOD39" s="37"/>
      <c r="EOE39" s="37"/>
      <c r="EOF39" s="37"/>
      <c r="EOG39" s="37"/>
      <c r="EOH39" s="37"/>
      <c r="EOI39" s="37"/>
      <c r="EOJ39" s="37"/>
      <c r="EOK39" s="33"/>
      <c r="EOL39" s="20"/>
      <c r="EOM39" s="20"/>
      <c r="EON39" s="36"/>
      <c r="EOO39" s="37"/>
      <c r="EOP39" s="37"/>
      <c r="EOQ39" s="37"/>
      <c r="EOR39" s="37"/>
      <c r="EOS39" s="37"/>
      <c r="EOT39" s="37"/>
      <c r="EOU39" s="37"/>
      <c r="EOV39" s="37"/>
      <c r="EOW39" s="37"/>
      <c r="EOX39" s="37"/>
      <c r="EOY39" s="37"/>
      <c r="EOZ39" s="37"/>
      <c r="EPA39" s="37"/>
      <c r="EPB39" s="37"/>
      <c r="EPC39" s="37"/>
      <c r="EPD39" s="37"/>
      <c r="EPE39" s="37"/>
      <c r="EPF39" s="37"/>
      <c r="EPG39" s="33"/>
      <c r="EPH39" s="20"/>
      <c r="EPI39" s="20"/>
      <c r="EPJ39" s="36"/>
      <c r="EPK39" s="37"/>
      <c r="EPL39" s="37"/>
      <c r="EPM39" s="37"/>
      <c r="EPN39" s="37"/>
      <c r="EPO39" s="37"/>
      <c r="EPP39" s="37"/>
      <c r="EPQ39" s="37"/>
      <c r="EPR39" s="37"/>
      <c r="EPS39" s="37"/>
      <c r="EPT39" s="37"/>
      <c r="EPU39" s="37"/>
      <c r="EPV39" s="37"/>
      <c r="EPW39" s="37"/>
      <c r="EPX39" s="37"/>
      <c r="EPY39" s="37"/>
      <c r="EPZ39" s="37"/>
      <c r="EQA39" s="37"/>
      <c r="EQB39" s="37"/>
      <c r="EQC39" s="33"/>
      <c r="EQD39" s="20"/>
      <c r="EQE39" s="20"/>
      <c r="EQF39" s="36"/>
      <c r="EQG39" s="37"/>
      <c r="EQH39" s="37"/>
      <c r="EQI39" s="37"/>
      <c r="EQJ39" s="37"/>
      <c r="EQK39" s="37"/>
      <c r="EQL39" s="37"/>
      <c r="EQM39" s="37"/>
      <c r="EQN39" s="37"/>
      <c r="EQO39" s="37"/>
      <c r="EQP39" s="37"/>
      <c r="EQQ39" s="37"/>
      <c r="EQR39" s="37"/>
      <c r="EQS39" s="37"/>
      <c r="EQT39" s="37"/>
      <c r="EQU39" s="37"/>
      <c r="EQV39" s="37"/>
      <c r="EQW39" s="37"/>
      <c r="EQX39" s="37"/>
      <c r="EQY39" s="33"/>
      <c r="EQZ39" s="20"/>
      <c r="ERA39" s="20"/>
      <c r="ERB39" s="36"/>
      <c r="ERC39" s="37"/>
      <c r="ERD39" s="37"/>
      <c r="ERE39" s="37"/>
      <c r="ERF39" s="37"/>
      <c r="ERG39" s="37"/>
      <c r="ERH39" s="37"/>
      <c r="ERI39" s="37"/>
      <c r="ERJ39" s="37"/>
      <c r="ERK39" s="37"/>
      <c r="ERL39" s="37"/>
      <c r="ERM39" s="37"/>
      <c r="ERN39" s="37"/>
      <c r="ERO39" s="37"/>
      <c r="ERP39" s="37"/>
      <c r="ERQ39" s="37"/>
      <c r="ERR39" s="37"/>
      <c r="ERS39" s="37"/>
      <c r="ERT39" s="37"/>
      <c r="ERU39" s="33"/>
      <c r="ERV39" s="20"/>
      <c r="ERW39" s="20"/>
      <c r="ERX39" s="36"/>
      <c r="ERY39" s="37"/>
      <c r="ERZ39" s="37"/>
      <c r="ESA39" s="37"/>
      <c r="ESB39" s="37"/>
      <c r="ESC39" s="37"/>
      <c r="ESD39" s="37"/>
      <c r="ESE39" s="37"/>
      <c r="ESF39" s="37"/>
      <c r="ESG39" s="37"/>
      <c r="ESH39" s="37"/>
      <c r="ESI39" s="37"/>
      <c r="ESJ39" s="37"/>
      <c r="ESK39" s="37"/>
      <c r="ESL39" s="37"/>
      <c r="ESM39" s="37"/>
      <c r="ESN39" s="37"/>
      <c r="ESO39" s="37"/>
      <c r="ESP39" s="37"/>
      <c r="ESQ39" s="33"/>
      <c r="ESR39" s="20"/>
      <c r="ESS39" s="20"/>
      <c r="EST39" s="36"/>
      <c r="ESU39" s="37"/>
      <c r="ESV39" s="37"/>
      <c r="ESW39" s="37"/>
      <c r="ESX39" s="37"/>
      <c r="ESY39" s="37"/>
      <c r="ESZ39" s="37"/>
      <c r="ETA39" s="37"/>
      <c r="ETB39" s="37"/>
      <c r="ETC39" s="37"/>
      <c r="ETD39" s="37"/>
      <c r="ETE39" s="37"/>
      <c r="ETF39" s="37"/>
      <c r="ETG39" s="37"/>
      <c r="ETH39" s="37"/>
      <c r="ETI39" s="37"/>
      <c r="ETJ39" s="37"/>
      <c r="ETK39" s="37"/>
      <c r="ETL39" s="37"/>
      <c r="ETM39" s="33"/>
      <c r="ETN39" s="20"/>
      <c r="ETO39" s="20"/>
      <c r="ETP39" s="36"/>
      <c r="ETQ39" s="37"/>
      <c r="ETR39" s="37"/>
      <c r="ETS39" s="37"/>
      <c r="ETT39" s="37"/>
      <c r="ETU39" s="37"/>
      <c r="ETV39" s="37"/>
      <c r="ETW39" s="37"/>
      <c r="ETX39" s="37"/>
      <c r="ETY39" s="37"/>
      <c r="ETZ39" s="37"/>
      <c r="EUA39" s="37"/>
      <c r="EUB39" s="37"/>
      <c r="EUC39" s="37"/>
      <c r="EUD39" s="37"/>
      <c r="EUE39" s="37"/>
      <c r="EUF39" s="37"/>
      <c r="EUG39" s="37"/>
      <c r="EUH39" s="37"/>
      <c r="EUI39" s="33"/>
      <c r="EUJ39" s="20"/>
      <c r="EUK39" s="20"/>
      <c r="EUL39" s="36"/>
      <c r="EUM39" s="37"/>
      <c r="EUN39" s="37"/>
      <c r="EUO39" s="37"/>
      <c r="EUP39" s="37"/>
      <c r="EUQ39" s="37"/>
      <c r="EUR39" s="37"/>
      <c r="EUS39" s="37"/>
      <c r="EUT39" s="37"/>
      <c r="EUU39" s="37"/>
      <c r="EUV39" s="37"/>
      <c r="EUW39" s="37"/>
      <c r="EUX39" s="37"/>
      <c r="EUY39" s="37"/>
      <c r="EUZ39" s="37"/>
      <c r="EVA39" s="37"/>
      <c r="EVB39" s="37"/>
      <c r="EVC39" s="37"/>
      <c r="EVD39" s="37"/>
      <c r="EVE39" s="33"/>
      <c r="EVF39" s="20"/>
      <c r="EVG39" s="20"/>
      <c r="EVH39" s="36"/>
      <c r="EVI39" s="37"/>
      <c r="EVJ39" s="37"/>
      <c r="EVK39" s="37"/>
      <c r="EVL39" s="37"/>
      <c r="EVM39" s="37"/>
      <c r="EVN39" s="37"/>
      <c r="EVO39" s="37"/>
      <c r="EVP39" s="37"/>
      <c r="EVQ39" s="37"/>
      <c r="EVR39" s="37"/>
      <c r="EVS39" s="37"/>
      <c r="EVT39" s="37"/>
      <c r="EVU39" s="37"/>
      <c r="EVV39" s="37"/>
      <c r="EVW39" s="37"/>
      <c r="EVX39" s="37"/>
      <c r="EVY39" s="37"/>
      <c r="EVZ39" s="37"/>
      <c r="EWA39" s="33"/>
      <c r="EWB39" s="20"/>
      <c r="EWC39" s="20"/>
      <c r="EWD39" s="36"/>
      <c r="EWE39" s="37"/>
      <c r="EWF39" s="37"/>
      <c r="EWG39" s="37"/>
      <c r="EWH39" s="37"/>
      <c r="EWI39" s="37"/>
      <c r="EWJ39" s="37"/>
      <c r="EWK39" s="37"/>
      <c r="EWL39" s="37"/>
      <c r="EWM39" s="37"/>
      <c r="EWN39" s="37"/>
      <c r="EWO39" s="37"/>
      <c r="EWP39" s="37"/>
      <c r="EWQ39" s="37"/>
      <c r="EWR39" s="37"/>
      <c r="EWS39" s="37"/>
      <c r="EWT39" s="37"/>
      <c r="EWU39" s="37"/>
      <c r="EWV39" s="37"/>
      <c r="EWW39" s="33"/>
      <c r="EWX39" s="20"/>
      <c r="EWY39" s="20"/>
      <c r="EWZ39" s="36"/>
      <c r="EXA39" s="37"/>
      <c r="EXB39" s="37"/>
      <c r="EXC39" s="37"/>
      <c r="EXD39" s="37"/>
      <c r="EXE39" s="37"/>
      <c r="EXF39" s="37"/>
      <c r="EXG39" s="37"/>
      <c r="EXH39" s="37"/>
      <c r="EXI39" s="37"/>
      <c r="EXJ39" s="37"/>
      <c r="EXK39" s="37"/>
      <c r="EXL39" s="37"/>
      <c r="EXM39" s="37"/>
      <c r="EXN39" s="37"/>
      <c r="EXO39" s="37"/>
      <c r="EXP39" s="37"/>
      <c r="EXQ39" s="37"/>
      <c r="EXR39" s="37"/>
      <c r="EXS39" s="33"/>
      <c r="EXT39" s="20"/>
      <c r="EXU39" s="20"/>
      <c r="EXV39" s="36"/>
      <c r="EXW39" s="37"/>
      <c r="EXX39" s="37"/>
      <c r="EXY39" s="37"/>
      <c r="EXZ39" s="37"/>
      <c r="EYA39" s="37"/>
      <c r="EYB39" s="37"/>
      <c r="EYC39" s="37"/>
      <c r="EYD39" s="37"/>
      <c r="EYE39" s="37"/>
      <c r="EYF39" s="37"/>
      <c r="EYG39" s="37"/>
      <c r="EYH39" s="37"/>
      <c r="EYI39" s="37"/>
      <c r="EYJ39" s="37"/>
      <c r="EYK39" s="37"/>
      <c r="EYL39" s="37"/>
      <c r="EYM39" s="37"/>
      <c r="EYN39" s="37"/>
      <c r="EYO39" s="33"/>
      <c r="EYP39" s="20"/>
      <c r="EYQ39" s="20"/>
      <c r="EYR39" s="36"/>
      <c r="EYS39" s="37"/>
      <c r="EYT39" s="37"/>
      <c r="EYU39" s="37"/>
      <c r="EYV39" s="37"/>
      <c r="EYW39" s="37"/>
      <c r="EYX39" s="37"/>
      <c r="EYY39" s="37"/>
      <c r="EYZ39" s="37"/>
      <c r="EZA39" s="37"/>
      <c r="EZB39" s="37"/>
      <c r="EZC39" s="37"/>
      <c r="EZD39" s="37"/>
      <c r="EZE39" s="37"/>
      <c r="EZF39" s="37"/>
      <c r="EZG39" s="37"/>
      <c r="EZH39" s="37"/>
      <c r="EZI39" s="37"/>
      <c r="EZJ39" s="37"/>
      <c r="EZK39" s="33"/>
      <c r="EZL39" s="20"/>
      <c r="EZM39" s="20"/>
      <c r="EZN39" s="36"/>
      <c r="EZO39" s="37"/>
      <c r="EZP39" s="37"/>
      <c r="EZQ39" s="37"/>
      <c r="EZR39" s="37"/>
      <c r="EZS39" s="37"/>
      <c r="EZT39" s="37"/>
      <c r="EZU39" s="37"/>
      <c r="EZV39" s="37"/>
      <c r="EZW39" s="37"/>
      <c r="EZX39" s="37"/>
      <c r="EZY39" s="37"/>
      <c r="EZZ39" s="37"/>
      <c r="FAA39" s="37"/>
      <c r="FAB39" s="37"/>
      <c r="FAC39" s="37"/>
      <c r="FAD39" s="37"/>
      <c r="FAE39" s="37"/>
      <c r="FAF39" s="37"/>
      <c r="FAG39" s="33"/>
      <c r="FAH39" s="20"/>
      <c r="FAI39" s="20"/>
      <c r="FAJ39" s="36"/>
      <c r="FAK39" s="37"/>
      <c r="FAL39" s="37"/>
      <c r="FAM39" s="37"/>
      <c r="FAN39" s="37"/>
      <c r="FAO39" s="37"/>
      <c r="FAP39" s="37"/>
      <c r="FAQ39" s="37"/>
      <c r="FAR39" s="37"/>
      <c r="FAS39" s="37"/>
      <c r="FAT39" s="37"/>
      <c r="FAU39" s="37"/>
      <c r="FAV39" s="37"/>
      <c r="FAW39" s="37"/>
      <c r="FAX39" s="37"/>
      <c r="FAY39" s="37"/>
      <c r="FAZ39" s="37"/>
      <c r="FBA39" s="37"/>
      <c r="FBB39" s="37"/>
      <c r="FBC39" s="33"/>
      <c r="FBD39" s="20"/>
      <c r="FBE39" s="20"/>
      <c r="FBF39" s="36"/>
      <c r="FBG39" s="37"/>
      <c r="FBH39" s="37"/>
      <c r="FBI39" s="37"/>
      <c r="FBJ39" s="37"/>
      <c r="FBK39" s="37"/>
      <c r="FBL39" s="37"/>
      <c r="FBM39" s="37"/>
      <c r="FBN39" s="37"/>
      <c r="FBO39" s="37"/>
      <c r="FBP39" s="37"/>
      <c r="FBQ39" s="37"/>
      <c r="FBR39" s="37"/>
      <c r="FBS39" s="37"/>
      <c r="FBT39" s="37"/>
      <c r="FBU39" s="37"/>
      <c r="FBV39" s="37"/>
      <c r="FBW39" s="37"/>
      <c r="FBX39" s="37"/>
      <c r="FBY39" s="33"/>
      <c r="FBZ39" s="20"/>
      <c r="FCA39" s="20"/>
      <c r="FCB39" s="36"/>
      <c r="FCC39" s="37"/>
      <c r="FCD39" s="37"/>
      <c r="FCE39" s="37"/>
      <c r="FCF39" s="37"/>
      <c r="FCG39" s="37"/>
      <c r="FCH39" s="37"/>
      <c r="FCI39" s="37"/>
      <c r="FCJ39" s="37"/>
      <c r="FCK39" s="37"/>
      <c r="FCL39" s="37"/>
      <c r="FCM39" s="37"/>
      <c r="FCN39" s="37"/>
      <c r="FCO39" s="37"/>
      <c r="FCP39" s="37"/>
      <c r="FCQ39" s="37"/>
      <c r="FCR39" s="37"/>
      <c r="FCS39" s="37"/>
      <c r="FCT39" s="37"/>
      <c r="FCU39" s="33"/>
      <c r="FCV39" s="20"/>
      <c r="FCW39" s="20"/>
      <c r="FCX39" s="36"/>
      <c r="FCY39" s="37"/>
      <c r="FCZ39" s="37"/>
      <c r="FDA39" s="37"/>
      <c r="FDB39" s="37"/>
      <c r="FDC39" s="37"/>
      <c r="FDD39" s="37"/>
      <c r="FDE39" s="37"/>
      <c r="FDF39" s="37"/>
      <c r="FDG39" s="37"/>
      <c r="FDH39" s="37"/>
      <c r="FDI39" s="37"/>
      <c r="FDJ39" s="37"/>
      <c r="FDK39" s="37"/>
      <c r="FDL39" s="37"/>
      <c r="FDM39" s="37"/>
      <c r="FDN39" s="37"/>
      <c r="FDO39" s="37"/>
      <c r="FDP39" s="37"/>
      <c r="FDQ39" s="33"/>
      <c r="FDR39" s="20"/>
      <c r="FDS39" s="20"/>
      <c r="FDT39" s="36"/>
      <c r="FDU39" s="37"/>
      <c r="FDV39" s="37"/>
      <c r="FDW39" s="37"/>
      <c r="FDX39" s="37"/>
      <c r="FDY39" s="37"/>
      <c r="FDZ39" s="37"/>
      <c r="FEA39" s="37"/>
      <c r="FEB39" s="37"/>
      <c r="FEC39" s="37"/>
      <c r="FED39" s="37"/>
      <c r="FEE39" s="37"/>
      <c r="FEF39" s="37"/>
      <c r="FEG39" s="37"/>
      <c r="FEH39" s="37"/>
      <c r="FEI39" s="37"/>
      <c r="FEJ39" s="37"/>
      <c r="FEK39" s="37"/>
      <c r="FEL39" s="37"/>
      <c r="FEM39" s="33"/>
      <c r="FEN39" s="20"/>
      <c r="FEO39" s="20"/>
      <c r="FEP39" s="36"/>
      <c r="FEQ39" s="37"/>
      <c r="FER39" s="37"/>
      <c r="FES39" s="37"/>
      <c r="FET39" s="37"/>
      <c r="FEU39" s="37"/>
      <c r="FEV39" s="37"/>
      <c r="FEW39" s="37"/>
      <c r="FEX39" s="37"/>
      <c r="FEY39" s="37"/>
      <c r="FEZ39" s="37"/>
      <c r="FFA39" s="37"/>
      <c r="FFB39" s="37"/>
      <c r="FFC39" s="37"/>
      <c r="FFD39" s="37"/>
      <c r="FFE39" s="37"/>
      <c r="FFF39" s="37"/>
      <c r="FFG39" s="37"/>
      <c r="FFH39" s="37"/>
      <c r="FFI39" s="33"/>
      <c r="FFJ39" s="20"/>
      <c r="FFK39" s="20"/>
      <c r="FFL39" s="36"/>
      <c r="FFM39" s="37"/>
      <c r="FFN39" s="37"/>
      <c r="FFO39" s="37"/>
      <c r="FFP39" s="37"/>
      <c r="FFQ39" s="37"/>
      <c r="FFR39" s="37"/>
      <c r="FFS39" s="37"/>
      <c r="FFT39" s="37"/>
      <c r="FFU39" s="37"/>
      <c r="FFV39" s="37"/>
      <c r="FFW39" s="37"/>
      <c r="FFX39" s="37"/>
      <c r="FFY39" s="37"/>
      <c r="FFZ39" s="37"/>
      <c r="FGA39" s="37"/>
      <c r="FGB39" s="37"/>
      <c r="FGC39" s="37"/>
      <c r="FGD39" s="37"/>
      <c r="FGE39" s="33"/>
      <c r="FGF39" s="20"/>
      <c r="FGG39" s="20"/>
      <c r="FGH39" s="36"/>
      <c r="FGI39" s="37"/>
      <c r="FGJ39" s="37"/>
      <c r="FGK39" s="37"/>
      <c r="FGL39" s="37"/>
      <c r="FGM39" s="37"/>
      <c r="FGN39" s="37"/>
      <c r="FGO39" s="37"/>
      <c r="FGP39" s="37"/>
      <c r="FGQ39" s="37"/>
      <c r="FGR39" s="37"/>
      <c r="FGS39" s="37"/>
      <c r="FGT39" s="37"/>
      <c r="FGU39" s="37"/>
      <c r="FGV39" s="37"/>
      <c r="FGW39" s="37"/>
      <c r="FGX39" s="37"/>
      <c r="FGY39" s="37"/>
      <c r="FGZ39" s="37"/>
      <c r="FHA39" s="33"/>
      <c r="FHB39" s="20"/>
      <c r="FHC39" s="20"/>
      <c r="FHD39" s="36"/>
      <c r="FHE39" s="37"/>
      <c r="FHF39" s="37"/>
      <c r="FHG39" s="37"/>
      <c r="FHH39" s="37"/>
      <c r="FHI39" s="37"/>
      <c r="FHJ39" s="37"/>
      <c r="FHK39" s="37"/>
      <c r="FHL39" s="37"/>
      <c r="FHM39" s="37"/>
      <c r="FHN39" s="37"/>
      <c r="FHO39" s="37"/>
      <c r="FHP39" s="37"/>
      <c r="FHQ39" s="37"/>
      <c r="FHR39" s="37"/>
      <c r="FHS39" s="37"/>
      <c r="FHT39" s="37"/>
      <c r="FHU39" s="37"/>
      <c r="FHV39" s="37"/>
      <c r="FHW39" s="33"/>
      <c r="FHX39" s="20"/>
      <c r="FHY39" s="20"/>
      <c r="FHZ39" s="36"/>
      <c r="FIA39" s="37"/>
      <c r="FIB39" s="37"/>
      <c r="FIC39" s="37"/>
      <c r="FID39" s="37"/>
      <c r="FIE39" s="37"/>
      <c r="FIF39" s="37"/>
      <c r="FIG39" s="37"/>
      <c r="FIH39" s="37"/>
      <c r="FII39" s="37"/>
      <c r="FIJ39" s="37"/>
      <c r="FIK39" s="37"/>
      <c r="FIL39" s="37"/>
      <c r="FIM39" s="37"/>
      <c r="FIN39" s="37"/>
      <c r="FIO39" s="37"/>
      <c r="FIP39" s="37"/>
      <c r="FIQ39" s="37"/>
      <c r="FIR39" s="37"/>
      <c r="FIS39" s="33"/>
      <c r="FIT39" s="20"/>
      <c r="FIU39" s="20"/>
      <c r="FIV39" s="36"/>
      <c r="FIW39" s="37"/>
      <c r="FIX39" s="37"/>
      <c r="FIY39" s="37"/>
      <c r="FIZ39" s="37"/>
      <c r="FJA39" s="37"/>
      <c r="FJB39" s="37"/>
      <c r="FJC39" s="37"/>
      <c r="FJD39" s="37"/>
      <c r="FJE39" s="37"/>
      <c r="FJF39" s="37"/>
      <c r="FJG39" s="37"/>
      <c r="FJH39" s="37"/>
      <c r="FJI39" s="37"/>
      <c r="FJJ39" s="37"/>
      <c r="FJK39" s="37"/>
      <c r="FJL39" s="37"/>
      <c r="FJM39" s="37"/>
      <c r="FJN39" s="37"/>
      <c r="FJO39" s="33"/>
      <c r="FJP39" s="20"/>
      <c r="FJQ39" s="20"/>
      <c r="FJR39" s="36"/>
      <c r="FJS39" s="37"/>
      <c r="FJT39" s="37"/>
      <c r="FJU39" s="37"/>
      <c r="FJV39" s="37"/>
      <c r="FJW39" s="37"/>
      <c r="FJX39" s="37"/>
      <c r="FJY39" s="37"/>
      <c r="FJZ39" s="37"/>
      <c r="FKA39" s="37"/>
      <c r="FKB39" s="37"/>
      <c r="FKC39" s="37"/>
      <c r="FKD39" s="37"/>
      <c r="FKE39" s="37"/>
      <c r="FKF39" s="37"/>
      <c r="FKG39" s="37"/>
      <c r="FKH39" s="37"/>
      <c r="FKI39" s="37"/>
      <c r="FKJ39" s="37"/>
      <c r="FKK39" s="33"/>
      <c r="FKL39" s="20"/>
      <c r="FKM39" s="20"/>
      <c r="FKN39" s="36"/>
      <c r="FKO39" s="37"/>
      <c r="FKP39" s="37"/>
      <c r="FKQ39" s="37"/>
      <c r="FKR39" s="37"/>
      <c r="FKS39" s="37"/>
      <c r="FKT39" s="37"/>
      <c r="FKU39" s="37"/>
      <c r="FKV39" s="37"/>
      <c r="FKW39" s="37"/>
      <c r="FKX39" s="37"/>
      <c r="FKY39" s="37"/>
      <c r="FKZ39" s="37"/>
      <c r="FLA39" s="37"/>
      <c r="FLB39" s="37"/>
      <c r="FLC39" s="37"/>
      <c r="FLD39" s="37"/>
      <c r="FLE39" s="37"/>
      <c r="FLF39" s="37"/>
      <c r="FLG39" s="33"/>
      <c r="FLH39" s="20"/>
      <c r="FLI39" s="20"/>
      <c r="FLJ39" s="36"/>
      <c r="FLK39" s="37"/>
      <c r="FLL39" s="37"/>
      <c r="FLM39" s="37"/>
      <c r="FLN39" s="37"/>
      <c r="FLO39" s="37"/>
      <c r="FLP39" s="37"/>
      <c r="FLQ39" s="37"/>
      <c r="FLR39" s="37"/>
      <c r="FLS39" s="37"/>
      <c r="FLT39" s="37"/>
      <c r="FLU39" s="37"/>
      <c r="FLV39" s="37"/>
      <c r="FLW39" s="37"/>
      <c r="FLX39" s="37"/>
      <c r="FLY39" s="37"/>
      <c r="FLZ39" s="37"/>
      <c r="FMA39" s="37"/>
      <c r="FMB39" s="37"/>
      <c r="FMC39" s="33"/>
      <c r="FMD39" s="20"/>
      <c r="FME39" s="20"/>
      <c r="FMF39" s="36"/>
      <c r="FMG39" s="37"/>
      <c r="FMH39" s="37"/>
      <c r="FMI39" s="37"/>
      <c r="FMJ39" s="37"/>
      <c r="FMK39" s="37"/>
      <c r="FML39" s="37"/>
      <c r="FMM39" s="37"/>
      <c r="FMN39" s="37"/>
      <c r="FMO39" s="37"/>
      <c r="FMP39" s="37"/>
      <c r="FMQ39" s="37"/>
      <c r="FMR39" s="37"/>
      <c r="FMS39" s="37"/>
      <c r="FMT39" s="37"/>
      <c r="FMU39" s="37"/>
      <c r="FMV39" s="37"/>
      <c r="FMW39" s="37"/>
      <c r="FMX39" s="37"/>
      <c r="FMY39" s="33"/>
      <c r="FMZ39" s="20"/>
      <c r="FNA39" s="20"/>
      <c r="FNB39" s="36"/>
      <c r="FNC39" s="37"/>
      <c r="FND39" s="37"/>
      <c r="FNE39" s="37"/>
      <c r="FNF39" s="37"/>
      <c r="FNG39" s="37"/>
      <c r="FNH39" s="37"/>
      <c r="FNI39" s="37"/>
      <c r="FNJ39" s="37"/>
      <c r="FNK39" s="37"/>
      <c r="FNL39" s="37"/>
      <c r="FNM39" s="37"/>
      <c r="FNN39" s="37"/>
      <c r="FNO39" s="37"/>
      <c r="FNP39" s="37"/>
      <c r="FNQ39" s="37"/>
      <c r="FNR39" s="37"/>
      <c r="FNS39" s="37"/>
      <c r="FNT39" s="37"/>
      <c r="FNU39" s="33"/>
      <c r="FNV39" s="20"/>
      <c r="FNW39" s="20"/>
      <c r="FNX39" s="36"/>
      <c r="FNY39" s="37"/>
      <c r="FNZ39" s="37"/>
      <c r="FOA39" s="37"/>
      <c r="FOB39" s="37"/>
      <c r="FOC39" s="37"/>
      <c r="FOD39" s="37"/>
      <c r="FOE39" s="37"/>
      <c r="FOF39" s="37"/>
      <c r="FOG39" s="37"/>
      <c r="FOH39" s="37"/>
      <c r="FOI39" s="37"/>
      <c r="FOJ39" s="37"/>
      <c r="FOK39" s="37"/>
      <c r="FOL39" s="37"/>
      <c r="FOM39" s="37"/>
      <c r="FON39" s="37"/>
      <c r="FOO39" s="37"/>
      <c r="FOP39" s="37"/>
      <c r="FOQ39" s="33"/>
      <c r="FOR39" s="20"/>
      <c r="FOS39" s="20"/>
      <c r="FOT39" s="36"/>
      <c r="FOU39" s="37"/>
      <c r="FOV39" s="37"/>
      <c r="FOW39" s="37"/>
      <c r="FOX39" s="37"/>
      <c r="FOY39" s="37"/>
      <c r="FOZ39" s="37"/>
      <c r="FPA39" s="37"/>
      <c r="FPB39" s="37"/>
      <c r="FPC39" s="37"/>
      <c r="FPD39" s="37"/>
      <c r="FPE39" s="37"/>
      <c r="FPF39" s="37"/>
      <c r="FPG39" s="37"/>
      <c r="FPH39" s="37"/>
      <c r="FPI39" s="37"/>
      <c r="FPJ39" s="37"/>
      <c r="FPK39" s="37"/>
      <c r="FPL39" s="37"/>
      <c r="FPM39" s="33"/>
      <c r="FPN39" s="20"/>
      <c r="FPO39" s="20"/>
      <c r="FPP39" s="36"/>
      <c r="FPQ39" s="37"/>
      <c r="FPR39" s="37"/>
      <c r="FPS39" s="37"/>
      <c r="FPT39" s="37"/>
      <c r="FPU39" s="37"/>
      <c r="FPV39" s="37"/>
      <c r="FPW39" s="37"/>
      <c r="FPX39" s="37"/>
      <c r="FPY39" s="37"/>
      <c r="FPZ39" s="37"/>
      <c r="FQA39" s="37"/>
      <c r="FQB39" s="37"/>
      <c r="FQC39" s="37"/>
      <c r="FQD39" s="37"/>
      <c r="FQE39" s="37"/>
      <c r="FQF39" s="37"/>
      <c r="FQG39" s="37"/>
      <c r="FQH39" s="37"/>
      <c r="FQI39" s="33"/>
      <c r="FQJ39" s="20"/>
      <c r="FQK39" s="20"/>
      <c r="FQL39" s="36"/>
      <c r="FQM39" s="37"/>
      <c r="FQN39" s="37"/>
      <c r="FQO39" s="37"/>
      <c r="FQP39" s="37"/>
      <c r="FQQ39" s="37"/>
      <c r="FQR39" s="37"/>
      <c r="FQS39" s="37"/>
      <c r="FQT39" s="37"/>
      <c r="FQU39" s="37"/>
      <c r="FQV39" s="37"/>
      <c r="FQW39" s="37"/>
      <c r="FQX39" s="37"/>
      <c r="FQY39" s="37"/>
      <c r="FQZ39" s="37"/>
      <c r="FRA39" s="37"/>
      <c r="FRB39" s="37"/>
      <c r="FRC39" s="37"/>
      <c r="FRD39" s="37"/>
      <c r="FRE39" s="33"/>
      <c r="FRF39" s="20"/>
      <c r="FRG39" s="20"/>
      <c r="FRH39" s="36"/>
      <c r="FRI39" s="37"/>
      <c r="FRJ39" s="37"/>
      <c r="FRK39" s="37"/>
      <c r="FRL39" s="37"/>
      <c r="FRM39" s="37"/>
      <c r="FRN39" s="37"/>
      <c r="FRO39" s="37"/>
      <c r="FRP39" s="37"/>
      <c r="FRQ39" s="37"/>
      <c r="FRR39" s="37"/>
      <c r="FRS39" s="37"/>
      <c r="FRT39" s="37"/>
      <c r="FRU39" s="37"/>
      <c r="FRV39" s="37"/>
      <c r="FRW39" s="37"/>
      <c r="FRX39" s="37"/>
      <c r="FRY39" s="37"/>
      <c r="FRZ39" s="37"/>
      <c r="FSA39" s="33"/>
      <c r="FSB39" s="20"/>
      <c r="FSC39" s="20"/>
      <c r="FSD39" s="36"/>
      <c r="FSE39" s="37"/>
      <c r="FSF39" s="37"/>
      <c r="FSG39" s="37"/>
      <c r="FSH39" s="37"/>
      <c r="FSI39" s="37"/>
      <c r="FSJ39" s="37"/>
      <c r="FSK39" s="37"/>
      <c r="FSL39" s="37"/>
      <c r="FSM39" s="37"/>
      <c r="FSN39" s="37"/>
      <c r="FSO39" s="37"/>
      <c r="FSP39" s="37"/>
      <c r="FSQ39" s="37"/>
      <c r="FSR39" s="37"/>
      <c r="FSS39" s="37"/>
      <c r="FST39" s="37"/>
      <c r="FSU39" s="37"/>
      <c r="FSV39" s="37"/>
      <c r="FSW39" s="33"/>
      <c r="FSX39" s="20"/>
      <c r="FSY39" s="20"/>
      <c r="FSZ39" s="36"/>
      <c r="FTA39" s="37"/>
      <c r="FTB39" s="37"/>
      <c r="FTC39" s="37"/>
      <c r="FTD39" s="37"/>
      <c r="FTE39" s="37"/>
      <c r="FTF39" s="37"/>
      <c r="FTG39" s="37"/>
      <c r="FTH39" s="37"/>
      <c r="FTI39" s="37"/>
      <c r="FTJ39" s="37"/>
      <c r="FTK39" s="37"/>
      <c r="FTL39" s="37"/>
      <c r="FTM39" s="37"/>
      <c r="FTN39" s="37"/>
      <c r="FTO39" s="37"/>
      <c r="FTP39" s="37"/>
      <c r="FTQ39" s="37"/>
      <c r="FTR39" s="37"/>
      <c r="FTS39" s="33"/>
      <c r="FTT39" s="20"/>
      <c r="FTU39" s="20"/>
      <c r="FTV39" s="36"/>
      <c r="FTW39" s="37"/>
      <c r="FTX39" s="37"/>
      <c r="FTY39" s="37"/>
      <c r="FTZ39" s="37"/>
      <c r="FUA39" s="37"/>
      <c r="FUB39" s="37"/>
      <c r="FUC39" s="37"/>
      <c r="FUD39" s="37"/>
      <c r="FUE39" s="37"/>
      <c r="FUF39" s="37"/>
      <c r="FUG39" s="37"/>
      <c r="FUH39" s="37"/>
      <c r="FUI39" s="37"/>
      <c r="FUJ39" s="37"/>
      <c r="FUK39" s="37"/>
      <c r="FUL39" s="37"/>
      <c r="FUM39" s="37"/>
      <c r="FUN39" s="37"/>
      <c r="FUO39" s="33"/>
      <c r="FUP39" s="20"/>
      <c r="FUQ39" s="20"/>
      <c r="FUR39" s="36"/>
      <c r="FUS39" s="37"/>
      <c r="FUT39" s="37"/>
      <c r="FUU39" s="37"/>
      <c r="FUV39" s="37"/>
      <c r="FUW39" s="37"/>
      <c r="FUX39" s="37"/>
      <c r="FUY39" s="37"/>
      <c r="FUZ39" s="37"/>
      <c r="FVA39" s="37"/>
      <c r="FVB39" s="37"/>
      <c r="FVC39" s="37"/>
      <c r="FVD39" s="37"/>
      <c r="FVE39" s="37"/>
      <c r="FVF39" s="37"/>
      <c r="FVG39" s="37"/>
      <c r="FVH39" s="37"/>
      <c r="FVI39" s="37"/>
      <c r="FVJ39" s="37"/>
      <c r="FVK39" s="33"/>
      <c r="FVL39" s="20"/>
      <c r="FVM39" s="20"/>
      <c r="FVN39" s="36"/>
      <c r="FVO39" s="37"/>
      <c r="FVP39" s="37"/>
      <c r="FVQ39" s="37"/>
      <c r="FVR39" s="37"/>
      <c r="FVS39" s="37"/>
      <c r="FVT39" s="37"/>
      <c r="FVU39" s="37"/>
      <c r="FVV39" s="37"/>
      <c r="FVW39" s="37"/>
      <c r="FVX39" s="37"/>
      <c r="FVY39" s="37"/>
      <c r="FVZ39" s="37"/>
      <c r="FWA39" s="37"/>
      <c r="FWB39" s="37"/>
      <c r="FWC39" s="37"/>
      <c r="FWD39" s="37"/>
      <c r="FWE39" s="37"/>
      <c r="FWF39" s="37"/>
      <c r="FWG39" s="33"/>
      <c r="FWH39" s="20"/>
      <c r="FWI39" s="20"/>
      <c r="FWJ39" s="36"/>
      <c r="FWK39" s="37"/>
      <c r="FWL39" s="37"/>
      <c r="FWM39" s="37"/>
      <c r="FWN39" s="37"/>
      <c r="FWO39" s="37"/>
      <c r="FWP39" s="37"/>
      <c r="FWQ39" s="37"/>
      <c r="FWR39" s="37"/>
      <c r="FWS39" s="37"/>
      <c r="FWT39" s="37"/>
      <c r="FWU39" s="37"/>
      <c r="FWV39" s="37"/>
      <c r="FWW39" s="37"/>
      <c r="FWX39" s="37"/>
      <c r="FWY39" s="37"/>
      <c r="FWZ39" s="37"/>
      <c r="FXA39" s="37"/>
      <c r="FXB39" s="37"/>
      <c r="FXC39" s="33"/>
      <c r="FXD39" s="20"/>
      <c r="FXE39" s="20"/>
      <c r="FXF39" s="36"/>
      <c r="FXG39" s="37"/>
      <c r="FXH39" s="37"/>
      <c r="FXI39" s="37"/>
      <c r="FXJ39" s="37"/>
      <c r="FXK39" s="37"/>
      <c r="FXL39" s="37"/>
      <c r="FXM39" s="37"/>
      <c r="FXN39" s="37"/>
      <c r="FXO39" s="37"/>
      <c r="FXP39" s="37"/>
      <c r="FXQ39" s="37"/>
      <c r="FXR39" s="37"/>
      <c r="FXS39" s="37"/>
      <c r="FXT39" s="37"/>
      <c r="FXU39" s="37"/>
      <c r="FXV39" s="37"/>
      <c r="FXW39" s="37"/>
      <c r="FXX39" s="37"/>
      <c r="FXY39" s="33"/>
      <c r="FXZ39" s="20"/>
      <c r="FYA39" s="20"/>
      <c r="FYB39" s="36"/>
      <c r="FYC39" s="37"/>
      <c r="FYD39" s="37"/>
      <c r="FYE39" s="37"/>
      <c r="FYF39" s="37"/>
      <c r="FYG39" s="37"/>
      <c r="FYH39" s="37"/>
      <c r="FYI39" s="37"/>
      <c r="FYJ39" s="37"/>
      <c r="FYK39" s="37"/>
      <c r="FYL39" s="37"/>
      <c r="FYM39" s="37"/>
      <c r="FYN39" s="37"/>
      <c r="FYO39" s="37"/>
      <c r="FYP39" s="37"/>
      <c r="FYQ39" s="37"/>
      <c r="FYR39" s="37"/>
      <c r="FYS39" s="37"/>
      <c r="FYT39" s="37"/>
      <c r="FYU39" s="33"/>
      <c r="FYV39" s="20"/>
      <c r="FYW39" s="20"/>
      <c r="FYX39" s="36"/>
      <c r="FYY39" s="37"/>
      <c r="FYZ39" s="37"/>
      <c r="FZA39" s="37"/>
      <c r="FZB39" s="37"/>
      <c r="FZC39" s="37"/>
      <c r="FZD39" s="37"/>
      <c r="FZE39" s="37"/>
      <c r="FZF39" s="37"/>
      <c r="FZG39" s="37"/>
      <c r="FZH39" s="37"/>
      <c r="FZI39" s="37"/>
      <c r="FZJ39" s="37"/>
      <c r="FZK39" s="37"/>
      <c r="FZL39" s="37"/>
      <c r="FZM39" s="37"/>
      <c r="FZN39" s="37"/>
      <c r="FZO39" s="37"/>
      <c r="FZP39" s="37"/>
      <c r="FZQ39" s="33"/>
      <c r="FZR39" s="20"/>
      <c r="FZS39" s="20"/>
      <c r="FZT39" s="36"/>
      <c r="FZU39" s="37"/>
      <c r="FZV39" s="37"/>
      <c r="FZW39" s="37"/>
      <c r="FZX39" s="37"/>
      <c r="FZY39" s="37"/>
      <c r="FZZ39" s="37"/>
      <c r="GAA39" s="37"/>
      <c r="GAB39" s="37"/>
      <c r="GAC39" s="37"/>
      <c r="GAD39" s="37"/>
      <c r="GAE39" s="37"/>
      <c r="GAF39" s="37"/>
      <c r="GAG39" s="37"/>
      <c r="GAH39" s="37"/>
      <c r="GAI39" s="37"/>
      <c r="GAJ39" s="37"/>
      <c r="GAK39" s="37"/>
      <c r="GAL39" s="37"/>
      <c r="GAM39" s="33"/>
      <c r="GAN39" s="20"/>
      <c r="GAO39" s="20"/>
      <c r="GAP39" s="36"/>
      <c r="GAQ39" s="37"/>
      <c r="GAR39" s="37"/>
      <c r="GAS39" s="37"/>
      <c r="GAT39" s="37"/>
      <c r="GAU39" s="37"/>
      <c r="GAV39" s="37"/>
      <c r="GAW39" s="37"/>
      <c r="GAX39" s="37"/>
      <c r="GAY39" s="37"/>
      <c r="GAZ39" s="37"/>
      <c r="GBA39" s="37"/>
      <c r="GBB39" s="37"/>
      <c r="GBC39" s="37"/>
      <c r="GBD39" s="37"/>
      <c r="GBE39" s="37"/>
      <c r="GBF39" s="37"/>
      <c r="GBG39" s="37"/>
      <c r="GBH39" s="37"/>
      <c r="GBI39" s="33"/>
      <c r="GBJ39" s="20"/>
      <c r="GBK39" s="20"/>
      <c r="GBL39" s="36"/>
      <c r="GBM39" s="37"/>
      <c r="GBN39" s="37"/>
      <c r="GBO39" s="37"/>
      <c r="GBP39" s="37"/>
      <c r="GBQ39" s="37"/>
      <c r="GBR39" s="37"/>
      <c r="GBS39" s="37"/>
      <c r="GBT39" s="37"/>
      <c r="GBU39" s="37"/>
      <c r="GBV39" s="37"/>
      <c r="GBW39" s="37"/>
      <c r="GBX39" s="37"/>
      <c r="GBY39" s="37"/>
      <c r="GBZ39" s="37"/>
      <c r="GCA39" s="37"/>
      <c r="GCB39" s="37"/>
      <c r="GCC39" s="37"/>
      <c r="GCD39" s="37"/>
      <c r="GCE39" s="33"/>
      <c r="GCF39" s="20"/>
      <c r="GCG39" s="20"/>
      <c r="GCH39" s="36"/>
      <c r="GCI39" s="37"/>
      <c r="GCJ39" s="37"/>
      <c r="GCK39" s="37"/>
      <c r="GCL39" s="37"/>
      <c r="GCM39" s="37"/>
      <c r="GCN39" s="37"/>
      <c r="GCO39" s="37"/>
      <c r="GCP39" s="37"/>
      <c r="GCQ39" s="37"/>
      <c r="GCR39" s="37"/>
      <c r="GCS39" s="37"/>
      <c r="GCT39" s="37"/>
      <c r="GCU39" s="37"/>
      <c r="GCV39" s="37"/>
      <c r="GCW39" s="37"/>
      <c r="GCX39" s="37"/>
      <c r="GCY39" s="37"/>
      <c r="GCZ39" s="37"/>
      <c r="GDA39" s="33"/>
      <c r="GDB39" s="20"/>
      <c r="GDC39" s="20"/>
      <c r="GDD39" s="36"/>
      <c r="GDE39" s="37"/>
      <c r="GDF39" s="37"/>
      <c r="GDG39" s="37"/>
      <c r="GDH39" s="37"/>
      <c r="GDI39" s="37"/>
      <c r="GDJ39" s="37"/>
      <c r="GDK39" s="37"/>
      <c r="GDL39" s="37"/>
      <c r="GDM39" s="37"/>
      <c r="GDN39" s="37"/>
      <c r="GDO39" s="37"/>
      <c r="GDP39" s="37"/>
      <c r="GDQ39" s="37"/>
      <c r="GDR39" s="37"/>
      <c r="GDS39" s="37"/>
      <c r="GDT39" s="37"/>
      <c r="GDU39" s="37"/>
      <c r="GDV39" s="37"/>
      <c r="GDW39" s="33"/>
      <c r="GDX39" s="20"/>
      <c r="GDY39" s="20"/>
      <c r="GDZ39" s="36"/>
      <c r="GEA39" s="37"/>
      <c r="GEB39" s="37"/>
      <c r="GEC39" s="37"/>
      <c r="GED39" s="37"/>
      <c r="GEE39" s="37"/>
      <c r="GEF39" s="37"/>
      <c r="GEG39" s="37"/>
      <c r="GEH39" s="37"/>
      <c r="GEI39" s="37"/>
      <c r="GEJ39" s="37"/>
      <c r="GEK39" s="37"/>
      <c r="GEL39" s="37"/>
      <c r="GEM39" s="37"/>
      <c r="GEN39" s="37"/>
      <c r="GEO39" s="37"/>
      <c r="GEP39" s="37"/>
      <c r="GEQ39" s="37"/>
      <c r="GER39" s="37"/>
      <c r="GES39" s="33"/>
      <c r="GET39" s="20"/>
      <c r="GEU39" s="20"/>
      <c r="GEV39" s="36"/>
      <c r="GEW39" s="37"/>
      <c r="GEX39" s="37"/>
      <c r="GEY39" s="37"/>
      <c r="GEZ39" s="37"/>
      <c r="GFA39" s="37"/>
      <c r="GFB39" s="37"/>
      <c r="GFC39" s="37"/>
      <c r="GFD39" s="37"/>
      <c r="GFE39" s="37"/>
      <c r="GFF39" s="37"/>
      <c r="GFG39" s="37"/>
      <c r="GFH39" s="37"/>
      <c r="GFI39" s="37"/>
      <c r="GFJ39" s="37"/>
      <c r="GFK39" s="37"/>
      <c r="GFL39" s="37"/>
      <c r="GFM39" s="37"/>
      <c r="GFN39" s="37"/>
      <c r="GFO39" s="33"/>
      <c r="GFP39" s="20"/>
      <c r="GFQ39" s="20"/>
      <c r="GFR39" s="36"/>
      <c r="GFS39" s="37"/>
      <c r="GFT39" s="37"/>
      <c r="GFU39" s="37"/>
      <c r="GFV39" s="37"/>
      <c r="GFW39" s="37"/>
      <c r="GFX39" s="37"/>
      <c r="GFY39" s="37"/>
      <c r="GFZ39" s="37"/>
      <c r="GGA39" s="37"/>
      <c r="GGB39" s="37"/>
      <c r="GGC39" s="37"/>
      <c r="GGD39" s="37"/>
      <c r="GGE39" s="37"/>
      <c r="GGF39" s="37"/>
      <c r="GGG39" s="37"/>
      <c r="GGH39" s="37"/>
      <c r="GGI39" s="37"/>
      <c r="GGJ39" s="37"/>
      <c r="GGK39" s="33"/>
      <c r="GGL39" s="20"/>
      <c r="GGM39" s="20"/>
      <c r="GGN39" s="36"/>
      <c r="GGO39" s="37"/>
      <c r="GGP39" s="37"/>
      <c r="GGQ39" s="37"/>
      <c r="GGR39" s="37"/>
      <c r="GGS39" s="37"/>
      <c r="GGT39" s="37"/>
      <c r="GGU39" s="37"/>
      <c r="GGV39" s="37"/>
      <c r="GGW39" s="37"/>
      <c r="GGX39" s="37"/>
      <c r="GGY39" s="37"/>
      <c r="GGZ39" s="37"/>
      <c r="GHA39" s="37"/>
      <c r="GHB39" s="37"/>
      <c r="GHC39" s="37"/>
      <c r="GHD39" s="37"/>
      <c r="GHE39" s="37"/>
      <c r="GHF39" s="37"/>
      <c r="GHG39" s="33"/>
      <c r="GHH39" s="20"/>
      <c r="GHI39" s="20"/>
      <c r="GHJ39" s="36"/>
      <c r="GHK39" s="37"/>
      <c r="GHL39" s="37"/>
      <c r="GHM39" s="37"/>
      <c r="GHN39" s="37"/>
      <c r="GHO39" s="37"/>
      <c r="GHP39" s="37"/>
      <c r="GHQ39" s="37"/>
      <c r="GHR39" s="37"/>
      <c r="GHS39" s="37"/>
      <c r="GHT39" s="37"/>
      <c r="GHU39" s="37"/>
      <c r="GHV39" s="37"/>
      <c r="GHW39" s="37"/>
      <c r="GHX39" s="37"/>
      <c r="GHY39" s="37"/>
      <c r="GHZ39" s="37"/>
      <c r="GIA39" s="37"/>
      <c r="GIB39" s="37"/>
      <c r="GIC39" s="33"/>
      <c r="GID39" s="20"/>
      <c r="GIE39" s="20"/>
      <c r="GIF39" s="36"/>
      <c r="GIG39" s="37"/>
      <c r="GIH39" s="37"/>
      <c r="GII39" s="37"/>
      <c r="GIJ39" s="37"/>
      <c r="GIK39" s="37"/>
      <c r="GIL39" s="37"/>
      <c r="GIM39" s="37"/>
      <c r="GIN39" s="37"/>
      <c r="GIO39" s="37"/>
      <c r="GIP39" s="37"/>
      <c r="GIQ39" s="37"/>
      <c r="GIR39" s="37"/>
      <c r="GIS39" s="37"/>
      <c r="GIT39" s="37"/>
      <c r="GIU39" s="37"/>
      <c r="GIV39" s="37"/>
      <c r="GIW39" s="37"/>
      <c r="GIX39" s="37"/>
      <c r="GIY39" s="33"/>
      <c r="GIZ39" s="20"/>
      <c r="GJA39" s="20"/>
      <c r="GJB39" s="36"/>
      <c r="GJC39" s="37"/>
      <c r="GJD39" s="37"/>
      <c r="GJE39" s="37"/>
      <c r="GJF39" s="37"/>
      <c r="GJG39" s="37"/>
      <c r="GJH39" s="37"/>
      <c r="GJI39" s="37"/>
      <c r="GJJ39" s="37"/>
      <c r="GJK39" s="37"/>
      <c r="GJL39" s="37"/>
      <c r="GJM39" s="37"/>
      <c r="GJN39" s="37"/>
      <c r="GJO39" s="37"/>
      <c r="GJP39" s="37"/>
      <c r="GJQ39" s="37"/>
      <c r="GJR39" s="37"/>
      <c r="GJS39" s="37"/>
      <c r="GJT39" s="37"/>
      <c r="GJU39" s="33"/>
      <c r="GJV39" s="20"/>
      <c r="GJW39" s="20"/>
      <c r="GJX39" s="36"/>
      <c r="GJY39" s="37"/>
      <c r="GJZ39" s="37"/>
      <c r="GKA39" s="37"/>
      <c r="GKB39" s="37"/>
      <c r="GKC39" s="37"/>
      <c r="GKD39" s="37"/>
      <c r="GKE39" s="37"/>
      <c r="GKF39" s="37"/>
      <c r="GKG39" s="37"/>
      <c r="GKH39" s="37"/>
      <c r="GKI39" s="37"/>
      <c r="GKJ39" s="37"/>
      <c r="GKK39" s="37"/>
      <c r="GKL39" s="37"/>
      <c r="GKM39" s="37"/>
      <c r="GKN39" s="37"/>
      <c r="GKO39" s="37"/>
      <c r="GKP39" s="37"/>
      <c r="GKQ39" s="33"/>
      <c r="GKR39" s="20"/>
      <c r="GKS39" s="20"/>
      <c r="GKT39" s="36"/>
      <c r="GKU39" s="37"/>
      <c r="GKV39" s="37"/>
      <c r="GKW39" s="37"/>
      <c r="GKX39" s="37"/>
      <c r="GKY39" s="37"/>
      <c r="GKZ39" s="37"/>
      <c r="GLA39" s="37"/>
      <c r="GLB39" s="37"/>
      <c r="GLC39" s="37"/>
      <c r="GLD39" s="37"/>
      <c r="GLE39" s="37"/>
      <c r="GLF39" s="37"/>
      <c r="GLG39" s="37"/>
      <c r="GLH39" s="37"/>
      <c r="GLI39" s="37"/>
      <c r="GLJ39" s="37"/>
      <c r="GLK39" s="37"/>
      <c r="GLL39" s="37"/>
      <c r="GLM39" s="33"/>
      <c r="GLN39" s="20"/>
      <c r="GLO39" s="20"/>
      <c r="GLP39" s="36"/>
      <c r="GLQ39" s="37"/>
      <c r="GLR39" s="37"/>
      <c r="GLS39" s="37"/>
      <c r="GLT39" s="37"/>
      <c r="GLU39" s="37"/>
      <c r="GLV39" s="37"/>
      <c r="GLW39" s="37"/>
      <c r="GLX39" s="37"/>
      <c r="GLY39" s="37"/>
      <c r="GLZ39" s="37"/>
      <c r="GMA39" s="37"/>
      <c r="GMB39" s="37"/>
      <c r="GMC39" s="37"/>
      <c r="GMD39" s="37"/>
      <c r="GME39" s="37"/>
      <c r="GMF39" s="37"/>
      <c r="GMG39" s="37"/>
      <c r="GMH39" s="37"/>
      <c r="GMI39" s="33"/>
      <c r="GMJ39" s="20"/>
      <c r="GMK39" s="20"/>
      <c r="GML39" s="36"/>
      <c r="GMM39" s="37"/>
      <c r="GMN39" s="37"/>
      <c r="GMO39" s="37"/>
      <c r="GMP39" s="37"/>
      <c r="GMQ39" s="37"/>
      <c r="GMR39" s="37"/>
      <c r="GMS39" s="37"/>
      <c r="GMT39" s="37"/>
      <c r="GMU39" s="37"/>
      <c r="GMV39" s="37"/>
      <c r="GMW39" s="37"/>
      <c r="GMX39" s="37"/>
      <c r="GMY39" s="37"/>
      <c r="GMZ39" s="37"/>
      <c r="GNA39" s="37"/>
      <c r="GNB39" s="37"/>
      <c r="GNC39" s="37"/>
      <c r="GND39" s="37"/>
      <c r="GNE39" s="33"/>
      <c r="GNF39" s="20"/>
      <c r="GNG39" s="20"/>
      <c r="GNH39" s="36"/>
      <c r="GNI39" s="37"/>
      <c r="GNJ39" s="37"/>
      <c r="GNK39" s="37"/>
      <c r="GNL39" s="37"/>
      <c r="GNM39" s="37"/>
      <c r="GNN39" s="37"/>
      <c r="GNO39" s="37"/>
      <c r="GNP39" s="37"/>
      <c r="GNQ39" s="37"/>
      <c r="GNR39" s="37"/>
      <c r="GNS39" s="37"/>
      <c r="GNT39" s="37"/>
      <c r="GNU39" s="37"/>
      <c r="GNV39" s="37"/>
      <c r="GNW39" s="37"/>
      <c r="GNX39" s="37"/>
      <c r="GNY39" s="37"/>
      <c r="GNZ39" s="37"/>
      <c r="GOA39" s="33"/>
      <c r="GOB39" s="20"/>
      <c r="GOC39" s="20"/>
      <c r="GOD39" s="36"/>
      <c r="GOE39" s="37"/>
      <c r="GOF39" s="37"/>
      <c r="GOG39" s="37"/>
      <c r="GOH39" s="37"/>
      <c r="GOI39" s="37"/>
      <c r="GOJ39" s="37"/>
      <c r="GOK39" s="37"/>
      <c r="GOL39" s="37"/>
      <c r="GOM39" s="37"/>
      <c r="GON39" s="37"/>
      <c r="GOO39" s="37"/>
      <c r="GOP39" s="37"/>
      <c r="GOQ39" s="37"/>
      <c r="GOR39" s="37"/>
      <c r="GOS39" s="37"/>
      <c r="GOT39" s="37"/>
      <c r="GOU39" s="37"/>
      <c r="GOV39" s="37"/>
      <c r="GOW39" s="33"/>
      <c r="GOX39" s="20"/>
      <c r="GOY39" s="20"/>
      <c r="GOZ39" s="36"/>
      <c r="GPA39" s="37"/>
      <c r="GPB39" s="37"/>
      <c r="GPC39" s="37"/>
      <c r="GPD39" s="37"/>
      <c r="GPE39" s="37"/>
      <c r="GPF39" s="37"/>
      <c r="GPG39" s="37"/>
      <c r="GPH39" s="37"/>
      <c r="GPI39" s="37"/>
      <c r="GPJ39" s="37"/>
      <c r="GPK39" s="37"/>
      <c r="GPL39" s="37"/>
      <c r="GPM39" s="37"/>
      <c r="GPN39" s="37"/>
      <c r="GPO39" s="37"/>
      <c r="GPP39" s="37"/>
      <c r="GPQ39" s="37"/>
      <c r="GPR39" s="37"/>
      <c r="GPS39" s="33"/>
      <c r="GPT39" s="20"/>
      <c r="GPU39" s="20"/>
      <c r="GPV39" s="36"/>
      <c r="GPW39" s="37"/>
      <c r="GPX39" s="37"/>
      <c r="GPY39" s="37"/>
      <c r="GPZ39" s="37"/>
      <c r="GQA39" s="37"/>
      <c r="GQB39" s="37"/>
      <c r="GQC39" s="37"/>
      <c r="GQD39" s="37"/>
      <c r="GQE39" s="37"/>
      <c r="GQF39" s="37"/>
      <c r="GQG39" s="37"/>
      <c r="GQH39" s="37"/>
      <c r="GQI39" s="37"/>
      <c r="GQJ39" s="37"/>
      <c r="GQK39" s="37"/>
      <c r="GQL39" s="37"/>
      <c r="GQM39" s="37"/>
      <c r="GQN39" s="37"/>
      <c r="GQO39" s="33"/>
      <c r="GQP39" s="20"/>
      <c r="GQQ39" s="20"/>
      <c r="GQR39" s="36"/>
      <c r="GQS39" s="37"/>
      <c r="GQT39" s="37"/>
      <c r="GQU39" s="37"/>
      <c r="GQV39" s="37"/>
      <c r="GQW39" s="37"/>
      <c r="GQX39" s="37"/>
      <c r="GQY39" s="37"/>
      <c r="GQZ39" s="37"/>
      <c r="GRA39" s="37"/>
      <c r="GRB39" s="37"/>
      <c r="GRC39" s="37"/>
      <c r="GRD39" s="37"/>
      <c r="GRE39" s="37"/>
      <c r="GRF39" s="37"/>
      <c r="GRG39" s="37"/>
      <c r="GRH39" s="37"/>
      <c r="GRI39" s="37"/>
      <c r="GRJ39" s="37"/>
      <c r="GRK39" s="33"/>
      <c r="GRL39" s="20"/>
      <c r="GRM39" s="20"/>
      <c r="GRN39" s="36"/>
      <c r="GRO39" s="37"/>
      <c r="GRP39" s="37"/>
      <c r="GRQ39" s="37"/>
      <c r="GRR39" s="37"/>
      <c r="GRS39" s="37"/>
      <c r="GRT39" s="37"/>
      <c r="GRU39" s="37"/>
      <c r="GRV39" s="37"/>
      <c r="GRW39" s="37"/>
      <c r="GRX39" s="37"/>
      <c r="GRY39" s="37"/>
      <c r="GRZ39" s="37"/>
      <c r="GSA39" s="37"/>
      <c r="GSB39" s="37"/>
      <c r="GSC39" s="37"/>
      <c r="GSD39" s="37"/>
      <c r="GSE39" s="37"/>
      <c r="GSF39" s="37"/>
      <c r="GSG39" s="33"/>
      <c r="GSH39" s="20"/>
      <c r="GSI39" s="20"/>
      <c r="GSJ39" s="36"/>
      <c r="GSK39" s="37"/>
      <c r="GSL39" s="37"/>
      <c r="GSM39" s="37"/>
      <c r="GSN39" s="37"/>
      <c r="GSO39" s="37"/>
      <c r="GSP39" s="37"/>
      <c r="GSQ39" s="37"/>
      <c r="GSR39" s="37"/>
      <c r="GSS39" s="37"/>
      <c r="GST39" s="37"/>
      <c r="GSU39" s="37"/>
      <c r="GSV39" s="37"/>
      <c r="GSW39" s="37"/>
      <c r="GSX39" s="37"/>
      <c r="GSY39" s="37"/>
      <c r="GSZ39" s="37"/>
      <c r="GTA39" s="37"/>
      <c r="GTB39" s="37"/>
      <c r="GTC39" s="33"/>
      <c r="GTD39" s="20"/>
      <c r="GTE39" s="20"/>
      <c r="GTF39" s="36"/>
      <c r="GTG39" s="37"/>
      <c r="GTH39" s="37"/>
      <c r="GTI39" s="37"/>
      <c r="GTJ39" s="37"/>
      <c r="GTK39" s="37"/>
      <c r="GTL39" s="37"/>
      <c r="GTM39" s="37"/>
      <c r="GTN39" s="37"/>
      <c r="GTO39" s="37"/>
      <c r="GTP39" s="37"/>
      <c r="GTQ39" s="37"/>
      <c r="GTR39" s="37"/>
      <c r="GTS39" s="37"/>
      <c r="GTT39" s="37"/>
      <c r="GTU39" s="37"/>
      <c r="GTV39" s="37"/>
      <c r="GTW39" s="37"/>
      <c r="GTX39" s="37"/>
      <c r="GTY39" s="33"/>
      <c r="GTZ39" s="20"/>
      <c r="GUA39" s="20"/>
      <c r="GUB39" s="36"/>
      <c r="GUC39" s="37"/>
      <c r="GUD39" s="37"/>
      <c r="GUE39" s="37"/>
      <c r="GUF39" s="37"/>
      <c r="GUG39" s="37"/>
      <c r="GUH39" s="37"/>
      <c r="GUI39" s="37"/>
      <c r="GUJ39" s="37"/>
      <c r="GUK39" s="37"/>
      <c r="GUL39" s="37"/>
      <c r="GUM39" s="37"/>
      <c r="GUN39" s="37"/>
      <c r="GUO39" s="37"/>
      <c r="GUP39" s="37"/>
      <c r="GUQ39" s="37"/>
      <c r="GUR39" s="37"/>
      <c r="GUS39" s="37"/>
      <c r="GUT39" s="37"/>
      <c r="GUU39" s="33"/>
      <c r="GUV39" s="20"/>
      <c r="GUW39" s="20"/>
      <c r="GUX39" s="36"/>
      <c r="GUY39" s="37"/>
      <c r="GUZ39" s="37"/>
      <c r="GVA39" s="37"/>
      <c r="GVB39" s="37"/>
      <c r="GVC39" s="37"/>
      <c r="GVD39" s="37"/>
      <c r="GVE39" s="37"/>
      <c r="GVF39" s="37"/>
      <c r="GVG39" s="37"/>
      <c r="GVH39" s="37"/>
      <c r="GVI39" s="37"/>
      <c r="GVJ39" s="37"/>
      <c r="GVK39" s="37"/>
      <c r="GVL39" s="37"/>
      <c r="GVM39" s="37"/>
      <c r="GVN39" s="37"/>
      <c r="GVO39" s="37"/>
      <c r="GVP39" s="37"/>
      <c r="GVQ39" s="33"/>
      <c r="GVR39" s="20"/>
      <c r="GVS39" s="20"/>
      <c r="GVT39" s="36"/>
      <c r="GVU39" s="37"/>
      <c r="GVV39" s="37"/>
      <c r="GVW39" s="37"/>
      <c r="GVX39" s="37"/>
      <c r="GVY39" s="37"/>
      <c r="GVZ39" s="37"/>
      <c r="GWA39" s="37"/>
      <c r="GWB39" s="37"/>
      <c r="GWC39" s="37"/>
      <c r="GWD39" s="37"/>
      <c r="GWE39" s="37"/>
      <c r="GWF39" s="37"/>
      <c r="GWG39" s="37"/>
      <c r="GWH39" s="37"/>
      <c r="GWI39" s="37"/>
      <c r="GWJ39" s="37"/>
      <c r="GWK39" s="37"/>
      <c r="GWL39" s="37"/>
      <c r="GWM39" s="33"/>
      <c r="GWN39" s="20"/>
      <c r="GWO39" s="20"/>
      <c r="GWP39" s="36"/>
      <c r="GWQ39" s="37"/>
      <c r="GWR39" s="37"/>
      <c r="GWS39" s="37"/>
      <c r="GWT39" s="37"/>
      <c r="GWU39" s="37"/>
      <c r="GWV39" s="37"/>
      <c r="GWW39" s="37"/>
      <c r="GWX39" s="37"/>
      <c r="GWY39" s="37"/>
      <c r="GWZ39" s="37"/>
      <c r="GXA39" s="37"/>
      <c r="GXB39" s="37"/>
      <c r="GXC39" s="37"/>
      <c r="GXD39" s="37"/>
      <c r="GXE39" s="37"/>
      <c r="GXF39" s="37"/>
      <c r="GXG39" s="37"/>
      <c r="GXH39" s="37"/>
      <c r="GXI39" s="33"/>
      <c r="GXJ39" s="20"/>
      <c r="GXK39" s="20"/>
      <c r="GXL39" s="36"/>
      <c r="GXM39" s="37"/>
      <c r="GXN39" s="37"/>
      <c r="GXO39" s="37"/>
      <c r="GXP39" s="37"/>
      <c r="GXQ39" s="37"/>
      <c r="GXR39" s="37"/>
      <c r="GXS39" s="37"/>
      <c r="GXT39" s="37"/>
      <c r="GXU39" s="37"/>
      <c r="GXV39" s="37"/>
      <c r="GXW39" s="37"/>
      <c r="GXX39" s="37"/>
      <c r="GXY39" s="37"/>
      <c r="GXZ39" s="37"/>
      <c r="GYA39" s="37"/>
      <c r="GYB39" s="37"/>
      <c r="GYC39" s="37"/>
      <c r="GYD39" s="37"/>
      <c r="GYE39" s="33"/>
      <c r="GYF39" s="20"/>
      <c r="GYG39" s="20"/>
      <c r="GYH39" s="36"/>
      <c r="GYI39" s="37"/>
      <c r="GYJ39" s="37"/>
      <c r="GYK39" s="37"/>
      <c r="GYL39" s="37"/>
      <c r="GYM39" s="37"/>
      <c r="GYN39" s="37"/>
      <c r="GYO39" s="37"/>
      <c r="GYP39" s="37"/>
      <c r="GYQ39" s="37"/>
      <c r="GYR39" s="37"/>
      <c r="GYS39" s="37"/>
      <c r="GYT39" s="37"/>
      <c r="GYU39" s="37"/>
      <c r="GYV39" s="37"/>
      <c r="GYW39" s="37"/>
      <c r="GYX39" s="37"/>
      <c r="GYY39" s="37"/>
      <c r="GYZ39" s="37"/>
      <c r="GZA39" s="33"/>
      <c r="GZB39" s="20"/>
      <c r="GZC39" s="20"/>
      <c r="GZD39" s="36"/>
      <c r="GZE39" s="37"/>
      <c r="GZF39" s="37"/>
      <c r="GZG39" s="37"/>
      <c r="GZH39" s="37"/>
      <c r="GZI39" s="37"/>
      <c r="GZJ39" s="37"/>
      <c r="GZK39" s="37"/>
      <c r="GZL39" s="37"/>
      <c r="GZM39" s="37"/>
      <c r="GZN39" s="37"/>
      <c r="GZO39" s="37"/>
      <c r="GZP39" s="37"/>
      <c r="GZQ39" s="37"/>
      <c r="GZR39" s="37"/>
      <c r="GZS39" s="37"/>
      <c r="GZT39" s="37"/>
      <c r="GZU39" s="37"/>
      <c r="GZV39" s="37"/>
      <c r="GZW39" s="33"/>
      <c r="GZX39" s="20"/>
      <c r="GZY39" s="20"/>
      <c r="GZZ39" s="36"/>
      <c r="HAA39" s="37"/>
      <c r="HAB39" s="37"/>
      <c r="HAC39" s="37"/>
      <c r="HAD39" s="37"/>
      <c r="HAE39" s="37"/>
      <c r="HAF39" s="37"/>
      <c r="HAG39" s="37"/>
      <c r="HAH39" s="37"/>
      <c r="HAI39" s="37"/>
      <c r="HAJ39" s="37"/>
      <c r="HAK39" s="37"/>
      <c r="HAL39" s="37"/>
      <c r="HAM39" s="37"/>
      <c r="HAN39" s="37"/>
      <c r="HAO39" s="37"/>
      <c r="HAP39" s="37"/>
      <c r="HAQ39" s="37"/>
      <c r="HAR39" s="37"/>
      <c r="HAS39" s="33"/>
      <c r="HAT39" s="20"/>
      <c r="HAU39" s="20"/>
      <c r="HAV39" s="36"/>
      <c r="HAW39" s="37"/>
      <c r="HAX39" s="37"/>
      <c r="HAY39" s="37"/>
      <c r="HAZ39" s="37"/>
      <c r="HBA39" s="37"/>
      <c r="HBB39" s="37"/>
      <c r="HBC39" s="37"/>
      <c r="HBD39" s="37"/>
      <c r="HBE39" s="37"/>
      <c r="HBF39" s="37"/>
      <c r="HBG39" s="37"/>
      <c r="HBH39" s="37"/>
      <c r="HBI39" s="37"/>
      <c r="HBJ39" s="37"/>
      <c r="HBK39" s="37"/>
      <c r="HBL39" s="37"/>
      <c r="HBM39" s="37"/>
      <c r="HBN39" s="37"/>
      <c r="HBO39" s="33"/>
      <c r="HBP39" s="20"/>
      <c r="HBQ39" s="20"/>
      <c r="HBR39" s="36"/>
      <c r="HBS39" s="37"/>
      <c r="HBT39" s="37"/>
      <c r="HBU39" s="37"/>
      <c r="HBV39" s="37"/>
      <c r="HBW39" s="37"/>
      <c r="HBX39" s="37"/>
      <c r="HBY39" s="37"/>
      <c r="HBZ39" s="37"/>
      <c r="HCA39" s="37"/>
      <c r="HCB39" s="37"/>
      <c r="HCC39" s="37"/>
      <c r="HCD39" s="37"/>
      <c r="HCE39" s="37"/>
      <c r="HCF39" s="37"/>
      <c r="HCG39" s="37"/>
      <c r="HCH39" s="37"/>
      <c r="HCI39" s="37"/>
      <c r="HCJ39" s="37"/>
      <c r="HCK39" s="33"/>
      <c r="HCL39" s="20"/>
      <c r="HCM39" s="20"/>
      <c r="HCN39" s="36"/>
      <c r="HCO39" s="37"/>
      <c r="HCP39" s="37"/>
      <c r="HCQ39" s="37"/>
      <c r="HCR39" s="37"/>
      <c r="HCS39" s="37"/>
      <c r="HCT39" s="37"/>
      <c r="HCU39" s="37"/>
      <c r="HCV39" s="37"/>
      <c r="HCW39" s="37"/>
      <c r="HCX39" s="37"/>
      <c r="HCY39" s="37"/>
      <c r="HCZ39" s="37"/>
      <c r="HDA39" s="37"/>
      <c r="HDB39" s="37"/>
      <c r="HDC39" s="37"/>
      <c r="HDD39" s="37"/>
      <c r="HDE39" s="37"/>
      <c r="HDF39" s="37"/>
      <c r="HDG39" s="33"/>
      <c r="HDH39" s="20"/>
      <c r="HDI39" s="20"/>
      <c r="HDJ39" s="36"/>
      <c r="HDK39" s="37"/>
      <c r="HDL39" s="37"/>
      <c r="HDM39" s="37"/>
      <c r="HDN39" s="37"/>
      <c r="HDO39" s="37"/>
      <c r="HDP39" s="37"/>
      <c r="HDQ39" s="37"/>
      <c r="HDR39" s="37"/>
      <c r="HDS39" s="37"/>
      <c r="HDT39" s="37"/>
      <c r="HDU39" s="37"/>
      <c r="HDV39" s="37"/>
      <c r="HDW39" s="37"/>
      <c r="HDX39" s="37"/>
      <c r="HDY39" s="37"/>
      <c r="HDZ39" s="37"/>
      <c r="HEA39" s="37"/>
      <c r="HEB39" s="37"/>
      <c r="HEC39" s="33"/>
      <c r="HED39" s="20"/>
      <c r="HEE39" s="20"/>
      <c r="HEF39" s="36"/>
      <c r="HEG39" s="37"/>
      <c r="HEH39" s="37"/>
      <c r="HEI39" s="37"/>
      <c r="HEJ39" s="37"/>
      <c r="HEK39" s="37"/>
      <c r="HEL39" s="37"/>
      <c r="HEM39" s="37"/>
      <c r="HEN39" s="37"/>
      <c r="HEO39" s="37"/>
      <c r="HEP39" s="37"/>
      <c r="HEQ39" s="37"/>
      <c r="HER39" s="37"/>
      <c r="HES39" s="37"/>
      <c r="HET39" s="37"/>
      <c r="HEU39" s="37"/>
      <c r="HEV39" s="37"/>
      <c r="HEW39" s="37"/>
      <c r="HEX39" s="37"/>
      <c r="HEY39" s="33"/>
      <c r="HEZ39" s="20"/>
      <c r="HFA39" s="20"/>
      <c r="HFB39" s="36"/>
      <c r="HFC39" s="37"/>
      <c r="HFD39" s="37"/>
      <c r="HFE39" s="37"/>
      <c r="HFF39" s="37"/>
      <c r="HFG39" s="37"/>
      <c r="HFH39" s="37"/>
      <c r="HFI39" s="37"/>
      <c r="HFJ39" s="37"/>
      <c r="HFK39" s="37"/>
      <c r="HFL39" s="37"/>
      <c r="HFM39" s="37"/>
      <c r="HFN39" s="37"/>
      <c r="HFO39" s="37"/>
      <c r="HFP39" s="37"/>
      <c r="HFQ39" s="37"/>
      <c r="HFR39" s="37"/>
      <c r="HFS39" s="37"/>
      <c r="HFT39" s="37"/>
      <c r="HFU39" s="33"/>
      <c r="HFV39" s="20"/>
      <c r="HFW39" s="20"/>
      <c r="HFX39" s="36"/>
      <c r="HFY39" s="37"/>
      <c r="HFZ39" s="37"/>
      <c r="HGA39" s="37"/>
      <c r="HGB39" s="37"/>
      <c r="HGC39" s="37"/>
      <c r="HGD39" s="37"/>
      <c r="HGE39" s="37"/>
      <c r="HGF39" s="37"/>
      <c r="HGG39" s="37"/>
      <c r="HGH39" s="37"/>
      <c r="HGI39" s="37"/>
      <c r="HGJ39" s="37"/>
      <c r="HGK39" s="37"/>
      <c r="HGL39" s="37"/>
      <c r="HGM39" s="37"/>
      <c r="HGN39" s="37"/>
      <c r="HGO39" s="37"/>
      <c r="HGP39" s="37"/>
      <c r="HGQ39" s="33"/>
      <c r="HGR39" s="20"/>
      <c r="HGS39" s="20"/>
      <c r="HGT39" s="36"/>
      <c r="HGU39" s="37"/>
      <c r="HGV39" s="37"/>
      <c r="HGW39" s="37"/>
      <c r="HGX39" s="37"/>
      <c r="HGY39" s="37"/>
      <c r="HGZ39" s="37"/>
      <c r="HHA39" s="37"/>
      <c r="HHB39" s="37"/>
      <c r="HHC39" s="37"/>
      <c r="HHD39" s="37"/>
      <c r="HHE39" s="37"/>
      <c r="HHF39" s="37"/>
      <c r="HHG39" s="37"/>
      <c r="HHH39" s="37"/>
      <c r="HHI39" s="37"/>
      <c r="HHJ39" s="37"/>
      <c r="HHK39" s="37"/>
      <c r="HHL39" s="37"/>
      <c r="HHM39" s="33"/>
      <c r="HHN39" s="20"/>
      <c r="HHO39" s="20"/>
      <c r="HHP39" s="36"/>
      <c r="HHQ39" s="37"/>
      <c r="HHR39" s="37"/>
      <c r="HHS39" s="37"/>
      <c r="HHT39" s="37"/>
      <c r="HHU39" s="37"/>
      <c r="HHV39" s="37"/>
      <c r="HHW39" s="37"/>
      <c r="HHX39" s="37"/>
      <c r="HHY39" s="37"/>
      <c r="HHZ39" s="37"/>
      <c r="HIA39" s="37"/>
      <c r="HIB39" s="37"/>
      <c r="HIC39" s="37"/>
      <c r="HID39" s="37"/>
      <c r="HIE39" s="37"/>
      <c r="HIF39" s="37"/>
      <c r="HIG39" s="37"/>
      <c r="HIH39" s="37"/>
      <c r="HII39" s="33"/>
      <c r="HIJ39" s="20"/>
      <c r="HIK39" s="20"/>
      <c r="HIL39" s="36"/>
      <c r="HIM39" s="37"/>
      <c r="HIN39" s="37"/>
      <c r="HIO39" s="37"/>
      <c r="HIP39" s="37"/>
      <c r="HIQ39" s="37"/>
      <c r="HIR39" s="37"/>
      <c r="HIS39" s="37"/>
      <c r="HIT39" s="37"/>
      <c r="HIU39" s="37"/>
      <c r="HIV39" s="37"/>
      <c r="HIW39" s="37"/>
      <c r="HIX39" s="37"/>
      <c r="HIY39" s="37"/>
      <c r="HIZ39" s="37"/>
      <c r="HJA39" s="37"/>
      <c r="HJB39" s="37"/>
      <c r="HJC39" s="37"/>
      <c r="HJD39" s="37"/>
      <c r="HJE39" s="33"/>
      <c r="HJF39" s="20"/>
      <c r="HJG39" s="20"/>
      <c r="HJH39" s="36"/>
      <c r="HJI39" s="37"/>
      <c r="HJJ39" s="37"/>
      <c r="HJK39" s="37"/>
      <c r="HJL39" s="37"/>
      <c r="HJM39" s="37"/>
      <c r="HJN39" s="37"/>
      <c r="HJO39" s="37"/>
      <c r="HJP39" s="37"/>
      <c r="HJQ39" s="37"/>
      <c r="HJR39" s="37"/>
      <c r="HJS39" s="37"/>
      <c r="HJT39" s="37"/>
      <c r="HJU39" s="37"/>
      <c r="HJV39" s="37"/>
      <c r="HJW39" s="37"/>
      <c r="HJX39" s="37"/>
      <c r="HJY39" s="37"/>
      <c r="HJZ39" s="37"/>
      <c r="HKA39" s="33"/>
      <c r="HKB39" s="20"/>
      <c r="HKC39" s="20"/>
      <c r="HKD39" s="36"/>
      <c r="HKE39" s="37"/>
      <c r="HKF39" s="37"/>
      <c r="HKG39" s="37"/>
      <c r="HKH39" s="37"/>
      <c r="HKI39" s="37"/>
      <c r="HKJ39" s="37"/>
      <c r="HKK39" s="37"/>
      <c r="HKL39" s="37"/>
      <c r="HKM39" s="37"/>
      <c r="HKN39" s="37"/>
      <c r="HKO39" s="37"/>
      <c r="HKP39" s="37"/>
      <c r="HKQ39" s="37"/>
      <c r="HKR39" s="37"/>
      <c r="HKS39" s="37"/>
      <c r="HKT39" s="37"/>
      <c r="HKU39" s="37"/>
      <c r="HKV39" s="37"/>
      <c r="HKW39" s="33"/>
      <c r="HKX39" s="20"/>
      <c r="HKY39" s="20"/>
      <c r="HKZ39" s="36"/>
      <c r="HLA39" s="37"/>
      <c r="HLB39" s="37"/>
      <c r="HLC39" s="37"/>
      <c r="HLD39" s="37"/>
      <c r="HLE39" s="37"/>
      <c r="HLF39" s="37"/>
      <c r="HLG39" s="37"/>
      <c r="HLH39" s="37"/>
      <c r="HLI39" s="37"/>
      <c r="HLJ39" s="37"/>
      <c r="HLK39" s="37"/>
      <c r="HLL39" s="37"/>
      <c r="HLM39" s="37"/>
      <c r="HLN39" s="37"/>
      <c r="HLO39" s="37"/>
      <c r="HLP39" s="37"/>
      <c r="HLQ39" s="37"/>
      <c r="HLR39" s="37"/>
      <c r="HLS39" s="33"/>
      <c r="HLT39" s="20"/>
      <c r="HLU39" s="20"/>
      <c r="HLV39" s="36"/>
      <c r="HLW39" s="37"/>
      <c r="HLX39" s="37"/>
      <c r="HLY39" s="37"/>
      <c r="HLZ39" s="37"/>
      <c r="HMA39" s="37"/>
      <c r="HMB39" s="37"/>
      <c r="HMC39" s="37"/>
      <c r="HMD39" s="37"/>
      <c r="HME39" s="37"/>
      <c r="HMF39" s="37"/>
      <c r="HMG39" s="37"/>
      <c r="HMH39" s="37"/>
      <c r="HMI39" s="37"/>
      <c r="HMJ39" s="37"/>
      <c r="HMK39" s="37"/>
      <c r="HML39" s="37"/>
      <c r="HMM39" s="37"/>
      <c r="HMN39" s="37"/>
      <c r="HMO39" s="33"/>
      <c r="HMP39" s="20"/>
      <c r="HMQ39" s="20"/>
      <c r="HMR39" s="36"/>
      <c r="HMS39" s="37"/>
      <c r="HMT39" s="37"/>
      <c r="HMU39" s="37"/>
      <c r="HMV39" s="37"/>
      <c r="HMW39" s="37"/>
      <c r="HMX39" s="37"/>
      <c r="HMY39" s="37"/>
      <c r="HMZ39" s="37"/>
      <c r="HNA39" s="37"/>
      <c r="HNB39" s="37"/>
      <c r="HNC39" s="37"/>
      <c r="HND39" s="37"/>
      <c r="HNE39" s="37"/>
      <c r="HNF39" s="37"/>
      <c r="HNG39" s="37"/>
      <c r="HNH39" s="37"/>
      <c r="HNI39" s="37"/>
      <c r="HNJ39" s="37"/>
      <c r="HNK39" s="33"/>
      <c r="HNL39" s="20"/>
      <c r="HNM39" s="20"/>
      <c r="HNN39" s="36"/>
      <c r="HNO39" s="37"/>
      <c r="HNP39" s="37"/>
      <c r="HNQ39" s="37"/>
      <c r="HNR39" s="37"/>
      <c r="HNS39" s="37"/>
      <c r="HNT39" s="37"/>
      <c r="HNU39" s="37"/>
      <c r="HNV39" s="37"/>
      <c r="HNW39" s="37"/>
      <c r="HNX39" s="37"/>
      <c r="HNY39" s="37"/>
      <c r="HNZ39" s="37"/>
      <c r="HOA39" s="37"/>
      <c r="HOB39" s="37"/>
      <c r="HOC39" s="37"/>
      <c r="HOD39" s="37"/>
      <c r="HOE39" s="37"/>
      <c r="HOF39" s="37"/>
      <c r="HOG39" s="33"/>
      <c r="HOH39" s="20"/>
      <c r="HOI39" s="20"/>
      <c r="HOJ39" s="36"/>
      <c r="HOK39" s="37"/>
      <c r="HOL39" s="37"/>
      <c r="HOM39" s="37"/>
      <c r="HON39" s="37"/>
      <c r="HOO39" s="37"/>
      <c r="HOP39" s="37"/>
      <c r="HOQ39" s="37"/>
      <c r="HOR39" s="37"/>
      <c r="HOS39" s="37"/>
      <c r="HOT39" s="37"/>
      <c r="HOU39" s="37"/>
      <c r="HOV39" s="37"/>
      <c r="HOW39" s="37"/>
      <c r="HOX39" s="37"/>
      <c r="HOY39" s="37"/>
      <c r="HOZ39" s="37"/>
      <c r="HPA39" s="37"/>
      <c r="HPB39" s="37"/>
      <c r="HPC39" s="33"/>
      <c r="HPD39" s="20"/>
      <c r="HPE39" s="20"/>
      <c r="HPF39" s="36"/>
      <c r="HPG39" s="37"/>
      <c r="HPH39" s="37"/>
      <c r="HPI39" s="37"/>
      <c r="HPJ39" s="37"/>
      <c r="HPK39" s="37"/>
      <c r="HPL39" s="37"/>
      <c r="HPM39" s="37"/>
      <c r="HPN39" s="37"/>
      <c r="HPO39" s="37"/>
      <c r="HPP39" s="37"/>
      <c r="HPQ39" s="37"/>
      <c r="HPR39" s="37"/>
      <c r="HPS39" s="37"/>
      <c r="HPT39" s="37"/>
      <c r="HPU39" s="37"/>
      <c r="HPV39" s="37"/>
      <c r="HPW39" s="37"/>
      <c r="HPX39" s="37"/>
      <c r="HPY39" s="33"/>
      <c r="HPZ39" s="20"/>
      <c r="HQA39" s="20"/>
      <c r="HQB39" s="36"/>
      <c r="HQC39" s="37"/>
      <c r="HQD39" s="37"/>
      <c r="HQE39" s="37"/>
      <c r="HQF39" s="37"/>
      <c r="HQG39" s="37"/>
      <c r="HQH39" s="37"/>
      <c r="HQI39" s="37"/>
      <c r="HQJ39" s="37"/>
      <c r="HQK39" s="37"/>
      <c r="HQL39" s="37"/>
      <c r="HQM39" s="37"/>
      <c r="HQN39" s="37"/>
      <c r="HQO39" s="37"/>
      <c r="HQP39" s="37"/>
      <c r="HQQ39" s="37"/>
      <c r="HQR39" s="37"/>
      <c r="HQS39" s="37"/>
      <c r="HQT39" s="37"/>
      <c r="HQU39" s="33"/>
      <c r="HQV39" s="20"/>
      <c r="HQW39" s="20"/>
      <c r="HQX39" s="36"/>
      <c r="HQY39" s="37"/>
      <c r="HQZ39" s="37"/>
      <c r="HRA39" s="37"/>
      <c r="HRB39" s="37"/>
      <c r="HRC39" s="37"/>
      <c r="HRD39" s="37"/>
      <c r="HRE39" s="37"/>
      <c r="HRF39" s="37"/>
      <c r="HRG39" s="37"/>
      <c r="HRH39" s="37"/>
      <c r="HRI39" s="37"/>
      <c r="HRJ39" s="37"/>
      <c r="HRK39" s="37"/>
      <c r="HRL39" s="37"/>
      <c r="HRM39" s="37"/>
      <c r="HRN39" s="37"/>
      <c r="HRO39" s="37"/>
      <c r="HRP39" s="37"/>
      <c r="HRQ39" s="33"/>
      <c r="HRR39" s="20"/>
      <c r="HRS39" s="20"/>
      <c r="HRT39" s="36"/>
      <c r="HRU39" s="37"/>
      <c r="HRV39" s="37"/>
      <c r="HRW39" s="37"/>
      <c r="HRX39" s="37"/>
      <c r="HRY39" s="37"/>
      <c r="HRZ39" s="37"/>
      <c r="HSA39" s="37"/>
      <c r="HSB39" s="37"/>
      <c r="HSC39" s="37"/>
      <c r="HSD39" s="37"/>
      <c r="HSE39" s="37"/>
      <c r="HSF39" s="37"/>
      <c r="HSG39" s="37"/>
      <c r="HSH39" s="37"/>
      <c r="HSI39" s="37"/>
      <c r="HSJ39" s="37"/>
      <c r="HSK39" s="37"/>
      <c r="HSL39" s="37"/>
      <c r="HSM39" s="33"/>
      <c r="HSN39" s="20"/>
      <c r="HSO39" s="20"/>
      <c r="HSP39" s="36"/>
      <c r="HSQ39" s="37"/>
      <c r="HSR39" s="37"/>
      <c r="HSS39" s="37"/>
      <c r="HST39" s="37"/>
      <c r="HSU39" s="37"/>
      <c r="HSV39" s="37"/>
      <c r="HSW39" s="37"/>
      <c r="HSX39" s="37"/>
      <c r="HSY39" s="37"/>
      <c r="HSZ39" s="37"/>
      <c r="HTA39" s="37"/>
      <c r="HTB39" s="37"/>
      <c r="HTC39" s="37"/>
      <c r="HTD39" s="37"/>
      <c r="HTE39" s="37"/>
      <c r="HTF39" s="37"/>
      <c r="HTG39" s="37"/>
      <c r="HTH39" s="37"/>
      <c r="HTI39" s="33"/>
      <c r="HTJ39" s="20"/>
      <c r="HTK39" s="20"/>
      <c r="HTL39" s="36"/>
      <c r="HTM39" s="37"/>
      <c r="HTN39" s="37"/>
      <c r="HTO39" s="37"/>
      <c r="HTP39" s="37"/>
      <c r="HTQ39" s="37"/>
      <c r="HTR39" s="37"/>
      <c r="HTS39" s="37"/>
      <c r="HTT39" s="37"/>
      <c r="HTU39" s="37"/>
      <c r="HTV39" s="37"/>
      <c r="HTW39" s="37"/>
      <c r="HTX39" s="37"/>
      <c r="HTY39" s="37"/>
      <c r="HTZ39" s="37"/>
      <c r="HUA39" s="37"/>
      <c r="HUB39" s="37"/>
      <c r="HUC39" s="37"/>
      <c r="HUD39" s="37"/>
      <c r="HUE39" s="33"/>
      <c r="HUF39" s="20"/>
      <c r="HUG39" s="20"/>
      <c r="HUH39" s="36"/>
      <c r="HUI39" s="37"/>
      <c r="HUJ39" s="37"/>
      <c r="HUK39" s="37"/>
      <c r="HUL39" s="37"/>
      <c r="HUM39" s="37"/>
      <c r="HUN39" s="37"/>
      <c r="HUO39" s="37"/>
      <c r="HUP39" s="37"/>
      <c r="HUQ39" s="37"/>
      <c r="HUR39" s="37"/>
      <c r="HUS39" s="37"/>
      <c r="HUT39" s="37"/>
      <c r="HUU39" s="37"/>
      <c r="HUV39" s="37"/>
      <c r="HUW39" s="37"/>
      <c r="HUX39" s="37"/>
      <c r="HUY39" s="37"/>
      <c r="HUZ39" s="37"/>
      <c r="HVA39" s="33"/>
      <c r="HVB39" s="20"/>
      <c r="HVC39" s="20"/>
      <c r="HVD39" s="36"/>
      <c r="HVE39" s="37"/>
      <c r="HVF39" s="37"/>
      <c r="HVG39" s="37"/>
      <c r="HVH39" s="37"/>
      <c r="HVI39" s="37"/>
      <c r="HVJ39" s="37"/>
      <c r="HVK39" s="37"/>
      <c r="HVL39" s="37"/>
      <c r="HVM39" s="37"/>
      <c r="HVN39" s="37"/>
      <c r="HVO39" s="37"/>
      <c r="HVP39" s="37"/>
      <c r="HVQ39" s="37"/>
      <c r="HVR39" s="37"/>
      <c r="HVS39" s="37"/>
      <c r="HVT39" s="37"/>
      <c r="HVU39" s="37"/>
      <c r="HVV39" s="37"/>
      <c r="HVW39" s="33"/>
      <c r="HVX39" s="20"/>
      <c r="HVY39" s="20"/>
      <c r="HVZ39" s="36"/>
      <c r="HWA39" s="37"/>
      <c r="HWB39" s="37"/>
      <c r="HWC39" s="37"/>
      <c r="HWD39" s="37"/>
      <c r="HWE39" s="37"/>
      <c r="HWF39" s="37"/>
      <c r="HWG39" s="37"/>
      <c r="HWH39" s="37"/>
      <c r="HWI39" s="37"/>
      <c r="HWJ39" s="37"/>
      <c r="HWK39" s="37"/>
      <c r="HWL39" s="37"/>
      <c r="HWM39" s="37"/>
      <c r="HWN39" s="37"/>
      <c r="HWO39" s="37"/>
      <c r="HWP39" s="37"/>
      <c r="HWQ39" s="37"/>
      <c r="HWR39" s="37"/>
      <c r="HWS39" s="33"/>
      <c r="HWT39" s="20"/>
      <c r="HWU39" s="20"/>
      <c r="HWV39" s="36"/>
      <c r="HWW39" s="37"/>
      <c r="HWX39" s="37"/>
      <c r="HWY39" s="37"/>
      <c r="HWZ39" s="37"/>
      <c r="HXA39" s="37"/>
      <c r="HXB39" s="37"/>
      <c r="HXC39" s="37"/>
      <c r="HXD39" s="37"/>
      <c r="HXE39" s="37"/>
      <c r="HXF39" s="37"/>
      <c r="HXG39" s="37"/>
      <c r="HXH39" s="37"/>
      <c r="HXI39" s="37"/>
      <c r="HXJ39" s="37"/>
      <c r="HXK39" s="37"/>
      <c r="HXL39" s="37"/>
      <c r="HXM39" s="37"/>
      <c r="HXN39" s="37"/>
      <c r="HXO39" s="33"/>
      <c r="HXP39" s="20"/>
      <c r="HXQ39" s="20"/>
      <c r="HXR39" s="36"/>
      <c r="HXS39" s="37"/>
      <c r="HXT39" s="37"/>
      <c r="HXU39" s="37"/>
      <c r="HXV39" s="37"/>
      <c r="HXW39" s="37"/>
      <c r="HXX39" s="37"/>
      <c r="HXY39" s="37"/>
      <c r="HXZ39" s="37"/>
      <c r="HYA39" s="37"/>
      <c r="HYB39" s="37"/>
      <c r="HYC39" s="37"/>
      <c r="HYD39" s="37"/>
      <c r="HYE39" s="37"/>
      <c r="HYF39" s="37"/>
      <c r="HYG39" s="37"/>
      <c r="HYH39" s="37"/>
      <c r="HYI39" s="37"/>
      <c r="HYJ39" s="37"/>
      <c r="HYK39" s="33"/>
      <c r="HYL39" s="20"/>
      <c r="HYM39" s="20"/>
      <c r="HYN39" s="36"/>
      <c r="HYO39" s="37"/>
      <c r="HYP39" s="37"/>
      <c r="HYQ39" s="37"/>
      <c r="HYR39" s="37"/>
      <c r="HYS39" s="37"/>
      <c r="HYT39" s="37"/>
      <c r="HYU39" s="37"/>
      <c r="HYV39" s="37"/>
      <c r="HYW39" s="37"/>
      <c r="HYX39" s="37"/>
      <c r="HYY39" s="37"/>
      <c r="HYZ39" s="37"/>
      <c r="HZA39" s="37"/>
      <c r="HZB39" s="37"/>
      <c r="HZC39" s="37"/>
      <c r="HZD39" s="37"/>
      <c r="HZE39" s="37"/>
      <c r="HZF39" s="37"/>
      <c r="HZG39" s="33"/>
      <c r="HZH39" s="20"/>
      <c r="HZI39" s="20"/>
      <c r="HZJ39" s="36"/>
      <c r="HZK39" s="37"/>
      <c r="HZL39" s="37"/>
      <c r="HZM39" s="37"/>
      <c r="HZN39" s="37"/>
      <c r="HZO39" s="37"/>
      <c r="HZP39" s="37"/>
      <c r="HZQ39" s="37"/>
      <c r="HZR39" s="37"/>
      <c r="HZS39" s="37"/>
      <c r="HZT39" s="37"/>
      <c r="HZU39" s="37"/>
      <c r="HZV39" s="37"/>
      <c r="HZW39" s="37"/>
      <c r="HZX39" s="37"/>
      <c r="HZY39" s="37"/>
      <c r="HZZ39" s="37"/>
      <c r="IAA39" s="37"/>
      <c r="IAB39" s="37"/>
      <c r="IAC39" s="33"/>
      <c r="IAD39" s="20"/>
      <c r="IAE39" s="20"/>
      <c r="IAF39" s="36"/>
      <c r="IAG39" s="37"/>
      <c r="IAH39" s="37"/>
      <c r="IAI39" s="37"/>
      <c r="IAJ39" s="37"/>
      <c r="IAK39" s="37"/>
      <c r="IAL39" s="37"/>
      <c r="IAM39" s="37"/>
      <c r="IAN39" s="37"/>
      <c r="IAO39" s="37"/>
      <c r="IAP39" s="37"/>
      <c r="IAQ39" s="37"/>
      <c r="IAR39" s="37"/>
      <c r="IAS39" s="37"/>
      <c r="IAT39" s="37"/>
      <c r="IAU39" s="37"/>
      <c r="IAV39" s="37"/>
      <c r="IAW39" s="37"/>
      <c r="IAX39" s="37"/>
      <c r="IAY39" s="33"/>
      <c r="IAZ39" s="20"/>
      <c r="IBA39" s="20"/>
      <c r="IBB39" s="36"/>
      <c r="IBC39" s="37"/>
      <c r="IBD39" s="37"/>
      <c r="IBE39" s="37"/>
      <c r="IBF39" s="37"/>
      <c r="IBG39" s="37"/>
      <c r="IBH39" s="37"/>
      <c r="IBI39" s="37"/>
      <c r="IBJ39" s="37"/>
      <c r="IBK39" s="37"/>
      <c r="IBL39" s="37"/>
      <c r="IBM39" s="37"/>
      <c r="IBN39" s="37"/>
      <c r="IBO39" s="37"/>
      <c r="IBP39" s="37"/>
      <c r="IBQ39" s="37"/>
      <c r="IBR39" s="37"/>
      <c r="IBS39" s="37"/>
      <c r="IBT39" s="37"/>
      <c r="IBU39" s="33"/>
      <c r="IBV39" s="20"/>
      <c r="IBW39" s="20"/>
      <c r="IBX39" s="36"/>
      <c r="IBY39" s="37"/>
      <c r="IBZ39" s="37"/>
      <c r="ICA39" s="37"/>
      <c r="ICB39" s="37"/>
      <c r="ICC39" s="37"/>
      <c r="ICD39" s="37"/>
      <c r="ICE39" s="37"/>
      <c r="ICF39" s="37"/>
      <c r="ICG39" s="37"/>
      <c r="ICH39" s="37"/>
      <c r="ICI39" s="37"/>
      <c r="ICJ39" s="37"/>
      <c r="ICK39" s="37"/>
      <c r="ICL39" s="37"/>
      <c r="ICM39" s="37"/>
      <c r="ICN39" s="37"/>
      <c r="ICO39" s="37"/>
      <c r="ICP39" s="37"/>
      <c r="ICQ39" s="33"/>
      <c r="ICR39" s="20"/>
      <c r="ICS39" s="20"/>
      <c r="ICT39" s="36"/>
      <c r="ICU39" s="37"/>
      <c r="ICV39" s="37"/>
      <c r="ICW39" s="37"/>
      <c r="ICX39" s="37"/>
      <c r="ICY39" s="37"/>
      <c r="ICZ39" s="37"/>
      <c r="IDA39" s="37"/>
      <c r="IDB39" s="37"/>
      <c r="IDC39" s="37"/>
      <c r="IDD39" s="37"/>
      <c r="IDE39" s="37"/>
      <c r="IDF39" s="37"/>
      <c r="IDG39" s="37"/>
      <c r="IDH39" s="37"/>
      <c r="IDI39" s="37"/>
      <c r="IDJ39" s="37"/>
      <c r="IDK39" s="37"/>
      <c r="IDL39" s="37"/>
      <c r="IDM39" s="33"/>
      <c r="IDN39" s="20"/>
      <c r="IDO39" s="20"/>
      <c r="IDP39" s="36"/>
      <c r="IDQ39" s="37"/>
      <c r="IDR39" s="37"/>
      <c r="IDS39" s="37"/>
      <c r="IDT39" s="37"/>
      <c r="IDU39" s="37"/>
      <c r="IDV39" s="37"/>
      <c r="IDW39" s="37"/>
      <c r="IDX39" s="37"/>
      <c r="IDY39" s="37"/>
      <c r="IDZ39" s="37"/>
      <c r="IEA39" s="37"/>
      <c r="IEB39" s="37"/>
      <c r="IEC39" s="37"/>
      <c r="IED39" s="37"/>
      <c r="IEE39" s="37"/>
      <c r="IEF39" s="37"/>
      <c r="IEG39" s="37"/>
      <c r="IEH39" s="37"/>
      <c r="IEI39" s="33"/>
      <c r="IEJ39" s="20"/>
      <c r="IEK39" s="20"/>
      <c r="IEL39" s="36"/>
      <c r="IEM39" s="37"/>
      <c r="IEN39" s="37"/>
      <c r="IEO39" s="37"/>
      <c r="IEP39" s="37"/>
      <c r="IEQ39" s="37"/>
      <c r="IER39" s="37"/>
      <c r="IES39" s="37"/>
      <c r="IET39" s="37"/>
      <c r="IEU39" s="37"/>
      <c r="IEV39" s="37"/>
      <c r="IEW39" s="37"/>
      <c r="IEX39" s="37"/>
      <c r="IEY39" s="37"/>
      <c r="IEZ39" s="37"/>
      <c r="IFA39" s="37"/>
      <c r="IFB39" s="37"/>
      <c r="IFC39" s="37"/>
      <c r="IFD39" s="37"/>
      <c r="IFE39" s="33"/>
      <c r="IFF39" s="20"/>
      <c r="IFG39" s="20"/>
      <c r="IFH39" s="36"/>
      <c r="IFI39" s="37"/>
      <c r="IFJ39" s="37"/>
      <c r="IFK39" s="37"/>
      <c r="IFL39" s="37"/>
      <c r="IFM39" s="37"/>
      <c r="IFN39" s="37"/>
      <c r="IFO39" s="37"/>
      <c r="IFP39" s="37"/>
      <c r="IFQ39" s="37"/>
      <c r="IFR39" s="37"/>
      <c r="IFS39" s="37"/>
      <c r="IFT39" s="37"/>
      <c r="IFU39" s="37"/>
      <c r="IFV39" s="37"/>
      <c r="IFW39" s="37"/>
      <c r="IFX39" s="37"/>
      <c r="IFY39" s="37"/>
      <c r="IFZ39" s="37"/>
      <c r="IGA39" s="33"/>
      <c r="IGB39" s="20"/>
      <c r="IGC39" s="20"/>
      <c r="IGD39" s="36"/>
      <c r="IGE39" s="37"/>
      <c r="IGF39" s="37"/>
      <c r="IGG39" s="37"/>
      <c r="IGH39" s="37"/>
      <c r="IGI39" s="37"/>
      <c r="IGJ39" s="37"/>
      <c r="IGK39" s="37"/>
      <c r="IGL39" s="37"/>
      <c r="IGM39" s="37"/>
      <c r="IGN39" s="37"/>
      <c r="IGO39" s="37"/>
      <c r="IGP39" s="37"/>
      <c r="IGQ39" s="37"/>
      <c r="IGR39" s="37"/>
      <c r="IGS39" s="37"/>
      <c r="IGT39" s="37"/>
      <c r="IGU39" s="37"/>
      <c r="IGV39" s="37"/>
      <c r="IGW39" s="33"/>
      <c r="IGX39" s="20"/>
      <c r="IGY39" s="20"/>
      <c r="IGZ39" s="36"/>
      <c r="IHA39" s="37"/>
      <c r="IHB39" s="37"/>
      <c r="IHC39" s="37"/>
      <c r="IHD39" s="37"/>
      <c r="IHE39" s="37"/>
      <c r="IHF39" s="37"/>
      <c r="IHG39" s="37"/>
      <c r="IHH39" s="37"/>
      <c r="IHI39" s="37"/>
      <c r="IHJ39" s="37"/>
      <c r="IHK39" s="37"/>
      <c r="IHL39" s="37"/>
      <c r="IHM39" s="37"/>
      <c r="IHN39" s="37"/>
      <c r="IHO39" s="37"/>
      <c r="IHP39" s="37"/>
      <c r="IHQ39" s="37"/>
      <c r="IHR39" s="37"/>
      <c r="IHS39" s="33"/>
      <c r="IHT39" s="20"/>
      <c r="IHU39" s="20"/>
      <c r="IHV39" s="36"/>
      <c r="IHW39" s="37"/>
      <c r="IHX39" s="37"/>
      <c r="IHY39" s="37"/>
      <c r="IHZ39" s="37"/>
      <c r="IIA39" s="37"/>
      <c r="IIB39" s="37"/>
      <c r="IIC39" s="37"/>
      <c r="IID39" s="37"/>
      <c r="IIE39" s="37"/>
      <c r="IIF39" s="37"/>
      <c r="IIG39" s="37"/>
      <c r="IIH39" s="37"/>
      <c r="III39" s="37"/>
      <c r="IIJ39" s="37"/>
      <c r="IIK39" s="37"/>
      <c r="IIL39" s="37"/>
      <c r="IIM39" s="37"/>
      <c r="IIN39" s="37"/>
      <c r="IIO39" s="33"/>
      <c r="IIP39" s="20"/>
      <c r="IIQ39" s="20"/>
      <c r="IIR39" s="36"/>
      <c r="IIS39" s="37"/>
      <c r="IIT39" s="37"/>
      <c r="IIU39" s="37"/>
      <c r="IIV39" s="37"/>
      <c r="IIW39" s="37"/>
      <c r="IIX39" s="37"/>
      <c r="IIY39" s="37"/>
      <c r="IIZ39" s="37"/>
      <c r="IJA39" s="37"/>
      <c r="IJB39" s="37"/>
      <c r="IJC39" s="37"/>
      <c r="IJD39" s="37"/>
      <c r="IJE39" s="37"/>
      <c r="IJF39" s="37"/>
      <c r="IJG39" s="37"/>
      <c r="IJH39" s="37"/>
      <c r="IJI39" s="37"/>
      <c r="IJJ39" s="37"/>
      <c r="IJK39" s="33"/>
      <c r="IJL39" s="20"/>
      <c r="IJM39" s="20"/>
      <c r="IJN39" s="36"/>
      <c r="IJO39" s="37"/>
      <c r="IJP39" s="37"/>
      <c r="IJQ39" s="37"/>
      <c r="IJR39" s="37"/>
      <c r="IJS39" s="37"/>
      <c r="IJT39" s="37"/>
      <c r="IJU39" s="37"/>
      <c r="IJV39" s="37"/>
      <c r="IJW39" s="37"/>
      <c r="IJX39" s="37"/>
      <c r="IJY39" s="37"/>
      <c r="IJZ39" s="37"/>
      <c r="IKA39" s="37"/>
      <c r="IKB39" s="37"/>
      <c r="IKC39" s="37"/>
      <c r="IKD39" s="37"/>
      <c r="IKE39" s="37"/>
      <c r="IKF39" s="37"/>
      <c r="IKG39" s="33"/>
      <c r="IKH39" s="20"/>
      <c r="IKI39" s="20"/>
      <c r="IKJ39" s="36"/>
      <c r="IKK39" s="37"/>
      <c r="IKL39" s="37"/>
      <c r="IKM39" s="37"/>
      <c r="IKN39" s="37"/>
      <c r="IKO39" s="37"/>
      <c r="IKP39" s="37"/>
      <c r="IKQ39" s="37"/>
      <c r="IKR39" s="37"/>
      <c r="IKS39" s="37"/>
      <c r="IKT39" s="37"/>
      <c r="IKU39" s="37"/>
      <c r="IKV39" s="37"/>
      <c r="IKW39" s="37"/>
      <c r="IKX39" s="37"/>
      <c r="IKY39" s="37"/>
      <c r="IKZ39" s="37"/>
      <c r="ILA39" s="37"/>
      <c r="ILB39" s="37"/>
      <c r="ILC39" s="33"/>
      <c r="ILD39" s="20"/>
      <c r="ILE39" s="20"/>
      <c r="ILF39" s="36"/>
      <c r="ILG39" s="37"/>
      <c r="ILH39" s="37"/>
      <c r="ILI39" s="37"/>
      <c r="ILJ39" s="37"/>
      <c r="ILK39" s="37"/>
      <c r="ILL39" s="37"/>
      <c r="ILM39" s="37"/>
      <c r="ILN39" s="37"/>
      <c r="ILO39" s="37"/>
      <c r="ILP39" s="37"/>
      <c r="ILQ39" s="37"/>
      <c r="ILR39" s="37"/>
      <c r="ILS39" s="37"/>
      <c r="ILT39" s="37"/>
      <c r="ILU39" s="37"/>
      <c r="ILV39" s="37"/>
      <c r="ILW39" s="37"/>
      <c r="ILX39" s="37"/>
      <c r="ILY39" s="33"/>
      <c r="ILZ39" s="20"/>
      <c r="IMA39" s="20"/>
      <c r="IMB39" s="36"/>
      <c r="IMC39" s="37"/>
      <c r="IMD39" s="37"/>
      <c r="IME39" s="37"/>
      <c r="IMF39" s="37"/>
      <c r="IMG39" s="37"/>
      <c r="IMH39" s="37"/>
      <c r="IMI39" s="37"/>
      <c r="IMJ39" s="37"/>
      <c r="IMK39" s="37"/>
      <c r="IML39" s="37"/>
      <c r="IMM39" s="37"/>
      <c r="IMN39" s="37"/>
      <c r="IMO39" s="37"/>
      <c r="IMP39" s="37"/>
      <c r="IMQ39" s="37"/>
      <c r="IMR39" s="37"/>
      <c r="IMS39" s="37"/>
      <c r="IMT39" s="37"/>
      <c r="IMU39" s="33"/>
      <c r="IMV39" s="20"/>
      <c r="IMW39" s="20"/>
      <c r="IMX39" s="36"/>
      <c r="IMY39" s="37"/>
      <c r="IMZ39" s="37"/>
      <c r="INA39" s="37"/>
      <c r="INB39" s="37"/>
      <c r="INC39" s="37"/>
      <c r="IND39" s="37"/>
      <c r="INE39" s="37"/>
      <c r="INF39" s="37"/>
      <c r="ING39" s="37"/>
      <c r="INH39" s="37"/>
      <c r="INI39" s="37"/>
      <c r="INJ39" s="37"/>
      <c r="INK39" s="37"/>
      <c r="INL39" s="37"/>
      <c r="INM39" s="37"/>
      <c r="INN39" s="37"/>
      <c r="INO39" s="37"/>
      <c r="INP39" s="37"/>
      <c r="INQ39" s="33"/>
      <c r="INR39" s="20"/>
      <c r="INS39" s="20"/>
      <c r="INT39" s="36"/>
      <c r="INU39" s="37"/>
      <c r="INV39" s="37"/>
      <c r="INW39" s="37"/>
      <c r="INX39" s="37"/>
      <c r="INY39" s="37"/>
      <c r="INZ39" s="37"/>
      <c r="IOA39" s="37"/>
      <c r="IOB39" s="37"/>
      <c r="IOC39" s="37"/>
      <c r="IOD39" s="37"/>
      <c r="IOE39" s="37"/>
      <c r="IOF39" s="37"/>
      <c r="IOG39" s="37"/>
      <c r="IOH39" s="37"/>
      <c r="IOI39" s="37"/>
      <c r="IOJ39" s="37"/>
      <c r="IOK39" s="37"/>
      <c r="IOL39" s="37"/>
      <c r="IOM39" s="33"/>
      <c r="ION39" s="20"/>
      <c r="IOO39" s="20"/>
      <c r="IOP39" s="36"/>
      <c r="IOQ39" s="37"/>
      <c r="IOR39" s="37"/>
      <c r="IOS39" s="37"/>
      <c r="IOT39" s="37"/>
      <c r="IOU39" s="37"/>
      <c r="IOV39" s="37"/>
      <c r="IOW39" s="37"/>
      <c r="IOX39" s="37"/>
      <c r="IOY39" s="37"/>
      <c r="IOZ39" s="37"/>
      <c r="IPA39" s="37"/>
      <c r="IPB39" s="37"/>
      <c r="IPC39" s="37"/>
      <c r="IPD39" s="37"/>
      <c r="IPE39" s="37"/>
      <c r="IPF39" s="37"/>
      <c r="IPG39" s="37"/>
      <c r="IPH39" s="37"/>
      <c r="IPI39" s="33"/>
      <c r="IPJ39" s="20"/>
      <c r="IPK39" s="20"/>
      <c r="IPL39" s="36"/>
      <c r="IPM39" s="37"/>
      <c r="IPN39" s="37"/>
      <c r="IPO39" s="37"/>
      <c r="IPP39" s="37"/>
      <c r="IPQ39" s="37"/>
      <c r="IPR39" s="37"/>
      <c r="IPS39" s="37"/>
      <c r="IPT39" s="37"/>
      <c r="IPU39" s="37"/>
      <c r="IPV39" s="37"/>
      <c r="IPW39" s="37"/>
      <c r="IPX39" s="37"/>
      <c r="IPY39" s="37"/>
      <c r="IPZ39" s="37"/>
      <c r="IQA39" s="37"/>
      <c r="IQB39" s="37"/>
      <c r="IQC39" s="37"/>
      <c r="IQD39" s="37"/>
      <c r="IQE39" s="33"/>
      <c r="IQF39" s="20"/>
      <c r="IQG39" s="20"/>
      <c r="IQH39" s="36"/>
      <c r="IQI39" s="37"/>
      <c r="IQJ39" s="37"/>
      <c r="IQK39" s="37"/>
      <c r="IQL39" s="37"/>
      <c r="IQM39" s="37"/>
      <c r="IQN39" s="37"/>
      <c r="IQO39" s="37"/>
      <c r="IQP39" s="37"/>
      <c r="IQQ39" s="37"/>
      <c r="IQR39" s="37"/>
      <c r="IQS39" s="37"/>
      <c r="IQT39" s="37"/>
      <c r="IQU39" s="37"/>
      <c r="IQV39" s="37"/>
      <c r="IQW39" s="37"/>
      <c r="IQX39" s="37"/>
      <c r="IQY39" s="37"/>
      <c r="IQZ39" s="37"/>
      <c r="IRA39" s="33"/>
      <c r="IRB39" s="20"/>
      <c r="IRC39" s="20"/>
      <c r="IRD39" s="36"/>
      <c r="IRE39" s="37"/>
      <c r="IRF39" s="37"/>
      <c r="IRG39" s="37"/>
      <c r="IRH39" s="37"/>
      <c r="IRI39" s="37"/>
      <c r="IRJ39" s="37"/>
      <c r="IRK39" s="37"/>
      <c r="IRL39" s="37"/>
      <c r="IRM39" s="37"/>
      <c r="IRN39" s="37"/>
      <c r="IRO39" s="37"/>
      <c r="IRP39" s="37"/>
      <c r="IRQ39" s="37"/>
      <c r="IRR39" s="37"/>
      <c r="IRS39" s="37"/>
      <c r="IRT39" s="37"/>
      <c r="IRU39" s="37"/>
      <c r="IRV39" s="37"/>
      <c r="IRW39" s="33"/>
      <c r="IRX39" s="20"/>
      <c r="IRY39" s="20"/>
      <c r="IRZ39" s="36"/>
      <c r="ISA39" s="37"/>
      <c r="ISB39" s="37"/>
      <c r="ISC39" s="37"/>
      <c r="ISD39" s="37"/>
      <c r="ISE39" s="37"/>
      <c r="ISF39" s="37"/>
      <c r="ISG39" s="37"/>
      <c r="ISH39" s="37"/>
      <c r="ISI39" s="37"/>
      <c r="ISJ39" s="37"/>
      <c r="ISK39" s="37"/>
      <c r="ISL39" s="37"/>
      <c r="ISM39" s="37"/>
      <c r="ISN39" s="37"/>
      <c r="ISO39" s="37"/>
      <c r="ISP39" s="37"/>
      <c r="ISQ39" s="37"/>
      <c r="ISR39" s="37"/>
      <c r="ISS39" s="33"/>
      <c r="IST39" s="20"/>
      <c r="ISU39" s="20"/>
      <c r="ISV39" s="36"/>
      <c r="ISW39" s="37"/>
      <c r="ISX39" s="37"/>
      <c r="ISY39" s="37"/>
      <c r="ISZ39" s="37"/>
      <c r="ITA39" s="37"/>
      <c r="ITB39" s="37"/>
      <c r="ITC39" s="37"/>
      <c r="ITD39" s="37"/>
      <c r="ITE39" s="37"/>
      <c r="ITF39" s="37"/>
      <c r="ITG39" s="37"/>
      <c r="ITH39" s="37"/>
      <c r="ITI39" s="37"/>
      <c r="ITJ39" s="37"/>
      <c r="ITK39" s="37"/>
      <c r="ITL39" s="37"/>
      <c r="ITM39" s="37"/>
      <c r="ITN39" s="37"/>
      <c r="ITO39" s="33"/>
      <c r="ITP39" s="20"/>
      <c r="ITQ39" s="20"/>
      <c r="ITR39" s="36"/>
      <c r="ITS39" s="37"/>
      <c r="ITT39" s="37"/>
      <c r="ITU39" s="37"/>
      <c r="ITV39" s="37"/>
      <c r="ITW39" s="37"/>
      <c r="ITX39" s="37"/>
      <c r="ITY39" s="37"/>
      <c r="ITZ39" s="37"/>
      <c r="IUA39" s="37"/>
      <c r="IUB39" s="37"/>
      <c r="IUC39" s="37"/>
      <c r="IUD39" s="37"/>
      <c r="IUE39" s="37"/>
      <c r="IUF39" s="37"/>
      <c r="IUG39" s="37"/>
      <c r="IUH39" s="37"/>
      <c r="IUI39" s="37"/>
      <c r="IUJ39" s="37"/>
      <c r="IUK39" s="33"/>
      <c r="IUL39" s="20"/>
      <c r="IUM39" s="20"/>
      <c r="IUN39" s="36"/>
      <c r="IUO39" s="37"/>
      <c r="IUP39" s="37"/>
      <c r="IUQ39" s="37"/>
      <c r="IUR39" s="37"/>
      <c r="IUS39" s="37"/>
      <c r="IUT39" s="37"/>
      <c r="IUU39" s="37"/>
      <c r="IUV39" s="37"/>
      <c r="IUW39" s="37"/>
      <c r="IUX39" s="37"/>
      <c r="IUY39" s="37"/>
      <c r="IUZ39" s="37"/>
      <c r="IVA39" s="37"/>
      <c r="IVB39" s="37"/>
      <c r="IVC39" s="37"/>
      <c r="IVD39" s="37"/>
      <c r="IVE39" s="37"/>
      <c r="IVF39" s="37"/>
      <c r="IVG39" s="33"/>
      <c r="IVH39" s="20"/>
      <c r="IVI39" s="20"/>
      <c r="IVJ39" s="36"/>
      <c r="IVK39" s="37"/>
      <c r="IVL39" s="37"/>
      <c r="IVM39" s="37"/>
      <c r="IVN39" s="37"/>
      <c r="IVO39" s="37"/>
      <c r="IVP39" s="37"/>
      <c r="IVQ39" s="37"/>
      <c r="IVR39" s="37"/>
      <c r="IVS39" s="37"/>
      <c r="IVT39" s="37"/>
      <c r="IVU39" s="37"/>
      <c r="IVV39" s="37"/>
      <c r="IVW39" s="37"/>
      <c r="IVX39" s="37"/>
      <c r="IVY39" s="37"/>
      <c r="IVZ39" s="37"/>
      <c r="IWA39" s="37"/>
      <c r="IWB39" s="37"/>
      <c r="IWC39" s="33"/>
      <c r="IWD39" s="20"/>
      <c r="IWE39" s="20"/>
      <c r="IWF39" s="36"/>
      <c r="IWG39" s="37"/>
      <c r="IWH39" s="37"/>
      <c r="IWI39" s="37"/>
      <c r="IWJ39" s="37"/>
      <c r="IWK39" s="37"/>
      <c r="IWL39" s="37"/>
      <c r="IWM39" s="37"/>
      <c r="IWN39" s="37"/>
      <c r="IWO39" s="37"/>
      <c r="IWP39" s="37"/>
      <c r="IWQ39" s="37"/>
      <c r="IWR39" s="37"/>
      <c r="IWS39" s="37"/>
      <c r="IWT39" s="37"/>
      <c r="IWU39" s="37"/>
      <c r="IWV39" s="37"/>
      <c r="IWW39" s="37"/>
      <c r="IWX39" s="37"/>
      <c r="IWY39" s="33"/>
      <c r="IWZ39" s="20"/>
      <c r="IXA39" s="20"/>
      <c r="IXB39" s="36"/>
      <c r="IXC39" s="37"/>
      <c r="IXD39" s="37"/>
      <c r="IXE39" s="37"/>
      <c r="IXF39" s="37"/>
      <c r="IXG39" s="37"/>
      <c r="IXH39" s="37"/>
      <c r="IXI39" s="37"/>
      <c r="IXJ39" s="37"/>
      <c r="IXK39" s="37"/>
      <c r="IXL39" s="37"/>
      <c r="IXM39" s="37"/>
      <c r="IXN39" s="37"/>
      <c r="IXO39" s="37"/>
      <c r="IXP39" s="37"/>
      <c r="IXQ39" s="37"/>
      <c r="IXR39" s="37"/>
      <c r="IXS39" s="37"/>
      <c r="IXT39" s="37"/>
      <c r="IXU39" s="33"/>
      <c r="IXV39" s="20"/>
      <c r="IXW39" s="20"/>
      <c r="IXX39" s="36"/>
      <c r="IXY39" s="37"/>
      <c r="IXZ39" s="37"/>
      <c r="IYA39" s="37"/>
      <c r="IYB39" s="37"/>
      <c r="IYC39" s="37"/>
      <c r="IYD39" s="37"/>
      <c r="IYE39" s="37"/>
      <c r="IYF39" s="37"/>
      <c r="IYG39" s="37"/>
      <c r="IYH39" s="37"/>
      <c r="IYI39" s="37"/>
      <c r="IYJ39" s="37"/>
      <c r="IYK39" s="37"/>
      <c r="IYL39" s="37"/>
      <c r="IYM39" s="37"/>
      <c r="IYN39" s="37"/>
      <c r="IYO39" s="37"/>
      <c r="IYP39" s="37"/>
      <c r="IYQ39" s="33"/>
      <c r="IYR39" s="20"/>
      <c r="IYS39" s="20"/>
      <c r="IYT39" s="36"/>
      <c r="IYU39" s="37"/>
      <c r="IYV39" s="37"/>
      <c r="IYW39" s="37"/>
      <c r="IYX39" s="37"/>
      <c r="IYY39" s="37"/>
      <c r="IYZ39" s="37"/>
      <c r="IZA39" s="37"/>
      <c r="IZB39" s="37"/>
      <c r="IZC39" s="37"/>
      <c r="IZD39" s="37"/>
      <c r="IZE39" s="37"/>
      <c r="IZF39" s="37"/>
      <c r="IZG39" s="37"/>
      <c r="IZH39" s="37"/>
      <c r="IZI39" s="37"/>
      <c r="IZJ39" s="37"/>
      <c r="IZK39" s="37"/>
      <c r="IZL39" s="37"/>
      <c r="IZM39" s="33"/>
      <c r="IZN39" s="20"/>
      <c r="IZO39" s="20"/>
      <c r="IZP39" s="36"/>
      <c r="IZQ39" s="37"/>
      <c r="IZR39" s="37"/>
      <c r="IZS39" s="37"/>
      <c r="IZT39" s="37"/>
      <c r="IZU39" s="37"/>
      <c r="IZV39" s="37"/>
      <c r="IZW39" s="37"/>
      <c r="IZX39" s="37"/>
      <c r="IZY39" s="37"/>
      <c r="IZZ39" s="37"/>
      <c r="JAA39" s="37"/>
      <c r="JAB39" s="37"/>
      <c r="JAC39" s="37"/>
      <c r="JAD39" s="37"/>
      <c r="JAE39" s="37"/>
      <c r="JAF39" s="37"/>
      <c r="JAG39" s="37"/>
      <c r="JAH39" s="37"/>
      <c r="JAI39" s="33"/>
      <c r="JAJ39" s="20"/>
      <c r="JAK39" s="20"/>
      <c r="JAL39" s="36"/>
      <c r="JAM39" s="37"/>
      <c r="JAN39" s="37"/>
      <c r="JAO39" s="37"/>
      <c r="JAP39" s="37"/>
      <c r="JAQ39" s="37"/>
      <c r="JAR39" s="37"/>
      <c r="JAS39" s="37"/>
      <c r="JAT39" s="37"/>
      <c r="JAU39" s="37"/>
      <c r="JAV39" s="37"/>
      <c r="JAW39" s="37"/>
      <c r="JAX39" s="37"/>
      <c r="JAY39" s="37"/>
      <c r="JAZ39" s="37"/>
      <c r="JBA39" s="37"/>
      <c r="JBB39" s="37"/>
      <c r="JBC39" s="37"/>
      <c r="JBD39" s="37"/>
      <c r="JBE39" s="33"/>
      <c r="JBF39" s="20"/>
      <c r="JBG39" s="20"/>
      <c r="JBH39" s="36"/>
      <c r="JBI39" s="37"/>
      <c r="JBJ39" s="37"/>
      <c r="JBK39" s="37"/>
      <c r="JBL39" s="37"/>
      <c r="JBM39" s="37"/>
      <c r="JBN39" s="37"/>
      <c r="JBO39" s="37"/>
      <c r="JBP39" s="37"/>
      <c r="JBQ39" s="37"/>
      <c r="JBR39" s="37"/>
      <c r="JBS39" s="37"/>
      <c r="JBT39" s="37"/>
      <c r="JBU39" s="37"/>
      <c r="JBV39" s="37"/>
      <c r="JBW39" s="37"/>
      <c r="JBX39" s="37"/>
      <c r="JBY39" s="37"/>
      <c r="JBZ39" s="37"/>
      <c r="JCA39" s="33"/>
      <c r="JCB39" s="20"/>
      <c r="JCC39" s="20"/>
      <c r="JCD39" s="36"/>
      <c r="JCE39" s="37"/>
      <c r="JCF39" s="37"/>
      <c r="JCG39" s="37"/>
      <c r="JCH39" s="37"/>
      <c r="JCI39" s="37"/>
      <c r="JCJ39" s="37"/>
      <c r="JCK39" s="37"/>
      <c r="JCL39" s="37"/>
      <c r="JCM39" s="37"/>
      <c r="JCN39" s="37"/>
      <c r="JCO39" s="37"/>
      <c r="JCP39" s="37"/>
      <c r="JCQ39" s="37"/>
      <c r="JCR39" s="37"/>
      <c r="JCS39" s="37"/>
      <c r="JCT39" s="37"/>
      <c r="JCU39" s="37"/>
      <c r="JCV39" s="37"/>
      <c r="JCW39" s="33"/>
      <c r="JCX39" s="20"/>
      <c r="JCY39" s="20"/>
      <c r="JCZ39" s="36"/>
      <c r="JDA39" s="37"/>
      <c r="JDB39" s="37"/>
      <c r="JDC39" s="37"/>
      <c r="JDD39" s="37"/>
      <c r="JDE39" s="37"/>
      <c r="JDF39" s="37"/>
      <c r="JDG39" s="37"/>
      <c r="JDH39" s="37"/>
      <c r="JDI39" s="37"/>
      <c r="JDJ39" s="37"/>
      <c r="JDK39" s="37"/>
      <c r="JDL39" s="37"/>
      <c r="JDM39" s="37"/>
      <c r="JDN39" s="37"/>
      <c r="JDO39" s="37"/>
      <c r="JDP39" s="37"/>
      <c r="JDQ39" s="37"/>
      <c r="JDR39" s="37"/>
      <c r="JDS39" s="33"/>
      <c r="JDT39" s="20"/>
      <c r="JDU39" s="20"/>
      <c r="JDV39" s="36"/>
      <c r="JDW39" s="37"/>
      <c r="JDX39" s="37"/>
      <c r="JDY39" s="37"/>
      <c r="JDZ39" s="37"/>
      <c r="JEA39" s="37"/>
      <c r="JEB39" s="37"/>
      <c r="JEC39" s="37"/>
      <c r="JED39" s="37"/>
      <c r="JEE39" s="37"/>
      <c r="JEF39" s="37"/>
      <c r="JEG39" s="37"/>
      <c r="JEH39" s="37"/>
      <c r="JEI39" s="37"/>
      <c r="JEJ39" s="37"/>
      <c r="JEK39" s="37"/>
      <c r="JEL39" s="37"/>
      <c r="JEM39" s="37"/>
      <c r="JEN39" s="37"/>
      <c r="JEO39" s="33"/>
      <c r="JEP39" s="20"/>
      <c r="JEQ39" s="20"/>
      <c r="JER39" s="36"/>
      <c r="JES39" s="37"/>
      <c r="JET39" s="37"/>
      <c r="JEU39" s="37"/>
      <c r="JEV39" s="37"/>
      <c r="JEW39" s="37"/>
      <c r="JEX39" s="37"/>
      <c r="JEY39" s="37"/>
      <c r="JEZ39" s="37"/>
      <c r="JFA39" s="37"/>
      <c r="JFB39" s="37"/>
      <c r="JFC39" s="37"/>
      <c r="JFD39" s="37"/>
      <c r="JFE39" s="37"/>
      <c r="JFF39" s="37"/>
      <c r="JFG39" s="37"/>
      <c r="JFH39" s="37"/>
      <c r="JFI39" s="37"/>
      <c r="JFJ39" s="37"/>
      <c r="JFK39" s="33"/>
      <c r="JFL39" s="20"/>
      <c r="JFM39" s="20"/>
      <c r="JFN39" s="36"/>
      <c r="JFO39" s="37"/>
      <c r="JFP39" s="37"/>
      <c r="JFQ39" s="37"/>
      <c r="JFR39" s="37"/>
      <c r="JFS39" s="37"/>
      <c r="JFT39" s="37"/>
      <c r="JFU39" s="37"/>
      <c r="JFV39" s="37"/>
      <c r="JFW39" s="37"/>
      <c r="JFX39" s="37"/>
      <c r="JFY39" s="37"/>
      <c r="JFZ39" s="37"/>
      <c r="JGA39" s="37"/>
      <c r="JGB39" s="37"/>
      <c r="JGC39" s="37"/>
      <c r="JGD39" s="37"/>
      <c r="JGE39" s="37"/>
      <c r="JGF39" s="37"/>
      <c r="JGG39" s="33"/>
      <c r="JGH39" s="20"/>
      <c r="JGI39" s="20"/>
      <c r="JGJ39" s="36"/>
      <c r="JGK39" s="37"/>
      <c r="JGL39" s="37"/>
      <c r="JGM39" s="37"/>
      <c r="JGN39" s="37"/>
      <c r="JGO39" s="37"/>
      <c r="JGP39" s="37"/>
      <c r="JGQ39" s="37"/>
      <c r="JGR39" s="37"/>
      <c r="JGS39" s="37"/>
      <c r="JGT39" s="37"/>
      <c r="JGU39" s="37"/>
      <c r="JGV39" s="37"/>
      <c r="JGW39" s="37"/>
      <c r="JGX39" s="37"/>
      <c r="JGY39" s="37"/>
      <c r="JGZ39" s="37"/>
      <c r="JHA39" s="37"/>
      <c r="JHB39" s="37"/>
      <c r="JHC39" s="33"/>
      <c r="JHD39" s="20"/>
      <c r="JHE39" s="20"/>
      <c r="JHF39" s="36"/>
      <c r="JHG39" s="37"/>
      <c r="JHH39" s="37"/>
      <c r="JHI39" s="37"/>
      <c r="JHJ39" s="37"/>
      <c r="JHK39" s="37"/>
      <c r="JHL39" s="37"/>
      <c r="JHM39" s="37"/>
      <c r="JHN39" s="37"/>
      <c r="JHO39" s="37"/>
      <c r="JHP39" s="37"/>
      <c r="JHQ39" s="37"/>
      <c r="JHR39" s="37"/>
      <c r="JHS39" s="37"/>
      <c r="JHT39" s="37"/>
      <c r="JHU39" s="37"/>
      <c r="JHV39" s="37"/>
      <c r="JHW39" s="37"/>
      <c r="JHX39" s="37"/>
      <c r="JHY39" s="33"/>
      <c r="JHZ39" s="20"/>
      <c r="JIA39" s="20"/>
      <c r="JIB39" s="36"/>
      <c r="JIC39" s="37"/>
      <c r="JID39" s="37"/>
      <c r="JIE39" s="37"/>
      <c r="JIF39" s="37"/>
      <c r="JIG39" s="37"/>
      <c r="JIH39" s="37"/>
      <c r="JII39" s="37"/>
      <c r="JIJ39" s="37"/>
      <c r="JIK39" s="37"/>
      <c r="JIL39" s="37"/>
      <c r="JIM39" s="37"/>
      <c r="JIN39" s="37"/>
      <c r="JIO39" s="37"/>
      <c r="JIP39" s="37"/>
      <c r="JIQ39" s="37"/>
      <c r="JIR39" s="37"/>
      <c r="JIS39" s="37"/>
      <c r="JIT39" s="37"/>
      <c r="JIU39" s="33"/>
      <c r="JIV39" s="20"/>
      <c r="JIW39" s="20"/>
      <c r="JIX39" s="36"/>
      <c r="JIY39" s="37"/>
      <c r="JIZ39" s="37"/>
      <c r="JJA39" s="37"/>
      <c r="JJB39" s="37"/>
      <c r="JJC39" s="37"/>
      <c r="JJD39" s="37"/>
      <c r="JJE39" s="37"/>
      <c r="JJF39" s="37"/>
      <c r="JJG39" s="37"/>
      <c r="JJH39" s="37"/>
      <c r="JJI39" s="37"/>
      <c r="JJJ39" s="37"/>
      <c r="JJK39" s="37"/>
      <c r="JJL39" s="37"/>
      <c r="JJM39" s="37"/>
      <c r="JJN39" s="37"/>
      <c r="JJO39" s="37"/>
      <c r="JJP39" s="37"/>
      <c r="JJQ39" s="33"/>
      <c r="JJR39" s="20"/>
      <c r="JJS39" s="20"/>
      <c r="JJT39" s="36"/>
      <c r="JJU39" s="37"/>
      <c r="JJV39" s="37"/>
      <c r="JJW39" s="37"/>
      <c r="JJX39" s="37"/>
      <c r="JJY39" s="37"/>
      <c r="JJZ39" s="37"/>
      <c r="JKA39" s="37"/>
      <c r="JKB39" s="37"/>
      <c r="JKC39" s="37"/>
      <c r="JKD39" s="37"/>
      <c r="JKE39" s="37"/>
      <c r="JKF39" s="37"/>
      <c r="JKG39" s="37"/>
      <c r="JKH39" s="37"/>
      <c r="JKI39" s="37"/>
      <c r="JKJ39" s="37"/>
      <c r="JKK39" s="37"/>
      <c r="JKL39" s="37"/>
      <c r="JKM39" s="33"/>
      <c r="JKN39" s="20"/>
      <c r="JKO39" s="20"/>
      <c r="JKP39" s="36"/>
      <c r="JKQ39" s="37"/>
      <c r="JKR39" s="37"/>
      <c r="JKS39" s="37"/>
      <c r="JKT39" s="37"/>
      <c r="JKU39" s="37"/>
      <c r="JKV39" s="37"/>
      <c r="JKW39" s="37"/>
      <c r="JKX39" s="37"/>
      <c r="JKY39" s="37"/>
      <c r="JKZ39" s="37"/>
      <c r="JLA39" s="37"/>
      <c r="JLB39" s="37"/>
      <c r="JLC39" s="37"/>
      <c r="JLD39" s="37"/>
      <c r="JLE39" s="37"/>
      <c r="JLF39" s="37"/>
      <c r="JLG39" s="37"/>
      <c r="JLH39" s="37"/>
      <c r="JLI39" s="33"/>
      <c r="JLJ39" s="20"/>
      <c r="JLK39" s="20"/>
      <c r="JLL39" s="36"/>
      <c r="JLM39" s="37"/>
      <c r="JLN39" s="37"/>
      <c r="JLO39" s="37"/>
      <c r="JLP39" s="37"/>
      <c r="JLQ39" s="37"/>
      <c r="JLR39" s="37"/>
      <c r="JLS39" s="37"/>
      <c r="JLT39" s="37"/>
      <c r="JLU39" s="37"/>
      <c r="JLV39" s="37"/>
      <c r="JLW39" s="37"/>
      <c r="JLX39" s="37"/>
      <c r="JLY39" s="37"/>
      <c r="JLZ39" s="37"/>
      <c r="JMA39" s="37"/>
      <c r="JMB39" s="37"/>
      <c r="JMC39" s="37"/>
      <c r="JMD39" s="37"/>
      <c r="JME39" s="33"/>
      <c r="JMF39" s="20"/>
      <c r="JMG39" s="20"/>
      <c r="JMH39" s="36"/>
      <c r="JMI39" s="37"/>
      <c r="JMJ39" s="37"/>
      <c r="JMK39" s="37"/>
      <c r="JML39" s="37"/>
      <c r="JMM39" s="37"/>
      <c r="JMN39" s="37"/>
      <c r="JMO39" s="37"/>
      <c r="JMP39" s="37"/>
      <c r="JMQ39" s="37"/>
      <c r="JMR39" s="37"/>
      <c r="JMS39" s="37"/>
      <c r="JMT39" s="37"/>
      <c r="JMU39" s="37"/>
      <c r="JMV39" s="37"/>
      <c r="JMW39" s="37"/>
      <c r="JMX39" s="37"/>
      <c r="JMY39" s="37"/>
      <c r="JMZ39" s="37"/>
      <c r="JNA39" s="33"/>
      <c r="JNB39" s="20"/>
      <c r="JNC39" s="20"/>
      <c r="JND39" s="36"/>
      <c r="JNE39" s="37"/>
      <c r="JNF39" s="37"/>
      <c r="JNG39" s="37"/>
      <c r="JNH39" s="37"/>
      <c r="JNI39" s="37"/>
      <c r="JNJ39" s="37"/>
      <c r="JNK39" s="37"/>
      <c r="JNL39" s="37"/>
      <c r="JNM39" s="37"/>
      <c r="JNN39" s="37"/>
      <c r="JNO39" s="37"/>
      <c r="JNP39" s="37"/>
      <c r="JNQ39" s="37"/>
      <c r="JNR39" s="37"/>
      <c r="JNS39" s="37"/>
      <c r="JNT39" s="37"/>
      <c r="JNU39" s="37"/>
      <c r="JNV39" s="37"/>
      <c r="JNW39" s="33"/>
      <c r="JNX39" s="20"/>
      <c r="JNY39" s="20"/>
      <c r="JNZ39" s="36"/>
      <c r="JOA39" s="37"/>
      <c r="JOB39" s="37"/>
      <c r="JOC39" s="37"/>
      <c r="JOD39" s="37"/>
      <c r="JOE39" s="37"/>
      <c r="JOF39" s="37"/>
      <c r="JOG39" s="37"/>
      <c r="JOH39" s="37"/>
      <c r="JOI39" s="37"/>
      <c r="JOJ39" s="37"/>
      <c r="JOK39" s="37"/>
      <c r="JOL39" s="37"/>
      <c r="JOM39" s="37"/>
      <c r="JON39" s="37"/>
      <c r="JOO39" s="37"/>
      <c r="JOP39" s="37"/>
      <c r="JOQ39" s="37"/>
      <c r="JOR39" s="37"/>
      <c r="JOS39" s="33"/>
      <c r="JOT39" s="20"/>
      <c r="JOU39" s="20"/>
      <c r="JOV39" s="36"/>
      <c r="JOW39" s="37"/>
      <c r="JOX39" s="37"/>
      <c r="JOY39" s="37"/>
      <c r="JOZ39" s="37"/>
      <c r="JPA39" s="37"/>
      <c r="JPB39" s="37"/>
      <c r="JPC39" s="37"/>
      <c r="JPD39" s="37"/>
      <c r="JPE39" s="37"/>
      <c r="JPF39" s="37"/>
      <c r="JPG39" s="37"/>
      <c r="JPH39" s="37"/>
      <c r="JPI39" s="37"/>
      <c r="JPJ39" s="37"/>
      <c r="JPK39" s="37"/>
      <c r="JPL39" s="37"/>
      <c r="JPM39" s="37"/>
      <c r="JPN39" s="37"/>
      <c r="JPO39" s="33"/>
      <c r="JPP39" s="20"/>
      <c r="JPQ39" s="20"/>
      <c r="JPR39" s="36"/>
      <c r="JPS39" s="37"/>
      <c r="JPT39" s="37"/>
      <c r="JPU39" s="37"/>
      <c r="JPV39" s="37"/>
      <c r="JPW39" s="37"/>
      <c r="JPX39" s="37"/>
      <c r="JPY39" s="37"/>
      <c r="JPZ39" s="37"/>
      <c r="JQA39" s="37"/>
      <c r="JQB39" s="37"/>
      <c r="JQC39" s="37"/>
      <c r="JQD39" s="37"/>
      <c r="JQE39" s="37"/>
      <c r="JQF39" s="37"/>
      <c r="JQG39" s="37"/>
      <c r="JQH39" s="37"/>
      <c r="JQI39" s="37"/>
      <c r="JQJ39" s="37"/>
      <c r="JQK39" s="33"/>
      <c r="JQL39" s="20"/>
      <c r="JQM39" s="20"/>
      <c r="JQN39" s="36"/>
      <c r="JQO39" s="37"/>
      <c r="JQP39" s="37"/>
      <c r="JQQ39" s="37"/>
      <c r="JQR39" s="37"/>
      <c r="JQS39" s="37"/>
      <c r="JQT39" s="37"/>
      <c r="JQU39" s="37"/>
      <c r="JQV39" s="37"/>
      <c r="JQW39" s="37"/>
      <c r="JQX39" s="37"/>
      <c r="JQY39" s="37"/>
      <c r="JQZ39" s="37"/>
      <c r="JRA39" s="37"/>
      <c r="JRB39" s="37"/>
      <c r="JRC39" s="37"/>
      <c r="JRD39" s="37"/>
      <c r="JRE39" s="37"/>
      <c r="JRF39" s="37"/>
      <c r="JRG39" s="33"/>
      <c r="JRH39" s="20"/>
      <c r="JRI39" s="20"/>
      <c r="JRJ39" s="36"/>
      <c r="JRK39" s="37"/>
      <c r="JRL39" s="37"/>
      <c r="JRM39" s="37"/>
      <c r="JRN39" s="37"/>
      <c r="JRO39" s="37"/>
      <c r="JRP39" s="37"/>
      <c r="JRQ39" s="37"/>
      <c r="JRR39" s="37"/>
      <c r="JRS39" s="37"/>
      <c r="JRT39" s="37"/>
      <c r="JRU39" s="37"/>
      <c r="JRV39" s="37"/>
      <c r="JRW39" s="37"/>
      <c r="JRX39" s="37"/>
      <c r="JRY39" s="37"/>
      <c r="JRZ39" s="37"/>
      <c r="JSA39" s="37"/>
      <c r="JSB39" s="37"/>
      <c r="JSC39" s="33"/>
      <c r="JSD39" s="20"/>
      <c r="JSE39" s="20"/>
      <c r="JSF39" s="36"/>
      <c r="JSG39" s="37"/>
      <c r="JSH39" s="37"/>
      <c r="JSI39" s="37"/>
      <c r="JSJ39" s="37"/>
      <c r="JSK39" s="37"/>
      <c r="JSL39" s="37"/>
      <c r="JSM39" s="37"/>
      <c r="JSN39" s="37"/>
      <c r="JSO39" s="37"/>
      <c r="JSP39" s="37"/>
      <c r="JSQ39" s="37"/>
      <c r="JSR39" s="37"/>
      <c r="JSS39" s="37"/>
      <c r="JST39" s="37"/>
      <c r="JSU39" s="37"/>
      <c r="JSV39" s="37"/>
      <c r="JSW39" s="37"/>
      <c r="JSX39" s="37"/>
      <c r="JSY39" s="33"/>
      <c r="JSZ39" s="20"/>
      <c r="JTA39" s="20"/>
      <c r="JTB39" s="36"/>
      <c r="JTC39" s="37"/>
      <c r="JTD39" s="37"/>
      <c r="JTE39" s="37"/>
      <c r="JTF39" s="37"/>
      <c r="JTG39" s="37"/>
      <c r="JTH39" s="37"/>
      <c r="JTI39" s="37"/>
      <c r="JTJ39" s="37"/>
      <c r="JTK39" s="37"/>
      <c r="JTL39" s="37"/>
      <c r="JTM39" s="37"/>
      <c r="JTN39" s="37"/>
      <c r="JTO39" s="37"/>
      <c r="JTP39" s="37"/>
      <c r="JTQ39" s="37"/>
      <c r="JTR39" s="37"/>
      <c r="JTS39" s="37"/>
      <c r="JTT39" s="37"/>
      <c r="JTU39" s="33"/>
      <c r="JTV39" s="20"/>
      <c r="JTW39" s="20"/>
      <c r="JTX39" s="36"/>
      <c r="JTY39" s="37"/>
      <c r="JTZ39" s="37"/>
      <c r="JUA39" s="37"/>
      <c r="JUB39" s="37"/>
      <c r="JUC39" s="37"/>
      <c r="JUD39" s="37"/>
      <c r="JUE39" s="37"/>
      <c r="JUF39" s="37"/>
      <c r="JUG39" s="37"/>
      <c r="JUH39" s="37"/>
      <c r="JUI39" s="37"/>
      <c r="JUJ39" s="37"/>
      <c r="JUK39" s="37"/>
      <c r="JUL39" s="37"/>
      <c r="JUM39" s="37"/>
      <c r="JUN39" s="37"/>
      <c r="JUO39" s="37"/>
      <c r="JUP39" s="37"/>
      <c r="JUQ39" s="33"/>
      <c r="JUR39" s="20"/>
      <c r="JUS39" s="20"/>
      <c r="JUT39" s="36"/>
      <c r="JUU39" s="37"/>
      <c r="JUV39" s="37"/>
      <c r="JUW39" s="37"/>
      <c r="JUX39" s="37"/>
      <c r="JUY39" s="37"/>
      <c r="JUZ39" s="37"/>
      <c r="JVA39" s="37"/>
      <c r="JVB39" s="37"/>
      <c r="JVC39" s="37"/>
      <c r="JVD39" s="37"/>
      <c r="JVE39" s="37"/>
      <c r="JVF39" s="37"/>
      <c r="JVG39" s="37"/>
      <c r="JVH39" s="37"/>
      <c r="JVI39" s="37"/>
      <c r="JVJ39" s="37"/>
      <c r="JVK39" s="37"/>
      <c r="JVL39" s="37"/>
      <c r="JVM39" s="33"/>
      <c r="JVN39" s="20"/>
      <c r="JVO39" s="20"/>
      <c r="JVP39" s="36"/>
      <c r="JVQ39" s="37"/>
      <c r="JVR39" s="37"/>
      <c r="JVS39" s="37"/>
      <c r="JVT39" s="37"/>
      <c r="JVU39" s="37"/>
      <c r="JVV39" s="37"/>
      <c r="JVW39" s="37"/>
      <c r="JVX39" s="37"/>
      <c r="JVY39" s="37"/>
      <c r="JVZ39" s="37"/>
      <c r="JWA39" s="37"/>
      <c r="JWB39" s="37"/>
      <c r="JWC39" s="37"/>
      <c r="JWD39" s="37"/>
      <c r="JWE39" s="37"/>
      <c r="JWF39" s="37"/>
      <c r="JWG39" s="37"/>
      <c r="JWH39" s="37"/>
      <c r="JWI39" s="33"/>
      <c r="JWJ39" s="20"/>
      <c r="JWK39" s="20"/>
      <c r="JWL39" s="36"/>
      <c r="JWM39" s="37"/>
      <c r="JWN39" s="37"/>
      <c r="JWO39" s="37"/>
      <c r="JWP39" s="37"/>
      <c r="JWQ39" s="37"/>
      <c r="JWR39" s="37"/>
      <c r="JWS39" s="37"/>
      <c r="JWT39" s="37"/>
      <c r="JWU39" s="37"/>
      <c r="JWV39" s="37"/>
      <c r="JWW39" s="37"/>
      <c r="JWX39" s="37"/>
      <c r="JWY39" s="37"/>
      <c r="JWZ39" s="37"/>
      <c r="JXA39" s="37"/>
      <c r="JXB39" s="37"/>
      <c r="JXC39" s="37"/>
      <c r="JXD39" s="37"/>
      <c r="JXE39" s="33"/>
      <c r="JXF39" s="20"/>
      <c r="JXG39" s="20"/>
      <c r="JXH39" s="36"/>
      <c r="JXI39" s="37"/>
      <c r="JXJ39" s="37"/>
      <c r="JXK39" s="37"/>
      <c r="JXL39" s="37"/>
      <c r="JXM39" s="37"/>
      <c r="JXN39" s="37"/>
      <c r="JXO39" s="37"/>
      <c r="JXP39" s="37"/>
      <c r="JXQ39" s="37"/>
      <c r="JXR39" s="37"/>
      <c r="JXS39" s="37"/>
      <c r="JXT39" s="37"/>
      <c r="JXU39" s="37"/>
      <c r="JXV39" s="37"/>
      <c r="JXW39" s="37"/>
      <c r="JXX39" s="37"/>
      <c r="JXY39" s="37"/>
      <c r="JXZ39" s="37"/>
      <c r="JYA39" s="33"/>
      <c r="JYB39" s="20"/>
      <c r="JYC39" s="20"/>
      <c r="JYD39" s="36"/>
      <c r="JYE39" s="37"/>
      <c r="JYF39" s="37"/>
      <c r="JYG39" s="37"/>
      <c r="JYH39" s="37"/>
      <c r="JYI39" s="37"/>
      <c r="JYJ39" s="37"/>
      <c r="JYK39" s="37"/>
      <c r="JYL39" s="37"/>
      <c r="JYM39" s="37"/>
      <c r="JYN39" s="37"/>
      <c r="JYO39" s="37"/>
      <c r="JYP39" s="37"/>
      <c r="JYQ39" s="37"/>
      <c r="JYR39" s="37"/>
      <c r="JYS39" s="37"/>
      <c r="JYT39" s="37"/>
      <c r="JYU39" s="37"/>
      <c r="JYV39" s="37"/>
      <c r="JYW39" s="33"/>
      <c r="JYX39" s="20"/>
      <c r="JYY39" s="20"/>
      <c r="JYZ39" s="36"/>
      <c r="JZA39" s="37"/>
      <c r="JZB39" s="37"/>
      <c r="JZC39" s="37"/>
      <c r="JZD39" s="37"/>
      <c r="JZE39" s="37"/>
      <c r="JZF39" s="37"/>
      <c r="JZG39" s="37"/>
      <c r="JZH39" s="37"/>
      <c r="JZI39" s="37"/>
      <c r="JZJ39" s="37"/>
      <c r="JZK39" s="37"/>
      <c r="JZL39" s="37"/>
      <c r="JZM39" s="37"/>
      <c r="JZN39" s="37"/>
      <c r="JZO39" s="37"/>
      <c r="JZP39" s="37"/>
      <c r="JZQ39" s="37"/>
      <c r="JZR39" s="37"/>
      <c r="JZS39" s="33"/>
      <c r="JZT39" s="20"/>
      <c r="JZU39" s="20"/>
      <c r="JZV39" s="36"/>
      <c r="JZW39" s="37"/>
      <c r="JZX39" s="37"/>
      <c r="JZY39" s="37"/>
      <c r="JZZ39" s="37"/>
      <c r="KAA39" s="37"/>
      <c r="KAB39" s="37"/>
      <c r="KAC39" s="37"/>
      <c r="KAD39" s="37"/>
      <c r="KAE39" s="37"/>
      <c r="KAF39" s="37"/>
      <c r="KAG39" s="37"/>
      <c r="KAH39" s="37"/>
      <c r="KAI39" s="37"/>
      <c r="KAJ39" s="37"/>
      <c r="KAK39" s="37"/>
      <c r="KAL39" s="37"/>
      <c r="KAM39" s="37"/>
      <c r="KAN39" s="37"/>
      <c r="KAO39" s="33"/>
      <c r="KAP39" s="20"/>
      <c r="KAQ39" s="20"/>
      <c r="KAR39" s="36"/>
      <c r="KAS39" s="37"/>
      <c r="KAT39" s="37"/>
      <c r="KAU39" s="37"/>
      <c r="KAV39" s="37"/>
      <c r="KAW39" s="37"/>
      <c r="KAX39" s="37"/>
      <c r="KAY39" s="37"/>
      <c r="KAZ39" s="37"/>
      <c r="KBA39" s="37"/>
      <c r="KBB39" s="37"/>
      <c r="KBC39" s="37"/>
      <c r="KBD39" s="37"/>
      <c r="KBE39" s="37"/>
      <c r="KBF39" s="37"/>
      <c r="KBG39" s="37"/>
      <c r="KBH39" s="37"/>
      <c r="KBI39" s="37"/>
      <c r="KBJ39" s="37"/>
      <c r="KBK39" s="33"/>
      <c r="KBL39" s="20"/>
      <c r="KBM39" s="20"/>
      <c r="KBN39" s="36"/>
      <c r="KBO39" s="37"/>
      <c r="KBP39" s="37"/>
      <c r="KBQ39" s="37"/>
      <c r="KBR39" s="37"/>
      <c r="KBS39" s="37"/>
      <c r="KBT39" s="37"/>
      <c r="KBU39" s="37"/>
      <c r="KBV39" s="37"/>
      <c r="KBW39" s="37"/>
      <c r="KBX39" s="37"/>
      <c r="KBY39" s="37"/>
      <c r="KBZ39" s="37"/>
      <c r="KCA39" s="37"/>
      <c r="KCB39" s="37"/>
      <c r="KCC39" s="37"/>
      <c r="KCD39" s="37"/>
      <c r="KCE39" s="37"/>
      <c r="KCF39" s="37"/>
      <c r="KCG39" s="33"/>
      <c r="KCH39" s="20"/>
      <c r="KCI39" s="20"/>
      <c r="KCJ39" s="36"/>
      <c r="KCK39" s="37"/>
      <c r="KCL39" s="37"/>
      <c r="KCM39" s="37"/>
      <c r="KCN39" s="37"/>
      <c r="KCO39" s="37"/>
      <c r="KCP39" s="37"/>
      <c r="KCQ39" s="37"/>
      <c r="KCR39" s="37"/>
      <c r="KCS39" s="37"/>
      <c r="KCT39" s="37"/>
      <c r="KCU39" s="37"/>
      <c r="KCV39" s="37"/>
      <c r="KCW39" s="37"/>
      <c r="KCX39" s="37"/>
      <c r="KCY39" s="37"/>
      <c r="KCZ39" s="37"/>
      <c r="KDA39" s="37"/>
      <c r="KDB39" s="37"/>
      <c r="KDC39" s="33"/>
      <c r="KDD39" s="20"/>
      <c r="KDE39" s="20"/>
      <c r="KDF39" s="36"/>
      <c r="KDG39" s="37"/>
      <c r="KDH39" s="37"/>
      <c r="KDI39" s="37"/>
      <c r="KDJ39" s="37"/>
      <c r="KDK39" s="37"/>
      <c r="KDL39" s="37"/>
      <c r="KDM39" s="37"/>
      <c r="KDN39" s="37"/>
      <c r="KDO39" s="37"/>
      <c r="KDP39" s="37"/>
      <c r="KDQ39" s="37"/>
      <c r="KDR39" s="37"/>
      <c r="KDS39" s="37"/>
      <c r="KDT39" s="37"/>
      <c r="KDU39" s="37"/>
      <c r="KDV39" s="37"/>
      <c r="KDW39" s="37"/>
      <c r="KDX39" s="37"/>
      <c r="KDY39" s="33"/>
      <c r="KDZ39" s="20"/>
      <c r="KEA39" s="20"/>
      <c r="KEB39" s="36"/>
      <c r="KEC39" s="37"/>
      <c r="KED39" s="37"/>
      <c r="KEE39" s="37"/>
      <c r="KEF39" s="37"/>
      <c r="KEG39" s="37"/>
      <c r="KEH39" s="37"/>
      <c r="KEI39" s="37"/>
      <c r="KEJ39" s="37"/>
      <c r="KEK39" s="37"/>
      <c r="KEL39" s="37"/>
      <c r="KEM39" s="37"/>
      <c r="KEN39" s="37"/>
      <c r="KEO39" s="37"/>
      <c r="KEP39" s="37"/>
      <c r="KEQ39" s="37"/>
      <c r="KER39" s="37"/>
      <c r="KES39" s="37"/>
      <c r="KET39" s="37"/>
      <c r="KEU39" s="33"/>
      <c r="KEV39" s="20"/>
      <c r="KEW39" s="20"/>
      <c r="KEX39" s="36"/>
      <c r="KEY39" s="37"/>
      <c r="KEZ39" s="37"/>
      <c r="KFA39" s="37"/>
      <c r="KFB39" s="37"/>
      <c r="KFC39" s="37"/>
      <c r="KFD39" s="37"/>
      <c r="KFE39" s="37"/>
      <c r="KFF39" s="37"/>
      <c r="KFG39" s="37"/>
      <c r="KFH39" s="37"/>
      <c r="KFI39" s="37"/>
      <c r="KFJ39" s="37"/>
      <c r="KFK39" s="37"/>
      <c r="KFL39" s="37"/>
      <c r="KFM39" s="37"/>
      <c r="KFN39" s="37"/>
      <c r="KFO39" s="37"/>
      <c r="KFP39" s="37"/>
      <c r="KFQ39" s="33"/>
      <c r="KFR39" s="20"/>
      <c r="KFS39" s="20"/>
      <c r="KFT39" s="36"/>
      <c r="KFU39" s="37"/>
      <c r="KFV39" s="37"/>
      <c r="KFW39" s="37"/>
      <c r="KFX39" s="37"/>
      <c r="KFY39" s="37"/>
      <c r="KFZ39" s="37"/>
      <c r="KGA39" s="37"/>
      <c r="KGB39" s="37"/>
      <c r="KGC39" s="37"/>
      <c r="KGD39" s="37"/>
      <c r="KGE39" s="37"/>
      <c r="KGF39" s="37"/>
      <c r="KGG39" s="37"/>
      <c r="KGH39" s="37"/>
      <c r="KGI39" s="37"/>
      <c r="KGJ39" s="37"/>
      <c r="KGK39" s="37"/>
      <c r="KGL39" s="37"/>
      <c r="KGM39" s="33"/>
      <c r="KGN39" s="20"/>
      <c r="KGO39" s="20"/>
      <c r="KGP39" s="36"/>
      <c r="KGQ39" s="37"/>
      <c r="KGR39" s="37"/>
      <c r="KGS39" s="37"/>
      <c r="KGT39" s="37"/>
      <c r="KGU39" s="37"/>
      <c r="KGV39" s="37"/>
      <c r="KGW39" s="37"/>
      <c r="KGX39" s="37"/>
      <c r="KGY39" s="37"/>
      <c r="KGZ39" s="37"/>
      <c r="KHA39" s="37"/>
      <c r="KHB39" s="37"/>
      <c r="KHC39" s="37"/>
      <c r="KHD39" s="37"/>
      <c r="KHE39" s="37"/>
      <c r="KHF39" s="37"/>
      <c r="KHG39" s="37"/>
      <c r="KHH39" s="37"/>
      <c r="KHI39" s="33"/>
      <c r="KHJ39" s="20"/>
      <c r="KHK39" s="20"/>
      <c r="KHL39" s="36"/>
      <c r="KHM39" s="37"/>
      <c r="KHN39" s="37"/>
      <c r="KHO39" s="37"/>
      <c r="KHP39" s="37"/>
      <c r="KHQ39" s="37"/>
      <c r="KHR39" s="37"/>
      <c r="KHS39" s="37"/>
      <c r="KHT39" s="37"/>
      <c r="KHU39" s="37"/>
      <c r="KHV39" s="37"/>
      <c r="KHW39" s="37"/>
      <c r="KHX39" s="37"/>
      <c r="KHY39" s="37"/>
      <c r="KHZ39" s="37"/>
      <c r="KIA39" s="37"/>
      <c r="KIB39" s="37"/>
      <c r="KIC39" s="37"/>
      <c r="KID39" s="37"/>
      <c r="KIE39" s="33"/>
      <c r="KIF39" s="20"/>
      <c r="KIG39" s="20"/>
      <c r="KIH39" s="36"/>
      <c r="KII39" s="37"/>
      <c r="KIJ39" s="37"/>
      <c r="KIK39" s="37"/>
      <c r="KIL39" s="37"/>
      <c r="KIM39" s="37"/>
      <c r="KIN39" s="37"/>
      <c r="KIO39" s="37"/>
      <c r="KIP39" s="37"/>
      <c r="KIQ39" s="37"/>
      <c r="KIR39" s="37"/>
      <c r="KIS39" s="37"/>
      <c r="KIT39" s="37"/>
      <c r="KIU39" s="37"/>
      <c r="KIV39" s="37"/>
      <c r="KIW39" s="37"/>
      <c r="KIX39" s="37"/>
      <c r="KIY39" s="37"/>
      <c r="KIZ39" s="37"/>
      <c r="KJA39" s="33"/>
      <c r="KJB39" s="20"/>
      <c r="KJC39" s="20"/>
      <c r="KJD39" s="36"/>
      <c r="KJE39" s="37"/>
      <c r="KJF39" s="37"/>
      <c r="KJG39" s="37"/>
      <c r="KJH39" s="37"/>
      <c r="KJI39" s="37"/>
      <c r="KJJ39" s="37"/>
      <c r="KJK39" s="37"/>
      <c r="KJL39" s="37"/>
      <c r="KJM39" s="37"/>
      <c r="KJN39" s="37"/>
      <c r="KJO39" s="37"/>
      <c r="KJP39" s="37"/>
      <c r="KJQ39" s="37"/>
      <c r="KJR39" s="37"/>
      <c r="KJS39" s="37"/>
      <c r="KJT39" s="37"/>
      <c r="KJU39" s="37"/>
      <c r="KJV39" s="37"/>
      <c r="KJW39" s="33"/>
      <c r="KJX39" s="20"/>
      <c r="KJY39" s="20"/>
      <c r="KJZ39" s="36"/>
      <c r="KKA39" s="37"/>
      <c r="KKB39" s="37"/>
      <c r="KKC39" s="37"/>
      <c r="KKD39" s="37"/>
      <c r="KKE39" s="37"/>
      <c r="KKF39" s="37"/>
      <c r="KKG39" s="37"/>
      <c r="KKH39" s="37"/>
      <c r="KKI39" s="37"/>
      <c r="KKJ39" s="37"/>
      <c r="KKK39" s="37"/>
      <c r="KKL39" s="37"/>
      <c r="KKM39" s="37"/>
      <c r="KKN39" s="37"/>
      <c r="KKO39" s="37"/>
      <c r="KKP39" s="37"/>
      <c r="KKQ39" s="37"/>
      <c r="KKR39" s="37"/>
      <c r="KKS39" s="33"/>
      <c r="KKT39" s="20"/>
      <c r="KKU39" s="20"/>
      <c r="KKV39" s="36"/>
      <c r="KKW39" s="37"/>
      <c r="KKX39" s="37"/>
      <c r="KKY39" s="37"/>
      <c r="KKZ39" s="37"/>
      <c r="KLA39" s="37"/>
      <c r="KLB39" s="37"/>
      <c r="KLC39" s="37"/>
      <c r="KLD39" s="37"/>
      <c r="KLE39" s="37"/>
      <c r="KLF39" s="37"/>
      <c r="KLG39" s="37"/>
      <c r="KLH39" s="37"/>
      <c r="KLI39" s="37"/>
      <c r="KLJ39" s="37"/>
      <c r="KLK39" s="37"/>
      <c r="KLL39" s="37"/>
      <c r="KLM39" s="37"/>
      <c r="KLN39" s="37"/>
      <c r="KLO39" s="33"/>
      <c r="KLP39" s="20"/>
      <c r="KLQ39" s="20"/>
      <c r="KLR39" s="36"/>
      <c r="KLS39" s="37"/>
      <c r="KLT39" s="37"/>
      <c r="KLU39" s="37"/>
      <c r="KLV39" s="37"/>
      <c r="KLW39" s="37"/>
      <c r="KLX39" s="37"/>
      <c r="KLY39" s="37"/>
      <c r="KLZ39" s="37"/>
      <c r="KMA39" s="37"/>
      <c r="KMB39" s="37"/>
      <c r="KMC39" s="37"/>
      <c r="KMD39" s="37"/>
      <c r="KME39" s="37"/>
      <c r="KMF39" s="37"/>
      <c r="KMG39" s="37"/>
      <c r="KMH39" s="37"/>
      <c r="KMI39" s="37"/>
      <c r="KMJ39" s="37"/>
      <c r="KMK39" s="33"/>
      <c r="KML39" s="20"/>
      <c r="KMM39" s="20"/>
      <c r="KMN39" s="36"/>
      <c r="KMO39" s="37"/>
      <c r="KMP39" s="37"/>
      <c r="KMQ39" s="37"/>
      <c r="KMR39" s="37"/>
      <c r="KMS39" s="37"/>
      <c r="KMT39" s="37"/>
      <c r="KMU39" s="37"/>
      <c r="KMV39" s="37"/>
      <c r="KMW39" s="37"/>
      <c r="KMX39" s="37"/>
      <c r="KMY39" s="37"/>
      <c r="KMZ39" s="37"/>
      <c r="KNA39" s="37"/>
      <c r="KNB39" s="37"/>
      <c r="KNC39" s="37"/>
      <c r="KND39" s="37"/>
      <c r="KNE39" s="37"/>
      <c r="KNF39" s="37"/>
      <c r="KNG39" s="33"/>
      <c r="KNH39" s="20"/>
      <c r="KNI39" s="20"/>
      <c r="KNJ39" s="36"/>
      <c r="KNK39" s="37"/>
      <c r="KNL39" s="37"/>
      <c r="KNM39" s="37"/>
      <c r="KNN39" s="37"/>
      <c r="KNO39" s="37"/>
      <c r="KNP39" s="37"/>
      <c r="KNQ39" s="37"/>
      <c r="KNR39" s="37"/>
      <c r="KNS39" s="37"/>
      <c r="KNT39" s="37"/>
      <c r="KNU39" s="37"/>
      <c r="KNV39" s="37"/>
      <c r="KNW39" s="37"/>
      <c r="KNX39" s="37"/>
      <c r="KNY39" s="37"/>
      <c r="KNZ39" s="37"/>
      <c r="KOA39" s="37"/>
      <c r="KOB39" s="37"/>
      <c r="KOC39" s="33"/>
      <c r="KOD39" s="20"/>
      <c r="KOE39" s="20"/>
      <c r="KOF39" s="36"/>
      <c r="KOG39" s="37"/>
      <c r="KOH39" s="37"/>
      <c r="KOI39" s="37"/>
      <c r="KOJ39" s="37"/>
      <c r="KOK39" s="37"/>
      <c r="KOL39" s="37"/>
      <c r="KOM39" s="37"/>
      <c r="KON39" s="37"/>
      <c r="KOO39" s="37"/>
      <c r="KOP39" s="37"/>
      <c r="KOQ39" s="37"/>
      <c r="KOR39" s="37"/>
      <c r="KOS39" s="37"/>
      <c r="KOT39" s="37"/>
      <c r="KOU39" s="37"/>
      <c r="KOV39" s="37"/>
      <c r="KOW39" s="37"/>
      <c r="KOX39" s="37"/>
      <c r="KOY39" s="33"/>
      <c r="KOZ39" s="20"/>
      <c r="KPA39" s="20"/>
      <c r="KPB39" s="36"/>
      <c r="KPC39" s="37"/>
      <c r="KPD39" s="37"/>
      <c r="KPE39" s="37"/>
      <c r="KPF39" s="37"/>
      <c r="KPG39" s="37"/>
      <c r="KPH39" s="37"/>
      <c r="KPI39" s="37"/>
      <c r="KPJ39" s="37"/>
      <c r="KPK39" s="37"/>
      <c r="KPL39" s="37"/>
      <c r="KPM39" s="37"/>
      <c r="KPN39" s="37"/>
      <c r="KPO39" s="37"/>
      <c r="KPP39" s="37"/>
      <c r="KPQ39" s="37"/>
      <c r="KPR39" s="37"/>
      <c r="KPS39" s="37"/>
      <c r="KPT39" s="37"/>
      <c r="KPU39" s="33"/>
      <c r="KPV39" s="20"/>
      <c r="KPW39" s="20"/>
      <c r="KPX39" s="36"/>
      <c r="KPY39" s="37"/>
      <c r="KPZ39" s="37"/>
      <c r="KQA39" s="37"/>
      <c r="KQB39" s="37"/>
      <c r="KQC39" s="37"/>
      <c r="KQD39" s="37"/>
      <c r="KQE39" s="37"/>
      <c r="KQF39" s="37"/>
      <c r="KQG39" s="37"/>
      <c r="KQH39" s="37"/>
      <c r="KQI39" s="37"/>
      <c r="KQJ39" s="37"/>
      <c r="KQK39" s="37"/>
      <c r="KQL39" s="37"/>
      <c r="KQM39" s="37"/>
      <c r="KQN39" s="37"/>
      <c r="KQO39" s="37"/>
      <c r="KQP39" s="37"/>
      <c r="KQQ39" s="33"/>
      <c r="KQR39" s="20"/>
      <c r="KQS39" s="20"/>
      <c r="KQT39" s="36"/>
      <c r="KQU39" s="37"/>
      <c r="KQV39" s="37"/>
      <c r="KQW39" s="37"/>
      <c r="KQX39" s="37"/>
      <c r="KQY39" s="37"/>
      <c r="KQZ39" s="37"/>
      <c r="KRA39" s="37"/>
      <c r="KRB39" s="37"/>
      <c r="KRC39" s="37"/>
      <c r="KRD39" s="37"/>
      <c r="KRE39" s="37"/>
      <c r="KRF39" s="37"/>
      <c r="KRG39" s="37"/>
      <c r="KRH39" s="37"/>
      <c r="KRI39" s="37"/>
      <c r="KRJ39" s="37"/>
      <c r="KRK39" s="37"/>
      <c r="KRL39" s="37"/>
      <c r="KRM39" s="33"/>
      <c r="KRN39" s="20"/>
      <c r="KRO39" s="20"/>
      <c r="KRP39" s="36"/>
      <c r="KRQ39" s="37"/>
      <c r="KRR39" s="37"/>
      <c r="KRS39" s="37"/>
      <c r="KRT39" s="37"/>
      <c r="KRU39" s="37"/>
      <c r="KRV39" s="37"/>
      <c r="KRW39" s="37"/>
      <c r="KRX39" s="37"/>
      <c r="KRY39" s="37"/>
      <c r="KRZ39" s="37"/>
      <c r="KSA39" s="37"/>
      <c r="KSB39" s="37"/>
      <c r="KSC39" s="37"/>
      <c r="KSD39" s="37"/>
      <c r="KSE39" s="37"/>
      <c r="KSF39" s="37"/>
      <c r="KSG39" s="37"/>
      <c r="KSH39" s="37"/>
      <c r="KSI39" s="33"/>
      <c r="KSJ39" s="20"/>
      <c r="KSK39" s="20"/>
      <c r="KSL39" s="36"/>
      <c r="KSM39" s="37"/>
      <c r="KSN39" s="37"/>
      <c r="KSO39" s="37"/>
      <c r="KSP39" s="37"/>
      <c r="KSQ39" s="37"/>
      <c r="KSR39" s="37"/>
      <c r="KSS39" s="37"/>
      <c r="KST39" s="37"/>
      <c r="KSU39" s="37"/>
      <c r="KSV39" s="37"/>
      <c r="KSW39" s="37"/>
      <c r="KSX39" s="37"/>
      <c r="KSY39" s="37"/>
      <c r="KSZ39" s="37"/>
      <c r="KTA39" s="37"/>
      <c r="KTB39" s="37"/>
      <c r="KTC39" s="37"/>
      <c r="KTD39" s="37"/>
      <c r="KTE39" s="33"/>
      <c r="KTF39" s="20"/>
      <c r="KTG39" s="20"/>
      <c r="KTH39" s="36"/>
      <c r="KTI39" s="37"/>
      <c r="KTJ39" s="37"/>
      <c r="KTK39" s="37"/>
      <c r="KTL39" s="37"/>
      <c r="KTM39" s="37"/>
      <c r="KTN39" s="37"/>
      <c r="KTO39" s="37"/>
      <c r="KTP39" s="37"/>
      <c r="KTQ39" s="37"/>
      <c r="KTR39" s="37"/>
      <c r="KTS39" s="37"/>
      <c r="KTT39" s="37"/>
      <c r="KTU39" s="37"/>
      <c r="KTV39" s="37"/>
      <c r="KTW39" s="37"/>
      <c r="KTX39" s="37"/>
      <c r="KTY39" s="37"/>
      <c r="KTZ39" s="37"/>
      <c r="KUA39" s="33"/>
      <c r="KUB39" s="20"/>
      <c r="KUC39" s="20"/>
      <c r="KUD39" s="36"/>
      <c r="KUE39" s="37"/>
      <c r="KUF39" s="37"/>
      <c r="KUG39" s="37"/>
      <c r="KUH39" s="37"/>
      <c r="KUI39" s="37"/>
      <c r="KUJ39" s="37"/>
      <c r="KUK39" s="37"/>
      <c r="KUL39" s="37"/>
      <c r="KUM39" s="37"/>
      <c r="KUN39" s="37"/>
      <c r="KUO39" s="37"/>
      <c r="KUP39" s="37"/>
      <c r="KUQ39" s="37"/>
      <c r="KUR39" s="37"/>
      <c r="KUS39" s="37"/>
      <c r="KUT39" s="37"/>
      <c r="KUU39" s="37"/>
      <c r="KUV39" s="37"/>
      <c r="KUW39" s="33"/>
      <c r="KUX39" s="20"/>
      <c r="KUY39" s="20"/>
      <c r="KUZ39" s="36"/>
      <c r="KVA39" s="37"/>
      <c r="KVB39" s="37"/>
      <c r="KVC39" s="37"/>
      <c r="KVD39" s="37"/>
      <c r="KVE39" s="37"/>
      <c r="KVF39" s="37"/>
      <c r="KVG39" s="37"/>
      <c r="KVH39" s="37"/>
      <c r="KVI39" s="37"/>
      <c r="KVJ39" s="37"/>
      <c r="KVK39" s="37"/>
      <c r="KVL39" s="37"/>
      <c r="KVM39" s="37"/>
      <c r="KVN39" s="37"/>
      <c r="KVO39" s="37"/>
      <c r="KVP39" s="37"/>
      <c r="KVQ39" s="37"/>
      <c r="KVR39" s="37"/>
      <c r="KVS39" s="33"/>
      <c r="KVT39" s="20"/>
      <c r="KVU39" s="20"/>
      <c r="KVV39" s="36"/>
      <c r="KVW39" s="37"/>
      <c r="KVX39" s="37"/>
      <c r="KVY39" s="37"/>
      <c r="KVZ39" s="37"/>
      <c r="KWA39" s="37"/>
      <c r="KWB39" s="37"/>
      <c r="KWC39" s="37"/>
      <c r="KWD39" s="37"/>
      <c r="KWE39" s="37"/>
      <c r="KWF39" s="37"/>
      <c r="KWG39" s="37"/>
      <c r="KWH39" s="37"/>
      <c r="KWI39" s="37"/>
      <c r="KWJ39" s="37"/>
      <c r="KWK39" s="37"/>
      <c r="KWL39" s="37"/>
      <c r="KWM39" s="37"/>
      <c r="KWN39" s="37"/>
      <c r="KWO39" s="33"/>
      <c r="KWP39" s="20"/>
      <c r="KWQ39" s="20"/>
      <c r="KWR39" s="36"/>
      <c r="KWS39" s="37"/>
      <c r="KWT39" s="37"/>
      <c r="KWU39" s="37"/>
      <c r="KWV39" s="37"/>
      <c r="KWW39" s="37"/>
      <c r="KWX39" s="37"/>
      <c r="KWY39" s="37"/>
      <c r="KWZ39" s="37"/>
      <c r="KXA39" s="37"/>
      <c r="KXB39" s="37"/>
      <c r="KXC39" s="37"/>
      <c r="KXD39" s="37"/>
      <c r="KXE39" s="37"/>
      <c r="KXF39" s="37"/>
      <c r="KXG39" s="37"/>
      <c r="KXH39" s="37"/>
      <c r="KXI39" s="37"/>
      <c r="KXJ39" s="37"/>
      <c r="KXK39" s="33"/>
      <c r="KXL39" s="20"/>
      <c r="KXM39" s="20"/>
      <c r="KXN39" s="36"/>
      <c r="KXO39" s="37"/>
      <c r="KXP39" s="37"/>
      <c r="KXQ39" s="37"/>
      <c r="KXR39" s="37"/>
      <c r="KXS39" s="37"/>
      <c r="KXT39" s="37"/>
      <c r="KXU39" s="37"/>
      <c r="KXV39" s="37"/>
      <c r="KXW39" s="37"/>
      <c r="KXX39" s="37"/>
      <c r="KXY39" s="37"/>
      <c r="KXZ39" s="37"/>
      <c r="KYA39" s="37"/>
      <c r="KYB39" s="37"/>
      <c r="KYC39" s="37"/>
      <c r="KYD39" s="37"/>
      <c r="KYE39" s="37"/>
      <c r="KYF39" s="37"/>
      <c r="KYG39" s="33"/>
      <c r="KYH39" s="20"/>
      <c r="KYI39" s="20"/>
      <c r="KYJ39" s="36"/>
      <c r="KYK39" s="37"/>
      <c r="KYL39" s="37"/>
      <c r="KYM39" s="37"/>
      <c r="KYN39" s="37"/>
      <c r="KYO39" s="37"/>
      <c r="KYP39" s="37"/>
      <c r="KYQ39" s="37"/>
      <c r="KYR39" s="37"/>
      <c r="KYS39" s="37"/>
      <c r="KYT39" s="37"/>
      <c r="KYU39" s="37"/>
      <c r="KYV39" s="37"/>
      <c r="KYW39" s="37"/>
      <c r="KYX39" s="37"/>
      <c r="KYY39" s="37"/>
      <c r="KYZ39" s="37"/>
      <c r="KZA39" s="37"/>
      <c r="KZB39" s="37"/>
      <c r="KZC39" s="33"/>
      <c r="KZD39" s="20"/>
      <c r="KZE39" s="20"/>
      <c r="KZF39" s="36"/>
      <c r="KZG39" s="37"/>
      <c r="KZH39" s="37"/>
      <c r="KZI39" s="37"/>
      <c r="KZJ39" s="37"/>
      <c r="KZK39" s="37"/>
      <c r="KZL39" s="37"/>
      <c r="KZM39" s="37"/>
      <c r="KZN39" s="37"/>
      <c r="KZO39" s="37"/>
      <c r="KZP39" s="37"/>
      <c r="KZQ39" s="37"/>
      <c r="KZR39" s="37"/>
      <c r="KZS39" s="37"/>
      <c r="KZT39" s="37"/>
      <c r="KZU39" s="37"/>
      <c r="KZV39" s="37"/>
      <c r="KZW39" s="37"/>
      <c r="KZX39" s="37"/>
      <c r="KZY39" s="33"/>
      <c r="KZZ39" s="20"/>
      <c r="LAA39" s="20"/>
      <c r="LAB39" s="36"/>
      <c r="LAC39" s="37"/>
      <c r="LAD39" s="37"/>
      <c r="LAE39" s="37"/>
      <c r="LAF39" s="37"/>
      <c r="LAG39" s="37"/>
      <c r="LAH39" s="37"/>
      <c r="LAI39" s="37"/>
      <c r="LAJ39" s="37"/>
      <c r="LAK39" s="37"/>
      <c r="LAL39" s="37"/>
      <c r="LAM39" s="37"/>
      <c r="LAN39" s="37"/>
      <c r="LAO39" s="37"/>
      <c r="LAP39" s="37"/>
      <c r="LAQ39" s="37"/>
      <c r="LAR39" s="37"/>
      <c r="LAS39" s="37"/>
      <c r="LAT39" s="37"/>
      <c r="LAU39" s="33"/>
      <c r="LAV39" s="20"/>
      <c r="LAW39" s="20"/>
      <c r="LAX39" s="36"/>
      <c r="LAY39" s="37"/>
      <c r="LAZ39" s="37"/>
      <c r="LBA39" s="37"/>
      <c r="LBB39" s="37"/>
      <c r="LBC39" s="37"/>
      <c r="LBD39" s="37"/>
      <c r="LBE39" s="37"/>
      <c r="LBF39" s="37"/>
      <c r="LBG39" s="37"/>
      <c r="LBH39" s="37"/>
      <c r="LBI39" s="37"/>
      <c r="LBJ39" s="37"/>
      <c r="LBK39" s="37"/>
      <c r="LBL39" s="37"/>
      <c r="LBM39" s="37"/>
      <c r="LBN39" s="37"/>
      <c r="LBO39" s="37"/>
      <c r="LBP39" s="37"/>
      <c r="LBQ39" s="33"/>
      <c r="LBR39" s="20"/>
      <c r="LBS39" s="20"/>
      <c r="LBT39" s="36"/>
      <c r="LBU39" s="37"/>
      <c r="LBV39" s="37"/>
      <c r="LBW39" s="37"/>
      <c r="LBX39" s="37"/>
      <c r="LBY39" s="37"/>
      <c r="LBZ39" s="37"/>
      <c r="LCA39" s="37"/>
      <c r="LCB39" s="37"/>
      <c r="LCC39" s="37"/>
      <c r="LCD39" s="37"/>
      <c r="LCE39" s="37"/>
      <c r="LCF39" s="37"/>
      <c r="LCG39" s="37"/>
      <c r="LCH39" s="37"/>
      <c r="LCI39" s="37"/>
      <c r="LCJ39" s="37"/>
      <c r="LCK39" s="37"/>
      <c r="LCL39" s="37"/>
      <c r="LCM39" s="33"/>
      <c r="LCN39" s="20"/>
      <c r="LCO39" s="20"/>
      <c r="LCP39" s="36"/>
      <c r="LCQ39" s="37"/>
      <c r="LCR39" s="37"/>
      <c r="LCS39" s="37"/>
      <c r="LCT39" s="37"/>
      <c r="LCU39" s="37"/>
      <c r="LCV39" s="37"/>
      <c r="LCW39" s="37"/>
      <c r="LCX39" s="37"/>
      <c r="LCY39" s="37"/>
      <c r="LCZ39" s="37"/>
      <c r="LDA39" s="37"/>
      <c r="LDB39" s="37"/>
      <c r="LDC39" s="37"/>
      <c r="LDD39" s="37"/>
      <c r="LDE39" s="37"/>
      <c r="LDF39" s="37"/>
      <c r="LDG39" s="37"/>
      <c r="LDH39" s="37"/>
      <c r="LDI39" s="33"/>
      <c r="LDJ39" s="20"/>
      <c r="LDK39" s="20"/>
      <c r="LDL39" s="36"/>
      <c r="LDM39" s="37"/>
      <c r="LDN39" s="37"/>
      <c r="LDO39" s="37"/>
      <c r="LDP39" s="37"/>
      <c r="LDQ39" s="37"/>
      <c r="LDR39" s="37"/>
      <c r="LDS39" s="37"/>
      <c r="LDT39" s="37"/>
      <c r="LDU39" s="37"/>
      <c r="LDV39" s="37"/>
      <c r="LDW39" s="37"/>
      <c r="LDX39" s="37"/>
      <c r="LDY39" s="37"/>
      <c r="LDZ39" s="37"/>
      <c r="LEA39" s="37"/>
      <c r="LEB39" s="37"/>
      <c r="LEC39" s="37"/>
      <c r="LED39" s="37"/>
      <c r="LEE39" s="33"/>
      <c r="LEF39" s="20"/>
      <c r="LEG39" s="20"/>
      <c r="LEH39" s="36"/>
      <c r="LEI39" s="37"/>
      <c r="LEJ39" s="37"/>
      <c r="LEK39" s="37"/>
      <c r="LEL39" s="37"/>
      <c r="LEM39" s="37"/>
      <c r="LEN39" s="37"/>
      <c r="LEO39" s="37"/>
      <c r="LEP39" s="37"/>
      <c r="LEQ39" s="37"/>
      <c r="LER39" s="37"/>
      <c r="LES39" s="37"/>
      <c r="LET39" s="37"/>
      <c r="LEU39" s="37"/>
      <c r="LEV39" s="37"/>
      <c r="LEW39" s="37"/>
      <c r="LEX39" s="37"/>
      <c r="LEY39" s="37"/>
      <c r="LEZ39" s="37"/>
      <c r="LFA39" s="33"/>
      <c r="LFB39" s="20"/>
      <c r="LFC39" s="20"/>
      <c r="LFD39" s="36"/>
      <c r="LFE39" s="37"/>
      <c r="LFF39" s="37"/>
      <c r="LFG39" s="37"/>
      <c r="LFH39" s="37"/>
      <c r="LFI39" s="37"/>
      <c r="LFJ39" s="37"/>
      <c r="LFK39" s="37"/>
      <c r="LFL39" s="37"/>
      <c r="LFM39" s="37"/>
      <c r="LFN39" s="37"/>
      <c r="LFO39" s="37"/>
      <c r="LFP39" s="37"/>
      <c r="LFQ39" s="37"/>
      <c r="LFR39" s="37"/>
      <c r="LFS39" s="37"/>
      <c r="LFT39" s="37"/>
      <c r="LFU39" s="37"/>
      <c r="LFV39" s="37"/>
      <c r="LFW39" s="33"/>
      <c r="LFX39" s="20"/>
      <c r="LFY39" s="20"/>
      <c r="LFZ39" s="36"/>
      <c r="LGA39" s="37"/>
      <c r="LGB39" s="37"/>
      <c r="LGC39" s="37"/>
      <c r="LGD39" s="37"/>
      <c r="LGE39" s="37"/>
      <c r="LGF39" s="37"/>
      <c r="LGG39" s="37"/>
      <c r="LGH39" s="37"/>
      <c r="LGI39" s="37"/>
      <c r="LGJ39" s="37"/>
      <c r="LGK39" s="37"/>
      <c r="LGL39" s="37"/>
      <c r="LGM39" s="37"/>
      <c r="LGN39" s="37"/>
      <c r="LGO39" s="37"/>
      <c r="LGP39" s="37"/>
      <c r="LGQ39" s="37"/>
      <c r="LGR39" s="37"/>
      <c r="LGS39" s="33"/>
      <c r="LGT39" s="20"/>
      <c r="LGU39" s="20"/>
      <c r="LGV39" s="36"/>
      <c r="LGW39" s="37"/>
      <c r="LGX39" s="37"/>
      <c r="LGY39" s="37"/>
      <c r="LGZ39" s="37"/>
      <c r="LHA39" s="37"/>
      <c r="LHB39" s="37"/>
      <c r="LHC39" s="37"/>
      <c r="LHD39" s="37"/>
      <c r="LHE39" s="37"/>
      <c r="LHF39" s="37"/>
      <c r="LHG39" s="37"/>
      <c r="LHH39" s="37"/>
      <c r="LHI39" s="37"/>
      <c r="LHJ39" s="37"/>
      <c r="LHK39" s="37"/>
      <c r="LHL39" s="37"/>
      <c r="LHM39" s="37"/>
      <c r="LHN39" s="37"/>
      <c r="LHO39" s="33"/>
      <c r="LHP39" s="20"/>
      <c r="LHQ39" s="20"/>
      <c r="LHR39" s="36"/>
      <c r="LHS39" s="37"/>
      <c r="LHT39" s="37"/>
      <c r="LHU39" s="37"/>
      <c r="LHV39" s="37"/>
      <c r="LHW39" s="37"/>
      <c r="LHX39" s="37"/>
      <c r="LHY39" s="37"/>
      <c r="LHZ39" s="37"/>
      <c r="LIA39" s="37"/>
      <c r="LIB39" s="37"/>
      <c r="LIC39" s="37"/>
      <c r="LID39" s="37"/>
      <c r="LIE39" s="37"/>
      <c r="LIF39" s="37"/>
      <c r="LIG39" s="37"/>
      <c r="LIH39" s="37"/>
      <c r="LII39" s="37"/>
      <c r="LIJ39" s="37"/>
      <c r="LIK39" s="33"/>
      <c r="LIL39" s="20"/>
      <c r="LIM39" s="20"/>
      <c r="LIN39" s="36"/>
      <c r="LIO39" s="37"/>
      <c r="LIP39" s="37"/>
      <c r="LIQ39" s="37"/>
      <c r="LIR39" s="37"/>
      <c r="LIS39" s="37"/>
      <c r="LIT39" s="37"/>
      <c r="LIU39" s="37"/>
      <c r="LIV39" s="37"/>
      <c r="LIW39" s="37"/>
      <c r="LIX39" s="37"/>
      <c r="LIY39" s="37"/>
      <c r="LIZ39" s="37"/>
      <c r="LJA39" s="37"/>
      <c r="LJB39" s="37"/>
      <c r="LJC39" s="37"/>
      <c r="LJD39" s="37"/>
      <c r="LJE39" s="37"/>
      <c r="LJF39" s="37"/>
      <c r="LJG39" s="33"/>
      <c r="LJH39" s="20"/>
      <c r="LJI39" s="20"/>
      <c r="LJJ39" s="36"/>
      <c r="LJK39" s="37"/>
      <c r="LJL39" s="37"/>
      <c r="LJM39" s="37"/>
      <c r="LJN39" s="37"/>
      <c r="LJO39" s="37"/>
      <c r="LJP39" s="37"/>
      <c r="LJQ39" s="37"/>
      <c r="LJR39" s="37"/>
      <c r="LJS39" s="37"/>
      <c r="LJT39" s="37"/>
      <c r="LJU39" s="37"/>
      <c r="LJV39" s="37"/>
      <c r="LJW39" s="37"/>
      <c r="LJX39" s="37"/>
      <c r="LJY39" s="37"/>
      <c r="LJZ39" s="37"/>
      <c r="LKA39" s="37"/>
      <c r="LKB39" s="37"/>
      <c r="LKC39" s="33"/>
      <c r="LKD39" s="20"/>
      <c r="LKE39" s="20"/>
      <c r="LKF39" s="36"/>
      <c r="LKG39" s="37"/>
      <c r="LKH39" s="37"/>
      <c r="LKI39" s="37"/>
      <c r="LKJ39" s="37"/>
      <c r="LKK39" s="37"/>
      <c r="LKL39" s="37"/>
      <c r="LKM39" s="37"/>
      <c r="LKN39" s="37"/>
      <c r="LKO39" s="37"/>
      <c r="LKP39" s="37"/>
      <c r="LKQ39" s="37"/>
      <c r="LKR39" s="37"/>
      <c r="LKS39" s="37"/>
      <c r="LKT39" s="37"/>
      <c r="LKU39" s="37"/>
      <c r="LKV39" s="37"/>
      <c r="LKW39" s="37"/>
      <c r="LKX39" s="37"/>
      <c r="LKY39" s="33"/>
      <c r="LKZ39" s="20"/>
      <c r="LLA39" s="20"/>
      <c r="LLB39" s="36"/>
      <c r="LLC39" s="37"/>
      <c r="LLD39" s="37"/>
      <c r="LLE39" s="37"/>
      <c r="LLF39" s="37"/>
      <c r="LLG39" s="37"/>
      <c r="LLH39" s="37"/>
      <c r="LLI39" s="37"/>
      <c r="LLJ39" s="37"/>
      <c r="LLK39" s="37"/>
      <c r="LLL39" s="37"/>
      <c r="LLM39" s="37"/>
      <c r="LLN39" s="37"/>
      <c r="LLO39" s="37"/>
      <c r="LLP39" s="37"/>
      <c r="LLQ39" s="37"/>
      <c r="LLR39" s="37"/>
      <c r="LLS39" s="37"/>
      <c r="LLT39" s="37"/>
      <c r="LLU39" s="33"/>
      <c r="LLV39" s="20"/>
      <c r="LLW39" s="20"/>
      <c r="LLX39" s="36"/>
      <c r="LLY39" s="37"/>
      <c r="LLZ39" s="37"/>
      <c r="LMA39" s="37"/>
      <c r="LMB39" s="37"/>
      <c r="LMC39" s="37"/>
      <c r="LMD39" s="37"/>
      <c r="LME39" s="37"/>
      <c r="LMF39" s="37"/>
      <c r="LMG39" s="37"/>
      <c r="LMH39" s="37"/>
      <c r="LMI39" s="37"/>
      <c r="LMJ39" s="37"/>
      <c r="LMK39" s="37"/>
      <c r="LML39" s="37"/>
      <c r="LMM39" s="37"/>
      <c r="LMN39" s="37"/>
      <c r="LMO39" s="37"/>
      <c r="LMP39" s="37"/>
      <c r="LMQ39" s="33"/>
      <c r="LMR39" s="20"/>
      <c r="LMS39" s="20"/>
      <c r="LMT39" s="36"/>
      <c r="LMU39" s="37"/>
      <c r="LMV39" s="37"/>
      <c r="LMW39" s="37"/>
      <c r="LMX39" s="37"/>
      <c r="LMY39" s="37"/>
      <c r="LMZ39" s="37"/>
      <c r="LNA39" s="37"/>
      <c r="LNB39" s="37"/>
      <c r="LNC39" s="37"/>
      <c r="LND39" s="37"/>
      <c r="LNE39" s="37"/>
      <c r="LNF39" s="37"/>
      <c r="LNG39" s="37"/>
      <c r="LNH39" s="37"/>
      <c r="LNI39" s="37"/>
      <c r="LNJ39" s="37"/>
      <c r="LNK39" s="37"/>
      <c r="LNL39" s="37"/>
      <c r="LNM39" s="33"/>
      <c r="LNN39" s="20"/>
      <c r="LNO39" s="20"/>
      <c r="LNP39" s="36"/>
      <c r="LNQ39" s="37"/>
      <c r="LNR39" s="37"/>
      <c r="LNS39" s="37"/>
      <c r="LNT39" s="37"/>
      <c r="LNU39" s="37"/>
      <c r="LNV39" s="37"/>
      <c r="LNW39" s="37"/>
      <c r="LNX39" s="37"/>
      <c r="LNY39" s="37"/>
      <c r="LNZ39" s="37"/>
      <c r="LOA39" s="37"/>
      <c r="LOB39" s="37"/>
      <c r="LOC39" s="37"/>
      <c r="LOD39" s="37"/>
      <c r="LOE39" s="37"/>
      <c r="LOF39" s="37"/>
      <c r="LOG39" s="37"/>
      <c r="LOH39" s="37"/>
      <c r="LOI39" s="33"/>
      <c r="LOJ39" s="20"/>
      <c r="LOK39" s="20"/>
      <c r="LOL39" s="36"/>
      <c r="LOM39" s="37"/>
      <c r="LON39" s="37"/>
      <c r="LOO39" s="37"/>
      <c r="LOP39" s="37"/>
      <c r="LOQ39" s="37"/>
      <c r="LOR39" s="37"/>
      <c r="LOS39" s="37"/>
      <c r="LOT39" s="37"/>
      <c r="LOU39" s="37"/>
      <c r="LOV39" s="37"/>
      <c r="LOW39" s="37"/>
      <c r="LOX39" s="37"/>
      <c r="LOY39" s="37"/>
      <c r="LOZ39" s="37"/>
      <c r="LPA39" s="37"/>
      <c r="LPB39" s="37"/>
      <c r="LPC39" s="37"/>
      <c r="LPD39" s="37"/>
      <c r="LPE39" s="33"/>
      <c r="LPF39" s="20"/>
      <c r="LPG39" s="20"/>
      <c r="LPH39" s="36"/>
      <c r="LPI39" s="37"/>
      <c r="LPJ39" s="37"/>
      <c r="LPK39" s="37"/>
      <c r="LPL39" s="37"/>
      <c r="LPM39" s="37"/>
      <c r="LPN39" s="37"/>
      <c r="LPO39" s="37"/>
      <c r="LPP39" s="37"/>
      <c r="LPQ39" s="37"/>
      <c r="LPR39" s="37"/>
      <c r="LPS39" s="37"/>
      <c r="LPT39" s="37"/>
      <c r="LPU39" s="37"/>
      <c r="LPV39" s="37"/>
      <c r="LPW39" s="37"/>
      <c r="LPX39" s="37"/>
      <c r="LPY39" s="37"/>
      <c r="LPZ39" s="37"/>
      <c r="LQA39" s="33"/>
      <c r="LQB39" s="20"/>
      <c r="LQC39" s="20"/>
      <c r="LQD39" s="36"/>
      <c r="LQE39" s="37"/>
      <c r="LQF39" s="37"/>
      <c r="LQG39" s="37"/>
      <c r="LQH39" s="37"/>
      <c r="LQI39" s="37"/>
      <c r="LQJ39" s="37"/>
      <c r="LQK39" s="37"/>
      <c r="LQL39" s="37"/>
      <c r="LQM39" s="37"/>
      <c r="LQN39" s="37"/>
      <c r="LQO39" s="37"/>
      <c r="LQP39" s="37"/>
      <c r="LQQ39" s="37"/>
      <c r="LQR39" s="37"/>
      <c r="LQS39" s="37"/>
      <c r="LQT39" s="37"/>
      <c r="LQU39" s="37"/>
      <c r="LQV39" s="37"/>
      <c r="LQW39" s="33"/>
      <c r="LQX39" s="20"/>
      <c r="LQY39" s="20"/>
      <c r="LQZ39" s="36"/>
      <c r="LRA39" s="37"/>
      <c r="LRB39" s="37"/>
      <c r="LRC39" s="37"/>
      <c r="LRD39" s="37"/>
      <c r="LRE39" s="37"/>
      <c r="LRF39" s="37"/>
      <c r="LRG39" s="37"/>
      <c r="LRH39" s="37"/>
      <c r="LRI39" s="37"/>
      <c r="LRJ39" s="37"/>
      <c r="LRK39" s="37"/>
      <c r="LRL39" s="37"/>
      <c r="LRM39" s="37"/>
      <c r="LRN39" s="37"/>
      <c r="LRO39" s="37"/>
      <c r="LRP39" s="37"/>
      <c r="LRQ39" s="37"/>
      <c r="LRR39" s="37"/>
      <c r="LRS39" s="33"/>
      <c r="LRT39" s="20"/>
      <c r="LRU39" s="20"/>
      <c r="LRV39" s="36"/>
      <c r="LRW39" s="37"/>
      <c r="LRX39" s="37"/>
      <c r="LRY39" s="37"/>
      <c r="LRZ39" s="37"/>
      <c r="LSA39" s="37"/>
      <c r="LSB39" s="37"/>
      <c r="LSC39" s="37"/>
      <c r="LSD39" s="37"/>
      <c r="LSE39" s="37"/>
      <c r="LSF39" s="37"/>
      <c r="LSG39" s="37"/>
      <c r="LSH39" s="37"/>
      <c r="LSI39" s="37"/>
      <c r="LSJ39" s="37"/>
      <c r="LSK39" s="37"/>
      <c r="LSL39" s="37"/>
      <c r="LSM39" s="37"/>
      <c r="LSN39" s="37"/>
      <c r="LSO39" s="33"/>
      <c r="LSP39" s="20"/>
      <c r="LSQ39" s="20"/>
      <c r="LSR39" s="36"/>
      <c r="LSS39" s="37"/>
      <c r="LST39" s="37"/>
      <c r="LSU39" s="37"/>
      <c r="LSV39" s="37"/>
      <c r="LSW39" s="37"/>
      <c r="LSX39" s="37"/>
      <c r="LSY39" s="37"/>
      <c r="LSZ39" s="37"/>
      <c r="LTA39" s="37"/>
      <c r="LTB39" s="37"/>
      <c r="LTC39" s="37"/>
      <c r="LTD39" s="37"/>
      <c r="LTE39" s="37"/>
      <c r="LTF39" s="37"/>
      <c r="LTG39" s="37"/>
      <c r="LTH39" s="37"/>
      <c r="LTI39" s="37"/>
      <c r="LTJ39" s="37"/>
      <c r="LTK39" s="33"/>
      <c r="LTL39" s="20"/>
      <c r="LTM39" s="20"/>
      <c r="LTN39" s="36"/>
      <c r="LTO39" s="37"/>
      <c r="LTP39" s="37"/>
      <c r="LTQ39" s="37"/>
      <c r="LTR39" s="37"/>
      <c r="LTS39" s="37"/>
      <c r="LTT39" s="37"/>
      <c r="LTU39" s="37"/>
      <c r="LTV39" s="37"/>
      <c r="LTW39" s="37"/>
      <c r="LTX39" s="37"/>
      <c r="LTY39" s="37"/>
      <c r="LTZ39" s="37"/>
      <c r="LUA39" s="37"/>
      <c r="LUB39" s="37"/>
      <c r="LUC39" s="37"/>
      <c r="LUD39" s="37"/>
      <c r="LUE39" s="37"/>
      <c r="LUF39" s="37"/>
      <c r="LUG39" s="33"/>
      <c r="LUH39" s="20"/>
      <c r="LUI39" s="20"/>
      <c r="LUJ39" s="36"/>
      <c r="LUK39" s="37"/>
      <c r="LUL39" s="37"/>
      <c r="LUM39" s="37"/>
      <c r="LUN39" s="37"/>
      <c r="LUO39" s="37"/>
      <c r="LUP39" s="37"/>
      <c r="LUQ39" s="37"/>
      <c r="LUR39" s="37"/>
      <c r="LUS39" s="37"/>
      <c r="LUT39" s="37"/>
      <c r="LUU39" s="37"/>
      <c r="LUV39" s="37"/>
      <c r="LUW39" s="37"/>
      <c r="LUX39" s="37"/>
      <c r="LUY39" s="37"/>
      <c r="LUZ39" s="37"/>
      <c r="LVA39" s="37"/>
      <c r="LVB39" s="37"/>
      <c r="LVC39" s="33"/>
      <c r="LVD39" s="20"/>
      <c r="LVE39" s="20"/>
      <c r="LVF39" s="36"/>
      <c r="LVG39" s="37"/>
      <c r="LVH39" s="37"/>
      <c r="LVI39" s="37"/>
      <c r="LVJ39" s="37"/>
      <c r="LVK39" s="37"/>
      <c r="LVL39" s="37"/>
      <c r="LVM39" s="37"/>
      <c r="LVN39" s="37"/>
      <c r="LVO39" s="37"/>
      <c r="LVP39" s="37"/>
      <c r="LVQ39" s="37"/>
      <c r="LVR39" s="37"/>
      <c r="LVS39" s="37"/>
      <c r="LVT39" s="37"/>
      <c r="LVU39" s="37"/>
      <c r="LVV39" s="37"/>
      <c r="LVW39" s="37"/>
      <c r="LVX39" s="37"/>
      <c r="LVY39" s="33"/>
      <c r="LVZ39" s="20"/>
      <c r="LWA39" s="20"/>
      <c r="LWB39" s="36"/>
      <c r="LWC39" s="37"/>
      <c r="LWD39" s="37"/>
      <c r="LWE39" s="37"/>
      <c r="LWF39" s="37"/>
      <c r="LWG39" s="37"/>
      <c r="LWH39" s="37"/>
      <c r="LWI39" s="37"/>
      <c r="LWJ39" s="37"/>
      <c r="LWK39" s="37"/>
      <c r="LWL39" s="37"/>
      <c r="LWM39" s="37"/>
      <c r="LWN39" s="37"/>
      <c r="LWO39" s="37"/>
      <c r="LWP39" s="37"/>
      <c r="LWQ39" s="37"/>
      <c r="LWR39" s="37"/>
      <c r="LWS39" s="37"/>
      <c r="LWT39" s="37"/>
      <c r="LWU39" s="33"/>
      <c r="LWV39" s="20"/>
      <c r="LWW39" s="20"/>
      <c r="LWX39" s="36"/>
      <c r="LWY39" s="37"/>
      <c r="LWZ39" s="37"/>
      <c r="LXA39" s="37"/>
      <c r="LXB39" s="37"/>
      <c r="LXC39" s="37"/>
      <c r="LXD39" s="37"/>
      <c r="LXE39" s="37"/>
      <c r="LXF39" s="37"/>
      <c r="LXG39" s="37"/>
      <c r="LXH39" s="37"/>
      <c r="LXI39" s="37"/>
      <c r="LXJ39" s="37"/>
      <c r="LXK39" s="37"/>
      <c r="LXL39" s="37"/>
      <c r="LXM39" s="37"/>
      <c r="LXN39" s="37"/>
      <c r="LXO39" s="37"/>
      <c r="LXP39" s="37"/>
      <c r="LXQ39" s="33"/>
      <c r="LXR39" s="20"/>
      <c r="LXS39" s="20"/>
      <c r="LXT39" s="36"/>
      <c r="LXU39" s="37"/>
      <c r="LXV39" s="37"/>
      <c r="LXW39" s="37"/>
      <c r="LXX39" s="37"/>
      <c r="LXY39" s="37"/>
      <c r="LXZ39" s="37"/>
      <c r="LYA39" s="37"/>
      <c r="LYB39" s="37"/>
      <c r="LYC39" s="37"/>
      <c r="LYD39" s="37"/>
      <c r="LYE39" s="37"/>
      <c r="LYF39" s="37"/>
      <c r="LYG39" s="37"/>
      <c r="LYH39" s="37"/>
      <c r="LYI39" s="37"/>
      <c r="LYJ39" s="37"/>
      <c r="LYK39" s="37"/>
      <c r="LYL39" s="37"/>
      <c r="LYM39" s="33"/>
      <c r="LYN39" s="20"/>
      <c r="LYO39" s="20"/>
      <c r="LYP39" s="36"/>
      <c r="LYQ39" s="37"/>
      <c r="LYR39" s="37"/>
      <c r="LYS39" s="37"/>
      <c r="LYT39" s="37"/>
      <c r="LYU39" s="37"/>
      <c r="LYV39" s="37"/>
      <c r="LYW39" s="37"/>
      <c r="LYX39" s="37"/>
      <c r="LYY39" s="37"/>
      <c r="LYZ39" s="37"/>
      <c r="LZA39" s="37"/>
      <c r="LZB39" s="37"/>
      <c r="LZC39" s="37"/>
      <c r="LZD39" s="37"/>
      <c r="LZE39" s="37"/>
      <c r="LZF39" s="37"/>
      <c r="LZG39" s="37"/>
      <c r="LZH39" s="37"/>
      <c r="LZI39" s="33"/>
      <c r="LZJ39" s="20"/>
      <c r="LZK39" s="20"/>
      <c r="LZL39" s="36"/>
      <c r="LZM39" s="37"/>
      <c r="LZN39" s="37"/>
      <c r="LZO39" s="37"/>
      <c r="LZP39" s="37"/>
      <c r="LZQ39" s="37"/>
      <c r="LZR39" s="37"/>
      <c r="LZS39" s="37"/>
      <c r="LZT39" s="37"/>
      <c r="LZU39" s="37"/>
      <c r="LZV39" s="37"/>
      <c r="LZW39" s="37"/>
      <c r="LZX39" s="37"/>
      <c r="LZY39" s="37"/>
      <c r="LZZ39" s="37"/>
      <c r="MAA39" s="37"/>
      <c r="MAB39" s="37"/>
      <c r="MAC39" s="37"/>
      <c r="MAD39" s="37"/>
      <c r="MAE39" s="33"/>
      <c r="MAF39" s="20"/>
      <c r="MAG39" s="20"/>
      <c r="MAH39" s="36"/>
      <c r="MAI39" s="37"/>
      <c r="MAJ39" s="37"/>
      <c r="MAK39" s="37"/>
      <c r="MAL39" s="37"/>
      <c r="MAM39" s="37"/>
      <c r="MAN39" s="37"/>
      <c r="MAO39" s="37"/>
      <c r="MAP39" s="37"/>
      <c r="MAQ39" s="37"/>
      <c r="MAR39" s="37"/>
      <c r="MAS39" s="37"/>
      <c r="MAT39" s="37"/>
      <c r="MAU39" s="37"/>
      <c r="MAV39" s="37"/>
      <c r="MAW39" s="37"/>
      <c r="MAX39" s="37"/>
      <c r="MAY39" s="37"/>
      <c r="MAZ39" s="37"/>
      <c r="MBA39" s="33"/>
      <c r="MBB39" s="20"/>
      <c r="MBC39" s="20"/>
      <c r="MBD39" s="36"/>
      <c r="MBE39" s="37"/>
      <c r="MBF39" s="37"/>
      <c r="MBG39" s="37"/>
      <c r="MBH39" s="37"/>
      <c r="MBI39" s="37"/>
      <c r="MBJ39" s="37"/>
      <c r="MBK39" s="37"/>
      <c r="MBL39" s="37"/>
      <c r="MBM39" s="37"/>
      <c r="MBN39" s="37"/>
      <c r="MBO39" s="37"/>
      <c r="MBP39" s="37"/>
      <c r="MBQ39" s="37"/>
      <c r="MBR39" s="37"/>
      <c r="MBS39" s="37"/>
      <c r="MBT39" s="37"/>
      <c r="MBU39" s="37"/>
      <c r="MBV39" s="37"/>
      <c r="MBW39" s="33"/>
      <c r="MBX39" s="20"/>
      <c r="MBY39" s="20"/>
      <c r="MBZ39" s="36"/>
      <c r="MCA39" s="37"/>
      <c r="MCB39" s="37"/>
      <c r="MCC39" s="37"/>
      <c r="MCD39" s="37"/>
      <c r="MCE39" s="37"/>
      <c r="MCF39" s="37"/>
      <c r="MCG39" s="37"/>
      <c r="MCH39" s="37"/>
      <c r="MCI39" s="37"/>
      <c r="MCJ39" s="37"/>
      <c r="MCK39" s="37"/>
      <c r="MCL39" s="37"/>
      <c r="MCM39" s="37"/>
      <c r="MCN39" s="37"/>
      <c r="MCO39" s="37"/>
      <c r="MCP39" s="37"/>
      <c r="MCQ39" s="37"/>
      <c r="MCR39" s="37"/>
      <c r="MCS39" s="33"/>
      <c r="MCT39" s="20"/>
      <c r="MCU39" s="20"/>
      <c r="MCV39" s="36"/>
      <c r="MCW39" s="37"/>
      <c r="MCX39" s="37"/>
      <c r="MCY39" s="37"/>
      <c r="MCZ39" s="37"/>
      <c r="MDA39" s="37"/>
      <c r="MDB39" s="37"/>
      <c r="MDC39" s="37"/>
      <c r="MDD39" s="37"/>
      <c r="MDE39" s="37"/>
      <c r="MDF39" s="37"/>
      <c r="MDG39" s="37"/>
      <c r="MDH39" s="37"/>
      <c r="MDI39" s="37"/>
      <c r="MDJ39" s="37"/>
      <c r="MDK39" s="37"/>
      <c r="MDL39" s="37"/>
      <c r="MDM39" s="37"/>
      <c r="MDN39" s="37"/>
      <c r="MDO39" s="33"/>
      <c r="MDP39" s="20"/>
      <c r="MDQ39" s="20"/>
      <c r="MDR39" s="36"/>
      <c r="MDS39" s="37"/>
      <c r="MDT39" s="37"/>
      <c r="MDU39" s="37"/>
      <c r="MDV39" s="37"/>
      <c r="MDW39" s="37"/>
      <c r="MDX39" s="37"/>
      <c r="MDY39" s="37"/>
      <c r="MDZ39" s="37"/>
      <c r="MEA39" s="37"/>
      <c r="MEB39" s="37"/>
      <c r="MEC39" s="37"/>
      <c r="MED39" s="37"/>
      <c r="MEE39" s="37"/>
      <c r="MEF39" s="37"/>
      <c r="MEG39" s="37"/>
      <c r="MEH39" s="37"/>
      <c r="MEI39" s="37"/>
      <c r="MEJ39" s="37"/>
      <c r="MEK39" s="33"/>
      <c r="MEL39" s="20"/>
      <c r="MEM39" s="20"/>
      <c r="MEN39" s="36"/>
      <c r="MEO39" s="37"/>
      <c r="MEP39" s="37"/>
      <c r="MEQ39" s="37"/>
      <c r="MER39" s="37"/>
      <c r="MES39" s="37"/>
      <c r="MET39" s="37"/>
      <c r="MEU39" s="37"/>
      <c r="MEV39" s="37"/>
      <c r="MEW39" s="37"/>
      <c r="MEX39" s="37"/>
      <c r="MEY39" s="37"/>
      <c r="MEZ39" s="37"/>
      <c r="MFA39" s="37"/>
      <c r="MFB39" s="37"/>
      <c r="MFC39" s="37"/>
      <c r="MFD39" s="37"/>
      <c r="MFE39" s="37"/>
      <c r="MFF39" s="37"/>
      <c r="MFG39" s="33"/>
      <c r="MFH39" s="20"/>
      <c r="MFI39" s="20"/>
      <c r="MFJ39" s="36"/>
      <c r="MFK39" s="37"/>
      <c r="MFL39" s="37"/>
      <c r="MFM39" s="37"/>
      <c r="MFN39" s="37"/>
      <c r="MFO39" s="37"/>
      <c r="MFP39" s="37"/>
      <c r="MFQ39" s="37"/>
      <c r="MFR39" s="37"/>
      <c r="MFS39" s="37"/>
      <c r="MFT39" s="37"/>
      <c r="MFU39" s="37"/>
      <c r="MFV39" s="37"/>
      <c r="MFW39" s="37"/>
      <c r="MFX39" s="37"/>
      <c r="MFY39" s="37"/>
      <c r="MFZ39" s="37"/>
      <c r="MGA39" s="37"/>
      <c r="MGB39" s="37"/>
      <c r="MGC39" s="33"/>
      <c r="MGD39" s="20"/>
      <c r="MGE39" s="20"/>
      <c r="MGF39" s="36"/>
      <c r="MGG39" s="37"/>
      <c r="MGH39" s="37"/>
      <c r="MGI39" s="37"/>
      <c r="MGJ39" s="37"/>
      <c r="MGK39" s="37"/>
      <c r="MGL39" s="37"/>
      <c r="MGM39" s="37"/>
      <c r="MGN39" s="37"/>
      <c r="MGO39" s="37"/>
      <c r="MGP39" s="37"/>
      <c r="MGQ39" s="37"/>
      <c r="MGR39" s="37"/>
      <c r="MGS39" s="37"/>
      <c r="MGT39" s="37"/>
      <c r="MGU39" s="37"/>
      <c r="MGV39" s="37"/>
      <c r="MGW39" s="37"/>
      <c r="MGX39" s="37"/>
      <c r="MGY39" s="33"/>
      <c r="MGZ39" s="20"/>
      <c r="MHA39" s="20"/>
      <c r="MHB39" s="36"/>
      <c r="MHC39" s="37"/>
      <c r="MHD39" s="37"/>
      <c r="MHE39" s="37"/>
      <c r="MHF39" s="37"/>
      <c r="MHG39" s="37"/>
      <c r="MHH39" s="37"/>
      <c r="MHI39" s="37"/>
      <c r="MHJ39" s="37"/>
      <c r="MHK39" s="37"/>
      <c r="MHL39" s="37"/>
      <c r="MHM39" s="37"/>
      <c r="MHN39" s="37"/>
      <c r="MHO39" s="37"/>
      <c r="MHP39" s="37"/>
      <c r="MHQ39" s="37"/>
      <c r="MHR39" s="37"/>
      <c r="MHS39" s="37"/>
      <c r="MHT39" s="37"/>
      <c r="MHU39" s="33"/>
      <c r="MHV39" s="20"/>
      <c r="MHW39" s="20"/>
      <c r="MHX39" s="36"/>
      <c r="MHY39" s="37"/>
      <c r="MHZ39" s="37"/>
      <c r="MIA39" s="37"/>
      <c r="MIB39" s="37"/>
      <c r="MIC39" s="37"/>
      <c r="MID39" s="37"/>
      <c r="MIE39" s="37"/>
      <c r="MIF39" s="37"/>
      <c r="MIG39" s="37"/>
      <c r="MIH39" s="37"/>
      <c r="MII39" s="37"/>
      <c r="MIJ39" s="37"/>
      <c r="MIK39" s="37"/>
      <c r="MIL39" s="37"/>
      <c r="MIM39" s="37"/>
      <c r="MIN39" s="37"/>
      <c r="MIO39" s="37"/>
      <c r="MIP39" s="37"/>
      <c r="MIQ39" s="33"/>
      <c r="MIR39" s="20"/>
      <c r="MIS39" s="20"/>
      <c r="MIT39" s="36"/>
      <c r="MIU39" s="37"/>
      <c r="MIV39" s="37"/>
      <c r="MIW39" s="37"/>
      <c r="MIX39" s="37"/>
      <c r="MIY39" s="37"/>
      <c r="MIZ39" s="37"/>
      <c r="MJA39" s="37"/>
      <c r="MJB39" s="37"/>
      <c r="MJC39" s="37"/>
      <c r="MJD39" s="37"/>
      <c r="MJE39" s="37"/>
      <c r="MJF39" s="37"/>
      <c r="MJG39" s="37"/>
      <c r="MJH39" s="37"/>
      <c r="MJI39" s="37"/>
      <c r="MJJ39" s="37"/>
      <c r="MJK39" s="37"/>
      <c r="MJL39" s="37"/>
      <c r="MJM39" s="33"/>
      <c r="MJN39" s="20"/>
      <c r="MJO39" s="20"/>
      <c r="MJP39" s="36"/>
      <c r="MJQ39" s="37"/>
      <c r="MJR39" s="37"/>
      <c r="MJS39" s="37"/>
      <c r="MJT39" s="37"/>
      <c r="MJU39" s="37"/>
      <c r="MJV39" s="37"/>
      <c r="MJW39" s="37"/>
      <c r="MJX39" s="37"/>
      <c r="MJY39" s="37"/>
      <c r="MJZ39" s="37"/>
      <c r="MKA39" s="37"/>
      <c r="MKB39" s="37"/>
      <c r="MKC39" s="37"/>
      <c r="MKD39" s="37"/>
      <c r="MKE39" s="37"/>
      <c r="MKF39" s="37"/>
      <c r="MKG39" s="37"/>
      <c r="MKH39" s="37"/>
      <c r="MKI39" s="33"/>
      <c r="MKJ39" s="20"/>
      <c r="MKK39" s="20"/>
      <c r="MKL39" s="36"/>
      <c r="MKM39" s="37"/>
      <c r="MKN39" s="37"/>
      <c r="MKO39" s="37"/>
      <c r="MKP39" s="37"/>
      <c r="MKQ39" s="37"/>
      <c r="MKR39" s="37"/>
      <c r="MKS39" s="37"/>
      <c r="MKT39" s="37"/>
      <c r="MKU39" s="37"/>
      <c r="MKV39" s="37"/>
      <c r="MKW39" s="37"/>
      <c r="MKX39" s="37"/>
      <c r="MKY39" s="37"/>
      <c r="MKZ39" s="37"/>
      <c r="MLA39" s="37"/>
      <c r="MLB39" s="37"/>
      <c r="MLC39" s="37"/>
      <c r="MLD39" s="37"/>
      <c r="MLE39" s="33"/>
      <c r="MLF39" s="20"/>
      <c r="MLG39" s="20"/>
      <c r="MLH39" s="36"/>
      <c r="MLI39" s="37"/>
      <c r="MLJ39" s="37"/>
      <c r="MLK39" s="37"/>
      <c r="MLL39" s="37"/>
      <c r="MLM39" s="37"/>
      <c r="MLN39" s="37"/>
      <c r="MLO39" s="37"/>
      <c r="MLP39" s="37"/>
      <c r="MLQ39" s="37"/>
      <c r="MLR39" s="37"/>
      <c r="MLS39" s="37"/>
      <c r="MLT39" s="37"/>
      <c r="MLU39" s="37"/>
      <c r="MLV39" s="37"/>
      <c r="MLW39" s="37"/>
      <c r="MLX39" s="37"/>
      <c r="MLY39" s="37"/>
      <c r="MLZ39" s="37"/>
      <c r="MMA39" s="33"/>
      <c r="MMB39" s="20"/>
      <c r="MMC39" s="20"/>
      <c r="MMD39" s="36"/>
      <c r="MME39" s="37"/>
      <c r="MMF39" s="37"/>
      <c r="MMG39" s="37"/>
      <c r="MMH39" s="37"/>
      <c r="MMI39" s="37"/>
      <c r="MMJ39" s="37"/>
      <c r="MMK39" s="37"/>
      <c r="MML39" s="37"/>
      <c r="MMM39" s="37"/>
      <c r="MMN39" s="37"/>
      <c r="MMO39" s="37"/>
      <c r="MMP39" s="37"/>
      <c r="MMQ39" s="37"/>
      <c r="MMR39" s="37"/>
      <c r="MMS39" s="37"/>
      <c r="MMT39" s="37"/>
      <c r="MMU39" s="37"/>
      <c r="MMV39" s="37"/>
      <c r="MMW39" s="33"/>
      <c r="MMX39" s="20"/>
      <c r="MMY39" s="20"/>
      <c r="MMZ39" s="36"/>
      <c r="MNA39" s="37"/>
      <c r="MNB39" s="37"/>
      <c r="MNC39" s="37"/>
      <c r="MND39" s="37"/>
      <c r="MNE39" s="37"/>
      <c r="MNF39" s="37"/>
      <c r="MNG39" s="37"/>
      <c r="MNH39" s="37"/>
      <c r="MNI39" s="37"/>
      <c r="MNJ39" s="37"/>
      <c r="MNK39" s="37"/>
      <c r="MNL39" s="37"/>
      <c r="MNM39" s="37"/>
      <c r="MNN39" s="37"/>
      <c r="MNO39" s="37"/>
      <c r="MNP39" s="37"/>
      <c r="MNQ39" s="37"/>
      <c r="MNR39" s="37"/>
      <c r="MNS39" s="33"/>
      <c r="MNT39" s="20"/>
      <c r="MNU39" s="20"/>
      <c r="MNV39" s="36"/>
      <c r="MNW39" s="37"/>
      <c r="MNX39" s="37"/>
      <c r="MNY39" s="37"/>
      <c r="MNZ39" s="37"/>
      <c r="MOA39" s="37"/>
      <c r="MOB39" s="37"/>
      <c r="MOC39" s="37"/>
      <c r="MOD39" s="37"/>
      <c r="MOE39" s="37"/>
      <c r="MOF39" s="37"/>
      <c r="MOG39" s="37"/>
      <c r="MOH39" s="37"/>
      <c r="MOI39" s="37"/>
      <c r="MOJ39" s="37"/>
      <c r="MOK39" s="37"/>
      <c r="MOL39" s="37"/>
      <c r="MOM39" s="37"/>
      <c r="MON39" s="37"/>
      <c r="MOO39" s="33"/>
      <c r="MOP39" s="20"/>
      <c r="MOQ39" s="20"/>
      <c r="MOR39" s="36"/>
      <c r="MOS39" s="37"/>
      <c r="MOT39" s="37"/>
      <c r="MOU39" s="37"/>
      <c r="MOV39" s="37"/>
      <c r="MOW39" s="37"/>
      <c r="MOX39" s="37"/>
      <c r="MOY39" s="37"/>
      <c r="MOZ39" s="37"/>
      <c r="MPA39" s="37"/>
      <c r="MPB39" s="37"/>
      <c r="MPC39" s="37"/>
      <c r="MPD39" s="37"/>
      <c r="MPE39" s="37"/>
      <c r="MPF39" s="37"/>
      <c r="MPG39" s="37"/>
      <c r="MPH39" s="37"/>
      <c r="MPI39" s="37"/>
      <c r="MPJ39" s="37"/>
      <c r="MPK39" s="33"/>
      <c r="MPL39" s="20"/>
      <c r="MPM39" s="20"/>
      <c r="MPN39" s="36"/>
      <c r="MPO39" s="37"/>
      <c r="MPP39" s="37"/>
      <c r="MPQ39" s="37"/>
      <c r="MPR39" s="37"/>
      <c r="MPS39" s="37"/>
      <c r="MPT39" s="37"/>
      <c r="MPU39" s="37"/>
      <c r="MPV39" s="37"/>
      <c r="MPW39" s="37"/>
      <c r="MPX39" s="37"/>
      <c r="MPY39" s="37"/>
      <c r="MPZ39" s="37"/>
      <c r="MQA39" s="37"/>
      <c r="MQB39" s="37"/>
      <c r="MQC39" s="37"/>
      <c r="MQD39" s="37"/>
      <c r="MQE39" s="37"/>
      <c r="MQF39" s="37"/>
      <c r="MQG39" s="33"/>
      <c r="MQH39" s="20"/>
      <c r="MQI39" s="20"/>
      <c r="MQJ39" s="36"/>
      <c r="MQK39" s="37"/>
      <c r="MQL39" s="37"/>
      <c r="MQM39" s="37"/>
      <c r="MQN39" s="37"/>
      <c r="MQO39" s="37"/>
      <c r="MQP39" s="37"/>
      <c r="MQQ39" s="37"/>
      <c r="MQR39" s="37"/>
      <c r="MQS39" s="37"/>
      <c r="MQT39" s="37"/>
      <c r="MQU39" s="37"/>
      <c r="MQV39" s="37"/>
      <c r="MQW39" s="37"/>
      <c r="MQX39" s="37"/>
      <c r="MQY39" s="37"/>
      <c r="MQZ39" s="37"/>
      <c r="MRA39" s="37"/>
      <c r="MRB39" s="37"/>
      <c r="MRC39" s="33"/>
      <c r="MRD39" s="20"/>
      <c r="MRE39" s="20"/>
      <c r="MRF39" s="36"/>
      <c r="MRG39" s="37"/>
      <c r="MRH39" s="37"/>
      <c r="MRI39" s="37"/>
      <c r="MRJ39" s="37"/>
      <c r="MRK39" s="37"/>
      <c r="MRL39" s="37"/>
      <c r="MRM39" s="37"/>
      <c r="MRN39" s="37"/>
      <c r="MRO39" s="37"/>
      <c r="MRP39" s="37"/>
      <c r="MRQ39" s="37"/>
      <c r="MRR39" s="37"/>
      <c r="MRS39" s="37"/>
      <c r="MRT39" s="37"/>
      <c r="MRU39" s="37"/>
      <c r="MRV39" s="37"/>
      <c r="MRW39" s="37"/>
      <c r="MRX39" s="37"/>
      <c r="MRY39" s="33"/>
      <c r="MRZ39" s="20"/>
      <c r="MSA39" s="20"/>
      <c r="MSB39" s="36"/>
      <c r="MSC39" s="37"/>
      <c r="MSD39" s="37"/>
      <c r="MSE39" s="37"/>
      <c r="MSF39" s="37"/>
      <c r="MSG39" s="37"/>
      <c r="MSH39" s="37"/>
      <c r="MSI39" s="37"/>
      <c r="MSJ39" s="37"/>
      <c r="MSK39" s="37"/>
      <c r="MSL39" s="37"/>
      <c r="MSM39" s="37"/>
      <c r="MSN39" s="37"/>
      <c r="MSO39" s="37"/>
      <c r="MSP39" s="37"/>
      <c r="MSQ39" s="37"/>
      <c r="MSR39" s="37"/>
      <c r="MSS39" s="37"/>
      <c r="MST39" s="37"/>
      <c r="MSU39" s="33"/>
      <c r="MSV39" s="20"/>
      <c r="MSW39" s="20"/>
      <c r="MSX39" s="36"/>
      <c r="MSY39" s="37"/>
      <c r="MSZ39" s="37"/>
      <c r="MTA39" s="37"/>
      <c r="MTB39" s="37"/>
      <c r="MTC39" s="37"/>
      <c r="MTD39" s="37"/>
      <c r="MTE39" s="37"/>
      <c r="MTF39" s="37"/>
      <c r="MTG39" s="37"/>
      <c r="MTH39" s="37"/>
      <c r="MTI39" s="37"/>
      <c r="MTJ39" s="37"/>
      <c r="MTK39" s="37"/>
      <c r="MTL39" s="37"/>
      <c r="MTM39" s="37"/>
      <c r="MTN39" s="37"/>
      <c r="MTO39" s="37"/>
      <c r="MTP39" s="37"/>
      <c r="MTQ39" s="33"/>
      <c r="MTR39" s="20"/>
      <c r="MTS39" s="20"/>
      <c r="MTT39" s="36"/>
      <c r="MTU39" s="37"/>
      <c r="MTV39" s="37"/>
      <c r="MTW39" s="37"/>
      <c r="MTX39" s="37"/>
      <c r="MTY39" s="37"/>
      <c r="MTZ39" s="37"/>
      <c r="MUA39" s="37"/>
      <c r="MUB39" s="37"/>
      <c r="MUC39" s="37"/>
      <c r="MUD39" s="37"/>
      <c r="MUE39" s="37"/>
      <c r="MUF39" s="37"/>
      <c r="MUG39" s="37"/>
      <c r="MUH39" s="37"/>
      <c r="MUI39" s="37"/>
      <c r="MUJ39" s="37"/>
      <c r="MUK39" s="37"/>
      <c r="MUL39" s="37"/>
      <c r="MUM39" s="33"/>
      <c r="MUN39" s="20"/>
      <c r="MUO39" s="20"/>
      <c r="MUP39" s="36"/>
      <c r="MUQ39" s="37"/>
      <c r="MUR39" s="37"/>
      <c r="MUS39" s="37"/>
      <c r="MUT39" s="37"/>
      <c r="MUU39" s="37"/>
      <c r="MUV39" s="37"/>
      <c r="MUW39" s="37"/>
      <c r="MUX39" s="37"/>
      <c r="MUY39" s="37"/>
      <c r="MUZ39" s="37"/>
      <c r="MVA39" s="37"/>
      <c r="MVB39" s="37"/>
      <c r="MVC39" s="37"/>
      <c r="MVD39" s="37"/>
      <c r="MVE39" s="37"/>
      <c r="MVF39" s="37"/>
      <c r="MVG39" s="37"/>
      <c r="MVH39" s="37"/>
      <c r="MVI39" s="33"/>
      <c r="MVJ39" s="20"/>
      <c r="MVK39" s="20"/>
      <c r="MVL39" s="36"/>
      <c r="MVM39" s="37"/>
      <c r="MVN39" s="37"/>
      <c r="MVO39" s="37"/>
      <c r="MVP39" s="37"/>
      <c r="MVQ39" s="37"/>
      <c r="MVR39" s="37"/>
      <c r="MVS39" s="37"/>
      <c r="MVT39" s="37"/>
      <c r="MVU39" s="37"/>
      <c r="MVV39" s="37"/>
      <c r="MVW39" s="37"/>
      <c r="MVX39" s="37"/>
      <c r="MVY39" s="37"/>
      <c r="MVZ39" s="37"/>
      <c r="MWA39" s="37"/>
      <c r="MWB39" s="37"/>
      <c r="MWC39" s="37"/>
      <c r="MWD39" s="37"/>
      <c r="MWE39" s="33"/>
      <c r="MWF39" s="20"/>
      <c r="MWG39" s="20"/>
      <c r="MWH39" s="36"/>
      <c r="MWI39" s="37"/>
      <c r="MWJ39" s="37"/>
      <c r="MWK39" s="37"/>
      <c r="MWL39" s="37"/>
      <c r="MWM39" s="37"/>
      <c r="MWN39" s="37"/>
      <c r="MWO39" s="37"/>
      <c r="MWP39" s="37"/>
      <c r="MWQ39" s="37"/>
      <c r="MWR39" s="37"/>
      <c r="MWS39" s="37"/>
      <c r="MWT39" s="37"/>
      <c r="MWU39" s="37"/>
      <c r="MWV39" s="37"/>
      <c r="MWW39" s="37"/>
      <c r="MWX39" s="37"/>
      <c r="MWY39" s="37"/>
      <c r="MWZ39" s="37"/>
      <c r="MXA39" s="33"/>
      <c r="MXB39" s="20"/>
      <c r="MXC39" s="20"/>
      <c r="MXD39" s="36"/>
      <c r="MXE39" s="37"/>
      <c r="MXF39" s="37"/>
      <c r="MXG39" s="37"/>
      <c r="MXH39" s="37"/>
      <c r="MXI39" s="37"/>
      <c r="MXJ39" s="37"/>
      <c r="MXK39" s="37"/>
      <c r="MXL39" s="37"/>
      <c r="MXM39" s="37"/>
      <c r="MXN39" s="37"/>
      <c r="MXO39" s="37"/>
      <c r="MXP39" s="37"/>
      <c r="MXQ39" s="37"/>
      <c r="MXR39" s="37"/>
      <c r="MXS39" s="37"/>
      <c r="MXT39" s="37"/>
      <c r="MXU39" s="37"/>
      <c r="MXV39" s="37"/>
      <c r="MXW39" s="33"/>
      <c r="MXX39" s="20"/>
      <c r="MXY39" s="20"/>
      <c r="MXZ39" s="36"/>
      <c r="MYA39" s="37"/>
      <c r="MYB39" s="37"/>
      <c r="MYC39" s="37"/>
      <c r="MYD39" s="37"/>
      <c r="MYE39" s="37"/>
      <c r="MYF39" s="37"/>
      <c r="MYG39" s="37"/>
      <c r="MYH39" s="37"/>
      <c r="MYI39" s="37"/>
      <c r="MYJ39" s="37"/>
      <c r="MYK39" s="37"/>
      <c r="MYL39" s="37"/>
      <c r="MYM39" s="37"/>
      <c r="MYN39" s="37"/>
      <c r="MYO39" s="37"/>
      <c r="MYP39" s="37"/>
      <c r="MYQ39" s="37"/>
      <c r="MYR39" s="37"/>
      <c r="MYS39" s="33"/>
      <c r="MYT39" s="20"/>
      <c r="MYU39" s="20"/>
      <c r="MYV39" s="36"/>
      <c r="MYW39" s="37"/>
      <c r="MYX39" s="37"/>
      <c r="MYY39" s="37"/>
      <c r="MYZ39" s="37"/>
      <c r="MZA39" s="37"/>
      <c r="MZB39" s="37"/>
      <c r="MZC39" s="37"/>
      <c r="MZD39" s="37"/>
      <c r="MZE39" s="37"/>
      <c r="MZF39" s="37"/>
      <c r="MZG39" s="37"/>
      <c r="MZH39" s="37"/>
      <c r="MZI39" s="37"/>
      <c r="MZJ39" s="37"/>
      <c r="MZK39" s="37"/>
      <c r="MZL39" s="37"/>
      <c r="MZM39" s="37"/>
      <c r="MZN39" s="37"/>
      <c r="MZO39" s="33"/>
      <c r="MZP39" s="20"/>
      <c r="MZQ39" s="20"/>
      <c r="MZR39" s="36"/>
      <c r="MZS39" s="37"/>
      <c r="MZT39" s="37"/>
      <c r="MZU39" s="37"/>
      <c r="MZV39" s="37"/>
      <c r="MZW39" s="37"/>
      <c r="MZX39" s="37"/>
      <c r="MZY39" s="37"/>
      <c r="MZZ39" s="37"/>
      <c r="NAA39" s="37"/>
      <c r="NAB39" s="37"/>
      <c r="NAC39" s="37"/>
      <c r="NAD39" s="37"/>
      <c r="NAE39" s="37"/>
      <c r="NAF39" s="37"/>
      <c r="NAG39" s="37"/>
      <c r="NAH39" s="37"/>
      <c r="NAI39" s="37"/>
      <c r="NAJ39" s="37"/>
      <c r="NAK39" s="33"/>
      <c r="NAL39" s="20"/>
      <c r="NAM39" s="20"/>
      <c r="NAN39" s="36"/>
      <c r="NAO39" s="37"/>
      <c r="NAP39" s="37"/>
      <c r="NAQ39" s="37"/>
      <c r="NAR39" s="37"/>
      <c r="NAS39" s="37"/>
      <c r="NAT39" s="37"/>
      <c r="NAU39" s="37"/>
      <c r="NAV39" s="37"/>
      <c r="NAW39" s="37"/>
      <c r="NAX39" s="37"/>
      <c r="NAY39" s="37"/>
      <c r="NAZ39" s="37"/>
      <c r="NBA39" s="37"/>
      <c r="NBB39" s="37"/>
      <c r="NBC39" s="37"/>
      <c r="NBD39" s="37"/>
      <c r="NBE39" s="37"/>
      <c r="NBF39" s="37"/>
      <c r="NBG39" s="33"/>
      <c r="NBH39" s="20"/>
      <c r="NBI39" s="20"/>
      <c r="NBJ39" s="36"/>
      <c r="NBK39" s="37"/>
      <c r="NBL39" s="37"/>
      <c r="NBM39" s="37"/>
      <c r="NBN39" s="37"/>
      <c r="NBO39" s="37"/>
      <c r="NBP39" s="37"/>
      <c r="NBQ39" s="37"/>
      <c r="NBR39" s="37"/>
      <c r="NBS39" s="37"/>
      <c r="NBT39" s="37"/>
      <c r="NBU39" s="37"/>
      <c r="NBV39" s="37"/>
      <c r="NBW39" s="37"/>
      <c r="NBX39" s="37"/>
      <c r="NBY39" s="37"/>
      <c r="NBZ39" s="37"/>
      <c r="NCA39" s="37"/>
      <c r="NCB39" s="37"/>
      <c r="NCC39" s="33"/>
      <c r="NCD39" s="20"/>
      <c r="NCE39" s="20"/>
      <c r="NCF39" s="36"/>
      <c r="NCG39" s="37"/>
      <c r="NCH39" s="37"/>
      <c r="NCI39" s="37"/>
      <c r="NCJ39" s="37"/>
      <c r="NCK39" s="37"/>
      <c r="NCL39" s="37"/>
      <c r="NCM39" s="37"/>
      <c r="NCN39" s="37"/>
      <c r="NCO39" s="37"/>
      <c r="NCP39" s="37"/>
      <c r="NCQ39" s="37"/>
      <c r="NCR39" s="37"/>
      <c r="NCS39" s="37"/>
      <c r="NCT39" s="37"/>
      <c r="NCU39" s="37"/>
      <c r="NCV39" s="37"/>
      <c r="NCW39" s="37"/>
      <c r="NCX39" s="37"/>
      <c r="NCY39" s="33"/>
      <c r="NCZ39" s="20"/>
      <c r="NDA39" s="20"/>
      <c r="NDB39" s="36"/>
      <c r="NDC39" s="37"/>
      <c r="NDD39" s="37"/>
      <c r="NDE39" s="37"/>
      <c r="NDF39" s="37"/>
      <c r="NDG39" s="37"/>
      <c r="NDH39" s="37"/>
      <c r="NDI39" s="37"/>
      <c r="NDJ39" s="37"/>
      <c r="NDK39" s="37"/>
      <c r="NDL39" s="37"/>
      <c r="NDM39" s="37"/>
      <c r="NDN39" s="37"/>
      <c r="NDO39" s="37"/>
      <c r="NDP39" s="37"/>
      <c r="NDQ39" s="37"/>
      <c r="NDR39" s="37"/>
      <c r="NDS39" s="37"/>
      <c r="NDT39" s="37"/>
      <c r="NDU39" s="33"/>
      <c r="NDV39" s="20"/>
      <c r="NDW39" s="20"/>
      <c r="NDX39" s="36"/>
      <c r="NDY39" s="37"/>
      <c r="NDZ39" s="37"/>
      <c r="NEA39" s="37"/>
      <c r="NEB39" s="37"/>
      <c r="NEC39" s="37"/>
      <c r="NED39" s="37"/>
      <c r="NEE39" s="37"/>
      <c r="NEF39" s="37"/>
      <c r="NEG39" s="37"/>
      <c r="NEH39" s="37"/>
      <c r="NEI39" s="37"/>
      <c r="NEJ39" s="37"/>
      <c r="NEK39" s="37"/>
      <c r="NEL39" s="37"/>
      <c r="NEM39" s="37"/>
      <c r="NEN39" s="37"/>
      <c r="NEO39" s="37"/>
      <c r="NEP39" s="37"/>
      <c r="NEQ39" s="33"/>
      <c r="NER39" s="20"/>
      <c r="NES39" s="20"/>
      <c r="NET39" s="36"/>
      <c r="NEU39" s="37"/>
      <c r="NEV39" s="37"/>
      <c r="NEW39" s="37"/>
      <c r="NEX39" s="37"/>
      <c r="NEY39" s="37"/>
      <c r="NEZ39" s="37"/>
      <c r="NFA39" s="37"/>
      <c r="NFB39" s="37"/>
      <c r="NFC39" s="37"/>
      <c r="NFD39" s="37"/>
      <c r="NFE39" s="37"/>
      <c r="NFF39" s="37"/>
      <c r="NFG39" s="37"/>
      <c r="NFH39" s="37"/>
      <c r="NFI39" s="37"/>
      <c r="NFJ39" s="37"/>
      <c r="NFK39" s="37"/>
      <c r="NFL39" s="37"/>
      <c r="NFM39" s="33"/>
      <c r="NFN39" s="20"/>
      <c r="NFO39" s="20"/>
      <c r="NFP39" s="36"/>
      <c r="NFQ39" s="37"/>
      <c r="NFR39" s="37"/>
      <c r="NFS39" s="37"/>
      <c r="NFT39" s="37"/>
      <c r="NFU39" s="37"/>
      <c r="NFV39" s="37"/>
      <c r="NFW39" s="37"/>
      <c r="NFX39" s="37"/>
      <c r="NFY39" s="37"/>
      <c r="NFZ39" s="37"/>
      <c r="NGA39" s="37"/>
      <c r="NGB39" s="37"/>
      <c r="NGC39" s="37"/>
      <c r="NGD39" s="37"/>
      <c r="NGE39" s="37"/>
      <c r="NGF39" s="37"/>
      <c r="NGG39" s="37"/>
      <c r="NGH39" s="37"/>
      <c r="NGI39" s="33"/>
      <c r="NGJ39" s="20"/>
      <c r="NGK39" s="20"/>
      <c r="NGL39" s="36"/>
      <c r="NGM39" s="37"/>
      <c r="NGN39" s="37"/>
      <c r="NGO39" s="37"/>
      <c r="NGP39" s="37"/>
      <c r="NGQ39" s="37"/>
      <c r="NGR39" s="37"/>
      <c r="NGS39" s="37"/>
      <c r="NGT39" s="37"/>
      <c r="NGU39" s="37"/>
      <c r="NGV39" s="37"/>
      <c r="NGW39" s="37"/>
      <c r="NGX39" s="37"/>
      <c r="NGY39" s="37"/>
      <c r="NGZ39" s="37"/>
      <c r="NHA39" s="37"/>
      <c r="NHB39" s="37"/>
      <c r="NHC39" s="37"/>
      <c r="NHD39" s="37"/>
      <c r="NHE39" s="33"/>
      <c r="NHF39" s="20"/>
      <c r="NHG39" s="20"/>
      <c r="NHH39" s="36"/>
      <c r="NHI39" s="37"/>
      <c r="NHJ39" s="37"/>
      <c r="NHK39" s="37"/>
      <c r="NHL39" s="37"/>
      <c r="NHM39" s="37"/>
      <c r="NHN39" s="37"/>
      <c r="NHO39" s="37"/>
      <c r="NHP39" s="37"/>
      <c r="NHQ39" s="37"/>
      <c r="NHR39" s="37"/>
      <c r="NHS39" s="37"/>
      <c r="NHT39" s="37"/>
      <c r="NHU39" s="37"/>
      <c r="NHV39" s="37"/>
      <c r="NHW39" s="37"/>
      <c r="NHX39" s="37"/>
      <c r="NHY39" s="37"/>
      <c r="NHZ39" s="37"/>
      <c r="NIA39" s="33"/>
      <c r="NIB39" s="20"/>
      <c r="NIC39" s="20"/>
      <c r="NID39" s="36"/>
      <c r="NIE39" s="37"/>
      <c r="NIF39" s="37"/>
      <c r="NIG39" s="37"/>
      <c r="NIH39" s="37"/>
      <c r="NII39" s="37"/>
      <c r="NIJ39" s="37"/>
      <c r="NIK39" s="37"/>
      <c r="NIL39" s="37"/>
      <c r="NIM39" s="37"/>
      <c r="NIN39" s="37"/>
      <c r="NIO39" s="37"/>
      <c r="NIP39" s="37"/>
      <c r="NIQ39" s="37"/>
      <c r="NIR39" s="37"/>
      <c r="NIS39" s="37"/>
      <c r="NIT39" s="37"/>
      <c r="NIU39" s="37"/>
      <c r="NIV39" s="37"/>
      <c r="NIW39" s="33"/>
      <c r="NIX39" s="20"/>
      <c r="NIY39" s="20"/>
      <c r="NIZ39" s="36"/>
      <c r="NJA39" s="37"/>
      <c r="NJB39" s="37"/>
      <c r="NJC39" s="37"/>
      <c r="NJD39" s="37"/>
      <c r="NJE39" s="37"/>
      <c r="NJF39" s="37"/>
      <c r="NJG39" s="37"/>
      <c r="NJH39" s="37"/>
      <c r="NJI39" s="37"/>
      <c r="NJJ39" s="37"/>
      <c r="NJK39" s="37"/>
      <c r="NJL39" s="37"/>
      <c r="NJM39" s="37"/>
      <c r="NJN39" s="37"/>
      <c r="NJO39" s="37"/>
      <c r="NJP39" s="37"/>
      <c r="NJQ39" s="37"/>
      <c r="NJR39" s="37"/>
      <c r="NJS39" s="33"/>
      <c r="NJT39" s="20"/>
      <c r="NJU39" s="20"/>
      <c r="NJV39" s="36"/>
      <c r="NJW39" s="37"/>
      <c r="NJX39" s="37"/>
      <c r="NJY39" s="37"/>
      <c r="NJZ39" s="37"/>
      <c r="NKA39" s="37"/>
      <c r="NKB39" s="37"/>
      <c r="NKC39" s="37"/>
      <c r="NKD39" s="37"/>
      <c r="NKE39" s="37"/>
      <c r="NKF39" s="37"/>
      <c r="NKG39" s="37"/>
      <c r="NKH39" s="37"/>
      <c r="NKI39" s="37"/>
      <c r="NKJ39" s="37"/>
      <c r="NKK39" s="37"/>
      <c r="NKL39" s="37"/>
      <c r="NKM39" s="37"/>
      <c r="NKN39" s="37"/>
      <c r="NKO39" s="33"/>
      <c r="NKP39" s="20"/>
      <c r="NKQ39" s="20"/>
      <c r="NKR39" s="36"/>
      <c r="NKS39" s="37"/>
      <c r="NKT39" s="37"/>
      <c r="NKU39" s="37"/>
      <c r="NKV39" s="37"/>
      <c r="NKW39" s="37"/>
      <c r="NKX39" s="37"/>
      <c r="NKY39" s="37"/>
      <c r="NKZ39" s="37"/>
      <c r="NLA39" s="37"/>
      <c r="NLB39" s="37"/>
      <c r="NLC39" s="37"/>
      <c r="NLD39" s="37"/>
      <c r="NLE39" s="37"/>
      <c r="NLF39" s="37"/>
      <c r="NLG39" s="37"/>
      <c r="NLH39" s="37"/>
      <c r="NLI39" s="37"/>
      <c r="NLJ39" s="37"/>
      <c r="NLK39" s="33"/>
      <c r="NLL39" s="20"/>
      <c r="NLM39" s="20"/>
      <c r="NLN39" s="36"/>
      <c r="NLO39" s="37"/>
      <c r="NLP39" s="37"/>
      <c r="NLQ39" s="37"/>
      <c r="NLR39" s="37"/>
      <c r="NLS39" s="37"/>
      <c r="NLT39" s="37"/>
      <c r="NLU39" s="37"/>
      <c r="NLV39" s="37"/>
      <c r="NLW39" s="37"/>
      <c r="NLX39" s="37"/>
      <c r="NLY39" s="37"/>
      <c r="NLZ39" s="37"/>
      <c r="NMA39" s="37"/>
      <c r="NMB39" s="37"/>
      <c r="NMC39" s="37"/>
      <c r="NMD39" s="37"/>
      <c r="NME39" s="37"/>
      <c r="NMF39" s="37"/>
      <c r="NMG39" s="33"/>
      <c r="NMH39" s="20"/>
      <c r="NMI39" s="20"/>
      <c r="NMJ39" s="36"/>
      <c r="NMK39" s="37"/>
      <c r="NML39" s="37"/>
      <c r="NMM39" s="37"/>
      <c r="NMN39" s="37"/>
      <c r="NMO39" s="37"/>
      <c r="NMP39" s="37"/>
      <c r="NMQ39" s="37"/>
      <c r="NMR39" s="37"/>
      <c r="NMS39" s="37"/>
      <c r="NMT39" s="37"/>
      <c r="NMU39" s="37"/>
      <c r="NMV39" s="37"/>
      <c r="NMW39" s="37"/>
      <c r="NMX39" s="37"/>
      <c r="NMY39" s="37"/>
      <c r="NMZ39" s="37"/>
      <c r="NNA39" s="37"/>
      <c r="NNB39" s="37"/>
      <c r="NNC39" s="33"/>
      <c r="NND39" s="20"/>
      <c r="NNE39" s="20"/>
      <c r="NNF39" s="36"/>
      <c r="NNG39" s="37"/>
      <c r="NNH39" s="37"/>
      <c r="NNI39" s="37"/>
      <c r="NNJ39" s="37"/>
      <c r="NNK39" s="37"/>
      <c r="NNL39" s="37"/>
      <c r="NNM39" s="37"/>
      <c r="NNN39" s="37"/>
      <c r="NNO39" s="37"/>
      <c r="NNP39" s="37"/>
      <c r="NNQ39" s="37"/>
      <c r="NNR39" s="37"/>
      <c r="NNS39" s="37"/>
      <c r="NNT39" s="37"/>
      <c r="NNU39" s="37"/>
      <c r="NNV39" s="37"/>
      <c r="NNW39" s="37"/>
      <c r="NNX39" s="37"/>
      <c r="NNY39" s="33"/>
      <c r="NNZ39" s="20"/>
      <c r="NOA39" s="20"/>
      <c r="NOB39" s="36"/>
      <c r="NOC39" s="37"/>
      <c r="NOD39" s="37"/>
      <c r="NOE39" s="37"/>
      <c r="NOF39" s="37"/>
      <c r="NOG39" s="37"/>
      <c r="NOH39" s="37"/>
      <c r="NOI39" s="37"/>
      <c r="NOJ39" s="37"/>
      <c r="NOK39" s="37"/>
      <c r="NOL39" s="37"/>
      <c r="NOM39" s="37"/>
      <c r="NON39" s="37"/>
      <c r="NOO39" s="37"/>
      <c r="NOP39" s="37"/>
      <c r="NOQ39" s="37"/>
      <c r="NOR39" s="37"/>
      <c r="NOS39" s="37"/>
      <c r="NOT39" s="37"/>
      <c r="NOU39" s="33"/>
      <c r="NOV39" s="20"/>
      <c r="NOW39" s="20"/>
      <c r="NOX39" s="36"/>
      <c r="NOY39" s="37"/>
      <c r="NOZ39" s="37"/>
      <c r="NPA39" s="37"/>
      <c r="NPB39" s="37"/>
      <c r="NPC39" s="37"/>
      <c r="NPD39" s="37"/>
      <c r="NPE39" s="37"/>
      <c r="NPF39" s="37"/>
      <c r="NPG39" s="37"/>
      <c r="NPH39" s="37"/>
      <c r="NPI39" s="37"/>
      <c r="NPJ39" s="37"/>
      <c r="NPK39" s="37"/>
      <c r="NPL39" s="37"/>
      <c r="NPM39" s="37"/>
      <c r="NPN39" s="37"/>
      <c r="NPO39" s="37"/>
      <c r="NPP39" s="37"/>
      <c r="NPQ39" s="33"/>
      <c r="NPR39" s="20"/>
      <c r="NPS39" s="20"/>
      <c r="NPT39" s="36"/>
      <c r="NPU39" s="37"/>
      <c r="NPV39" s="37"/>
      <c r="NPW39" s="37"/>
      <c r="NPX39" s="37"/>
      <c r="NPY39" s="37"/>
      <c r="NPZ39" s="37"/>
      <c r="NQA39" s="37"/>
      <c r="NQB39" s="37"/>
      <c r="NQC39" s="37"/>
      <c r="NQD39" s="37"/>
      <c r="NQE39" s="37"/>
      <c r="NQF39" s="37"/>
      <c r="NQG39" s="37"/>
      <c r="NQH39" s="37"/>
      <c r="NQI39" s="37"/>
      <c r="NQJ39" s="37"/>
      <c r="NQK39" s="37"/>
      <c r="NQL39" s="37"/>
      <c r="NQM39" s="33"/>
      <c r="NQN39" s="20"/>
      <c r="NQO39" s="20"/>
      <c r="NQP39" s="36"/>
      <c r="NQQ39" s="37"/>
      <c r="NQR39" s="37"/>
      <c r="NQS39" s="37"/>
      <c r="NQT39" s="37"/>
      <c r="NQU39" s="37"/>
      <c r="NQV39" s="37"/>
      <c r="NQW39" s="37"/>
      <c r="NQX39" s="37"/>
      <c r="NQY39" s="37"/>
      <c r="NQZ39" s="37"/>
      <c r="NRA39" s="37"/>
      <c r="NRB39" s="37"/>
      <c r="NRC39" s="37"/>
      <c r="NRD39" s="37"/>
      <c r="NRE39" s="37"/>
      <c r="NRF39" s="37"/>
      <c r="NRG39" s="37"/>
      <c r="NRH39" s="37"/>
      <c r="NRI39" s="33"/>
      <c r="NRJ39" s="20"/>
      <c r="NRK39" s="20"/>
      <c r="NRL39" s="36"/>
      <c r="NRM39" s="37"/>
      <c r="NRN39" s="37"/>
      <c r="NRO39" s="37"/>
      <c r="NRP39" s="37"/>
      <c r="NRQ39" s="37"/>
      <c r="NRR39" s="37"/>
      <c r="NRS39" s="37"/>
      <c r="NRT39" s="37"/>
      <c r="NRU39" s="37"/>
      <c r="NRV39" s="37"/>
      <c r="NRW39" s="37"/>
      <c r="NRX39" s="37"/>
      <c r="NRY39" s="37"/>
      <c r="NRZ39" s="37"/>
      <c r="NSA39" s="37"/>
      <c r="NSB39" s="37"/>
      <c r="NSC39" s="37"/>
      <c r="NSD39" s="37"/>
      <c r="NSE39" s="33"/>
      <c r="NSF39" s="20"/>
      <c r="NSG39" s="20"/>
      <c r="NSH39" s="36"/>
      <c r="NSI39" s="37"/>
      <c r="NSJ39" s="37"/>
      <c r="NSK39" s="37"/>
      <c r="NSL39" s="37"/>
      <c r="NSM39" s="37"/>
      <c r="NSN39" s="37"/>
      <c r="NSO39" s="37"/>
      <c r="NSP39" s="37"/>
      <c r="NSQ39" s="37"/>
      <c r="NSR39" s="37"/>
      <c r="NSS39" s="37"/>
      <c r="NST39" s="37"/>
      <c r="NSU39" s="37"/>
      <c r="NSV39" s="37"/>
      <c r="NSW39" s="37"/>
      <c r="NSX39" s="37"/>
      <c r="NSY39" s="37"/>
      <c r="NSZ39" s="37"/>
      <c r="NTA39" s="33"/>
      <c r="NTB39" s="20"/>
      <c r="NTC39" s="20"/>
      <c r="NTD39" s="36"/>
      <c r="NTE39" s="37"/>
      <c r="NTF39" s="37"/>
      <c r="NTG39" s="37"/>
      <c r="NTH39" s="37"/>
      <c r="NTI39" s="37"/>
      <c r="NTJ39" s="37"/>
      <c r="NTK39" s="37"/>
      <c r="NTL39" s="37"/>
      <c r="NTM39" s="37"/>
      <c r="NTN39" s="37"/>
      <c r="NTO39" s="37"/>
      <c r="NTP39" s="37"/>
      <c r="NTQ39" s="37"/>
      <c r="NTR39" s="37"/>
      <c r="NTS39" s="37"/>
      <c r="NTT39" s="37"/>
      <c r="NTU39" s="37"/>
      <c r="NTV39" s="37"/>
      <c r="NTW39" s="33"/>
      <c r="NTX39" s="20"/>
      <c r="NTY39" s="20"/>
      <c r="NTZ39" s="36"/>
      <c r="NUA39" s="37"/>
      <c r="NUB39" s="37"/>
      <c r="NUC39" s="37"/>
      <c r="NUD39" s="37"/>
      <c r="NUE39" s="37"/>
      <c r="NUF39" s="37"/>
      <c r="NUG39" s="37"/>
      <c r="NUH39" s="37"/>
      <c r="NUI39" s="37"/>
      <c r="NUJ39" s="37"/>
      <c r="NUK39" s="37"/>
      <c r="NUL39" s="37"/>
      <c r="NUM39" s="37"/>
      <c r="NUN39" s="37"/>
      <c r="NUO39" s="37"/>
      <c r="NUP39" s="37"/>
      <c r="NUQ39" s="37"/>
      <c r="NUR39" s="37"/>
      <c r="NUS39" s="33"/>
      <c r="NUT39" s="20"/>
      <c r="NUU39" s="20"/>
      <c r="NUV39" s="36"/>
      <c r="NUW39" s="37"/>
      <c r="NUX39" s="37"/>
      <c r="NUY39" s="37"/>
      <c r="NUZ39" s="37"/>
      <c r="NVA39" s="37"/>
      <c r="NVB39" s="37"/>
      <c r="NVC39" s="37"/>
      <c r="NVD39" s="37"/>
      <c r="NVE39" s="37"/>
      <c r="NVF39" s="37"/>
      <c r="NVG39" s="37"/>
      <c r="NVH39" s="37"/>
      <c r="NVI39" s="37"/>
      <c r="NVJ39" s="37"/>
      <c r="NVK39" s="37"/>
      <c r="NVL39" s="37"/>
      <c r="NVM39" s="37"/>
      <c r="NVN39" s="37"/>
      <c r="NVO39" s="33"/>
      <c r="NVP39" s="20"/>
      <c r="NVQ39" s="20"/>
      <c r="NVR39" s="36"/>
      <c r="NVS39" s="37"/>
      <c r="NVT39" s="37"/>
      <c r="NVU39" s="37"/>
      <c r="NVV39" s="37"/>
      <c r="NVW39" s="37"/>
      <c r="NVX39" s="37"/>
      <c r="NVY39" s="37"/>
      <c r="NVZ39" s="37"/>
      <c r="NWA39" s="37"/>
      <c r="NWB39" s="37"/>
      <c r="NWC39" s="37"/>
      <c r="NWD39" s="37"/>
      <c r="NWE39" s="37"/>
      <c r="NWF39" s="37"/>
      <c r="NWG39" s="37"/>
      <c r="NWH39" s="37"/>
      <c r="NWI39" s="37"/>
      <c r="NWJ39" s="37"/>
      <c r="NWK39" s="33"/>
      <c r="NWL39" s="20"/>
      <c r="NWM39" s="20"/>
      <c r="NWN39" s="36"/>
      <c r="NWO39" s="37"/>
      <c r="NWP39" s="37"/>
      <c r="NWQ39" s="37"/>
      <c r="NWR39" s="37"/>
      <c r="NWS39" s="37"/>
      <c r="NWT39" s="37"/>
      <c r="NWU39" s="37"/>
      <c r="NWV39" s="37"/>
      <c r="NWW39" s="37"/>
      <c r="NWX39" s="37"/>
      <c r="NWY39" s="37"/>
      <c r="NWZ39" s="37"/>
      <c r="NXA39" s="37"/>
      <c r="NXB39" s="37"/>
      <c r="NXC39" s="37"/>
      <c r="NXD39" s="37"/>
      <c r="NXE39" s="37"/>
      <c r="NXF39" s="37"/>
      <c r="NXG39" s="33"/>
      <c r="NXH39" s="20"/>
      <c r="NXI39" s="20"/>
      <c r="NXJ39" s="36"/>
      <c r="NXK39" s="37"/>
      <c r="NXL39" s="37"/>
      <c r="NXM39" s="37"/>
      <c r="NXN39" s="37"/>
      <c r="NXO39" s="37"/>
      <c r="NXP39" s="37"/>
      <c r="NXQ39" s="37"/>
      <c r="NXR39" s="37"/>
      <c r="NXS39" s="37"/>
      <c r="NXT39" s="37"/>
      <c r="NXU39" s="37"/>
      <c r="NXV39" s="37"/>
      <c r="NXW39" s="37"/>
      <c r="NXX39" s="37"/>
      <c r="NXY39" s="37"/>
      <c r="NXZ39" s="37"/>
      <c r="NYA39" s="37"/>
      <c r="NYB39" s="37"/>
      <c r="NYC39" s="33"/>
      <c r="NYD39" s="20"/>
      <c r="NYE39" s="20"/>
      <c r="NYF39" s="36"/>
      <c r="NYG39" s="37"/>
      <c r="NYH39" s="37"/>
      <c r="NYI39" s="37"/>
      <c r="NYJ39" s="37"/>
      <c r="NYK39" s="37"/>
      <c r="NYL39" s="37"/>
      <c r="NYM39" s="37"/>
      <c r="NYN39" s="37"/>
      <c r="NYO39" s="37"/>
      <c r="NYP39" s="37"/>
      <c r="NYQ39" s="37"/>
      <c r="NYR39" s="37"/>
      <c r="NYS39" s="37"/>
      <c r="NYT39" s="37"/>
      <c r="NYU39" s="37"/>
      <c r="NYV39" s="37"/>
      <c r="NYW39" s="37"/>
      <c r="NYX39" s="37"/>
      <c r="NYY39" s="33"/>
      <c r="NYZ39" s="20"/>
      <c r="NZA39" s="20"/>
      <c r="NZB39" s="36"/>
      <c r="NZC39" s="37"/>
      <c r="NZD39" s="37"/>
      <c r="NZE39" s="37"/>
      <c r="NZF39" s="37"/>
      <c r="NZG39" s="37"/>
      <c r="NZH39" s="37"/>
      <c r="NZI39" s="37"/>
      <c r="NZJ39" s="37"/>
      <c r="NZK39" s="37"/>
      <c r="NZL39" s="37"/>
      <c r="NZM39" s="37"/>
      <c r="NZN39" s="37"/>
      <c r="NZO39" s="37"/>
      <c r="NZP39" s="37"/>
      <c r="NZQ39" s="37"/>
      <c r="NZR39" s="37"/>
      <c r="NZS39" s="37"/>
      <c r="NZT39" s="37"/>
      <c r="NZU39" s="33"/>
      <c r="NZV39" s="20"/>
      <c r="NZW39" s="20"/>
      <c r="NZX39" s="36"/>
      <c r="NZY39" s="37"/>
      <c r="NZZ39" s="37"/>
      <c r="OAA39" s="37"/>
      <c r="OAB39" s="37"/>
      <c r="OAC39" s="37"/>
      <c r="OAD39" s="37"/>
      <c r="OAE39" s="37"/>
      <c r="OAF39" s="37"/>
      <c r="OAG39" s="37"/>
      <c r="OAH39" s="37"/>
      <c r="OAI39" s="37"/>
      <c r="OAJ39" s="37"/>
      <c r="OAK39" s="37"/>
      <c r="OAL39" s="37"/>
      <c r="OAM39" s="37"/>
      <c r="OAN39" s="37"/>
      <c r="OAO39" s="37"/>
      <c r="OAP39" s="37"/>
      <c r="OAQ39" s="33"/>
      <c r="OAR39" s="20"/>
      <c r="OAS39" s="20"/>
      <c r="OAT39" s="36"/>
      <c r="OAU39" s="37"/>
      <c r="OAV39" s="37"/>
      <c r="OAW39" s="37"/>
      <c r="OAX39" s="37"/>
      <c r="OAY39" s="37"/>
      <c r="OAZ39" s="37"/>
      <c r="OBA39" s="37"/>
      <c r="OBB39" s="37"/>
      <c r="OBC39" s="37"/>
      <c r="OBD39" s="37"/>
      <c r="OBE39" s="37"/>
      <c r="OBF39" s="37"/>
      <c r="OBG39" s="37"/>
      <c r="OBH39" s="37"/>
      <c r="OBI39" s="37"/>
      <c r="OBJ39" s="37"/>
      <c r="OBK39" s="37"/>
      <c r="OBL39" s="37"/>
      <c r="OBM39" s="33"/>
      <c r="OBN39" s="20"/>
      <c r="OBO39" s="20"/>
      <c r="OBP39" s="36"/>
      <c r="OBQ39" s="37"/>
      <c r="OBR39" s="37"/>
      <c r="OBS39" s="37"/>
      <c r="OBT39" s="37"/>
      <c r="OBU39" s="37"/>
      <c r="OBV39" s="37"/>
      <c r="OBW39" s="37"/>
      <c r="OBX39" s="37"/>
      <c r="OBY39" s="37"/>
      <c r="OBZ39" s="37"/>
      <c r="OCA39" s="37"/>
      <c r="OCB39" s="37"/>
      <c r="OCC39" s="37"/>
      <c r="OCD39" s="37"/>
      <c r="OCE39" s="37"/>
      <c r="OCF39" s="37"/>
      <c r="OCG39" s="37"/>
      <c r="OCH39" s="37"/>
      <c r="OCI39" s="33"/>
      <c r="OCJ39" s="20"/>
      <c r="OCK39" s="20"/>
      <c r="OCL39" s="36"/>
      <c r="OCM39" s="37"/>
      <c r="OCN39" s="37"/>
      <c r="OCO39" s="37"/>
      <c r="OCP39" s="37"/>
      <c r="OCQ39" s="37"/>
      <c r="OCR39" s="37"/>
      <c r="OCS39" s="37"/>
      <c r="OCT39" s="37"/>
      <c r="OCU39" s="37"/>
      <c r="OCV39" s="37"/>
      <c r="OCW39" s="37"/>
      <c r="OCX39" s="37"/>
      <c r="OCY39" s="37"/>
      <c r="OCZ39" s="37"/>
      <c r="ODA39" s="37"/>
      <c r="ODB39" s="37"/>
      <c r="ODC39" s="37"/>
      <c r="ODD39" s="37"/>
      <c r="ODE39" s="33"/>
      <c r="ODF39" s="20"/>
      <c r="ODG39" s="20"/>
      <c r="ODH39" s="36"/>
      <c r="ODI39" s="37"/>
      <c r="ODJ39" s="37"/>
      <c r="ODK39" s="37"/>
      <c r="ODL39" s="37"/>
      <c r="ODM39" s="37"/>
      <c r="ODN39" s="37"/>
      <c r="ODO39" s="37"/>
      <c r="ODP39" s="37"/>
      <c r="ODQ39" s="37"/>
      <c r="ODR39" s="37"/>
      <c r="ODS39" s="37"/>
      <c r="ODT39" s="37"/>
      <c r="ODU39" s="37"/>
      <c r="ODV39" s="37"/>
      <c r="ODW39" s="37"/>
      <c r="ODX39" s="37"/>
      <c r="ODY39" s="37"/>
      <c r="ODZ39" s="37"/>
      <c r="OEA39" s="33"/>
      <c r="OEB39" s="20"/>
      <c r="OEC39" s="20"/>
      <c r="OED39" s="36"/>
      <c r="OEE39" s="37"/>
      <c r="OEF39" s="37"/>
      <c r="OEG39" s="37"/>
      <c r="OEH39" s="37"/>
      <c r="OEI39" s="37"/>
      <c r="OEJ39" s="37"/>
      <c r="OEK39" s="37"/>
      <c r="OEL39" s="37"/>
      <c r="OEM39" s="37"/>
      <c r="OEN39" s="37"/>
      <c r="OEO39" s="37"/>
      <c r="OEP39" s="37"/>
      <c r="OEQ39" s="37"/>
      <c r="OER39" s="37"/>
      <c r="OES39" s="37"/>
      <c r="OET39" s="37"/>
      <c r="OEU39" s="37"/>
      <c r="OEV39" s="37"/>
      <c r="OEW39" s="33"/>
      <c r="OEX39" s="20"/>
      <c r="OEY39" s="20"/>
      <c r="OEZ39" s="36"/>
      <c r="OFA39" s="37"/>
      <c r="OFB39" s="37"/>
      <c r="OFC39" s="37"/>
      <c r="OFD39" s="37"/>
      <c r="OFE39" s="37"/>
      <c r="OFF39" s="37"/>
      <c r="OFG39" s="37"/>
      <c r="OFH39" s="37"/>
      <c r="OFI39" s="37"/>
      <c r="OFJ39" s="37"/>
      <c r="OFK39" s="37"/>
      <c r="OFL39" s="37"/>
      <c r="OFM39" s="37"/>
      <c r="OFN39" s="37"/>
      <c r="OFO39" s="37"/>
      <c r="OFP39" s="37"/>
      <c r="OFQ39" s="37"/>
      <c r="OFR39" s="37"/>
      <c r="OFS39" s="33"/>
      <c r="OFT39" s="20"/>
      <c r="OFU39" s="20"/>
      <c r="OFV39" s="36"/>
      <c r="OFW39" s="37"/>
      <c r="OFX39" s="37"/>
      <c r="OFY39" s="37"/>
      <c r="OFZ39" s="37"/>
      <c r="OGA39" s="37"/>
      <c r="OGB39" s="37"/>
      <c r="OGC39" s="37"/>
      <c r="OGD39" s="37"/>
      <c r="OGE39" s="37"/>
      <c r="OGF39" s="37"/>
      <c r="OGG39" s="37"/>
      <c r="OGH39" s="37"/>
      <c r="OGI39" s="37"/>
      <c r="OGJ39" s="37"/>
      <c r="OGK39" s="37"/>
      <c r="OGL39" s="37"/>
      <c r="OGM39" s="37"/>
      <c r="OGN39" s="37"/>
      <c r="OGO39" s="33"/>
      <c r="OGP39" s="20"/>
      <c r="OGQ39" s="20"/>
      <c r="OGR39" s="36"/>
      <c r="OGS39" s="37"/>
      <c r="OGT39" s="37"/>
      <c r="OGU39" s="37"/>
      <c r="OGV39" s="37"/>
      <c r="OGW39" s="37"/>
      <c r="OGX39" s="37"/>
      <c r="OGY39" s="37"/>
      <c r="OGZ39" s="37"/>
      <c r="OHA39" s="37"/>
      <c r="OHB39" s="37"/>
      <c r="OHC39" s="37"/>
      <c r="OHD39" s="37"/>
      <c r="OHE39" s="37"/>
      <c r="OHF39" s="37"/>
      <c r="OHG39" s="37"/>
      <c r="OHH39" s="37"/>
      <c r="OHI39" s="37"/>
      <c r="OHJ39" s="37"/>
      <c r="OHK39" s="33"/>
      <c r="OHL39" s="20"/>
      <c r="OHM39" s="20"/>
      <c r="OHN39" s="36"/>
      <c r="OHO39" s="37"/>
      <c r="OHP39" s="37"/>
      <c r="OHQ39" s="37"/>
      <c r="OHR39" s="37"/>
      <c r="OHS39" s="37"/>
      <c r="OHT39" s="37"/>
      <c r="OHU39" s="37"/>
      <c r="OHV39" s="37"/>
      <c r="OHW39" s="37"/>
      <c r="OHX39" s="37"/>
      <c r="OHY39" s="37"/>
      <c r="OHZ39" s="37"/>
      <c r="OIA39" s="37"/>
      <c r="OIB39" s="37"/>
      <c r="OIC39" s="37"/>
      <c r="OID39" s="37"/>
      <c r="OIE39" s="37"/>
      <c r="OIF39" s="37"/>
      <c r="OIG39" s="33"/>
      <c r="OIH39" s="20"/>
      <c r="OII39" s="20"/>
      <c r="OIJ39" s="36"/>
      <c r="OIK39" s="37"/>
      <c r="OIL39" s="37"/>
      <c r="OIM39" s="37"/>
      <c r="OIN39" s="37"/>
      <c r="OIO39" s="37"/>
      <c r="OIP39" s="37"/>
      <c r="OIQ39" s="37"/>
      <c r="OIR39" s="37"/>
      <c r="OIS39" s="37"/>
      <c r="OIT39" s="37"/>
      <c r="OIU39" s="37"/>
      <c r="OIV39" s="37"/>
      <c r="OIW39" s="37"/>
      <c r="OIX39" s="37"/>
      <c r="OIY39" s="37"/>
      <c r="OIZ39" s="37"/>
      <c r="OJA39" s="37"/>
      <c r="OJB39" s="37"/>
      <c r="OJC39" s="33"/>
      <c r="OJD39" s="20"/>
      <c r="OJE39" s="20"/>
      <c r="OJF39" s="36"/>
      <c r="OJG39" s="37"/>
      <c r="OJH39" s="37"/>
      <c r="OJI39" s="37"/>
      <c r="OJJ39" s="37"/>
      <c r="OJK39" s="37"/>
      <c r="OJL39" s="37"/>
      <c r="OJM39" s="37"/>
      <c r="OJN39" s="37"/>
      <c r="OJO39" s="37"/>
      <c r="OJP39" s="37"/>
      <c r="OJQ39" s="37"/>
      <c r="OJR39" s="37"/>
      <c r="OJS39" s="37"/>
      <c r="OJT39" s="37"/>
      <c r="OJU39" s="37"/>
      <c r="OJV39" s="37"/>
      <c r="OJW39" s="37"/>
      <c r="OJX39" s="37"/>
      <c r="OJY39" s="33"/>
      <c r="OJZ39" s="20"/>
      <c r="OKA39" s="20"/>
      <c r="OKB39" s="36"/>
      <c r="OKC39" s="37"/>
      <c r="OKD39" s="37"/>
      <c r="OKE39" s="37"/>
      <c r="OKF39" s="37"/>
      <c r="OKG39" s="37"/>
      <c r="OKH39" s="37"/>
      <c r="OKI39" s="37"/>
      <c r="OKJ39" s="37"/>
      <c r="OKK39" s="37"/>
      <c r="OKL39" s="37"/>
      <c r="OKM39" s="37"/>
      <c r="OKN39" s="37"/>
      <c r="OKO39" s="37"/>
      <c r="OKP39" s="37"/>
      <c r="OKQ39" s="37"/>
      <c r="OKR39" s="37"/>
      <c r="OKS39" s="37"/>
      <c r="OKT39" s="37"/>
      <c r="OKU39" s="33"/>
      <c r="OKV39" s="20"/>
      <c r="OKW39" s="20"/>
      <c r="OKX39" s="36"/>
      <c r="OKY39" s="37"/>
      <c r="OKZ39" s="37"/>
      <c r="OLA39" s="37"/>
      <c r="OLB39" s="37"/>
      <c r="OLC39" s="37"/>
      <c r="OLD39" s="37"/>
      <c r="OLE39" s="37"/>
      <c r="OLF39" s="37"/>
      <c r="OLG39" s="37"/>
      <c r="OLH39" s="37"/>
      <c r="OLI39" s="37"/>
      <c r="OLJ39" s="37"/>
      <c r="OLK39" s="37"/>
      <c r="OLL39" s="37"/>
      <c r="OLM39" s="37"/>
      <c r="OLN39" s="37"/>
      <c r="OLO39" s="37"/>
      <c r="OLP39" s="37"/>
      <c r="OLQ39" s="33"/>
      <c r="OLR39" s="20"/>
      <c r="OLS39" s="20"/>
      <c r="OLT39" s="36"/>
      <c r="OLU39" s="37"/>
      <c r="OLV39" s="37"/>
      <c r="OLW39" s="37"/>
      <c r="OLX39" s="37"/>
      <c r="OLY39" s="37"/>
      <c r="OLZ39" s="37"/>
      <c r="OMA39" s="37"/>
      <c r="OMB39" s="37"/>
      <c r="OMC39" s="37"/>
      <c r="OMD39" s="37"/>
      <c r="OME39" s="37"/>
      <c r="OMF39" s="37"/>
      <c r="OMG39" s="37"/>
      <c r="OMH39" s="37"/>
      <c r="OMI39" s="37"/>
      <c r="OMJ39" s="37"/>
      <c r="OMK39" s="37"/>
      <c r="OML39" s="37"/>
      <c r="OMM39" s="33"/>
      <c r="OMN39" s="20"/>
      <c r="OMO39" s="20"/>
      <c r="OMP39" s="36"/>
      <c r="OMQ39" s="37"/>
      <c r="OMR39" s="37"/>
      <c r="OMS39" s="37"/>
      <c r="OMT39" s="37"/>
      <c r="OMU39" s="37"/>
      <c r="OMV39" s="37"/>
      <c r="OMW39" s="37"/>
      <c r="OMX39" s="37"/>
      <c r="OMY39" s="37"/>
      <c r="OMZ39" s="37"/>
      <c r="ONA39" s="37"/>
      <c r="ONB39" s="37"/>
      <c r="ONC39" s="37"/>
      <c r="OND39" s="37"/>
      <c r="ONE39" s="37"/>
      <c r="ONF39" s="37"/>
      <c r="ONG39" s="37"/>
      <c r="ONH39" s="37"/>
      <c r="ONI39" s="33"/>
      <c r="ONJ39" s="20"/>
      <c r="ONK39" s="20"/>
      <c r="ONL39" s="36"/>
      <c r="ONM39" s="37"/>
      <c r="ONN39" s="37"/>
      <c r="ONO39" s="37"/>
      <c r="ONP39" s="37"/>
      <c r="ONQ39" s="37"/>
      <c r="ONR39" s="37"/>
      <c r="ONS39" s="37"/>
      <c r="ONT39" s="37"/>
      <c r="ONU39" s="37"/>
      <c r="ONV39" s="37"/>
      <c r="ONW39" s="37"/>
      <c r="ONX39" s="37"/>
      <c r="ONY39" s="37"/>
      <c r="ONZ39" s="37"/>
      <c r="OOA39" s="37"/>
      <c r="OOB39" s="37"/>
      <c r="OOC39" s="37"/>
      <c r="OOD39" s="37"/>
      <c r="OOE39" s="33"/>
      <c r="OOF39" s="20"/>
      <c r="OOG39" s="20"/>
      <c r="OOH39" s="36"/>
      <c r="OOI39" s="37"/>
      <c r="OOJ39" s="37"/>
      <c r="OOK39" s="37"/>
      <c r="OOL39" s="37"/>
      <c r="OOM39" s="37"/>
      <c r="OON39" s="37"/>
      <c r="OOO39" s="37"/>
      <c r="OOP39" s="37"/>
      <c r="OOQ39" s="37"/>
      <c r="OOR39" s="37"/>
      <c r="OOS39" s="37"/>
      <c r="OOT39" s="37"/>
      <c r="OOU39" s="37"/>
      <c r="OOV39" s="37"/>
      <c r="OOW39" s="37"/>
      <c r="OOX39" s="37"/>
      <c r="OOY39" s="37"/>
      <c r="OOZ39" s="37"/>
      <c r="OPA39" s="33"/>
      <c r="OPB39" s="20"/>
      <c r="OPC39" s="20"/>
      <c r="OPD39" s="36"/>
      <c r="OPE39" s="37"/>
      <c r="OPF39" s="37"/>
      <c r="OPG39" s="37"/>
      <c r="OPH39" s="37"/>
      <c r="OPI39" s="37"/>
      <c r="OPJ39" s="37"/>
      <c r="OPK39" s="37"/>
      <c r="OPL39" s="37"/>
      <c r="OPM39" s="37"/>
      <c r="OPN39" s="37"/>
      <c r="OPO39" s="37"/>
      <c r="OPP39" s="37"/>
      <c r="OPQ39" s="37"/>
      <c r="OPR39" s="37"/>
      <c r="OPS39" s="37"/>
      <c r="OPT39" s="37"/>
      <c r="OPU39" s="37"/>
      <c r="OPV39" s="37"/>
      <c r="OPW39" s="33"/>
      <c r="OPX39" s="20"/>
      <c r="OPY39" s="20"/>
      <c r="OPZ39" s="36"/>
      <c r="OQA39" s="37"/>
      <c r="OQB39" s="37"/>
      <c r="OQC39" s="37"/>
      <c r="OQD39" s="37"/>
      <c r="OQE39" s="37"/>
      <c r="OQF39" s="37"/>
      <c r="OQG39" s="37"/>
      <c r="OQH39" s="37"/>
      <c r="OQI39" s="37"/>
      <c r="OQJ39" s="37"/>
      <c r="OQK39" s="37"/>
      <c r="OQL39" s="37"/>
      <c r="OQM39" s="37"/>
      <c r="OQN39" s="37"/>
      <c r="OQO39" s="37"/>
      <c r="OQP39" s="37"/>
      <c r="OQQ39" s="37"/>
      <c r="OQR39" s="37"/>
      <c r="OQS39" s="33"/>
      <c r="OQT39" s="20"/>
      <c r="OQU39" s="20"/>
      <c r="OQV39" s="36"/>
      <c r="OQW39" s="37"/>
      <c r="OQX39" s="37"/>
      <c r="OQY39" s="37"/>
      <c r="OQZ39" s="37"/>
      <c r="ORA39" s="37"/>
      <c r="ORB39" s="37"/>
      <c r="ORC39" s="37"/>
      <c r="ORD39" s="37"/>
      <c r="ORE39" s="37"/>
      <c r="ORF39" s="37"/>
      <c r="ORG39" s="37"/>
      <c r="ORH39" s="37"/>
      <c r="ORI39" s="37"/>
      <c r="ORJ39" s="37"/>
      <c r="ORK39" s="37"/>
      <c r="ORL39" s="37"/>
      <c r="ORM39" s="37"/>
      <c r="ORN39" s="37"/>
      <c r="ORO39" s="33"/>
      <c r="ORP39" s="20"/>
      <c r="ORQ39" s="20"/>
      <c r="ORR39" s="36"/>
      <c r="ORS39" s="37"/>
      <c r="ORT39" s="37"/>
      <c r="ORU39" s="37"/>
      <c r="ORV39" s="37"/>
      <c r="ORW39" s="37"/>
      <c r="ORX39" s="37"/>
      <c r="ORY39" s="37"/>
      <c r="ORZ39" s="37"/>
      <c r="OSA39" s="37"/>
      <c r="OSB39" s="37"/>
      <c r="OSC39" s="37"/>
      <c r="OSD39" s="37"/>
      <c r="OSE39" s="37"/>
      <c r="OSF39" s="37"/>
      <c r="OSG39" s="37"/>
      <c r="OSH39" s="37"/>
      <c r="OSI39" s="37"/>
      <c r="OSJ39" s="37"/>
      <c r="OSK39" s="33"/>
      <c r="OSL39" s="20"/>
      <c r="OSM39" s="20"/>
      <c r="OSN39" s="36"/>
      <c r="OSO39" s="37"/>
      <c r="OSP39" s="37"/>
      <c r="OSQ39" s="37"/>
      <c r="OSR39" s="37"/>
      <c r="OSS39" s="37"/>
      <c r="OST39" s="37"/>
      <c r="OSU39" s="37"/>
      <c r="OSV39" s="37"/>
      <c r="OSW39" s="37"/>
      <c r="OSX39" s="37"/>
      <c r="OSY39" s="37"/>
      <c r="OSZ39" s="37"/>
      <c r="OTA39" s="37"/>
      <c r="OTB39" s="37"/>
      <c r="OTC39" s="37"/>
      <c r="OTD39" s="37"/>
      <c r="OTE39" s="37"/>
      <c r="OTF39" s="37"/>
      <c r="OTG39" s="33"/>
      <c r="OTH39" s="20"/>
      <c r="OTI39" s="20"/>
      <c r="OTJ39" s="36"/>
      <c r="OTK39" s="37"/>
      <c r="OTL39" s="37"/>
      <c r="OTM39" s="37"/>
      <c r="OTN39" s="37"/>
      <c r="OTO39" s="37"/>
      <c r="OTP39" s="37"/>
      <c r="OTQ39" s="37"/>
      <c r="OTR39" s="37"/>
      <c r="OTS39" s="37"/>
      <c r="OTT39" s="37"/>
      <c r="OTU39" s="37"/>
      <c r="OTV39" s="37"/>
      <c r="OTW39" s="37"/>
      <c r="OTX39" s="37"/>
      <c r="OTY39" s="37"/>
      <c r="OTZ39" s="37"/>
      <c r="OUA39" s="37"/>
      <c r="OUB39" s="37"/>
      <c r="OUC39" s="33"/>
      <c r="OUD39" s="20"/>
      <c r="OUE39" s="20"/>
      <c r="OUF39" s="36"/>
      <c r="OUG39" s="37"/>
      <c r="OUH39" s="37"/>
      <c r="OUI39" s="37"/>
      <c r="OUJ39" s="37"/>
      <c r="OUK39" s="37"/>
      <c r="OUL39" s="37"/>
      <c r="OUM39" s="37"/>
      <c r="OUN39" s="37"/>
      <c r="OUO39" s="37"/>
      <c r="OUP39" s="37"/>
      <c r="OUQ39" s="37"/>
      <c r="OUR39" s="37"/>
      <c r="OUS39" s="37"/>
      <c r="OUT39" s="37"/>
      <c r="OUU39" s="37"/>
      <c r="OUV39" s="37"/>
      <c r="OUW39" s="37"/>
      <c r="OUX39" s="37"/>
      <c r="OUY39" s="33"/>
      <c r="OUZ39" s="20"/>
      <c r="OVA39" s="20"/>
      <c r="OVB39" s="36"/>
      <c r="OVC39" s="37"/>
      <c r="OVD39" s="37"/>
      <c r="OVE39" s="37"/>
      <c r="OVF39" s="37"/>
      <c r="OVG39" s="37"/>
      <c r="OVH39" s="37"/>
      <c r="OVI39" s="37"/>
      <c r="OVJ39" s="37"/>
      <c r="OVK39" s="37"/>
      <c r="OVL39" s="37"/>
      <c r="OVM39" s="37"/>
      <c r="OVN39" s="37"/>
      <c r="OVO39" s="37"/>
      <c r="OVP39" s="37"/>
      <c r="OVQ39" s="37"/>
      <c r="OVR39" s="37"/>
      <c r="OVS39" s="37"/>
      <c r="OVT39" s="37"/>
      <c r="OVU39" s="33"/>
      <c r="OVV39" s="20"/>
      <c r="OVW39" s="20"/>
      <c r="OVX39" s="36"/>
      <c r="OVY39" s="37"/>
      <c r="OVZ39" s="37"/>
      <c r="OWA39" s="37"/>
      <c r="OWB39" s="37"/>
      <c r="OWC39" s="37"/>
      <c r="OWD39" s="37"/>
      <c r="OWE39" s="37"/>
      <c r="OWF39" s="37"/>
      <c r="OWG39" s="37"/>
      <c r="OWH39" s="37"/>
      <c r="OWI39" s="37"/>
      <c r="OWJ39" s="37"/>
      <c r="OWK39" s="37"/>
      <c r="OWL39" s="37"/>
      <c r="OWM39" s="37"/>
      <c r="OWN39" s="37"/>
      <c r="OWO39" s="37"/>
      <c r="OWP39" s="37"/>
      <c r="OWQ39" s="33"/>
      <c r="OWR39" s="20"/>
      <c r="OWS39" s="20"/>
      <c r="OWT39" s="36"/>
      <c r="OWU39" s="37"/>
      <c r="OWV39" s="37"/>
      <c r="OWW39" s="37"/>
      <c r="OWX39" s="37"/>
      <c r="OWY39" s="37"/>
      <c r="OWZ39" s="37"/>
      <c r="OXA39" s="37"/>
      <c r="OXB39" s="37"/>
      <c r="OXC39" s="37"/>
      <c r="OXD39" s="37"/>
      <c r="OXE39" s="37"/>
      <c r="OXF39" s="37"/>
      <c r="OXG39" s="37"/>
      <c r="OXH39" s="37"/>
      <c r="OXI39" s="37"/>
      <c r="OXJ39" s="37"/>
      <c r="OXK39" s="37"/>
      <c r="OXL39" s="37"/>
      <c r="OXM39" s="33"/>
      <c r="OXN39" s="20"/>
      <c r="OXO39" s="20"/>
      <c r="OXP39" s="36"/>
      <c r="OXQ39" s="37"/>
      <c r="OXR39" s="37"/>
      <c r="OXS39" s="37"/>
      <c r="OXT39" s="37"/>
      <c r="OXU39" s="37"/>
      <c r="OXV39" s="37"/>
      <c r="OXW39" s="37"/>
      <c r="OXX39" s="37"/>
      <c r="OXY39" s="37"/>
      <c r="OXZ39" s="37"/>
      <c r="OYA39" s="37"/>
      <c r="OYB39" s="37"/>
      <c r="OYC39" s="37"/>
      <c r="OYD39" s="37"/>
      <c r="OYE39" s="37"/>
      <c r="OYF39" s="37"/>
      <c r="OYG39" s="37"/>
      <c r="OYH39" s="37"/>
      <c r="OYI39" s="33"/>
      <c r="OYJ39" s="20"/>
      <c r="OYK39" s="20"/>
      <c r="OYL39" s="36"/>
      <c r="OYM39" s="37"/>
      <c r="OYN39" s="37"/>
      <c r="OYO39" s="37"/>
      <c r="OYP39" s="37"/>
      <c r="OYQ39" s="37"/>
      <c r="OYR39" s="37"/>
      <c r="OYS39" s="37"/>
      <c r="OYT39" s="37"/>
      <c r="OYU39" s="37"/>
      <c r="OYV39" s="37"/>
      <c r="OYW39" s="37"/>
      <c r="OYX39" s="37"/>
      <c r="OYY39" s="37"/>
      <c r="OYZ39" s="37"/>
      <c r="OZA39" s="37"/>
      <c r="OZB39" s="37"/>
      <c r="OZC39" s="37"/>
      <c r="OZD39" s="37"/>
      <c r="OZE39" s="33"/>
      <c r="OZF39" s="20"/>
      <c r="OZG39" s="20"/>
      <c r="OZH39" s="36"/>
      <c r="OZI39" s="37"/>
      <c r="OZJ39" s="37"/>
      <c r="OZK39" s="37"/>
      <c r="OZL39" s="37"/>
      <c r="OZM39" s="37"/>
      <c r="OZN39" s="37"/>
      <c r="OZO39" s="37"/>
      <c r="OZP39" s="37"/>
      <c r="OZQ39" s="37"/>
      <c r="OZR39" s="37"/>
      <c r="OZS39" s="37"/>
      <c r="OZT39" s="37"/>
      <c r="OZU39" s="37"/>
      <c r="OZV39" s="37"/>
      <c r="OZW39" s="37"/>
      <c r="OZX39" s="37"/>
      <c r="OZY39" s="37"/>
      <c r="OZZ39" s="37"/>
      <c r="PAA39" s="33"/>
      <c r="PAB39" s="20"/>
      <c r="PAC39" s="20"/>
      <c r="PAD39" s="36"/>
      <c r="PAE39" s="37"/>
      <c r="PAF39" s="37"/>
      <c r="PAG39" s="37"/>
      <c r="PAH39" s="37"/>
      <c r="PAI39" s="37"/>
      <c r="PAJ39" s="37"/>
      <c r="PAK39" s="37"/>
      <c r="PAL39" s="37"/>
      <c r="PAM39" s="37"/>
      <c r="PAN39" s="37"/>
      <c r="PAO39" s="37"/>
      <c r="PAP39" s="37"/>
      <c r="PAQ39" s="37"/>
      <c r="PAR39" s="37"/>
      <c r="PAS39" s="37"/>
      <c r="PAT39" s="37"/>
      <c r="PAU39" s="37"/>
      <c r="PAV39" s="37"/>
      <c r="PAW39" s="33"/>
      <c r="PAX39" s="20"/>
      <c r="PAY39" s="20"/>
      <c r="PAZ39" s="36"/>
      <c r="PBA39" s="37"/>
      <c r="PBB39" s="37"/>
      <c r="PBC39" s="37"/>
      <c r="PBD39" s="37"/>
      <c r="PBE39" s="37"/>
      <c r="PBF39" s="37"/>
      <c r="PBG39" s="37"/>
      <c r="PBH39" s="37"/>
      <c r="PBI39" s="37"/>
      <c r="PBJ39" s="37"/>
      <c r="PBK39" s="37"/>
      <c r="PBL39" s="37"/>
      <c r="PBM39" s="37"/>
      <c r="PBN39" s="37"/>
      <c r="PBO39" s="37"/>
      <c r="PBP39" s="37"/>
      <c r="PBQ39" s="37"/>
      <c r="PBR39" s="37"/>
      <c r="PBS39" s="33"/>
      <c r="PBT39" s="20"/>
      <c r="PBU39" s="20"/>
      <c r="PBV39" s="36"/>
      <c r="PBW39" s="37"/>
      <c r="PBX39" s="37"/>
      <c r="PBY39" s="37"/>
      <c r="PBZ39" s="37"/>
      <c r="PCA39" s="37"/>
      <c r="PCB39" s="37"/>
      <c r="PCC39" s="37"/>
      <c r="PCD39" s="37"/>
      <c r="PCE39" s="37"/>
      <c r="PCF39" s="37"/>
      <c r="PCG39" s="37"/>
      <c r="PCH39" s="37"/>
      <c r="PCI39" s="37"/>
      <c r="PCJ39" s="37"/>
      <c r="PCK39" s="37"/>
      <c r="PCL39" s="37"/>
      <c r="PCM39" s="37"/>
      <c r="PCN39" s="37"/>
      <c r="PCO39" s="33"/>
      <c r="PCP39" s="20"/>
      <c r="PCQ39" s="20"/>
      <c r="PCR39" s="36"/>
      <c r="PCS39" s="37"/>
      <c r="PCT39" s="37"/>
      <c r="PCU39" s="37"/>
      <c r="PCV39" s="37"/>
      <c r="PCW39" s="37"/>
      <c r="PCX39" s="37"/>
      <c r="PCY39" s="37"/>
      <c r="PCZ39" s="37"/>
      <c r="PDA39" s="37"/>
      <c r="PDB39" s="37"/>
      <c r="PDC39" s="37"/>
      <c r="PDD39" s="37"/>
      <c r="PDE39" s="37"/>
      <c r="PDF39" s="37"/>
      <c r="PDG39" s="37"/>
      <c r="PDH39" s="37"/>
      <c r="PDI39" s="37"/>
      <c r="PDJ39" s="37"/>
      <c r="PDK39" s="33"/>
      <c r="PDL39" s="20"/>
      <c r="PDM39" s="20"/>
      <c r="PDN39" s="36"/>
      <c r="PDO39" s="37"/>
      <c r="PDP39" s="37"/>
      <c r="PDQ39" s="37"/>
      <c r="PDR39" s="37"/>
      <c r="PDS39" s="37"/>
      <c r="PDT39" s="37"/>
      <c r="PDU39" s="37"/>
      <c r="PDV39" s="37"/>
      <c r="PDW39" s="37"/>
      <c r="PDX39" s="37"/>
      <c r="PDY39" s="37"/>
      <c r="PDZ39" s="37"/>
      <c r="PEA39" s="37"/>
      <c r="PEB39" s="37"/>
      <c r="PEC39" s="37"/>
      <c r="PED39" s="37"/>
      <c r="PEE39" s="37"/>
      <c r="PEF39" s="37"/>
      <c r="PEG39" s="33"/>
      <c r="PEH39" s="20"/>
      <c r="PEI39" s="20"/>
      <c r="PEJ39" s="36"/>
      <c r="PEK39" s="37"/>
      <c r="PEL39" s="37"/>
      <c r="PEM39" s="37"/>
      <c r="PEN39" s="37"/>
      <c r="PEO39" s="37"/>
      <c r="PEP39" s="37"/>
      <c r="PEQ39" s="37"/>
      <c r="PER39" s="37"/>
      <c r="PES39" s="37"/>
      <c r="PET39" s="37"/>
      <c r="PEU39" s="37"/>
      <c r="PEV39" s="37"/>
      <c r="PEW39" s="37"/>
      <c r="PEX39" s="37"/>
      <c r="PEY39" s="37"/>
      <c r="PEZ39" s="37"/>
      <c r="PFA39" s="37"/>
      <c r="PFB39" s="37"/>
      <c r="PFC39" s="33"/>
      <c r="PFD39" s="20"/>
      <c r="PFE39" s="20"/>
      <c r="PFF39" s="36"/>
      <c r="PFG39" s="37"/>
      <c r="PFH39" s="37"/>
      <c r="PFI39" s="37"/>
      <c r="PFJ39" s="37"/>
      <c r="PFK39" s="37"/>
      <c r="PFL39" s="37"/>
      <c r="PFM39" s="37"/>
      <c r="PFN39" s="37"/>
      <c r="PFO39" s="37"/>
      <c r="PFP39" s="37"/>
      <c r="PFQ39" s="37"/>
      <c r="PFR39" s="37"/>
      <c r="PFS39" s="37"/>
      <c r="PFT39" s="37"/>
      <c r="PFU39" s="37"/>
      <c r="PFV39" s="37"/>
      <c r="PFW39" s="37"/>
      <c r="PFX39" s="37"/>
      <c r="PFY39" s="33"/>
      <c r="PFZ39" s="20"/>
      <c r="PGA39" s="20"/>
      <c r="PGB39" s="36"/>
      <c r="PGC39" s="37"/>
      <c r="PGD39" s="37"/>
      <c r="PGE39" s="37"/>
      <c r="PGF39" s="37"/>
      <c r="PGG39" s="37"/>
      <c r="PGH39" s="37"/>
      <c r="PGI39" s="37"/>
      <c r="PGJ39" s="37"/>
      <c r="PGK39" s="37"/>
      <c r="PGL39" s="37"/>
      <c r="PGM39" s="37"/>
      <c r="PGN39" s="37"/>
      <c r="PGO39" s="37"/>
      <c r="PGP39" s="37"/>
      <c r="PGQ39" s="37"/>
      <c r="PGR39" s="37"/>
      <c r="PGS39" s="37"/>
      <c r="PGT39" s="37"/>
      <c r="PGU39" s="33"/>
      <c r="PGV39" s="20"/>
      <c r="PGW39" s="20"/>
      <c r="PGX39" s="36"/>
      <c r="PGY39" s="37"/>
      <c r="PGZ39" s="37"/>
      <c r="PHA39" s="37"/>
      <c r="PHB39" s="37"/>
      <c r="PHC39" s="37"/>
      <c r="PHD39" s="37"/>
      <c r="PHE39" s="37"/>
      <c r="PHF39" s="37"/>
      <c r="PHG39" s="37"/>
      <c r="PHH39" s="37"/>
      <c r="PHI39" s="37"/>
      <c r="PHJ39" s="37"/>
      <c r="PHK39" s="37"/>
      <c r="PHL39" s="37"/>
      <c r="PHM39" s="37"/>
      <c r="PHN39" s="37"/>
      <c r="PHO39" s="37"/>
      <c r="PHP39" s="37"/>
      <c r="PHQ39" s="33"/>
      <c r="PHR39" s="20"/>
      <c r="PHS39" s="20"/>
      <c r="PHT39" s="36"/>
      <c r="PHU39" s="37"/>
      <c r="PHV39" s="37"/>
      <c r="PHW39" s="37"/>
      <c r="PHX39" s="37"/>
      <c r="PHY39" s="37"/>
      <c r="PHZ39" s="37"/>
      <c r="PIA39" s="37"/>
      <c r="PIB39" s="37"/>
      <c r="PIC39" s="37"/>
      <c r="PID39" s="37"/>
      <c r="PIE39" s="37"/>
      <c r="PIF39" s="37"/>
      <c r="PIG39" s="37"/>
      <c r="PIH39" s="37"/>
      <c r="PII39" s="37"/>
      <c r="PIJ39" s="37"/>
      <c r="PIK39" s="37"/>
      <c r="PIL39" s="37"/>
      <c r="PIM39" s="33"/>
      <c r="PIN39" s="20"/>
      <c r="PIO39" s="20"/>
      <c r="PIP39" s="36"/>
      <c r="PIQ39" s="37"/>
      <c r="PIR39" s="37"/>
      <c r="PIS39" s="37"/>
      <c r="PIT39" s="37"/>
      <c r="PIU39" s="37"/>
      <c r="PIV39" s="37"/>
      <c r="PIW39" s="37"/>
      <c r="PIX39" s="37"/>
      <c r="PIY39" s="37"/>
      <c r="PIZ39" s="37"/>
      <c r="PJA39" s="37"/>
      <c r="PJB39" s="37"/>
      <c r="PJC39" s="37"/>
      <c r="PJD39" s="37"/>
      <c r="PJE39" s="37"/>
      <c r="PJF39" s="37"/>
      <c r="PJG39" s="37"/>
      <c r="PJH39" s="37"/>
      <c r="PJI39" s="33"/>
      <c r="PJJ39" s="20"/>
      <c r="PJK39" s="20"/>
      <c r="PJL39" s="36"/>
      <c r="PJM39" s="37"/>
      <c r="PJN39" s="37"/>
      <c r="PJO39" s="37"/>
      <c r="PJP39" s="37"/>
      <c r="PJQ39" s="37"/>
      <c r="PJR39" s="37"/>
      <c r="PJS39" s="37"/>
      <c r="PJT39" s="37"/>
      <c r="PJU39" s="37"/>
      <c r="PJV39" s="37"/>
      <c r="PJW39" s="37"/>
      <c r="PJX39" s="37"/>
      <c r="PJY39" s="37"/>
      <c r="PJZ39" s="37"/>
      <c r="PKA39" s="37"/>
      <c r="PKB39" s="37"/>
      <c r="PKC39" s="37"/>
      <c r="PKD39" s="37"/>
      <c r="PKE39" s="33"/>
      <c r="PKF39" s="20"/>
      <c r="PKG39" s="20"/>
      <c r="PKH39" s="36"/>
      <c r="PKI39" s="37"/>
      <c r="PKJ39" s="37"/>
      <c r="PKK39" s="37"/>
      <c r="PKL39" s="37"/>
      <c r="PKM39" s="37"/>
      <c r="PKN39" s="37"/>
      <c r="PKO39" s="37"/>
      <c r="PKP39" s="37"/>
      <c r="PKQ39" s="37"/>
      <c r="PKR39" s="37"/>
      <c r="PKS39" s="37"/>
      <c r="PKT39" s="37"/>
      <c r="PKU39" s="37"/>
      <c r="PKV39" s="37"/>
      <c r="PKW39" s="37"/>
      <c r="PKX39" s="37"/>
      <c r="PKY39" s="37"/>
      <c r="PKZ39" s="37"/>
      <c r="PLA39" s="33"/>
      <c r="PLB39" s="20"/>
      <c r="PLC39" s="20"/>
      <c r="PLD39" s="36"/>
      <c r="PLE39" s="37"/>
      <c r="PLF39" s="37"/>
      <c r="PLG39" s="37"/>
      <c r="PLH39" s="37"/>
      <c r="PLI39" s="37"/>
      <c r="PLJ39" s="37"/>
      <c r="PLK39" s="37"/>
      <c r="PLL39" s="37"/>
      <c r="PLM39" s="37"/>
      <c r="PLN39" s="37"/>
      <c r="PLO39" s="37"/>
      <c r="PLP39" s="37"/>
      <c r="PLQ39" s="37"/>
      <c r="PLR39" s="37"/>
      <c r="PLS39" s="37"/>
      <c r="PLT39" s="37"/>
      <c r="PLU39" s="37"/>
      <c r="PLV39" s="37"/>
      <c r="PLW39" s="33"/>
      <c r="PLX39" s="20"/>
      <c r="PLY39" s="20"/>
      <c r="PLZ39" s="36"/>
      <c r="PMA39" s="37"/>
      <c r="PMB39" s="37"/>
      <c r="PMC39" s="37"/>
      <c r="PMD39" s="37"/>
      <c r="PME39" s="37"/>
      <c r="PMF39" s="37"/>
      <c r="PMG39" s="37"/>
      <c r="PMH39" s="37"/>
      <c r="PMI39" s="37"/>
      <c r="PMJ39" s="37"/>
      <c r="PMK39" s="37"/>
      <c r="PML39" s="37"/>
      <c r="PMM39" s="37"/>
      <c r="PMN39" s="37"/>
      <c r="PMO39" s="37"/>
      <c r="PMP39" s="37"/>
      <c r="PMQ39" s="37"/>
      <c r="PMR39" s="37"/>
      <c r="PMS39" s="33"/>
      <c r="PMT39" s="20"/>
      <c r="PMU39" s="20"/>
      <c r="PMV39" s="36"/>
      <c r="PMW39" s="37"/>
      <c r="PMX39" s="37"/>
      <c r="PMY39" s="37"/>
      <c r="PMZ39" s="37"/>
      <c r="PNA39" s="37"/>
      <c r="PNB39" s="37"/>
      <c r="PNC39" s="37"/>
      <c r="PND39" s="37"/>
      <c r="PNE39" s="37"/>
      <c r="PNF39" s="37"/>
      <c r="PNG39" s="37"/>
      <c r="PNH39" s="37"/>
      <c r="PNI39" s="37"/>
      <c r="PNJ39" s="37"/>
      <c r="PNK39" s="37"/>
      <c r="PNL39" s="37"/>
      <c r="PNM39" s="37"/>
      <c r="PNN39" s="37"/>
      <c r="PNO39" s="33"/>
      <c r="PNP39" s="20"/>
      <c r="PNQ39" s="20"/>
      <c r="PNR39" s="36"/>
      <c r="PNS39" s="37"/>
      <c r="PNT39" s="37"/>
      <c r="PNU39" s="37"/>
      <c r="PNV39" s="37"/>
      <c r="PNW39" s="37"/>
      <c r="PNX39" s="37"/>
      <c r="PNY39" s="37"/>
      <c r="PNZ39" s="37"/>
      <c r="POA39" s="37"/>
      <c r="POB39" s="37"/>
      <c r="POC39" s="37"/>
      <c r="POD39" s="37"/>
      <c r="POE39" s="37"/>
      <c r="POF39" s="37"/>
      <c r="POG39" s="37"/>
      <c r="POH39" s="37"/>
      <c r="POI39" s="37"/>
      <c r="POJ39" s="37"/>
      <c r="POK39" s="33"/>
      <c r="POL39" s="20"/>
      <c r="POM39" s="20"/>
      <c r="PON39" s="36"/>
      <c r="POO39" s="37"/>
      <c r="POP39" s="37"/>
      <c r="POQ39" s="37"/>
      <c r="POR39" s="37"/>
      <c r="POS39" s="37"/>
      <c r="POT39" s="37"/>
      <c r="POU39" s="37"/>
      <c r="POV39" s="37"/>
      <c r="POW39" s="37"/>
      <c r="POX39" s="37"/>
      <c r="POY39" s="37"/>
      <c r="POZ39" s="37"/>
      <c r="PPA39" s="37"/>
      <c r="PPB39" s="37"/>
      <c r="PPC39" s="37"/>
      <c r="PPD39" s="37"/>
      <c r="PPE39" s="37"/>
      <c r="PPF39" s="37"/>
      <c r="PPG39" s="33"/>
      <c r="PPH39" s="20"/>
      <c r="PPI39" s="20"/>
      <c r="PPJ39" s="36"/>
      <c r="PPK39" s="37"/>
      <c r="PPL39" s="37"/>
      <c r="PPM39" s="37"/>
      <c r="PPN39" s="37"/>
      <c r="PPO39" s="37"/>
      <c r="PPP39" s="37"/>
      <c r="PPQ39" s="37"/>
      <c r="PPR39" s="37"/>
      <c r="PPS39" s="37"/>
      <c r="PPT39" s="37"/>
      <c r="PPU39" s="37"/>
      <c r="PPV39" s="37"/>
      <c r="PPW39" s="37"/>
      <c r="PPX39" s="37"/>
      <c r="PPY39" s="37"/>
      <c r="PPZ39" s="37"/>
      <c r="PQA39" s="37"/>
      <c r="PQB39" s="37"/>
      <c r="PQC39" s="33"/>
      <c r="PQD39" s="20"/>
      <c r="PQE39" s="20"/>
      <c r="PQF39" s="36"/>
      <c r="PQG39" s="37"/>
      <c r="PQH39" s="37"/>
      <c r="PQI39" s="37"/>
      <c r="PQJ39" s="37"/>
      <c r="PQK39" s="37"/>
      <c r="PQL39" s="37"/>
      <c r="PQM39" s="37"/>
      <c r="PQN39" s="37"/>
      <c r="PQO39" s="37"/>
      <c r="PQP39" s="37"/>
      <c r="PQQ39" s="37"/>
      <c r="PQR39" s="37"/>
      <c r="PQS39" s="37"/>
      <c r="PQT39" s="37"/>
      <c r="PQU39" s="37"/>
      <c r="PQV39" s="37"/>
      <c r="PQW39" s="37"/>
      <c r="PQX39" s="37"/>
      <c r="PQY39" s="33"/>
      <c r="PQZ39" s="20"/>
      <c r="PRA39" s="20"/>
      <c r="PRB39" s="36"/>
      <c r="PRC39" s="37"/>
      <c r="PRD39" s="37"/>
      <c r="PRE39" s="37"/>
      <c r="PRF39" s="37"/>
      <c r="PRG39" s="37"/>
      <c r="PRH39" s="37"/>
      <c r="PRI39" s="37"/>
      <c r="PRJ39" s="37"/>
      <c r="PRK39" s="37"/>
      <c r="PRL39" s="37"/>
      <c r="PRM39" s="37"/>
      <c r="PRN39" s="37"/>
      <c r="PRO39" s="37"/>
      <c r="PRP39" s="37"/>
      <c r="PRQ39" s="37"/>
      <c r="PRR39" s="37"/>
      <c r="PRS39" s="37"/>
      <c r="PRT39" s="37"/>
      <c r="PRU39" s="33"/>
      <c r="PRV39" s="20"/>
      <c r="PRW39" s="20"/>
      <c r="PRX39" s="36"/>
      <c r="PRY39" s="37"/>
      <c r="PRZ39" s="37"/>
      <c r="PSA39" s="37"/>
      <c r="PSB39" s="37"/>
      <c r="PSC39" s="37"/>
      <c r="PSD39" s="37"/>
      <c r="PSE39" s="37"/>
      <c r="PSF39" s="37"/>
      <c r="PSG39" s="37"/>
      <c r="PSH39" s="37"/>
      <c r="PSI39" s="37"/>
      <c r="PSJ39" s="37"/>
      <c r="PSK39" s="37"/>
      <c r="PSL39" s="37"/>
      <c r="PSM39" s="37"/>
      <c r="PSN39" s="37"/>
      <c r="PSO39" s="37"/>
      <c r="PSP39" s="37"/>
      <c r="PSQ39" s="33"/>
      <c r="PSR39" s="20"/>
      <c r="PSS39" s="20"/>
      <c r="PST39" s="36"/>
      <c r="PSU39" s="37"/>
      <c r="PSV39" s="37"/>
      <c r="PSW39" s="37"/>
      <c r="PSX39" s="37"/>
      <c r="PSY39" s="37"/>
      <c r="PSZ39" s="37"/>
      <c r="PTA39" s="37"/>
      <c r="PTB39" s="37"/>
      <c r="PTC39" s="37"/>
      <c r="PTD39" s="37"/>
      <c r="PTE39" s="37"/>
      <c r="PTF39" s="37"/>
      <c r="PTG39" s="37"/>
      <c r="PTH39" s="37"/>
      <c r="PTI39" s="37"/>
      <c r="PTJ39" s="37"/>
      <c r="PTK39" s="37"/>
      <c r="PTL39" s="37"/>
      <c r="PTM39" s="33"/>
      <c r="PTN39" s="20"/>
      <c r="PTO39" s="20"/>
      <c r="PTP39" s="36"/>
      <c r="PTQ39" s="37"/>
      <c r="PTR39" s="37"/>
      <c r="PTS39" s="37"/>
      <c r="PTT39" s="37"/>
      <c r="PTU39" s="37"/>
      <c r="PTV39" s="37"/>
      <c r="PTW39" s="37"/>
      <c r="PTX39" s="37"/>
      <c r="PTY39" s="37"/>
      <c r="PTZ39" s="37"/>
      <c r="PUA39" s="37"/>
      <c r="PUB39" s="37"/>
      <c r="PUC39" s="37"/>
      <c r="PUD39" s="37"/>
      <c r="PUE39" s="37"/>
      <c r="PUF39" s="37"/>
      <c r="PUG39" s="37"/>
      <c r="PUH39" s="37"/>
      <c r="PUI39" s="33"/>
      <c r="PUJ39" s="20"/>
      <c r="PUK39" s="20"/>
      <c r="PUL39" s="36"/>
      <c r="PUM39" s="37"/>
      <c r="PUN39" s="37"/>
      <c r="PUO39" s="37"/>
      <c r="PUP39" s="37"/>
      <c r="PUQ39" s="37"/>
      <c r="PUR39" s="37"/>
      <c r="PUS39" s="37"/>
      <c r="PUT39" s="37"/>
      <c r="PUU39" s="37"/>
      <c r="PUV39" s="37"/>
      <c r="PUW39" s="37"/>
      <c r="PUX39" s="37"/>
      <c r="PUY39" s="37"/>
      <c r="PUZ39" s="37"/>
      <c r="PVA39" s="37"/>
      <c r="PVB39" s="37"/>
      <c r="PVC39" s="37"/>
      <c r="PVD39" s="37"/>
      <c r="PVE39" s="33"/>
      <c r="PVF39" s="20"/>
      <c r="PVG39" s="20"/>
      <c r="PVH39" s="36"/>
      <c r="PVI39" s="37"/>
      <c r="PVJ39" s="37"/>
      <c r="PVK39" s="37"/>
      <c r="PVL39" s="37"/>
      <c r="PVM39" s="37"/>
      <c r="PVN39" s="37"/>
      <c r="PVO39" s="37"/>
      <c r="PVP39" s="37"/>
      <c r="PVQ39" s="37"/>
      <c r="PVR39" s="37"/>
      <c r="PVS39" s="37"/>
      <c r="PVT39" s="37"/>
      <c r="PVU39" s="37"/>
      <c r="PVV39" s="37"/>
      <c r="PVW39" s="37"/>
      <c r="PVX39" s="37"/>
      <c r="PVY39" s="37"/>
      <c r="PVZ39" s="37"/>
      <c r="PWA39" s="33"/>
      <c r="PWB39" s="20"/>
      <c r="PWC39" s="20"/>
      <c r="PWD39" s="36"/>
      <c r="PWE39" s="37"/>
      <c r="PWF39" s="37"/>
      <c r="PWG39" s="37"/>
      <c r="PWH39" s="37"/>
      <c r="PWI39" s="37"/>
      <c r="PWJ39" s="37"/>
      <c r="PWK39" s="37"/>
      <c r="PWL39" s="37"/>
      <c r="PWM39" s="37"/>
      <c r="PWN39" s="37"/>
      <c r="PWO39" s="37"/>
      <c r="PWP39" s="37"/>
      <c r="PWQ39" s="37"/>
      <c r="PWR39" s="37"/>
      <c r="PWS39" s="37"/>
      <c r="PWT39" s="37"/>
      <c r="PWU39" s="37"/>
      <c r="PWV39" s="37"/>
      <c r="PWW39" s="33"/>
      <c r="PWX39" s="20"/>
      <c r="PWY39" s="20"/>
      <c r="PWZ39" s="36"/>
      <c r="PXA39" s="37"/>
      <c r="PXB39" s="37"/>
      <c r="PXC39" s="37"/>
      <c r="PXD39" s="37"/>
      <c r="PXE39" s="37"/>
      <c r="PXF39" s="37"/>
      <c r="PXG39" s="37"/>
      <c r="PXH39" s="37"/>
      <c r="PXI39" s="37"/>
      <c r="PXJ39" s="37"/>
      <c r="PXK39" s="37"/>
      <c r="PXL39" s="37"/>
      <c r="PXM39" s="37"/>
      <c r="PXN39" s="37"/>
      <c r="PXO39" s="37"/>
      <c r="PXP39" s="37"/>
      <c r="PXQ39" s="37"/>
      <c r="PXR39" s="37"/>
      <c r="PXS39" s="33"/>
      <c r="PXT39" s="20"/>
      <c r="PXU39" s="20"/>
      <c r="PXV39" s="36"/>
      <c r="PXW39" s="37"/>
      <c r="PXX39" s="37"/>
      <c r="PXY39" s="37"/>
      <c r="PXZ39" s="37"/>
      <c r="PYA39" s="37"/>
      <c r="PYB39" s="37"/>
      <c r="PYC39" s="37"/>
      <c r="PYD39" s="37"/>
      <c r="PYE39" s="37"/>
      <c r="PYF39" s="37"/>
      <c r="PYG39" s="37"/>
      <c r="PYH39" s="37"/>
      <c r="PYI39" s="37"/>
      <c r="PYJ39" s="37"/>
      <c r="PYK39" s="37"/>
      <c r="PYL39" s="37"/>
      <c r="PYM39" s="37"/>
      <c r="PYN39" s="37"/>
      <c r="PYO39" s="33"/>
      <c r="PYP39" s="20"/>
      <c r="PYQ39" s="20"/>
      <c r="PYR39" s="36"/>
      <c r="PYS39" s="37"/>
      <c r="PYT39" s="37"/>
      <c r="PYU39" s="37"/>
      <c r="PYV39" s="37"/>
      <c r="PYW39" s="37"/>
      <c r="PYX39" s="37"/>
      <c r="PYY39" s="37"/>
      <c r="PYZ39" s="37"/>
      <c r="PZA39" s="37"/>
      <c r="PZB39" s="37"/>
      <c r="PZC39" s="37"/>
      <c r="PZD39" s="37"/>
      <c r="PZE39" s="37"/>
      <c r="PZF39" s="37"/>
      <c r="PZG39" s="37"/>
      <c r="PZH39" s="37"/>
      <c r="PZI39" s="37"/>
      <c r="PZJ39" s="37"/>
      <c r="PZK39" s="33"/>
      <c r="PZL39" s="20"/>
      <c r="PZM39" s="20"/>
      <c r="PZN39" s="36"/>
      <c r="PZO39" s="37"/>
      <c r="PZP39" s="37"/>
      <c r="PZQ39" s="37"/>
      <c r="PZR39" s="37"/>
      <c r="PZS39" s="37"/>
      <c r="PZT39" s="37"/>
      <c r="PZU39" s="37"/>
      <c r="PZV39" s="37"/>
      <c r="PZW39" s="37"/>
      <c r="PZX39" s="37"/>
      <c r="PZY39" s="37"/>
      <c r="PZZ39" s="37"/>
      <c r="QAA39" s="37"/>
      <c r="QAB39" s="37"/>
      <c r="QAC39" s="37"/>
      <c r="QAD39" s="37"/>
      <c r="QAE39" s="37"/>
      <c r="QAF39" s="37"/>
      <c r="QAG39" s="33"/>
      <c r="QAH39" s="20"/>
      <c r="QAI39" s="20"/>
      <c r="QAJ39" s="36"/>
      <c r="QAK39" s="37"/>
      <c r="QAL39" s="37"/>
      <c r="QAM39" s="37"/>
      <c r="QAN39" s="37"/>
      <c r="QAO39" s="37"/>
      <c r="QAP39" s="37"/>
      <c r="QAQ39" s="37"/>
      <c r="QAR39" s="37"/>
      <c r="QAS39" s="37"/>
      <c r="QAT39" s="37"/>
      <c r="QAU39" s="37"/>
      <c r="QAV39" s="37"/>
      <c r="QAW39" s="37"/>
      <c r="QAX39" s="37"/>
      <c r="QAY39" s="37"/>
      <c r="QAZ39" s="37"/>
      <c r="QBA39" s="37"/>
      <c r="QBB39" s="37"/>
      <c r="QBC39" s="33"/>
      <c r="QBD39" s="20"/>
      <c r="QBE39" s="20"/>
      <c r="QBF39" s="36"/>
      <c r="QBG39" s="37"/>
      <c r="QBH39" s="37"/>
      <c r="QBI39" s="37"/>
      <c r="QBJ39" s="37"/>
      <c r="QBK39" s="37"/>
      <c r="QBL39" s="37"/>
      <c r="QBM39" s="37"/>
      <c r="QBN39" s="37"/>
      <c r="QBO39" s="37"/>
      <c r="QBP39" s="37"/>
      <c r="QBQ39" s="37"/>
      <c r="QBR39" s="37"/>
      <c r="QBS39" s="37"/>
      <c r="QBT39" s="37"/>
      <c r="QBU39" s="37"/>
      <c r="QBV39" s="37"/>
      <c r="QBW39" s="37"/>
      <c r="QBX39" s="37"/>
      <c r="QBY39" s="33"/>
      <c r="QBZ39" s="20"/>
      <c r="QCA39" s="20"/>
      <c r="QCB39" s="36"/>
      <c r="QCC39" s="37"/>
      <c r="QCD39" s="37"/>
      <c r="QCE39" s="37"/>
      <c r="QCF39" s="37"/>
      <c r="QCG39" s="37"/>
      <c r="QCH39" s="37"/>
      <c r="QCI39" s="37"/>
      <c r="QCJ39" s="37"/>
      <c r="QCK39" s="37"/>
      <c r="QCL39" s="37"/>
      <c r="QCM39" s="37"/>
      <c r="QCN39" s="37"/>
      <c r="QCO39" s="37"/>
      <c r="QCP39" s="37"/>
      <c r="QCQ39" s="37"/>
      <c r="QCR39" s="37"/>
      <c r="QCS39" s="37"/>
      <c r="QCT39" s="37"/>
      <c r="QCU39" s="33"/>
      <c r="QCV39" s="20"/>
      <c r="QCW39" s="20"/>
      <c r="QCX39" s="36"/>
      <c r="QCY39" s="37"/>
      <c r="QCZ39" s="37"/>
      <c r="QDA39" s="37"/>
      <c r="QDB39" s="37"/>
      <c r="QDC39" s="37"/>
      <c r="QDD39" s="37"/>
      <c r="QDE39" s="37"/>
      <c r="QDF39" s="37"/>
      <c r="QDG39" s="37"/>
      <c r="QDH39" s="37"/>
      <c r="QDI39" s="37"/>
      <c r="QDJ39" s="37"/>
      <c r="QDK39" s="37"/>
      <c r="QDL39" s="37"/>
      <c r="QDM39" s="37"/>
      <c r="QDN39" s="37"/>
      <c r="QDO39" s="37"/>
      <c r="QDP39" s="37"/>
      <c r="QDQ39" s="33"/>
      <c r="QDR39" s="20"/>
      <c r="QDS39" s="20"/>
      <c r="QDT39" s="36"/>
      <c r="QDU39" s="37"/>
      <c r="QDV39" s="37"/>
      <c r="QDW39" s="37"/>
      <c r="QDX39" s="37"/>
      <c r="QDY39" s="37"/>
      <c r="QDZ39" s="37"/>
      <c r="QEA39" s="37"/>
      <c r="QEB39" s="37"/>
      <c r="QEC39" s="37"/>
      <c r="QED39" s="37"/>
      <c r="QEE39" s="37"/>
      <c r="QEF39" s="37"/>
      <c r="QEG39" s="37"/>
      <c r="QEH39" s="37"/>
      <c r="QEI39" s="37"/>
      <c r="QEJ39" s="37"/>
      <c r="QEK39" s="37"/>
      <c r="QEL39" s="37"/>
      <c r="QEM39" s="33"/>
      <c r="QEN39" s="20"/>
      <c r="QEO39" s="20"/>
      <c r="QEP39" s="36"/>
      <c r="QEQ39" s="37"/>
      <c r="QER39" s="37"/>
      <c r="QES39" s="37"/>
      <c r="QET39" s="37"/>
      <c r="QEU39" s="37"/>
      <c r="QEV39" s="37"/>
      <c r="QEW39" s="37"/>
      <c r="QEX39" s="37"/>
      <c r="QEY39" s="37"/>
      <c r="QEZ39" s="37"/>
      <c r="QFA39" s="37"/>
      <c r="QFB39" s="37"/>
      <c r="QFC39" s="37"/>
      <c r="QFD39" s="37"/>
      <c r="QFE39" s="37"/>
      <c r="QFF39" s="37"/>
      <c r="QFG39" s="37"/>
      <c r="QFH39" s="37"/>
      <c r="QFI39" s="33"/>
      <c r="QFJ39" s="20"/>
      <c r="QFK39" s="20"/>
      <c r="QFL39" s="36"/>
      <c r="QFM39" s="37"/>
      <c r="QFN39" s="37"/>
      <c r="QFO39" s="37"/>
      <c r="QFP39" s="37"/>
      <c r="QFQ39" s="37"/>
      <c r="QFR39" s="37"/>
      <c r="QFS39" s="37"/>
      <c r="QFT39" s="37"/>
      <c r="QFU39" s="37"/>
      <c r="QFV39" s="37"/>
      <c r="QFW39" s="37"/>
      <c r="QFX39" s="37"/>
      <c r="QFY39" s="37"/>
      <c r="QFZ39" s="37"/>
      <c r="QGA39" s="37"/>
      <c r="QGB39" s="37"/>
      <c r="QGC39" s="37"/>
      <c r="QGD39" s="37"/>
      <c r="QGE39" s="33"/>
      <c r="QGF39" s="20"/>
      <c r="QGG39" s="20"/>
      <c r="QGH39" s="36"/>
      <c r="QGI39" s="37"/>
      <c r="QGJ39" s="37"/>
      <c r="QGK39" s="37"/>
      <c r="QGL39" s="37"/>
      <c r="QGM39" s="37"/>
      <c r="QGN39" s="37"/>
      <c r="QGO39" s="37"/>
      <c r="QGP39" s="37"/>
      <c r="QGQ39" s="37"/>
      <c r="QGR39" s="37"/>
      <c r="QGS39" s="37"/>
      <c r="QGT39" s="37"/>
      <c r="QGU39" s="37"/>
      <c r="QGV39" s="37"/>
      <c r="QGW39" s="37"/>
      <c r="QGX39" s="37"/>
      <c r="QGY39" s="37"/>
      <c r="QGZ39" s="37"/>
      <c r="QHA39" s="33"/>
      <c r="QHB39" s="20"/>
      <c r="QHC39" s="20"/>
      <c r="QHD39" s="36"/>
      <c r="QHE39" s="37"/>
      <c r="QHF39" s="37"/>
      <c r="QHG39" s="37"/>
      <c r="QHH39" s="37"/>
      <c r="QHI39" s="37"/>
      <c r="QHJ39" s="37"/>
      <c r="QHK39" s="37"/>
      <c r="QHL39" s="37"/>
      <c r="QHM39" s="37"/>
      <c r="QHN39" s="37"/>
      <c r="QHO39" s="37"/>
      <c r="QHP39" s="37"/>
      <c r="QHQ39" s="37"/>
      <c r="QHR39" s="37"/>
      <c r="QHS39" s="37"/>
      <c r="QHT39" s="37"/>
      <c r="QHU39" s="37"/>
      <c r="QHV39" s="37"/>
      <c r="QHW39" s="33"/>
      <c r="QHX39" s="20"/>
      <c r="QHY39" s="20"/>
      <c r="QHZ39" s="36"/>
      <c r="QIA39" s="37"/>
      <c r="QIB39" s="37"/>
      <c r="QIC39" s="37"/>
      <c r="QID39" s="37"/>
      <c r="QIE39" s="37"/>
      <c r="QIF39" s="37"/>
      <c r="QIG39" s="37"/>
      <c r="QIH39" s="37"/>
      <c r="QII39" s="37"/>
      <c r="QIJ39" s="37"/>
      <c r="QIK39" s="37"/>
      <c r="QIL39" s="37"/>
      <c r="QIM39" s="37"/>
      <c r="QIN39" s="37"/>
      <c r="QIO39" s="37"/>
      <c r="QIP39" s="37"/>
      <c r="QIQ39" s="37"/>
      <c r="QIR39" s="37"/>
      <c r="QIS39" s="33"/>
      <c r="QIT39" s="20"/>
      <c r="QIU39" s="20"/>
      <c r="QIV39" s="36"/>
      <c r="QIW39" s="37"/>
      <c r="QIX39" s="37"/>
      <c r="QIY39" s="37"/>
      <c r="QIZ39" s="37"/>
      <c r="QJA39" s="37"/>
      <c r="QJB39" s="37"/>
      <c r="QJC39" s="37"/>
      <c r="QJD39" s="37"/>
      <c r="QJE39" s="37"/>
      <c r="QJF39" s="37"/>
      <c r="QJG39" s="37"/>
      <c r="QJH39" s="37"/>
      <c r="QJI39" s="37"/>
      <c r="QJJ39" s="37"/>
      <c r="QJK39" s="37"/>
      <c r="QJL39" s="37"/>
      <c r="QJM39" s="37"/>
      <c r="QJN39" s="37"/>
      <c r="QJO39" s="33"/>
      <c r="QJP39" s="20"/>
      <c r="QJQ39" s="20"/>
      <c r="QJR39" s="36"/>
      <c r="QJS39" s="37"/>
      <c r="QJT39" s="37"/>
      <c r="QJU39" s="37"/>
      <c r="QJV39" s="37"/>
      <c r="QJW39" s="37"/>
      <c r="QJX39" s="37"/>
      <c r="QJY39" s="37"/>
      <c r="QJZ39" s="37"/>
      <c r="QKA39" s="37"/>
      <c r="QKB39" s="37"/>
      <c r="QKC39" s="37"/>
      <c r="QKD39" s="37"/>
      <c r="QKE39" s="37"/>
      <c r="QKF39" s="37"/>
      <c r="QKG39" s="37"/>
      <c r="QKH39" s="37"/>
      <c r="QKI39" s="37"/>
      <c r="QKJ39" s="37"/>
      <c r="QKK39" s="33"/>
      <c r="QKL39" s="20"/>
      <c r="QKM39" s="20"/>
      <c r="QKN39" s="36"/>
      <c r="QKO39" s="37"/>
      <c r="QKP39" s="37"/>
      <c r="QKQ39" s="37"/>
      <c r="QKR39" s="37"/>
      <c r="QKS39" s="37"/>
      <c r="QKT39" s="37"/>
      <c r="QKU39" s="37"/>
      <c r="QKV39" s="37"/>
      <c r="QKW39" s="37"/>
      <c r="QKX39" s="37"/>
      <c r="QKY39" s="37"/>
      <c r="QKZ39" s="37"/>
      <c r="QLA39" s="37"/>
      <c r="QLB39" s="37"/>
      <c r="QLC39" s="37"/>
      <c r="QLD39" s="37"/>
      <c r="QLE39" s="37"/>
      <c r="QLF39" s="37"/>
      <c r="QLG39" s="33"/>
      <c r="QLH39" s="20"/>
      <c r="QLI39" s="20"/>
      <c r="QLJ39" s="36"/>
      <c r="QLK39" s="37"/>
      <c r="QLL39" s="37"/>
      <c r="QLM39" s="37"/>
      <c r="QLN39" s="37"/>
      <c r="QLO39" s="37"/>
      <c r="QLP39" s="37"/>
      <c r="QLQ39" s="37"/>
      <c r="QLR39" s="37"/>
      <c r="QLS39" s="37"/>
      <c r="QLT39" s="37"/>
      <c r="QLU39" s="37"/>
      <c r="QLV39" s="37"/>
      <c r="QLW39" s="37"/>
      <c r="QLX39" s="37"/>
      <c r="QLY39" s="37"/>
      <c r="QLZ39" s="37"/>
      <c r="QMA39" s="37"/>
      <c r="QMB39" s="37"/>
      <c r="QMC39" s="33"/>
      <c r="QMD39" s="20"/>
      <c r="QME39" s="20"/>
      <c r="QMF39" s="36"/>
      <c r="QMG39" s="37"/>
      <c r="QMH39" s="37"/>
      <c r="QMI39" s="37"/>
      <c r="QMJ39" s="37"/>
      <c r="QMK39" s="37"/>
      <c r="QML39" s="37"/>
      <c r="QMM39" s="37"/>
      <c r="QMN39" s="37"/>
      <c r="QMO39" s="37"/>
      <c r="QMP39" s="37"/>
      <c r="QMQ39" s="37"/>
      <c r="QMR39" s="37"/>
      <c r="QMS39" s="37"/>
      <c r="QMT39" s="37"/>
      <c r="QMU39" s="37"/>
      <c r="QMV39" s="37"/>
      <c r="QMW39" s="37"/>
      <c r="QMX39" s="37"/>
      <c r="QMY39" s="33"/>
      <c r="QMZ39" s="20"/>
      <c r="QNA39" s="20"/>
      <c r="QNB39" s="36"/>
      <c r="QNC39" s="37"/>
      <c r="QND39" s="37"/>
      <c r="QNE39" s="37"/>
      <c r="QNF39" s="37"/>
      <c r="QNG39" s="37"/>
      <c r="QNH39" s="37"/>
      <c r="QNI39" s="37"/>
      <c r="QNJ39" s="37"/>
      <c r="QNK39" s="37"/>
      <c r="QNL39" s="37"/>
      <c r="QNM39" s="37"/>
      <c r="QNN39" s="37"/>
      <c r="QNO39" s="37"/>
      <c r="QNP39" s="37"/>
      <c r="QNQ39" s="37"/>
      <c r="QNR39" s="37"/>
      <c r="QNS39" s="37"/>
      <c r="QNT39" s="37"/>
      <c r="QNU39" s="33"/>
      <c r="QNV39" s="20"/>
      <c r="QNW39" s="20"/>
      <c r="QNX39" s="36"/>
      <c r="QNY39" s="37"/>
      <c r="QNZ39" s="37"/>
      <c r="QOA39" s="37"/>
      <c r="QOB39" s="37"/>
      <c r="QOC39" s="37"/>
      <c r="QOD39" s="37"/>
      <c r="QOE39" s="37"/>
      <c r="QOF39" s="37"/>
      <c r="QOG39" s="37"/>
      <c r="QOH39" s="37"/>
      <c r="QOI39" s="37"/>
      <c r="QOJ39" s="37"/>
      <c r="QOK39" s="37"/>
      <c r="QOL39" s="37"/>
      <c r="QOM39" s="37"/>
      <c r="QON39" s="37"/>
      <c r="QOO39" s="37"/>
      <c r="QOP39" s="37"/>
      <c r="QOQ39" s="33"/>
      <c r="QOR39" s="20"/>
      <c r="QOS39" s="20"/>
      <c r="QOT39" s="36"/>
      <c r="QOU39" s="37"/>
      <c r="QOV39" s="37"/>
      <c r="QOW39" s="37"/>
      <c r="QOX39" s="37"/>
      <c r="QOY39" s="37"/>
      <c r="QOZ39" s="37"/>
      <c r="QPA39" s="37"/>
      <c r="QPB39" s="37"/>
      <c r="QPC39" s="37"/>
      <c r="QPD39" s="37"/>
      <c r="QPE39" s="37"/>
      <c r="QPF39" s="37"/>
      <c r="QPG39" s="37"/>
      <c r="QPH39" s="37"/>
      <c r="QPI39" s="37"/>
      <c r="QPJ39" s="37"/>
      <c r="QPK39" s="37"/>
      <c r="QPL39" s="37"/>
      <c r="QPM39" s="33"/>
      <c r="QPN39" s="20"/>
      <c r="QPO39" s="20"/>
      <c r="QPP39" s="36"/>
      <c r="QPQ39" s="37"/>
      <c r="QPR39" s="37"/>
      <c r="QPS39" s="37"/>
      <c r="QPT39" s="37"/>
      <c r="QPU39" s="37"/>
      <c r="QPV39" s="37"/>
      <c r="QPW39" s="37"/>
      <c r="QPX39" s="37"/>
      <c r="QPY39" s="37"/>
      <c r="QPZ39" s="37"/>
      <c r="QQA39" s="37"/>
      <c r="QQB39" s="37"/>
      <c r="QQC39" s="37"/>
      <c r="QQD39" s="37"/>
      <c r="QQE39" s="37"/>
      <c r="QQF39" s="37"/>
      <c r="QQG39" s="37"/>
      <c r="QQH39" s="37"/>
      <c r="QQI39" s="33"/>
      <c r="QQJ39" s="20"/>
      <c r="QQK39" s="20"/>
      <c r="QQL39" s="36"/>
      <c r="QQM39" s="37"/>
      <c r="QQN39" s="37"/>
      <c r="QQO39" s="37"/>
      <c r="QQP39" s="37"/>
      <c r="QQQ39" s="37"/>
      <c r="QQR39" s="37"/>
      <c r="QQS39" s="37"/>
      <c r="QQT39" s="37"/>
      <c r="QQU39" s="37"/>
      <c r="QQV39" s="37"/>
      <c r="QQW39" s="37"/>
      <c r="QQX39" s="37"/>
      <c r="QQY39" s="37"/>
      <c r="QQZ39" s="37"/>
      <c r="QRA39" s="37"/>
      <c r="QRB39" s="37"/>
      <c r="QRC39" s="37"/>
      <c r="QRD39" s="37"/>
      <c r="QRE39" s="33"/>
      <c r="QRF39" s="20"/>
      <c r="QRG39" s="20"/>
      <c r="QRH39" s="36"/>
      <c r="QRI39" s="37"/>
      <c r="QRJ39" s="37"/>
      <c r="QRK39" s="37"/>
      <c r="QRL39" s="37"/>
      <c r="QRM39" s="37"/>
      <c r="QRN39" s="37"/>
      <c r="QRO39" s="37"/>
      <c r="QRP39" s="37"/>
      <c r="QRQ39" s="37"/>
      <c r="QRR39" s="37"/>
      <c r="QRS39" s="37"/>
      <c r="QRT39" s="37"/>
      <c r="QRU39" s="37"/>
      <c r="QRV39" s="37"/>
      <c r="QRW39" s="37"/>
      <c r="QRX39" s="37"/>
      <c r="QRY39" s="37"/>
      <c r="QRZ39" s="37"/>
      <c r="QSA39" s="33"/>
      <c r="QSB39" s="20"/>
      <c r="QSC39" s="20"/>
      <c r="QSD39" s="36"/>
      <c r="QSE39" s="37"/>
      <c r="QSF39" s="37"/>
      <c r="QSG39" s="37"/>
      <c r="QSH39" s="37"/>
      <c r="QSI39" s="37"/>
      <c r="QSJ39" s="37"/>
      <c r="QSK39" s="37"/>
      <c r="QSL39" s="37"/>
      <c r="QSM39" s="37"/>
      <c r="QSN39" s="37"/>
      <c r="QSO39" s="37"/>
      <c r="QSP39" s="37"/>
      <c r="QSQ39" s="37"/>
      <c r="QSR39" s="37"/>
      <c r="QSS39" s="37"/>
      <c r="QST39" s="37"/>
      <c r="QSU39" s="37"/>
      <c r="QSV39" s="37"/>
      <c r="QSW39" s="33"/>
      <c r="QSX39" s="20"/>
      <c r="QSY39" s="20"/>
      <c r="QSZ39" s="36"/>
      <c r="QTA39" s="37"/>
      <c r="QTB39" s="37"/>
      <c r="QTC39" s="37"/>
      <c r="QTD39" s="37"/>
      <c r="QTE39" s="37"/>
      <c r="QTF39" s="37"/>
      <c r="QTG39" s="37"/>
      <c r="QTH39" s="37"/>
      <c r="QTI39" s="37"/>
      <c r="QTJ39" s="37"/>
      <c r="QTK39" s="37"/>
      <c r="QTL39" s="37"/>
      <c r="QTM39" s="37"/>
      <c r="QTN39" s="37"/>
      <c r="QTO39" s="37"/>
      <c r="QTP39" s="37"/>
      <c r="QTQ39" s="37"/>
      <c r="QTR39" s="37"/>
      <c r="QTS39" s="33"/>
      <c r="QTT39" s="20"/>
      <c r="QTU39" s="20"/>
      <c r="QTV39" s="36"/>
      <c r="QTW39" s="37"/>
      <c r="QTX39" s="37"/>
      <c r="QTY39" s="37"/>
      <c r="QTZ39" s="37"/>
      <c r="QUA39" s="37"/>
      <c r="QUB39" s="37"/>
      <c r="QUC39" s="37"/>
      <c r="QUD39" s="37"/>
      <c r="QUE39" s="37"/>
      <c r="QUF39" s="37"/>
      <c r="QUG39" s="37"/>
      <c r="QUH39" s="37"/>
      <c r="QUI39" s="37"/>
      <c r="QUJ39" s="37"/>
      <c r="QUK39" s="37"/>
      <c r="QUL39" s="37"/>
      <c r="QUM39" s="37"/>
      <c r="QUN39" s="37"/>
      <c r="QUO39" s="33"/>
      <c r="QUP39" s="20"/>
      <c r="QUQ39" s="20"/>
      <c r="QUR39" s="36"/>
      <c r="QUS39" s="37"/>
      <c r="QUT39" s="37"/>
      <c r="QUU39" s="37"/>
      <c r="QUV39" s="37"/>
      <c r="QUW39" s="37"/>
      <c r="QUX39" s="37"/>
      <c r="QUY39" s="37"/>
      <c r="QUZ39" s="37"/>
      <c r="QVA39" s="37"/>
      <c r="QVB39" s="37"/>
      <c r="QVC39" s="37"/>
      <c r="QVD39" s="37"/>
      <c r="QVE39" s="37"/>
      <c r="QVF39" s="37"/>
      <c r="QVG39" s="37"/>
      <c r="QVH39" s="37"/>
      <c r="QVI39" s="37"/>
      <c r="QVJ39" s="37"/>
      <c r="QVK39" s="33"/>
      <c r="QVL39" s="20"/>
      <c r="QVM39" s="20"/>
      <c r="QVN39" s="36"/>
      <c r="QVO39" s="37"/>
      <c r="QVP39" s="37"/>
      <c r="QVQ39" s="37"/>
      <c r="QVR39" s="37"/>
      <c r="QVS39" s="37"/>
      <c r="QVT39" s="37"/>
      <c r="QVU39" s="37"/>
      <c r="QVV39" s="37"/>
      <c r="QVW39" s="37"/>
      <c r="QVX39" s="37"/>
      <c r="QVY39" s="37"/>
      <c r="QVZ39" s="37"/>
      <c r="QWA39" s="37"/>
      <c r="QWB39" s="37"/>
      <c r="QWC39" s="37"/>
      <c r="QWD39" s="37"/>
      <c r="QWE39" s="37"/>
      <c r="QWF39" s="37"/>
      <c r="QWG39" s="33"/>
      <c r="QWH39" s="20"/>
      <c r="QWI39" s="20"/>
      <c r="QWJ39" s="36"/>
      <c r="QWK39" s="37"/>
      <c r="QWL39" s="37"/>
      <c r="QWM39" s="37"/>
      <c r="QWN39" s="37"/>
      <c r="QWO39" s="37"/>
      <c r="QWP39" s="37"/>
      <c r="QWQ39" s="37"/>
      <c r="QWR39" s="37"/>
      <c r="QWS39" s="37"/>
      <c r="QWT39" s="37"/>
      <c r="QWU39" s="37"/>
      <c r="QWV39" s="37"/>
      <c r="QWW39" s="37"/>
      <c r="QWX39" s="37"/>
      <c r="QWY39" s="37"/>
      <c r="QWZ39" s="37"/>
      <c r="QXA39" s="37"/>
      <c r="QXB39" s="37"/>
      <c r="QXC39" s="33"/>
      <c r="QXD39" s="20"/>
      <c r="QXE39" s="20"/>
      <c r="QXF39" s="36"/>
      <c r="QXG39" s="37"/>
      <c r="QXH39" s="37"/>
      <c r="QXI39" s="37"/>
      <c r="QXJ39" s="37"/>
      <c r="QXK39" s="37"/>
      <c r="QXL39" s="37"/>
      <c r="QXM39" s="37"/>
      <c r="QXN39" s="37"/>
      <c r="QXO39" s="37"/>
      <c r="QXP39" s="37"/>
      <c r="QXQ39" s="37"/>
      <c r="QXR39" s="37"/>
      <c r="QXS39" s="37"/>
      <c r="QXT39" s="37"/>
      <c r="QXU39" s="37"/>
      <c r="QXV39" s="37"/>
      <c r="QXW39" s="37"/>
      <c r="QXX39" s="37"/>
      <c r="QXY39" s="33"/>
      <c r="QXZ39" s="20"/>
      <c r="QYA39" s="20"/>
      <c r="QYB39" s="36"/>
      <c r="QYC39" s="37"/>
      <c r="QYD39" s="37"/>
      <c r="QYE39" s="37"/>
      <c r="QYF39" s="37"/>
      <c r="QYG39" s="37"/>
      <c r="QYH39" s="37"/>
      <c r="QYI39" s="37"/>
      <c r="QYJ39" s="37"/>
      <c r="QYK39" s="37"/>
      <c r="QYL39" s="37"/>
      <c r="QYM39" s="37"/>
      <c r="QYN39" s="37"/>
      <c r="QYO39" s="37"/>
      <c r="QYP39" s="37"/>
      <c r="QYQ39" s="37"/>
      <c r="QYR39" s="37"/>
      <c r="QYS39" s="37"/>
      <c r="QYT39" s="37"/>
      <c r="QYU39" s="33"/>
      <c r="QYV39" s="20"/>
      <c r="QYW39" s="20"/>
      <c r="QYX39" s="36"/>
      <c r="QYY39" s="37"/>
      <c r="QYZ39" s="37"/>
      <c r="QZA39" s="37"/>
      <c r="QZB39" s="37"/>
      <c r="QZC39" s="37"/>
      <c r="QZD39" s="37"/>
      <c r="QZE39" s="37"/>
      <c r="QZF39" s="37"/>
      <c r="QZG39" s="37"/>
      <c r="QZH39" s="37"/>
      <c r="QZI39" s="37"/>
      <c r="QZJ39" s="37"/>
      <c r="QZK39" s="37"/>
      <c r="QZL39" s="37"/>
      <c r="QZM39" s="37"/>
      <c r="QZN39" s="37"/>
      <c r="QZO39" s="37"/>
      <c r="QZP39" s="37"/>
      <c r="QZQ39" s="33"/>
      <c r="QZR39" s="20"/>
      <c r="QZS39" s="20"/>
      <c r="QZT39" s="36"/>
      <c r="QZU39" s="37"/>
      <c r="QZV39" s="37"/>
      <c r="QZW39" s="37"/>
      <c r="QZX39" s="37"/>
      <c r="QZY39" s="37"/>
      <c r="QZZ39" s="37"/>
      <c r="RAA39" s="37"/>
      <c r="RAB39" s="37"/>
      <c r="RAC39" s="37"/>
      <c r="RAD39" s="37"/>
      <c r="RAE39" s="37"/>
      <c r="RAF39" s="37"/>
      <c r="RAG39" s="37"/>
      <c r="RAH39" s="37"/>
      <c r="RAI39" s="37"/>
      <c r="RAJ39" s="37"/>
      <c r="RAK39" s="37"/>
      <c r="RAL39" s="37"/>
      <c r="RAM39" s="33"/>
      <c r="RAN39" s="20"/>
      <c r="RAO39" s="20"/>
      <c r="RAP39" s="36"/>
      <c r="RAQ39" s="37"/>
      <c r="RAR39" s="37"/>
      <c r="RAS39" s="37"/>
      <c r="RAT39" s="37"/>
      <c r="RAU39" s="37"/>
      <c r="RAV39" s="37"/>
      <c r="RAW39" s="37"/>
      <c r="RAX39" s="37"/>
      <c r="RAY39" s="37"/>
      <c r="RAZ39" s="37"/>
      <c r="RBA39" s="37"/>
      <c r="RBB39" s="37"/>
      <c r="RBC39" s="37"/>
      <c r="RBD39" s="37"/>
      <c r="RBE39" s="37"/>
      <c r="RBF39" s="37"/>
      <c r="RBG39" s="37"/>
      <c r="RBH39" s="37"/>
      <c r="RBI39" s="33"/>
      <c r="RBJ39" s="20"/>
      <c r="RBK39" s="20"/>
      <c r="RBL39" s="36"/>
      <c r="RBM39" s="37"/>
      <c r="RBN39" s="37"/>
      <c r="RBO39" s="37"/>
      <c r="RBP39" s="37"/>
      <c r="RBQ39" s="37"/>
      <c r="RBR39" s="37"/>
      <c r="RBS39" s="37"/>
      <c r="RBT39" s="37"/>
      <c r="RBU39" s="37"/>
      <c r="RBV39" s="37"/>
      <c r="RBW39" s="37"/>
      <c r="RBX39" s="37"/>
      <c r="RBY39" s="37"/>
      <c r="RBZ39" s="37"/>
      <c r="RCA39" s="37"/>
      <c r="RCB39" s="37"/>
      <c r="RCC39" s="37"/>
      <c r="RCD39" s="37"/>
      <c r="RCE39" s="33"/>
      <c r="RCF39" s="20"/>
      <c r="RCG39" s="20"/>
      <c r="RCH39" s="36"/>
      <c r="RCI39" s="37"/>
      <c r="RCJ39" s="37"/>
      <c r="RCK39" s="37"/>
      <c r="RCL39" s="37"/>
      <c r="RCM39" s="37"/>
      <c r="RCN39" s="37"/>
      <c r="RCO39" s="37"/>
      <c r="RCP39" s="37"/>
      <c r="RCQ39" s="37"/>
      <c r="RCR39" s="37"/>
      <c r="RCS39" s="37"/>
      <c r="RCT39" s="37"/>
      <c r="RCU39" s="37"/>
      <c r="RCV39" s="37"/>
      <c r="RCW39" s="37"/>
      <c r="RCX39" s="37"/>
      <c r="RCY39" s="37"/>
      <c r="RCZ39" s="37"/>
      <c r="RDA39" s="33"/>
      <c r="RDB39" s="20"/>
      <c r="RDC39" s="20"/>
      <c r="RDD39" s="36"/>
      <c r="RDE39" s="37"/>
      <c r="RDF39" s="37"/>
      <c r="RDG39" s="37"/>
      <c r="RDH39" s="37"/>
      <c r="RDI39" s="37"/>
      <c r="RDJ39" s="37"/>
      <c r="RDK39" s="37"/>
      <c r="RDL39" s="37"/>
      <c r="RDM39" s="37"/>
      <c r="RDN39" s="37"/>
      <c r="RDO39" s="37"/>
      <c r="RDP39" s="37"/>
      <c r="RDQ39" s="37"/>
      <c r="RDR39" s="37"/>
      <c r="RDS39" s="37"/>
      <c r="RDT39" s="37"/>
      <c r="RDU39" s="37"/>
      <c r="RDV39" s="37"/>
      <c r="RDW39" s="33"/>
      <c r="RDX39" s="20"/>
      <c r="RDY39" s="20"/>
      <c r="RDZ39" s="36"/>
      <c r="REA39" s="37"/>
      <c r="REB39" s="37"/>
      <c r="REC39" s="37"/>
      <c r="RED39" s="37"/>
      <c r="REE39" s="37"/>
      <c r="REF39" s="37"/>
      <c r="REG39" s="37"/>
      <c r="REH39" s="37"/>
      <c r="REI39" s="37"/>
      <c r="REJ39" s="37"/>
      <c r="REK39" s="37"/>
      <c r="REL39" s="37"/>
      <c r="REM39" s="37"/>
      <c r="REN39" s="37"/>
      <c r="REO39" s="37"/>
      <c r="REP39" s="37"/>
      <c r="REQ39" s="37"/>
      <c r="RER39" s="37"/>
      <c r="RES39" s="33"/>
      <c r="RET39" s="20"/>
      <c r="REU39" s="20"/>
      <c r="REV39" s="36"/>
      <c r="REW39" s="37"/>
      <c r="REX39" s="37"/>
      <c r="REY39" s="37"/>
      <c r="REZ39" s="37"/>
      <c r="RFA39" s="37"/>
      <c r="RFB39" s="37"/>
      <c r="RFC39" s="37"/>
      <c r="RFD39" s="37"/>
      <c r="RFE39" s="37"/>
      <c r="RFF39" s="37"/>
      <c r="RFG39" s="37"/>
      <c r="RFH39" s="37"/>
      <c r="RFI39" s="37"/>
      <c r="RFJ39" s="37"/>
      <c r="RFK39" s="37"/>
      <c r="RFL39" s="37"/>
      <c r="RFM39" s="37"/>
      <c r="RFN39" s="37"/>
      <c r="RFO39" s="33"/>
      <c r="RFP39" s="20"/>
      <c r="RFQ39" s="20"/>
      <c r="RFR39" s="36"/>
      <c r="RFS39" s="37"/>
      <c r="RFT39" s="37"/>
      <c r="RFU39" s="37"/>
      <c r="RFV39" s="37"/>
      <c r="RFW39" s="37"/>
      <c r="RFX39" s="37"/>
      <c r="RFY39" s="37"/>
      <c r="RFZ39" s="37"/>
      <c r="RGA39" s="37"/>
      <c r="RGB39" s="37"/>
      <c r="RGC39" s="37"/>
      <c r="RGD39" s="37"/>
      <c r="RGE39" s="37"/>
      <c r="RGF39" s="37"/>
      <c r="RGG39" s="37"/>
      <c r="RGH39" s="37"/>
      <c r="RGI39" s="37"/>
      <c r="RGJ39" s="37"/>
      <c r="RGK39" s="33"/>
      <c r="RGL39" s="20"/>
      <c r="RGM39" s="20"/>
      <c r="RGN39" s="36"/>
      <c r="RGO39" s="37"/>
      <c r="RGP39" s="37"/>
      <c r="RGQ39" s="37"/>
      <c r="RGR39" s="37"/>
      <c r="RGS39" s="37"/>
      <c r="RGT39" s="37"/>
      <c r="RGU39" s="37"/>
      <c r="RGV39" s="37"/>
      <c r="RGW39" s="37"/>
      <c r="RGX39" s="37"/>
      <c r="RGY39" s="37"/>
      <c r="RGZ39" s="37"/>
      <c r="RHA39" s="37"/>
      <c r="RHB39" s="37"/>
      <c r="RHC39" s="37"/>
      <c r="RHD39" s="37"/>
      <c r="RHE39" s="37"/>
      <c r="RHF39" s="37"/>
      <c r="RHG39" s="33"/>
      <c r="RHH39" s="20"/>
      <c r="RHI39" s="20"/>
      <c r="RHJ39" s="36"/>
      <c r="RHK39" s="37"/>
      <c r="RHL39" s="37"/>
      <c r="RHM39" s="37"/>
      <c r="RHN39" s="37"/>
      <c r="RHO39" s="37"/>
      <c r="RHP39" s="37"/>
      <c r="RHQ39" s="37"/>
      <c r="RHR39" s="37"/>
      <c r="RHS39" s="37"/>
      <c r="RHT39" s="37"/>
      <c r="RHU39" s="37"/>
      <c r="RHV39" s="37"/>
      <c r="RHW39" s="37"/>
      <c r="RHX39" s="37"/>
      <c r="RHY39" s="37"/>
      <c r="RHZ39" s="37"/>
      <c r="RIA39" s="37"/>
      <c r="RIB39" s="37"/>
      <c r="RIC39" s="33"/>
      <c r="RID39" s="20"/>
      <c r="RIE39" s="20"/>
      <c r="RIF39" s="36"/>
      <c r="RIG39" s="37"/>
      <c r="RIH39" s="37"/>
      <c r="RII39" s="37"/>
      <c r="RIJ39" s="37"/>
      <c r="RIK39" s="37"/>
      <c r="RIL39" s="37"/>
      <c r="RIM39" s="37"/>
      <c r="RIN39" s="37"/>
      <c r="RIO39" s="37"/>
      <c r="RIP39" s="37"/>
      <c r="RIQ39" s="37"/>
      <c r="RIR39" s="37"/>
      <c r="RIS39" s="37"/>
      <c r="RIT39" s="37"/>
      <c r="RIU39" s="37"/>
      <c r="RIV39" s="37"/>
      <c r="RIW39" s="37"/>
      <c r="RIX39" s="37"/>
      <c r="RIY39" s="33"/>
      <c r="RIZ39" s="20"/>
      <c r="RJA39" s="20"/>
      <c r="RJB39" s="36"/>
      <c r="RJC39" s="37"/>
      <c r="RJD39" s="37"/>
      <c r="RJE39" s="37"/>
      <c r="RJF39" s="37"/>
      <c r="RJG39" s="37"/>
      <c r="RJH39" s="37"/>
      <c r="RJI39" s="37"/>
      <c r="RJJ39" s="37"/>
      <c r="RJK39" s="37"/>
      <c r="RJL39" s="37"/>
      <c r="RJM39" s="37"/>
      <c r="RJN39" s="37"/>
      <c r="RJO39" s="37"/>
      <c r="RJP39" s="37"/>
      <c r="RJQ39" s="37"/>
      <c r="RJR39" s="37"/>
      <c r="RJS39" s="37"/>
      <c r="RJT39" s="37"/>
      <c r="RJU39" s="33"/>
      <c r="RJV39" s="20"/>
      <c r="RJW39" s="20"/>
      <c r="RJX39" s="36"/>
      <c r="RJY39" s="37"/>
      <c r="RJZ39" s="37"/>
      <c r="RKA39" s="37"/>
      <c r="RKB39" s="37"/>
      <c r="RKC39" s="37"/>
      <c r="RKD39" s="37"/>
      <c r="RKE39" s="37"/>
      <c r="RKF39" s="37"/>
      <c r="RKG39" s="37"/>
      <c r="RKH39" s="37"/>
      <c r="RKI39" s="37"/>
      <c r="RKJ39" s="37"/>
      <c r="RKK39" s="37"/>
      <c r="RKL39" s="37"/>
      <c r="RKM39" s="37"/>
      <c r="RKN39" s="37"/>
      <c r="RKO39" s="37"/>
      <c r="RKP39" s="37"/>
      <c r="RKQ39" s="33"/>
      <c r="RKR39" s="20"/>
      <c r="RKS39" s="20"/>
      <c r="RKT39" s="36"/>
      <c r="RKU39" s="37"/>
      <c r="RKV39" s="37"/>
      <c r="RKW39" s="37"/>
      <c r="RKX39" s="37"/>
      <c r="RKY39" s="37"/>
      <c r="RKZ39" s="37"/>
      <c r="RLA39" s="37"/>
      <c r="RLB39" s="37"/>
      <c r="RLC39" s="37"/>
      <c r="RLD39" s="37"/>
      <c r="RLE39" s="37"/>
      <c r="RLF39" s="37"/>
      <c r="RLG39" s="37"/>
      <c r="RLH39" s="37"/>
      <c r="RLI39" s="37"/>
      <c r="RLJ39" s="37"/>
      <c r="RLK39" s="37"/>
      <c r="RLL39" s="37"/>
      <c r="RLM39" s="33"/>
      <c r="RLN39" s="20"/>
      <c r="RLO39" s="20"/>
      <c r="RLP39" s="36"/>
      <c r="RLQ39" s="37"/>
      <c r="RLR39" s="37"/>
      <c r="RLS39" s="37"/>
      <c r="RLT39" s="37"/>
      <c r="RLU39" s="37"/>
      <c r="RLV39" s="37"/>
      <c r="RLW39" s="37"/>
      <c r="RLX39" s="37"/>
      <c r="RLY39" s="37"/>
      <c r="RLZ39" s="37"/>
      <c r="RMA39" s="37"/>
      <c r="RMB39" s="37"/>
      <c r="RMC39" s="37"/>
      <c r="RMD39" s="37"/>
      <c r="RME39" s="37"/>
      <c r="RMF39" s="37"/>
      <c r="RMG39" s="37"/>
      <c r="RMH39" s="37"/>
      <c r="RMI39" s="33"/>
      <c r="RMJ39" s="20"/>
      <c r="RMK39" s="20"/>
      <c r="RML39" s="36"/>
      <c r="RMM39" s="37"/>
      <c r="RMN39" s="37"/>
      <c r="RMO39" s="37"/>
      <c r="RMP39" s="37"/>
      <c r="RMQ39" s="37"/>
      <c r="RMR39" s="37"/>
      <c r="RMS39" s="37"/>
      <c r="RMT39" s="37"/>
      <c r="RMU39" s="37"/>
      <c r="RMV39" s="37"/>
      <c r="RMW39" s="37"/>
      <c r="RMX39" s="37"/>
      <c r="RMY39" s="37"/>
      <c r="RMZ39" s="37"/>
      <c r="RNA39" s="37"/>
      <c r="RNB39" s="37"/>
      <c r="RNC39" s="37"/>
      <c r="RND39" s="37"/>
      <c r="RNE39" s="33"/>
      <c r="RNF39" s="20"/>
      <c r="RNG39" s="20"/>
      <c r="RNH39" s="36"/>
      <c r="RNI39" s="37"/>
      <c r="RNJ39" s="37"/>
      <c r="RNK39" s="37"/>
      <c r="RNL39" s="37"/>
      <c r="RNM39" s="37"/>
      <c r="RNN39" s="37"/>
      <c r="RNO39" s="37"/>
      <c r="RNP39" s="37"/>
      <c r="RNQ39" s="37"/>
      <c r="RNR39" s="37"/>
      <c r="RNS39" s="37"/>
      <c r="RNT39" s="37"/>
      <c r="RNU39" s="37"/>
      <c r="RNV39" s="37"/>
      <c r="RNW39" s="37"/>
      <c r="RNX39" s="37"/>
      <c r="RNY39" s="37"/>
      <c r="RNZ39" s="37"/>
      <c r="ROA39" s="33"/>
      <c r="ROB39" s="20"/>
      <c r="ROC39" s="20"/>
      <c r="ROD39" s="36"/>
      <c r="ROE39" s="37"/>
      <c r="ROF39" s="37"/>
      <c r="ROG39" s="37"/>
      <c r="ROH39" s="37"/>
      <c r="ROI39" s="37"/>
      <c r="ROJ39" s="37"/>
      <c r="ROK39" s="37"/>
      <c r="ROL39" s="37"/>
      <c r="ROM39" s="37"/>
      <c r="RON39" s="37"/>
      <c r="ROO39" s="37"/>
      <c r="ROP39" s="37"/>
      <c r="ROQ39" s="37"/>
      <c r="ROR39" s="37"/>
      <c r="ROS39" s="37"/>
      <c r="ROT39" s="37"/>
      <c r="ROU39" s="37"/>
      <c r="ROV39" s="37"/>
      <c r="ROW39" s="33"/>
      <c r="ROX39" s="20"/>
      <c r="ROY39" s="20"/>
      <c r="ROZ39" s="36"/>
      <c r="RPA39" s="37"/>
      <c r="RPB39" s="37"/>
      <c r="RPC39" s="37"/>
      <c r="RPD39" s="37"/>
      <c r="RPE39" s="37"/>
      <c r="RPF39" s="37"/>
      <c r="RPG39" s="37"/>
      <c r="RPH39" s="37"/>
      <c r="RPI39" s="37"/>
      <c r="RPJ39" s="37"/>
      <c r="RPK39" s="37"/>
      <c r="RPL39" s="37"/>
      <c r="RPM39" s="37"/>
      <c r="RPN39" s="37"/>
      <c r="RPO39" s="37"/>
      <c r="RPP39" s="37"/>
      <c r="RPQ39" s="37"/>
      <c r="RPR39" s="37"/>
      <c r="RPS39" s="33"/>
      <c r="RPT39" s="20"/>
      <c r="RPU39" s="20"/>
      <c r="RPV39" s="36"/>
      <c r="RPW39" s="37"/>
      <c r="RPX39" s="37"/>
      <c r="RPY39" s="37"/>
      <c r="RPZ39" s="37"/>
      <c r="RQA39" s="37"/>
      <c r="RQB39" s="37"/>
      <c r="RQC39" s="37"/>
      <c r="RQD39" s="37"/>
      <c r="RQE39" s="37"/>
      <c r="RQF39" s="37"/>
      <c r="RQG39" s="37"/>
      <c r="RQH39" s="37"/>
      <c r="RQI39" s="37"/>
      <c r="RQJ39" s="37"/>
      <c r="RQK39" s="37"/>
      <c r="RQL39" s="37"/>
      <c r="RQM39" s="37"/>
      <c r="RQN39" s="37"/>
      <c r="RQO39" s="33"/>
      <c r="RQP39" s="20"/>
      <c r="RQQ39" s="20"/>
      <c r="RQR39" s="36"/>
      <c r="RQS39" s="37"/>
      <c r="RQT39" s="37"/>
      <c r="RQU39" s="37"/>
      <c r="RQV39" s="37"/>
      <c r="RQW39" s="37"/>
      <c r="RQX39" s="37"/>
      <c r="RQY39" s="37"/>
      <c r="RQZ39" s="37"/>
      <c r="RRA39" s="37"/>
      <c r="RRB39" s="37"/>
      <c r="RRC39" s="37"/>
      <c r="RRD39" s="37"/>
      <c r="RRE39" s="37"/>
      <c r="RRF39" s="37"/>
      <c r="RRG39" s="37"/>
      <c r="RRH39" s="37"/>
      <c r="RRI39" s="37"/>
      <c r="RRJ39" s="37"/>
      <c r="RRK39" s="33"/>
      <c r="RRL39" s="20"/>
      <c r="RRM39" s="20"/>
      <c r="RRN39" s="36"/>
      <c r="RRO39" s="37"/>
      <c r="RRP39" s="37"/>
      <c r="RRQ39" s="37"/>
      <c r="RRR39" s="37"/>
      <c r="RRS39" s="37"/>
      <c r="RRT39" s="37"/>
      <c r="RRU39" s="37"/>
      <c r="RRV39" s="37"/>
      <c r="RRW39" s="37"/>
      <c r="RRX39" s="37"/>
      <c r="RRY39" s="37"/>
      <c r="RRZ39" s="37"/>
      <c r="RSA39" s="37"/>
      <c r="RSB39" s="37"/>
      <c r="RSC39" s="37"/>
      <c r="RSD39" s="37"/>
      <c r="RSE39" s="37"/>
      <c r="RSF39" s="37"/>
      <c r="RSG39" s="33"/>
      <c r="RSH39" s="20"/>
      <c r="RSI39" s="20"/>
      <c r="RSJ39" s="36"/>
      <c r="RSK39" s="37"/>
      <c r="RSL39" s="37"/>
      <c r="RSM39" s="37"/>
      <c r="RSN39" s="37"/>
      <c r="RSO39" s="37"/>
      <c r="RSP39" s="37"/>
      <c r="RSQ39" s="37"/>
      <c r="RSR39" s="37"/>
      <c r="RSS39" s="37"/>
      <c r="RST39" s="37"/>
      <c r="RSU39" s="37"/>
      <c r="RSV39" s="37"/>
      <c r="RSW39" s="37"/>
      <c r="RSX39" s="37"/>
      <c r="RSY39" s="37"/>
      <c r="RSZ39" s="37"/>
      <c r="RTA39" s="37"/>
      <c r="RTB39" s="37"/>
      <c r="RTC39" s="33"/>
      <c r="RTD39" s="20"/>
      <c r="RTE39" s="20"/>
      <c r="RTF39" s="36"/>
      <c r="RTG39" s="37"/>
      <c r="RTH39" s="37"/>
      <c r="RTI39" s="37"/>
      <c r="RTJ39" s="37"/>
      <c r="RTK39" s="37"/>
      <c r="RTL39" s="37"/>
      <c r="RTM39" s="37"/>
      <c r="RTN39" s="37"/>
      <c r="RTO39" s="37"/>
      <c r="RTP39" s="37"/>
      <c r="RTQ39" s="37"/>
      <c r="RTR39" s="37"/>
      <c r="RTS39" s="37"/>
      <c r="RTT39" s="37"/>
      <c r="RTU39" s="37"/>
      <c r="RTV39" s="37"/>
      <c r="RTW39" s="37"/>
      <c r="RTX39" s="37"/>
      <c r="RTY39" s="33"/>
      <c r="RTZ39" s="20"/>
      <c r="RUA39" s="20"/>
      <c r="RUB39" s="36"/>
      <c r="RUC39" s="37"/>
      <c r="RUD39" s="37"/>
      <c r="RUE39" s="37"/>
      <c r="RUF39" s="37"/>
      <c r="RUG39" s="37"/>
      <c r="RUH39" s="37"/>
      <c r="RUI39" s="37"/>
      <c r="RUJ39" s="37"/>
      <c r="RUK39" s="37"/>
      <c r="RUL39" s="37"/>
      <c r="RUM39" s="37"/>
      <c r="RUN39" s="37"/>
      <c r="RUO39" s="37"/>
      <c r="RUP39" s="37"/>
      <c r="RUQ39" s="37"/>
      <c r="RUR39" s="37"/>
      <c r="RUS39" s="37"/>
      <c r="RUT39" s="37"/>
      <c r="RUU39" s="33"/>
      <c r="RUV39" s="20"/>
      <c r="RUW39" s="20"/>
      <c r="RUX39" s="36"/>
      <c r="RUY39" s="37"/>
      <c r="RUZ39" s="37"/>
      <c r="RVA39" s="37"/>
      <c r="RVB39" s="37"/>
      <c r="RVC39" s="37"/>
      <c r="RVD39" s="37"/>
      <c r="RVE39" s="37"/>
      <c r="RVF39" s="37"/>
      <c r="RVG39" s="37"/>
      <c r="RVH39" s="37"/>
      <c r="RVI39" s="37"/>
      <c r="RVJ39" s="37"/>
      <c r="RVK39" s="37"/>
      <c r="RVL39" s="37"/>
      <c r="RVM39" s="37"/>
      <c r="RVN39" s="37"/>
      <c r="RVO39" s="37"/>
      <c r="RVP39" s="37"/>
      <c r="RVQ39" s="33"/>
      <c r="RVR39" s="20"/>
      <c r="RVS39" s="20"/>
      <c r="RVT39" s="36"/>
      <c r="RVU39" s="37"/>
      <c r="RVV39" s="37"/>
      <c r="RVW39" s="37"/>
      <c r="RVX39" s="37"/>
      <c r="RVY39" s="37"/>
      <c r="RVZ39" s="37"/>
      <c r="RWA39" s="37"/>
      <c r="RWB39" s="37"/>
      <c r="RWC39" s="37"/>
      <c r="RWD39" s="37"/>
      <c r="RWE39" s="37"/>
      <c r="RWF39" s="37"/>
      <c r="RWG39" s="37"/>
      <c r="RWH39" s="37"/>
      <c r="RWI39" s="37"/>
      <c r="RWJ39" s="37"/>
      <c r="RWK39" s="37"/>
      <c r="RWL39" s="37"/>
      <c r="RWM39" s="33"/>
      <c r="RWN39" s="20"/>
      <c r="RWO39" s="20"/>
      <c r="RWP39" s="36"/>
      <c r="RWQ39" s="37"/>
      <c r="RWR39" s="37"/>
      <c r="RWS39" s="37"/>
      <c r="RWT39" s="37"/>
      <c r="RWU39" s="37"/>
      <c r="RWV39" s="37"/>
      <c r="RWW39" s="37"/>
      <c r="RWX39" s="37"/>
      <c r="RWY39" s="37"/>
      <c r="RWZ39" s="37"/>
      <c r="RXA39" s="37"/>
      <c r="RXB39" s="37"/>
      <c r="RXC39" s="37"/>
      <c r="RXD39" s="37"/>
      <c r="RXE39" s="37"/>
      <c r="RXF39" s="37"/>
      <c r="RXG39" s="37"/>
      <c r="RXH39" s="37"/>
      <c r="RXI39" s="33"/>
      <c r="RXJ39" s="20"/>
      <c r="RXK39" s="20"/>
      <c r="RXL39" s="36"/>
      <c r="RXM39" s="37"/>
      <c r="RXN39" s="37"/>
      <c r="RXO39" s="37"/>
      <c r="RXP39" s="37"/>
      <c r="RXQ39" s="37"/>
      <c r="RXR39" s="37"/>
      <c r="RXS39" s="37"/>
      <c r="RXT39" s="37"/>
      <c r="RXU39" s="37"/>
      <c r="RXV39" s="37"/>
      <c r="RXW39" s="37"/>
      <c r="RXX39" s="37"/>
      <c r="RXY39" s="37"/>
      <c r="RXZ39" s="37"/>
      <c r="RYA39" s="37"/>
      <c r="RYB39" s="37"/>
      <c r="RYC39" s="37"/>
      <c r="RYD39" s="37"/>
      <c r="RYE39" s="33"/>
      <c r="RYF39" s="20"/>
      <c r="RYG39" s="20"/>
      <c r="RYH39" s="36"/>
      <c r="RYI39" s="37"/>
      <c r="RYJ39" s="37"/>
      <c r="RYK39" s="37"/>
      <c r="RYL39" s="37"/>
      <c r="RYM39" s="37"/>
      <c r="RYN39" s="37"/>
      <c r="RYO39" s="37"/>
      <c r="RYP39" s="37"/>
      <c r="RYQ39" s="37"/>
      <c r="RYR39" s="37"/>
      <c r="RYS39" s="37"/>
      <c r="RYT39" s="37"/>
      <c r="RYU39" s="37"/>
      <c r="RYV39" s="37"/>
      <c r="RYW39" s="37"/>
      <c r="RYX39" s="37"/>
      <c r="RYY39" s="37"/>
      <c r="RYZ39" s="37"/>
      <c r="RZA39" s="33"/>
      <c r="RZB39" s="20"/>
      <c r="RZC39" s="20"/>
      <c r="RZD39" s="36"/>
      <c r="RZE39" s="37"/>
      <c r="RZF39" s="37"/>
      <c r="RZG39" s="37"/>
      <c r="RZH39" s="37"/>
      <c r="RZI39" s="37"/>
      <c r="RZJ39" s="37"/>
      <c r="RZK39" s="37"/>
      <c r="RZL39" s="37"/>
      <c r="RZM39" s="37"/>
      <c r="RZN39" s="37"/>
      <c r="RZO39" s="37"/>
      <c r="RZP39" s="37"/>
      <c r="RZQ39" s="37"/>
      <c r="RZR39" s="37"/>
      <c r="RZS39" s="37"/>
      <c r="RZT39" s="37"/>
      <c r="RZU39" s="37"/>
      <c r="RZV39" s="37"/>
      <c r="RZW39" s="33"/>
      <c r="RZX39" s="20"/>
      <c r="RZY39" s="20"/>
      <c r="RZZ39" s="36"/>
      <c r="SAA39" s="37"/>
      <c r="SAB39" s="37"/>
      <c r="SAC39" s="37"/>
      <c r="SAD39" s="37"/>
      <c r="SAE39" s="37"/>
      <c r="SAF39" s="37"/>
      <c r="SAG39" s="37"/>
      <c r="SAH39" s="37"/>
      <c r="SAI39" s="37"/>
      <c r="SAJ39" s="37"/>
      <c r="SAK39" s="37"/>
      <c r="SAL39" s="37"/>
      <c r="SAM39" s="37"/>
      <c r="SAN39" s="37"/>
      <c r="SAO39" s="37"/>
      <c r="SAP39" s="37"/>
      <c r="SAQ39" s="37"/>
      <c r="SAR39" s="37"/>
      <c r="SAS39" s="33"/>
      <c r="SAT39" s="20"/>
      <c r="SAU39" s="20"/>
      <c r="SAV39" s="36"/>
      <c r="SAW39" s="37"/>
      <c r="SAX39" s="37"/>
      <c r="SAY39" s="37"/>
      <c r="SAZ39" s="37"/>
      <c r="SBA39" s="37"/>
      <c r="SBB39" s="37"/>
      <c r="SBC39" s="37"/>
      <c r="SBD39" s="37"/>
      <c r="SBE39" s="37"/>
      <c r="SBF39" s="37"/>
      <c r="SBG39" s="37"/>
      <c r="SBH39" s="37"/>
      <c r="SBI39" s="37"/>
      <c r="SBJ39" s="37"/>
      <c r="SBK39" s="37"/>
      <c r="SBL39" s="37"/>
      <c r="SBM39" s="37"/>
      <c r="SBN39" s="37"/>
      <c r="SBO39" s="33"/>
      <c r="SBP39" s="20"/>
      <c r="SBQ39" s="20"/>
      <c r="SBR39" s="36"/>
      <c r="SBS39" s="37"/>
      <c r="SBT39" s="37"/>
      <c r="SBU39" s="37"/>
      <c r="SBV39" s="37"/>
      <c r="SBW39" s="37"/>
      <c r="SBX39" s="37"/>
      <c r="SBY39" s="37"/>
      <c r="SBZ39" s="37"/>
      <c r="SCA39" s="37"/>
      <c r="SCB39" s="37"/>
      <c r="SCC39" s="37"/>
      <c r="SCD39" s="37"/>
      <c r="SCE39" s="37"/>
      <c r="SCF39" s="37"/>
      <c r="SCG39" s="37"/>
      <c r="SCH39" s="37"/>
      <c r="SCI39" s="37"/>
      <c r="SCJ39" s="37"/>
      <c r="SCK39" s="33"/>
      <c r="SCL39" s="20"/>
      <c r="SCM39" s="20"/>
      <c r="SCN39" s="36"/>
      <c r="SCO39" s="37"/>
      <c r="SCP39" s="37"/>
      <c r="SCQ39" s="37"/>
      <c r="SCR39" s="37"/>
      <c r="SCS39" s="37"/>
      <c r="SCT39" s="37"/>
      <c r="SCU39" s="37"/>
      <c r="SCV39" s="37"/>
      <c r="SCW39" s="37"/>
      <c r="SCX39" s="37"/>
      <c r="SCY39" s="37"/>
      <c r="SCZ39" s="37"/>
      <c r="SDA39" s="37"/>
      <c r="SDB39" s="37"/>
      <c r="SDC39" s="37"/>
      <c r="SDD39" s="37"/>
      <c r="SDE39" s="37"/>
      <c r="SDF39" s="37"/>
      <c r="SDG39" s="33"/>
      <c r="SDH39" s="20"/>
      <c r="SDI39" s="20"/>
      <c r="SDJ39" s="36"/>
      <c r="SDK39" s="37"/>
      <c r="SDL39" s="37"/>
      <c r="SDM39" s="37"/>
      <c r="SDN39" s="37"/>
      <c r="SDO39" s="37"/>
      <c r="SDP39" s="37"/>
      <c r="SDQ39" s="37"/>
      <c r="SDR39" s="37"/>
      <c r="SDS39" s="37"/>
      <c r="SDT39" s="37"/>
      <c r="SDU39" s="37"/>
      <c r="SDV39" s="37"/>
      <c r="SDW39" s="37"/>
      <c r="SDX39" s="37"/>
      <c r="SDY39" s="37"/>
      <c r="SDZ39" s="37"/>
      <c r="SEA39" s="37"/>
      <c r="SEB39" s="37"/>
      <c r="SEC39" s="33"/>
      <c r="SED39" s="20"/>
      <c r="SEE39" s="20"/>
      <c r="SEF39" s="36"/>
      <c r="SEG39" s="37"/>
      <c r="SEH39" s="37"/>
      <c r="SEI39" s="37"/>
      <c r="SEJ39" s="37"/>
      <c r="SEK39" s="37"/>
      <c r="SEL39" s="37"/>
      <c r="SEM39" s="37"/>
      <c r="SEN39" s="37"/>
      <c r="SEO39" s="37"/>
      <c r="SEP39" s="37"/>
      <c r="SEQ39" s="37"/>
      <c r="SER39" s="37"/>
      <c r="SES39" s="37"/>
      <c r="SET39" s="37"/>
      <c r="SEU39" s="37"/>
      <c r="SEV39" s="37"/>
      <c r="SEW39" s="37"/>
      <c r="SEX39" s="37"/>
      <c r="SEY39" s="33"/>
      <c r="SEZ39" s="20"/>
      <c r="SFA39" s="20"/>
      <c r="SFB39" s="36"/>
      <c r="SFC39" s="37"/>
      <c r="SFD39" s="37"/>
      <c r="SFE39" s="37"/>
      <c r="SFF39" s="37"/>
      <c r="SFG39" s="37"/>
      <c r="SFH39" s="37"/>
      <c r="SFI39" s="37"/>
      <c r="SFJ39" s="37"/>
      <c r="SFK39" s="37"/>
      <c r="SFL39" s="37"/>
      <c r="SFM39" s="37"/>
      <c r="SFN39" s="37"/>
      <c r="SFO39" s="37"/>
      <c r="SFP39" s="37"/>
      <c r="SFQ39" s="37"/>
      <c r="SFR39" s="37"/>
      <c r="SFS39" s="37"/>
      <c r="SFT39" s="37"/>
      <c r="SFU39" s="33"/>
      <c r="SFV39" s="20"/>
      <c r="SFW39" s="20"/>
      <c r="SFX39" s="36"/>
      <c r="SFY39" s="37"/>
      <c r="SFZ39" s="37"/>
      <c r="SGA39" s="37"/>
      <c r="SGB39" s="37"/>
      <c r="SGC39" s="37"/>
      <c r="SGD39" s="37"/>
      <c r="SGE39" s="37"/>
      <c r="SGF39" s="37"/>
      <c r="SGG39" s="37"/>
      <c r="SGH39" s="37"/>
      <c r="SGI39" s="37"/>
      <c r="SGJ39" s="37"/>
      <c r="SGK39" s="37"/>
      <c r="SGL39" s="37"/>
      <c r="SGM39" s="37"/>
      <c r="SGN39" s="37"/>
      <c r="SGO39" s="37"/>
      <c r="SGP39" s="37"/>
      <c r="SGQ39" s="33"/>
      <c r="SGR39" s="20"/>
      <c r="SGS39" s="20"/>
      <c r="SGT39" s="36"/>
      <c r="SGU39" s="37"/>
      <c r="SGV39" s="37"/>
      <c r="SGW39" s="37"/>
      <c r="SGX39" s="37"/>
      <c r="SGY39" s="37"/>
      <c r="SGZ39" s="37"/>
      <c r="SHA39" s="37"/>
      <c r="SHB39" s="37"/>
      <c r="SHC39" s="37"/>
      <c r="SHD39" s="37"/>
      <c r="SHE39" s="37"/>
      <c r="SHF39" s="37"/>
      <c r="SHG39" s="37"/>
      <c r="SHH39" s="37"/>
      <c r="SHI39" s="37"/>
      <c r="SHJ39" s="37"/>
      <c r="SHK39" s="37"/>
      <c r="SHL39" s="37"/>
      <c r="SHM39" s="33"/>
      <c r="SHN39" s="20"/>
      <c r="SHO39" s="20"/>
      <c r="SHP39" s="36"/>
      <c r="SHQ39" s="37"/>
      <c r="SHR39" s="37"/>
      <c r="SHS39" s="37"/>
      <c r="SHT39" s="37"/>
      <c r="SHU39" s="37"/>
      <c r="SHV39" s="37"/>
      <c r="SHW39" s="37"/>
      <c r="SHX39" s="37"/>
      <c r="SHY39" s="37"/>
      <c r="SHZ39" s="37"/>
      <c r="SIA39" s="37"/>
      <c r="SIB39" s="37"/>
      <c r="SIC39" s="37"/>
      <c r="SID39" s="37"/>
      <c r="SIE39" s="37"/>
      <c r="SIF39" s="37"/>
      <c r="SIG39" s="37"/>
      <c r="SIH39" s="37"/>
      <c r="SII39" s="33"/>
      <c r="SIJ39" s="20"/>
      <c r="SIK39" s="20"/>
      <c r="SIL39" s="36"/>
      <c r="SIM39" s="37"/>
      <c r="SIN39" s="37"/>
      <c r="SIO39" s="37"/>
      <c r="SIP39" s="37"/>
      <c r="SIQ39" s="37"/>
      <c r="SIR39" s="37"/>
      <c r="SIS39" s="37"/>
      <c r="SIT39" s="37"/>
      <c r="SIU39" s="37"/>
      <c r="SIV39" s="37"/>
      <c r="SIW39" s="37"/>
      <c r="SIX39" s="37"/>
      <c r="SIY39" s="37"/>
      <c r="SIZ39" s="37"/>
      <c r="SJA39" s="37"/>
      <c r="SJB39" s="37"/>
      <c r="SJC39" s="37"/>
      <c r="SJD39" s="37"/>
      <c r="SJE39" s="33"/>
      <c r="SJF39" s="20"/>
      <c r="SJG39" s="20"/>
      <c r="SJH39" s="36"/>
      <c r="SJI39" s="37"/>
      <c r="SJJ39" s="37"/>
      <c r="SJK39" s="37"/>
      <c r="SJL39" s="37"/>
      <c r="SJM39" s="37"/>
      <c r="SJN39" s="37"/>
      <c r="SJO39" s="37"/>
      <c r="SJP39" s="37"/>
      <c r="SJQ39" s="37"/>
      <c r="SJR39" s="37"/>
      <c r="SJS39" s="37"/>
      <c r="SJT39" s="37"/>
      <c r="SJU39" s="37"/>
      <c r="SJV39" s="37"/>
      <c r="SJW39" s="37"/>
      <c r="SJX39" s="37"/>
      <c r="SJY39" s="37"/>
      <c r="SJZ39" s="37"/>
      <c r="SKA39" s="33"/>
      <c r="SKB39" s="20"/>
      <c r="SKC39" s="20"/>
      <c r="SKD39" s="36"/>
      <c r="SKE39" s="37"/>
      <c r="SKF39" s="37"/>
      <c r="SKG39" s="37"/>
      <c r="SKH39" s="37"/>
      <c r="SKI39" s="37"/>
      <c r="SKJ39" s="37"/>
      <c r="SKK39" s="37"/>
      <c r="SKL39" s="37"/>
      <c r="SKM39" s="37"/>
      <c r="SKN39" s="37"/>
      <c r="SKO39" s="37"/>
      <c r="SKP39" s="37"/>
      <c r="SKQ39" s="37"/>
      <c r="SKR39" s="37"/>
      <c r="SKS39" s="37"/>
      <c r="SKT39" s="37"/>
      <c r="SKU39" s="37"/>
      <c r="SKV39" s="37"/>
      <c r="SKW39" s="33"/>
      <c r="SKX39" s="20"/>
      <c r="SKY39" s="20"/>
      <c r="SKZ39" s="36"/>
      <c r="SLA39" s="37"/>
      <c r="SLB39" s="37"/>
      <c r="SLC39" s="37"/>
      <c r="SLD39" s="37"/>
      <c r="SLE39" s="37"/>
      <c r="SLF39" s="37"/>
      <c r="SLG39" s="37"/>
      <c r="SLH39" s="37"/>
      <c r="SLI39" s="37"/>
      <c r="SLJ39" s="37"/>
      <c r="SLK39" s="37"/>
      <c r="SLL39" s="37"/>
      <c r="SLM39" s="37"/>
      <c r="SLN39" s="37"/>
      <c r="SLO39" s="37"/>
      <c r="SLP39" s="37"/>
      <c r="SLQ39" s="37"/>
      <c r="SLR39" s="37"/>
      <c r="SLS39" s="33"/>
      <c r="SLT39" s="20"/>
      <c r="SLU39" s="20"/>
      <c r="SLV39" s="36"/>
      <c r="SLW39" s="37"/>
      <c r="SLX39" s="37"/>
      <c r="SLY39" s="37"/>
      <c r="SLZ39" s="37"/>
      <c r="SMA39" s="37"/>
      <c r="SMB39" s="37"/>
      <c r="SMC39" s="37"/>
      <c r="SMD39" s="37"/>
      <c r="SME39" s="37"/>
      <c r="SMF39" s="37"/>
      <c r="SMG39" s="37"/>
      <c r="SMH39" s="37"/>
      <c r="SMI39" s="37"/>
      <c r="SMJ39" s="37"/>
      <c r="SMK39" s="37"/>
      <c r="SML39" s="37"/>
      <c r="SMM39" s="37"/>
      <c r="SMN39" s="37"/>
      <c r="SMO39" s="33"/>
      <c r="SMP39" s="20"/>
      <c r="SMQ39" s="20"/>
      <c r="SMR39" s="36"/>
      <c r="SMS39" s="37"/>
      <c r="SMT39" s="37"/>
      <c r="SMU39" s="37"/>
      <c r="SMV39" s="37"/>
      <c r="SMW39" s="37"/>
      <c r="SMX39" s="37"/>
      <c r="SMY39" s="37"/>
      <c r="SMZ39" s="37"/>
      <c r="SNA39" s="37"/>
      <c r="SNB39" s="37"/>
      <c r="SNC39" s="37"/>
      <c r="SND39" s="37"/>
      <c r="SNE39" s="37"/>
      <c r="SNF39" s="37"/>
      <c r="SNG39" s="37"/>
      <c r="SNH39" s="37"/>
      <c r="SNI39" s="37"/>
      <c r="SNJ39" s="37"/>
      <c r="SNK39" s="33"/>
      <c r="SNL39" s="20"/>
      <c r="SNM39" s="20"/>
      <c r="SNN39" s="36"/>
      <c r="SNO39" s="37"/>
      <c r="SNP39" s="37"/>
      <c r="SNQ39" s="37"/>
      <c r="SNR39" s="37"/>
      <c r="SNS39" s="37"/>
      <c r="SNT39" s="37"/>
      <c r="SNU39" s="37"/>
      <c r="SNV39" s="37"/>
      <c r="SNW39" s="37"/>
      <c r="SNX39" s="37"/>
      <c r="SNY39" s="37"/>
      <c r="SNZ39" s="37"/>
      <c r="SOA39" s="37"/>
      <c r="SOB39" s="37"/>
      <c r="SOC39" s="37"/>
      <c r="SOD39" s="37"/>
      <c r="SOE39" s="37"/>
      <c r="SOF39" s="37"/>
      <c r="SOG39" s="33"/>
      <c r="SOH39" s="20"/>
      <c r="SOI39" s="20"/>
      <c r="SOJ39" s="36"/>
      <c r="SOK39" s="37"/>
      <c r="SOL39" s="37"/>
      <c r="SOM39" s="37"/>
      <c r="SON39" s="37"/>
      <c r="SOO39" s="37"/>
      <c r="SOP39" s="37"/>
      <c r="SOQ39" s="37"/>
      <c r="SOR39" s="37"/>
      <c r="SOS39" s="37"/>
      <c r="SOT39" s="37"/>
      <c r="SOU39" s="37"/>
      <c r="SOV39" s="37"/>
      <c r="SOW39" s="37"/>
      <c r="SOX39" s="37"/>
      <c r="SOY39" s="37"/>
      <c r="SOZ39" s="37"/>
      <c r="SPA39" s="37"/>
      <c r="SPB39" s="37"/>
      <c r="SPC39" s="33"/>
      <c r="SPD39" s="20"/>
      <c r="SPE39" s="20"/>
      <c r="SPF39" s="36"/>
      <c r="SPG39" s="37"/>
      <c r="SPH39" s="37"/>
      <c r="SPI39" s="37"/>
      <c r="SPJ39" s="37"/>
      <c r="SPK39" s="37"/>
      <c r="SPL39" s="37"/>
      <c r="SPM39" s="37"/>
      <c r="SPN39" s="37"/>
      <c r="SPO39" s="37"/>
      <c r="SPP39" s="37"/>
      <c r="SPQ39" s="37"/>
      <c r="SPR39" s="37"/>
      <c r="SPS39" s="37"/>
      <c r="SPT39" s="37"/>
      <c r="SPU39" s="37"/>
      <c r="SPV39" s="37"/>
      <c r="SPW39" s="37"/>
      <c r="SPX39" s="37"/>
      <c r="SPY39" s="33"/>
      <c r="SPZ39" s="20"/>
      <c r="SQA39" s="20"/>
      <c r="SQB39" s="36"/>
      <c r="SQC39" s="37"/>
      <c r="SQD39" s="37"/>
      <c r="SQE39" s="37"/>
      <c r="SQF39" s="37"/>
      <c r="SQG39" s="37"/>
      <c r="SQH39" s="37"/>
      <c r="SQI39" s="37"/>
      <c r="SQJ39" s="37"/>
      <c r="SQK39" s="37"/>
      <c r="SQL39" s="37"/>
      <c r="SQM39" s="37"/>
      <c r="SQN39" s="37"/>
      <c r="SQO39" s="37"/>
      <c r="SQP39" s="37"/>
      <c r="SQQ39" s="37"/>
      <c r="SQR39" s="37"/>
      <c r="SQS39" s="37"/>
      <c r="SQT39" s="37"/>
      <c r="SQU39" s="33"/>
      <c r="SQV39" s="20"/>
      <c r="SQW39" s="20"/>
      <c r="SQX39" s="36"/>
      <c r="SQY39" s="37"/>
      <c r="SQZ39" s="37"/>
      <c r="SRA39" s="37"/>
      <c r="SRB39" s="37"/>
      <c r="SRC39" s="37"/>
      <c r="SRD39" s="37"/>
      <c r="SRE39" s="37"/>
      <c r="SRF39" s="37"/>
      <c r="SRG39" s="37"/>
      <c r="SRH39" s="37"/>
      <c r="SRI39" s="37"/>
      <c r="SRJ39" s="37"/>
      <c r="SRK39" s="37"/>
      <c r="SRL39" s="37"/>
      <c r="SRM39" s="37"/>
      <c r="SRN39" s="37"/>
      <c r="SRO39" s="37"/>
      <c r="SRP39" s="37"/>
      <c r="SRQ39" s="33"/>
      <c r="SRR39" s="20"/>
      <c r="SRS39" s="20"/>
      <c r="SRT39" s="36"/>
      <c r="SRU39" s="37"/>
      <c r="SRV39" s="37"/>
      <c r="SRW39" s="37"/>
      <c r="SRX39" s="37"/>
      <c r="SRY39" s="37"/>
      <c r="SRZ39" s="37"/>
      <c r="SSA39" s="37"/>
      <c r="SSB39" s="37"/>
      <c r="SSC39" s="37"/>
      <c r="SSD39" s="37"/>
      <c r="SSE39" s="37"/>
      <c r="SSF39" s="37"/>
      <c r="SSG39" s="37"/>
      <c r="SSH39" s="37"/>
      <c r="SSI39" s="37"/>
      <c r="SSJ39" s="37"/>
      <c r="SSK39" s="37"/>
      <c r="SSL39" s="37"/>
      <c r="SSM39" s="33"/>
      <c r="SSN39" s="20"/>
      <c r="SSO39" s="20"/>
      <c r="SSP39" s="36"/>
      <c r="SSQ39" s="37"/>
      <c r="SSR39" s="37"/>
      <c r="SSS39" s="37"/>
      <c r="SST39" s="37"/>
      <c r="SSU39" s="37"/>
      <c r="SSV39" s="37"/>
      <c r="SSW39" s="37"/>
      <c r="SSX39" s="37"/>
      <c r="SSY39" s="37"/>
      <c r="SSZ39" s="37"/>
      <c r="STA39" s="37"/>
      <c r="STB39" s="37"/>
      <c r="STC39" s="37"/>
      <c r="STD39" s="37"/>
      <c r="STE39" s="37"/>
      <c r="STF39" s="37"/>
      <c r="STG39" s="37"/>
      <c r="STH39" s="37"/>
      <c r="STI39" s="33"/>
      <c r="STJ39" s="20"/>
      <c r="STK39" s="20"/>
      <c r="STL39" s="36"/>
      <c r="STM39" s="37"/>
      <c r="STN39" s="37"/>
      <c r="STO39" s="37"/>
      <c r="STP39" s="37"/>
      <c r="STQ39" s="37"/>
      <c r="STR39" s="37"/>
      <c r="STS39" s="37"/>
      <c r="STT39" s="37"/>
      <c r="STU39" s="37"/>
      <c r="STV39" s="37"/>
      <c r="STW39" s="37"/>
      <c r="STX39" s="37"/>
      <c r="STY39" s="37"/>
      <c r="STZ39" s="37"/>
      <c r="SUA39" s="37"/>
      <c r="SUB39" s="37"/>
      <c r="SUC39" s="37"/>
      <c r="SUD39" s="37"/>
      <c r="SUE39" s="33"/>
      <c r="SUF39" s="20"/>
      <c r="SUG39" s="20"/>
      <c r="SUH39" s="36"/>
      <c r="SUI39" s="37"/>
      <c r="SUJ39" s="37"/>
      <c r="SUK39" s="37"/>
      <c r="SUL39" s="37"/>
      <c r="SUM39" s="37"/>
      <c r="SUN39" s="37"/>
      <c r="SUO39" s="37"/>
      <c r="SUP39" s="37"/>
      <c r="SUQ39" s="37"/>
      <c r="SUR39" s="37"/>
      <c r="SUS39" s="37"/>
      <c r="SUT39" s="37"/>
      <c r="SUU39" s="37"/>
      <c r="SUV39" s="37"/>
      <c r="SUW39" s="37"/>
      <c r="SUX39" s="37"/>
      <c r="SUY39" s="37"/>
      <c r="SUZ39" s="37"/>
      <c r="SVA39" s="33"/>
      <c r="SVB39" s="20"/>
      <c r="SVC39" s="20"/>
      <c r="SVD39" s="36"/>
      <c r="SVE39" s="37"/>
      <c r="SVF39" s="37"/>
      <c r="SVG39" s="37"/>
      <c r="SVH39" s="37"/>
      <c r="SVI39" s="37"/>
      <c r="SVJ39" s="37"/>
      <c r="SVK39" s="37"/>
      <c r="SVL39" s="37"/>
      <c r="SVM39" s="37"/>
      <c r="SVN39" s="37"/>
      <c r="SVO39" s="37"/>
      <c r="SVP39" s="37"/>
      <c r="SVQ39" s="37"/>
      <c r="SVR39" s="37"/>
      <c r="SVS39" s="37"/>
      <c r="SVT39" s="37"/>
      <c r="SVU39" s="37"/>
      <c r="SVV39" s="37"/>
      <c r="SVW39" s="33"/>
      <c r="SVX39" s="20"/>
      <c r="SVY39" s="20"/>
      <c r="SVZ39" s="36"/>
      <c r="SWA39" s="37"/>
      <c r="SWB39" s="37"/>
      <c r="SWC39" s="37"/>
      <c r="SWD39" s="37"/>
      <c r="SWE39" s="37"/>
      <c r="SWF39" s="37"/>
      <c r="SWG39" s="37"/>
      <c r="SWH39" s="37"/>
      <c r="SWI39" s="37"/>
      <c r="SWJ39" s="37"/>
      <c r="SWK39" s="37"/>
      <c r="SWL39" s="37"/>
      <c r="SWM39" s="37"/>
      <c r="SWN39" s="37"/>
      <c r="SWO39" s="37"/>
      <c r="SWP39" s="37"/>
      <c r="SWQ39" s="37"/>
      <c r="SWR39" s="37"/>
      <c r="SWS39" s="33"/>
      <c r="SWT39" s="20"/>
      <c r="SWU39" s="20"/>
      <c r="SWV39" s="36"/>
      <c r="SWW39" s="37"/>
      <c r="SWX39" s="37"/>
      <c r="SWY39" s="37"/>
      <c r="SWZ39" s="37"/>
      <c r="SXA39" s="37"/>
      <c r="SXB39" s="37"/>
      <c r="SXC39" s="37"/>
      <c r="SXD39" s="37"/>
      <c r="SXE39" s="37"/>
      <c r="SXF39" s="37"/>
      <c r="SXG39" s="37"/>
      <c r="SXH39" s="37"/>
      <c r="SXI39" s="37"/>
      <c r="SXJ39" s="37"/>
      <c r="SXK39" s="37"/>
      <c r="SXL39" s="37"/>
      <c r="SXM39" s="37"/>
      <c r="SXN39" s="37"/>
      <c r="SXO39" s="33"/>
      <c r="SXP39" s="20"/>
      <c r="SXQ39" s="20"/>
      <c r="SXR39" s="36"/>
      <c r="SXS39" s="37"/>
      <c r="SXT39" s="37"/>
      <c r="SXU39" s="37"/>
      <c r="SXV39" s="37"/>
      <c r="SXW39" s="37"/>
      <c r="SXX39" s="37"/>
      <c r="SXY39" s="37"/>
      <c r="SXZ39" s="37"/>
      <c r="SYA39" s="37"/>
      <c r="SYB39" s="37"/>
      <c r="SYC39" s="37"/>
      <c r="SYD39" s="37"/>
      <c r="SYE39" s="37"/>
      <c r="SYF39" s="37"/>
      <c r="SYG39" s="37"/>
      <c r="SYH39" s="37"/>
      <c r="SYI39" s="37"/>
      <c r="SYJ39" s="37"/>
      <c r="SYK39" s="33"/>
      <c r="SYL39" s="20"/>
      <c r="SYM39" s="20"/>
      <c r="SYN39" s="36"/>
      <c r="SYO39" s="37"/>
      <c r="SYP39" s="37"/>
      <c r="SYQ39" s="37"/>
      <c r="SYR39" s="37"/>
      <c r="SYS39" s="37"/>
      <c r="SYT39" s="37"/>
      <c r="SYU39" s="37"/>
      <c r="SYV39" s="37"/>
      <c r="SYW39" s="37"/>
      <c r="SYX39" s="37"/>
      <c r="SYY39" s="37"/>
      <c r="SYZ39" s="37"/>
      <c r="SZA39" s="37"/>
      <c r="SZB39" s="37"/>
      <c r="SZC39" s="37"/>
      <c r="SZD39" s="37"/>
      <c r="SZE39" s="37"/>
      <c r="SZF39" s="37"/>
      <c r="SZG39" s="33"/>
      <c r="SZH39" s="20"/>
      <c r="SZI39" s="20"/>
      <c r="SZJ39" s="36"/>
      <c r="SZK39" s="37"/>
      <c r="SZL39" s="37"/>
      <c r="SZM39" s="37"/>
      <c r="SZN39" s="37"/>
      <c r="SZO39" s="37"/>
      <c r="SZP39" s="37"/>
      <c r="SZQ39" s="37"/>
      <c r="SZR39" s="37"/>
      <c r="SZS39" s="37"/>
      <c r="SZT39" s="37"/>
      <c r="SZU39" s="37"/>
      <c r="SZV39" s="37"/>
      <c r="SZW39" s="37"/>
      <c r="SZX39" s="37"/>
      <c r="SZY39" s="37"/>
      <c r="SZZ39" s="37"/>
      <c r="TAA39" s="37"/>
      <c r="TAB39" s="37"/>
      <c r="TAC39" s="33"/>
      <c r="TAD39" s="20"/>
      <c r="TAE39" s="20"/>
      <c r="TAF39" s="36"/>
      <c r="TAG39" s="37"/>
      <c r="TAH39" s="37"/>
      <c r="TAI39" s="37"/>
      <c r="TAJ39" s="37"/>
      <c r="TAK39" s="37"/>
      <c r="TAL39" s="37"/>
      <c r="TAM39" s="37"/>
      <c r="TAN39" s="37"/>
      <c r="TAO39" s="37"/>
      <c r="TAP39" s="37"/>
      <c r="TAQ39" s="37"/>
      <c r="TAR39" s="37"/>
      <c r="TAS39" s="37"/>
      <c r="TAT39" s="37"/>
      <c r="TAU39" s="37"/>
      <c r="TAV39" s="37"/>
      <c r="TAW39" s="37"/>
      <c r="TAX39" s="37"/>
      <c r="TAY39" s="33"/>
      <c r="TAZ39" s="20"/>
      <c r="TBA39" s="20"/>
      <c r="TBB39" s="36"/>
      <c r="TBC39" s="37"/>
      <c r="TBD39" s="37"/>
      <c r="TBE39" s="37"/>
      <c r="TBF39" s="37"/>
      <c r="TBG39" s="37"/>
      <c r="TBH39" s="37"/>
      <c r="TBI39" s="37"/>
      <c r="TBJ39" s="37"/>
      <c r="TBK39" s="37"/>
      <c r="TBL39" s="37"/>
      <c r="TBM39" s="37"/>
      <c r="TBN39" s="37"/>
      <c r="TBO39" s="37"/>
      <c r="TBP39" s="37"/>
      <c r="TBQ39" s="37"/>
      <c r="TBR39" s="37"/>
      <c r="TBS39" s="37"/>
      <c r="TBT39" s="37"/>
      <c r="TBU39" s="33"/>
      <c r="TBV39" s="20"/>
      <c r="TBW39" s="20"/>
      <c r="TBX39" s="36"/>
      <c r="TBY39" s="37"/>
      <c r="TBZ39" s="37"/>
      <c r="TCA39" s="37"/>
      <c r="TCB39" s="37"/>
      <c r="TCC39" s="37"/>
      <c r="TCD39" s="37"/>
      <c r="TCE39" s="37"/>
      <c r="TCF39" s="37"/>
      <c r="TCG39" s="37"/>
      <c r="TCH39" s="37"/>
      <c r="TCI39" s="37"/>
      <c r="TCJ39" s="37"/>
      <c r="TCK39" s="37"/>
      <c r="TCL39" s="37"/>
      <c r="TCM39" s="37"/>
      <c r="TCN39" s="37"/>
      <c r="TCO39" s="37"/>
      <c r="TCP39" s="37"/>
      <c r="TCQ39" s="33"/>
      <c r="TCR39" s="20"/>
      <c r="TCS39" s="20"/>
      <c r="TCT39" s="36"/>
      <c r="TCU39" s="37"/>
      <c r="TCV39" s="37"/>
      <c r="TCW39" s="37"/>
      <c r="TCX39" s="37"/>
      <c r="TCY39" s="37"/>
      <c r="TCZ39" s="37"/>
      <c r="TDA39" s="37"/>
      <c r="TDB39" s="37"/>
      <c r="TDC39" s="37"/>
      <c r="TDD39" s="37"/>
      <c r="TDE39" s="37"/>
      <c r="TDF39" s="37"/>
      <c r="TDG39" s="37"/>
      <c r="TDH39" s="37"/>
      <c r="TDI39" s="37"/>
      <c r="TDJ39" s="37"/>
      <c r="TDK39" s="37"/>
      <c r="TDL39" s="37"/>
      <c r="TDM39" s="33"/>
      <c r="TDN39" s="20"/>
      <c r="TDO39" s="20"/>
      <c r="TDP39" s="36"/>
      <c r="TDQ39" s="37"/>
      <c r="TDR39" s="37"/>
      <c r="TDS39" s="37"/>
      <c r="TDT39" s="37"/>
      <c r="TDU39" s="37"/>
      <c r="TDV39" s="37"/>
      <c r="TDW39" s="37"/>
      <c r="TDX39" s="37"/>
      <c r="TDY39" s="37"/>
      <c r="TDZ39" s="37"/>
      <c r="TEA39" s="37"/>
      <c r="TEB39" s="37"/>
      <c r="TEC39" s="37"/>
      <c r="TED39" s="37"/>
      <c r="TEE39" s="37"/>
      <c r="TEF39" s="37"/>
      <c r="TEG39" s="37"/>
      <c r="TEH39" s="37"/>
      <c r="TEI39" s="33"/>
      <c r="TEJ39" s="20"/>
      <c r="TEK39" s="20"/>
      <c r="TEL39" s="36"/>
      <c r="TEM39" s="37"/>
      <c r="TEN39" s="37"/>
      <c r="TEO39" s="37"/>
      <c r="TEP39" s="37"/>
      <c r="TEQ39" s="37"/>
      <c r="TER39" s="37"/>
      <c r="TES39" s="37"/>
      <c r="TET39" s="37"/>
      <c r="TEU39" s="37"/>
      <c r="TEV39" s="37"/>
      <c r="TEW39" s="37"/>
      <c r="TEX39" s="37"/>
      <c r="TEY39" s="37"/>
      <c r="TEZ39" s="37"/>
      <c r="TFA39" s="37"/>
      <c r="TFB39" s="37"/>
      <c r="TFC39" s="37"/>
      <c r="TFD39" s="37"/>
      <c r="TFE39" s="33"/>
      <c r="TFF39" s="20"/>
      <c r="TFG39" s="20"/>
      <c r="TFH39" s="36"/>
      <c r="TFI39" s="37"/>
      <c r="TFJ39" s="37"/>
      <c r="TFK39" s="37"/>
      <c r="TFL39" s="37"/>
      <c r="TFM39" s="37"/>
      <c r="TFN39" s="37"/>
      <c r="TFO39" s="37"/>
      <c r="TFP39" s="37"/>
      <c r="TFQ39" s="37"/>
      <c r="TFR39" s="37"/>
      <c r="TFS39" s="37"/>
      <c r="TFT39" s="37"/>
      <c r="TFU39" s="37"/>
      <c r="TFV39" s="37"/>
      <c r="TFW39" s="37"/>
      <c r="TFX39" s="37"/>
      <c r="TFY39" s="37"/>
      <c r="TFZ39" s="37"/>
      <c r="TGA39" s="33"/>
      <c r="TGB39" s="20"/>
      <c r="TGC39" s="20"/>
      <c r="TGD39" s="36"/>
      <c r="TGE39" s="37"/>
      <c r="TGF39" s="37"/>
      <c r="TGG39" s="37"/>
      <c r="TGH39" s="37"/>
      <c r="TGI39" s="37"/>
      <c r="TGJ39" s="37"/>
      <c r="TGK39" s="37"/>
      <c r="TGL39" s="37"/>
      <c r="TGM39" s="37"/>
      <c r="TGN39" s="37"/>
      <c r="TGO39" s="37"/>
      <c r="TGP39" s="37"/>
      <c r="TGQ39" s="37"/>
      <c r="TGR39" s="37"/>
      <c r="TGS39" s="37"/>
      <c r="TGT39" s="37"/>
      <c r="TGU39" s="37"/>
      <c r="TGV39" s="37"/>
      <c r="TGW39" s="33"/>
      <c r="TGX39" s="20"/>
      <c r="TGY39" s="20"/>
      <c r="TGZ39" s="36"/>
      <c r="THA39" s="37"/>
      <c r="THB39" s="37"/>
      <c r="THC39" s="37"/>
      <c r="THD39" s="37"/>
      <c r="THE39" s="37"/>
      <c r="THF39" s="37"/>
      <c r="THG39" s="37"/>
      <c r="THH39" s="37"/>
      <c r="THI39" s="37"/>
      <c r="THJ39" s="37"/>
      <c r="THK39" s="37"/>
      <c r="THL39" s="37"/>
      <c r="THM39" s="37"/>
      <c r="THN39" s="37"/>
      <c r="THO39" s="37"/>
      <c r="THP39" s="37"/>
      <c r="THQ39" s="37"/>
      <c r="THR39" s="37"/>
      <c r="THS39" s="33"/>
      <c r="THT39" s="20"/>
      <c r="THU39" s="20"/>
      <c r="THV39" s="36"/>
      <c r="THW39" s="37"/>
      <c r="THX39" s="37"/>
      <c r="THY39" s="37"/>
      <c r="THZ39" s="37"/>
      <c r="TIA39" s="37"/>
      <c r="TIB39" s="37"/>
      <c r="TIC39" s="37"/>
      <c r="TID39" s="37"/>
      <c r="TIE39" s="37"/>
      <c r="TIF39" s="37"/>
      <c r="TIG39" s="37"/>
      <c r="TIH39" s="37"/>
      <c r="TII39" s="37"/>
      <c r="TIJ39" s="37"/>
      <c r="TIK39" s="37"/>
      <c r="TIL39" s="37"/>
      <c r="TIM39" s="37"/>
      <c r="TIN39" s="37"/>
      <c r="TIO39" s="33"/>
      <c r="TIP39" s="20"/>
      <c r="TIQ39" s="20"/>
      <c r="TIR39" s="36"/>
      <c r="TIS39" s="37"/>
      <c r="TIT39" s="37"/>
      <c r="TIU39" s="37"/>
      <c r="TIV39" s="37"/>
      <c r="TIW39" s="37"/>
      <c r="TIX39" s="37"/>
      <c r="TIY39" s="37"/>
      <c r="TIZ39" s="37"/>
      <c r="TJA39" s="37"/>
      <c r="TJB39" s="37"/>
      <c r="TJC39" s="37"/>
      <c r="TJD39" s="37"/>
      <c r="TJE39" s="37"/>
      <c r="TJF39" s="37"/>
      <c r="TJG39" s="37"/>
      <c r="TJH39" s="37"/>
      <c r="TJI39" s="37"/>
      <c r="TJJ39" s="37"/>
      <c r="TJK39" s="33"/>
      <c r="TJL39" s="20"/>
      <c r="TJM39" s="20"/>
      <c r="TJN39" s="36"/>
      <c r="TJO39" s="37"/>
      <c r="TJP39" s="37"/>
      <c r="TJQ39" s="37"/>
      <c r="TJR39" s="37"/>
      <c r="TJS39" s="37"/>
      <c r="TJT39" s="37"/>
      <c r="TJU39" s="37"/>
      <c r="TJV39" s="37"/>
      <c r="TJW39" s="37"/>
      <c r="TJX39" s="37"/>
      <c r="TJY39" s="37"/>
      <c r="TJZ39" s="37"/>
      <c r="TKA39" s="37"/>
      <c r="TKB39" s="37"/>
      <c r="TKC39" s="37"/>
      <c r="TKD39" s="37"/>
      <c r="TKE39" s="37"/>
      <c r="TKF39" s="37"/>
      <c r="TKG39" s="33"/>
      <c r="TKH39" s="20"/>
      <c r="TKI39" s="20"/>
      <c r="TKJ39" s="36"/>
      <c r="TKK39" s="37"/>
      <c r="TKL39" s="37"/>
      <c r="TKM39" s="37"/>
      <c r="TKN39" s="37"/>
      <c r="TKO39" s="37"/>
      <c r="TKP39" s="37"/>
      <c r="TKQ39" s="37"/>
      <c r="TKR39" s="37"/>
      <c r="TKS39" s="37"/>
      <c r="TKT39" s="37"/>
      <c r="TKU39" s="37"/>
      <c r="TKV39" s="37"/>
      <c r="TKW39" s="37"/>
      <c r="TKX39" s="37"/>
      <c r="TKY39" s="37"/>
      <c r="TKZ39" s="37"/>
      <c r="TLA39" s="37"/>
      <c r="TLB39" s="37"/>
      <c r="TLC39" s="33"/>
      <c r="TLD39" s="20"/>
      <c r="TLE39" s="20"/>
      <c r="TLF39" s="36"/>
      <c r="TLG39" s="37"/>
      <c r="TLH39" s="37"/>
      <c r="TLI39" s="37"/>
      <c r="TLJ39" s="37"/>
      <c r="TLK39" s="37"/>
      <c r="TLL39" s="37"/>
      <c r="TLM39" s="37"/>
      <c r="TLN39" s="37"/>
      <c r="TLO39" s="37"/>
      <c r="TLP39" s="37"/>
      <c r="TLQ39" s="37"/>
      <c r="TLR39" s="37"/>
      <c r="TLS39" s="37"/>
      <c r="TLT39" s="37"/>
      <c r="TLU39" s="37"/>
      <c r="TLV39" s="37"/>
      <c r="TLW39" s="37"/>
      <c r="TLX39" s="37"/>
      <c r="TLY39" s="33"/>
      <c r="TLZ39" s="20"/>
      <c r="TMA39" s="20"/>
      <c r="TMB39" s="36"/>
      <c r="TMC39" s="37"/>
      <c r="TMD39" s="37"/>
      <c r="TME39" s="37"/>
      <c r="TMF39" s="37"/>
      <c r="TMG39" s="37"/>
      <c r="TMH39" s="37"/>
      <c r="TMI39" s="37"/>
      <c r="TMJ39" s="37"/>
      <c r="TMK39" s="37"/>
      <c r="TML39" s="37"/>
      <c r="TMM39" s="37"/>
      <c r="TMN39" s="37"/>
      <c r="TMO39" s="37"/>
      <c r="TMP39" s="37"/>
      <c r="TMQ39" s="37"/>
      <c r="TMR39" s="37"/>
      <c r="TMS39" s="37"/>
      <c r="TMT39" s="37"/>
      <c r="TMU39" s="33"/>
      <c r="TMV39" s="20"/>
      <c r="TMW39" s="20"/>
      <c r="TMX39" s="36"/>
      <c r="TMY39" s="37"/>
      <c r="TMZ39" s="37"/>
      <c r="TNA39" s="37"/>
      <c r="TNB39" s="37"/>
      <c r="TNC39" s="37"/>
      <c r="TND39" s="37"/>
      <c r="TNE39" s="37"/>
      <c r="TNF39" s="37"/>
      <c r="TNG39" s="37"/>
      <c r="TNH39" s="37"/>
      <c r="TNI39" s="37"/>
      <c r="TNJ39" s="37"/>
      <c r="TNK39" s="37"/>
      <c r="TNL39" s="37"/>
      <c r="TNM39" s="37"/>
      <c r="TNN39" s="37"/>
      <c r="TNO39" s="37"/>
      <c r="TNP39" s="37"/>
      <c r="TNQ39" s="33"/>
      <c r="TNR39" s="20"/>
      <c r="TNS39" s="20"/>
      <c r="TNT39" s="36"/>
      <c r="TNU39" s="37"/>
      <c r="TNV39" s="37"/>
      <c r="TNW39" s="37"/>
      <c r="TNX39" s="37"/>
      <c r="TNY39" s="37"/>
      <c r="TNZ39" s="37"/>
      <c r="TOA39" s="37"/>
      <c r="TOB39" s="37"/>
      <c r="TOC39" s="37"/>
      <c r="TOD39" s="37"/>
      <c r="TOE39" s="37"/>
      <c r="TOF39" s="37"/>
      <c r="TOG39" s="37"/>
      <c r="TOH39" s="37"/>
      <c r="TOI39" s="37"/>
      <c r="TOJ39" s="37"/>
      <c r="TOK39" s="37"/>
      <c r="TOL39" s="37"/>
      <c r="TOM39" s="33"/>
      <c r="TON39" s="20"/>
      <c r="TOO39" s="20"/>
      <c r="TOP39" s="36"/>
      <c r="TOQ39" s="37"/>
      <c r="TOR39" s="37"/>
      <c r="TOS39" s="37"/>
      <c r="TOT39" s="37"/>
      <c r="TOU39" s="37"/>
      <c r="TOV39" s="37"/>
      <c r="TOW39" s="37"/>
      <c r="TOX39" s="37"/>
      <c r="TOY39" s="37"/>
      <c r="TOZ39" s="37"/>
      <c r="TPA39" s="37"/>
      <c r="TPB39" s="37"/>
      <c r="TPC39" s="37"/>
      <c r="TPD39" s="37"/>
      <c r="TPE39" s="37"/>
      <c r="TPF39" s="37"/>
      <c r="TPG39" s="37"/>
      <c r="TPH39" s="37"/>
      <c r="TPI39" s="33"/>
      <c r="TPJ39" s="20"/>
      <c r="TPK39" s="20"/>
      <c r="TPL39" s="36"/>
      <c r="TPM39" s="37"/>
      <c r="TPN39" s="37"/>
      <c r="TPO39" s="37"/>
      <c r="TPP39" s="37"/>
      <c r="TPQ39" s="37"/>
      <c r="TPR39" s="37"/>
      <c r="TPS39" s="37"/>
      <c r="TPT39" s="37"/>
      <c r="TPU39" s="37"/>
      <c r="TPV39" s="37"/>
      <c r="TPW39" s="37"/>
      <c r="TPX39" s="37"/>
      <c r="TPY39" s="37"/>
      <c r="TPZ39" s="37"/>
      <c r="TQA39" s="37"/>
      <c r="TQB39" s="37"/>
      <c r="TQC39" s="37"/>
      <c r="TQD39" s="37"/>
      <c r="TQE39" s="33"/>
      <c r="TQF39" s="20"/>
      <c r="TQG39" s="20"/>
      <c r="TQH39" s="36"/>
      <c r="TQI39" s="37"/>
      <c r="TQJ39" s="37"/>
      <c r="TQK39" s="37"/>
      <c r="TQL39" s="37"/>
      <c r="TQM39" s="37"/>
      <c r="TQN39" s="37"/>
      <c r="TQO39" s="37"/>
      <c r="TQP39" s="37"/>
      <c r="TQQ39" s="37"/>
      <c r="TQR39" s="37"/>
      <c r="TQS39" s="37"/>
      <c r="TQT39" s="37"/>
      <c r="TQU39" s="37"/>
      <c r="TQV39" s="37"/>
      <c r="TQW39" s="37"/>
      <c r="TQX39" s="37"/>
      <c r="TQY39" s="37"/>
      <c r="TQZ39" s="37"/>
      <c r="TRA39" s="33"/>
      <c r="TRB39" s="20"/>
      <c r="TRC39" s="20"/>
      <c r="TRD39" s="36"/>
      <c r="TRE39" s="37"/>
      <c r="TRF39" s="37"/>
      <c r="TRG39" s="37"/>
      <c r="TRH39" s="37"/>
      <c r="TRI39" s="37"/>
      <c r="TRJ39" s="37"/>
      <c r="TRK39" s="37"/>
      <c r="TRL39" s="37"/>
      <c r="TRM39" s="37"/>
      <c r="TRN39" s="37"/>
      <c r="TRO39" s="37"/>
      <c r="TRP39" s="37"/>
      <c r="TRQ39" s="37"/>
      <c r="TRR39" s="37"/>
      <c r="TRS39" s="37"/>
      <c r="TRT39" s="37"/>
      <c r="TRU39" s="37"/>
      <c r="TRV39" s="37"/>
      <c r="TRW39" s="33"/>
      <c r="TRX39" s="20"/>
      <c r="TRY39" s="20"/>
      <c r="TRZ39" s="36"/>
      <c r="TSA39" s="37"/>
      <c r="TSB39" s="37"/>
      <c r="TSC39" s="37"/>
      <c r="TSD39" s="37"/>
      <c r="TSE39" s="37"/>
      <c r="TSF39" s="37"/>
      <c r="TSG39" s="37"/>
      <c r="TSH39" s="37"/>
      <c r="TSI39" s="37"/>
      <c r="TSJ39" s="37"/>
      <c r="TSK39" s="37"/>
      <c r="TSL39" s="37"/>
      <c r="TSM39" s="37"/>
      <c r="TSN39" s="37"/>
      <c r="TSO39" s="37"/>
      <c r="TSP39" s="37"/>
      <c r="TSQ39" s="37"/>
      <c r="TSR39" s="37"/>
      <c r="TSS39" s="33"/>
      <c r="TST39" s="20"/>
      <c r="TSU39" s="20"/>
      <c r="TSV39" s="36"/>
      <c r="TSW39" s="37"/>
      <c r="TSX39" s="37"/>
      <c r="TSY39" s="37"/>
      <c r="TSZ39" s="37"/>
      <c r="TTA39" s="37"/>
      <c r="TTB39" s="37"/>
      <c r="TTC39" s="37"/>
      <c r="TTD39" s="37"/>
      <c r="TTE39" s="37"/>
      <c r="TTF39" s="37"/>
      <c r="TTG39" s="37"/>
      <c r="TTH39" s="37"/>
      <c r="TTI39" s="37"/>
      <c r="TTJ39" s="37"/>
      <c r="TTK39" s="37"/>
      <c r="TTL39" s="37"/>
      <c r="TTM39" s="37"/>
      <c r="TTN39" s="37"/>
      <c r="TTO39" s="33"/>
      <c r="TTP39" s="20"/>
      <c r="TTQ39" s="20"/>
      <c r="TTR39" s="36"/>
      <c r="TTS39" s="37"/>
      <c r="TTT39" s="37"/>
      <c r="TTU39" s="37"/>
      <c r="TTV39" s="37"/>
      <c r="TTW39" s="37"/>
      <c r="TTX39" s="37"/>
      <c r="TTY39" s="37"/>
      <c r="TTZ39" s="37"/>
      <c r="TUA39" s="37"/>
      <c r="TUB39" s="37"/>
      <c r="TUC39" s="37"/>
      <c r="TUD39" s="37"/>
      <c r="TUE39" s="37"/>
      <c r="TUF39" s="37"/>
      <c r="TUG39" s="37"/>
      <c r="TUH39" s="37"/>
      <c r="TUI39" s="37"/>
      <c r="TUJ39" s="37"/>
      <c r="TUK39" s="33"/>
      <c r="TUL39" s="20"/>
      <c r="TUM39" s="20"/>
      <c r="TUN39" s="36"/>
      <c r="TUO39" s="37"/>
      <c r="TUP39" s="37"/>
      <c r="TUQ39" s="37"/>
      <c r="TUR39" s="37"/>
      <c r="TUS39" s="37"/>
      <c r="TUT39" s="37"/>
      <c r="TUU39" s="37"/>
      <c r="TUV39" s="37"/>
      <c r="TUW39" s="37"/>
      <c r="TUX39" s="37"/>
      <c r="TUY39" s="37"/>
      <c r="TUZ39" s="37"/>
      <c r="TVA39" s="37"/>
      <c r="TVB39" s="37"/>
      <c r="TVC39" s="37"/>
      <c r="TVD39" s="37"/>
      <c r="TVE39" s="37"/>
      <c r="TVF39" s="37"/>
      <c r="TVG39" s="33"/>
      <c r="TVH39" s="20"/>
      <c r="TVI39" s="20"/>
      <c r="TVJ39" s="36"/>
      <c r="TVK39" s="37"/>
      <c r="TVL39" s="37"/>
      <c r="TVM39" s="37"/>
      <c r="TVN39" s="37"/>
      <c r="TVO39" s="37"/>
      <c r="TVP39" s="37"/>
      <c r="TVQ39" s="37"/>
      <c r="TVR39" s="37"/>
      <c r="TVS39" s="37"/>
      <c r="TVT39" s="37"/>
      <c r="TVU39" s="37"/>
      <c r="TVV39" s="37"/>
      <c r="TVW39" s="37"/>
      <c r="TVX39" s="37"/>
      <c r="TVY39" s="37"/>
      <c r="TVZ39" s="37"/>
      <c r="TWA39" s="37"/>
      <c r="TWB39" s="37"/>
      <c r="TWC39" s="33"/>
      <c r="TWD39" s="20"/>
      <c r="TWE39" s="20"/>
      <c r="TWF39" s="36"/>
      <c r="TWG39" s="37"/>
      <c r="TWH39" s="37"/>
      <c r="TWI39" s="37"/>
      <c r="TWJ39" s="37"/>
      <c r="TWK39" s="37"/>
      <c r="TWL39" s="37"/>
      <c r="TWM39" s="37"/>
      <c r="TWN39" s="37"/>
      <c r="TWO39" s="37"/>
      <c r="TWP39" s="37"/>
      <c r="TWQ39" s="37"/>
      <c r="TWR39" s="37"/>
      <c r="TWS39" s="37"/>
      <c r="TWT39" s="37"/>
      <c r="TWU39" s="37"/>
      <c r="TWV39" s="37"/>
      <c r="TWW39" s="37"/>
      <c r="TWX39" s="37"/>
      <c r="TWY39" s="33"/>
      <c r="TWZ39" s="20"/>
      <c r="TXA39" s="20"/>
      <c r="TXB39" s="36"/>
      <c r="TXC39" s="37"/>
      <c r="TXD39" s="37"/>
      <c r="TXE39" s="37"/>
      <c r="TXF39" s="37"/>
      <c r="TXG39" s="37"/>
      <c r="TXH39" s="37"/>
      <c r="TXI39" s="37"/>
      <c r="TXJ39" s="37"/>
      <c r="TXK39" s="37"/>
      <c r="TXL39" s="37"/>
      <c r="TXM39" s="37"/>
      <c r="TXN39" s="37"/>
      <c r="TXO39" s="37"/>
      <c r="TXP39" s="37"/>
      <c r="TXQ39" s="37"/>
      <c r="TXR39" s="37"/>
      <c r="TXS39" s="37"/>
      <c r="TXT39" s="37"/>
      <c r="TXU39" s="33"/>
      <c r="TXV39" s="20"/>
      <c r="TXW39" s="20"/>
      <c r="TXX39" s="36"/>
      <c r="TXY39" s="37"/>
      <c r="TXZ39" s="37"/>
      <c r="TYA39" s="37"/>
      <c r="TYB39" s="37"/>
      <c r="TYC39" s="37"/>
      <c r="TYD39" s="37"/>
      <c r="TYE39" s="37"/>
      <c r="TYF39" s="37"/>
      <c r="TYG39" s="37"/>
      <c r="TYH39" s="37"/>
      <c r="TYI39" s="37"/>
      <c r="TYJ39" s="37"/>
      <c r="TYK39" s="37"/>
      <c r="TYL39" s="37"/>
      <c r="TYM39" s="37"/>
      <c r="TYN39" s="37"/>
      <c r="TYO39" s="37"/>
      <c r="TYP39" s="37"/>
      <c r="TYQ39" s="33"/>
      <c r="TYR39" s="20"/>
      <c r="TYS39" s="20"/>
      <c r="TYT39" s="36"/>
      <c r="TYU39" s="37"/>
      <c r="TYV39" s="37"/>
      <c r="TYW39" s="37"/>
      <c r="TYX39" s="37"/>
      <c r="TYY39" s="37"/>
      <c r="TYZ39" s="37"/>
      <c r="TZA39" s="37"/>
      <c r="TZB39" s="37"/>
      <c r="TZC39" s="37"/>
      <c r="TZD39" s="37"/>
      <c r="TZE39" s="37"/>
      <c r="TZF39" s="37"/>
      <c r="TZG39" s="37"/>
      <c r="TZH39" s="37"/>
      <c r="TZI39" s="37"/>
      <c r="TZJ39" s="37"/>
      <c r="TZK39" s="37"/>
      <c r="TZL39" s="37"/>
      <c r="TZM39" s="33"/>
      <c r="TZN39" s="20"/>
      <c r="TZO39" s="20"/>
      <c r="TZP39" s="36"/>
      <c r="TZQ39" s="37"/>
      <c r="TZR39" s="37"/>
      <c r="TZS39" s="37"/>
      <c r="TZT39" s="37"/>
      <c r="TZU39" s="37"/>
      <c r="TZV39" s="37"/>
      <c r="TZW39" s="37"/>
      <c r="TZX39" s="37"/>
      <c r="TZY39" s="37"/>
      <c r="TZZ39" s="37"/>
      <c r="UAA39" s="37"/>
      <c r="UAB39" s="37"/>
      <c r="UAC39" s="37"/>
      <c r="UAD39" s="37"/>
      <c r="UAE39" s="37"/>
      <c r="UAF39" s="37"/>
      <c r="UAG39" s="37"/>
      <c r="UAH39" s="37"/>
      <c r="UAI39" s="33"/>
      <c r="UAJ39" s="20"/>
      <c r="UAK39" s="20"/>
      <c r="UAL39" s="36"/>
      <c r="UAM39" s="37"/>
      <c r="UAN39" s="37"/>
      <c r="UAO39" s="37"/>
      <c r="UAP39" s="37"/>
      <c r="UAQ39" s="37"/>
      <c r="UAR39" s="37"/>
      <c r="UAS39" s="37"/>
      <c r="UAT39" s="37"/>
      <c r="UAU39" s="37"/>
      <c r="UAV39" s="37"/>
      <c r="UAW39" s="37"/>
      <c r="UAX39" s="37"/>
      <c r="UAY39" s="37"/>
      <c r="UAZ39" s="37"/>
      <c r="UBA39" s="37"/>
      <c r="UBB39" s="37"/>
      <c r="UBC39" s="37"/>
      <c r="UBD39" s="37"/>
      <c r="UBE39" s="33"/>
      <c r="UBF39" s="20"/>
      <c r="UBG39" s="20"/>
      <c r="UBH39" s="36"/>
      <c r="UBI39" s="37"/>
      <c r="UBJ39" s="37"/>
      <c r="UBK39" s="37"/>
      <c r="UBL39" s="37"/>
      <c r="UBM39" s="37"/>
      <c r="UBN39" s="37"/>
      <c r="UBO39" s="37"/>
      <c r="UBP39" s="37"/>
      <c r="UBQ39" s="37"/>
      <c r="UBR39" s="37"/>
      <c r="UBS39" s="37"/>
      <c r="UBT39" s="37"/>
      <c r="UBU39" s="37"/>
      <c r="UBV39" s="37"/>
      <c r="UBW39" s="37"/>
      <c r="UBX39" s="37"/>
      <c r="UBY39" s="37"/>
      <c r="UBZ39" s="37"/>
      <c r="UCA39" s="33"/>
      <c r="UCB39" s="20"/>
      <c r="UCC39" s="20"/>
      <c r="UCD39" s="36"/>
      <c r="UCE39" s="37"/>
      <c r="UCF39" s="37"/>
      <c r="UCG39" s="37"/>
      <c r="UCH39" s="37"/>
      <c r="UCI39" s="37"/>
      <c r="UCJ39" s="37"/>
      <c r="UCK39" s="37"/>
      <c r="UCL39" s="37"/>
      <c r="UCM39" s="37"/>
      <c r="UCN39" s="37"/>
      <c r="UCO39" s="37"/>
      <c r="UCP39" s="37"/>
      <c r="UCQ39" s="37"/>
      <c r="UCR39" s="37"/>
      <c r="UCS39" s="37"/>
      <c r="UCT39" s="37"/>
      <c r="UCU39" s="37"/>
      <c r="UCV39" s="37"/>
      <c r="UCW39" s="33"/>
      <c r="UCX39" s="20"/>
      <c r="UCY39" s="20"/>
      <c r="UCZ39" s="36"/>
      <c r="UDA39" s="37"/>
      <c r="UDB39" s="37"/>
      <c r="UDC39" s="37"/>
      <c r="UDD39" s="37"/>
      <c r="UDE39" s="37"/>
      <c r="UDF39" s="37"/>
      <c r="UDG39" s="37"/>
      <c r="UDH39" s="37"/>
      <c r="UDI39" s="37"/>
      <c r="UDJ39" s="37"/>
      <c r="UDK39" s="37"/>
      <c r="UDL39" s="37"/>
      <c r="UDM39" s="37"/>
      <c r="UDN39" s="37"/>
      <c r="UDO39" s="37"/>
      <c r="UDP39" s="37"/>
      <c r="UDQ39" s="37"/>
      <c r="UDR39" s="37"/>
      <c r="UDS39" s="33"/>
      <c r="UDT39" s="20"/>
      <c r="UDU39" s="20"/>
      <c r="UDV39" s="36"/>
      <c r="UDW39" s="37"/>
      <c r="UDX39" s="37"/>
      <c r="UDY39" s="37"/>
      <c r="UDZ39" s="37"/>
      <c r="UEA39" s="37"/>
      <c r="UEB39" s="37"/>
      <c r="UEC39" s="37"/>
      <c r="UED39" s="37"/>
      <c r="UEE39" s="37"/>
      <c r="UEF39" s="37"/>
      <c r="UEG39" s="37"/>
      <c r="UEH39" s="37"/>
      <c r="UEI39" s="37"/>
      <c r="UEJ39" s="37"/>
      <c r="UEK39" s="37"/>
      <c r="UEL39" s="37"/>
      <c r="UEM39" s="37"/>
      <c r="UEN39" s="37"/>
      <c r="UEO39" s="33"/>
      <c r="UEP39" s="20"/>
      <c r="UEQ39" s="20"/>
      <c r="UER39" s="36"/>
      <c r="UES39" s="37"/>
      <c r="UET39" s="37"/>
      <c r="UEU39" s="37"/>
      <c r="UEV39" s="37"/>
      <c r="UEW39" s="37"/>
      <c r="UEX39" s="37"/>
      <c r="UEY39" s="37"/>
      <c r="UEZ39" s="37"/>
      <c r="UFA39" s="37"/>
      <c r="UFB39" s="37"/>
      <c r="UFC39" s="37"/>
      <c r="UFD39" s="37"/>
      <c r="UFE39" s="37"/>
      <c r="UFF39" s="37"/>
      <c r="UFG39" s="37"/>
      <c r="UFH39" s="37"/>
      <c r="UFI39" s="37"/>
      <c r="UFJ39" s="37"/>
      <c r="UFK39" s="33"/>
      <c r="UFL39" s="20"/>
      <c r="UFM39" s="20"/>
      <c r="UFN39" s="36"/>
      <c r="UFO39" s="37"/>
      <c r="UFP39" s="37"/>
      <c r="UFQ39" s="37"/>
      <c r="UFR39" s="37"/>
      <c r="UFS39" s="37"/>
      <c r="UFT39" s="37"/>
      <c r="UFU39" s="37"/>
      <c r="UFV39" s="37"/>
      <c r="UFW39" s="37"/>
      <c r="UFX39" s="37"/>
      <c r="UFY39" s="37"/>
      <c r="UFZ39" s="37"/>
      <c r="UGA39" s="37"/>
      <c r="UGB39" s="37"/>
      <c r="UGC39" s="37"/>
      <c r="UGD39" s="37"/>
      <c r="UGE39" s="37"/>
      <c r="UGF39" s="37"/>
      <c r="UGG39" s="33"/>
      <c r="UGH39" s="20"/>
      <c r="UGI39" s="20"/>
      <c r="UGJ39" s="36"/>
      <c r="UGK39" s="37"/>
      <c r="UGL39" s="37"/>
      <c r="UGM39" s="37"/>
      <c r="UGN39" s="37"/>
      <c r="UGO39" s="37"/>
      <c r="UGP39" s="37"/>
      <c r="UGQ39" s="37"/>
      <c r="UGR39" s="37"/>
      <c r="UGS39" s="37"/>
      <c r="UGT39" s="37"/>
      <c r="UGU39" s="37"/>
      <c r="UGV39" s="37"/>
      <c r="UGW39" s="37"/>
      <c r="UGX39" s="37"/>
      <c r="UGY39" s="37"/>
      <c r="UGZ39" s="37"/>
      <c r="UHA39" s="37"/>
      <c r="UHB39" s="37"/>
      <c r="UHC39" s="33"/>
      <c r="UHD39" s="20"/>
      <c r="UHE39" s="20"/>
      <c r="UHF39" s="36"/>
      <c r="UHG39" s="37"/>
      <c r="UHH39" s="37"/>
      <c r="UHI39" s="37"/>
      <c r="UHJ39" s="37"/>
      <c r="UHK39" s="37"/>
      <c r="UHL39" s="37"/>
      <c r="UHM39" s="37"/>
      <c r="UHN39" s="37"/>
      <c r="UHO39" s="37"/>
      <c r="UHP39" s="37"/>
      <c r="UHQ39" s="37"/>
      <c r="UHR39" s="37"/>
      <c r="UHS39" s="37"/>
      <c r="UHT39" s="37"/>
      <c r="UHU39" s="37"/>
      <c r="UHV39" s="37"/>
      <c r="UHW39" s="37"/>
      <c r="UHX39" s="37"/>
      <c r="UHY39" s="33"/>
      <c r="UHZ39" s="20"/>
      <c r="UIA39" s="20"/>
      <c r="UIB39" s="36"/>
      <c r="UIC39" s="37"/>
      <c r="UID39" s="37"/>
      <c r="UIE39" s="37"/>
      <c r="UIF39" s="37"/>
      <c r="UIG39" s="37"/>
      <c r="UIH39" s="37"/>
      <c r="UII39" s="37"/>
      <c r="UIJ39" s="37"/>
      <c r="UIK39" s="37"/>
      <c r="UIL39" s="37"/>
      <c r="UIM39" s="37"/>
      <c r="UIN39" s="37"/>
      <c r="UIO39" s="37"/>
      <c r="UIP39" s="37"/>
      <c r="UIQ39" s="37"/>
      <c r="UIR39" s="37"/>
      <c r="UIS39" s="37"/>
      <c r="UIT39" s="37"/>
      <c r="UIU39" s="33"/>
      <c r="UIV39" s="20"/>
      <c r="UIW39" s="20"/>
      <c r="UIX39" s="36"/>
      <c r="UIY39" s="37"/>
      <c r="UIZ39" s="37"/>
      <c r="UJA39" s="37"/>
      <c r="UJB39" s="37"/>
      <c r="UJC39" s="37"/>
      <c r="UJD39" s="37"/>
      <c r="UJE39" s="37"/>
      <c r="UJF39" s="37"/>
      <c r="UJG39" s="37"/>
      <c r="UJH39" s="37"/>
      <c r="UJI39" s="37"/>
      <c r="UJJ39" s="37"/>
      <c r="UJK39" s="37"/>
      <c r="UJL39" s="37"/>
      <c r="UJM39" s="37"/>
      <c r="UJN39" s="37"/>
      <c r="UJO39" s="37"/>
      <c r="UJP39" s="37"/>
      <c r="UJQ39" s="33"/>
      <c r="UJR39" s="20"/>
      <c r="UJS39" s="20"/>
      <c r="UJT39" s="36"/>
      <c r="UJU39" s="37"/>
      <c r="UJV39" s="37"/>
      <c r="UJW39" s="37"/>
      <c r="UJX39" s="37"/>
      <c r="UJY39" s="37"/>
      <c r="UJZ39" s="37"/>
      <c r="UKA39" s="37"/>
      <c r="UKB39" s="37"/>
      <c r="UKC39" s="37"/>
      <c r="UKD39" s="37"/>
      <c r="UKE39" s="37"/>
      <c r="UKF39" s="37"/>
      <c r="UKG39" s="37"/>
      <c r="UKH39" s="37"/>
      <c r="UKI39" s="37"/>
      <c r="UKJ39" s="37"/>
      <c r="UKK39" s="37"/>
      <c r="UKL39" s="37"/>
      <c r="UKM39" s="33"/>
      <c r="UKN39" s="20"/>
      <c r="UKO39" s="20"/>
      <c r="UKP39" s="36"/>
      <c r="UKQ39" s="37"/>
      <c r="UKR39" s="37"/>
      <c r="UKS39" s="37"/>
      <c r="UKT39" s="37"/>
      <c r="UKU39" s="37"/>
      <c r="UKV39" s="37"/>
      <c r="UKW39" s="37"/>
      <c r="UKX39" s="37"/>
      <c r="UKY39" s="37"/>
      <c r="UKZ39" s="37"/>
      <c r="ULA39" s="37"/>
      <c r="ULB39" s="37"/>
      <c r="ULC39" s="37"/>
      <c r="ULD39" s="37"/>
      <c r="ULE39" s="37"/>
      <c r="ULF39" s="37"/>
      <c r="ULG39" s="37"/>
      <c r="ULH39" s="37"/>
      <c r="ULI39" s="33"/>
      <c r="ULJ39" s="20"/>
      <c r="ULK39" s="20"/>
      <c r="ULL39" s="36"/>
      <c r="ULM39" s="37"/>
      <c r="ULN39" s="37"/>
      <c r="ULO39" s="37"/>
      <c r="ULP39" s="37"/>
      <c r="ULQ39" s="37"/>
      <c r="ULR39" s="37"/>
      <c r="ULS39" s="37"/>
      <c r="ULT39" s="37"/>
      <c r="ULU39" s="37"/>
      <c r="ULV39" s="37"/>
      <c r="ULW39" s="37"/>
      <c r="ULX39" s="37"/>
      <c r="ULY39" s="37"/>
      <c r="ULZ39" s="37"/>
      <c r="UMA39" s="37"/>
      <c r="UMB39" s="37"/>
      <c r="UMC39" s="37"/>
      <c r="UMD39" s="37"/>
      <c r="UME39" s="33"/>
      <c r="UMF39" s="20"/>
      <c r="UMG39" s="20"/>
      <c r="UMH39" s="36"/>
      <c r="UMI39" s="37"/>
      <c r="UMJ39" s="37"/>
      <c r="UMK39" s="37"/>
      <c r="UML39" s="37"/>
      <c r="UMM39" s="37"/>
      <c r="UMN39" s="37"/>
      <c r="UMO39" s="37"/>
      <c r="UMP39" s="37"/>
      <c r="UMQ39" s="37"/>
      <c r="UMR39" s="37"/>
      <c r="UMS39" s="37"/>
      <c r="UMT39" s="37"/>
      <c r="UMU39" s="37"/>
      <c r="UMV39" s="37"/>
      <c r="UMW39" s="37"/>
      <c r="UMX39" s="37"/>
      <c r="UMY39" s="37"/>
      <c r="UMZ39" s="37"/>
      <c r="UNA39" s="33"/>
      <c r="UNB39" s="20"/>
      <c r="UNC39" s="20"/>
      <c r="UND39" s="36"/>
      <c r="UNE39" s="37"/>
      <c r="UNF39" s="37"/>
      <c r="UNG39" s="37"/>
      <c r="UNH39" s="37"/>
      <c r="UNI39" s="37"/>
      <c r="UNJ39" s="37"/>
      <c r="UNK39" s="37"/>
      <c r="UNL39" s="37"/>
      <c r="UNM39" s="37"/>
      <c r="UNN39" s="37"/>
      <c r="UNO39" s="37"/>
      <c r="UNP39" s="37"/>
      <c r="UNQ39" s="37"/>
      <c r="UNR39" s="37"/>
      <c r="UNS39" s="37"/>
      <c r="UNT39" s="37"/>
      <c r="UNU39" s="37"/>
      <c r="UNV39" s="37"/>
      <c r="UNW39" s="33"/>
      <c r="UNX39" s="20"/>
      <c r="UNY39" s="20"/>
      <c r="UNZ39" s="36"/>
      <c r="UOA39" s="37"/>
      <c r="UOB39" s="37"/>
      <c r="UOC39" s="37"/>
      <c r="UOD39" s="37"/>
      <c r="UOE39" s="37"/>
      <c r="UOF39" s="37"/>
      <c r="UOG39" s="37"/>
      <c r="UOH39" s="37"/>
      <c r="UOI39" s="37"/>
      <c r="UOJ39" s="37"/>
      <c r="UOK39" s="37"/>
      <c r="UOL39" s="37"/>
      <c r="UOM39" s="37"/>
      <c r="UON39" s="37"/>
      <c r="UOO39" s="37"/>
      <c r="UOP39" s="37"/>
      <c r="UOQ39" s="37"/>
      <c r="UOR39" s="37"/>
      <c r="UOS39" s="33"/>
      <c r="UOT39" s="20"/>
      <c r="UOU39" s="20"/>
      <c r="UOV39" s="36"/>
      <c r="UOW39" s="37"/>
      <c r="UOX39" s="37"/>
      <c r="UOY39" s="37"/>
      <c r="UOZ39" s="37"/>
      <c r="UPA39" s="37"/>
      <c r="UPB39" s="37"/>
      <c r="UPC39" s="37"/>
      <c r="UPD39" s="37"/>
      <c r="UPE39" s="37"/>
      <c r="UPF39" s="37"/>
      <c r="UPG39" s="37"/>
      <c r="UPH39" s="37"/>
      <c r="UPI39" s="37"/>
      <c r="UPJ39" s="37"/>
      <c r="UPK39" s="37"/>
      <c r="UPL39" s="37"/>
      <c r="UPM39" s="37"/>
      <c r="UPN39" s="37"/>
      <c r="UPO39" s="33"/>
      <c r="UPP39" s="20"/>
      <c r="UPQ39" s="20"/>
      <c r="UPR39" s="36"/>
      <c r="UPS39" s="37"/>
      <c r="UPT39" s="37"/>
      <c r="UPU39" s="37"/>
      <c r="UPV39" s="37"/>
      <c r="UPW39" s="37"/>
      <c r="UPX39" s="37"/>
      <c r="UPY39" s="37"/>
      <c r="UPZ39" s="37"/>
      <c r="UQA39" s="37"/>
      <c r="UQB39" s="37"/>
      <c r="UQC39" s="37"/>
      <c r="UQD39" s="37"/>
      <c r="UQE39" s="37"/>
      <c r="UQF39" s="37"/>
      <c r="UQG39" s="37"/>
      <c r="UQH39" s="37"/>
      <c r="UQI39" s="37"/>
      <c r="UQJ39" s="37"/>
      <c r="UQK39" s="33"/>
      <c r="UQL39" s="20"/>
      <c r="UQM39" s="20"/>
      <c r="UQN39" s="36"/>
      <c r="UQO39" s="37"/>
      <c r="UQP39" s="37"/>
      <c r="UQQ39" s="37"/>
      <c r="UQR39" s="37"/>
      <c r="UQS39" s="37"/>
      <c r="UQT39" s="37"/>
      <c r="UQU39" s="37"/>
      <c r="UQV39" s="37"/>
      <c r="UQW39" s="37"/>
      <c r="UQX39" s="37"/>
      <c r="UQY39" s="37"/>
      <c r="UQZ39" s="37"/>
      <c r="URA39" s="37"/>
      <c r="URB39" s="37"/>
      <c r="URC39" s="37"/>
      <c r="URD39" s="37"/>
      <c r="URE39" s="37"/>
      <c r="URF39" s="37"/>
      <c r="URG39" s="33"/>
      <c r="URH39" s="20"/>
      <c r="URI39" s="20"/>
      <c r="URJ39" s="36"/>
      <c r="URK39" s="37"/>
      <c r="URL39" s="37"/>
      <c r="URM39" s="37"/>
      <c r="URN39" s="37"/>
      <c r="URO39" s="37"/>
      <c r="URP39" s="37"/>
      <c r="URQ39" s="37"/>
      <c r="URR39" s="37"/>
      <c r="URS39" s="37"/>
      <c r="URT39" s="37"/>
      <c r="URU39" s="37"/>
      <c r="URV39" s="37"/>
      <c r="URW39" s="37"/>
      <c r="URX39" s="37"/>
      <c r="URY39" s="37"/>
      <c r="URZ39" s="37"/>
      <c r="USA39" s="37"/>
      <c r="USB39" s="37"/>
      <c r="USC39" s="33"/>
      <c r="USD39" s="20"/>
      <c r="USE39" s="20"/>
      <c r="USF39" s="36"/>
      <c r="USG39" s="37"/>
      <c r="USH39" s="37"/>
      <c r="USI39" s="37"/>
      <c r="USJ39" s="37"/>
      <c r="USK39" s="37"/>
      <c r="USL39" s="37"/>
      <c r="USM39" s="37"/>
      <c r="USN39" s="37"/>
      <c r="USO39" s="37"/>
      <c r="USP39" s="37"/>
      <c r="USQ39" s="37"/>
      <c r="USR39" s="37"/>
      <c r="USS39" s="37"/>
      <c r="UST39" s="37"/>
      <c r="USU39" s="37"/>
      <c r="USV39" s="37"/>
      <c r="USW39" s="37"/>
      <c r="USX39" s="37"/>
      <c r="USY39" s="33"/>
      <c r="USZ39" s="20"/>
      <c r="UTA39" s="20"/>
      <c r="UTB39" s="36"/>
      <c r="UTC39" s="37"/>
      <c r="UTD39" s="37"/>
      <c r="UTE39" s="37"/>
      <c r="UTF39" s="37"/>
      <c r="UTG39" s="37"/>
      <c r="UTH39" s="37"/>
      <c r="UTI39" s="37"/>
      <c r="UTJ39" s="37"/>
      <c r="UTK39" s="37"/>
      <c r="UTL39" s="37"/>
      <c r="UTM39" s="37"/>
      <c r="UTN39" s="37"/>
      <c r="UTO39" s="37"/>
      <c r="UTP39" s="37"/>
      <c r="UTQ39" s="37"/>
      <c r="UTR39" s="37"/>
      <c r="UTS39" s="37"/>
      <c r="UTT39" s="37"/>
      <c r="UTU39" s="33"/>
      <c r="UTV39" s="20"/>
      <c r="UTW39" s="20"/>
      <c r="UTX39" s="36"/>
      <c r="UTY39" s="37"/>
      <c r="UTZ39" s="37"/>
      <c r="UUA39" s="37"/>
      <c r="UUB39" s="37"/>
      <c r="UUC39" s="37"/>
      <c r="UUD39" s="37"/>
      <c r="UUE39" s="37"/>
      <c r="UUF39" s="37"/>
      <c r="UUG39" s="37"/>
      <c r="UUH39" s="37"/>
      <c r="UUI39" s="37"/>
      <c r="UUJ39" s="37"/>
      <c r="UUK39" s="37"/>
      <c r="UUL39" s="37"/>
      <c r="UUM39" s="37"/>
      <c r="UUN39" s="37"/>
      <c r="UUO39" s="37"/>
      <c r="UUP39" s="37"/>
      <c r="UUQ39" s="33"/>
      <c r="UUR39" s="20"/>
      <c r="UUS39" s="20"/>
      <c r="UUT39" s="36"/>
      <c r="UUU39" s="37"/>
      <c r="UUV39" s="37"/>
      <c r="UUW39" s="37"/>
      <c r="UUX39" s="37"/>
      <c r="UUY39" s="37"/>
      <c r="UUZ39" s="37"/>
      <c r="UVA39" s="37"/>
      <c r="UVB39" s="37"/>
      <c r="UVC39" s="37"/>
      <c r="UVD39" s="37"/>
      <c r="UVE39" s="37"/>
      <c r="UVF39" s="37"/>
      <c r="UVG39" s="37"/>
      <c r="UVH39" s="37"/>
      <c r="UVI39" s="37"/>
      <c r="UVJ39" s="37"/>
      <c r="UVK39" s="37"/>
      <c r="UVL39" s="37"/>
      <c r="UVM39" s="33"/>
      <c r="UVN39" s="20"/>
      <c r="UVO39" s="20"/>
      <c r="UVP39" s="36"/>
      <c r="UVQ39" s="37"/>
      <c r="UVR39" s="37"/>
      <c r="UVS39" s="37"/>
      <c r="UVT39" s="37"/>
      <c r="UVU39" s="37"/>
      <c r="UVV39" s="37"/>
      <c r="UVW39" s="37"/>
      <c r="UVX39" s="37"/>
      <c r="UVY39" s="37"/>
      <c r="UVZ39" s="37"/>
      <c r="UWA39" s="37"/>
      <c r="UWB39" s="37"/>
      <c r="UWC39" s="37"/>
      <c r="UWD39" s="37"/>
      <c r="UWE39" s="37"/>
      <c r="UWF39" s="37"/>
      <c r="UWG39" s="37"/>
      <c r="UWH39" s="37"/>
      <c r="UWI39" s="33"/>
      <c r="UWJ39" s="20"/>
      <c r="UWK39" s="20"/>
      <c r="UWL39" s="36"/>
      <c r="UWM39" s="37"/>
      <c r="UWN39" s="37"/>
      <c r="UWO39" s="37"/>
      <c r="UWP39" s="37"/>
      <c r="UWQ39" s="37"/>
      <c r="UWR39" s="37"/>
      <c r="UWS39" s="37"/>
      <c r="UWT39" s="37"/>
      <c r="UWU39" s="37"/>
      <c r="UWV39" s="37"/>
      <c r="UWW39" s="37"/>
      <c r="UWX39" s="37"/>
      <c r="UWY39" s="37"/>
      <c r="UWZ39" s="37"/>
      <c r="UXA39" s="37"/>
      <c r="UXB39" s="37"/>
      <c r="UXC39" s="37"/>
      <c r="UXD39" s="37"/>
      <c r="UXE39" s="33"/>
      <c r="UXF39" s="20"/>
      <c r="UXG39" s="20"/>
      <c r="UXH39" s="36"/>
      <c r="UXI39" s="37"/>
      <c r="UXJ39" s="37"/>
      <c r="UXK39" s="37"/>
      <c r="UXL39" s="37"/>
      <c r="UXM39" s="37"/>
      <c r="UXN39" s="37"/>
      <c r="UXO39" s="37"/>
      <c r="UXP39" s="37"/>
      <c r="UXQ39" s="37"/>
      <c r="UXR39" s="37"/>
      <c r="UXS39" s="37"/>
      <c r="UXT39" s="37"/>
      <c r="UXU39" s="37"/>
      <c r="UXV39" s="37"/>
      <c r="UXW39" s="37"/>
      <c r="UXX39" s="37"/>
      <c r="UXY39" s="37"/>
      <c r="UXZ39" s="37"/>
      <c r="UYA39" s="33"/>
      <c r="UYB39" s="20"/>
      <c r="UYC39" s="20"/>
      <c r="UYD39" s="36"/>
      <c r="UYE39" s="37"/>
      <c r="UYF39" s="37"/>
      <c r="UYG39" s="37"/>
      <c r="UYH39" s="37"/>
      <c r="UYI39" s="37"/>
      <c r="UYJ39" s="37"/>
      <c r="UYK39" s="37"/>
      <c r="UYL39" s="37"/>
      <c r="UYM39" s="37"/>
      <c r="UYN39" s="37"/>
      <c r="UYO39" s="37"/>
      <c r="UYP39" s="37"/>
      <c r="UYQ39" s="37"/>
      <c r="UYR39" s="37"/>
      <c r="UYS39" s="37"/>
      <c r="UYT39" s="37"/>
      <c r="UYU39" s="37"/>
      <c r="UYV39" s="37"/>
      <c r="UYW39" s="33"/>
      <c r="UYX39" s="20"/>
      <c r="UYY39" s="20"/>
      <c r="UYZ39" s="36"/>
      <c r="UZA39" s="37"/>
      <c r="UZB39" s="37"/>
      <c r="UZC39" s="37"/>
      <c r="UZD39" s="37"/>
      <c r="UZE39" s="37"/>
      <c r="UZF39" s="37"/>
      <c r="UZG39" s="37"/>
      <c r="UZH39" s="37"/>
      <c r="UZI39" s="37"/>
      <c r="UZJ39" s="37"/>
      <c r="UZK39" s="37"/>
      <c r="UZL39" s="37"/>
      <c r="UZM39" s="37"/>
      <c r="UZN39" s="37"/>
      <c r="UZO39" s="37"/>
      <c r="UZP39" s="37"/>
      <c r="UZQ39" s="37"/>
      <c r="UZR39" s="37"/>
      <c r="UZS39" s="33"/>
      <c r="UZT39" s="20"/>
      <c r="UZU39" s="20"/>
      <c r="UZV39" s="36"/>
      <c r="UZW39" s="37"/>
      <c r="UZX39" s="37"/>
      <c r="UZY39" s="37"/>
      <c r="UZZ39" s="37"/>
      <c r="VAA39" s="37"/>
      <c r="VAB39" s="37"/>
      <c r="VAC39" s="37"/>
      <c r="VAD39" s="37"/>
      <c r="VAE39" s="37"/>
      <c r="VAF39" s="37"/>
      <c r="VAG39" s="37"/>
      <c r="VAH39" s="37"/>
      <c r="VAI39" s="37"/>
      <c r="VAJ39" s="37"/>
      <c r="VAK39" s="37"/>
      <c r="VAL39" s="37"/>
      <c r="VAM39" s="37"/>
      <c r="VAN39" s="37"/>
      <c r="VAO39" s="33"/>
      <c r="VAP39" s="20"/>
      <c r="VAQ39" s="20"/>
      <c r="VAR39" s="36"/>
      <c r="VAS39" s="37"/>
      <c r="VAT39" s="37"/>
      <c r="VAU39" s="37"/>
      <c r="VAV39" s="37"/>
      <c r="VAW39" s="37"/>
      <c r="VAX39" s="37"/>
      <c r="VAY39" s="37"/>
      <c r="VAZ39" s="37"/>
      <c r="VBA39" s="37"/>
      <c r="VBB39" s="37"/>
      <c r="VBC39" s="37"/>
      <c r="VBD39" s="37"/>
      <c r="VBE39" s="37"/>
      <c r="VBF39" s="37"/>
      <c r="VBG39" s="37"/>
      <c r="VBH39" s="37"/>
      <c r="VBI39" s="37"/>
      <c r="VBJ39" s="37"/>
      <c r="VBK39" s="33"/>
      <c r="VBL39" s="20"/>
      <c r="VBM39" s="20"/>
      <c r="VBN39" s="36"/>
      <c r="VBO39" s="37"/>
      <c r="VBP39" s="37"/>
      <c r="VBQ39" s="37"/>
      <c r="VBR39" s="37"/>
      <c r="VBS39" s="37"/>
      <c r="VBT39" s="37"/>
      <c r="VBU39" s="37"/>
      <c r="VBV39" s="37"/>
      <c r="VBW39" s="37"/>
      <c r="VBX39" s="37"/>
      <c r="VBY39" s="37"/>
      <c r="VBZ39" s="37"/>
      <c r="VCA39" s="37"/>
      <c r="VCB39" s="37"/>
      <c r="VCC39" s="37"/>
      <c r="VCD39" s="37"/>
      <c r="VCE39" s="37"/>
      <c r="VCF39" s="37"/>
      <c r="VCG39" s="33"/>
      <c r="VCH39" s="20"/>
      <c r="VCI39" s="20"/>
      <c r="VCJ39" s="36"/>
      <c r="VCK39" s="37"/>
      <c r="VCL39" s="37"/>
      <c r="VCM39" s="37"/>
      <c r="VCN39" s="37"/>
      <c r="VCO39" s="37"/>
      <c r="VCP39" s="37"/>
      <c r="VCQ39" s="37"/>
      <c r="VCR39" s="37"/>
      <c r="VCS39" s="37"/>
      <c r="VCT39" s="37"/>
      <c r="VCU39" s="37"/>
      <c r="VCV39" s="37"/>
      <c r="VCW39" s="37"/>
      <c r="VCX39" s="37"/>
      <c r="VCY39" s="37"/>
      <c r="VCZ39" s="37"/>
      <c r="VDA39" s="37"/>
      <c r="VDB39" s="37"/>
      <c r="VDC39" s="33"/>
      <c r="VDD39" s="20"/>
      <c r="VDE39" s="20"/>
      <c r="VDF39" s="36"/>
      <c r="VDG39" s="37"/>
      <c r="VDH39" s="37"/>
      <c r="VDI39" s="37"/>
      <c r="VDJ39" s="37"/>
      <c r="VDK39" s="37"/>
      <c r="VDL39" s="37"/>
      <c r="VDM39" s="37"/>
      <c r="VDN39" s="37"/>
      <c r="VDO39" s="37"/>
      <c r="VDP39" s="37"/>
      <c r="VDQ39" s="37"/>
      <c r="VDR39" s="37"/>
      <c r="VDS39" s="37"/>
      <c r="VDT39" s="37"/>
      <c r="VDU39" s="37"/>
      <c r="VDV39" s="37"/>
      <c r="VDW39" s="37"/>
      <c r="VDX39" s="37"/>
      <c r="VDY39" s="33"/>
      <c r="VDZ39" s="20"/>
      <c r="VEA39" s="20"/>
      <c r="VEB39" s="36"/>
      <c r="VEC39" s="37"/>
      <c r="VED39" s="37"/>
      <c r="VEE39" s="37"/>
      <c r="VEF39" s="37"/>
      <c r="VEG39" s="37"/>
      <c r="VEH39" s="37"/>
      <c r="VEI39" s="37"/>
      <c r="VEJ39" s="37"/>
      <c r="VEK39" s="37"/>
      <c r="VEL39" s="37"/>
      <c r="VEM39" s="37"/>
      <c r="VEN39" s="37"/>
      <c r="VEO39" s="37"/>
      <c r="VEP39" s="37"/>
      <c r="VEQ39" s="37"/>
      <c r="VER39" s="37"/>
      <c r="VES39" s="37"/>
      <c r="VET39" s="37"/>
      <c r="VEU39" s="33"/>
      <c r="VEV39" s="20"/>
      <c r="VEW39" s="20"/>
      <c r="VEX39" s="36"/>
      <c r="VEY39" s="37"/>
      <c r="VEZ39" s="37"/>
      <c r="VFA39" s="37"/>
      <c r="VFB39" s="37"/>
      <c r="VFC39" s="37"/>
      <c r="VFD39" s="37"/>
      <c r="VFE39" s="37"/>
      <c r="VFF39" s="37"/>
      <c r="VFG39" s="37"/>
      <c r="VFH39" s="37"/>
      <c r="VFI39" s="37"/>
      <c r="VFJ39" s="37"/>
      <c r="VFK39" s="37"/>
      <c r="VFL39" s="37"/>
      <c r="VFM39" s="37"/>
      <c r="VFN39" s="37"/>
      <c r="VFO39" s="37"/>
      <c r="VFP39" s="37"/>
      <c r="VFQ39" s="33"/>
      <c r="VFR39" s="20"/>
      <c r="VFS39" s="20"/>
      <c r="VFT39" s="36"/>
      <c r="VFU39" s="37"/>
      <c r="VFV39" s="37"/>
      <c r="VFW39" s="37"/>
      <c r="VFX39" s="37"/>
      <c r="VFY39" s="37"/>
      <c r="VFZ39" s="37"/>
      <c r="VGA39" s="37"/>
      <c r="VGB39" s="37"/>
      <c r="VGC39" s="37"/>
      <c r="VGD39" s="37"/>
      <c r="VGE39" s="37"/>
      <c r="VGF39" s="37"/>
      <c r="VGG39" s="37"/>
      <c r="VGH39" s="37"/>
      <c r="VGI39" s="37"/>
      <c r="VGJ39" s="37"/>
      <c r="VGK39" s="37"/>
      <c r="VGL39" s="37"/>
      <c r="VGM39" s="33"/>
      <c r="VGN39" s="20"/>
      <c r="VGO39" s="20"/>
      <c r="VGP39" s="36"/>
      <c r="VGQ39" s="37"/>
      <c r="VGR39" s="37"/>
      <c r="VGS39" s="37"/>
      <c r="VGT39" s="37"/>
      <c r="VGU39" s="37"/>
      <c r="VGV39" s="37"/>
      <c r="VGW39" s="37"/>
      <c r="VGX39" s="37"/>
      <c r="VGY39" s="37"/>
      <c r="VGZ39" s="37"/>
      <c r="VHA39" s="37"/>
      <c r="VHB39" s="37"/>
      <c r="VHC39" s="37"/>
      <c r="VHD39" s="37"/>
      <c r="VHE39" s="37"/>
      <c r="VHF39" s="37"/>
      <c r="VHG39" s="37"/>
      <c r="VHH39" s="37"/>
      <c r="VHI39" s="33"/>
      <c r="VHJ39" s="20"/>
      <c r="VHK39" s="20"/>
      <c r="VHL39" s="36"/>
      <c r="VHM39" s="37"/>
      <c r="VHN39" s="37"/>
      <c r="VHO39" s="37"/>
      <c r="VHP39" s="37"/>
      <c r="VHQ39" s="37"/>
      <c r="VHR39" s="37"/>
      <c r="VHS39" s="37"/>
      <c r="VHT39" s="37"/>
      <c r="VHU39" s="37"/>
      <c r="VHV39" s="37"/>
      <c r="VHW39" s="37"/>
      <c r="VHX39" s="37"/>
      <c r="VHY39" s="37"/>
      <c r="VHZ39" s="37"/>
      <c r="VIA39" s="37"/>
      <c r="VIB39" s="37"/>
      <c r="VIC39" s="37"/>
      <c r="VID39" s="37"/>
      <c r="VIE39" s="33"/>
      <c r="VIF39" s="20"/>
      <c r="VIG39" s="20"/>
      <c r="VIH39" s="36"/>
      <c r="VII39" s="37"/>
      <c r="VIJ39" s="37"/>
      <c r="VIK39" s="37"/>
      <c r="VIL39" s="37"/>
      <c r="VIM39" s="37"/>
      <c r="VIN39" s="37"/>
      <c r="VIO39" s="37"/>
      <c r="VIP39" s="37"/>
      <c r="VIQ39" s="37"/>
      <c r="VIR39" s="37"/>
      <c r="VIS39" s="37"/>
      <c r="VIT39" s="37"/>
      <c r="VIU39" s="37"/>
      <c r="VIV39" s="37"/>
      <c r="VIW39" s="37"/>
      <c r="VIX39" s="37"/>
      <c r="VIY39" s="37"/>
      <c r="VIZ39" s="37"/>
      <c r="VJA39" s="33"/>
      <c r="VJB39" s="20"/>
      <c r="VJC39" s="20"/>
      <c r="VJD39" s="36"/>
      <c r="VJE39" s="37"/>
      <c r="VJF39" s="37"/>
      <c r="VJG39" s="37"/>
      <c r="VJH39" s="37"/>
      <c r="VJI39" s="37"/>
      <c r="VJJ39" s="37"/>
      <c r="VJK39" s="37"/>
      <c r="VJL39" s="37"/>
      <c r="VJM39" s="37"/>
      <c r="VJN39" s="37"/>
      <c r="VJO39" s="37"/>
      <c r="VJP39" s="37"/>
      <c r="VJQ39" s="37"/>
      <c r="VJR39" s="37"/>
      <c r="VJS39" s="37"/>
      <c r="VJT39" s="37"/>
      <c r="VJU39" s="37"/>
      <c r="VJV39" s="37"/>
      <c r="VJW39" s="33"/>
      <c r="VJX39" s="20"/>
      <c r="VJY39" s="20"/>
      <c r="VJZ39" s="36"/>
      <c r="VKA39" s="37"/>
      <c r="VKB39" s="37"/>
      <c r="VKC39" s="37"/>
      <c r="VKD39" s="37"/>
      <c r="VKE39" s="37"/>
      <c r="VKF39" s="37"/>
      <c r="VKG39" s="37"/>
      <c r="VKH39" s="37"/>
      <c r="VKI39" s="37"/>
      <c r="VKJ39" s="37"/>
      <c r="VKK39" s="37"/>
      <c r="VKL39" s="37"/>
      <c r="VKM39" s="37"/>
      <c r="VKN39" s="37"/>
      <c r="VKO39" s="37"/>
      <c r="VKP39" s="37"/>
      <c r="VKQ39" s="37"/>
      <c r="VKR39" s="37"/>
      <c r="VKS39" s="33"/>
      <c r="VKT39" s="20"/>
      <c r="VKU39" s="20"/>
      <c r="VKV39" s="36"/>
      <c r="VKW39" s="37"/>
      <c r="VKX39" s="37"/>
      <c r="VKY39" s="37"/>
      <c r="VKZ39" s="37"/>
      <c r="VLA39" s="37"/>
      <c r="VLB39" s="37"/>
      <c r="VLC39" s="37"/>
      <c r="VLD39" s="37"/>
      <c r="VLE39" s="37"/>
      <c r="VLF39" s="37"/>
      <c r="VLG39" s="37"/>
      <c r="VLH39" s="37"/>
      <c r="VLI39" s="37"/>
      <c r="VLJ39" s="37"/>
      <c r="VLK39" s="37"/>
      <c r="VLL39" s="37"/>
      <c r="VLM39" s="37"/>
      <c r="VLN39" s="37"/>
      <c r="VLO39" s="33"/>
      <c r="VLP39" s="20"/>
      <c r="VLQ39" s="20"/>
      <c r="VLR39" s="36"/>
      <c r="VLS39" s="37"/>
      <c r="VLT39" s="37"/>
      <c r="VLU39" s="37"/>
      <c r="VLV39" s="37"/>
      <c r="VLW39" s="37"/>
      <c r="VLX39" s="37"/>
      <c r="VLY39" s="37"/>
      <c r="VLZ39" s="37"/>
      <c r="VMA39" s="37"/>
      <c r="VMB39" s="37"/>
      <c r="VMC39" s="37"/>
      <c r="VMD39" s="37"/>
      <c r="VME39" s="37"/>
      <c r="VMF39" s="37"/>
      <c r="VMG39" s="37"/>
      <c r="VMH39" s="37"/>
      <c r="VMI39" s="37"/>
      <c r="VMJ39" s="37"/>
      <c r="VMK39" s="33"/>
      <c r="VML39" s="20"/>
      <c r="VMM39" s="20"/>
      <c r="VMN39" s="36"/>
      <c r="VMO39" s="37"/>
      <c r="VMP39" s="37"/>
      <c r="VMQ39" s="37"/>
      <c r="VMR39" s="37"/>
      <c r="VMS39" s="37"/>
      <c r="VMT39" s="37"/>
      <c r="VMU39" s="37"/>
      <c r="VMV39" s="37"/>
      <c r="VMW39" s="37"/>
      <c r="VMX39" s="37"/>
      <c r="VMY39" s="37"/>
      <c r="VMZ39" s="37"/>
      <c r="VNA39" s="37"/>
      <c r="VNB39" s="37"/>
      <c r="VNC39" s="37"/>
      <c r="VND39" s="37"/>
      <c r="VNE39" s="37"/>
      <c r="VNF39" s="37"/>
      <c r="VNG39" s="33"/>
      <c r="VNH39" s="20"/>
      <c r="VNI39" s="20"/>
      <c r="VNJ39" s="36"/>
      <c r="VNK39" s="37"/>
      <c r="VNL39" s="37"/>
      <c r="VNM39" s="37"/>
      <c r="VNN39" s="37"/>
      <c r="VNO39" s="37"/>
      <c r="VNP39" s="37"/>
      <c r="VNQ39" s="37"/>
      <c r="VNR39" s="37"/>
      <c r="VNS39" s="37"/>
      <c r="VNT39" s="37"/>
      <c r="VNU39" s="37"/>
      <c r="VNV39" s="37"/>
      <c r="VNW39" s="37"/>
      <c r="VNX39" s="37"/>
      <c r="VNY39" s="37"/>
      <c r="VNZ39" s="37"/>
      <c r="VOA39" s="37"/>
      <c r="VOB39" s="37"/>
      <c r="VOC39" s="33"/>
      <c r="VOD39" s="20"/>
      <c r="VOE39" s="20"/>
      <c r="VOF39" s="36"/>
      <c r="VOG39" s="37"/>
      <c r="VOH39" s="37"/>
      <c r="VOI39" s="37"/>
      <c r="VOJ39" s="37"/>
      <c r="VOK39" s="37"/>
      <c r="VOL39" s="37"/>
      <c r="VOM39" s="37"/>
      <c r="VON39" s="37"/>
      <c r="VOO39" s="37"/>
      <c r="VOP39" s="37"/>
      <c r="VOQ39" s="37"/>
      <c r="VOR39" s="37"/>
      <c r="VOS39" s="37"/>
      <c r="VOT39" s="37"/>
      <c r="VOU39" s="37"/>
      <c r="VOV39" s="37"/>
      <c r="VOW39" s="37"/>
      <c r="VOX39" s="37"/>
      <c r="VOY39" s="33"/>
      <c r="VOZ39" s="20"/>
      <c r="VPA39" s="20"/>
      <c r="VPB39" s="36"/>
      <c r="VPC39" s="37"/>
      <c r="VPD39" s="37"/>
      <c r="VPE39" s="37"/>
      <c r="VPF39" s="37"/>
      <c r="VPG39" s="37"/>
      <c r="VPH39" s="37"/>
      <c r="VPI39" s="37"/>
      <c r="VPJ39" s="37"/>
      <c r="VPK39" s="37"/>
      <c r="VPL39" s="37"/>
      <c r="VPM39" s="37"/>
      <c r="VPN39" s="37"/>
      <c r="VPO39" s="37"/>
      <c r="VPP39" s="37"/>
      <c r="VPQ39" s="37"/>
      <c r="VPR39" s="37"/>
      <c r="VPS39" s="37"/>
      <c r="VPT39" s="37"/>
      <c r="VPU39" s="33"/>
      <c r="VPV39" s="20"/>
      <c r="VPW39" s="20"/>
      <c r="VPX39" s="36"/>
      <c r="VPY39" s="37"/>
      <c r="VPZ39" s="37"/>
      <c r="VQA39" s="37"/>
      <c r="VQB39" s="37"/>
      <c r="VQC39" s="37"/>
      <c r="VQD39" s="37"/>
      <c r="VQE39" s="37"/>
      <c r="VQF39" s="37"/>
      <c r="VQG39" s="37"/>
      <c r="VQH39" s="37"/>
      <c r="VQI39" s="37"/>
      <c r="VQJ39" s="37"/>
      <c r="VQK39" s="37"/>
      <c r="VQL39" s="37"/>
      <c r="VQM39" s="37"/>
      <c r="VQN39" s="37"/>
      <c r="VQO39" s="37"/>
      <c r="VQP39" s="37"/>
      <c r="VQQ39" s="33"/>
      <c r="VQR39" s="20"/>
      <c r="VQS39" s="20"/>
      <c r="VQT39" s="36"/>
      <c r="VQU39" s="37"/>
      <c r="VQV39" s="37"/>
      <c r="VQW39" s="37"/>
      <c r="VQX39" s="37"/>
      <c r="VQY39" s="37"/>
      <c r="VQZ39" s="37"/>
      <c r="VRA39" s="37"/>
      <c r="VRB39" s="37"/>
      <c r="VRC39" s="37"/>
      <c r="VRD39" s="37"/>
      <c r="VRE39" s="37"/>
      <c r="VRF39" s="37"/>
      <c r="VRG39" s="37"/>
      <c r="VRH39" s="37"/>
      <c r="VRI39" s="37"/>
      <c r="VRJ39" s="37"/>
      <c r="VRK39" s="37"/>
      <c r="VRL39" s="37"/>
      <c r="VRM39" s="33"/>
      <c r="VRN39" s="20"/>
      <c r="VRO39" s="20"/>
      <c r="VRP39" s="36"/>
      <c r="VRQ39" s="37"/>
      <c r="VRR39" s="37"/>
      <c r="VRS39" s="37"/>
      <c r="VRT39" s="37"/>
      <c r="VRU39" s="37"/>
      <c r="VRV39" s="37"/>
      <c r="VRW39" s="37"/>
      <c r="VRX39" s="37"/>
      <c r="VRY39" s="37"/>
      <c r="VRZ39" s="37"/>
      <c r="VSA39" s="37"/>
      <c r="VSB39" s="37"/>
      <c r="VSC39" s="37"/>
      <c r="VSD39" s="37"/>
      <c r="VSE39" s="37"/>
      <c r="VSF39" s="37"/>
      <c r="VSG39" s="37"/>
      <c r="VSH39" s="37"/>
      <c r="VSI39" s="33"/>
      <c r="VSJ39" s="20"/>
      <c r="VSK39" s="20"/>
      <c r="VSL39" s="36"/>
      <c r="VSM39" s="37"/>
      <c r="VSN39" s="37"/>
      <c r="VSO39" s="37"/>
      <c r="VSP39" s="37"/>
      <c r="VSQ39" s="37"/>
      <c r="VSR39" s="37"/>
      <c r="VSS39" s="37"/>
      <c r="VST39" s="37"/>
      <c r="VSU39" s="37"/>
      <c r="VSV39" s="37"/>
      <c r="VSW39" s="37"/>
      <c r="VSX39" s="37"/>
      <c r="VSY39" s="37"/>
      <c r="VSZ39" s="37"/>
      <c r="VTA39" s="37"/>
      <c r="VTB39" s="37"/>
      <c r="VTC39" s="37"/>
      <c r="VTD39" s="37"/>
      <c r="VTE39" s="33"/>
      <c r="VTF39" s="20"/>
      <c r="VTG39" s="20"/>
      <c r="VTH39" s="36"/>
      <c r="VTI39" s="37"/>
      <c r="VTJ39" s="37"/>
      <c r="VTK39" s="37"/>
      <c r="VTL39" s="37"/>
      <c r="VTM39" s="37"/>
      <c r="VTN39" s="37"/>
      <c r="VTO39" s="37"/>
      <c r="VTP39" s="37"/>
      <c r="VTQ39" s="37"/>
      <c r="VTR39" s="37"/>
      <c r="VTS39" s="37"/>
      <c r="VTT39" s="37"/>
      <c r="VTU39" s="37"/>
      <c r="VTV39" s="37"/>
      <c r="VTW39" s="37"/>
      <c r="VTX39" s="37"/>
      <c r="VTY39" s="37"/>
      <c r="VTZ39" s="37"/>
      <c r="VUA39" s="33"/>
      <c r="VUB39" s="20"/>
      <c r="VUC39" s="20"/>
      <c r="VUD39" s="36"/>
      <c r="VUE39" s="37"/>
      <c r="VUF39" s="37"/>
      <c r="VUG39" s="37"/>
      <c r="VUH39" s="37"/>
      <c r="VUI39" s="37"/>
      <c r="VUJ39" s="37"/>
      <c r="VUK39" s="37"/>
      <c r="VUL39" s="37"/>
      <c r="VUM39" s="37"/>
      <c r="VUN39" s="37"/>
      <c r="VUO39" s="37"/>
      <c r="VUP39" s="37"/>
      <c r="VUQ39" s="37"/>
      <c r="VUR39" s="37"/>
      <c r="VUS39" s="37"/>
      <c r="VUT39" s="37"/>
      <c r="VUU39" s="37"/>
      <c r="VUV39" s="37"/>
      <c r="VUW39" s="33"/>
      <c r="VUX39" s="20"/>
      <c r="VUY39" s="20"/>
      <c r="VUZ39" s="36"/>
      <c r="VVA39" s="37"/>
      <c r="VVB39" s="37"/>
      <c r="VVC39" s="37"/>
      <c r="VVD39" s="37"/>
      <c r="VVE39" s="37"/>
      <c r="VVF39" s="37"/>
      <c r="VVG39" s="37"/>
      <c r="VVH39" s="37"/>
      <c r="VVI39" s="37"/>
      <c r="VVJ39" s="37"/>
      <c r="VVK39" s="37"/>
      <c r="VVL39" s="37"/>
      <c r="VVM39" s="37"/>
      <c r="VVN39" s="37"/>
      <c r="VVO39" s="37"/>
      <c r="VVP39" s="37"/>
      <c r="VVQ39" s="37"/>
      <c r="VVR39" s="37"/>
      <c r="VVS39" s="33"/>
      <c r="VVT39" s="20"/>
      <c r="VVU39" s="20"/>
      <c r="VVV39" s="36"/>
      <c r="VVW39" s="37"/>
      <c r="VVX39" s="37"/>
      <c r="VVY39" s="37"/>
      <c r="VVZ39" s="37"/>
      <c r="VWA39" s="37"/>
      <c r="VWB39" s="37"/>
      <c r="VWC39" s="37"/>
      <c r="VWD39" s="37"/>
      <c r="VWE39" s="37"/>
      <c r="VWF39" s="37"/>
      <c r="VWG39" s="37"/>
      <c r="VWH39" s="37"/>
      <c r="VWI39" s="37"/>
      <c r="VWJ39" s="37"/>
      <c r="VWK39" s="37"/>
      <c r="VWL39" s="37"/>
      <c r="VWM39" s="37"/>
      <c r="VWN39" s="37"/>
      <c r="VWO39" s="33"/>
      <c r="VWP39" s="20"/>
      <c r="VWQ39" s="20"/>
      <c r="VWR39" s="36"/>
      <c r="VWS39" s="37"/>
      <c r="VWT39" s="37"/>
      <c r="VWU39" s="37"/>
      <c r="VWV39" s="37"/>
      <c r="VWW39" s="37"/>
      <c r="VWX39" s="37"/>
      <c r="VWY39" s="37"/>
      <c r="VWZ39" s="37"/>
      <c r="VXA39" s="37"/>
      <c r="VXB39" s="37"/>
      <c r="VXC39" s="37"/>
      <c r="VXD39" s="37"/>
      <c r="VXE39" s="37"/>
      <c r="VXF39" s="37"/>
      <c r="VXG39" s="37"/>
      <c r="VXH39" s="37"/>
      <c r="VXI39" s="37"/>
      <c r="VXJ39" s="37"/>
      <c r="VXK39" s="33"/>
      <c r="VXL39" s="20"/>
      <c r="VXM39" s="20"/>
      <c r="VXN39" s="36"/>
      <c r="VXO39" s="37"/>
      <c r="VXP39" s="37"/>
      <c r="VXQ39" s="37"/>
      <c r="VXR39" s="37"/>
      <c r="VXS39" s="37"/>
      <c r="VXT39" s="37"/>
      <c r="VXU39" s="37"/>
      <c r="VXV39" s="37"/>
      <c r="VXW39" s="37"/>
      <c r="VXX39" s="37"/>
      <c r="VXY39" s="37"/>
      <c r="VXZ39" s="37"/>
      <c r="VYA39" s="37"/>
      <c r="VYB39" s="37"/>
      <c r="VYC39" s="37"/>
      <c r="VYD39" s="37"/>
      <c r="VYE39" s="37"/>
      <c r="VYF39" s="37"/>
      <c r="VYG39" s="33"/>
      <c r="VYH39" s="20"/>
      <c r="VYI39" s="20"/>
      <c r="VYJ39" s="36"/>
      <c r="VYK39" s="37"/>
      <c r="VYL39" s="37"/>
      <c r="VYM39" s="37"/>
      <c r="VYN39" s="37"/>
      <c r="VYO39" s="37"/>
      <c r="VYP39" s="37"/>
      <c r="VYQ39" s="37"/>
      <c r="VYR39" s="37"/>
      <c r="VYS39" s="37"/>
      <c r="VYT39" s="37"/>
      <c r="VYU39" s="37"/>
      <c r="VYV39" s="37"/>
      <c r="VYW39" s="37"/>
      <c r="VYX39" s="37"/>
      <c r="VYY39" s="37"/>
      <c r="VYZ39" s="37"/>
      <c r="VZA39" s="37"/>
      <c r="VZB39" s="37"/>
      <c r="VZC39" s="33"/>
      <c r="VZD39" s="20"/>
      <c r="VZE39" s="20"/>
      <c r="VZF39" s="36"/>
      <c r="VZG39" s="37"/>
      <c r="VZH39" s="37"/>
      <c r="VZI39" s="37"/>
      <c r="VZJ39" s="37"/>
      <c r="VZK39" s="37"/>
      <c r="VZL39" s="37"/>
      <c r="VZM39" s="37"/>
      <c r="VZN39" s="37"/>
      <c r="VZO39" s="37"/>
      <c r="VZP39" s="37"/>
      <c r="VZQ39" s="37"/>
      <c r="VZR39" s="37"/>
      <c r="VZS39" s="37"/>
      <c r="VZT39" s="37"/>
      <c r="VZU39" s="37"/>
      <c r="VZV39" s="37"/>
      <c r="VZW39" s="37"/>
      <c r="VZX39" s="37"/>
      <c r="VZY39" s="33"/>
      <c r="VZZ39" s="20"/>
      <c r="WAA39" s="20"/>
      <c r="WAB39" s="36"/>
      <c r="WAC39" s="37"/>
      <c r="WAD39" s="37"/>
      <c r="WAE39" s="37"/>
      <c r="WAF39" s="37"/>
      <c r="WAG39" s="37"/>
      <c r="WAH39" s="37"/>
      <c r="WAI39" s="37"/>
      <c r="WAJ39" s="37"/>
      <c r="WAK39" s="37"/>
      <c r="WAL39" s="37"/>
      <c r="WAM39" s="37"/>
      <c r="WAN39" s="37"/>
      <c r="WAO39" s="37"/>
      <c r="WAP39" s="37"/>
      <c r="WAQ39" s="37"/>
      <c r="WAR39" s="37"/>
      <c r="WAS39" s="37"/>
      <c r="WAT39" s="37"/>
      <c r="WAU39" s="33"/>
      <c r="WAV39" s="20"/>
      <c r="WAW39" s="20"/>
      <c r="WAX39" s="36"/>
      <c r="WAY39" s="37"/>
      <c r="WAZ39" s="37"/>
      <c r="WBA39" s="37"/>
      <c r="WBB39" s="37"/>
      <c r="WBC39" s="37"/>
      <c r="WBD39" s="37"/>
      <c r="WBE39" s="37"/>
      <c r="WBF39" s="37"/>
      <c r="WBG39" s="37"/>
      <c r="WBH39" s="37"/>
      <c r="WBI39" s="37"/>
      <c r="WBJ39" s="37"/>
      <c r="WBK39" s="37"/>
      <c r="WBL39" s="37"/>
      <c r="WBM39" s="37"/>
      <c r="WBN39" s="37"/>
      <c r="WBO39" s="37"/>
      <c r="WBP39" s="37"/>
      <c r="WBQ39" s="33"/>
      <c r="WBR39" s="20"/>
      <c r="WBS39" s="20"/>
      <c r="WBT39" s="36"/>
      <c r="WBU39" s="37"/>
      <c r="WBV39" s="37"/>
      <c r="WBW39" s="37"/>
      <c r="WBX39" s="37"/>
      <c r="WBY39" s="37"/>
      <c r="WBZ39" s="37"/>
      <c r="WCA39" s="37"/>
      <c r="WCB39" s="37"/>
      <c r="WCC39" s="37"/>
      <c r="WCD39" s="37"/>
      <c r="WCE39" s="37"/>
      <c r="WCF39" s="37"/>
      <c r="WCG39" s="37"/>
      <c r="WCH39" s="37"/>
      <c r="WCI39" s="37"/>
      <c r="WCJ39" s="37"/>
      <c r="WCK39" s="37"/>
      <c r="WCL39" s="37"/>
      <c r="WCM39" s="33"/>
      <c r="WCN39" s="20"/>
      <c r="WCO39" s="20"/>
      <c r="WCP39" s="36"/>
      <c r="WCQ39" s="37"/>
      <c r="WCR39" s="37"/>
      <c r="WCS39" s="37"/>
      <c r="WCT39" s="37"/>
      <c r="WCU39" s="37"/>
      <c r="WCV39" s="37"/>
      <c r="WCW39" s="37"/>
      <c r="WCX39" s="37"/>
      <c r="WCY39" s="37"/>
      <c r="WCZ39" s="37"/>
      <c r="WDA39" s="37"/>
      <c r="WDB39" s="37"/>
      <c r="WDC39" s="37"/>
      <c r="WDD39" s="37"/>
      <c r="WDE39" s="37"/>
      <c r="WDF39" s="37"/>
      <c r="WDG39" s="37"/>
      <c r="WDH39" s="37"/>
      <c r="WDI39" s="33"/>
      <c r="WDJ39" s="20"/>
      <c r="WDK39" s="20"/>
      <c r="WDL39" s="36"/>
      <c r="WDM39" s="37"/>
      <c r="WDN39" s="37"/>
      <c r="WDO39" s="37"/>
      <c r="WDP39" s="37"/>
      <c r="WDQ39" s="37"/>
      <c r="WDR39" s="37"/>
      <c r="WDS39" s="37"/>
      <c r="WDT39" s="37"/>
      <c r="WDU39" s="37"/>
      <c r="WDV39" s="37"/>
      <c r="WDW39" s="37"/>
      <c r="WDX39" s="37"/>
      <c r="WDY39" s="37"/>
      <c r="WDZ39" s="37"/>
      <c r="WEA39" s="37"/>
      <c r="WEB39" s="37"/>
      <c r="WEC39" s="37"/>
      <c r="WED39" s="37"/>
      <c r="WEE39" s="33"/>
      <c r="WEF39" s="20"/>
      <c r="WEG39" s="20"/>
      <c r="WEH39" s="36"/>
      <c r="WEI39" s="37"/>
      <c r="WEJ39" s="37"/>
      <c r="WEK39" s="37"/>
      <c r="WEL39" s="37"/>
      <c r="WEM39" s="37"/>
      <c r="WEN39" s="37"/>
      <c r="WEO39" s="37"/>
      <c r="WEP39" s="37"/>
      <c r="WEQ39" s="37"/>
      <c r="WER39" s="37"/>
      <c r="WES39" s="37"/>
      <c r="WET39" s="37"/>
      <c r="WEU39" s="37"/>
      <c r="WEV39" s="37"/>
      <c r="WEW39" s="37"/>
      <c r="WEX39" s="37"/>
      <c r="WEY39" s="37"/>
      <c r="WEZ39" s="37"/>
      <c r="WFA39" s="33"/>
      <c r="WFB39" s="20"/>
      <c r="WFC39" s="20"/>
      <c r="WFD39" s="36"/>
      <c r="WFE39" s="37"/>
      <c r="WFF39" s="37"/>
      <c r="WFG39" s="37"/>
      <c r="WFH39" s="37"/>
      <c r="WFI39" s="37"/>
      <c r="WFJ39" s="37"/>
      <c r="WFK39" s="37"/>
      <c r="WFL39" s="37"/>
      <c r="WFM39" s="37"/>
      <c r="WFN39" s="37"/>
      <c r="WFO39" s="37"/>
      <c r="WFP39" s="37"/>
      <c r="WFQ39" s="37"/>
      <c r="WFR39" s="37"/>
      <c r="WFS39" s="37"/>
      <c r="WFT39" s="37"/>
      <c r="WFU39" s="37"/>
      <c r="WFV39" s="37"/>
      <c r="WFW39" s="33"/>
      <c r="WFX39" s="20"/>
      <c r="WFY39" s="20"/>
      <c r="WFZ39" s="36"/>
      <c r="WGA39" s="37"/>
      <c r="WGB39" s="37"/>
      <c r="WGC39" s="37"/>
      <c r="WGD39" s="37"/>
      <c r="WGE39" s="37"/>
      <c r="WGF39" s="37"/>
      <c r="WGG39" s="37"/>
      <c r="WGH39" s="37"/>
      <c r="WGI39" s="37"/>
      <c r="WGJ39" s="37"/>
      <c r="WGK39" s="37"/>
      <c r="WGL39" s="37"/>
      <c r="WGM39" s="37"/>
      <c r="WGN39" s="37"/>
      <c r="WGO39" s="37"/>
      <c r="WGP39" s="37"/>
      <c r="WGQ39" s="37"/>
      <c r="WGR39" s="37"/>
      <c r="WGS39" s="33"/>
      <c r="WGT39" s="20"/>
      <c r="WGU39" s="20"/>
      <c r="WGV39" s="36"/>
      <c r="WGW39" s="37"/>
      <c r="WGX39" s="37"/>
      <c r="WGY39" s="37"/>
      <c r="WGZ39" s="37"/>
      <c r="WHA39" s="37"/>
      <c r="WHB39" s="37"/>
      <c r="WHC39" s="37"/>
      <c r="WHD39" s="37"/>
      <c r="WHE39" s="37"/>
      <c r="WHF39" s="37"/>
      <c r="WHG39" s="37"/>
      <c r="WHH39" s="37"/>
      <c r="WHI39" s="37"/>
      <c r="WHJ39" s="37"/>
      <c r="WHK39" s="37"/>
      <c r="WHL39" s="37"/>
      <c r="WHM39" s="37"/>
      <c r="WHN39" s="37"/>
      <c r="WHO39" s="33"/>
      <c r="WHP39" s="20"/>
      <c r="WHQ39" s="20"/>
      <c r="WHR39" s="36"/>
      <c r="WHS39" s="37"/>
      <c r="WHT39" s="37"/>
      <c r="WHU39" s="37"/>
      <c r="WHV39" s="37"/>
      <c r="WHW39" s="37"/>
      <c r="WHX39" s="37"/>
      <c r="WHY39" s="37"/>
      <c r="WHZ39" s="37"/>
      <c r="WIA39" s="37"/>
      <c r="WIB39" s="37"/>
      <c r="WIC39" s="37"/>
      <c r="WID39" s="37"/>
      <c r="WIE39" s="37"/>
      <c r="WIF39" s="37"/>
      <c r="WIG39" s="37"/>
      <c r="WIH39" s="37"/>
      <c r="WII39" s="37"/>
      <c r="WIJ39" s="37"/>
      <c r="WIK39" s="33"/>
      <c r="WIL39" s="20"/>
      <c r="WIM39" s="20"/>
      <c r="WIN39" s="36"/>
      <c r="WIO39" s="37"/>
      <c r="WIP39" s="37"/>
      <c r="WIQ39" s="37"/>
      <c r="WIR39" s="37"/>
      <c r="WIS39" s="37"/>
      <c r="WIT39" s="37"/>
      <c r="WIU39" s="37"/>
      <c r="WIV39" s="37"/>
      <c r="WIW39" s="37"/>
      <c r="WIX39" s="37"/>
      <c r="WIY39" s="37"/>
      <c r="WIZ39" s="37"/>
      <c r="WJA39" s="37"/>
      <c r="WJB39" s="37"/>
      <c r="WJC39" s="37"/>
      <c r="WJD39" s="37"/>
      <c r="WJE39" s="37"/>
      <c r="WJF39" s="37"/>
      <c r="WJG39" s="33"/>
      <c r="WJH39" s="20"/>
      <c r="WJI39" s="20"/>
      <c r="WJJ39" s="36"/>
      <c r="WJK39" s="37"/>
      <c r="WJL39" s="37"/>
      <c r="WJM39" s="37"/>
      <c r="WJN39" s="37"/>
      <c r="WJO39" s="37"/>
      <c r="WJP39" s="37"/>
      <c r="WJQ39" s="37"/>
      <c r="WJR39" s="37"/>
      <c r="WJS39" s="37"/>
      <c r="WJT39" s="37"/>
      <c r="WJU39" s="37"/>
      <c r="WJV39" s="37"/>
      <c r="WJW39" s="37"/>
      <c r="WJX39" s="37"/>
      <c r="WJY39" s="37"/>
      <c r="WJZ39" s="37"/>
      <c r="WKA39" s="37"/>
      <c r="WKB39" s="37"/>
      <c r="WKC39" s="33"/>
      <c r="WKD39" s="20"/>
      <c r="WKE39" s="20"/>
      <c r="WKF39" s="36"/>
      <c r="WKG39" s="37"/>
      <c r="WKH39" s="37"/>
      <c r="WKI39" s="37"/>
      <c r="WKJ39" s="37"/>
      <c r="WKK39" s="37"/>
      <c r="WKL39" s="37"/>
      <c r="WKM39" s="37"/>
      <c r="WKN39" s="37"/>
      <c r="WKO39" s="37"/>
      <c r="WKP39" s="37"/>
      <c r="WKQ39" s="37"/>
      <c r="WKR39" s="37"/>
      <c r="WKS39" s="37"/>
      <c r="WKT39" s="37"/>
      <c r="WKU39" s="37"/>
      <c r="WKV39" s="37"/>
      <c r="WKW39" s="37"/>
      <c r="WKX39" s="37"/>
      <c r="WKY39" s="33"/>
      <c r="WKZ39" s="20"/>
      <c r="WLA39" s="20"/>
      <c r="WLB39" s="36"/>
      <c r="WLC39" s="37"/>
      <c r="WLD39" s="37"/>
      <c r="WLE39" s="37"/>
      <c r="WLF39" s="37"/>
      <c r="WLG39" s="37"/>
      <c r="WLH39" s="37"/>
      <c r="WLI39" s="37"/>
      <c r="WLJ39" s="37"/>
      <c r="WLK39" s="37"/>
      <c r="WLL39" s="37"/>
      <c r="WLM39" s="37"/>
      <c r="WLN39" s="37"/>
      <c r="WLO39" s="37"/>
      <c r="WLP39" s="37"/>
      <c r="WLQ39" s="37"/>
      <c r="WLR39" s="37"/>
      <c r="WLS39" s="37"/>
      <c r="WLT39" s="37"/>
      <c r="WLU39" s="33"/>
      <c r="WLV39" s="20"/>
      <c r="WLW39" s="20"/>
      <c r="WLX39" s="36"/>
      <c r="WLY39" s="37"/>
      <c r="WLZ39" s="37"/>
      <c r="WMA39" s="37"/>
      <c r="WMB39" s="37"/>
      <c r="WMC39" s="37"/>
      <c r="WMD39" s="37"/>
      <c r="WME39" s="37"/>
      <c r="WMF39" s="37"/>
      <c r="WMG39" s="37"/>
      <c r="WMH39" s="37"/>
      <c r="WMI39" s="37"/>
      <c r="WMJ39" s="37"/>
      <c r="WMK39" s="37"/>
      <c r="WML39" s="37"/>
      <c r="WMM39" s="37"/>
      <c r="WMN39" s="37"/>
      <c r="WMO39" s="37"/>
      <c r="WMP39" s="37"/>
      <c r="WMQ39" s="33"/>
      <c r="WMR39" s="20"/>
      <c r="WMS39" s="20"/>
      <c r="WMT39" s="36"/>
      <c r="WMU39" s="37"/>
      <c r="WMV39" s="37"/>
      <c r="WMW39" s="37"/>
      <c r="WMX39" s="37"/>
      <c r="WMY39" s="37"/>
      <c r="WMZ39" s="37"/>
      <c r="WNA39" s="37"/>
      <c r="WNB39" s="37"/>
      <c r="WNC39" s="37"/>
      <c r="WND39" s="37"/>
      <c r="WNE39" s="37"/>
      <c r="WNF39" s="37"/>
      <c r="WNG39" s="37"/>
      <c r="WNH39" s="37"/>
      <c r="WNI39" s="37"/>
      <c r="WNJ39" s="37"/>
      <c r="WNK39" s="37"/>
      <c r="WNL39" s="37"/>
      <c r="WNM39" s="33"/>
      <c r="WNN39" s="20"/>
      <c r="WNO39" s="20"/>
      <c r="WNP39" s="36"/>
      <c r="WNQ39" s="37"/>
      <c r="WNR39" s="37"/>
      <c r="WNS39" s="37"/>
      <c r="WNT39" s="37"/>
      <c r="WNU39" s="37"/>
      <c r="WNV39" s="37"/>
      <c r="WNW39" s="37"/>
      <c r="WNX39" s="37"/>
      <c r="WNY39" s="37"/>
      <c r="WNZ39" s="37"/>
      <c r="WOA39" s="37"/>
      <c r="WOB39" s="37"/>
      <c r="WOC39" s="37"/>
      <c r="WOD39" s="37"/>
      <c r="WOE39" s="37"/>
      <c r="WOF39" s="37"/>
      <c r="WOG39" s="37"/>
      <c r="WOH39" s="37"/>
      <c r="WOI39" s="33"/>
      <c r="WOJ39" s="20"/>
      <c r="WOK39" s="20"/>
      <c r="WOL39" s="36"/>
      <c r="WOM39" s="37"/>
      <c r="WON39" s="37"/>
      <c r="WOO39" s="37"/>
      <c r="WOP39" s="37"/>
      <c r="WOQ39" s="37"/>
      <c r="WOR39" s="37"/>
      <c r="WOS39" s="37"/>
      <c r="WOT39" s="37"/>
      <c r="WOU39" s="37"/>
      <c r="WOV39" s="37"/>
      <c r="WOW39" s="37"/>
      <c r="WOX39" s="37"/>
      <c r="WOY39" s="37"/>
      <c r="WOZ39" s="37"/>
      <c r="WPA39" s="37"/>
      <c r="WPB39" s="37"/>
      <c r="WPC39" s="37"/>
      <c r="WPD39" s="37"/>
      <c r="WPE39" s="33"/>
      <c r="WPF39" s="20"/>
      <c r="WPG39" s="20"/>
      <c r="WPH39" s="36"/>
      <c r="WPI39" s="37"/>
      <c r="WPJ39" s="37"/>
      <c r="WPK39" s="37"/>
      <c r="WPL39" s="37"/>
      <c r="WPM39" s="37"/>
      <c r="WPN39" s="37"/>
      <c r="WPO39" s="37"/>
      <c r="WPP39" s="37"/>
      <c r="WPQ39" s="37"/>
      <c r="WPR39" s="37"/>
      <c r="WPS39" s="37"/>
      <c r="WPT39" s="37"/>
      <c r="WPU39" s="37"/>
      <c r="WPV39" s="37"/>
      <c r="WPW39" s="37"/>
      <c r="WPX39" s="37"/>
      <c r="WPY39" s="37"/>
      <c r="WPZ39" s="37"/>
      <c r="WQA39" s="33"/>
      <c r="WQB39" s="20"/>
      <c r="WQC39" s="20"/>
      <c r="WQD39" s="36"/>
      <c r="WQE39" s="37"/>
      <c r="WQF39" s="37"/>
      <c r="WQG39" s="37"/>
      <c r="WQH39" s="37"/>
      <c r="WQI39" s="37"/>
      <c r="WQJ39" s="37"/>
      <c r="WQK39" s="37"/>
      <c r="WQL39" s="37"/>
      <c r="WQM39" s="37"/>
      <c r="WQN39" s="37"/>
      <c r="WQO39" s="37"/>
      <c r="WQP39" s="37"/>
      <c r="WQQ39" s="37"/>
      <c r="WQR39" s="37"/>
      <c r="WQS39" s="37"/>
      <c r="WQT39" s="37"/>
      <c r="WQU39" s="37"/>
      <c r="WQV39" s="37"/>
      <c r="WQW39" s="33"/>
      <c r="WQX39" s="20"/>
      <c r="WQY39" s="20"/>
      <c r="WQZ39" s="36"/>
      <c r="WRA39" s="37"/>
      <c r="WRB39" s="37"/>
      <c r="WRC39" s="37"/>
      <c r="WRD39" s="37"/>
      <c r="WRE39" s="37"/>
      <c r="WRF39" s="37"/>
      <c r="WRG39" s="37"/>
      <c r="WRH39" s="37"/>
      <c r="WRI39" s="37"/>
      <c r="WRJ39" s="37"/>
      <c r="WRK39" s="37"/>
      <c r="WRL39" s="37"/>
      <c r="WRM39" s="37"/>
      <c r="WRN39" s="37"/>
      <c r="WRO39" s="37"/>
      <c r="WRP39" s="37"/>
      <c r="WRQ39" s="37"/>
      <c r="WRR39" s="37"/>
      <c r="WRS39" s="33"/>
      <c r="WRT39" s="20"/>
      <c r="WRU39" s="20"/>
      <c r="WRV39" s="36"/>
      <c r="WRW39" s="37"/>
      <c r="WRX39" s="37"/>
      <c r="WRY39" s="37"/>
      <c r="WRZ39" s="37"/>
      <c r="WSA39" s="37"/>
      <c r="WSB39" s="37"/>
      <c r="WSC39" s="37"/>
      <c r="WSD39" s="37"/>
      <c r="WSE39" s="37"/>
      <c r="WSF39" s="37"/>
      <c r="WSG39" s="37"/>
      <c r="WSH39" s="37"/>
      <c r="WSI39" s="37"/>
      <c r="WSJ39" s="37"/>
      <c r="WSK39" s="37"/>
      <c r="WSL39" s="37"/>
      <c r="WSM39" s="37"/>
      <c r="WSN39" s="37"/>
      <c r="WSO39" s="33"/>
      <c r="WSP39" s="20"/>
      <c r="WSQ39" s="20"/>
      <c r="WSR39" s="36"/>
      <c r="WSS39" s="37"/>
      <c r="WST39" s="37"/>
      <c r="WSU39" s="37"/>
      <c r="WSV39" s="37"/>
      <c r="WSW39" s="37"/>
      <c r="WSX39" s="37"/>
      <c r="WSY39" s="37"/>
      <c r="WSZ39" s="37"/>
      <c r="WTA39" s="37"/>
      <c r="WTB39" s="37"/>
      <c r="WTC39" s="37"/>
      <c r="WTD39" s="37"/>
      <c r="WTE39" s="37"/>
      <c r="WTF39" s="37"/>
      <c r="WTG39" s="37"/>
      <c r="WTH39" s="37"/>
      <c r="WTI39" s="37"/>
      <c r="WTJ39" s="37"/>
      <c r="WTK39" s="33"/>
      <c r="WTL39" s="20"/>
      <c r="WTM39" s="20"/>
      <c r="WTN39" s="36"/>
      <c r="WTO39" s="37"/>
      <c r="WTP39" s="37"/>
      <c r="WTQ39" s="37"/>
      <c r="WTR39" s="37"/>
      <c r="WTS39" s="37"/>
      <c r="WTT39" s="37"/>
      <c r="WTU39" s="37"/>
      <c r="WTV39" s="37"/>
      <c r="WTW39" s="37"/>
      <c r="WTX39" s="37"/>
      <c r="WTY39" s="37"/>
      <c r="WTZ39" s="37"/>
      <c r="WUA39" s="37"/>
      <c r="WUB39" s="37"/>
      <c r="WUC39" s="37"/>
      <c r="WUD39" s="37"/>
      <c r="WUE39" s="37"/>
      <c r="WUF39" s="37"/>
      <c r="WUG39" s="33"/>
      <c r="WUH39" s="20"/>
      <c r="WUI39" s="20"/>
      <c r="WUJ39" s="36"/>
      <c r="WUK39" s="37"/>
      <c r="WUL39" s="37"/>
      <c r="WUM39" s="37"/>
      <c r="WUN39" s="37"/>
      <c r="WUO39" s="37"/>
      <c r="WUP39" s="37"/>
      <c r="WUQ39" s="37"/>
      <c r="WUR39" s="37"/>
      <c r="WUS39" s="37"/>
      <c r="WUT39" s="37"/>
      <c r="WUU39" s="37"/>
      <c r="WUV39" s="37"/>
      <c r="WUW39" s="37"/>
      <c r="WUX39" s="37"/>
      <c r="WUY39" s="37"/>
      <c r="WUZ39" s="37"/>
      <c r="WVA39" s="37"/>
      <c r="WVB39" s="37"/>
      <c r="WVC39" s="33"/>
      <c r="WVD39" s="20"/>
      <c r="WVE39" s="20"/>
      <c r="WVF39" s="36"/>
      <c r="WVG39" s="37"/>
      <c r="WVH39" s="37"/>
      <c r="WVI39" s="37"/>
      <c r="WVJ39" s="37"/>
      <c r="WVK39" s="37"/>
      <c r="WVL39" s="37"/>
      <c r="WVM39" s="37"/>
      <c r="WVN39" s="37"/>
      <c r="WVO39" s="37"/>
      <c r="WVP39" s="37"/>
      <c r="WVQ39" s="37"/>
      <c r="WVR39" s="37"/>
      <c r="WVS39" s="37"/>
      <c r="WVT39" s="37"/>
      <c r="WVU39" s="37"/>
      <c r="WVV39" s="37"/>
      <c r="WVW39" s="37"/>
      <c r="WVX39" s="37"/>
      <c r="WVY39" s="33"/>
      <c r="WVZ39" s="20"/>
      <c r="WWA39" s="20"/>
      <c r="WWB39" s="36"/>
      <c r="WWC39" s="37"/>
      <c r="WWD39" s="37"/>
      <c r="WWE39" s="37"/>
      <c r="WWF39" s="37"/>
      <c r="WWG39" s="37"/>
      <c r="WWH39" s="37"/>
      <c r="WWI39" s="37"/>
      <c r="WWJ39" s="37"/>
      <c r="WWK39" s="37"/>
      <c r="WWL39" s="37"/>
      <c r="WWM39" s="37"/>
      <c r="WWN39" s="37"/>
      <c r="WWO39" s="37"/>
      <c r="WWP39" s="37"/>
      <c r="WWQ39" s="37"/>
      <c r="WWR39" s="37"/>
      <c r="WWS39" s="37"/>
      <c r="WWT39" s="37"/>
      <c r="WWU39" s="33"/>
      <c r="WWV39" s="20"/>
      <c r="WWW39" s="20"/>
      <c r="WWX39" s="36"/>
      <c r="WWY39" s="37"/>
      <c r="WWZ39" s="37"/>
      <c r="WXA39" s="37"/>
      <c r="WXB39" s="37"/>
      <c r="WXC39" s="37"/>
      <c r="WXD39" s="37"/>
      <c r="WXE39" s="37"/>
      <c r="WXF39" s="37"/>
      <c r="WXG39" s="37"/>
      <c r="WXH39" s="37"/>
      <c r="WXI39" s="37"/>
      <c r="WXJ39" s="37"/>
      <c r="WXK39" s="37"/>
      <c r="WXL39" s="37"/>
      <c r="WXM39" s="37"/>
      <c r="WXN39" s="37"/>
      <c r="WXO39" s="37"/>
      <c r="WXP39" s="37"/>
      <c r="WXQ39" s="33"/>
      <c r="WXR39" s="20"/>
      <c r="WXS39" s="20"/>
      <c r="WXT39" s="36"/>
      <c r="WXU39" s="37"/>
      <c r="WXV39" s="37"/>
      <c r="WXW39" s="37"/>
      <c r="WXX39" s="37"/>
      <c r="WXY39" s="37"/>
      <c r="WXZ39" s="37"/>
      <c r="WYA39" s="37"/>
      <c r="WYB39" s="37"/>
      <c r="WYC39" s="37"/>
      <c r="WYD39" s="37"/>
      <c r="WYE39" s="37"/>
      <c r="WYF39" s="37"/>
      <c r="WYG39" s="37"/>
      <c r="WYH39" s="37"/>
      <c r="WYI39" s="37"/>
      <c r="WYJ39" s="37"/>
      <c r="WYK39" s="37"/>
      <c r="WYL39" s="37"/>
      <c r="WYM39" s="33"/>
      <c r="WYN39" s="20"/>
      <c r="WYO39" s="20"/>
      <c r="WYP39" s="36"/>
      <c r="WYQ39" s="37"/>
      <c r="WYR39" s="37"/>
      <c r="WYS39" s="37"/>
      <c r="WYT39" s="37"/>
      <c r="WYU39" s="37"/>
      <c r="WYV39" s="37"/>
      <c r="WYW39" s="37"/>
      <c r="WYX39" s="37"/>
      <c r="WYY39" s="37"/>
      <c r="WYZ39" s="37"/>
      <c r="WZA39" s="37"/>
      <c r="WZB39" s="37"/>
      <c r="WZC39" s="37"/>
      <c r="WZD39" s="37"/>
      <c r="WZE39" s="37"/>
      <c r="WZF39" s="37"/>
      <c r="WZG39" s="37"/>
      <c r="WZH39" s="37"/>
      <c r="WZI39" s="33"/>
      <c r="WZJ39" s="20"/>
      <c r="WZK39" s="20"/>
      <c r="WZL39" s="36"/>
      <c r="WZM39" s="37"/>
      <c r="WZN39" s="37"/>
      <c r="WZO39" s="37"/>
      <c r="WZP39" s="37"/>
      <c r="WZQ39" s="37"/>
      <c r="WZR39" s="37"/>
      <c r="WZS39" s="37"/>
      <c r="WZT39" s="37"/>
      <c r="WZU39" s="37"/>
      <c r="WZV39" s="37"/>
      <c r="WZW39" s="37"/>
      <c r="WZX39" s="37"/>
      <c r="WZY39" s="37"/>
      <c r="WZZ39" s="37"/>
      <c r="XAA39" s="37"/>
      <c r="XAB39" s="37"/>
      <c r="XAC39" s="37"/>
      <c r="XAD39" s="37"/>
      <c r="XAE39" s="33"/>
      <c r="XAF39" s="20"/>
      <c r="XAG39" s="20"/>
      <c r="XAH39" s="36"/>
      <c r="XAI39" s="37"/>
      <c r="XAJ39" s="37"/>
      <c r="XAK39" s="37"/>
      <c r="XAL39" s="37"/>
      <c r="XAM39" s="37"/>
      <c r="XAN39" s="37"/>
      <c r="XAO39" s="37"/>
      <c r="XAP39" s="37"/>
      <c r="XAQ39" s="37"/>
      <c r="XAR39" s="37"/>
      <c r="XAS39" s="37"/>
      <c r="XAT39" s="37"/>
      <c r="XAU39" s="37"/>
      <c r="XAV39" s="37"/>
      <c r="XAW39" s="37"/>
      <c r="XAX39" s="37"/>
      <c r="XAY39" s="37"/>
      <c r="XAZ39" s="37"/>
      <c r="XBA39" s="33"/>
      <c r="XBB39" s="20"/>
      <c r="XBC39" s="20"/>
      <c r="XBD39" s="36"/>
      <c r="XBE39" s="37"/>
      <c r="XBF39" s="37"/>
      <c r="XBG39" s="37"/>
      <c r="XBH39" s="37"/>
      <c r="XBI39" s="37"/>
      <c r="XBJ39" s="37"/>
      <c r="XBK39" s="37"/>
      <c r="XBL39" s="37"/>
      <c r="XBM39" s="37"/>
      <c r="XBN39" s="37"/>
      <c r="XBO39" s="37"/>
      <c r="XBP39" s="37"/>
      <c r="XBQ39" s="37"/>
      <c r="XBR39" s="37"/>
      <c r="XBS39" s="37"/>
      <c r="XBT39" s="37"/>
      <c r="XBU39" s="37"/>
      <c r="XBV39" s="37"/>
      <c r="XBW39" s="33"/>
      <c r="XBX39" s="20"/>
      <c r="XBY39" s="20"/>
      <c r="XBZ39" s="36"/>
      <c r="XCA39" s="37"/>
      <c r="XCB39" s="37"/>
      <c r="XCC39" s="37"/>
      <c r="XCD39" s="37"/>
      <c r="XCE39" s="37"/>
      <c r="XCF39" s="37"/>
      <c r="XCG39" s="37"/>
      <c r="XCH39" s="37"/>
      <c r="XCI39" s="37"/>
      <c r="XCJ39" s="37"/>
      <c r="XCK39" s="37"/>
      <c r="XCL39" s="37"/>
      <c r="XCM39" s="37"/>
      <c r="XCN39" s="37"/>
      <c r="XCO39" s="37"/>
      <c r="XCP39" s="37"/>
      <c r="XCQ39" s="37"/>
      <c r="XCR39" s="37"/>
      <c r="XCS39" s="33"/>
      <c r="XCT39" s="20"/>
      <c r="XCU39" s="20"/>
      <c r="XCV39" s="36"/>
      <c r="XCW39" s="37"/>
      <c r="XCX39" s="37"/>
      <c r="XCY39" s="37"/>
      <c r="XCZ39" s="37"/>
      <c r="XDA39" s="37"/>
      <c r="XDB39" s="37"/>
      <c r="XDC39" s="37"/>
      <c r="XDD39" s="37"/>
      <c r="XDE39" s="37"/>
      <c r="XDF39" s="37"/>
      <c r="XDG39" s="37"/>
      <c r="XDH39" s="37"/>
      <c r="XDI39" s="37"/>
      <c r="XDJ39" s="37"/>
      <c r="XDK39" s="37"/>
      <c r="XDL39" s="37"/>
      <c r="XDM39" s="37"/>
      <c r="XDN39" s="37"/>
      <c r="XDO39" s="33"/>
      <c r="XDP39" s="20"/>
      <c r="XDQ39" s="20"/>
      <c r="XDR39" s="36"/>
      <c r="XDS39" s="37"/>
      <c r="XDT39" s="37"/>
      <c r="XDU39" s="37"/>
      <c r="XDV39" s="37"/>
      <c r="XDW39" s="37"/>
      <c r="XDX39" s="37"/>
      <c r="XDY39" s="37"/>
      <c r="XDZ39" s="37"/>
      <c r="XEA39" s="37"/>
      <c r="XEB39" s="37"/>
      <c r="XEC39" s="37"/>
      <c r="XED39" s="37"/>
      <c r="XEE39" s="37"/>
      <c r="XEF39" s="37"/>
      <c r="XEG39" s="37"/>
      <c r="XEH39" s="37"/>
      <c r="XEI39" s="37"/>
      <c r="XEJ39" s="37"/>
      <c r="XEK39" s="33"/>
      <c r="XEL39" s="20"/>
      <c r="XEM39" s="20"/>
      <c r="XEN39" s="36"/>
      <c r="XEO39" s="37"/>
      <c r="XEP39" s="37"/>
      <c r="XEQ39" s="37"/>
      <c r="XER39" s="37"/>
      <c r="XES39" s="37"/>
      <c r="XET39" s="37"/>
      <c r="XEU39" s="37"/>
      <c r="XEV39" s="37"/>
      <c r="XEW39" s="37"/>
      <c r="XEX39" s="37"/>
      <c r="XEY39" s="37"/>
      <c r="XEZ39" s="37"/>
      <c r="XFA39" s="37"/>
      <c r="XFB39" s="37"/>
      <c r="XFC39" s="37"/>
    </row>
    <row r="40" spans="1:16383" s="39" customFormat="1">
      <c r="A40" s="36" t="s">
        <v>79</v>
      </c>
      <c r="B40" s="33" t="s">
        <v>27</v>
      </c>
      <c r="C40" s="33"/>
      <c r="D40" s="33" t="s">
        <v>80</v>
      </c>
      <c r="E40" s="33"/>
      <c r="F40" s="33">
        <v>0</v>
      </c>
      <c r="G40" s="33"/>
      <c r="H40" s="33"/>
      <c r="I40" s="33"/>
      <c r="J40" s="33"/>
      <c r="K40" s="33"/>
      <c r="L40" s="33"/>
      <c r="M40" s="57"/>
      <c r="N40" s="33"/>
      <c r="O40" s="33"/>
      <c r="P40" s="33"/>
      <c r="Q40" s="33"/>
      <c r="R40" s="33"/>
      <c r="S40" s="33"/>
      <c r="T40" s="20">
        <f>IF(AND(ISBLANK(E40),ISBLANK(F40),ISBLANK(G40),ISBLANK(H40),ISBLANK(#REF!),ISBLANK(O41),ISBLANK(P41), ISBLANK(L40), ISBLANK(M40), ISBLANK(N40), ISBLANK(O40), ISBLANK(P40), ISBLANK(Q40), ISBLANK(R40), ISBLANK(S40)),"",SUM(G40:S40))</f>
        <v>0</v>
      </c>
      <c r="U40" s="20">
        <f>IF(W40&lt;&gt;0,0,IF(AND(ISBLANK(E40),ISBLANK(F40),ISBLANK(G40),ISBLANK(H40),ISBLANK(#REF!),ISBLANK(O41),ISBLANK(P41), ISBLANK(L40), ISBLANK(M40), ISBLANK(N40), ISBLANK(O40), ISBLANK(P40), ISBLANK(Q40), ISBLANK(R40), ISBLANK(S40)),"", (F40+E40)-T40))</f>
        <v>0</v>
      </c>
      <c r="V40" s="34" t="str">
        <f>IF(AND(ISBLANK(E40),ISBLANK(F40), ISBLANK(G40), ISBLANK(H40), ISBLANK(#REF!), ISBLANK(O41), ISBLANK(P41), ISBLANK(L40), ISBLANK(M40),ISBLANK(N40), ISBLANK(O40), ISBLANK(P40), ISBLANK(Q40), ISBLANK(R40), ISBLANK(S40)), "",IFERROR(((F40+E40)-U40)/(F40+E40),""))</f>
        <v/>
      </c>
      <c r="W40" s="37"/>
      <c r="X40" s="35" t="str">
        <f t="shared" si="5"/>
        <v/>
      </c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1"/>
      <c r="EG40" s="31"/>
      <c r="EH40" s="31"/>
      <c r="EI40" s="31"/>
      <c r="EJ40" s="31"/>
      <c r="EK40" s="31"/>
      <c r="EL40" s="31"/>
      <c r="EM40" s="31"/>
      <c r="EN40" s="31"/>
      <c r="EO40" s="31"/>
      <c r="EP40" s="31"/>
      <c r="EQ40" s="31"/>
      <c r="ER40" s="31"/>
      <c r="ES40" s="31"/>
      <c r="ET40" s="31"/>
      <c r="EU40" s="31"/>
      <c r="EV40" s="31"/>
      <c r="EW40" s="31"/>
      <c r="EX40" s="31"/>
      <c r="EY40" s="31"/>
      <c r="EZ40" s="31"/>
      <c r="FA40" s="31"/>
      <c r="FB40" s="31"/>
      <c r="FC40" s="31"/>
      <c r="FD40" s="31"/>
      <c r="FE40" s="31"/>
      <c r="FF40" s="31"/>
      <c r="FG40" s="31"/>
      <c r="FH40" s="31"/>
      <c r="FI40" s="31"/>
      <c r="FJ40" s="31"/>
      <c r="FK40" s="31"/>
      <c r="FL40" s="31"/>
      <c r="FM40" s="31"/>
      <c r="FN40" s="31"/>
      <c r="FO40" s="31"/>
      <c r="FP40" s="31"/>
      <c r="FQ40" s="31"/>
      <c r="FR40" s="31"/>
      <c r="FS40" s="31"/>
      <c r="FT40" s="31"/>
      <c r="FU40" s="31"/>
      <c r="FV40" s="31"/>
      <c r="FW40" s="31"/>
      <c r="FX40" s="31"/>
      <c r="FY40" s="31"/>
      <c r="FZ40" s="31"/>
      <c r="GA40" s="31"/>
      <c r="GB40" s="31"/>
      <c r="GC40" s="31"/>
      <c r="GD40" s="31"/>
      <c r="GE40" s="31"/>
      <c r="GF40" s="31"/>
      <c r="GG40" s="31"/>
      <c r="GH40" s="31"/>
      <c r="GI40" s="31"/>
      <c r="GJ40" s="31"/>
      <c r="GK40" s="31"/>
      <c r="GL40" s="31"/>
      <c r="GM40" s="31"/>
      <c r="GN40" s="31"/>
      <c r="GO40" s="31"/>
      <c r="GP40" s="31"/>
      <c r="GQ40" s="31"/>
      <c r="GR40" s="31"/>
      <c r="GS40" s="31"/>
      <c r="GT40" s="31"/>
      <c r="GU40" s="31"/>
      <c r="GV40" s="31"/>
      <c r="GW40" s="31"/>
      <c r="GX40" s="31"/>
      <c r="GY40" s="31"/>
      <c r="GZ40" s="31"/>
      <c r="HA40" s="31"/>
      <c r="HB40" s="31"/>
      <c r="HC40" s="31"/>
      <c r="HD40" s="31"/>
      <c r="HE40" s="31"/>
      <c r="HF40" s="31"/>
      <c r="HG40" s="31"/>
      <c r="HH40" s="31"/>
      <c r="HI40" s="31"/>
      <c r="HJ40" s="31"/>
      <c r="HK40" s="31"/>
      <c r="HL40" s="31"/>
      <c r="HM40" s="31"/>
      <c r="HN40" s="31"/>
      <c r="HO40" s="31"/>
      <c r="HP40" s="31"/>
      <c r="HQ40" s="31"/>
      <c r="HR40" s="31"/>
      <c r="HS40" s="31"/>
      <c r="HT40" s="31"/>
      <c r="HU40" s="31"/>
      <c r="HV40" s="31"/>
      <c r="HW40" s="31"/>
      <c r="HX40" s="31"/>
      <c r="HY40" s="31"/>
      <c r="HZ40" s="31"/>
      <c r="IA40" s="31"/>
      <c r="IB40" s="31"/>
      <c r="IC40" s="31"/>
      <c r="ID40" s="31"/>
      <c r="IE40" s="31"/>
      <c r="IF40" s="31"/>
      <c r="IG40" s="31"/>
      <c r="IH40" s="31"/>
      <c r="II40" s="31"/>
      <c r="IJ40" s="31"/>
      <c r="IK40" s="31"/>
      <c r="IL40" s="31"/>
      <c r="IM40" s="31"/>
      <c r="IN40" s="31"/>
      <c r="IO40" s="31"/>
      <c r="IP40" s="31"/>
      <c r="IQ40" s="31"/>
      <c r="IR40" s="31"/>
      <c r="IS40" s="31"/>
      <c r="IT40" s="31"/>
      <c r="IU40" s="31"/>
      <c r="IV40" s="31"/>
      <c r="IW40" s="31"/>
      <c r="IX40" s="31"/>
      <c r="IY40" s="31"/>
      <c r="IZ40" s="31"/>
      <c r="JA40" s="31"/>
      <c r="JB40" s="31"/>
      <c r="JC40" s="31"/>
      <c r="JD40" s="31"/>
      <c r="JE40" s="31"/>
      <c r="JF40" s="31"/>
      <c r="JG40" s="31"/>
      <c r="JH40" s="31"/>
      <c r="JI40" s="31"/>
      <c r="JJ40" s="31"/>
      <c r="JK40" s="31"/>
      <c r="JL40" s="31"/>
      <c r="JM40" s="31"/>
      <c r="JN40" s="31"/>
      <c r="JO40" s="31"/>
      <c r="JP40" s="31"/>
      <c r="JQ40" s="31"/>
      <c r="JR40" s="31"/>
      <c r="JS40" s="31"/>
      <c r="JT40" s="31"/>
      <c r="JU40" s="31"/>
      <c r="JV40" s="31"/>
      <c r="JW40" s="31"/>
      <c r="JX40" s="31"/>
      <c r="JY40" s="31"/>
      <c r="JZ40" s="31"/>
      <c r="KA40" s="31"/>
      <c r="KB40" s="31"/>
      <c r="KC40" s="31"/>
      <c r="KD40" s="31"/>
      <c r="KE40" s="31"/>
      <c r="KF40" s="31"/>
      <c r="KG40" s="31"/>
      <c r="KH40" s="31"/>
      <c r="KI40" s="31"/>
      <c r="KJ40" s="31"/>
      <c r="KK40" s="31"/>
      <c r="KL40" s="31"/>
      <c r="KM40" s="31"/>
      <c r="KN40" s="31"/>
      <c r="KO40" s="31"/>
      <c r="KP40" s="31"/>
      <c r="KQ40" s="31"/>
      <c r="KR40" s="31"/>
      <c r="KS40" s="31"/>
      <c r="KT40" s="31"/>
      <c r="KU40" s="31"/>
      <c r="KV40" s="31"/>
      <c r="KW40" s="31"/>
      <c r="KX40" s="31"/>
      <c r="KY40" s="31"/>
      <c r="KZ40" s="31"/>
      <c r="LA40" s="31"/>
      <c r="LB40" s="31"/>
      <c r="LC40" s="31"/>
      <c r="LD40" s="31"/>
      <c r="LE40" s="31"/>
      <c r="LF40" s="31"/>
      <c r="LG40" s="31"/>
      <c r="LH40" s="31"/>
      <c r="LI40" s="31"/>
      <c r="LJ40" s="31"/>
      <c r="LK40" s="31"/>
      <c r="LL40" s="31"/>
      <c r="LM40" s="31"/>
      <c r="LN40" s="31"/>
      <c r="LO40" s="31"/>
      <c r="LP40" s="31"/>
      <c r="LQ40" s="31"/>
      <c r="LR40" s="31"/>
      <c r="LS40" s="31"/>
      <c r="LT40" s="31"/>
      <c r="LU40" s="31"/>
      <c r="LV40" s="31"/>
      <c r="LW40" s="31"/>
      <c r="LX40" s="31"/>
      <c r="LY40" s="31"/>
      <c r="LZ40" s="31"/>
      <c r="MA40" s="31"/>
      <c r="MB40" s="31"/>
      <c r="MC40" s="31"/>
      <c r="MD40" s="31"/>
      <c r="ME40" s="31"/>
      <c r="MF40" s="31"/>
      <c r="MG40" s="31"/>
      <c r="MH40" s="31"/>
      <c r="MI40" s="31"/>
      <c r="MJ40" s="31"/>
      <c r="MK40" s="31"/>
      <c r="ML40" s="31"/>
      <c r="MM40" s="31"/>
      <c r="MN40" s="31"/>
      <c r="MO40" s="31"/>
      <c r="MP40" s="31"/>
      <c r="MQ40" s="31"/>
      <c r="MR40" s="31"/>
      <c r="MS40" s="31"/>
      <c r="MT40" s="31"/>
      <c r="MU40" s="31"/>
      <c r="MV40" s="31"/>
      <c r="MW40" s="31"/>
      <c r="MX40" s="31"/>
      <c r="MY40" s="31"/>
      <c r="MZ40" s="31"/>
      <c r="NA40" s="31"/>
      <c r="NB40" s="31"/>
      <c r="NC40" s="31"/>
      <c r="ND40" s="31"/>
      <c r="NE40" s="31"/>
      <c r="NF40" s="31"/>
      <c r="NG40" s="31"/>
      <c r="NH40" s="31"/>
      <c r="NI40" s="31"/>
      <c r="NJ40" s="31"/>
      <c r="NK40" s="31"/>
      <c r="NL40" s="31"/>
      <c r="NM40" s="31"/>
      <c r="NN40" s="31"/>
      <c r="NO40" s="31"/>
      <c r="NP40" s="31"/>
      <c r="NQ40" s="31"/>
      <c r="NR40" s="31"/>
      <c r="NS40" s="31"/>
      <c r="NT40" s="31"/>
      <c r="NU40" s="31"/>
      <c r="NV40" s="31"/>
      <c r="NW40" s="31"/>
      <c r="NX40" s="31"/>
      <c r="NY40" s="31"/>
      <c r="NZ40" s="31"/>
      <c r="OA40" s="31"/>
      <c r="OB40" s="31"/>
      <c r="OC40" s="31"/>
      <c r="OD40" s="31"/>
      <c r="OE40" s="31"/>
      <c r="OF40" s="31"/>
      <c r="OG40" s="31"/>
      <c r="OH40" s="31"/>
      <c r="OI40" s="31"/>
      <c r="OJ40" s="31"/>
      <c r="OK40" s="31"/>
      <c r="OL40" s="31"/>
      <c r="OM40" s="31"/>
      <c r="ON40" s="31"/>
      <c r="OO40" s="31"/>
      <c r="OP40" s="31"/>
      <c r="OQ40" s="31"/>
      <c r="OR40" s="31"/>
      <c r="OS40" s="31"/>
      <c r="OT40" s="31"/>
      <c r="OU40" s="31"/>
      <c r="OV40" s="31"/>
      <c r="OW40" s="31"/>
      <c r="OX40" s="31"/>
      <c r="OY40" s="31"/>
      <c r="OZ40" s="31"/>
      <c r="PA40" s="31"/>
      <c r="PB40" s="31"/>
      <c r="PC40" s="31"/>
      <c r="PD40" s="31"/>
      <c r="PE40" s="31"/>
      <c r="PF40" s="31"/>
      <c r="PG40" s="31"/>
      <c r="PH40" s="31"/>
      <c r="PI40" s="31"/>
      <c r="PJ40" s="31"/>
      <c r="PK40" s="31"/>
      <c r="PL40" s="31"/>
      <c r="PM40" s="31"/>
      <c r="PN40" s="31"/>
      <c r="PO40" s="31"/>
      <c r="PP40" s="31"/>
      <c r="PQ40" s="31"/>
      <c r="PR40" s="31"/>
      <c r="PS40" s="31"/>
      <c r="PT40" s="31"/>
      <c r="PU40" s="31"/>
      <c r="PV40" s="31"/>
      <c r="PW40" s="31"/>
      <c r="PX40" s="31"/>
      <c r="PY40" s="31"/>
      <c r="PZ40" s="31"/>
      <c r="QA40" s="31"/>
      <c r="QB40" s="31"/>
      <c r="QC40" s="31"/>
    </row>
    <row r="41" spans="1:16383" s="39" customFormat="1">
      <c r="A41" s="36" t="s">
        <v>79</v>
      </c>
      <c r="B41" s="33" t="s">
        <v>27</v>
      </c>
      <c r="C41" s="33"/>
      <c r="D41" s="33" t="s">
        <v>38</v>
      </c>
      <c r="E41" s="33"/>
      <c r="F41" s="33">
        <v>1949</v>
      </c>
      <c r="G41" s="33">
        <v>149</v>
      </c>
      <c r="H41" s="33">
        <v>200</v>
      </c>
      <c r="I41" s="33">
        <v>200</v>
      </c>
      <c r="J41" s="33">
        <v>200</v>
      </c>
      <c r="K41" s="33">
        <v>200</v>
      </c>
      <c r="L41" s="33">
        <v>200</v>
      </c>
      <c r="M41" s="33">
        <v>200</v>
      </c>
      <c r="N41" s="37">
        <v>200</v>
      </c>
      <c r="O41" s="33">
        <v>200</v>
      </c>
      <c r="P41" s="33">
        <v>200</v>
      </c>
      <c r="Q41" s="33"/>
      <c r="R41" s="33"/>
      <c r="S41" s="33"/>
      <c r="T41" s="20">
        <f>IF(AND(ISBLANK(E41),ISBLANK(F41),ISBLANK(G41),ISBLANK(H41),ISBLANK(I41),ISBLANK(J41),ISBLANK(K41), ISBLANK(L41), ISBLANK(N41), ISBLANK(#REF!), ISBLANK(#REF!), ISBLANK(#REF!), ISBLANK(#REF!), ISBLANK(#REF!), ISBLANK(S41)),"",SUM(G41:S41))</f>
        <v>1949</v>
      </c>
      <c r="U41" s="20">
        <f>IF(W41&lt;&gt;0,0,IF(AND(ISBLANK(E41),ISBLANK(F41),ISBLANK(G41),ISBLANK(H41),ISBLANK(I41),ISBLANK(J41),ISBLANK(K41), ISBLANK(L41), ISBLANK(N41), ISBLANK(#REF!), ISBLANK(#REF!), ISBLANK(#REF!), ISBLANK(#REF!), ISBLANK(#REF!), ISBLANK(S41)),"", (F41+E41)-T41))</f>
        <v>0</v>
      </c>
      <c r="V41" s="34">
        <f>IF(AND(ISBLANK(E41),ISBLANK(F41), ISBLANK(G41), ISBLANK(H41), ISBLANK(I41), ISBLANK(J41), ISBLANK(K41), ISBLANK(L41), ISBLANK(N41),ISBLANK(#REF!), ISBLANK(#REF!), ISBLANK(#REF!), ISBLANK(#REF!), ISBLANK(#REF!), ISBLANK(S41)), "",IFERROR(((F41+E41)-U41)/(F41+E41),""))</f>
        <v>1</v>
      </c>
      <c r="W41" s="37"/>
      <c r="X41" s="35" t="str">
        <f t="shared" si="5"/>
        <v/>
      </c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  <c r="DW41" s="31"/>
      <c r="DX41" s="31"/>
      <c r="DY41" s="31"/>
      <c r="DZ41" s="31"/>
      <c r="EA41" s="31"/>
      <c r="EB41" s="31"/>
      <c r="EC41" s="31"/>
      <c r="ED41" s="31"/>
      <c r="EE41" s="31"/>
      <c r="EF41" s="31"/>
      <c r="EG41" s="31"/>
      <c r="EH41" s="31"/>
      <c r="EI41" s="31"/>
      <c r="EJ41" s="31"/>
      <c r="EK41" s="31"/>
      <c r="EL41" s="31"/>
      <c r="EM41" s="31"/>
      <c r="EN41" s="31"/>
      <c r="EO41" s="31"/>
      <c r="EP41" s="31"/>
      <c r="EQ41" s="31"/>
      <c r="ER41" s="31"/>
      <c r="ES41" s="31"/>
      <c r="ET41" s="31"/>
      <c r="EU41" s="31"/>
      <c r="EV41" s="31"/>
      <c r="EW41" s="31"/>
      <c r="EX41" s="31"/>
      <c r="EY41" s="31"/>
      <c r="EZ41" s="31"/>
      <c r="FA41" s="31"/>
      <c r="FB41" s="31"/>
      <c r="FC41" s="31"/>
      <c r="FD41" s="31"/>
      <c r="FE41" s="31"/>
      <c r="FF41" s="31"/>
      <c r="FG41" s="31"/>
      <c r="FH41" s="31"/>
      <c r="FI41" s="31"/>
      <c r="FJ41" s="31"/>
      <c r="FK41" s="31"/>
      <c r="FL41" s="31"/>
      <c r="FM41" s="31"/>
      <c r="FN41" s="31"/>
      <c r="FO41" s="31"/>
      <c r="FP41" s="31"/>
      <c r="FQ41" s="31"/>
      <c r="FR41" s="31"/>
      <c r="FS41" s="31"/>
      <c r="FT41" s="31"/>
      <c r="FU41" s="31"/>
      <c r="FV41" s="31"/>
      <c r="FW41" s="31"/>
      <c r="FX41" s="31"/>
      <c r="FY41" s="31"/>
      <c r="FZ41" s="31"/>
      <c r="GA41" s="31"/>
      <c r="GB41" s="31"/>
      <c r="GC41" s="31"/>
      <c r="GD41" s="31"/>
      <c r="GE41" s="31"/>
      <c r="GF41" s="31"/>
      <c r="GG41" s="31"/>
      <c r="GH41" s="31"/>
      <c r="GI41" s="31"/>
      <c r="GJ41" s="31"/>
      <c r="GK41" s="31"/>
      <c r="GL41" s="31"/>
      <c r="GM41" s="31"/>
      <c r="GN41" s="31"/>
      <c r="GO41" s="31"/>
      <c r="GP41" s="31"/>
      <c r="GQ41" s="31"/>
      <c r="GR41" s="31"/>
      <c r="GS41" s="31"/>
      <c r="GT41" s="31"/>
      <c r="GU41" s="31"/>
      <c r="GV41" s="31"/>
      <c r="GW41" s="31"/>
      <c r="GX41" s="31"/>
      <c r="GY41" s="31"/>
      <c r="GZ41" s="31"/>
      <c r="HA41" s="31"/>
      <c r="HB41" s="31"/>
      <c r="HC41" s="31"/>
      <c r="HD41" s="31"/>
      <c r="HE41" s="31"/>
      <c r="HF41" s="31"/>
      <c r="HG41" s="31"/>
      <c r="HH41" s="31"/>
      <c r="HI41" s="31"/>
      <c r="HJ41" s="31"/>
      <c r="HK41" s="31"/>
      <c r="HL41" s="31"/>
      <c r="HM41" s="31"/>
      <c r="HN41" s="31"/>
      <c r="HO41" s="31"/>
      <c r="HP41" s="31"/>
      <c r="HQ41" s="31"/>
      <c r="HR41" s="31"/>
      <c r="HS41" s="31"/>
      <c r="HT41" s="31"/>
      <c r="HU41" s="31"/>
      <c r="HV41" s="31"/>
      <c r="HW41" s="31"/>
      <c r="HX41" s="31"/>
      <c r="HY41" s="31"/>
      <c r="HZ41" s="31"/>
      <c r="IA41" s="31"/>
      <c r="IB41" s="31"/>
      <c r="IC41" s="31"/>
      <c r="ID41" s="31"/>
      <c r="IE41" s="31"/>
      <c r="IF41" s="31"/>
      <c r="IG41" s="31"/>
      <c r="IH41" s="31"/>
      <c r="II41" s="31"/>
      <c r="IJ41" s="31"/>
      <c r="IK41" s="31"/>
      <c r="IL41" s="31"/>
      <c r="IM41" s="31"/>
      <c r="IN41" s="31"/>
      <c r="IO41" s="31"/>
      <c r="IP41" s="31"/>
      <c r="IQ41" s="31"/>
      <c r="IR41" s="31"/>
      <c r="IS41" s="31"/>
      <c r="IT41" s="31"/>
      <c r="IU41" s="31"/>
      <c r="IV41" s="31"/>
      <c r="IW41" s="31"/>
      <c r="IX41" s="31"/>
      <c r="IY41" s="31"/>
      <c r="IZ41" s="31"/>
      <c r="JA41" s="31"/>
      <c r="JB41" s="31"/>
      <c r="JC41" s="31"/>
      <c r="JD41" s="31"/>
      <c r="JE41" s="31"/>
      <c r="JF41" s="31"/>
      <c r="JG41" s="31"/>
      <c r="JH41" s="31"/>
      <c r="JI41" s="31"/>
      <c r="JJ41" s="31"/>
      <c r="JK41" s="31"/>
      <c r="JL41" s="31"/>
      <c r="JM41" s="31"/>
      <c r="JN41" s="31"/>
      <c r="JO41" s="31"/>
      <c r="JP41" s="31"/>
      <c r="JQ41" s="31"/>
      <c r="JR41" s="31"/>
      <c r="JS41" s="31"/>
      <c r="JT41" s="31"/>
      <c r="JU41" s="31"/>
      <c r="JV41" s="31"/>
      <c r="JW41" s="31"/>
      <c r="JX41" s="31"/>
      <c r="JY41" s="31"/>
      <c r="JZ41" s="31"/>
      <c r="KA41" s="31"/>
      <c r="KB41" s="31"/>
      <c r="KC41" s="31"/>
      <c r="KD41" s="31"/>
      <c r="KE41" s="31"/>
      <c r="KF41" s="31"/>
      <c r="KG41" s="31"/>
      <c r="KH41" s="31"/>
      <c r="KI41" s="31"/>
      <c r="KJ41" s="31"/>
      <c r="KK41" s="31"/>
      <c r="KL41" s="31"/>
      <c r="KM41" s="31"/>
      <c r="KN41" s="31"/>
      <c r="KO41" s="31"/>
      <c r="KP41" s="31"/>
      <c r="KQ41" s="31"/>
      <c r="KR41" s="31"/>
      <c r="KS41" s="31"/>
      <c r="KT41" s="31"/>
      <c r="KU41" s="31"/>
      <c r="KV41" s="31"/>
      <c r="KW41" s="31"/>
      <c r="KX41" s="31"/>
      <c r="KY41" s="31"/>
      <c r="KZ41" s="31"/>
      <c r="LA41" s="31"/>
      <c r="LB41" s="31"/>
      <c r="LC41" s="31"/>
      <c r="LD41" s="31"/>
      <c r="LE41" s="31"/>
      <c r="LF41" s="31"/>
      <c r="LG41" s="31"/>
      <c r="LH41" s="31"/>
      <c r="LI41" s="31"/>
      <c r="LJ41" s="31"/>
      <c r="LK41" s="31"/>
      <c r="LL41" s="31"/>
      <c r="LM41" s="31"/>
      <c r="LN41" s="31"/>
      <c r="LO41" s="31"/>
      <c r="LP41" s="31"/>
      <c r="LQ41" s="31"/>
      <c r="LR41" s="31"/>
      <c r="LS41" s="31"/>
      <c r="LT41" s="31"/>
      <c r="LU41" s="31"/>
      <c r="LV41" s="31"/>
      <c r="LW41" s="31"/>
      <c r="LX41" s="31"/>
      <c r="LY41" s="31"/>
      <c r="LZ41" s="31"/>
      <c r="MA41" s="31"/>
      <c r="MB41" s="31"/>
      <c r="MC41" s="31"/>
      <c r="MD41" s="31"/>
      <c r="ME41" s="31"/>
      <c r="MF41" s="31"/>
      <c r="MG41" s="31"/>
      <c r="MH41" s="31"/>
      <c r="MI41" s="31"/>
      <c r="MJ41" s="31"/>
      <c r="MK41" s="31"/>
      <c r="ML41" s="31"/>
      <c r="MM41" s="31"/>
      <c r="MN41" s="31"/>
      <c r="MO41" s="31"/>
      <c r="MP41" s="31"/>
      <c r="MQ41" s="31"/>
      <c r="MR41" s="31"/>
      <c r="MS41" s="31"/>
      <c r="MT41" s="31"/>
      <c r="MU41" s="31"/>
      <c r="MV41" s="31"/>
      <c r="MW41" s="31"/>
      <c r="MX41" s="31"/>
      <c r="MY41" s="31"/>
      <c r="MZ41" s="31"/>
      <c r="NA41" s="31"/>
      <c r="NB41" s="31"/>
      <c r="NC41" s="31"/>
      <c r="ND41" s="31"/>
      <c r="NE41" s="31"/>
      <c r="NF41" s="31"/>
      <c r="NG41" s="31"/>
      <c r="NH41" s="31"/>
      <c r="NI41" s="31"/>
      <c r="NJ41" s="31"/>
      <c r="NK41" s="31"/>
      <c r="NL41" s="31"/>
      <c r="NM41" s="31"/>
      <c r="NN41" s="31"/>
      <c r="NO41" s="31"/>
      <c r="NP41" s="31"/>
      <c r="NQ41" s="31"/>
      <c r="NR41" s="31"/>
      <c r="NS41" s="31"/>
      <c r="NT41" s="31"/>
      <c r="NU41" s="31"/>
      <c r="NV41" s="31"/>
      <c r="NW41" s="31"/>
      <c r="NX41" s="31"/>
      <c r="NY41" s="31"/>
      <c r="NZ41" s="31"/>
      <c r="OA41" s="31"/>
      <c r="OB41" s="31"/>
      <c r="OC41" s="31"/>
      <c r="OD41" s="31"/>
      <c r="OE41" s="31"/>
      <c r="OF41" s="31"/>
      <c r="OG41" s="31"/>
      <c r="OH41" s="31"/>
      <c r="OI41" s="31"/>
      <c r="OJ41" s="31"/>
      <c r="OK41" s="31"/>
      <c r="OL41" s="31"/>
      <c r="OM41" s="31"/>
      <c r="ON41" s="31"/>
      <c r="OO41" s="31"/>
      <c r="OP41" s="31"/>
      <c r="OQ41" s="31"/>
      <c r="OR41" s="31"/>
      <c r="OS41" s="31"/>
      <c r="OT41" s="31"/>
      <c r="OU41" s="31"/>
      <c r="OV41" s="31"/>
      <c r="OW41" s="31"/>
      <c r="OX41" s="31"/>
      <c r="OY41" s="31"/>
      <c r="OZ41" s="31"/>
      <c r="PA41" s="31"/>
      <c r="PB41" s="31"/>
      <c r="PC41" s="31"/>
      <c r="PD41" s="31"/>
      <c r="PE41" s="31"/>
      <c r="PF41" s="31"/>
      <c r="PG41" s="31"/>
      <c r="PH41" s="31"/>
      <c r="PI41" s="31"/>
      <c r="PJ41" s="31"/>
      <c r="PK41" s="31"/>
      <c r="PL41" s="31"/>
      <c r="PM41" s="31"/>
      <c r="PN41" s="31"/>
      <c r="PO41" s="31"/>
      <c r="PP41" s="31"/>
      <c r="PQ41" s="31"/>
      <c r="PR41" s="31"/>
      <c r="PS41" s="31"/>
      <c r="PT41" s="31"/>
      <c r="PU41" s="31"/>
      <c r="PV41" s="31"/>
      <c r="PW41" s="31"/>
      <c r="PX41" s="31"/>
      <c r="PY41" s="31"/>
      <c r="PZ41" s="31"/>
      <c r="QA41" s="31"/>
      <c r="QB41" s="31"/>
      <c r="QC41" s="31"/>
    </row>
    <row r="42" spans="1:16383" s="39" customFormat="1">
      <c r="A42" s="36" t="s">
        <v>81</v>
      </c>
      <c r="B42" s="33" t="s">
        <v>27</v>
      </c>
      <c r="C42" s="33"/>
      <c r="D42" s="33" t="s">
        <v>82</v>
      </c>
      <c r="E42" s="33"/>
      <c r="F42" s="33">
        <v>950</v>
      </c>
      <c r="G42" s="33">
        <v>75</v>
      </c>
      <c r="H42" s="33"/>
      <c r="I42" s="33">
        <v>109</v>
      </c>
      <c r="J42" s="33">
        <v>109</v>
      </c>
      <c r="K42" s="33">
        <v>109</v>
      </c>
      <c r="L42" s="33">
        <v>109</v>
      </c>
      <c r="M42" s="33">
        <v>109</v>
      </c>
      <c r="N42" s="33">
        <v>109</v>
      </c>
      <c r="O42" s="33">
        <v>109</v>
      </c>
      <c r="P42" s="33">
        <v>112</v>
      </c>
      <c r="Q42" s="33"/>
      <c r="R42" s="33"/>
      <c r="S42" s="33"/>
      <c r="T42" s="20">
        <f t="shared" si="1"/>
        <v>950</v>
      </c>
      <c r="U42" s="20">
        <f t="shared" si="6"/>
        <v>0</v>
      </c>
      <c r="V42" s="34">
        <f t="shared" si="4"/>
        <v>1</v>
      </c>
      <c r="W42" s="38"/>
      <c r="X42" s="35" t="str">
        <f t="shared" si="5"/>
        <v/>
      </c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1"/>
      <c r="EE42" s="31"/>
      <c r="EF42" s="31"/>
      <c r="EG42" s="31"/>
      <c r="EH42" s="31"/>
      <c r="EI42" s="31"/>
      <c r="EJ42" s="31"/>
      <c r="EK42" s="31"/>
      <c r="EL42" s="31"/>
      <c r="EM42" s="31"/>
      <c r="EN42" s="31"/>
      <c r="EO42" s="31"/>
      <c r="EP42" s="31"/>
      <c r="EQ42" s="31"/>
      <c r="ER42" s="31"/>
      <c r="ES42" s="31"/>
      <c r="ET42" s="31"/>
      <c r="EU42" s="31"/>
      <c r="EV42" s="31"/>
      <c r="EW42" s="31"/>
      <c r="EX42" s="31"/>
      <c r="EY42" s="31"/>
      <c r="EZ42" s="31"/>
      <c r="FA42" s="31"/>
      <c r="FB42" s="31"/>
      <c r="FC42" s="31"/>
      <c r="FD42" s="31"/>
      <c r="FE42" s="31"/>
      <c r="FF42" s="31"/>
      <c r="FG42" s="31"/>
      <c r="FH42" s="31"/>
      <c r="FI42" s="31"/>
      <c r="FJ42" s="31"/>
      <c r="FK42" s="31"/>
      <c r="FL42" s="31"/>
      <c r="FM42" s="31"/>
      <c r="FN42" s="31"/>
      <c r="FO42" s="31"/>
      <c r="FP42" s="31"/>
      <c r="FQ42" s="31"/>
      <c r="FR42" s="31"/>
      <c r="FS42" s="31"/>
      <c r="FT42" s="31"/>
      <c r="FU42" s="31"/>
      <c r="FV42" s="31"/>
      <c r="FW42" s="31"/>
      <c r="FX42" s="31"/>
      <c r="FY42" s="31"/>
      <c r="FZ42" s="31"/>
      <c r="GA42" s="31"/>
      <c r="GB42" s="31"/>
      <c r="GC42" s="31"/>
      <c r="GD42" s="31"/>
      <c r="GE42" s="31"/>
      <c r="GF42" s="31"/>
      <c r="GG42" s="31"/>
      <c r="GH42" s="31"/>
      <c r="GI42" s="31"/>
      <c r="GJ42" s="31"/>
      <c r="GK42" s="31"/>
      <c r="GL42" s="31"/>
      <c r="GM42" s="31"/>
      <c r="GN42" s="31"/>
      <c r="GO42" s="31"/>
      <c r="GP42" s="31"/>
      <c r="GQ42" s="31"/>
      <c r="GR42" s="31"/>
      <c r="GS42" s="31"/>
      <c r="GT42" s="31"/>
      <c r="GU42" s="31"/>
      <c r="GV42" s="31"/>
      <c r="GW42" s="31"/>
      <c r="GX42" s="31"/>
      <c r="GY42" s="31"/>
      <c r="GZ42" s="31"/>
      <c r="HA42" s="31"/>
      <c r="HB42" s="31"/>
      <c r="HC42" s="31"/>
      <c r="HD42" s="31"/>
      <c r="HE42" s="31"/>
      <c r="HF42" s="31"/>
      <c r="HG42" s="31"/>
      <c r="HH42" s="31"/>
      <c r="HI42" s="31"/>
      <c r="HJ42" s="31"/>
      <c r="HK42" s="31"/>
      <c r="HL42" s="31"/>
      <c r="HM42" s="31"/>
      <c r="HN42" s="31"/>
      <c r="HO42" s="31"/>
      <c r="HP42" s="31"/>
      <c r="HQ42" s="31"/>
      <c r="HR42" s="31"/>
      <c r="HS42" s="31"/>
      <c r="HT42" s="31"/>
      <c r="HU42" s="31"/>
      <c r="HV42" s="31"/>
      <c r="HW42" s="31"/>
      <c r="HX42" s="31"/>
      <c r="HY42" s="31"/>
      <c r="HZ42" s="31"/>
      <c r="IA42" s="31"/>
      <c r="IB42" s="31"/>
      <c r="IC42" s="31"/>
      <c r="ID42" s="31"/>
      <c r="IE42" s="31"/>
      <c r="IF42" s="31"/>
      <c r="IG42" s="31"/>
      <c r="IH42" s="31"/>
      <c r="II42" s="31"/>
      <c r="IJ42" s="31"/>
      <c r="IK42" s="31"/>
      <c r="IL42" s="31"/>
      <c r="IM42" s="31"/>
      <c r="IN42" s="31"/>
      <c r="IO42" s="31"/>
      <c r="IP42" s="31"/>
      <c r="IQ42" s="31"/>
      <c r="IR42" s="31"/>
      <c r="IS42" s="31"/>
      <c r="IT42" s="31"/>
      <c r="IU42" s="31"/>
      <c r="IV42" s="31"/>
      <c r="IW42" s="31"/>
      <c r="IX42" s="31"/>
      <c r="IY42" s="31"/>
      <c r="IZ42" s="31"/>
      <c r="JA42" s="31"/>
      <c r="JB42" s="31"/>
      <c r="JC42" s="31"/>
      <c r="JD42" s="31"/>
      <c r="JE42" s="31"/>
      <c r="JF42" s="31"/>
      <c r="JG42" s="31"/>
      <c r="JH42" s="31"/>
      <c r="JI42" s="31"/>
      <c r="JJ42" s="31"/>
      <c r="JK42" s="31"/>
      <c r="JL42" s="31"/>
      <c r="JM42" s="31"/>
      <c r="JN42" s="31"/>
      <c r="JO42" s="31"/>
      <c r="JP42" s="31"/>
      <c r="JQ42" s="31"/>
      <c r="JR42" s="31"/>
      <c r="JS42" s="31"/>
      <c r="JT42" s="31"/>
      <c r="JU42" s="31"/>
      <c r="JV42" s="31"/>
      <c r="JW42" s="31"/>
      <c r="JX42" s="31"/>
      <c r="JY42" s="31"/>
      <c r="JZ42" s="31"/>
      <c r="KA42" s="31"/>
      <c r="KB42" s="31"/>
      <c r="KC42" s="31"/>
      <c r="KD42" s="31"/>
      <c r="KE42" s="31"/>
      <c r="KF42" s="31"/>
      <c r="KG42" s="31"/>
      <c r="KH42" s="31"/>
      <c r="KI42" s="31"/>
      <c r="KJ42" s="31"/>
      <c r="KK42" s="31"/>
      <c r="KL42" s="31"/>
      <c r="KM42" s="31"/>
      <c r="KN42" s="31"/>
      <c r="KO42" s="31"/>
      <c r="KP42" s="31"/>
      <c r="KQ42" s="31"/>
      <c r="KR42" s="31"/>
      <c r="KS42" s="31"/>
      <c r="KT42" s="31"/>
      <c r="KU42" s="31"/>
      <c r="KV42" s="31"/>
      <c r="KW42" s="31"/>
      <c r="KX42" s="31"/>
      <c r="KY42" s="31"/>
      <c r="KZ42" s="31"/>
      <c r="LA42" s="31"/>
      <c r="LB42" s="31"/>
      <c r="LC42" s="31"/>
      <c r="LD42" s="31"/>
      <c r="LE42" s="31"/>
      <c r="LF42" s="31"/>
      <c r="LG42" s="31"/>
      <c r="LH42" s="31"/>
      <c r="LI42" s="31"/>
      <c r="LJ42" s="31"/>
      <c r="LK42" s="31"/>
      <c r="LL42" s="31"/>
      <c r="LM42" s="31"/>
      <c r="LN42" s="31"/>
      <c r="LO42" s="31"/>
      <c r="LP42" s="31"/>
      <c r="LQ42" s="31"/>
      <c r="LR42" s="31"/>
      <c r="LS42" s="31"/>
      <c r="LT42" s="31"/>
      <c r="LU42" s="31"/>
      <c r="LV42" s="31"/>
      <c r="LW42" s="31"/>
      <c r="LX42" s="31"/>
      <c r="LY42" s="31"/>
      <c r="LZ42" s="31"/>
      <c r="MA42" s="31"/>
      <c r="MB42" s="31"/>
      <c r="MC42" s="31"/>
      <c r="MD42" s="31"/>
      <c r="ME42" s="31"/>
      <c r="MF42" s="31"/>
      <c r="MG42" s="31"/>
      <c r="MH42" s="31"/>
      <c r="MI42" s="31"/>
      <c r="MJ42" s="31"/>
      <c r="MK42" s="31"/>
      <c r="ML42" s="31"/>
      <c r="MM42" s="31"/>
      <c r="MN42" s="31"/>
      <c r="MO42" s="31"/>
      <c r="MP42" s="31"/>
      <c r="MQ42" s="31"/>
      <c r="MR42" s="31"/>
      <c r="MS42" s="31"/>
      <c r="MT42" s="31"/>
      <c r="MU42" s="31"/>
      <c r="MV42" s="31"/>
      <c r="MW42" s="31"/>
      <c r="MX42" s="31"/>
      <c r="MY42" s="31"/>
      <c r="MZ42" s="31"/>
      <c r="NA42" s="31"/>
      <c r="NB42" s="31"/>
      <c r="NC42" s="31"/>
      <c r="ND42" s="31"/>
      <c r="NE42" s="31"/>
      <c r="NF42" s="31"/>
      <c r="NG42" s="31"/>
      <c r="NH42" s="31"/>
      <c r="NI42" s="31"/>
      <c r="NJ42" s="31"/>
      <c r="NK42" s="31"/>
      <c r="NL42" s="31"/>
      <c r="NM42" s="31"/>
      <c r="NN42" s="31"/>
      <c r="NO42" s="31"/>
      <c r="NP42" s="31"/>
      <c r="NQ42" s="31"/>
      <c r="NR42" s="31"/>
      <c r="NS42" s="31"/>
      <c r="NT42" s="31"/>
      <c r="NU42" s="31"/>
      <c r="NV42" s="31"/>
      <c r="NW42" s="31"/>
      <c r="NX42" s="31"/>
      <c r="NY42" s="31"/>
      <c r="NZ42" s="31"/>
      <c r="OA42" s="31"/>
      <c r="OB42" s="31"/>
      <c r="OC42" s="31"/>
      <c r="OD42" s="31"/>
      <c r="OE42" s="31"/>
      <c r="OF42" s="31"/>
      <c r="OG42" s="31"/>
      <c r="OH42" s="31"/>
      <c r="OI42" s="31"/>
      <c r="OJ42" s="31"/>
      <c r="OK42" s="31"/>
      <c r="OL42" s="31"/>
      <c r="OM42" s="31"/>
      <c r="ON42" s="31"/>
      <c r="OO42" s="31"/>
      <c r="OP42" s="31"/>
      <c r="OQ42" s="31"/>
      <c r="OR42" s="31"/>
      <c r="OS42" s="31"/>
      <c r="OT42" s="31"/>
      <c r="OU42" s="31"/>
      <c r="OV42" s="31"/>
      <c r="OW42" s="31"/>
      <c r="OX42" s="31"/>
      <c r="OY42" s="31"/>
      <c r="OZ42" s="31"/>
      <c r="PA42" s="31"/>
      <c r="PB42" s="31"/>
      <c r="PC42" s="31"/>
      <c r="PD42" s="31"/>
      <c r="PE42" s="31"/>
      <c r="PF42" s="31"/>
      <c r="PG42" s="31"/>
      <c r="PH42" s="31"/>
      <c r="PI42" s="31"/>
      <c r="PJ42" s="31"/>
      <c r="PK42" s="31"/>
      <c r="PL42" s="31"/>
      <c r="PM42" s="31"/>
      <c r="PN42" s="31"/>
      <c r="PO42" s="31"/>
      <c r="PP42" s="31"/>
      <c r="PQ42" s="31"/>
      <c r="PR42" s="31"/>
      <c r="PS42" s="31"/>
      <c r="PT42" s="31"/>
      <c r="PU42" s="31"/>
      <c r="PV42" s="31"/>
      <c r="PW42" s="31"/>
      <c r="PX42" s="31"/>
      <c r="PY42" s="31"/>
      <c r="PZ42" s="31"/>
      <c r="QA42" s="31"/>
      <c r="QB42" s="31"/>
      <c r="QC42" s="31"/>
    </row>
    <row r="43" spans="1:16383" s="39" customFormat="1">
      <c r="A43" s="36" t="s">
        <v>83</v>
      </c>
      <c r="B43" s="33" t="s">
        <v>27</v>
      </c>
      <c r="C43" s="33"/>
      <c r="D43" s="33" t="s">
        <v>82</v>
      </c>
      <c r="E43" s="33"/>
      <c r="F43" s="33">
        <v>345</v>
      </c>
      <c r="G43" s="33"/>
      <c r="H43" s="33">
        <v>115</v>
      </c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20">
        <f t="shared" si="1"/>
        <v>115</v>
      </c>
      <c r="U43" s="20">
        <f t="shared" si="6"/>
        <v>0</v>
      </c>
      <c r="V43" s="34">
        <f t="shared" si="4"/>
        <v>1</v>
      </c>
      <c r="W43" s="38" t="s">
        <v>54</v>
      </c>
      <c r="X43" s="35">
        <f t="shared" si="5"/>
        <v>230</v>
      </c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1"/>
      <c r="EE43" s="31"/>
      <c r="EF43" s="31"/>
      <c r="EG43" s="31"/>
      <c r="EH43" s="31"/>
      <c r="EI43" s="31"/>
      <c r="EJ43" s="31"/>
      <c r="EK43" s="31"/>
      <c r="EL43" s="31"/>
      <c r="EM43" s="31"/>
      <c r="EN43" s="31"/>
      <c r="EO43" s="31"/>
      <c r="EP43" s="31"/>
      <c r="EQ43" s="31"/>
      <c r="ER43" s="31"/>
      <c r="ES43" s="31"/>
      <c r="ET43" s="31"/>
      <c r="EU43" s="31"/>
      <c r="EV43" s="31"/>
      <c r="EW43" s="31"/>
      <c r="EX43" s="31"/>
      <c r="EY43" s="31"/>
      <c r="EZ43" s="31"/>
      <c r="FA43" s="31"/>
      <c r="FB43" s="31"/>
      <c r="FC43" s="31"/>
      <c r="FD43" s="31"/>
      <c r="FE43" s="31"/>
      <c r="FF43" s="31"/>
      <c r="FG43" s="31"/>
      <c r="FH43" s="31"/>
      <c r="FI43" s="31"/>
      <c r="FJ43" s="31"/>
      <c r="FK43" s="31"/>
      <c r="FL43" s="31"/>
      <c r="FM43" s="31"/>
      <c r="FN43" s="31"/>
      <c r="FO43" s="31"/>
      <c r="FP43" s="31"/>
      <c r="FQ43" s="31"/>
      <c r="FR43" s="31"/>
      <c r="FS43" s="31"/>
      <c r="FT43" s="31"/>
      <c r="FU43" s="31"/>
      <c r="FV43" s="31"/>
      <c r="FW43" s="31"/>
      <c r="FX43" s="31"/>
      <c r="FY43" s="31"/>
      <c r="FZ43" s="31"/>
      <c r="GA43" s="31"/>
      <c r="GB43" s="31"/>
      <c r="GC43" s="31"/>
      <c r="GD43" s="31"/>
      <c r="GE43" s="31"/>
      <c r="GF43" s="31"/>
      <c r="GG43" s="31"/>
      <c r="GH43" s="31"/>
      <c r="GI43" s="31"/>
      <c r="GJ43" s="31"/>
      <c r="GK43" s="31"/>
      <c r="GL43" s="31"/>
      <c r="GM43" s="31"/>
      <c r="GN43" s="31"/>
      <c r="GO43" s="31"/>
      <c r="GP43" s="31"/>
      <c r="GQ43" s="31"/>
      <c r="GR43" s="31"/>
      <c r="GS43" s="31"/>
      <c r="GT43" s="31"/>
      <c r="GU43" s="31"/>
      <c r="GV43" s="31"/>
      <c r="GW43" s="31"/>
      <c r="GX43" s="31"/>
      <c r="GY43" s="31"/>
      <c r="GZ43" s="31"/>
      <c r="HA43" s="31"/>
      <c r="HB43" s="31"/>
      <c r="HC43" s="31"/>
      <c r="HD43" s="31"/>
      <c r="HE43" s="31"/>
      <c r="HF43" s="31"/>
      <c r="HG43" s="31"/>
      <c r="HH43" s="31"/>
      <c r="HI43" s="31"/>
      <c r="HJ43" s="31"/>
      <c r="HK43" s="31"/>
      <c r="HL43" s="31"/>
      <c r="HM43" s="31"/>
      <c r="HN43" s="31"/>
      <c r="HO43" s="31"/>
      <c r="HP43" s="31"/>
      <c r="HQ43" s="31"/>
      <c r="HR43" s="31"/>
      <c r="HS43" s="31"/>
      <c r="HT43" s="31"/>
      <c r="HU43" s="31"/>
      <c r="HV43" s="31"/>
      <c r="HW43" s="31"/>
      <c r="HX43" s="31"/>
      <c r="HY43" s="31"/>
      <c r="HZ43" s="31"/>
      <c r="IA43" s="31"/>
      <c r="IB43" s="31"/>
      <c r="IC43" s="31"/>
      <c r="ID43" s="31"/>
      <c r="IE43" s="31"/>
      <c r="IF43" s="31"/>
      <c r="IG43" s="31"/>
      <c r="IH43" s="31"/>
      <c r="II43" s="31"/>
      <c r="IJ43" s="31"/>
      <c r="IK43" s="31"/>
      <c r="IL43" s="31"/>
      <c r="IM43" s="31"/>
      <c r="IN43" s="31"/>
      <c r="IO43" s="31"/>
      <c r="IP43" s="31"/>
      <c r="IQ43" s="31"/>
      <c r="IR43" s="31"/>
      <c r="IS43" s="31"/>
      <c r="IT43" s="31"/>
      <c r="IU43" s="31"/>
      <c r="IV43" s="31"/>
      <c r="IW43" s="31"/>
      <c r="IX43" s="31"/>
      <c r="IY43" s="31"/>
      <c r="IZ43" s="31"/>
      <c r="JA43" s="31"/>
      <c r="JB43" s="31"/>
      <c r="JC43" s="31"/>
      <c r="JD43" s="31"/>
      <c r="JE43" s="31"/>
      <c r="JF43" s="31"/>
      <c r="JG43" s="31"/>
      <c r="JH43" s="31"/>
      <c r="JI43" s="31"/>
      <c r="JJ43" s="31"/>
      <c r="JK43" s="31"/>
      <c r="JL43" s="31"/>
      <c r="JM43" s="31"/>
      <c r="JN43" s="31"/>
      <c r="JO43" s="31"/>
      <c r="JP43" s="31"/>
      <c r="JQ43" s="31"/>
      <c r="JR43" s="31"/>
      <c r="JS43" s="31"/>
      <c r="JT43" s="31"/>
      <c r="JU43" s="31"/>
      <c r="JV43" s="31"/>
      <c r="JW43" s="31"/>
      <c r="JX43" s="31"/>
      <c r="JY43" s="31"/>
      <c r="JZ43" s="31"/>
      <c r="KA43" s="31"/>
      <c r="KB43" s="31"/>
      <c r="KC43" s="31"/>
      <c r="KD43" s="31"/>
      <c r="KE43" s="31"/>
      <c r="KF43" s="31"/>
      <c r="KG43" s="31"/>
      <c r="KH43" s="31"/>
      <c r="KI43" s="31"/>
      <c r="KJ43" s="31"/>
      <c r="KK43" s="31"/>
      <c r="KL43" s="31"/>
      <c r="KM43" s="31"/>
      <c r="KN43" s="31"/>
      <c r="KO43" s="31"/>
      <c r="KP43" s="31"/>
      <c r="KQ43" s="31"/>
      <c r="KR43" s="31"/>
      <c r="KS43" s="31"/>
      <c r="KT43" s="31"/>
      <c r="KU43" s="31"/>
      <c r="KV43" s="31"/>
      <c r="KW43" s="31"/>
      <c r="KX43" s="31"/>
      <c r="KY43" s="31"/>
      <c r="KZ43" s="31"/>
      <c r="LA43" s="31"/>
      <c r="LB43" s="31"/>
      <c r="LC43" s="31"/>
      <c r="LD43" s="31"/>
      <c r="LE43" s="31"/>
      <c r="LF43" s="31"/>
      <c r="LG43" s="31"/>
      <c r="LH43" s="31"/>
      <c r="LI43" s="31"/>
      <c r="LJ43" s="31"/>
      <c r="LK43" s="31"/>
      <c r="LL43" s="31"/>
      <c r="LM43" s="31"/>
      <c r="LN43" s="31"/>
      <c r="LO43" s="31"/>
      <c r="LP43" s="31"/>
      <c r="LQ43" s="31"/>
      <c r="LR43" s="31"/>
      <c r="LS43" s="31"/>
      <c r="LT43" s="31"/>
      <c r="LU43" s="31"/>
      <c r="LV43" s="31"/>
      <c r="LW43" s="31"/>
      <c r="LX43" s="31"/>
      <c r="LY43" s="31"/>
      <c r="LZ43" s="31"/>
      <c r="MA43" s="31"/>
      <c r="MB43" s="31"/>
      <c r="MC43" s="31"/>
      <c r="MD43" s="31"/>
      <c r="ME43" s="31"/>
      <c r="MF43" s="31"/>
      <c r="MG43" s="31"/>
      <c r="MH43" s="31"/>
      <c r="MI43" s="31"/>
      <c r="MJ43" s="31"/>
      <c r="MK43" s="31"/>
      <c r="ML43" s="31"/>
      <c r="MM43" s="31"/>
      <c r="MN43" s="31"/>
      <c r="MO43" s="31"/>
      <c r="MP43" s="31"/>
      <c r="MQ43" s="31"/>
      <c r="MR43" s="31"/>
      <c r="MS43" s="31"/>
      <c r="MT43" s="31"/>
      <c r="MU43" s="31"/>
      <c r="MV43" s="31"/>
      <c r="MW43" s="31"/>
      <c r="MX43" s="31"/>
      <c r="MY43" s="31"/>
      <c r="MZ43" s="31"/>
      <c r="NA43" s="31"/>
      <c r="NB43" s="31"/>
      <c r="NC43" s="31"/>
      <c r="ND43" s="31"/>
      <c r="NE43" s="31"/>
      <c r="NF43" s="31"/>
      <c r="NG43" s="31"/>
      <c r="NH43" s="31"/>
      <c r="NI43" s="31"/>
      <c r="NJ43" s="31"/>
      <c r="NK43" s="31"/>
      <c r="NL43" s="31"/>
      <c r="NM43" s="31"/>
      <c r="NN43" s="31"/>
      <c r="NO43" s="31"/>
      <c r="NP43" s="31"/>
      <c r="NQ43" s="31"/>
      <c r="NR43" s="31"/>
      <c r="NS43" s="31"/>
      <c r="NT43" s="31"/>
      <c r="NU43" s="31"/>
      <c r="NV43" s="31"/>
      <c r="NW43" s="31"/>
      <c r="NX43" s="31"/>
      <c r="NY43" s="31"/>
      <c r="NZ43" s="31"/>
      <c r="OA43" s="31"/>
      <c r="OB43" s="31"/>
      <c r="OC43" s="31"/>
      <c r="OD43" s="31"/>
      <c r="OE43" s="31"/>
      <c r="OF43" s="31"/>
      <c r="OG43" s="31"/>
      <c r="OH43" s="31"/>
      <c r="OI43" s="31"/>
      <c r="OJ43" s="31"/>
      <c r="OK43" s="31"/>
      <c r="OL43" s="31"/>
      <c r="OM43" s="31"/>
      <c r="ON43" s="31"/>
      <c r="OO43" s="31"/>
      <c r="OP43" s="31"/>
      <c r="OQ43" s="31"/>
      <c r="OR43" s="31"/>
      <c r="OS43" s="31"/>
      <c r="OT43" s="31"/>
      <c r="OU43" s="31"/>
      <c r="OV43" s="31"/>
      <c r="OW43" s="31"/>
      <c r="OX43" s="31"/>
      <c r="OY43" s="31"/>
      <c r="OZ43" s="31"/>
      <c r="PA43" s="31"/>
      <c r="PB43" s="31"/>
      <c r="PC43" s="31"/>
      <c r="PD43" s="31"/>
      <c r="PE43" s="31"/>
      <c r="PF43" s="31"/>
      <c r="PG43" s="31"/>
      <c r="PH43" s="31"/>
      <c r="PI43" s="31"/>
      <c r="PJ43" s="31"/>
      <c r="PK43" s="31"/>
      <c r="PL43" s="31"/>
      <c r="PM43" s="31"/>
      <c r="PN43" s="31"/>
      <c r="PO43" s="31"/>
      <c r="PP43" s="31"/>
      <c r="PQ43" s="31"/>
      <c r="PR43" s="31"/>
      <c r="PS43" s="31"/>
      <c r="PT43" s="31"/>
      <c r="PU43" s="31"/>
      <c r="PV43" s="31"/>
      <c r="PW43" s="31"/>
      <c r="PX43" s="31"/>
      <c r="PY43" s="31"/>
      <c r="PZ43" s="31"/>
      <c r="QA43" s="31"/>
      <c r="QB43" s="31"/>
      <c r="QC43" s="31"/>
    </row>
    <row r="44" spans="1:16383">
      <c r="A44" s="36" t="s">
        <v>84</v>
      </c>
      <c r="B44" s="33" t="s">
        <v>27</v>
      </c>
      <c r="C44" s="33"/>
      <c r="D44" s="33" t="s">
        <v>82</v>
      </c>
      <c r="E44" s="33"/>
      <c r="F44" s="33">
        <v>345</v>
      </c>
      <c r="G44" s="33"/>
      <c r="H44" s="33">
        <v>115</v>
      </c>
      <c r="I44" s="33">
        <v>115</v>
      </c>
      <c r="J44" s="33">
        <v>115</v>
      </c>
      <c r="K44" s="33"/>
      <c r="L44" s="33"/>
      <c r="M44" s="33"/>
      <c r="N44" s="33"/>
      <c r="O44" s="33"/>
      <c r="P44" s="33"/>
      <c r="Q44" s="33"/>
      <c r="R44" s="33"/>
      <c r="S44" s="33"/>
      <c r="T44" s="20">
        <f t="shared" si="1"/>
        <v>345</v>
      </c>
      <c r="U44" s="20">
        <f t="shared" si="6"/>
        <v>0</v>
      </c>
      <c r="V44" s="34">
        <f t="shared" si="4"/>
        <v>1</v>
      </c>
      <c r="X44" s="35" t="str">
        <f t="shared" si="5"/>
        <v/>
      </c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  <c r="DW44" s="31"/>
      <c r="DX44" s="31"/>
      <c r="DY44" s="31"/>
      <c r="DZ44" s="31"/>
      <c r="EA44" s="31"/>
      <c r="EB44" s="31"/>
      <c r="EC44" s="31"/>
      <c r="ED44" s="31"/>
      <c r="EE44" s="31"/>
      <c r="EF44" s="31"/>
      <c r="EG44" s="31"/>
      <c r="EH44" s="31"/>
      <c r="EI44" s="31"/>
      <c r="EJ44" s="31"/>
      <c r="EK44" s="31"/>
      <c r="EL44" s="31"/>
      <c r="EM44" s="31"/>
      <c r="EN44" s="31"/>
      <c r="EO44" s="31"/>
      <c r="EP44" s="31"/>
      <c r="EQ44" s="31"/>
      <c r="ER44" s="31"/>
      <c r="ES44" s="31"/>
      <c r="ET44" s="31"/>
      <c r="EU44" s="31"/>
      <c r="EV44" s="31"/>
      <c r="EW44" s="31"/>
      <c r="EX44" s="31"/>
      <c r="EY44" s="31"/>
      <c r="EZ44" s="31"/>
      <c r="FA44" s="31"/>
      <c r="FB44" s="31"/>
      <c r="FC44" s="31"/>
      <c r="FD44" s="31"/>
      <c r="FE44" s="31"/>
      <c r="FF44" s="31"/>
      <c r="FG44" s="31"/>
      <c r="FH44" s="31"/>
      <c r="FI44" s="31"/>
      <c r="FJ44" s="31"/>
      <c r="FK44" s="31"/>
      <c r="FL44" s="31"/>
      <c r="FM44" s="31"/>
      <c r="FN44" s="31"/>
      <c r="FO44" s="31"/>
      <c r="FP44" s="31"/>
      <c r="FQ44" s="31"/>
      <c r="FR44" s="31"/>
      <c r="FS44" s="31"/>
      <c r="FT44" s="31"/>
      <c r="FU44" s="31"/>
      <c r="FV44" s="31"/>
      <c r="FW44" s="31"/>
      <c r="FX44" s="31"/>
      <c r="FY44" s="31"/>
      <c r="FZ44" s="31"/>
      <c r="GA44" s="31"/>
      <c r="GB44" s="31"/>
      <c r="GC44" s="31"/>
      <c r="GD44" s="31"/>
      <c r="GE44" s="31"/>
      <c r="GF44" s="31"/>
      <c r="GG44" s="31"/>
      <c r="GH44" s="31"/>
      <c r="GI44" s="31"/>
      <c r="GJ44" s="31"/>
      <c r="GK44" s="31"/>
      <c r="GL44" s="31"/>
      <c r="GM44" s="31"/>
      <c r="GN44" s="31"/>
      <c r="GO44" s="31"/>
      <c r="GP44" s="31"/>
      <c r="GQ44" s="31"/>
      <c r="GR44" s="31"/>
      <c r="GS44" s="31"/>
      <c r="GT44" s="31"/>
      <c r="GU44" s="31"/>
      <c r="GV44" s="31"/>
      <c r="GW44" s="31"/>
      <c r="GX44" s="31"/>
      <c r="GY44" s="31"/>
      <c r="GZ44" s="31"/>
      <c r="HA44" s="31"/>
      <c r="HB44" s="31"/>
      <c r="HC44" s="31"/>
      <c r="HD44" s="31"/>
      <c r="HE44" s="31"/>
      <c r="HF44" s="31"/>
      <c r="HG44" s="31"/>
      <c r="HH44" s="31"/>
      <c r="HI44" s="31"/>
      <c r="HJ44" s="31"/>
      <c r="HK44" s="31"/>
      <c r="HL44" s="31"/>
      <c r="HM44" s="31"/>
      <c r="HN44" s="31"/>
      <c r="HO44" s="31"/>
      <c r="HP44" s="31"/>
      <c r="HQ44" s="31"/>
      <c r="HR44" s="31"/>
      <c r="HS44" s="31"/>
      <c r="HT44" s="31"/>
      <c r="HU44" s="31"/>
      <c r="HV44" s="31"/>
      <c r="HW44" s="31"/>
      <c r="HX44" s="31"/>
      <c r="HY44" s="31"/>
      <c r="HZ44" s="31"/>
      <c r="IA44" s="31"/>
      <c r="IB44" s="31"/>
      <c r="IC44" s="31"/>
      <c r="ID44" s="31"/>
      <c r="IE44" s="31"/>
      <c r="IF44" s="31"/>
      <c r="IG44" s="31"/>
      <c r="IH44" s="31"/>
      <c r="II44" s="31"/>
      <c r="IJ44" s="31"/>
      <c r="IK44" s="31"/>
      <c r="IL44" s="31"/>
      <c r="IM44" s="31"/>
      <c r="IN44" s="31"/>
      <c r="IO44" s="31"/>
      <c r="IP44" s="31"/>
      <c r="IQ44" s="31"/>
      <c r="IR44" s="31"/>
      <c r="IS44" s="31"/>
      <c r="IT44" s="31"/>
      <c r="IU44" s="31"/>
      <c r="IV44" s="31"/>
      <c r="IW44" s="31"/>
      <c r="IX44" s="31"/>
      <c r="IY44" s="31"/>
      <c r="IZ44" s="31"/>
      <c r="JA44" s="31"/>
      <c r="JB44" s="31"/>
      <c r="JC44" s="31"/>
      <c r="JD44" s="31"/>
      <c r="JE44" s="31"/>
      <c r="JF44" s="31"/>
      <c r="JG44" s="31"/>
      <c r="JH44" s="31"/>
      <c r="JI44" s="31"/>
      <c r="JJ44" s="31"/>
      <c r="JK44" s="31"/>
      <c r="JL44" s="31"/>
      <c r="JM44" s="31"/>
      <c r="JN44" s="31"/>
      <c r="JO44" s="31"/>
      <c r="JP44" s="31"/>
      <c r="JQ44" s="31"/>
      <c r="JR44" s="31"/>
      <c r="JS44" s="31"/>
      <c r="JT44" s="31"/>
      <c r="JU44" s="31"/>
      <c r="JV44" s="31"/>
      <c r="JW44" s="31"/>
      <c r="JX44" s="31"/>
      <c r="JY44" s="31"/>
      <c r="JZ44" s="31"/>
      <c r="KA44" s="31"/>
      <c r="KB44" s="31"/>
      <c r="KC44" s="31"/>
      <c r="KD44" s="31"/>
      <c r="KE44" s="31"/>
      <c r="KF44" s="31"/>
      <c r="KG44" s="31"/>
      <c r="KH44" s="31"/>
      <c r="KI44" s="31"/>
      <c r="KJ44" s="31"/>
      <c r="KK44" s="31"/>
      <c r="KL44" s="31"/>
      <c r="KM44" s="31"/>
      <c r="KN44" s="31"/>
      <c r="KO44" s="31"/>
      <c r="KP44" s="31"/>
      <c r="KQ44" s="31"/>
      <c r="KR44" s="31"/>
      <c r="KS44" s="31"/>
      <c r="KT44" s="31"/>
      <c r="KU44" s="31"/>
      <c r="KV44" s="31"/>
      <c r="KW44" s="31"/>
      <c r="KX44" s="31"/>
      <c r="KY44" s="31"/>
      <c r="KZ44" s="31"/>
      <c r="LA44" s="31"/>
      <c r="LB44" s="31"/>
      <c r="LC44" s="31"/>
      <c r="LD44" s="31"/>
      <c r="LE44" s="31"/>
      <c r="LF44" s="31"/>
      <c r="LG44" s="31"/>
      <c r="LH44" s="31"/>
      <c r="LI44" s="31"/>
      <c r="LJ44" s="31"/>
      <c r="LK44" s="31"/>
      <c r="LL44" s="31"/>
      <c r="LM44" s="31"/>
      <c r="LN44" s="31"/>
      <c r="LO44" s="31"/>
      <c r="LP44" s="31"/>
      <c r="LQ44" s="31"/>
      <c r="LR44" s="31"/>
      <c r="LS44" s="31"/>
      <c r="LT44" s="31"/>
      <c r="LU44" s="31"/>
      <c r="LV44" s="31"/>
      <c r="LW44" s="31"/>
      <c r="LX44" s="31"/>
      <c r="LY44" s="31"/>
      <c r="LZ44" s="31"/>
      <c r="MA44" s="31"/>
      <c r="MB44" s="31"/>
      <c r="MC44" s="31"/>
      <c r="MD44" s="31"/>
      <c r="ME44" s="31"/>
      <c r="MF44" s="31"/>
      <c r="MG44" s="31"/>
      <c r="MH44" s="31"/>
      <c r="MI44" s="31"/>
      <c r="MJ44" s="31"/>
      <c r="MK44" s="31"/>
      <c r="ML44" s="31"/>
      <c r="MM44" s="31"/>
      <c r="MN44" s="31"/>
      <c r="MO44" s="31"/>
      <c r="MP44" s="31"/>
      <c r="MQ44" s="31"/>
      <c r="MR44" s="31"/>
      <c r="MS44" s="31"/>
      <c r="MT44" s="31"/>
      <c r="MU44" s="31"/>
      <c r="MV44" s="31"/>
      <c r="MW44" s="31"/>
      <c r="MX44" s="31"/>
      <c r="MY44" s="31"/>
      <c r="MZ44" s="31"/>
      <c r="NA44" s="31"/>
      <c r="NB44" s="31"/>
      <c r="NC44" s="31"/>
      <c r="ND44" s="31"/>
      <c r="NE44" s="31"/>
      <c r="NF44" s="31"/>
      <c r="NG44" s="31"/>
      <c r="NH44" s="31"/>
      <c r="NI44" s="31"/>
      <c r="NJ44" s="31"/>
      <c r="NK44" s="31"/>
      <c r="NL44" s="31"/>
      <c r="NM44" s="31"/>
      <c r="NN44" s="31"/>
      <c r="NO44" s="31"/>
      <c r="NP44" s="31"/>
      <c r="NQ44" s="31"/>
      <c r="NR44" s="31"/>
      <c r="NS44" s="31"/>
      <c r="NT44" s="31"/>
      <c r="NU44" s="31"/>
      <c r="NV44" s="31"/>
      <c r="NW44" s="31"/>
      <c r="NX44" s="31"/>
      <c r="NY44" s="31"/>
      <c r="NZ44" s="31"/>
      <c r="OA44" s="31"/>
      <c r="OB44" s="31"/>
      <c r="OC44" s="31"/>
      <c r="OD44" s="31"/>
      <c r="OE44" s="31"/>
      <c r="OF44" s="31"/>
      <c r="OG44" s="31"/>
      <c r="OH44" s="31"/>
      <c r="OI44" s="31"/>
      <c r="OJ44" s="31"/>
      <c r="OK44" s="31"/>
      <c r="OL44" s="31"/>
      <c r="OM44" s="31"/>
      <c r="ON44" s="31"/>
      <c r="OO44" s="31"/>
      <c r="OP44" s="31"/>
      <c r="OQ44" s="31"/>
      <c r="OR44" s="31"/>
      <c r="OS44" s="31"/>
      <c r="OT44" s="31"/>
      <c r="OU44" s="31"/>
      <c r="OV44" s="31"/>
      <c r="OW44" s="31"/>
      <c r="OX44" s="31"/>
      <c r="OY44" s="31"/>
      <c r="OZ44" s="31"/>
      <c r="PA44" s="31"/>
      <c r="PB44" s="31"/>
      <c r="PC44" s="31"/>
      <c r="PD44" s="31"/>
      <c r="PE44" s="31"/>
      <c r="PF44" s="31"/>
      <c r="PG44" s="31"/>
      <c r="PH44" s="31"/>
      <c r="PI44" s="31"/>
      <c r="PJ44" s="31"/>
      <c r="PK44" s="31"/>
      <c r="PL44" s="31"/>
      <c r="PM44" s="31"/>
      <c r="PN44" s="31"/>
      <c r="PO44" s="31"/>
      <c r="PP44" s="31"/>
      <c r="PQ44" s="31"/>
      <c r="PR44" s="31"/>
      <c r="PS44" s="31"/>
      <c r="PT44" s="31"/>
      <c r="PU44" s="31"/>
      <c r="PV44" s="31"/>
      <c r="PW44" s="31"/>
      <c r="PX44" s="31"/>
      <c r="PY44" s="31"/>
      <c r="PZ44" s="31"/>
      <c r="QA44" s="31"/>
      <c r="QB44" s="31"/>
      <c r="QC44" s="31"/>
    </row>
    <row r="45" spans="1:16383">
      <c r="A45" s="36" t="s">
        <v>85</v>
      </c>
      <c r="B45" s="33" t="s">
        <v>27</v>
      </c>
      <c r="C45" s="33">
        <v>85</v>
      </c>
      <c r="D45" s="33" t="s">
        <v>42</v>
      </c>
      <c r="E45" s="33"/>
      <c r="F45" s="33">
        <v>550</v>
      </c>
      <c r="G45" s="33">
        <v>550</v>
      </c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20">
        <f t="shared" si="1"/>
        <v>550</v>
      </c>
      <c r="U45" s="20">
        <f t="shared" si="6"/>
        <v>0</v>
      </c>
      <c r="V45" s="34">
        <f t="shared" si="4"/>
        <v>1</v>
      </c>
      <c r="X45" s="35" t="str">
        <f t="shared" si="5"/>
        <v/>
      </c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  <c r="IS45" s="31"/>
      <c r="IT45" s="31"/>
      <c r="IU45" s="31"/>
      <c r="IV45" s="31"/>
      <c r="IW45" s="31"/>
      <c r="IX45" s="31"/>
      <c r="IY45" s="31"/>
      <c r="IZ45" s="31"/>
      <c r="JA45" s="31"/>
      <c r="JB45" s="31"/>
      <c r="JC45" s="31"/>
      <c r="JD45" s="31"/>
      <c r="JE45" s="31"/>
      <c r="JF45" s="31"/>
      <c r="JG45" s="31"/>
      <c r="JH45" s="31"/>
      <c r="JI45" s="31"/>
      <c r="JJ45" s="31"/>
      <c r="JK45" s="31"/>
      <c r="JL45" s="31"/>
      <c r="JM45" s="31"/>
      <c r="JN45" s="31"/>
      <c r="JO45" s="31"/>
      <c r="JP45" s="31"/>
      <c r="JQ45" s="31"/>
      <c r="JR45" s="31"/>
      <c r="JS45" s="31"/>
      <c r="JT45" s="31"/>
      <c r="JU45" s="31"/>
      <c r="JV45" s="31"/>
      <c r="JW45" s="31"/>
      <c r="JX45" s="31"/>
      <c r="JY45" s="31"/>
      <c r="JZ45" s="31"/>
      <c r="KA45" s="31"/>
      <c r="KB45" s="31"/>
      <c r="KC45" s="31"/>
      <c r="KD45" s="31"/>
      <c r="KE45" s="31"/>
      <c r="KF45" s="31"/>
      <c r="KG45" s="31"/>
      <c r="KH45" s="31"/>
      <c r="KI45" s="31"/>
      <c r="KJ45" s="31"/>
      <c r="KK45" s="31"/>
      <c r="KL45" s="31"/>
      <c r="KM45" s="31"/>
      <c r="KN45" s="31"/>
      <c r="KO45" s="31"/>
      <c r="KP45" s="31"/>
      <c r="KQ45" s="31"/>
      <c r="KR45" s="31"/>
      <c r="KS45" s="31"/>
      <c r="KT45" s="31"/>
      <c r="KU45" s="31"/>
      <c r="KV45" s="31"/>
      <c r="KW45" s="31"/>
      <c r="KX45" s="31"/>
      <c r="KY45" s="31"/>
      <c r="KZ45" s="31"/>
      <c r="LA45" s="31"/>
      <c r="LB45" s="31"/>
      <c r="LC45" s="31"/>
      <c r="LD45" s="31"/>
      <c r="LE45" s="31"/>
      <c r="LF45" s="31"/>
      <c r="LG45" s="31"/>
      <c r="LH45" s="31"/>
      <c r="LI45" s="31"/>
      <c r="LJ45" s="31"/>
      <c r="LK45" s="31"/>
      <c r="LL45" s="31"/>
      <c r="LM45" s="31"/>
      <c r="LN45" s="31"/>
      <c r="LO45" s="31"/>
      <c r="LP45" s="31"/>
      <c r="LQ45" s="31"/>
      <c r="LR45" s="31"/>
      <c r="LS45" s="31"/>
      <c r="LT45" s="31"/>
      <c r="LU45" s="31"/>
      <c r="LV45" s="31"/>
      <c r="LW45" s="31"/>
      <c r="LX45" s="31"/>
      <c r="LY45" s="31"/>
      <c r="LZ45" s="31"/>
      <c r="MA45" s="31"/>
      <c r="MB45" s="31"/>
      <c r="MC45" s="31"/>
      <c r="MD45" s="31"/>
      <c r="ME45" s="31"/>
      <c r="MF45" s="31"/>
      <c r="MG45" s="31"/>
      <c r="MH45" s="31"/>
      <c r="MI45" s="31"/>
      <c r="MJ45" s="31"/>
      <c r="MK45" s="31"/>
      <c r="ML45" s="31"/>
      <c r="MM45" s="31"/>
      <c r="MN45" s="31"/>
      <c r="MO45" s="31"/>
      <c r="MP45" s="31"/>
      <c r="MQ45" s="31"/>
      <c r="MR45" s="31"/>
      <c r="MS45" s="31"/>
      <c r="MT45" s="31"/>
      <c r="MU45" s="31"/>
      <c r="MV45" s="31"/>
      <c r="MW45" s="31"/>
      <c r="MX45" s="31"/>
      <c r="MY45" s="31"/>
      <c r="MZ45" s="31"/>
      <c r="NA45" s="31"/>
      <c r="NB45" s="31"/>
      <c r="NC45" s="31"/>
      <c r="ND45" s="31"/>
      <c r="NE45" s="31"/>
      <c r="NF45" s="31"/>
      <c r="NG45" s="31"/>
      <c r="NH45" s="31"/>
      <c r="NI45" s="31"/>
      <c r="NJ45" s="31"/>
      <c r="NK45" s="31"/>
      <c r="NL45" s="31"/>
      <c r="NM45" s="31"/>
      <c r="NN45" s="31"/>
      <c r="NO45" s="31"/>
      <c r="NP45" s="31"/>
      <c r="NQ45" s="31"/>
      <c r="NR45" s="31"/>
      <c r="NS45" s="31"/>
      <c r="NT45" s="31"/>
      <c r="NU45" s="31"/>
      <c r="NV45" s="31"/>
      <c r="NW45" s="31"/>
      <c r="NX45" s="31"/>
      <c r="NY45" s="31"/>
      <c r="NZ45" s="31"/>
      <c r="OA45" s="31"/>
      <c r="OB45" s="31"/>
      <c r="OC45" s="31"/>
      <c r="OD45" s="31"/>
      <c r="OE45" s="31"/>
      <c r="OF45" s="31"/>
      <c r="OG45" s="31"/>
      <c r="OH45" s="31"/>
      <c r="OI45" s="31"/>
      <c r="OJ45" s="31"/>
      <c r="OK45" s="31"/>
      <c r="OL45" s="31"/>
      <c r="OM45" s="31"/>
      <c r="ON45" s="31"/>
      <c r="OO45" s="31"/>
      <c r="OP45" s="31"/>
      <c r="OQ45" s="31"/>
      <c r="OR45" s="31"/>
      <c r="OS45" s="31"/>
      <c r="OT45" s="31"/>
      <c r="OU45" s="31"/>
      <c r="OV45" s="31"/>
      <c r="OW45" s="31"/>
      <c r="OX45" s="31"/>
      <c r="OY45" s="31"/>
      <c r="OZ45" s="31"/>
      <c r="PA45" s="31"/>
      <c r="PB45" s="31"/>
      <c r="PC45" s="31"/>
      <c r="PD45" s="31"/>
      <c r="PE45" s="31"/>
      <c r="PF45" s="31"/>
      <c r="PG45" s="31"/>
      <c r="PH45" s="31"/>
      <c r="PI45" s="31"/>
      <c r="PJ45" s="31"/>
      <c r="PK45" s="31"/>
      <c r="PL45" s="31"/>
      <c r="PM45" s="31"/>
      <c r="PN45" s="31"/>
      <c r="PO45" s="31"/>
      <c r="PP45" s="31"/>
      <c r="PQ45" s="31"/>
      <c r="PR45" s="31"/>
      <c r="PS45" s="31"/>
      <c r="PT45" s="31"/>
      <c r="PU45" s="31"/>
      <c r="PV45" s="31"/>
      <c r="PW45" s="31"/>
      <c r="PX45" s="31"/>
      <c r="PY45" s="31"/>
      <c r="PZ45" s="31"/>
      <c r="QA45" s="31"/>
      <c r="QB45" s="31"/>
      <c r="QC45" s="31"/>
    </row>
    <row r="46" spans="1:16383">
      <c r="A46" s="36" t="s">
        <v>86</v>
      </c>
      <c r="B46" s="33" t="s">
        <v>27</v>
      </c>
      <c r="C46" s="33"/>
      <c r="D46" s="33" t="s">
        <v>31</v>
      </c>
      <c r="E46" s="33"/>
      <c r="F46" s="33">
        <v>360</v>
      </c>
      <c r="G46" s="33">
        <v>50</v>
      </c>
      <c r="H46" s="33"/>
      <c r="I46" s="33">
        <v>160</v>
      </c>
      <c r="J46" s="33">
        <v>150</v>
      </c>
      <c r="K46" s="33"/>
      <c r="L46" s="33"/>
      <c r="M46" s="33"/>
      <c r="N46" s="33"/>
      <c r="O46" s="33"/>
      <c r="P46" s="33"/>
      <c r="Q46" s="33"/>
      <c r="R46" s="33"/>
      <c r="S46" s="33"/>
      <c r="T46" s="20">
        <f t="shared" si="1"/>
        <v>360</v>
      </c>
      <c r="U46" s="20">
        <f t="shared" si="6"/>
        <v>0</v>
      </c>
      <c r="V46" s="34">
        <f t="shared" si="4"/>
        <v>1</v>
      </c>
      <c r="W46" s="37"/>
      <c r="X46" s="35" t="str">
        <f t="shared" si="5"/>
        <v/>
      </c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  <c r="DW46" s="31"/>
      <c r="DX46" s="31"/>
      <c r="DY46" s="31"/>
      <c r="DZ46" s="31"/>
      <c r="EA46" s="31"/>
      <c r="EB46" s="31"/>
      <c r="EC46" s="31"/>
      <c r="ED46" s="31"/>
      <c r="EE46" s="31"/>
      <c r="EF46" s="31"/>
      <c r="EG46" s="31"/>
      <c r="EH46" s="31"/>
      <c r="EI46" s="31"/>
      <c r="EJ46" s="31"/>
      <c r="EK46" s="31"/>
      <c r="EL46" s="31"/>
      <c r="EM46" s="31"/>
      <c r="EN46" s="31"/>
      <c r="EO46" s="31"/>
      <c r="EP46" s="31"/>
      <c r="EQ46" s="31"/>
      <c r="ER46" s="31"/>
      <c r="ES46" s="31"/>
      <c r="ET46" s="31"/>
      <c r="EU46" s="31"/>
      <c r="EV46" s="31"/>
      <c r="EW46" s="31"/>
      <c r="EX46" s="31"/>
      <c r="EY46" s="31"/>
      <c r="EZ46" s="31"/>
      <c r="FA46" s="31"/>
      <c r="FB46" s="31"/>
      <c r="FC46" s="31"/>
      <c r="FD46" s="31"/>
      <c r="FE46" s="31"/>
      <c r="FF46" s="31"/>
      <c r="FG46" s="31"/>
      <c r="FH46" s="31"/>
      <c r="FI46" s="31"/>
      <c r="FJ46" s="31"/>
      <c r="FK46" s="31"/>
      <c r="FL46" s="31"/>
      <c r="FM46" s="31"/>
      <c r="FN46" s="31"/>
      <c r="FO46" s="31"/>
      <c r="FP46" s="31"/>
      <c r="FQ46" s="31"/>
      <c r="FR46" s="31"/>
      <c r="FS46" s="31"/>
      <c r="FT46" s="31"/>
      <c r="FU46" s="31"/>
      <c r="FV46" s="31"/>
      <c r="FW46" s="31"/>
      <c r="FX46" s="31"/>
      <c r="FY46" s="31"/>
      <c r="FZ46" s="31"/>
      <c r="GA46" s="31"/>
      <c r="GB46" s="31"/>
      <c r="GC46" s="31"/>
      <c r="GD46" s="31"/>
      <c r="GE46" s="31"/>
      <c r="GF46" s="31"/>
      <c r="GG46" s="31"/>
      <c r="GH46" s="31"/>
      <c r="GI46" s="31"/>
      <c r="GJ46" s="31"/>
      <c r="GK46" s="31"/>
      <c r="GL46" s="31"/>
      <c r="GM46" s="31"/>
      <c r="GN46" s="31"/>
      <c r="GO46" s="31"/>
      <c r="GP46" s="31"/>
      <c r="GQ46" s="31"/>
      <c r="GR46" s="31"/>
      <c r="GS46" s="31"/>
      <c r="GT46" s="31"/>
      <c r="GU46" s="31"/>
      <c r="GV46" s="31"/>
      <c r="GW46" s="31"/>
      <c r="GX46" s="31"/>
      <c r="GY46" s="31"/>
      <c r="GZ46" s="31"/>
      <c r="HA46" s="31"/>
      <c r="HB46" s="31"/>
      <c r="HC46" s="31"/>
      <c r="HD46" s="31"/>
      <c r="HE46" s="31"/>
      <c r="HF46" s="31"/>
      <c r="HG46" s="31"/>
      <c r="HH46" s="31"/>
      <c r="HI46" s="31"/>
      <c r="HJ46" s="31"/>
      <c r="HK46" s="31"/>
      <c r="HL46" s="31"/>
      <c r="HM46" s="31"/>
      <c r="HN46" s="31"/>
      <c r="HO46" s="31"/>
      <c r="HP46" s="31"/>
      <c r="HQ46" s="31"/>
      <c r="HR46" s="31"/>
      <c r="HS46" s="31"/>
      <c r="HT46" s="31"/>
      <c r="HU46" s="31"/>
      <c r="HV46" s="31"/>
      <c r="HW46" s="31"/>
      <c r="HX46" s="31"/>
      <c r="HY46" s="31"/>
      <c r="HZ46" s="31"/>
      <c r="IA46" s="31"/>
      <c r="IB46" s="31"/>
      <c r="IC46" s="31"/>
      <c r="ID46" s="31"/>
      <c r="IE46" s="31"/>
      <c r="IF46" s="31"/>
      <c r="IG46" s="31"/>
      <c r="IH46" s="31"/>
      <c r="II46" s="31"/>
      <c r="IJ46" s="31"/>
      <c r="IK46" s="31"/>
      <c r="IL46" s="31"/>
      <c r="IM46" s="31"/>
      <c r="IN46" s="31"/>
      <c r="IO46" s="31"/>
      <c r="IP46" s="31"/>
      <c r="IQ46" s="31"/>
      <c r="IR46" s="31"/>
      <c r="IS46" s="31"/>
      <c r="IT46" s="31"/>
      <c r="IU46" s="31"/>
      <c r="IV46" s="31"/>
      <c r="IW46" s="31"/>
      <c r="IX46" s="31"/>
      <c r="IY46" s="31"/>
      <c r="IZ46" s="31"/>
      <c r="JA46" s="31"/>
      <c r="JB46" s="31"/>
      <c r="JC46" s="31"/>
      <c r="JD46" s="31"/>
      <c r="JE46" s="31"/>
      <c r="JF46" s="31"/>
      <c r="JG46" s="31"/>
      <c r="JH46" s="31"/>
      <c r="JI46" s="31"/>
      <c r="JJ46" s="31"/>
      <c r="JK46" s="31"/>
      <c r="JL46" s="31"/>
      <c r="JM46" s="31"/>
      <c r="JN46" s="31"/>
      <c r="JO46" s="31"/>
      <c r="JP46" s="31"/>
      <c r="JQ46" s="31"/>
      <c r="JR46" s="31"/>
      <c r="JS46" s="31"/>
      <c r="JT46" s="31"/>
      <c r="JU46" s="31"/>
      <c r="JV46" s="31"/>
      <c r="JW46" s="31"/>
      <c r="JX46" s="31"/>
      <c r="JY46" s="31"/>
      <c r="JZ46" s="31"/>
      <c r="KA46" s="31"/>
      <c r="KB46" s="31"/>
      <c r="KC46" s="31"/>
      <c r="KD46" s="31"/>
      <c r="KE46" s="31"/>
      <c r="KF46" s="31"/>
      <c r="KG46" s="31"/>
      <c r="KH46" s="31"/>
      <c r="KI46" s="31"/>
      <c r="KJ46" s="31"/>
      <c r="KK46" s="31"/>
      <c r="KL46" s="31"/>
      <c r="KM46" s="31"/>
      <c r="KN46" s="31"/>
      <c r="KO46" s="31"/>
      <c r="KP46" s="31"/>
      <c r="KQ46" s="31"/>
      <c r="KR46" s="31"/>
      <c r="KS46" s="31"/>
      <c r="KT46" s="31"/>
      <c r="KU46" s="31"/>
      <c r="KV46" s="31"/>
      <c r="KW46" s="31"/>
      <c r="KX46" s="31"/>
      <c r="KY46" s="31"/>
      <c r="KZ46" s="31"/>
      <c r="LA46" s="31"/>
      <c r="LB46" s="31"/>
      <c r="LC46" s="31"/>
      <c r="LD46" s="31"/>
      <c r="LE46" s="31"/>
      <c r="LF46" s="31"/>
      <c r="LG46" s="31"/>
      <c r="LH46" s="31"/>
      <c r="LI46" s="31"/>
      <c r="LJ46" s="31"/>
      <c r="LK46" s="31"/>
      <c r="LL46" s="31"/>
      <c r="LM46" s="31"/>
      <c r="LN46" s="31"/>
      <c r="LO46" s="31"/>
      <c r="LP46" s="31"/>
      <c r="LQ46" s="31"/>
      <c r="LR46" s="31"/>
      <c r="LS46" s="31"/>
      <c r="LT46" s="31"/>
      <c r="LU46" s="31"/>
      <c r="LV46" s="31"/>
      <c r="LW46" s="31"/>
      <c r="LX46" s="31"/>
      <c r="LY46" s="31"/>
      <c r="LZ46" s="31"/>
      <c r="MA46" s="31"/>
      <c r="MB46" s="31"/>
      <c r="MC46" s="31"/>
      <c r="MD46" s="31"/>
      <c r="ME46" s="31"/>
      <c r="MF46" s="31"/>
      <c r="MG46" s="31"/>
      <c r="MH46" s="31"/>
      <c r="MI46" s="31"/>
      <c r="MJ46" s="31"/>
      <c r="MK46" s="31"/>
      <c r="ML46" s="31"/>
      <c r="MM46" s="31"/>
      <c r="MN46" s="31"/>
      <c r="MO46" s="31"/>
      <c r="MP46" s="31"/>
      <c r="MQ46" s="31"/>
      <c r="MR46" s="31"/>
      <c r="MS46" s="31"/>
      <c r="MT46" s="31"/>
      <c r="MU46" s="31"/>
      <c r="MV46" s="31"/>
      <c r="MW46" s="31"/>
      <c r="MX46" s="31"/>
      <c r="MY46" s="31"/>
      <c r="MZ46" s="31"/>
      <c r="NA46" s="31"/>
      <c r="NB46" s="31"/>
      <c r="NC46" s="31"/>
      <c r="ND46" s="31"/>
      <c r="NE46" s="31"/>
      <c r="NF46" s="31"/>
      <c r="NG46" s="31"/>
      <c r="NH46" s="31"/>
      <c r="NI46" s="31"/>
      <c r="NJ46" s="31"/>
      <c r="NK46" s="31"/>
      <c r="NL46" s="31"/>
      <c r="NM46" s="31"/>
      <c r="NN46" s="31"/>
      <c r="NO46" s="31"/>
      <c r="NP46" s="31"/>
      <c r="NQ46" s="31"/>
      <c r="NR46" s="31"/>
      <c r="NS46" s="31"/>
      <c r="NT46" s="31"/>
      <c r="NU46" s="31"/>
      <c r="NV46" s="31"/>
      <c r="NW46" s="31"/>
      <c r="NX46" s="31"/>
      <c r="NY46" s="31"/>
      <c r="NZ46" s="31"/>
      <c r="OA46" s="31"/>
      <c r="OB46" s="31"/>
      <c r="OC46" s="31"/>
      <c r="OD46" s="31"/>
      <c r="OE46" s="31"/>
      <c r="OF46" s="31"/>
      <c r="OG46" s="31"/>
      <c r="OH46" s="31"/>
      <c r="OI46" s="31"/>
      <c r="OJ46" s="31"/>
      <c r="OK46" s="31"/>
      <c r="OL46" s="31"/>
      <c r="OM46" s="31"/>
      <c r="ON46" s="31"/>
      <c r="OO46" s="31"/>
      <c r="OP46" s="31"/>
      <c r="OQ46" s="31"/>
      <c r="OR46" s="31"/>
      <c r="OS46" s="31"/>
      <c r="OT46" s="31"/>
      <c r="OU46" s="31"/>
      <c r="OV46" s="31"/>
      <c r="OW46" s="31"/>
      <c r="OX46" s="31"/>
      <c r="OY46" s="31"/>
      <c r="OZ46" s="31"/>
      <c r="PA46" s="31"/>
      <c r="PB46" s="31"/>
      <c r="PC46" s="31"/>
      <c r="PD46" s="31"/>
      <c r="PE46" s="31"/>
      <c r="PF46" s="31"/>
      <c r="PG46" s="31"/>
      <c r="PH46" s="31"/>
      <c r="PI46" s="31"/>
      <c r="PJ46" s="31"/>
      <c r="PK46" s="31"/>
      <c r="PL46" s="31"/>
      <c r="PM46" s="31"/>
      <c r="PN46" s="31"/>
      <c r="PO46" s="31"/>
      <c r="PP46" s="31"/>
      <c r="PQ46" s="31"/>
      <c r="PR46" s="31"/>
      <c r="PS46" s="31"/>
      <c r="PT46" s="31"/>
      <c r="PU46" s="31"/>
      <c r="PV46" s="31"/>
      <c r="PW46" s="31"/>
      <c r="PX46" s="31"/>
      <c r="PY46" s="31"/>
      <c r="PZ46" s="31"/>
      <c r="QA46" s="31"/>
      <c r="QB46" s="31"/>
      <c r="QC46" s="31"/>
    </row>
    <row r="47" spans="1:16383">
      <c r="A47" s="36" t="s">
        <v>87</v>
      </c>
      <c r="B47" s="33" t="s">
        <v>27</v>
      </c>
      <c r="C47" s="33"/>
      <c r="D47" s="33" t="s">
        <v>38</v>
      </c>
      <c r="E47" s="33"/>
      <c r="F47" s="33">
        <v>1165</v>
      </c>
      <c r="G47" s="33"/>
      <c r="H47" s="33"/>
      <c r="I47" s="33">
        <v>75</v>
      </c>
      <c r="J47" s="55">
        <v>75</v>
      </c>
      <c r="K47" s="33">
        <v>75</v>
      </c>
      <c r="L47" s="33">
        <v>75</v>
      </c>
      <c r="M47" s="33">
        <v>75</v>
      </c>
      <c r="N47" s="33">
        <v>75</v>
      </c>
      <c r="O47" s="33">
        <v>75</v>
      </c>
      <c r="P47" s="33">
        <v>75</v>
      </c>
      <c r="Q47" s="33">
        <v>565</v>
      </c>
      <c r="R47" s="33"/>
      <c r="S47" s="33"/>
      <c r="T47" s="20">
        <f t="shared" si="1"/>
        <v>1165</v>
      </c>
      <c r="U47" s="20">
        <f t="shared" si="6"/>
        <v>0</v>
      </c>
      <c r="V47" s="34">
        <f t="shared" si="4"/>
        <v>1</v>
      </c>
      <c r="W47" s="37"/>
      <c r="X47" s="35" t="str">
        <f t="shared" si="5"/>
        <v/>
      </c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1"/>
      <c r="EE47" s="31"/>
      <c r="EF47" s="31"/>
      <c r="EG47" s="31"/>
      <c r="EH47" s="31"/>
      <c r="EI47" s="31"/>
      <c r="EJ47" s="31"/>
      <c r="EK47" s="31"/>
      <c r="EL47" s="31"/>
      <c r="EM47" s="31"/>
      <c r="EN47" s="31"/>
      <c r="EO47" s="31"/>
      <c r="EP47" s="31"/>
      <c r="EQ47" s="31"/>
      <c r="ER47" s="31"/>
      <c r="ES47" s="31"/>
      <c r="ET47" s="31"/>
      <c r="EU47" s="31"/>
      <c r="EV47" s="31"/>
      <c r="EW47" s="31"/>
      <c r="EX47" s="31"/>
      <c r="EY47" s="31"/>
      <c r="EZ47" s="31"/>
      <c r="FA47" s="31"/>
      <c r="FB47" s="31"/>
      <c r="FC47" s="31"/>
      <c r="FD47" s="31"/>
      <c r="FE47" s="31"/>
      <c r="FF47" s="31"/>
      <c r="FG47" s="31"/>
      <c r="FH47" s="31"/>
      <c r="FI47" s="31"/>
      <c r="FJ47" s="31"/>
      <c r="FK47" s="31"/>
      <c r="FL47" s="31"/>
      <c r="FM47" s="31"/>
      <c r="FN47" s="31"/>
      <c r="FO47" s="31"/>
      <c r="FP47" s="31"/>
      <c r="FQ47" s="31"/>
      <c r="FR47" s="31"/>
      <c r="FS47" s="31"/>
      <c r="FT47" s="31"/>
      <c r="FU47" s="31"/>
      <c r="FV47" s="31"/>
      <c r="FW47" s="31"/>
      <c r="FX47" s="31"/>
      <c r="FY47" s="31"/>
      <c r="FZ47" s="31"/>
      <c r="GA47" s="31"/>
      <c r="GB47" s="31"/>
      <c r="GC47" s="31"/>
      <c r="GD47" s="31"/>
      <c r="GE47" s="31"/>
      <c r="GF47" s="31"/>
      <c r="GG47" s="31"/>
      <c r="GH47" s="31"/>
      <c r="GI47" s="31"/>
      <c r="GJ47" s="31"/>
      <c r="GK47" s="31"/>
      <c r="GL47" s="31"/>
      <c r="GM47" s="31"/>
      <c r="GN47" s="31"/>
      <c r="GO47" s="31"/>
      <c r="GP47" s="31"/>
      <c r="GQ47" s="31"/>
      <c r="GR47" s="31"/>
      <c r="GS47" s="31"/>
      <c r="GT47" s="31"/>
      <c r="GU47" s="31"/>
      <c r="GV47" s="31"/>
      <c r="GW47" s="31"/>
      <c r="GX47" s="31"/>
      <c r="GY47" s="31"/>
      <c r="GZ47" s="31"/>
      <c r="HA47" s="31"/>
      <c r="HB47" s="31"/>
      <c r="HC47" s="31"/>
      <c r="HD47" s="31"/>
      <c r="HE47" s="31"/>
      <c r="HF47" s="31"/>
      <c r="HG47" s="31"/>
      <c r="HH47" s="31"/>
      <c r="HI47" s="31"/>
      <c r="HJ47" s="31"/>
      <c r="HK47" s="31"/>
      <c r="HL47" s="31"/>
      <c r="HM47" s="31"/>
      <c r="HN47" s="31"/>
      <c r="HO47" s="31"/>
      <c r="HP47" s="31"/>
      <c r="HQ47" s="31"/>
      <c r="HR47" s="31"/>
      <c r="HS47" s="31"/>
      <c r="HT47" s="31"/>
      <c r="HU47" s="31"/>
      <c r="HV47" s="31"/>
      <c r="HW47" s="31"/>
      <c r="HX47" s="31"/>
      <c r="HY47" s="31"/>
      <c r="HZ47" s="31"/>
      <c r="IA47" s="31"/>
      <c r="IB47" s="31"/>
      <c r="IC47" s="31"/>
      <c r="ID47" s="31"/>
      <c r="IE47" s="31"/>
      <c r="IF47" s="31"/>
      <c r="IG47" s="31"/>
      <c r="IH47" s="31"/>
      <c r="II47" s="31"/>
      <c r="IJ47" s="31"/>
      <c r="IK47" s="31"/>
      <c r="IL47" s="31"/>
      <c r="IM47" s="31"/>
      <c r="IN47" s="31"/>
      <c r="IO47" s="31"/>
      <c r="IP47" s="31"/>
      <c r="IQ47" s="31"/>
      <c r="IR47" s="31"/>
      <c r="IS47" s="31"/>
      <c r="IT47" s="31"/>
      <c r="IU47" s="31"/>
      <c r="IV47" s="31"/>
      <c r="IW47" s="31"/>
      <c r="IX47" s="31"/>
      <c r="IY47" s="31"/>
      <c r="IZ47" s="31"/>
      <c r="JA47" s="31"/>
      <c r="JB47" s="31"/>
      <c r="JC47" s="31"/>
      <c r="JD47" s="31"/>
      <c r="JE47" s="31"/>
      <c r="JF47" s="31"/>
      <c r="JG47" s="31"/>
      <c r="JH47" s="31"/>
      <c r="JI47" s="31"/>
      <c r="JJ47" s="31"/>
      <c r="JK47" s="31"/>
      <c r="JL47" s="31"/>
      <c r="JM47" s="31"/>
      <c r="JN47" s="31"/>
      <c r="JO47" s="31"/>
      <c r="JP47" s="31"/>
      <c r="JQ47" s="31"/>
      <c r="JR47" s="31"/>
      <c r="JS47" s="31"/>
      <c r="JT47" s="31"/>
      <c r="JU47" s="31"/>
      <c r="JV47" s="31"/>
      <c r="JW47" s="31"/>
      <c r="JX47" s="31"/>
      <c r="JY47" s="31"/>
      <c r="JZ47" s="31"/>
      <c r="KA47" s="31"/>
      <c r="KB47" s="31"/>
      <c r="KC47" s="31"/>
      <c r="KD47" s="31"/>
      <c r="KE47" s="31"/>
      <c r="KF47" s="31"/>
      <c r="KG47" s="31"/>
      <c r="KH47" s="31"/>
      <c r="KI47" s="31"/>
      <c r="KJ47" s="31"/>
      <c r="KK47" s="31"/>
      <c r="KL47" s="31"/>
      <c r="KM47" s="31"/>
      <c r="KN47" s="31"/>
      <c r="KO47" s="31"/>
      <c r="KP47" s="31"/>
      <c r="KQ47" s="31"/>
      <c r="KR47" s="31"/>
      <c r="KS47" s="31"/>
      <c r="KT47" s="31"/>
      <c r="KU47" s="31"/>
      <c r="KV47" s="31"/>
      <c r="KW47" s="31"/>
      <c r="KX47" s="31"/>
      <c r="KY47" s="31"/>
      <c r="KZ47" s="31"/>
      <c r="LA47" s="31"/>
      <c r="LB47" s="31"/>
      <c r="LC47" s="31"/>
      <c r="LD47" s="31"/>
      <c r="LE47" s="31"/>
      <c r="LF47" s="31"/>
      <c r="LG47" s="31"/>
      <c r="LH47" s="31"/>
      <c r="LI47" s="31"/>
      <c r="LJ47" s="31"/>
      <c r="LK47" s="31"/>
      <c r="LL47" s="31"/>
      <c r="LM47" s="31"/>
      <c r="LN47" s="31"/>
      <c r="LO47" s="31"/>
      <c r="LP47" s="31"/>
      <c r="LQ47" s="31"/>
      <c r="LR47" s="31"/>
      <c r="LS47" s="31"/>
      <c r="LT47" s="31"/>
      <c r="LU47" s="31"/>
      <c r="LV47" s="31"/>
      <c r="LW47" s="31"/>
      <c r="LX47" s="31"/>
      <c r="LY47" s="31"/>
      <c r="LZ47" s="31"/>
      <c r="MA47" s="31"/>
      <c r="MB47" s="31"/>
      <c r="MC47" s="31"/>
      <c r="MD47" s="31"/>
      <c r="ME47" s="31"/>
      <c r="MF47" s="31"/>
      <c r="MG47" s="31"/>
      <c r="MH47" s="31"/>
      <c r="MI47" s="31"/>
      <c r="MJ47" s="31"/>
      <c r="MK47" s="31"/>
      <c r="ML47" s="31"/>
      <c r="MM47" s="31"/>
      <c r="MN47" s="31"/>
      <c r="MO47" s="31"/>
      <c r="MP47" s="31"/>
      <c r="MQ47" s="31"/>
      <c r="MR47" s="31"/>
      <c r="MS47" s="31"/>
      <c r="MT47" s="31"/>
      <c r="MU47" s="31"/>
      <c r="MV47" s="31"/>
      <c r="MW47" s="31"/>
      <c r="MX47" s="31"/>
      <c r="MY47" s="31"/>
      <c r="MZ47" s="31"/>
      <c r="NA47" s="31"/>
      <c r="NB47" s="31"/>
      <c r="NC47" s="31"/>
      <c r="ND47" s="31"/>
      <c r="NE47" s="31"/>
      <c r="NF47" s="31"/>
      <c r="NG47" s="31"/>
      <c r="NH47" s="31"/>
      <c r="NI47" s="31"/>
      <c r="NJ47" s="31"/>
      <c r="NK47" s="31"/>
      <c r="NL47" s="31"/>
      <c r="NM47" s="31"/>
      <c r="NN47" s="31"/>
      <c r="NO47" s="31"/>
      <c r="NP47" s="31"/>
      <c r="NQ47" s="31"/>
      <c r="NR47" s="31"/>
      <c r="NS47" s="31"/>
      <c r="NT47" s="31"/>
      <c r="NU47" s="31"/>
      <c r="NV47" s="31"/>
      <c r="NW47" s="31"/>
      <c r="NX47" s="31"/>
      <c r="NY47" s="31"/>
      <c r="NZ47" s="31"/>
      <c r="OA47" s="31"/>
      <c r="OB47" s="31"/>
      <c r="OC47" s="31"/>
      <c r="OD47" s="31"/>
      <c r="OE47" s="31"/>
      <c r="OF47" s="31"/>
      <c r="OG47" s="31"/>
      <c r="OH47" s="31"/>
      <c r="OI47" s="31"/>
      <c r="OJ47" s="31"/>
      <c r="OK47" s="31"/>
      <c r="OL47" s="31"/>
      <c r="OM47" s="31"/>
      <c r="ON47" s="31"/>
      <c r="OO47" s="31"/>
      <c r="OP47" s="31"/>
      <c r="OQ47" s="31"/>
      <c r="OR47" s="31"/>
      <c r="OS47" s="31"/>
      <c r="OT47" s="31"/>
      <c r="OU47" s="31"/>
      <c r="OV47" s="31"/>
      <c r="OW47" s="31"/>
      <c r="OX47" s="31"/>
      <c r="OY47" s="31"/>
      <c r="OZ47" s="31"/>
      <c r="PA47" s="31"/>
      <c r="PB47" s="31"/>
      <c r="PC47" s="31"/>
      <c r="PD47" s="31"/>
      <c r="PE47" s="31"/>
      <c r="PF47" s="31"/>
      <c r="PG47" s="31"/>
      <c r="PH47" s="31"/>
      <c r="PI47" s="31"/>
      <c r="PJ47" s="31"/>
      <c r="PK47" s="31"/>
      <c r="PL47" s="31"/>
      <c r="PM47" s="31"/>
      <c r="PN47" s="31"/>
      <c r="PO47" s="31"/>
      <c r="PP47" s="31"/>
      <c r="PQ47" s="31"/>
      <c r="PR47" s="31"/>
      <c r="PS47" s="31"/>
      <c r="PT47" s="31"/>
      <c r="PU47" s="31"/>
      <c r="PV47" s="31"/>
      <c r="PW47" s="31"/>
      <c r="PX47" s="31"/>
      <c r="PY47" s="31"/>
      <c r="PZ47" s="31"/>
      <c r="QA47" s="31"/>
      <c r="QB47" s="31"/>
      <c r="QC47" s="31"/>
    </row>
    <row r="48" spans="1:16383">
      <c r="A48" s="36" t="s">
        <v>87</v>
      </c>
      <c r="B48" s="33" t="s">
        <v>27</v>
      </c>
      <c r="C48" s="33"/>
      <c r="D48" s="33" t="s">
        <v>143</v>
      </c>
      <c r="E48" s="33"/>
      <c r="F48" s="33">
        <v>900</v>
      </c>
      <c r="G48" s="33"/>
      <c r="H48" s="33"/>
      <c r="I48" s="33">
        <v>75</v>
      </c>
      <c r="J48" s="33">
        <v>75</v>
      </c>
      <c r="K48" s="33">
        <v>75</v>
      </c>
      <c r="L48" s="33">
        <v>75</v>
      </c>
      <c r="M48" s="33">
        <v>75</v>
      </c>
      <c r="N48" s="33">
        <v>75</v>
      </c>
      <c r="O48" s="33">
        <v>75</v>
      </c>
      <c r="P48" s="33">
        <v>75</v>
      </c>
      <c r="Q48" s="33">
        <v>300</v>
      </c>
      <c r="R48" s="33"/>
      <c r="S48" s="33"/>
      <c r="T48" s="20">
        <f t="shared" si="1"/>
        <v>900</v>
      </c>
      <c r="U48" s="20">
        <f t="shared" si="6"/>
        <v>0</v>
      </c>
      <c r="V48" s="34">
        <f t="shared" si="4"/>
        <v>1</v>
      </c>
      <c r="W48" s="37"/>
      <c r="X48" s="35" t="str">
        <f t="shared" si="5"/>
        <v/>
      </c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  <c r="DW48" s="31"/>
      <c r="DX48" s="31"/>
      <c r="DY48" s="31"/>
      <c r="DZ48" s="31"/>
      <c r="EA48" s="31"/>
      <c r="EB48" s="31"/>
      <c r="EC48" s="31"/>
      <c r="ED48" s="31"/>
      <c r="EE48" s="31"/>
      <c r="EF48" s="31"/>
      <c r="EG48" s="31"/>
      <c r="EH48" s="31"/>
      <c r="EI48" s="31"/>
      <c r="EJ48" s="31"/>
      <c r="EK48" s="31"/>
      <c r="EL48" s="31"/>
      <c r="EM48" s="31"/>
      <c r="EN48" s="31"/>
      <c r="EO48" s="31"/>
      <c r="EP48" s="31"/>
      <c r="EQ48" s="31"/>
      <c r="ER48" s="31"/>
      <c r="ES48" s="31"/>
      <c r="ET48" s="31"/>
      <c r="EU48" s="31"/>
      <c r="EV48" s="31"/>
      <c r="EW48" s="31"/>
      <c r="EX48" s="31"/>
      <c r="EY48" s="31"/>
      <c r="EZ48" s="31"/>
      <c r="FA48" s="31"/>
      <c r="FB48" s="31"/>
      <c r="FC48" s="31"/>
      <c r="FD48" s="31"/>
      <c r="FE48" s="31"/>
      <c r="FF48" s="31"/>
      <c r="FG48" s="31"/>
      <c r="FH48" s="31"/>
      <c r="FI48" s="31"/>
      <c r="FJ48" s="31"/>
      <c r="FK48" s="31"/>
      <c r="FL48" s="31"/>
      <c r="FM48" s="31"/>
      <c r="FN48" s="31"/>
      <c r="FO48" s="31"/>
      <c r="FP48" s="31"/>
      <c r="FQ48" s="31"/>
      <c r="FR48" s="31"/>
      <c r="FS48" s="31"/>
      <c r="FT48" s="31"/>
      <c r="FU48" s="31"/>
      <c r="FV48" s="31"/>
      <c r="FW48" s="31"/>
      <c r="FX48" s="31"/>
      <c r="FY48" s="31"/>
      <c r="FZ48" s="31"/>
      <c r="GA48" s="31"/>
      <c r="GB48" s="31"/>
      <c r="GC48" s="31"/>
      <c r="GD48" s="31"/>
      <c r="GE48" s="31"/>
      <c r="GF48" s="31"/>
      <c r="GG48" s="31"/>
      <c r="GH48" s="31"/>
      <c r="GI48" s="31"/>
      <c r="GJ48" s="31"/>
      <c r="GK48" s="31"/>
      <c r="GL48" s="31"/>
      <c r="GM48" s="31"/>
      <c r="GN48" s="31"/>
      <c r="GO48" s="31"/>
      <c r="GP48" s="31"/>
      <c r="GQ48" s="31"/>
      <c r="GR48" s="31"/>
      <c r="GS48" s="31"/>
      <c r="GT48" s="31"/>
      <c r="GU48" s="31"/>
      <c r="GV48" s="31"/>
      <c r="GW48" s="31"/>
      <c r="GX48" s="31"/>
      <c r="GY48" s="31"/>
      <c r="GZ48" s="31"/>
      <c r="HA48" s="31"/>
      <c r="HB48" s="31"/>
      <c r="HC48" s="31"/>
      <c r="HD48" s="31"/>
      <c r="HE48" s="31"/>
      <c r="HF48" s="31"/>
      <c r="HG48" s="31"/>
      <c r="HH48" s="31"/>
      <c r="HI48" s="31"/>
      <c r="HJ48" s="31"/>
      <c r="HK48" s="31"/>
      <c r="HL48" s="31"/>
      <c r="HM48" s="31"/>
      <c r="HN48" s="31"/>
      <c r="HO48" s="31"/>
      <c r="HP48" s="31"/>
      <c r="HQ48" s="31"/>
      <c r="HR48" s="31"/>
      <c r="HS48" s="31"/>
      <c r="HT48" s="31"/>
      <c r="HU48" s="31"/>
      <c r="HV48" s="31"/>
      <c r="HW48" s="31"/>
      <c r="HX48" s="31"/>
      <c r="HY48" s="31"/>
      <c r="HZ48" s="31"/>
      <c r="IA48" s="31"/>
      <c r="IB48" s="31"/>
      <c r="IC48" s="31"/>
      <c r="ID48" s="31"/>
      <c r="IE48" s="31"/>
      <c r="IF48" s="31"/>
      <c r="IG48" s="31"/>
      <c r="IH48" s="31"/>
      <c r="II48" s="31"/>
      <c r="IJ48" s="31"/>
      <c r="IK48" s="31"/>
      <c r="IL48" s="31"/>
      <c r="IM48" s="31"/>
      <c r="IN48" s="31"/>
      <c r="IO48" s="31"/>
      <c r="IP48" s="31"/>
      <c r="IQ48" s="31"/>
      <c r="IR48" s="31"/>
      <c r="IS48" s="31"/>
      <c r="IT48" s="31"/>
      <c r="IU48" s="31"/>
      <c r="IV48" s="31"/>
      <c r="IW48" s="31"/>
      <c r="IX48" s="31"/>
      <c r="IY48" s="31"/>
      <c r="IZ48" s="31"/>
      <c r="JA48" s="31"/>
      <c r="JB48" s="31"/>
      <c r="JC48" s="31"/>
      <c r="JD48" s="31"/>
      <c r="JE48" s="31"/>
      <c r="JF48" s="31"/>
      <c r="JG48" s="31"/>
      <c r="JH48" s="31"/>
      <c r="JI48" s="31"/>
      <c r="JJ48" s="31"/>
      <c r="JK48" s="31"/>
      <c r="JL48" s="31"/>
      <c r="JM48" s="31"/>
      <c r="JN48" s="31"/>
      <c r="JO48" s="31"/>
      <c r="JP48" s="31"/>
      <c r="JQ48" s="31"/>
      <c r="JR48" s="31"/>
      <c r="JS48" s="31"/>
      <c r="JT48" s="31"/>
      <c r="JU48" s="31"/>
      <c r="JV48" s="31"/>
      <c r="JW48" s="31"/>
      <c r="JX48" s="31"/>
      <c r="JY48" s="31"/>
      <c r="JZ48" s="31"/>
      <c r="KA48" s="31"/>
      <c r="KB48" s="31"/>
      <c r="KC48" s="31"/>
      <c r="KD48" s="31"/>
      <c r="KE48" s="31"/>
      <c r="KF48" s="31"/>
      <c r="KG48" s="31"/>
      <c r="KH48" s="31"/>
      <c r="KI48" s="31"/>
      <c r="KJ48" s="31"/>
      <c r="KK48" s="31"/>
      <c r="KL48" s="31"/>
      <c r="KM48" s="31"/>
      <c r="KN48" s="31"/>
      <c r="KO48" s="31"/>
      <c r="KP48" s="31"/>
      <c r="KQ48" s="31"/>
      <c r="KR48" s="31"/>
      <c r="KS48" s="31"/>
      <c r="KT48" s="31"/>
      <c r="KU48" s="31"/>
      <c r="KV48" s="31"/>
      <c r="KW48" s="31"/>
      <c r="KX48" s="31"/>
      <c r="KY48" s="31"/>
      <c r="KZ48" s="31"/>
      <c r="LA48" s="31"/>
      <c r="LB48" s="31"/>
      <c r="LC48" s="31"/>
      <c r="LD48" s="31"/>
      <c r="LE48" s="31"/>
      <c r="LF48" s="31"/>
      <c r="LG48" s="31"/>
      <c r="LH48" s="31"/>
      <c r="LI48" s="31"/>
      <c r="LJ48" s="31"/>
      <c r="LK48" s="31"/>
      <c r="LL48" s="31"/>
      <c r="LM48" s="31"/>
      <c r="LN48" s="31"/>
      <c r="LO48" s="31"/>
      <c r="LP48" s="31"/>
      <c r="LQ48" s="31"/>
      <c r="LR48" s="31"/>
      <c r="LS48" s="31"/>
      <c r="LT48" s="31"/>
      <c r="LU48" s="31"/>
      <c r="LV48" s="31"/>
      <c r="LW48" s="31"/>
      <c r="LX48" s="31"/>
      <c r="LY48" s="31"/>
      <c r="LZ48" s="31"/>
      <c r="MA48" s="31"/>
      <c r="MB48" s="31"/>
      <c r="MC48" s="31"/>
      <c r="MD48" s="31"/>
      <c r="ME48" s="31"/>
      <c r="MF48" s="31"/>
      <c r="MG48" s="31"/>
      <c r="MH48" s="31"/>
      <c r="MI48" s="31"/>
      <c r="MJ48" s="31"/>
      <c r="MK48" s="31"/>
      <c r="ML48" s="31"/>
      <c r="MM48" s="31"/>
      <c r="MN48" s="31"/>
      <c r="MO48" s="31"/>
      <c r="MP48" s="31"/>
      <c r="MQ48" s="31"/>
      <c r="MR48" s="31"/>
      <c r="MS48" s="31"/>
      <c r="MT48" s="31"/>
      <c r="MU48" s="31"/>
      <c r="MV48" s="31"/>
      <c r="MW48" s="31"/>
      <c r="MX48" s="31"/>
      <c r="MY48" s="31"/>
      <c r="MZ48" s="31"/>
      <c r="NA48" s="31"/>
      <c r="NB48" s="31"/>
      <c r="NC48" s="31"/>
      <c r="ND48" s="31"/>
      <c r="NE48" s="31"/>
      <c r="NF48" s="31"/>
      <c r="NG48" s="31"/>
      <c r="NH48" s="31"/>
      <c r="NI48" s="31"/>
      <c r="NJ48" s="31"/>
      <c r="NK48" s="31"/>
      <c r="NL48" s="31"/>
      <c r="NM48" s="31"/>
      <c r="NN48" s="31"/>
      <c r="NO48" s="31"/>
      <c r="NP48" s="31"/>
      <c r="NQ48" s="31"/>
      <c r="NR48" s="31"/>
      <c r="NS48" s="31"/>
      <c r="NT48" s="31"/>
      <c r="NU48" s="31"/>
      <c r="NV48" s="31"/>
      <c r="NW48" s="31"/>
      <c r="NX48" s="31"/>
      <c r="NY48" s="31"/>
      <c r="NZ48" s="31"/>
      <c r="OA48" s="31"/>
      <c r="OB48" s="31"/>
      <c r="OC48" s="31"/>
      <c r="OD48" s="31"/>
      <c r="OE48" s="31"/>
      <c r="OF48" s="31"/>
      <c r="OG48" s="31"/>
      <c r="OH48" s="31"/>
      <c r="OI48" s="31"/>
      <c r="OJ48" s="31"/>
      <c r="OK48" s="31"/>
      <c r="OL48" s="31"/>
      <c r="OM48" s="31"/>
      <c r="ON48" s="31"/>
      <c r="OO48" s="31"/>
      <c r="OP48" s="31"/>
      <c r="OQ48" s="31"/>
      <c r="OR48" s="31"/>
      <c r="OS48" s="31"/>
      <c r="OT48" s="31"/>
      <c r="OU48" s="31"/>
      <c r="OV48" s="31"/>
      <c r="OW48" s="31"/>
      <c r="OX48" s="31"/>
      <c r="OY48" s="31"/>
      <c r="OZ48" s="31"/>
      <c r="PA48" s="31"/>
      <c r="PB48" s="31"/>
      <c r="PC48" s="31"/>
      <c r="PD48" s="31"/>
      <c r="PE48" s="31"/>
      <c r="PF48" s="31"/>
      <c r="PG48" s="31"/>
      <c r="PH48" s="31"/>
      <c r="PI48" s="31"/>
      <c r="PJ48" s="31"/>
      <c r="PK48" s="31"/>
      <c r="PL48" s="31"/>
      <c r="PM48" s="31"/>
      <c r="PN48" s="31"/>
      <c r="PO48" s="31"/>
      <c r="PP48" s="31"/>
      <c r="PQ48" s="31"/>
      <c r="PR48" s="31"/>
      <c r="PS48" s="31"/>
      <c r="PT48" s="31"/>
      <c r="PU48" s="31"/>
      <c r="PV48" s="31"/>
      <c r="PW48" s="31"/>
      <c r="PX48" s="31"/>
      <c r="PY48" s="31"/>
      <c r="PZ48" s="31"/>
      <c r="QA48" s="31"/>
      <c r="QB48" s="31"/>
      <c r="QC48" s="31"/>
    </row>
    <row r="49" spans="1:445">
      <c r="A49" s="36" t="s">
        <v>89</v>
      </c>
      <c r="B49" s="33" t="s">
        <v>27</v>
      </c>
      <c r="C49" s="33">
        <v>85</v>
      </c>
      <c r="D49" s="33" t="s">
        <v>40</v>
      </c>
      <c r="E49" s="33"/>
      <c r="F49" s="33">
        <v>635</v>
      </c>
      <c r="G49" s="33"/>
      <c r="H49" s="33"/>
      <c r="I49" s="33">
        <v>75</v>
      </c>
      <c r="J49" s="33">
        <v>75</v>
      </c>
      <c r="K49" s="33">
        <v>75</v>
      </c>
      <c r="L49" s="33">
        <v>75</v>
      </c>
      <c r="M49" s="33">
        <v>75</v>
      </c>
      <c r="N49" s="33">
        <v>75</v>
      </c>
      <c r="O49" s="33">
        <v>75</v>
      </c>
      <c r="P49" s="33">
        <v>75</v>
      </c>
      <c r="Q49" s="33">
        <v>35</v>
      </c>
      <c r="R49" s="33"/>
      <c r="S49" s="33"/>
      <c r="T49" s="20">
        <f t="shared" si="1"/>
        <v>635</v>
      </c>
      <c r="U49" s="20">
        <f t="shared" si="6"/>
        <v>0</v>
      </c>
      <c r="V49" s="34">
        <f t="shared" si="4"/>
        <v>1</v>
      </c>
      <c r="W49" s="37"/>
      <c r="X49" s="35" t="str">
        <f t="shared" si="5"/>
        <v/>
      </c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  <c r="IS49" s="31"/>
      <c r="IT49" s="31"/>
      <c r="IU49" s="31"/>
      <c r="IV49" s="31"/>
      <c r="IW49" s="31"/>
      <c r="IX49" s="31"/>
      <c r="IY49" s="31"/>
      <c r="IZ49" s="31"/>
      <c r="JA49" s="31"/>
      <c r="JB49" s="31"/>
      <c r="JC49" s="31"/>
      <c r="JD49" s="31"/>
      <c r="JE49" s="31"/>
      <c r="JF49" s="31"/>
      <c r="JG49" s="31"/>
      <c r="JH49" s="31"/>
      <c r="JI49" s="31"/>
      <c r="JJ49" s="31"/>
      <c r="JK49" s="31"/>
      <c r="JL49" s="31"/>
      <c r="JM49" s="31"/>
      <c r="JN49" s="31"/>
      <c r="JO49" s="31"/>
      <c r="JP49" s="31"/>
      <c r="JQ49" s="31"/>
      <c r="JR49" s="31"/>
      <c r="JS49" s="31"/>
      <c r="JT49" s="31"/>
      <c r="JU49" s="31"/>
      <c r="JV49" s="31"/>
      <c r="JW49" s="31"/>
      <c r="JX49" s="31"/>
      <c r="JY49" s="31"/>
      <c r="JZ49" s="31"/>
      <c r="KA49" s="31"/>
      <c r="KB49" s="31"/>
      <c r="KC49" s="31"/>
      <c r="KD49" s="31"/>
      <c r="KE49" s="31"/>
      <c r="KF49" s="31"/>
      <c r="KG49" s="31"/>
      <c r="KH49" s="31"/>
      <c r="KI49" s="31"/>
      <c r="KJ49" s="31"/>
      <c r="KK49" s="31"/>
      <c r="KL49" s="31"/>
      <c r="KM49" s="31"/>
      <c r="KN49" s="31"/>
      <c r="KO49" s="31"/>
      <c r="KP49" s="31"/>
      <c r="KQ49" s="31"/>
      <c r="KR49" s="31"/>
      <c r="KS49" s="31"/>
      <c r="KT49" s="31"/>
      <c r="KU49" s="31"/>
      <c r="KV49" s="31"/>
      <c r="KW49" s="31"/>
      <c r="KX49" s="31"/>
      <c r="KY49" s="31"/>
      <c r="KZ49" s="31"/>
      <c r="LA49" s="31"/>
      <c r="LB49" s="31"/>
      <c r="LC49" s="31"/>
      <c r="LD49" s="31"/>
      <c r="LE49" s="31"/>
      <c r="LF49" s="31"/>
      <c r="LG49" s="31"/>
      <c r="LH49" s="31"/>
      <c r="LI49" s="31"/>
      <c r="LJ49" s="31"/>
      <c r="LK49" s="31"/>
      <c r="LL49" s="31"/>
      <c r="LM49" s="31"/>
      <c r="LN49" s="31"/>
      <c r="LO49" s="31"/>
      <c r="LP49" s="31"/>
      <c r="LQ49" s="31"/>
      <c r="LR49" s="31"/>
      <c r="LS49" s="31"/>
      <c r="LT49" s="31"/>
      <c r="LU49" s="31"/>
      <c r="LV49" s="31"/>
      <c r="LW49" s="31"/>
      <c r="LX49" s="31"/>
      <c r="LY49" s="31"/>
      <c r="LZ49" s="31"/>
      <c r="MA49" s="31"/>
      <c r="MB49" s="31"/>
      <c r="MC49" s="31"/>
      <c r="MD49" s="31"/>
      <c r="ME49" s="31"/>
      <c r="MF49" s="31"/>
      <c r="MG49" s="31"/>
      <c r="MH49" s="31"/>
      <c r="MI49" s="31"/>
      <c r="MJ49" s="31"/>
      <c r="MK49" s="31"/>
      <c r="ML49" s="31"/>
      <c r="MM49" s="31"/>
      <c r="MN49" s="31"/>
      <c r="MO49" s="31"/>
      <c r="MP49" s="31"/>
      <c r="MQ49" s="31"/>
      <c r="MR49" s="31"/>
      <c r="MS49" s="31"/>
      <c r="MT49" s="31"/>
      <c r="MU49" s="31"/>
      <c r="MV49" s="31"/>
      <c r="MW49" s="31"/>
      <c r="MX49" s="31"/>
      <c r="MY49" s="31"/>
      <c r="MZ49" s="31"/>
      <c r="NA49" s="31"/>
      <c r="NB49" s="31"/>
      <c r="NC49" s="31"/>
      <c r="ND49" s="31"/>
      <c r="NE49" s="31"/>
      <c r="NF49" s="31"/>
      <c r="NG49" s="31"/>
      <c r="NH49" s="31"/>
      <c r="NI49" s="31"/>
      <c r="NJ49" s="31"/>
      <c r="NK49" s="31"/>
      <c r="NL49" s="31"/>
      <c r="NM49" s="31"/>
      <c r="NN49" s="31"/>
      <c r="NO49" s="31"/>
      <c r="NP49" s="31"/>
      <c r="NQ49" s="31"/>
      <c r="NR49" s="31"/>
      <c r="NS49" s="31"/>
      <c r="NT49" s="31"/>
      <c r="NU49" s="31"/>
      <c r="NV49" s="31"/>
      <c r="NW49" s="31"/>
      <c r="NX49" s="31"/>
      <c r="NY49" s="31"/>
      <c r="NZ49" s="31"/>
      <c r="OA49" s="31"/>
      <c r="OB49" s="31"/>
      <c r="OC49" s="31"/>
      <c r="OD49" s="31"/>
      <c r="OE49" s="31"/>
      <c r="OF49" s="31"/>
      <c r="OG49" s="31"/>
      <c r="OH49" s="31"/>
      <c r="OI49" s="31"/>
      <c r="OJ49" s="31"/>
      <c r="OK49" s="31"/>
      <c r="OL49" s="31"/>
      <c r="OM49" s="31"/>
      <c r="ON49" s="31"/>
      <c r="OO49" s="31"/>
      <c r="OP49" s="31"/>
      <c r="OQ49" s="31"/>
      <c r="OR49" s="31"/>
      <c r="OS49" s="31"/>
      <c r="OT49" s="31"/>
      <c r="OU49" s="31"/>
      <c r="OV49" s="31"/>
      <c r="OW49" s="31"/>
      <c r="OX49" s="31"/>
      <c r="OY49" s="31"/>
      <c r="OZ49" s="31"/>
      <c r="PA49" s="31"/>
      <c r="PB49" s="31"/>
      <c r="PC49" s="31"/>
      <c r="PD49" s="31"/>
      <c r="PE49" s="31"/>
      <c r="PF49" s="31"/>
      <c r="PG49" s="31"/>
      <c r="PH49" s="31"/>
      <c r="PI49" s="31"/>
      <c r="PJ49" s="31"/>
      <c r="PK49" s="31"/>
      <c r="PL49" s="31"/>
      <c r="PM49" s="31"/>
      <c r="PN49" s="31"/>
      <c r="PO49" s="31"/>
      <c r="PP49" s="31"/>
      <c r="PQ49" s="31"/>
      <c r="PR49" s="31"/>
      <c r="PS49" s="31"/>
      <c r="PT49" s="31"/>
      <c r="PU49" s="31"/>
      <c r="PV49" s="31"/>
      <c r="PW49" s="31"/>
      <c r="PX49" s="31"/>
      <c r="PY49" s="31"/>
      <c r="PZ49" s="31"/>
      <c r="QA49" s="31"/>
      <c r="QB49" s="31"/>
      <c r="QC49" s="31"/>
    </row>
    <row r="50" spans="1:445">
      <c r="A50" s="36" t="s">
        <v>90</v>
      </c>
      <c r="B50" s="33" t="s">
        <v>27</v>
      </c>
      <c r="C50" s="33"/>
      <c r="D50" s="33" t="s">
        <v>82</v>
      </c>
      <c r="E50" s="33"/>
      <c r="F50" s="33">
        <v>990</v>
      </c>
      <c r="G50" s="33">
        <v>70</v>
      </c>
      <c r="I50" s="33">
        <v>115</v>
      </c>
      <c r="J50" s="33">
        <v>115</v>
      </c>
      <c r="K50" s="33">
        <v>115</v>
      </c>
      <c r="L50" s="33">
        <v>115</v>
      </c>
      <c r="M50" s="33">
        <v>115</v>
      </c>
      <c r="N50" s="33">
        <v>115</v>
      </c>
      <c r="O50" s="33">
        <v>115</v>
      </c>
      <c r="P50" s="33">
        <v>115</v>
      </c>
      <c r="Q50" s="33"/>
      <c r="R50" s="33"/>
      <c r="S50" s="33"/>
      <c r="T50" s="20">
        <f t="shared" si="1"/>
        <v>990</v>
      </c>
      <c r="U50" s="20">
        <f t="shared" si="6"/>
        <v>0</v>
      </c>
      <c r="V50" s="34">
        <f t="shared" si="4"/>
        <v>1</v>
      </c>
      <c r="W50" s="37"/>
      <c r="X50" s="35" t="str">
        <f t="shared" si="5"/>
        <v/>
      </c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  <c r="DW50" s="31"/>
      <c r="DX50" s="31"/>
      <c r="DY50" s="31"/>
      <c r="DZ50" s="31"/>
      <c r="EA50" s="31"/>
      <c r="EB50" s="31"/>
      <c r="EC50" s="31"/>
      <c r="ED50" s="31"/>
      <c r="EE50" s="31"/>
      <c r="EF50" s="31"/>
      <c r="EG50" s="31"/>
      <c r="EH50" s="31"/>
      <c r="EI50" s="31"/>
      <c r="EJ50" s="31"/>
      <c r="EK50" s="31"/>
      <c r="EL50" s="31"/>
      <c r="EM50" s="31"/>
      <c r="EN50" s="31"/>
      <c r="EO50" s="31"/>
      <c r="EP50" s="31"/>
      <c r="EQ50" s="31"/>
      <c r="ER50" s="31"/>
      <c r="ES50" s="31"/>
      <c r="ET50" s="31"/>
      <c r="EU50" s="31"/>
      <c r="EV50" s="31"/>
      <c r="EW50" s="31"/>
      <c r="EX50" s="31"/>
      <c r="EY50" s="31"/>
      <c r="EZ50" s="31"/>
      <c r="FA50" s="31"/>
      <c r="FB50" s="31"/>
      <c r="FC50" s="31"/>
      <c r="FD50" s="31"/>
      <c r="FE50" s="31"/>
      <c r="FF50" s="31"/>
      <c r="FG50" s="31"/>
      <c r="FH50" s="31"/>
      <c r="FI50" s="31"/>
      <c r="FJ50" s="31"/>
      <c r="FK50" s="31"/>
      <c r="FL50" s="31"/>
      <c r="FM50" s="31"/>
      <c r="FN50" s="31"/>
      <c r="FO50" s="31"/>
      <c r="FP50" s="31"/>
      <c r="FQ50" s="31"/>
      <c r="FR50" s="31"/>
      <c r="FS50" s="31"/>
      <c r="FT50" s="31"/>
      <c r="FU50" s="31"/>
      <c r="FV50" s="31"/>
      <c r="FW50" s="31"/>
      <c r="FX50" s="31"/>
      <c r="FY50" s="31"/>
      <c r="FZ50" s="31"/>
      <c r="GA50" s="31"/>
      <c r="GB50" s="31"/>
      <c r="GC50" s="31"/>
      <c r="GD50" s="31"/>
      <c r="GE50" s="31"/>
      <c r="GF50" s="31"/>
      <c r="GG50" s="31"/>
      <c r="GH50" s="31"/>
      <c r="GI50" s="31"/>
      <c r="GJ50" s="31"/>
      <c r="GK50" s="31"/>
      <c r="GL50" s="31"/>
      <c r="GM50" s="31"/>
      <c r="GN50" s="31"/>
      <c r="GO50" s="31"/>
      <c r="GP50" s="31"/>
      <c r="GQ50" s="31"/>
      <c r="GR50" s="31"/>
      <c r="GS50" s="31"/>
      <c r="GT50" s="31"/>
      <c r="GU50" s="31"/>
      <c r="GV50" s="31"/>
      <c r="GW50" s="31"/>
      <c r="GX50" s="31"/>
      <c r="GY50" s="31"/>
      <c r="GZ50" s="31"/>
      <c r="HA50" s="31"/>
      <c r="HB50" s="31"/>
      <c r="HC50" s="31"/>
      <c r="HD50" s="31"/>
      <c r="HE50" s="31"/>
      <c r="HF50" s="31"/>
      <c r="HG50" s="31"/>
      <c r="HH50" s="31"/>
      <c r="HI50" s="31"/>
      <c r="HJ50" s="31"/>
      <c r="HK50" s="31"/>
      <c r="HL50" s="31"/>
      <c r="HM50" s="31"/>
      <c r="HN50" s="31"/>
      <c r="HO50" s="31"/>
      <c r="HP50" s="31"/>
      <c r="HQ50" s="31"/>
      <c r="HR50" s="31"/>
      <c r="HS50" s="31"/>
      <c r="HT50" s="31"/>
      <c r="HU50" s="31"/>
      <c r="HV50" s="31"/>
      <c r="HW50" s="31"/>
      <c r="HX50" s="31"/>
      <c r="HY50" s="31"/>
      <c r="HZ50" s="31"/>
      <c r="IA50" s="31"/>
      <c r="IB50" s="31"/>
      <c r="IC50" s="31"/>
      <c r="ID50" s="31"/>
      <c r="IE50" s="31"/>
      <c r="IF50" s="31"/>
      <c r="IG50" s="31"/>
      <c r="IH50" s="31"/>
      <c r="II50" s="31"/>
      <c r="IJ50" s="31"/>
      <c r="IK50" s="31"/>
      <c r="IL50" s="31"/>
      <c r="IM50" s="31"/>
      <c r="IN50" s="31"/>
      <c r="IO50" s="31"/>
      <c r="IP50" s="31"/>
      <c r="IQ50" s="31"/>
      <c r="IR50" s="31"/>
      <c r="IS50" s="31"/>
      <c r="IT50" s="31"/>
      <c r="IU50" s="31"/>
      <c r="IV50" s="31"/>
      <c r="IW50" s="31"/>
      <c r="IX50" s="31"/>
      <c r="IY50" s="31"/>
      <c r="IZ50" s="31"/>
      <c r="JA50" s="31"/>
      <c r="JB50" s="31"/>
      <c r="JC50" s="31"/>
      <c r="JD50" s="31"/>
      <c r="JE50" s="31"/>
      <c r="JF50" s="31"/>
      <c r="JG50" s="31"/>
      <c r="JH50" s="31"/>
      <c r="JI50" s="31"/>
      <c r="JJ50" s="31"/>
      <c r="JK50" s="31"/>
      <c r="JL50" s="31"/>
      <c r="JM50" s="31"/>
      <c r="JN50" s="31"/>
      <c r="JO50" s="31"/>
      <c r="JP50" s="31"/>
      <c r="JQ50" s="31"/>
      <c r="JR50" s="31"/>
      <c r="JS50" s="31"/>
      <c r="JT50" s="31"/>
      <c r="JU50" s="31"/>
      <c r="JV50" s="31"/>
      <c r="JW50" s="31"/>
      <c r="JX50" s="31"/>
      <c r="JY50" s="31"/>
      <c r="JZ50" s="31"/>
      <c r="KA50" s="31"/>
      <c r="KB50" s="31"/>
      <c r="KC50" s="31"/>
      <c r="KD50" s="31"/>
      <c r="KE50" s="31"/>
      <c r="KF50" s="31"/>
      <c r="KG50" s="31"/>
      <c r="KH50" s="31"/>
      <c r="KI50" s="31"/>
      <c r="KJ50" s="31"/>
      <c r="KK50" s="31"/>
      <c r="KL50" s="31"/>
      <c r="KM50" s="31"/>
      <c r="KN50" s="31"/>
      <c r="KO50" s="31"/>
      <c r="KP50" s="31"/>
      <c r="KQ50" s="31"/>
      <c r="KR50" s="31"/>
      <c r="KS50" s="31"/>
      <c r="KT50" s="31"/>
      <c r="KU50" s="31"/>
      <c r="KV50" s="31"/>
      <c r="KW50" s="31"/>
      <c r="KX50" s="31"/>
      <c r="KY50" s="31"/>
      <c r="KZ50" s="31"/>
      <c r="LA50" s="31"/>
      <c r="LB50" s="31"/>
      <c r="LC50" s="31"/>
      <c r="LD50" s="31"/>
      <c r="LE50" s="31"/>
      <c r="LF50" s="31"/>
      <c r="LG50" s="31"/>
      <c r="LH50" s="31"/>
      <c r="LI50" s="31"/>
      <c r="LJ50" s="31"/>
      <c r="LK50" s="31"/>
      <c r="LL50" s="31"/>
      <c r="LM50" s="31"/>
      <c r="LN50" s="31"/>
      <c r="LO50" s="31"/>
      <c r="LP50" s="31"/>
      <c r="LQ50" s="31"/>
      <c r="LR50" s="31"/>
      <c r="LS50" s="31"/>
      <c r="LT50" s="31"/>
      <c r="LU50" s="31"/>
      <c r="LV50" s="31"/>
      <c r="LW50" s="31"/>
      <c r="LX50" s="31"/>
      <c r="LY50" s="31"/>
      <c r="LZ50" s="31"/>
      <c r="MA50" s="31"/>
      <c r="MB50" s="31"/>
      <c r="MC50" s="31"/>
      <c r="MD50" s="31"/>
      <c r="ME50" s="31"/>
      <c r="MF50" s="31"/>
      <c r="MG50" s="31"/>
      <c r="MH50" s="31"/>
      <c r="MI50" s="31"/>
      <c r="MJ50" s="31"/>
      <c r="MK50" s="31"/>
      <c r="ML50" s="31"/>
      <c r="MM50" s="31"/>
      <c r="MN50" s="31"/>
      <c r="MO50" s="31"/>
      <c r="MP50" s="31"/>
      <c r="MQ50" s="31"/>
      <c r="MR50" s="31"/>
      <c r="MS50" s="31"/>
      <c r="MT50" s="31"/>
      <c r="MU50" s="31"/>
      <c r="MV50" s="31"/>
      <c r="MW50" s="31"/>
      <c r="MX50" s="31"/>
      <c r="MY50" s="31"/>
      <c r="MZ50" s="31"/>
      <c r="NA50" s="31"/>
      <c r="NB50" s="31"/>
      <c r="NC50" s="31"/>
      <c r="ND50" s="31"/>
      <c r="NE50" s="31"/>
      <c r="NF50" s="31"/>
      <c r="NG50" s="31"/>
      <c r="NH50" s="31"/>
      <c r="NI50" s="31"/>
      <c r="NJ50" s="31"/>
      <c r="NK50" s="31"/>
      <c r="NL50" s="31"/>
      <c r="NM50" s="31"/>
      <c r="NN50" s="31"/>
      <c r="NO50" s="31"/>
      <c r="NP50" s="31"/>
      <c r="NQ50" s="31"/>
      <c r="NR50" s="31"/>
      <c r="NS50" s="31"/>
      <c r="NT50" s="31"/>
      <c r="NU50" s="31"/>
      <c r="NV50" s="31"/>
      <c r="NW50" s="31"/>
      <c r="NX50" s="31"/>
      <c r="NY50" s="31"/>
      <c r="NZ50" s="31"/>
      <c r="OA50" s="31"/>
      <c r="OB50" s="31"/>
      <c r="OC50" s="31"/>
      <c r="OD50" s="31"/>
      <c r="OE50" s="31"/>
      <c r="OF50" s="31"/>
      <c r="OG50" s="31"/>
      <c r="OH50" s="31"/>
      <c r="OI50" s="31"/>
      <c r="OJ50" s="31"/>
      <c r="OK50" s="31"/>
      <c r="OL50" s="31"/>
      <c r="OM50" s="31"/>
      <c r="ON50" s="31"/>
      <c r="OO50" s="31"/>
      <c r="OP50" s="31"/>
      <c r="OQ50" s="31"/>
      <c r="OR50" s="31"/>
      <c r="OS50" s="31"/>
      <c r="OT50" s="31"/>
      <c r="OU50" s="31"/>
      <c r="OV50" s="31"/>
      <c r="OW50" s="31"/>
      <c r="OX50" s="31"/>
      <c r="OY50" s="31"/>
      <c r="OZ50" s="31"/>
      <c r="PA50" s="31"/>
      <c r="PB50" s="31"/>
      <c r="PC50" s="31"/>
      <c r="PD50" s="31"/>
      <c r="PE50" s="31"/>
      <c r="PF50" s="31"/>
      <c r="PG50" s="31"/>
      <c r="PH50" s="31"/>
      <c r="PI50" s="31"/>
      <c r="PJ50" s="31"/>
      <c r="PK50" s="31"/>
      <c r="PL50" s="31"/>
      <c r="PM50" s="31"/>
      <c r="PN50" s="31"/>
      <c r="PO50" s="31"/>
      <c r="PP50" s="31"/>
      <c r="PQ50" s="31"/>
      <c r="PR50" s="31"/>
      <c r="PS50" s="31"/>
      <c r="PT50" s="31"/>
      <c r="PU50" s="31"/>
      <c r="PV50" s="31"/>
      <c r="PW50" s="31"/>
      <c r="PX50" s="31"/>
      <c r="PY50" s="31"/>
      <c r="PZ50" s="31"/>
      <c r="QA50" s="31"/>
      <c r="QB50" s="31"/>
      <c r="QC50" s="31"/>
    </row>
    <row r="51" spans="1:445">
      <c r="A51" s="36" t="s">
        <v>91</v>
      </c>
      <c r="B51" s="33" t="s">
        <v>27</v>
      </c>
      <c r="C51" s="33">
        <v>85</v>
      </c>
      <c r="D51" s="33" t="s">
        <v>40</v>
      </c>
      <c r="E51" s="33"/>
      <c r="F51" s="33">
        <v>620</v>
      </c>
      <c r="G51" s="33">
        <v>50</v>
      </c>
      <c r="H51" s="33"/>
      <c r="I51" s="33">
        <v>153</v>
      </c>
      <c r="J51" s="33">
        <v>153</v>
      </c>
      <c r="K51" s="33">
        <v>153</v>
      </c>
      <c r="L51" s="33">
        <v>111</v>
      </c>
      <c r="M51" s="33"/>
      <c r="N51" s="33"/>
      <c r="O51" s="33"/>
      <c r="P51" s="33"/>
      <c r="Q51" s="33"/>
      <c r="R51" s="33"/>
      <c r="S51" s="33"/>
      <c r="T51" s="20">
        <f t="shared" si="1"/>
        <v>620</v>
      </c>
      <c r="U51" s="20">
        <f t="shared" si="6"/>
        <v>0</v>
      </c>
      <c r="V51" s="34">
        <f t="shared" si="4"/>
        <v>1</v>
      </c>
      <c r="W51" s="37"/>
      <c r="X51" s="35" t="str">
        <f t="shared" si="5"/>
        <v/>
      </c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1"/>
      <c r="EE51" s="31"/>
      <c r="EF51" s="31"/>
      <c r="EG51" s="31"/>
      <c r="EH51" s="31"/>
      <c r="EI51" s="31"/>
      <c r="EJ51" s="31"/>
      <c r="EK51" s="31"/>
      <c r="EL51" s="31"/>
      <c r="EM51" s="31"/>
      <c r="EN51" s="31"/>
      <c r="EO51" s="31"/>
      <c r="EP51" s="31"/>
      <c r="EQ51" s="31"/>
      <c r="ER51" s="31"/>
      <c r="ES51" s="31"/>
      <c r="ET51" s="31"/>
      <c r="EU51" s="31"/>
      <c r="EV51" s="31"/>
      <c r="EW51" s="31"/>
      <c r="EX51" s="31"/>
      <c r="EY51" s="31"/>
      <c r="EZ51" s="31"/>
      <c r="FA51" s="31"/>
      <c r="FB51" s="31"/>
      <c r="FC51" s="31"/>
      <c r="FD51" s="31"/>
      <c r="FE51" s="31"/>
      <c r="FF51" s="31"/>
      <c r="FG51" s="31"/>
      <c r="FH51" s="31"/>
      <c r="FI51" s="31"/>
      <c r="FJ51" s="31"/>
      <c r="FK51" s="31"/>
      <c r="FL51" s="31"/>
      <c r="FM51" s="31"/>
      <c r="FN51" s="31"/>
      <c r="FO51" s="31"/>
      <c r="FP51" s="31"/>
      <c r="FQ51" s="31"/>
      <c r="FR51" s="31"/>
      <c r="FS51" s="31"/>
      <c r="FT51" s="31"/>
      <c r="FU51" s="31"/>
      <c r="FV51" s="31"/>
      <c r="FW51" s="31"/>
      <c r="FX51" s="31"/>
      <c r="FY51" s="31"/>
      <c r="FZ51" s="31"/>
      <c r="GA51" s="31"/>
      <c r="GB51" s="31"/>
      <c r="GC51" s="31"/>
      <c r="GD51" s="31"/>
      <c r="GE51" s="31"/>
      <c r="GF51" s="31"/>
      <c r="GG51" s="31"/>
      <c r="GH51" s="31"/>
      <c r="GI51" s="31"/>
      <c r="GJ51" s="31"/>
      <c r="GK51" s="31"/>
      <c r="GL51" s="31"/>
      <c r="GM51" s="31"/>
      <c r="GN51" s="31"/>
      <c r="GO51" s="31"/>
      <c r="GP51" s="31"/>
      <c r="GQ51" s="31"/>
      <c r="GR51" s="31"/>
      <c r="GS51" s="31"/>
      <c r="GT51" s="31"/>
      <c r="GU51" s="31"/>
      <c r="GV51" s="31"/>
      <c r="GW51" s="31"/>
      <c r="GX51" s="31"/>
      <c r="GY51" s="31"/>
      <c r="GZ51" s="31"/>
      <c r="HA51" s="31"/>
      <c r="HB51" s="31"/>
      <c r="HC51" s="31"/>
      <c r="HD51" s="31"/>
      <c r="HE51" s="31"/>
      <c r="HF51" s="31"/>
      <c r="HG51" s="31"/>
      <c r="HH51" s="31"/>
      <c r="HI51" s="31"/>
      <c r="HJ51" s="31"/>
      <c r="HK51" s="31"/>
      <c r="HL51" s="31"/>
      <c r="HM51" s="31"/>
      <c r="HN51" s="31"/>
      <c r="HO51" s="31"/>
      <c r="HP51" s="31"/>
      <c r="HQ51" s="31"/>
      <c r="HR51" s="31"/>
      <c r="HS51" s="31"/>
      <c r="HT51" s="31"/>
      <c r="HU51" s="31"/>
      <c r="HV51" s="31"/>
      <c r="HW51" s="31"/>
      <c r="HX51" s="31"/>
      <c r="HY51" s="31"/>
      <c r="HZ51" s="31"/>
      <c r="IA51" s="31"/>
      <c r="IB51" s="31"/>
      <c r="IC51" s="31"/>
      <c r="ID51" s="31"/>
      <c r="IE51" s="31"/>
      <c r="IF51" s="31"/>
      <c r="IG51" s="31"/>
      <c r="IH51" s="31"/>
      <c r="II51" s="31"/>
      <c r="IJ51" s="31"/>
      <c r="IK51" s="31"/>
      <c r="IL51" s="31"/>
      <c r="IM51" s="31"/>
      <c r="IN51" s="31"/>
      <c r="IO51" s="31"/>
      <c r="IP51" s="31"/>
      <c r="IQ51" s="31"/>
      <c r="IR51" s="31"/>
      <c r="IS51" s="31"/>
      <c r="IT51" s="31"/>
      <c r="IU51" s="31"/>
      <c r="IV51" s="31"/>
      <c r="IW51" s="31"/>
      <c r="IX51" s="31"/>
      <c r="IY51" s="31"/>
      <c r="IZ51" s="31"/>
      <c r="JA51" s="31"/>
      <c r="JB51" s="31"/>
      <c r="JC51" s="31"/>
      <c r="JD51" s="31"/>
      <c r="JE51" s="31"/>
      <c r="JF51" s="31"/>
      <c r="JG51" s="31"/>
      <c r="JH51" s="31"/>
      <c r="JI51" s="31"/>
      <c r="JJ51" s="31"/>
      <c r="JK51" s="31"/>
      <c r="JL51" s="31"/>
      <c r="JM51" s="31"/>
      <c r="JN51" s="31"/>
      <c r="JO51" s="31"/>
      <c r="JP51" s="31"/>
      <c r="JQ51" s="31"/>
      <c r="JR51" s="31"/>
      <c r="JS51" s="31"/>
      <c r="JT51" s="31"/>
      <c r="JU51" s="31"/>
      <c r="JV51" s="31"/>
      <c r="JW51" s="31"/>
      <c r="JX51" s="31"/>
      <c r="JY51" s="31"/>
      <c r="JZ51" s="31"/>
      <c r="KA51" s="31"/>
      <c r="KB51" s="31"/>
      <c r="KC51" s="31"/>
      <c r="KD51" s="31"/>
      <c r="KE51" s="31"/>
      <c r="KF51" s="31"/>
      <c r="KG51" s="31"/>
      <c r="KH51" s="31"/>
      <c r="KI51" s="31"/>
      <c r="KJ51" s="31"/>
      <c r="KK51" s="31"/>
      <c r="KL51" s="31"/>
      <c r="KM51" s="31"/>
      <c r="KN51" s="31"/>
      <c r="KO51" s="31"/>
      <c r="KP51" s="31"/>
      <c r="KQ51" s="31"/>
      <c r="KR51" s="31"/>
      <c r="KS51" s="31"/>
      <c r="KT51" s="31"/>
      <c r="KU51" s="31"/>
      <c r="KV51" s="31"/>
      <c r="KW51" s="31"/>
      <c r="KX51" s="31"/>
      <c r="KY51" s="31"/>
      <c r="KZ51" s="31"/>
      <c r="LA51" s="31"/>
      <c r="LB51" s="31"/>
      <c r="LC51" s="31"/>
      <c r="LD51" s="31"/>
      <c r="LE51" s="31"/>
      <c r="LF51" s="31"/>
      <c r="LG51" s="31"/>
      <c r="LH51" s="31"/>
      <c r="LI51" s="31"/>
      <c r="LJ51" s="31"/>
      <c r="LK51" s="31"/>
      <c r="LL51" s="31"/>
      <c r="LM51" s="31"/>
      <c r="LN51" s="31"/>
      <c r="LO51" s="31"/>
      <c r="LP51" s="31"/>
      <c r="LQ51" s="31"/>
      <c r="LR51" s="31"/>
      <c r="LS51" s="31"/>
      <c r="LT51" s="31"/>
      <c r="LU51" s="31"/>
      <c r="LV51" s="31"/>
      <c r="LW51" s="31"/>
      <c r="LX51" s="31"/>
      <c r="LY51" s="31"/>
      <c r="LZ51" s="31"/>
      <c r="MA51" s="31"/>
      <c r="MB51" s="31"/>
      <c r="MC51" s="31"/>
      <c r="MD51" s="31"/>
      <c r="ME51" s="31"/>
      <c r="MF51" s="31"/>
      <c r="MG51" s="31"/>
      <c r="MH51" s="31"/>
      <c r="MI51" s="31"/>
      <c r="MJ51" s="31"/>
      <c r="MK51" s="31"/>
      <c r="ML51" s="31"/>
      <c r="MM51" s="31"/>
      <c r="MN51" s="31"/>
      <c r="MO51" s="31"/>
      <c r="MP51" s="31"/>
      <c r="MQ51" s="31"/>
      <c r="MR51" s="31"/>
      <c r="MS51" s="31"/>
      <c r="MT51" s="31"/>
      <c r="MU51" s="31"/>
      <c r="MV51" s="31"/>
      <c r="MW51" s="31"/>
      <c r="MX51" s="31"/>
      <c r="MY51" s="31"/>
      <c r="MZ51" s="31"/>
      <c r="NA51" s="31"/>
      <c r="NB51" s="31"/>
      <c r="NC51" s="31"/>
      <c r="ND51" s="31"/>
      <c r="NE51" s="31"/>
      <c r="NF51" s="31"/>
      <c r="NG51" s="31"/>
      <c r="NH51" s="31"/>
      <c r="NI51" s="31"/>
      <c r="NJ51" s="31"/>
      <c r="NK51" s="31"/>
      <c r="NL51" s="31"/>
      <c r="NM51" s="31"/>
      <c r="NN51" s="31"/>
      <c r="NO51" s="31"/>
      <c r="NP51" s="31"/>
      <c r="NQ51" s="31"/>
      <c r="NR51" s="31"/>
      <c r="NS51" s="31"/>
      <c r="NT51" s="31"/>
      <c r="NU51" s="31"/>
      <c r="NV51" s="31"/>
      <c r="NW51" s="31"/>
      <c r="NX51" s="31"/>
      <c r="NY51" s="31"/>
      <c r="NZ51" s="31"/>
      <c r="OA51" s="31"/>
      <c r="OB51" s="31"/>
      <c r="OC51" s="31"/>
      <c r="OD51" s="31"/>
      <c r="OE51" s="31"/>
      <c r="OF51" s="31"/>
      <c r="OG51" s="31"/>
      <c r="OH51" s="31"/>
      <c r="OI51" s="31"/>
      <c r="OJ51" s="31"/>
      <c r="OK51" s="31"/>
      <c r="OL51" s="31"/>
      <c r="OM51" s="31"/>
      <c r="ON51" s="31"/>
      <c r="OO51" s="31"/>
      <c r="OP51" s="31"/>
      <c r="OQ51" s="31"/>
      <c r="OR51" s="31"/>
      <c r="OS51" s="31"/>
      <c r="OT51" s="31"/>
      <c r="OU51" s="31"/>
      <c r="OV51" s="31"/>
      <c r="OW51" s="31"/>
      <c r="OX51" s="31"/>
      <c r="OY51" s="31"/>
      <c r="OZ51" s="31"/>
      <c r="PA51" s="31"/>
      <c r="PB51" s="31"/>
      <c r="PC51" s="31"/>
      <c r="PD51" s="31"/>
      <c r="PE51" s="31"/>
      <c r="PF51" s="31"/>
      <c r="PG51" s="31"/>
      <c r="PH51" s="31"/>
      <c r="PI51" s="31"/>
      <c r="PJ51" s="31"/>
      <c r="PK51" s="31"/>
      <c r="PL51" s="31"/>
      <c r="PM51" s="31"/>
      <c r="PN51" s="31"/>
      <c r="PO51" s="31"/>
      <c r="PP51" s="31"/>
      <c r="PQ51" s="31"/>
      <c r="PR51" s="31"/>
      <c r="PS51" s="31"/>
      <c r="PT51" s="31"/>
      <c r="PU51" s="31"/>
      <c r="PV51" s="31"/>
      <c r="PW51" s="31"/>
      <c r="PX51" s="31"/>
      <c r="PY51" s="31"/>
      <c r="PZ51" s="31"/>
      <c r="QA51" s="31"/>
      <c r="QB51" s="31"/>
      <c r="QC51" s="31"/>
    </row>
    <row r="52" spans="1:445">
      <c r="A52" s="36" t="s">
        <v>91</v>
      </c>
      <c r="B52" s="33" t="s">
        <v>27</v>
      </c>
      <c r="C52" s="33"/>
      <c r="D52" s="33" t="s">
        <v>92</v>
      </c>
      <c r="E52" s="33"/>
      <c r="F52" s="33">
        <v>400</v>
      </c>
      <c r="G52" s="33">
        <v>30</v>
      </c>
      <c r="H52" s="33"/>
      <c r="I52" s="33"/>
      <c r="J52" s="33"/>
      <c r="K52" s="33"/>
      <c r="L52" s="33">
        <v>42</v>
      </c>
      <c r="M52" s="33">
        <v>153</v>
      </c>
      <c r="N52" s="33">
        <v>153</v>
      </c>
      <c r="O52" s="33">
        <v>22</v>
      </c>
      <c r="P52" s="33"/>
      <c r="Q52" s="33"/>
      <c r="R52" s="33"/>
      <c r="S52" s="33"/>
      <c r="T52" s="20">
        <f t="shared" si="1"/>
        <v>400</v>
      </c>
      <c r="U52" s="20">
        <f t="shared" si="6"/>
        <v>0</v>
      </c>
      <c r="V52" s="34">
        <f t="shared" si="4"/>
        <v>1</v>
      </c>
      <c r="X52" s="35" t="str">
        <f t="shared" si="5"/>
        <v/>
      </c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  <c r="IS52" s="31"/>
      <c r="IT52" s="31"/>
      <c r="IU52" s="31"/>
      <c r="IV52" s="31"/>
      <c r="IW52" s="31"/>
      <c r="IX52" s="31"/>
      <c r="IY52" s="31"/>
      <c r="IZ52" s="31"/>
      <c r="JA52" s="31"/>
      <c r="JB52" s="31"/>
      <c r="JC52" s="31"/>
      <c r="JD52" s="31"/>
      <c r="JE52" s="31"/>
      <c r="JF52" s="31"/>
      <c r="JG52" s="31"/>
      <c r="JH52" s="31"/>
      <c r="JI52" s="31"/>
      <c r="JJ52" s="31"/>
      <c r="JK52" s="31"/>
      <c r="JL52" s="31"/>
      <c r="JM52" s="31"/>
      <c r="JN52" s="31"/>
      <c r="JO52" s="31"/>
      <c r="JP52" s="31"/>
      <c r="JQ52" s="31"/>
      <c r="JR52" s="31"/>
      <c r="JS52" s="31"/>
      <c r="JT52" s="31"/>
      <c r="JU52" s="31"/>
      <c r="JV52" s="31"/>
      <c r="JW52" s="31"/>
      <c r="JX52" s="31"/>
      <c r="JY52" s="31"/>
      <c r="JZ52" s="31"/>
      <c r="KA52" s="31"/>
      <c r="KB52" s="31"/>
      <c r="KC52" s="31"/>
      <c r="KD52" s="31"/>
      <c r="KE52" s="31"/>
      <c r="KF52" s="31"/>
      <c r="KG52" s="31"/>
      <c r="KH52" s="31"/>
      <c r="KI52" s="31"/>
      <c r="KJ52" s="31"/>
      <c r="KK52" s="31"/>
      <c r="KL52" s="31"/>
      <c r="KM52" s="31"/>
      <c r="KN52" s="31"/>
      <c r="KO52" s="31"/>
      <c r="KP52" s="31"/>
      <c r="KQ52" s="31"/>
      <c r="KR52" s="31"/>
      <c r="KS52" s="31"/>
      <c r="KT52" s="31"/>
      <c r="KU52" s="31"/>
      <c r="KV52" s="31"/>
      <c r="KW52" s="31"/>
      <c r="KX52" s="31"/>
      <c r="KY52" s="31"/>
      <c r="KZ52" s="31"/>
      <c r="LA52" s="31"/>
      <c r="LB52" s="31"/>
      <c r="LC52" s="31"/>
      <c r="LD52" s="31"/>
      <c r="LE52" s="31"/>
      <c r="LF52" s="31"/>
      <c r="LG52" s="31"/>
      <c r="LH52" s="31"/>
      <c r="LI52" s="31"/>
      <c r="LJ52" s="31"/>
      <c r="LK52" s="31"/>
      <c r="LL52" s="31"/>
      <c r="LM52" s="31"/>
      <c r="LN52" s="31"/>
      <c r="LO52" s="31"/>
      <c r="LP52" s="31"/>
      <c r="LQ52" s="31"/>
      <c r="LR52" s="31"/>
      <c r="LS52" s="31"/>
      <c r="LT52" s="31"/>
      <c r="LU52" s="31"/>
      <c r="LV52" s="31"/>
      <c r="LW52" s="31"/>
      <c r="LX52" s="31"/>
      <c r="LY52" s="31"/>
      <c r="LZ52" s="31"/>
      <c r="MA52" s="31"/>
      <c r="MB52" s="31"/>
      <c r="MC52" s="31"/>
      <c r="MD52" s="31"/>
      <c r="ME52" s="31"/>
      <c r="MF52" s="31"/>
      <c r="MG52" s="31"/>
      <c r="MH52" s="31"/>
      <c r="MI52" s="31"/>
      <c r="MJ52" s="31"/>
      <c r="MK52" s="31"/>
      <c r="ML52" s="31"/>
      <c r="MM52" s="31"/>
      <c r="MN52" s="31"/>
      <c r="MO52" s="31"/>
      <c r="MP52" s="31"/>
      <c r="MQ52" s="31"/>
      <c r="MR52" s="31"/>
      <c r="MS52" s="31"/>
      <c r="MT52" s="31"/>
      <c r="MU52" s="31"/>
      <c r="MV52" s="31"/>
      <c r="MW52" s="31"/>
      <c r="MX52" s="31"/>
      <c r="MY52" s="31"/>
      <c r="MZ52" s="31"/>
      <c r="NA52" s="31"/>
      <c r="NB52" s="31"/>
      <c r="NC52" s="31"/>
      <c r="ND52" s="31"/>
      <c r="NE52" s="31"/>
      <c r="NF52" s="31"/>
      <c r="NG52" s="31"/>
      <c r="NH52" s="31"/>
      <c r="NI52" s="31"/>
      <c r="NJ52" s="31"/>
      <c r="NK52" s="31"/>
      <c r="NL52" s="31"/>
      <c r="NM52" s="31"/>
      <c r="NN52" s="31"/>
      <c r="NO52" s="31"/>
      <c r="NP52" s="31"/>
      <c r="NQ52" s="31"/>
      <c r="NR52" s="31"/>
      <c r="NS52" s="31"/>
      <c r="NT52" s="31"/>
      <c r="NU52" s="31"/>
      <c r="NV52" s="31"/>
      <c r="NW52" s="31"/>
      <c r="NX52" s="31"/>
      <c r="NY52" s="31"/>
      <c r="NZ52" s="31"/>
      <c r="OA52" s="31"/>
      <c r="OB52" s="31"/>
      <c r="OC52" s="31"/>
      <c r="OD52" s="31"/>
      <c r="OE52" s="31"/>
      <c r="OF52" s="31"/>
      <c r="OG52" s="31"/>
      <c r="OH52" s="31"/>
      <c r="OI52" s="31"/>
      <c r="OJ52" s="31"/>
      <c r="OK52" s="31"/>
      <c r="OL52" s="31"/>
      <c r="OM52" s="31"/>
      <c r="ON52" s="31"/>
      <c r="OO52" s="31"/>
      <c r="OP52" s="31"/>
      <c r="OQ52" s="31"/>
      <c r="OR52" s="31"/>
      <c r="OS52" s="31"/>
      <c r="OT52" s="31"/>
      <c r="OU52" s="31"/>
      <c r="OV52" s="31"/>
      <c r="OW52" s="31"/>
      <c r="OX52" s="31"/>
      <c r="OY52" s="31"/>
      <c r="OZ52" s="31"/>
      <c r="PA52" s="31"/>
      <c r="PB52" s="31"/>
      <c r="PC52" s="31"/>
      <c r="PD52" s="31"/>
      <c r="PE52" s="31"/>
      <c r="PF52" s="31"/>
      <c r="PG52" s="31"/>
      <c r="PH52" s="31"/>
      <c r="PI52" s="31"/>
      <c r="PJ52" s="31"/>
      <c r="PK52" s="31"/>
      <c r="PL52" s="31"/>
      <c r="PM52" s="31"/>
      <c r="PN52" s="31"/>
      <c r="PO52" s="31"/>
      <c r="PP52" s="31"/>
      <c r="PQ52" s="31"/>
      <c r="PR52" s="31"/>
      <c r="PS52" s="31"/>
      <c r="PT52" s="31"/>
      <c r="PU52" s="31"/>
      <c r="PV52" s="31"/>
      <c r="PW52" s="31"/>
      <c r="PX52" s="31"/>
      <c r="PY52" s="31"/>
      <c r="PZ52" s="31"/>
      <c r="QA52" s="31"/>
      <c r="QB52" s="31"/>
      <c r="QC52" s="31"/>
    </row>
    <row r="53" spans="1:445">
      <c r="A53" s="36" t="s">
        <v>93</v>
      </c>
      <c r="B53" s="33" t="s">
        <v>27</v>
      </c>
      <c r="C53" s="33">
        <v>55</v>
      </c>
      <c r="D53" s="33" t="s">
        <v>31</v>
      </c>
      <c r="E53" s="33"/>
      <c r="F53" s="33">
        <v>340</v>
      </c>
      <c r="G53" s="33">
        <v>55</v>
      </c>
      <c r="H53" s="33"/>
      <c r="I53" s="33"/>
      <c r="J53" s="33"/>
      <c r="K53" s="33"/>
      <c r="L53" s="33"/>
      <c r="M53" s="33"/>
      <c r="N53" s="33">
        <v>131</v>
      </c>
      <c r="O53" s="33">
        <v>155</v>
      </c>
      <c r="P53" s="33"/>
      <c r="Q53" s="33"/>
      <c r="R53" s="33"/>
      <c r="S53" s="33"/>
      <c r="T53" s="20">
        <f t="shared" si="1"/>
        <v>341</v>
      </c>
      <c r="U53" s="20">
        <f t="shared" si="6"/>
        <v>-1</v>
      </c>
      <c r="V53" s="34">
        <f t="shared" si="4"/>
        <v>1.0029411764705882</v>
      </c>
      <c r="W53" s="37"/>
      <c r="X53" s="35" t="str">
        <f t="shared" si="5"/>
        <v/>
      </c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1"/>
      <c r="EE53" s="31"/>
      <c r="EF53" s="31"/>
      <c r="EG53" s="31"/>
      <c r="EH53" s="31"/>
      <c r="EI53" s="31"/>
      <c r="EJ53" s="31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  <c r="GK53" s="31"/>
      <c r="GL53" s="31"/>
      <c r="GM53" s="31"/>
      <c r="GN53" s="31"/>
      <c r="GO53" s="31"/>
      <c r="GP53" s="31"/>
      <c r="GQ53" s="31"/>
      <c r="GR53" s="31"/>
      <c r="GS53" s="31"/>
      <c r="GT53" s="31"/>
      <c r="GU53" s="31"/>
      <c r="GV53" s="31"/>
      <c r="GW53" s="31"/>
      <c r="GX53" s="31"/>
      <c r="GY53" s="31"/>
      <c r="GZ53" s="31"/>
      <c r="HA53" s="31"/>
      <c r="HB53" s="31"/>
      <c r="HC53" s="31"/>
      <c r="HD53" s="31"/>
      <c r="HE53" s="31"/>
      <c r="HF53" s="31"/>
      <c r="HG53" s="31"/>
      <c r="HH53" s="31"/>
      <c r="HI53" s="31"/>
      <c r="HJ53" s="31"/>
      <c r="HK53" s="31"/>
      <c r="HL53" s="31"/>
      <c r="HM53" s="31"/>
      <c r="HN53" s="31"/>
      <c r="HO53" s="31"/>
      <c r="HP53" s="31"/>
      <c r="HQ53" s="31"/>
      <c r="HR53" s="31"/>
      <c r="HS53" s="31"/>
      <c r="HT53" s="31"/>
      <c r="HU53" s="31"/>
      <c r="HV53" s="31"/>
      <c r="HW53" s="31"/>
      <c r="HX53" s="31"/>
      <c r="HY53" s="31"/>
      <c r="HZ53" s="31"/>
      <c r="IA53" s="31"/>
      <c r="IB53" s="31"/>
      <c r="IC53" s="31"/>
      <c r="ID53" s="31"/>
      <c r="IE53" s="31"/>
      <c r="IF53" s="31"/>
      <c r="IG53" s="31"/>
      <c r="IH53" s="31"/>
      <c r="II53" s="31"/>
      <c r="IJ53" s="31"/>
      <c r="IK53" s="31"/>
      <c r="IL53" s="31"/>
      <c r="IM53" s="31"/>
      <c r="IN53" s="31"/>
      <c r="IO53" s="31"/>
      <c r="IP53" s="31"/>
      <c r="IQ53" s="31"/>
      <c r="IR53" s="31"/>
      <c r="IS53" s="31"/>
      <c r="IT53" s="31"/>
      <c r="IU53" s="31"/>
      <c r="IV53" s="31"/>
      <c r="IW53" s="31"/>
      <c r="IX53" s="31"/>
      <c r="IY53" s="31"/>
      <c r="IZ53" s="31"/>
      <c r="JA53" s="31"/>
      <c r="JB53" s="31"/>
      <c r="JC53" s="31"/>
      <c r="JD53" s="31"/>
      <c r="JE53" s="31"/>
      <c r="JF53" s="31"/>
      <c r="JG53" s="31"/>
      <c r="JH53" s="31"/>
      <c r="JI53" s="31"/>
      <c r="JJ53" s="31"/>
      <c r="JK53" s="31"/>
      <c r="JL53" s="31"/>
      <c r="JM53" s="31"/>
      <c r="JN53" s="31"/>
      <c r="JO53" s="31"/>
      <c r="JP53" s="31"/>
      <c r="JQ53" s="31"/>
      <c r="JR53" s="31"/>
      <c r="JS53" s="31"/>
      <c r="JT53" s="31"/>
      <c r="JU53" s="31"/>
      <c r="JV53" s="31"/>
      <c r="JW53" s="31"/>
      <c r="JX53" s="31"/>
      <c r="JY53" s="31"/>
      <c r="JZ53" s="31"/>
      <c r="KA53" s="31"/>
      <c r="KB53" s="31"/>
      <c r="KC53" s="31"/>
      <c r="KD53" s="31"/>
      <c r="KE53" s="31"/>
      <c r="KF53" s="31"/>
      <c r="KG53" s="31"/>
      <c r="KH53" s="31"/>
      <c r="KI53" s="31"/>
      <c r="KJ53" s="31"/>
      <c r="KK53" s="31"/>
      <c r="KL53" s="31"/>
      <c r="KM53" s="31"/>
      <c r="KN53" s="31"/>
      <c r="KO53" s="31"/>
      <c r="KP53" s="31"/>
      <c r="KQ53" s="31"/>
      <c r="KR53" s="31"/>
      <c r="KS53" s="31"/>
      <c r="KT53" s="31"/>
      <c r="KU53" s="31"/>
      <c r="KV53" s="31"/>
      <c r="KW53" s="31"/>
      <c r="KX53" s="31"/>
      <c r="KY53" s="31"/>
      <c r="KZ53" s="31"/>
      <c r="LA53" s="31"/>
      <c r="LB53" s="31"/>
      <c r="LC53" s="31"/>
      <c r="LD53" s="31"/>
      <c r="LE53" s="31"/>
      <c r="LF53" s="31"/>
      <c r="LG53" s="31"/>
      <c r="LH53" s="31"/>
      <c r="LI53" s="31"/>
      <c r="LJ53" s="31"/>
      <c r="LK53" s="31"/>
      <c r="LL53" s="31"/>
      <c r="LM53" s="31"/>
      <c r="LN53" s="31"/>
      <c r="LO53" s="31"/>
      <c r="LP53" s="31"/>
      <c r="LQ53" s="31"/>
      <c r="LR53" s="31"/>
      <c r="LS53" s="31"/>
      <c r="LT53" s="31"/>
      <c r="LU53" s="31"/>
      <c r="LV53" s="31"/>
      <c r="LW53" s="31"/>
      <c r="LX53" s="31"/>
      <c r="LY53" s="31"/>
      <c r="LZ53" s="31"/>
      <c r="MA53" s="31"/>
      <c r="MB53" s="31"/>
      <c r="MC53" s="31"/>
      <c r="MD53" s="31"/>
      <c r="ME53" s="31"/>
      <c r="MF53" s="31"/>
      <c r="MG53" s="31"/>
      <c r="MH53" s="31"/>
      <c r="MI53" s="31"/>
      <c r="MJ53" s="31"/>
      <c r="MK53" s="31"/>
      <c r="ML53" s="31"/>
      <c r="MM53" s="31"/>
      <c r="MN53" s="31"/>
      <c r="MO53" s="31"/>
      <c r="MP53" s="31"/>
      <c r="MQ53" s="31"/>
      <c r="MR53" s="31"/>
      <c r="MS53" s="31"/>
      <c r="MT53" s="31"/>
      <c r="MU53" s="31"/>
      <c r="MV53" s="31"/>
      <c r="MW53" s="31"/>
      <c r="MX53" s="31"/>
      <c r="MY53" s="31"/>
      <c r="MZ53" s="31"/>
      <c r="NA53" s="31"/>
      <c r="NB53" s="31"/>
      <c r="NC53" s="31"/>
      <c r="ND53" s="31"/>
      <c r="NE53" s="31"/>
      <c r="NF53" s="31"/>
      <c r="NG53" s="31"/>
      <c r="NH53" s="31"/>
      <c r="NI53" s="31"/>
      <c r="NJ53" s="31"/>
      <c r="NK53" s="31"/>
      <c r="NL53" s="31"/>
      <c r="NM53" s="31"/>
      <c r="NN53" s="31"/>
      <c r="NO53" s="31"/>
      <c r="NP53" s="31"/>
      <c r="NQ53" s="31"/>
      <c r="NR53" s="31"/>
      <c r="NS53" s="31"/>
      <c r="NT53" s="31"/>
      <c r="NU53" s="31"/>
      <c r="NV53" s="31"/>
      <c r="NW53" s="31"/>
      <c r="NX53" s="31"/>
      <c r="NY53" s="31"/>
      <c r="NZ53" s="31"/>
      <c r="OA53" s="31"/>
      <c r="OB53" s="31"/>
      <c r="OC53" s="31"/>
      <c r="OD53" s="31"/>
      <c r="OE53" s="31"/>
      <c r="OF53" s="31"/>
      <c r="OG53" s="31"/>
      <c r="OH53" s="31"/>
      <c r="OI53" s="31"/>
      <c r="OJ53" s="31"/>
      <c r="OK53" s="31"/>
      <c r="OL53" s="31"/>
      <c r="OM53" s="31"/>
      <c r="ON53" s="31"/>
      <c r="OO53" s="31"/>
      <c r="OP53" s="31"/>
      <c r="OQ53" s="31"/>
      <c r="OR53" s="31"/>
      <c r="OS53" s="31"/>
      <c r="OT53" s="31"/>
      <c r="OU53" s="31"/>
      <c r="OV53" s="31"/>
      <c r="OW53" s="31"/>
      <c r="OX53" s="31"/>
      <c r="OY53" s="31"/>
      <c r="OZ53" s="31"/>
      <c r="PA53" s="31"/>
      <c r="PB53" s="31"/>
      <c r="PC53" s="31"/>
      <c r="PD53" s="31"/>
      <c r="PE53" s="31"/>
      <c r="PF53" s="31"/>
      <c r="PG53" s="31"/>
      <c r="PH53" s="31"/>
      <c r="PI53" s="31"/>
      <c r="PJ53" s="31"/>
      <c r="PK53" s="31"/>
      <c r="PL53" s="31"/>
      <c r="PM53" s="31"/>
      <c r="PN53" s="31"/>
      <c r="PO53" s="31"/>
      <c r="PP53" s="31"/>
      <c r="PQ53" s="31"/>
      <c r="PR53" s="31"/>
      <c r="PS53" s="31"/>
      <c r="PT53" s="31"/>
      <c r="PU53" s="31"/>
      <c r="PV53" s="31"/>
      <c r="PW53" s="31"/>
      <c r="PX53" s="31"/>
      <c r="PY53" s="31"/>
      <c r="PZ53" s="31"/>
      <c r="QA53" s="31"/>
      <c r="QB53" s="31"/>
      <c r="QC53" s="31"/>
    </row>
    <row r="54" spans="1:445">
      <c r="A54" s="36" t="s">
        <v>94</v>
      </c>
      <c r="B54" s="33" t="s">
        <v>27</v>
      </c>
      <c r="C54" s="33"/>
      <c r="D54" s="33" t="s">
        <v>82</v>
      </c>
      <c r="E54" s="33"/>
      <c r="F54" s="33">
        <v>940</v>
      </c>
      <c r="G54" s="33">
        <v>70</v>
      </c>
      <c r="I54" s="33">
        <v>110</v>
      </c>
      <c r="J54" s="33">
        <v>110</v>
      </c>
      <c r="K54" s="33">
        <v>110</v>
      </c>
      <c r="L54" s="33">
        <v>110</v>
      </c>
      <c r="M54" s="33">
        <v>110</v>
      </c>
      <c r="N54" s="33">
        <v>110</v>
      </c>
      <c r="O54" s="33">
        <v>110</v>
      </c>
      <c r="P54" s="33">
        <v>100</v>
      </c>
      <c r="Q54" s="33"/>
      <c r="R54" s="33"/>
      <c r="S54" s="33"/>
      <c r="T54" s="20">
        <f t="shared" si="1"/>
        <v>940</v>
      </c>
      <c r="U54" s="20">
        <f t="shared" si="6"/>
        <v>0</v>
      </c>
      <c r="V54" s="34">
        <f t="shared" si="4"/>
        <v>1</v>
      </c>
      <c r="W54" s="37"/>
      <c r="X54" s="35" t="str">
        <f t="shared" si="5"/>
        <v/>
      </c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  <c r="EQ54" s="31"/>
      <c r="ER54" s="31"/>
      <c r="ES54" s="31"/>
      <c r="ET54" s="31"/>
      <c r="EU54" s="31"/>
      <c r="EV54" s="31"/>
      <c r="EW54" s="31"/>
      <c r="EX54" s="31"/>
      <c r="EY54" s="31"/>
      <c r="EZ54" s="31"/>
      <c r="FA54" s="31"/>
      <c r="FB54" s="31"/>
      <c r="FC54" s="31"/>
      <c r="FD54" s="31"/>
      <c r="FE54" s="31"/>
      <c r="FF54" s="31"/>
      <c r="FG54" s="31"/>
      <c r="FH54" s="31"/>
      <c r="FI54" s="31"/>
      <c r="FJ54" s="31"/>
      <c r="FK54" s="31"/>
      <c r="FL54" s="31"/>
      <c r="FM54" s="31"/>
      <c r="FN54" s="31"/>
      <c r="FO54" s="31"/>
      <c r="FP54" s="31"/>
      <c r="FQ54" s="31"/>
      <c r="FR54" s="31"/>
      <c r="FS54" s="31"/>
      <c r="FT54" s="31"/>
      <c r="FU54" s="31"/>
      <c r="FV54" s="31"/>
      <c r="FW54" s="31"/>
      <c r="FX54" s="31"/>
      <c r="FY54" s="31"/>
      <c r="FZ54" s="31"/>
      <c r="GA54" s="31"/>
      <c r="GB54" s="31"/>
      <c r="GC54" s="31"/>
      <c r="GD54" s="31"/>
      <c r="GE54" s="31"/>
      <c r="GF54" s="31"/>
      <c r="GG54" s="31"/>
      <c r="GH54" s="31"/>
      <c r="GI54" s="31"/>
      <c r="GJ54" s="31"/>
      <c r="GK54" s="31"/>
      <c r="GL54" s="31"/>
      <c r="GM54" s="31"/>
      <c r="GN54" s="31"/>
      <c r="GO54" s="31"/>
      <c r="GP54" s="31"/>
      <c r="GQ54" s="31"/>
      <c r="GR54" s="31"/>
      <c r="GS54" s="31"/>
      <c r="GT54" s="31"/>
      <c r="GU54" s="31"/>
      <c r="GV54" s="31"/>
      <c r="GW54" s="31"/>
      <c r="GX54" s="31"/>
      <c r="GY54" s="31"/>
      <c r="GZ54" s="31"/>
      <c r="HA54" s="31"/>
      <c r="HB54" s="31"/>
      <c r="HC54" s="31"/>
      <c r="HD54" s="31"/>
      <c r="HE54" s="31"/>
      <c r="HF54" s="31"/>
      <c r="HG54" s="31"/>
      <c r="HH54" s="31"/>
      <c r="HI54" s="31"/>
      <c r="HJ54" s="31"/>
      <c r="HK54" s="31"/>
      <c r="HL54" s="31"/>
      <c r="HM54" s="31"/>
      <c r="HN54" s="31"/>
      <c r="HO54" s="31"/>
      <c r="HP54" s="31"/>
      <c r="HQ54" s="31"/>
      <c r="HR54" s="31"/>
      <c r="HS54" s="31"/>
      <c r="HT54" s="31"/>
      <c r="HU54" s="31"/>
      <c r="HV54" s="31"/>
      <c r="HW54" s="31"/>
      <c r="HX54" s="31"/>
      <c r="HY54" s="31"/>
      <c r="HZ54" s="31"/>
      <c r="IA54" s="31"/>
      <c r="IB54" s="31"/>
      <c r="IC54" s="31"/>
      <c r="ID54" s="31"/>
      <c r="IE54" s="31"/>
      <c r="IF54" s="31"/>
      <c r="IG54" s="31"/>
      <c r="IH54" s="31"/>
      <c r="II54" s="31"/>
      <c r="IJ54" s="31"/>
      <c r="IK54" s="31"/>
      <c r="IL54" s="31"/>
      <c r="IM54" s="31"/>
      <c r="IN54" s="31"/>
      <c r="IO54" s="31"/>
      <c r="IP54" s="31"/>
      <c r="IQ54" s="31"/>
      <c r="IR54" s="31"/>
      <c r="IS54" s="31"/>
      <c r="IT54" s="31"/>
      <c r="IU54" s="31"/>
      <c r="IV54" s="31"/>
      <c r="IW54" s="31"/>
      <c r="IX54" s="31"/>
      <c r="IY54" s="31"/>
      <c r="IZ54" s="31"/>
      <c r="JA54" s="31"/>
      <c r="JB54" s="31"/>
      <c r="JC54" s="31"/>
      <c r="JD54" s="31"/>
      <c r="JE54" s="31"/>
      <c r="JF54" s="31"/>
      <c r="JG54" s="31"/>
      <c r="JH54" s="31"/>
      <c r="JI54" s="31"/>
      <c r="JJ54" s="31"/>
      <c r="JK54" s="31"/>
      <c r="JL54" s="31"/>
      <c r="JM54" s="31"/>
      <c r="JN54" s="31"/>
      <c r="JO54" s="31"/>
      <c r="JP54" s="31"/>
      <c r="JQ54" s="31"/>
      <c r="JR54" s="31"/>
      <c r="JS54" s="31"/>
      <c r="JT54" s="31"/>
      <c r="JU54" s="31"/>
      <c r="JV54" s="31"/>
      <c r="JW54" s="31"/>
      <c r="JX54" s="31"/>
      <c r="JY54" s="31"/>
      <c r="JZ54" s="31"/>
      <c r="KA54" s="31"/>
      <c r="KB54" s="31"/>
      <c r="KC54" s="31"/>
      <c r="KD54" s="31"/>
      <c r="KE54" s="31"/>
      <c r="KF54" s="31"/>
      <c r="KG54" s="31"/>
      <c r="KH54" s="31"/>
      <c r="KI54" s="31"/>
      <c r="KJ54" s="31"/>
      <c r="KK54" s="31"/>
      <c r="KL54" s="31"/>
      <c r="KM54" s="31"/>
      <c r="KN54" s="31"/>
      <c r="KO54" s="31"/>
      <c r="KP54" s="31"/>
      <c r="KQ54" s="31"/>
      <c r="KR54" s="31"/>
      <c r="KS54" s="31"/>
      <c r="KT54" s="31"/>
      <c r="KU54" s="31"/>
      <c r="KV54" s="31"/>
      <c r="KW54" s="31"/>
      <c r="KX54" s="31"/>
      <c r="KY54" s="31"/>
      <c r="KZ54" s="31"/>
      <c r="LA54" s="31"/>
      <c r="LB54" s="31"/>
      <c r="LC54" s="31"/>
      <c r="LD54" s="31"/>
      <c r="LE54" s="31"/>
      <c r="LF54" s="31"/>
      <c r="LG54" s="31"/>
      <c r="LH54" s="31"/>
      <c r="LI54" s="31"/>
      <c r="LJ54" s="31"/>
      <c r="LK54" s="31"/>
      <c r="LL54" s="31"/>
      <c r="LM54" s="31"/>
      <c r="LN54" s="31"/>
      <c r="LO54" s="31"/>
      <c r="LP54" s="31"/>
      <c r="LQ54" s="31"/>
      <c r="LR54" s="31"/>
      <c r="LS54" s="31"/>
      <c r="LT54" s="31"/>
      <c r="LU54" s="31"/>
      <c r="LV54" s="31"/>
      <c r="LW54" s="31"/>
      <c r="LX54" s="31"/>
      <c r="LY54" s="31"/>
      <c r="LZ54" s="31"/>
      <c r="MA54" s="31"/>
      <c r="MB54" s="31"/>
      <c r="MC54" s="31"/>
      <c r="MD54" s="31"/>
      <c r="ME54" s="31"/>
      <c r="MF54" s="31"/>
      <c r="MG54" s="31"/>
      <c r="MH54" s="31"/>
      <c r="MI54" s="31"/>
      <c r="MJ54" s="31"/>
      <c r="MK54" s="31"/>
      <c r="ML54" s="31"/>
      <c r="MM54" s="31"/>
      <c r="MN54" s="31"/>
      <c r="MO54" s="31"/>
      <c r="MP54" s="31"/>
      <c r="MQ54" s="31"/>
      <c r="MR54" s="31"/>
      <c r="MS54" s="31"/>
      <c r="MT54" s="31"/>
      <c r="MU54" s="31"/>
      <c r="MV54" s="31"/>
      <c r="MW54" s="31"/>
      <c r="MX54" s="31"/>
      <c r="MY54" s="31"/>
      <c r="MZ54" s="31"/>
      <c r="NA54" s="31"/>
      <c r="NB54" s="31"/>
      <c r="NC54" s="31"/>
      <c r="ND54" s="31"/>
      <c r="NE54" s="31"/>
      <c r="NF54" s="31"/>
      <c r="NG54" s="31"/>
      <c r="NH54" s="31"/>
      <c r="NI54" s="31"/>
      <c r="NJ54" s="31"/>
      <c r="NK54" s="31"/>
      <c r="NL54" s="31"/>
      <c r="NM54" s="31"/>
      <c r="NN54" s="31"/>
      <c r="NO54" s="31"/>
      <c r="NP54" s="31"/>
      <c r="NQ54" s="31"/>
      <c r="NR54" s="31"/>
      <c r="NS54" s="31"/>
      <c r="NT54" s="31"/>
      <c r="NU54" s="31"/>
      <c r="NV54" s="31"/>
      <c r="NW54" s="31"/>
      <c r="NX54" s="31"/>
      <c r="NY54" s="31"/>
      <c r="NZ54" s="31"/>
      <c r="OA54" s="31"/>
      <c r="OB54" s="31"/>
      <c r="OC54" s="31"/>
      <c r="OD54" s="31"/>
      <c r="OE54" s="31"/>
      <c r="OF54" s="31"/>
      <c r="OG54" s="31"/>
      <c r="OH54" s="31"/>
      <c r="OI54" s="31"/>
      <c r="OJ54" s="31"/>
      <c r="OK54" s="31"/>
      <c r="OL54" s="31"/>
      <c r="OM54" s="31"/>
      <c r="ON54" s="31"/>
      <c r="OO54" s="31"/>
      <c r="OP54" s="31"/>
      <c r="OQ54" s="31"/>
      <c r="OR54" s="31"/>
      <c r="OS54" s="31"/>
      <c r="OT54" s="31"/>
      <c r="OU54" s="31"/>
      <c r="OV54" s="31"/>
      <c r="OW54" s="31"/>
      <c r="OX54" s="31"/>
      <c r="OY54" s="31"/>
      <c r="OZ54" s="31"/>
      <c r="PA54" s="31"/>
      <c r="PB54" s="31"/>
      <c r="PC54" s="31"/>
      <c r="PD54" s="31"/>
      <c r="PE54" s="31"/>
      <c r="PF54" s="31"/>
      <c r="PG54" s="31"/>
      <c r="PH54" s="31"/>
      <c r="PI54" s="31"/>
      <c r="PJ54" s="31"/>
      <c r="PK54" s="31"/>
      <c r="PL54" s="31"/>
      <c r="PM54" s="31"/>
      <c r="PN54" s="31"/>
      <c r="PO54" s="31"/>
      <c r="PP54" s="31"/>
      <c r="PQ54" s="31"/>
      <c r="PR54" s="31"/>
      <c r="PS54" s="31"/>
      <c r="PT54" s="31"/>
      <c r="PU54" s="31"/>
      <c r="PV54" s="31"/>
      <c r="PW54" s="31"/>
      <c r="PX54" s="31"/>
      <c r="PY54" s="31"/>
      <c r="PZ54" s="31"/>
      <c r="QA54" s="31"/>
      <c r="QB54" s="31"/>
      <c r="QC54" s="31"/>
    </row>
    <row r="55" spans="1:445">
      <c r="A55" s="36" t="s">
        <v>95</v>
      </c>
      <c r="B55" s="33" t="s">
        <v>27</v>
      </c>
      <c r="C55" s="33"/>
      <c r="D55" s="33" t="s">
        <v>96</v>
      </c>
      <c r="E55" s="33"/>
      <c r="F55" s="33">
        <v>580</v>
      </c>
      <c r="G55" s="33"/>
      <c r="H55" s="33"/>
      <c r="I55" s="33"/>
      <c r="J55" s="33">
        <v>106</v>
      </c>
      <c r="K55" s="33">
        <v>157</v>
      </c>
      <c r="L55" s="33">
        <v>157</v>
      </c>
      <c r="M55" s="33">
        <v>160</v>
      </c>
      <c r="N55" s="33"/>
      <c r="O55" s="33"/>
      <c r="P55" s="33"/>
      <c r="Q55" s="33"/>
      <c r="R55" s="33"/>
      <c r="S55" s="33"/>
      <c r="T55" s="20">
        <f t="shared" si="1"/>
        <v>580</v>
      </c>
      <c r="U55" s="20">
        <f t="shared" si="6"/>
        <v>0</v>
      </c>
      <c r="V55" s="34">
        <f t="shared" si="4"/>
        <v>1</v>
      </c>
      <c r="W55" s="37"/>
      <c r="X55" s="35" t="str">
        <f t="shared" si="5"/>
        <v/>
      </c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  <c r="EQ55" s="31"/>
      <c r="ER55" s="31"/>
      <c r="ES55" s="31"/>
      <c r="ET55" s="31"/>
      <c r="EU55" s="31"/>
      <c r="EV55" s="31"/>
      <c r="EW55" s="31"/>
      <c r="EX55" s="31"/>
      <c r="EY55" s="31"/>
      <c r="EZ55" s="31"/>
      <c r="FA55" s="31"/>
      <c r="FB55" s="31"/>
      <c r="FC55" s="31"/>
      <c r="FD55" s="31"/>
      <c r="FE55" s="31"/>
      <c r="FF55" s="31"/>
      <c r="FG55" s="31"/>
      <c r="FH55" s="31"/>
      <c r="FI55" s="31"/>
      <c r="FJ55" s="31"/>
      <c r="FK55" s="31"/>
      <c r="FL55" s="31"/>
      <c r="FM55" s="31"/>
      <c r="FN55" s="31"/>
      <c r="FO55" s="31"/>
      <c r="FP55" s="31"/>
      <c r="FQ55" s="31"/>
      <c r="FR55" s="31"/>
      <c r="FS55" s="31"/>
      <c r="FT55" s="31"/>
      <c r="FU55" s="31"/>
      <c r="FV55" s="31"/>
      <c r="FW55" s="31"/>
      <c r="FX55" s="31"/>
      <c r="FY55" s="31"/>
      <c r="FZ55" s="31"/>
      <c r="GA55" s="31"/>
      <c r="GB55" s="31"/>
      <c r="GC55" s="31"/>
      <c r="GD55" s="31"/>
      <c r="GE55" s="31"/>
      <c r="GF55" s="31"/>
      <c r="GG55" s="31"/>
      <c r="GH55" s="31"/>
      <c r="GI55" s="31"/>
      <c r="GJ55" s="31"/>
      <c r="GK55" s="31"/>
      <c r="GL55" s="31"/>
      <c r="GM55" s="31"/>
      <c r="GN55" s="31"/>
      <c r="GO55" s="31"/>
      <c r="GP55" s="31"/>
      <c r="GQ55" s="31"/>
      <c r="GR55" s="31"/>
      <c r="GS55" s="31"/>
      <c r="GT55" s="31"/>
      <c r="GU55" s="31"/>
      <c r="GV55" s="31"/>
      <c r="GW55" s="31"/>
      <c r="GX55" s="31"/>
      <c r="GY55" s="31"/>
      <c r="GZ55" s="31"/>
      <c r="HA55" s="31"/>
      <c r="HB55" s="31"/>
      <c r="HC55" s="31"/>
      <c r="HD55" s="31"/>
      <c r="HE55" s="31"/>
      <c r="HF55" s="31"/>
      <c r="HG55" s="31"/>
      <c r="HH55" s="31"/>
      <c r="HI55" s="31"/>
      <c r="HJ55" s="31"/>
      <c r="HK55" s="31"/>
      <c r="HL55" s="31"/>
      <c r="HM55" s="31"/>
      <c r="HN55" s="31"/>
      <c r="HO55" s="31"/>
      <c r="HP55" s="31"/>
      <c r="HQ55" s="31"/>
      <c r="HR55" s="31"/>
      <c r="HS55" s="31"/>
      <c r="HT55" s="31"/>
      <c r="HU55" s="31"/>
      <c r="HV55" s="31"/>
      <c r="HW55" s="31"/>
      <c r="HX55" s="31"/>
      <c r="HY55" s="31"/>
      <c r="HZ55" s="31"/>
      <c r="IA55" s="31"/>
      <c r="IB55" s="31"/>
      <c r="IC55" s="31"/>
      <c r="ID55" s="31"/>
      <c r="IE55" s="31"/>
      <c r="IF55" s="31"/>
      <c r="IG55" s="31"/>
      <c r="IH55" s="31"/>
      <c r="II55" s="31"/>
      <c r="IJ55" s="31"/>
      <c r="IK55" s="31"/>
      <c r="IL55" s="31"/>
      <c r="IM55" s="31"/>
      <c r="IN55" s="31"/>
      <c r="IO55" s="31"/>
      <c r="IP55" s="31"/>
      <c r="IQ55" s="31"/>
      <c r="IR55" s="31"/>
      <c r="IS55" s="31"/>
      <c r="IT55" s="31"/>
      <c r="IU55" s="31"/>
      <c r="IV55" s="31"/>
      <c r="IW55" s="31"/>
      <c r="IX55" s="31"/>
      <c r="IY55" s="31"/>
      <c r="IZ55" s="31"/>
      <c r="JA55" s="31"/>
      <c r="JB55" s="31"/>
      <c r="JC55" s="31"/>
      <c r="JD55" s="31"/>
      <c r="JE55" s="31"/>
      <c r="JF55" s="31"/>
      <c r="JG55" s="31"/>
      <c r="JH55" s="31"/>
      <c r="JI55" s="31"/>
      <c r="JJ55" s="31"/>
      <c r="JK55" s="31"/>
      <c r="JL55" s="31"/>
      <c r="JM55" s="31"/>
      <c r="JN55" s="31"/>
      <c r="JO55" s="31"/>
      <c r="JP55" s="31"/>
      <c r="JQ55" s="31"/>
      <c r="JR55" s="31"/>
      <c r="JS55" s="31"/>
      <c r="JT55" s="31"/>
      <c r="JU55" s="31"/>
      <c r="JV55" s="31"/>
      <c r="JW55" s="31"/>
      <c r="JX55" s="31"/>
      <c r="JY55" s="31"/>
      <c r="JZ55" s="31"/>
      <c r="KA55" s="31"/>
      <c r="KB55" s="31"/>
      <c r="KC55" s="31"/>
      <c r="KD55" s="31"/>
      <c r="KE55" s="31"/>
      <c r="KF55" s="31"/>
      <c r="KG55" s="31"/>
      <c r="KH55" s="31"/>
      <c r="KI55" s="31"/>
      <c r="KJ55" s="31"/>
      <c r="KK55" s="31"/>
      <c r="KL55" s="31"/>
      <c r="KM55" s="31"/>
      <c r="KN55" s="31"/>
      <c r="KO55" s="31"/>
      <c r="KP55" s="31"/>
      <c r="KQ55" s="31"/>
      <c r="KR55" s="31"/>
      <c r="KS55" s="31"/>
      <c r="KT55" s="31"/>
      <c r="KU55" s="31"/>
      <c r="KV55" s="31"/>
      <c r="KW55" s="31"/>
      <c r="KX55" s="31"/>
      <c r="KY55" s="31"/>
      <c r="KZ55" s="31"/>
      <c r="LA55" s="31"/>
      <c r="LB55" s="31"/>
      <c r="LC55" s="31"/>
      <c r="LD55" s="31"/>
      <c r="LE55" s="31"/>
      <c r="LF55" s="31"/>
      <c r="LG55" s="31"/>
      <c r="LH55" s="31"/>
      <c r="LI55" s="31"/>
      <c r="LJ55" s="31"/>
      <c r="LK55" s="31"/>
      <c r="LL55" s="31"/>
      <c r="LM55" s="31"/>
      <c r="LN55" s="31"/>
      <c r="LO55" s="31"/>
      <c r="LP55" s="31"/>
      <c r="LQ55" s="31"/>
      <c r="LR55" s="31"/>
      <c r="LS55" s="31"/>
      <c r="LT55" s="31"/>
      <c r="LU55" s="31"/>
      <c r="LV55" s="31"/>
      <c r="LW55" s="31"/>
      <c r="LX55" s="31"/>
      <c r="LY55" s="31"/>
      <c r="LZ55" s="31"/>
      <c r="MA55" s="31"/>
      <c r="MB55" s="31"/>
      <c r="MC55" s="31"/>
      <c r="MD55" s="31"/>
      <c r="ME55" s="31"/>
      <c r="MF55" s="31"/>
      <c r="MG55" s="31"/>
      <c r="MH55" s="31"/>
      <c r="MI55" s="31"/>
      <c r="MJ55" s="31"/>
      <c r="MK55" s="31"/>
      <c r="ML55" s="31"/>
      <c r="MM55" s="31"/>
      <c r="MN55" s="31"/>
      <c r="MO55" s="31"/>
      <c r="MP55" s="31"/>
      <c r="MQ55" s="31"/>
      <c r="MR55" s="31"/>
      <c r="MS55" s="31"/>
      <c r="MT55" s="31"/>
      <c r="MU55" s="31"/>
      <c r="MV55" s="31"/>
      <c r="MW55" s="31"/>
      <c r="MX55" s="31"/>
      <c r="MY55" s="31"/>
      <c r="MZ55" s="31"/>
      <c r="NA55" s="31"/>
      <c r="NB55" s="31"/>
      <c r="NC55" s="31"/>
      <c r="ND55" s="31"/>
      <c r="NE55" s="31"/>
      <c r="NF55" s="31"/>
      <c r="NG55" s="31"/>
      <c r="NH55" s="31"/>
      <c r="NI55" s="31"/>
      <c r="NJ55" s="31"/>
      <c r="NK55" s="31"/>
      <c r="NL55" s="31"/>
      <c r="NM55" s="31"/>
      <c r="NN55" s="31"/>
      <c r="NO55" s="31"/>
      <c r="NP55" s="31"/>
      <c r="NQ55" s="31"/>
      <c r="NR55" s="31"/>
      <c r="NS55" s="31"/>
      <c r="NT55" s="31"/>
      <c r="NU55" s="31"/>
      <c r="NV55" s="31"/>
      <c r="NW55" s="31"/>
      <c r="NX55" s="31"/>
      <c r="NY55" s="31"/>
      <c r="NZ55" s="31"/>
      <c r="OA55" s="31"/>
      <c r="OB55" s="31"/>
      <c r="OC55" s="31"/>
      <c r="OD55" s="31"/>
      <c r="OE55" s="31"/>
      <c r="OF55" s="31"/>
      <c r="OG55" s="31"/>
      <c r="OH55" s="31"/>
      <c r="OI55" s="31"/>
      <c r="OJ55" s="31"/>
      <c r="OK55" s="31"/>
      <c r="OL55" s="31"/>
      <c r="OM55" s="31"/>
      <c r="ON55" s="31"/>
      <c r="OO55" s="31"/>
      <c r="OP55" s="31"/>
      <c r="OQ55" s="31"/>
      <c r="OR55" s="31"/>
      <c r="OS55" s="31"/>
      <c r="OT55" s="31"/>
      <c r="OU55" s="31"/>
      <c r="OV55" s="31"/>
      <c r="OW55" s="31"/>
      <c r="OX55" s="31"/>
      <c r="OY55" s="31"/>
      <c r="OZ55" s="31"/>
      <c r="PA55" s="31"/>
      <c r="PB55" s="31"/>
      <c r="PC55" s="31"/>
      <c r="PD55" s="31"/>
      <c r="PE55" s="31"/>
      <c r="PF55" s="31"/>
      <c r="PG55" s="31"/>
      <c r="PH55" s="31"/>
      <c r="PI55" s="31"/>
      <c r="PJ55" s="31"/>
      <c r="PK55" s="31"/>
      <c r="PL55" s="31"/>
      <c r="PM55" s="31"/>
      <c r="PN55" s="31"/>
      <c r="PO55" s="31"/>
      <c r="PP55" s="31"/>
      <c r="PQ55" s="31"/>
      <c r="PR55" s="31"/>
      <c r="PS55" s="31"/>
      <c r="PT55" s="31"/>
      <c r="PU55" s="31"/>
      <c r="PV55" s="31"/>
      <c r="PW55" s="31"/>
      <c r="PX55" s="31"/>
      <c r="PY55" s="31"/>
      <c r="PZ55" s="31"/>
      <c r="QA55" s="31"/>
      <c r="QB55" s="31"/>
      <c r="QC55" s="31"/>
    </row>
    <row r="56" spans="1:445">
      <c r="A56" s="36" t="s">
        <v>95</v>
      </c>
      <c r="B56" s="33" t="s">
        <v>27</v>
      </c>
      <c r="C56" s="33"/>
      <c r="D56" s="33" t="s">
        <v>28</v>
      </c>
      <c r="E56" s="33"/>
      <c r="F56" s="33">
        <v>1150</v>
      </c>
      <c r="G56" s="33">
        <v>157</v>
      </c>
      <c r="H56" s="33">
        <v>157</v>
      </c>
      <c r="I56" s="33">
        <v>157</v>
      </c>
      <c r="J56" s="33">
        <v>157</v>
      </c>
      <c r="K56" s="33">
        <v>157</v>
      </c>
      <c r="L56" s="33">
        <v>157</v>
      </c>
      <c r="M56" s="33">
        <v>157</v>
      </c>
      <c r="N56" s="33">
        <v>51</v>
      </c>
      <c r="O56" s="33"/>
      <c r="P56" s="33"/>
      <c r="Q56" s="33"/>
      <c r="R56" s="33"/>
      <c r="S56" s="33"/>
      <c r="T56" s="20">
        <f t="shared" si="1"/>
        <v>1150</v>
      </c>
      <c r="U56" s="20">
        <f t="shared" si="6"/>
        <v>0</v>
      </c>
      <c r="V56" s="34">
        <f t="shared" si="4"/>
        <v>1</v>
      </c>
      <c r="W56" s="37"/>
      <c r="X56" s="35" t="str">
        <f t="shared" si="5"/>
        <v/>
      </c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  <c r="EQ56" s="31"/>
      <c r="ER56" s="31"/>
      <c r="ES56" s="31"/>
      <c r="ET56" s="31"/>
      <c r="EU56" s="31"/>
      <c r="EV56" s="31"/>
      <c r="EW56" s="31"/>
      <c r="EX56" s="31"/>
      <c r="EY56" s="31"/>
      <c r="EZ56" s="31"/>
      <c r="FA56" s="31"/>
      <c r="FB56" s="31"/>
      <c r="FC56" s="31"/>
      <c r="FD56" s="31"/>
      <c r="FE56" s="31"/>
      <c r="FF56" s="31"/>
      <c r="FG56" s="31"/>
      <c r="FH56" s="31"/>
      <c r="FI56" s="31"/>
      <c r="FJ56" s="31"/>
      <c r="FK56" s="31"/>
      <c r="FL56" s="31"/>
      <c r="FM56" s="31"/>
      <c r="FN56" s="31"/>
      <c r="FO56" s="31"/>
      <c r="FP56" s="31"/>
      <c r="FQ56" s="31"/>
      <c r="FR56" s="31"/>
      <c r="FS56" s="31"/>
      <c r="FT56" s="31"/>
      <c r="FU56" s="31"/>
      <c r="FV56" s="31"/>
      <c r="FW56" s="31"/>
      <c r="FX56" s="31"/>
      <c r="FY56" s="31"/>
      <c r="FZ56" s="31"/>
      <c r="GA56" s="31"/>
      <c r="GB56" s="31"/>
      <c r="GC56" s="31"/>
      <c r="GD56" s="31"/>
      <c r="GE56" s="31"/>
      <c r="GF56" s="31"/>
      <c r="GG56" s="31"/>
      <c r="GH56" s="31"/>
      <c r="GI56" s="31"/>
      <c r="GJ56" s="31"/>
      <c r="GK56" s="31"/>
      <c r="GL56" s="31"/>
      <c r="GM56" s="31"/>
      <c r="GN56" s="31"/>
      <c r="GO56" s="31"/>
      <c r="GP56" s="31"/>
      <c r="GQ56" s="31"/>
      <c r="GR56" s="31"/>
      <c r="GS56" s="31"/>
      <c r="GT56" s="31"/>
      <c r="GU56" s="31"/>
      <c r="GV56" s="31"/>
      <c r="GW56" s="31"/>
      <c r="GX56" s="31"/>
      <c r="GY56" s="31"/>
      <c r="GZ56" s="31"/>
      <c r="HA56" s="31"/>
      <c r="HB56" s="31"/>
      <c r="HC56" s="31"/>
      <c r="HD56" s="31"/>
      <c r="HE56" s="31"/>
      <c r="HF56" s="31"/>
      <c r="HG56" s="31"/>
      <c r="HH56" s="31"/>
      <c r="HI56" s="31"/>
      <c r="HJ56" s="31"/>
      <c r="HK56" s="31"/>
      <c r="HL56" s="31"/>
      <c r="HM56" s="31"/>
      <c r="HN56" s="31"/>
      <c r="HO56" s="31"/>
      <c r="HP56" s="31"/>
      <c r="HQ56" s="31"/>
      <c r="HR56" s="31"/>
      <c r="HS56" s="31"/>
      <c r="HT56" s="31"/>
      <c r="HU56" s="31"/>
      <c r="HV56" s="31"/>
      <c r="HW56" s="31"/>
      <c r="HX56" s="31"/>
      <c r="HY56" s="31"/>
      <c r="HZ56" s="31"/>
      <c r="IA56" s="31"/>
      <c r="IB56" s="31"/>
      <c r="IC56" s="31"/>
      <c r="ID56" s="31"/>
      <c r="IE56" s="31"/>
      <c r="IF56" s="31"/>
      <c r="IG56" s="31"/>
      <c r="IH56" s="31"/>
      <c r="II56" s="31"/>
      <c r="IJ56" s="31"/>
      <c r="IK56" s="31"/>
      <c r="IL56" s="31"/>
      <c r="IM56" s="31"/>
      <c r="IN56" s="31"/>
      <c r="IO56" s="31"/>
      <c r="IP56" s="31"/>
      <c r="IQ56" s="31"/>
      <c r="IR56" s="31"/>
      <c r="IS56" s="31"/>
      <c r="IT56" s="31"/>
      <c r="IU56" s="31"/>
      <c r="IV56" s="31"/>
      <c r="IW56" s="31"/>
      <c r="IX56" s="31"/>
      <c r="IY56" s="31"/>
      <c r="IZ56" s="31"/>
      <c r="JA56" s="31"/>
      <c r="JB56" s="31"/>
      <c r="JC56" s="31"/>
      <c r="JD56" s="31"/>
      <c r="JE56" s="31"/>
      <c r="JF56" s="31"/>
      <c r="JG56" s="31"/>
      <c r="JH56" s="31"/>
      <c r="JI56" s="31"/>
      <c r="JJ56" s="31"/>
      <c r="JK56" s="31"/>
      <c r="JL56" s="31"/>
      <c r="JM56" s="31"/>
      <c r="JN56" s="31"/>
      <c r="JO56" s="31"/>
      <c r="JP56" s="31"/>
      <c r="JQ56" s="31"/>
      <c r="JR56" s="31"/>
      <c r="JS56" s="31"/>
      <c r="JT56" s="31"/>
      <c r="JU56" s="31"/>
      <c r="JV56" s="31"/>
      <c r="JW56" s="31"/>
      <c r="JX56" s="31"/>
      <c r="JY56" s="31"/>
      <c r="JZ56" s="31"/>
      <c r="KA56" s="31"/>
      <c r="KB56" s="31"/>
      <c r="KC56" s="31"/>
      <c r="KD56" s="31"/>
      <c r="KE56" s="31"/>
      <c r="KF56" s="31"/>
      <c r="KG56" s="31"/>
      <c r="KH56" s="31"/>
      <c r="KI56" s="31"/>
      <c r="KJ56" s="31"/>
      <c r="KK56" s="31"/>
      <c r="KL56" s="31"/>
      <c r="KM56" s="31"/>
      <c r="KN56" s="31"/>
      <c r="KO56" s="31"/>
      <c r="KP56" s="31"/>
      <c r="KQ56" s="31"/>
      <c r="KR56" s="31"/>
      <c r="KS56" s="31"/>
      <c r="KT56" s="31"/>
      <c r="KU56" s="31"/>
      <c r="KV56" s="31"/>
      <c r="KW56" s="31"/>
      <c r="KX56" s="31"/>
      <c r="KY56" s="31"/>
      <c r="KZ56" s="31"/>
      <c r="LA56" s="31"/>
      <c r="LB56" s="31"/>
      <c r="LC56" s="31"/>
      <c r="LD56" s="31"/>
      <c r="LE56" s="31"/>
      <c r="LF56" s="31"/>
      <c r="LG56" s="31"/>
      <c r="LH56" s="31"/>
      <c r="LI56" s="31"/>
      <c r="LJ56" s="31"/>
      <c r="LK56" s="31"/>
      <c r="LL56" s="31"/>
      <c r="LM56" s="31"/>
      <c r="LN56" s="31"/>
      <c r="LO56" s="31"/>
      <c r="LP56" s="31"/>
      <c r="LQ56" s="31"/>
      <c r="LR56" s="31"/>
      <c r="LS56" s="31"/>
      <c r="LT56" s="31"/>
      <c r="LU56" s="31"/>
      <c r="LV56" s="31"/>
      <c r="LW56" s="31"/>
      <c r="LX56" s="31"/>
      <c r="LY56" s="31"/>
      <c r="LZ56" s="31"/>
      <c r="MA56" s="31"/>
      <c r="MB56" s="31"/>
      <c r="MC56" s="31"/>
      <c r="MD56" s="31"/>
      <c r="ME56" s="31"/>
      <c r="MF56" s="31"/>
      <c r="MG56" s="31"/>
      <c r="MH56" s="31"/>
      <c r="MI56" s="31"/>
      <c r="MJ56" s="31"/>
      <c r="MK56" s="31"/>
      <c r="ML56" s="31"/>
      <c r="MM56" s="31"/>
      <c r="MN56" s="31"/>
      <c r="MO56" s="31"/>
      <c r="MP56" s="31"/>
      <c r="MQ56" s="31"/>
      <c r="MR56" s="31"/>
      <c r="MS56" s="31"/>
      <c r="MT56" s="31"/>
      <c r="MU56" s="31"/>
      <c r="MV56" s="31"/>
      <c r="MW56" s="31"/>
      <c r="MX56" s="31"/>
      <c r="MY56" s="31"/>
      <c r="MZ56" s="31"/>
      <c r="NA56" s="31"/>
      <c r="NB56" s="31"/>
      <c r="NC56" s="31"/>
      <c r="ND56" s="31"/>
      <c r="NE56" s="31"/>
      <c r="NF56" s="31"/>
      <c r="NG56" s="31"/>
      <c r="NH56" s="31"/>
      <c r="NI56" s="31"/>
      <c r="NJ56" s="31"/>
      <c r="NK56" s="31"/>
      <c r="NL56" s="31"/>
      <c r="NM56" s="31"/>
      <c r="NN56" s="31"/>
      <c r="NO56" s="31"/>
      <c r="NP56" s="31"/>
      <c r="NQ56" s="31"/>
      <c r="NR56" s="31"/>
      <c r="NS56" s="31"/>
      <c r="NT56" s="31"/>
      <c r="NU56" s="31"/>
      <c r="NV56" s="31"/>
      <c r="NW56" s="31"/>
      <c r="NX56" s="31"/>
      <c r="NY56" s="31"/>
      <c r="NZ56" s="31"/>
      <c r="OA56" s="31"/>
      <c r="OB56" s="31"/>
      <c r="OC56" s="31"/>
      <c r="OD56" s="31"/>
      <c r="OE56" s="31"/>
      <c r="OF56" s="31"/>
      <c r="OG56" s="31"/>
      <c r="OH56" s="31"/>
      <c r="OI56" s="31"/>
      <c r="OJ56" s="31"/>
      <c r="OK56" s="31"/>
      <c r="OL56" s="31"/>
      <c r="OM56" s="31"/>
      <c r="ON56" s="31"/>
      <c r="OO56" s="31"/>
      <c r="OP56" s="31"/>
      <c r="OQ56" s="31"/>
      <c r="OR56" s="31"/>
      <c r="OS56" s="31"/>
      <c r="OT56" s="31"/>
      <c r="OU56" s="31"/>
      <c r="OV56" s="31"/>
      <c r="OW56" s="31"/>
      <c r="OX56" s="31"/>
      <c r="OY56" s="31"/>
      <c r="OZ56" s="31"/>
      <c r="PA56" s="31"/>
      <c r="PB56" s="31"/>
      <c r="PC56" s="31"/>
      <c r="PD56" s="31"/>
      <c r="PE56" s="31"/>
      <c r="PF56" s="31"/>
      <c r="PG56" s="31"/>
      <c r="PH56" s="31"/>
      <c r="PI56" s="31"/>
      <c r="PJ56" s="31"/>
      <c r="PK56" s="31"/>
      <c r="PL56" s="31"/>
      <c r="PM56" s="31"/>
      <c r="PN56" s="31"/>
      <c r="PO56" s="31"/>
      <c r="PP56" s="31"/>
      <c r="PQ56" s="31"/>
      <c r="PR56" s="31"/>
      <c r="PS56" s="31"/>
      <c r="PT56" s="31"/>
      <c r="PU56" s="31"/>
      <c r="PV56" s="31"/>
      <c r="PW56" s="31"/>
      <c r="PX56" s="31"/>
      <c r="PY56" s="31"/>
      <c r="PZ56" s="31"/>
      <c r="QA56" s="31"/>
      <c r="QB56" s="31"/>
      <c r="QC56" s="31"/>
    </row>
    <row r="57" spans="1:445">
      <c r="A57" s="36" t="s">
        <v>97</v>
      </c>
      <c r="B57" s="33" t="s">
        <v>27</v>
      </c>
      <c r="C57" s="33">
        <v>120</v>
      </c>
      <c r="D57" s="33" t="s">
        <v>28</v>
      </c>
      <c r="E57" s="33"/>
      <c r="F57" s="33">
        <v>1151</v>
      </c>
      <c r="G57" s="33">
        <v>55</v>
      </c>
      <c r="H57" s="33"/>
      <c r="I57" s="33">
        <v>137</v>
      </c>
      <c r="J57" s="33">
        <v>137</v>
      </c>
      <c r="K57" s="33">
        <v>137</v>
      </c>
      <c r="L57" s="33">
        <v>137</v>
      </c>
      <c r="M57" s="33">
        <v>137</v>
      </c>
      <c r="N57" s="33">
        <v>137</v>
      </c>
      <c r="O57" s="33">
        <v>137</v>
      </c>
      <c r="P57" s="33">
        <v>137</v>
      </c>
      <c r="Q57" s="33"/>
      <c r="R57" s="33"/>
      <c r="S57" s="33"/>
      <c r="T57" s="20">
        <f t="shared" si="1"/>
        <v>1151</v>
      </c>
      <c r="U57" s="20">
        <f t="shared" si="6"/>
        <v>0</v>
      </c>
      <c r="V57" s="34">
        <f t="shared" si="4"/>
        <v>1</v>
      </c>
      <c r="X57" s="35" t="str">
        <f t="shared" si="5"/>
        <v/>
      </c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  <c r="EQ57" s="31"/>
      <c r="ER57" s="31"/>
      <c r="ES57" s="31"/>
      <c r="ET57" s="31"/>
      <c r="EU57" s="31"/>
      <c r="EV57" s="31"/>
      <c r="EW57" s="31"/>
      <c r="EX57" s="31"/>
      <c r="EY57" s="31"/>
      <c r="EZ57" s="31"/>
      <c r="FA57" s="31"/>
      <c r="FB57" s="31"/>
      <c r="FC57" s="31"/>
      <c r="FD57" s="31"/>
      <c r="FE57" s="31"/>
      <c r="FF57" s="31"/>
      <c r="FG57" s="31"/>
      <c r="FH57" s="31"/>
      <c r="FI57" s="31"/>
      <c r="FJ57" s="31"/>
      <c r="FK57" s="31"/>
      <c r="FL57" s="31"/>
      <c r="FM57" s="31"/>
      <c r="FN57" s="31"/>
      <c r="FO57" s="31"/>
      <c r="FP57" s="31"/>
      <c r="FQ57" s="31"/>
      <c r="FR57" s="31"/>
      <c r="FS57" s="31"/>
      <c r="FT57" s="31"/>
      <c r="FU57" s="31"/>
      <c r="FV57" s="31"/>
      <c r="FW57" s="31"/>
      <c r="FX57" s="31"/>
      <c r="FY57" s="31"/>
      <c r="FZ57" s="31"/>
      <c r="GA57" s="31"/>
      <c r="GB57" s="31"/>
      <c r="GC57" s="31"/>
      <c r="GD57" s="31"/>
      <c r="GE57" s="31"/>
      <c r="GF57" s="31"/>
      <c r="GG57" s="31"/>
      <c r="GH57" s="31"/>
      <c r="GI57" s="31"/>
      <c r="GJ57" s="31"/>
      <c r="GK57" s="31"/>
      <c r="GL57" s="31"/>
      <c r="GM57" s="31"/>
      <c r="GN57" s="31"/>
      <c r="GO57" s="31"/>
      <c r="GP57" s="31"/>
      <c r="GQ57" s="31"/>
      <c r="GR57" s="31"/>
      <c r="GS57" s="31"/>
      <c r="GT57" s="31"/>
      <c r="GU57" s="31"/>
      <c r="GV57" s="31"/>
      <c r="GW57" s="31"/>
      <c r="GX57" s="31"/>
      <c r="GY57" s="31"/>
      <c r="GZ57" s="31"/>
      <c r="HA57" s="31"/>
      <c r="HB57" s="31"/>
      <c r="HC57" s="31"/>
      <c r="HD57" s="31"/>
      <c r="HE57" s="31"/>
      <c r="HF57" s="31"/>
      <c r="HG57" s="31"/>
      <c r="HH57" s="31"/>
      <c r="HI57" s="31"/>
      <c r="HJ57" s="31"/>
      <c r="HK57" s="31"/>
      <c r="HL57" s="31"/>
      <c r="HM57" s="31"/>
      <c r="HN57" s="31"/>
      <c r="HO57" s="31"/>
      <c r="HP57" s="31"/>
      <c r="HQ57" s="31"/>
      <c r="HR57" s="31"/>
      <c r="HS57" s="31"/>
      <c r="HT57" s="31"/>
      <c r="HU57" s="31"/>
      <c r="HV57" s="31"/>
      <c r="HW57" s="31"/>
      <c r="HX57" s="31"/>
      <c r="HY57" s="31"/>
      <c r="HZ57" s="31"/>
      <c r="IA57" s="31"/>
      <c r="IB57" s="31"/>
      <c r="IC57" s="31"/>
      <c r="ID57" s="31"/>
      <c r="IE57" s="31"/>
      <c r="IF57" s="31"/>
      <c r="IG57" s="31"/>
      <c r="IH57" s="31"/>
      <c r="II57" s="31"/>
      <c r="IJ57" s="31"/>
      <c r="IK57" s="31"/>
      <c r="IL57" s="31"/>
      <c r="IM57" s="31"/>
      <c r="IN57" s="31"/>
      <c r="IO57" s="31"/>
      <c r="IP57" s="31"/>
      <c r="IQ57" s="31"/>
      <c r="IR57" s="31"/>
      <c r="IS57" s="31"/>
      <c r="IT57" s="31"/>
      <c r="IU57" s="31"/>
      <c r="IV57" s="31"/>
      <c r="IW57" s="31"/>
      <c r="IX57" s="31"/>
      <c r="IY57" s="31"/>
      <c r="IZ57" s="31"/>
      <c r="JA57" s="31"/>
      <c r="JB57" s="31"/>
      <c r="JC57" s="31"/>
      <c r="JD57" s="31"/>
      <c r="JE57" s="31"/>
      <c r="JF57" s="31"/>
      <c r="JG57" s="31"/>
      <c r="JH57" s="31"/>
      <c r="JI57" s="31"/>
      <c r="JJ57" s="31"/>
      <c r="JK57" s="31"/>
      <c r="JL57" s="31"/>
      <c r="JM57" s="31"/>
      <c r="JN57" s="31"/>
      <c r="JO57" s="31"/>
      <c r="JP57" s="31"/>
      <c r="JQ57" s="31"/>
      <c r="JR57" s="31"/>
      <c r="JS57" s="31"/>
      <c r="JT57" s="31"/>
      <c r="JU57" s="31"/>
      <c r="JV57" s="31"/>
      <c r="JW57" s="31"/>
      <c r="JX57" s="31"/>
      <c r="JY57" s="31"/>
      <c r="JZ57" s="31"/>
      <c r="KA57" s="31"/>
      <c r="KB57" s="31"/>
      <c r="KC57" s="31"/>
      <c r="KD57" s="31"/>
      <c r="KE57" s="31"/>
      <c r="KF57" s="31"/>
      <c r="KG57" s="31"/>
      <c r="KH57" s="31"/>
      <c r="KI57" s="31"/>
      <c r="KJ57" s="31"/>
      <c r="KK57" s="31"/>
      <c r="KL57" s="31"/>
      <c r="KM57" s="31"/>
      <c r="KN57" s="31"/>
      <c r="KO57" s="31"/>
      <c r="KP57" s="31"/>
      <c r="KQ57" s="31"/>
      <c r="KR57" s="31"/>
      <c r="KS57" s="31"/>
      <c r="KT57" s="31"/>
      <c r="KU57" s="31"/>
      <c r="KV57" s="31"/>
      <c r="KW57" s="31"/>
      <c r="KX57" s="31"/>
      <c r="KY57" s="31"/>
      <c r="KZ57" s="31"/>
      <c r="LA57" s="31"/>
      <c r="LB57" s="31"/>
      <c r="LC57" s="31"/>
      <c r="LD57" s="31"/>
      <c r="LE57" s="31"/>
      <c r="LF57" s="31"/>
      <c r="LG57" s="31"/>
      <c r="LH57" s="31"/>
      <c r="LI57" s="31"/>
      <c r="LJ57" s="31"/>
      <c r="LK57" s="31"/>
      <c r="LL57" s="31"/>
      <c r="LM57" s="31"/>
      <c r="LN57" s="31"/>
      <c r="LO57" s="31"/>
      <c r="LP57" s="31"/>
      <c r="LQ57" s="31"/>
      <c r="LR57" s="31"/>
      <c r="LS57" s="31"/>
      <c r="LT57" s="31"/>
      <c r="LU57" s="31"/>
      <c r="LV57" s="31"/>
      <c r="LW57" s="31"/>
      <c r="LX57" s="31"/>
      <c r="LY57" s="31"/>
      <c r="LZ57" s="31"/>
      <c r="MA57" s="31"/>
      <c r="MB57" s="31"/>
      <c r="MC57" s="31"/>
      <c r="MD57" s="31"/>
      <c r="ME57" s="31"/>
      <c r="MF57" s="31"/>
      <c r="MG57" s="31"/>
      <c r="MH57" s="31"/>
      <c r="MI57" s="31"/>
      <c r="MJ57" s="31"/>
      <c r="MK57" s="31"/>
      <c r="ML57" s="31"/>
      <c r="MM57" s="31"/>
      <c r="MN57" s="31"/>
      <c r="MO57" s="31"/>
      <c r="MP57" s="31"/>
      <c r="MQ57" s="31"/>
      <c r="MR57" s="31"/>
      <c r="MS57" s="31"/>
      <c r="MT57" s="31"/>
      <c r="MU57" s="31"/>
      <c r="MV57" s="31"/>
      <c r="MW57" s="31"/>
      <c r="MX57" s="31"/>
      <c r="MY57" s="31"/>
      <c r="MZ57" s="31"/>
      <c r="NA57" s="31"/>
      <c r="NB57" s="31"/>
      <c r="NC57" s="31"/>
      <c r="ND57" s="31"/>
      <c r="NE57" s="31"/>
      <c r="NF57" s="31"/>
      <c r="NG57" s="31"/>
      <c r="NH57" s="31"/>
      <c r="NI57" s="31"/>
      <c r="NJ57" s="31"/>
      <c r="NK57" s="31"/>
      <c r="NL57" s="31"/>
      <c r="NM57" s="31"/>
      <c r="NN57" s="31"/>
      <c r="NO57" s="31"/>
      <c r="NP57" s="31"/>
      <c r="NQ57" s="31"/>
      <c r="NR57" s="31"/>
      <c r="NS57" s="31"/>
      <c r="NT57" s="31"/>
      <c r="NU57" s="31"/>
      <c r="NV57" s="31"/>
      <c r="NW57" s="31"/>
      <c r="NX57" s="31"/>
      <c r="NY57" s="31"/>
      <c r="NZ57" s="31"/>
      <c r="OA57" s="31"/>
      <c r="OB57" s="31"/>
      <c r="OC57" s="31"/>
      <c r="OD57" s="31"/>
      <c r="OE57" s="31"/>
      <c r="OF57" s="31"/>
      <c r="OG57" s="31"/>
      <c r="OH57" s="31"/>
      <c r="OI57" s="31"/>
      <c r="OJ57" s="31"/>
      <c r="OK57" s="31"/>
      <c r="OL57" s="31"/>
      <c r="OM57" s="31"/>
      <c r="ON57" s="31"/>
      <c r="OO57" s="31"/>
      <c r="OP57" s="31"/>
      <c r="OQ57" s="31"/>
      <c r="OR57" s="31"/>
      <c r="OS57" s="31"/>
      <c r="OT57" s="31"/>
      <c r="OU57" s="31"/>
      <c r="OV57" s="31"/>
      <c r="OW57" s="31"/>
      <c r="OX57" s="31"/>
      <c r="OY57" s="31"/>
      <c r="OZ57" s="31"/>
      <c r="PA57" s="31"/>
      <c r="PB57" s="31"/>
      <c r="PC57" s="31"/>
      <c r="PD57" s="31"/>
      <c r="PE57" s="31"/>
      <c r="PF57" s="31"/>
      <c r="PG57" s="31"/>
      <c r="PH57" s="31"/>
      <c r="PI57" s="31"/>
      <c r="PJ57" s="31"/>
      <c r="PK57" s="31"/>
      <c r="PL57" s="31"/>
      <c r="PM57" s="31"/>
      <c r="PN57" s="31"/>
      <c r="PO57" s="31"/>
      <c r="PP57" s="31"/>
      <c r="PQ57" s="31"/>
      <c r="PR57" s="31"/>
      <c r="PS57" s="31"/>
      <c r="PT57" s="31"/>
      <c r="PU57" s="31"/>
      <c r="PV57" s="31"/>
      <c r="PW57" s="31"/>
      <c r="PX57" s="31"/>
      <c r="PY57" s="31"/>
      <c r="PZ57" s="31"/>
      <c r="QA57" s="31"/>
      <c r="QB57" s="31"/>
      <c r="QC57" s="31"/>
    </row>
    <row r="58" spans="1:445">
      <c r="A58" s="36" t="s">
        <v>98</v>
      </c>
      <c r="B58" s="33" t="s">
        <v>27</v>
      </c>
      <c r="C58" s="33">
        <v>55</v>
      </c>
      <c r="D58" s="33" t="s">
        <v>33</v>
      </c>
      <c r="E58" s="33"/>
      <c r="F58" s="33">
        <v>399</v>
      </c>
      <c r="G58" s="33">
        <v>55</v>
      </c>
      <c r="H58" s="33">
        <v>40</v>
      </c>
      <c r="I58" s="33"/>
      <c r="J58" s="33">
        <v>43</v>
      </c>
      <c r="K58" s="33">
        <v>43</v>
      </c>
      <c r="L58" s="33">
        <v>43</v>
      </c>
      <c r="M58" s="33">
        <v>43</v>
      </c>
      <c r="N58" s="33">
        <v>43</v>
      </c>
      <c r="O58" s="33">
        <v>43</v>
      </c>
      <c r="P58" s="33">
        <v>46</v>
      </c>
      <c r="Q58" s="33"/>
      <c r="R58" s="33"/>
      <c r="S58" s="33"/>
      <c r="T58" s="20">
        <f t="shared" si="1"/>
        <v>399</v>
      </c>
      <c r="U58" s="20">
        <f t="shared" si="6"/>
        <v>0</v>
      </c>
      <c r="V58" s="34">
        <f t="shared" si="4"/>
        <v>1</v>
      </c>
      <c r="W58" s="37"/>
      <c r="X58" s="35" t="str">
        <f t="shared" si="5"/>
        <v/>
      </c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  <c r="EQ58" s="31"/>
      <c r="ER58" s="31"/>
      <c r="ES58" s="31"/>
      <c r="ET58" s="31"/>
      <c r="EU58" s="31"/>
      <c r="EV58" s="31"/>
      <c r="EW58" s="31"/>
      <c r="EX58" s="31"/>
      <c r="EY58" s="31"/>
      <c r="EZ58" s="31"/>
      <c r="FA58" s="31"/>
      <c r="FB58" s="31"/>
      <c r="FC58" s="31"/>
      <c r="FD58" s="31"/>
      <c r="FE58" s="31"/>
      <c r="FF58" s="31"/>
      <c r="FG58" s="31"/>
      <c r="FH58" s="31"/>
      <c r="FI58" s="31"/>
      <c r="FJ58" s="31"/>
      <c r="FK58" s="31"/>
      <c r="FL58" s="31"/>
      <c r="FM58" s="31"/>
      <c r="FN58" s="31"/>
      <c r="FO58" s="31"/>
      <c r="FP58" s="31"/>
      <c r="FQ58" s="31"/>
      <c r="FR58" s="31"/>
      <c r="FS58" s="31"/>
      <c r="FT58" s="31"/>
      <c r="FU58" s="31"/>
      <c r="FV58" s="31"/>
      <c r="FW58" s="31"/>
      <c r="FX58" s="31"/>
      <c r="FY58" s="31"/>
      <c r="FZ58" s="31"/>
      <c r="GA58" s="31"/>
      <c r="GB58" s="31"/>
      <c r="GC58" s="31"/>
      <c r="GD58" s="31"/>
      <c r="GE58" s="31"/>
      <c r="GF58" s="31"/>
      <c r="GG58" s="31"/>
      <c r="GH58" s="31"/>
      <c r="GI58" s="31"/>
      <c r="GJ58" s="31"/>
      <c r="GK58" s="31"/>
      <c r="GL58" s="31"/>
      <c r="GM58" s="31"/>
      <c r="GN58" s="31"/>
      <c r="GO58" s="31"/>
      <c r="GP58" s="31"/>
      <c r="GQ58" s="31"/>
      <c r="GR58" s="31"/>
      <c r="GS58" s="31"/>
      <c r="GT58" s="31"/>
      <c r="GU58" s="31"/>
      <c r="GV58" s="31"/>
      <c r="GW58" s="31"/>
      <c r="GX58" s="31"/>
      <c r="GY58" s="31"/>
      <c r="GZ58" s="31"/>
      <c r="HA58" s="31"/>
      <c r="HB58" s="31"/>
      <c r="HC58" s="31"/>
      <c r="HD58" s="31"/>
      <c r="HE58" s="31"/>
      <c r="HF58" s="31"/>
      <c r="HG58" s="31"/>
      <c r="HH58" s="31"/>
      <c r="HI58" s="31"/>
      <c r="HJ58" s="31"/>
      <c r="HK58" s="31"/>
      <c r="HL58" s="31"/>
      <c r="HM58" s="31"/>
      <c r="HN58" s="31"/>
      <c r="HO58" s="31"/>
      <c r="HP58" s="31"/>
      <c r="HQ58" s="31"/>
      <c r="HR58" s="31"/>
      <c r="HS58" s="31"/>
      <c r="HT58" s="31"/>
      <c r="HU58" s="31"/>
      <c r="HV58" s="31"/>
      <c r="HW58" s="31"/>
      <c r="HX58" s="31"/>
      <c r="HY58" s="31"/>
      <c r="HZ58" s="31"/>
      <c r="IA58" s="31"/>
      <c r="IB58" s="31"/>
      <c r="IC58" s="31"/>
      <c r="ID58" s="31"/>
      <c r="IE58" s="31"/>
      <c r="IF58" s="31"/>
      <c r="IG58" s="31"/>
      <c r="IH58" s="31"/>
      <c r="II58" s="31"/>
      <c r="IJ58" s="31"/>
      <c r="IK58" s="31"/>
      <c r="IL58" s="31"/>
      <c r="IM58" s="31"/>
      <c r="IN58" s="31"/>
      <c r="IO58" s="31"/>
      <c r="IP58" s="31"/>
      <c r="IQ58" s="31"/>
      <c r="IR58" s="31"/>
      <c r="IS58" s="31"/>
      <c r="IT58" s="31"/>
      <c r="IU58" s="31"/>
      <c r="IV58" s="31"/>
      <c r="IW58" s="31"/>
      <c r="IX58" s="31"/>
      <c r="IY58" s="31"/>
      <c r="IZ58" s="31"/>
      <c r="JA58" s="31"/>
      <c r="JB58" s="31"/>
      <c r="JC58" s="31"/>
      <c r="JD58" s="31"/>
      <c r="JE58" s="31"/>
      <c r="JF58" s="31"/>
      <c r="JG58" s="31"/>
      <c r="JH58" s="31"/>
      <c r="JI58" s="31"/>
      <c r="JJ58" s="31"/>
      <c r="JK58" s="31"/>
      <c r="JL58" s="31"/>
      <c r="JM58" s="31"/>
      <c r="JN58" s="31"/>
      <c r="JO58" s="31"/>
      <c r="JP58" s="31"/>
      <c r="JQ58" s="31"/>
      <c r="JR58" s="31"/>
      <c r="JS58" s="31"/>
      <c r="JT58" s="31"/>
      <c r="JU58" s="31"/>
      <c r="JV58" s="31"/>
      <c r="JW58" s="31"/>
      <c r="JX58" s="31"/>
      <c r="JY58" s="31"/>
      <c r="JZ58" s="31"/>
      <c r="KA58" s="31"/>
      <c r="KB58" s="31"/>
      <c r="KC58" s="31"/>
      <c r="KD58" s="31"/>
      <c r="KE58" s="31"/>
      <c r="KF58" s="31"/>
      <c r="KG58" s="31"/>
      <c r="KH58" s="31"/>
      <c r="KI58" s="31"/>
      <c r="KJ58" s="31"/>
      <c r="KK58" s="31"/>
      <c r="KL58" s="31"/>
      <c r="KM58" s="31"/>
      <c r="KN58" s="31"/>
      <c r="KO58" s="31"/>
      <c r="KP58" s="31"/>
      <c r="KQ58" s="31"/>
      <c r="KR58" s="31"/>
      <c r="KS58" s="31"/>
      <c r="KT58" s="31"/>
      <c r="KU58" s="31"/>
      <c r="KV58" s="31"/>
      <c r="KW58" s="31"/>
      <c r="KX58" s="31"/>
      <c r="KY58" s="31"/>
      <c r="KZ58" s="31"/>
      <c r="LA58" s="31"/>
      <c r="LB58" s="31"/>
      <c r="LC58" s="31"/>
      <c r="LD58" s="31"/>
      <c r="LE58" s="31"/>
      <c r="LF58" s="31"/>
      <c r="LG58" s="31"/>
      <c r="LH58" s="31"/>
      <c r="LI58" s="31"/>
      <c r="LJ58" s="31"/>
      <c r="LK58" s="31"/>
      <c r="LL58" s="31"/>
      <c r="LM58" s="31"/>
      <c r="LN58" s="31"/>
      <c r="LO58" s="31"/>
      <c r="LP58" s="31"/>
      <c r="LQ58" s="31"/>
      <c r="LR58" s="31"/>
      <c r="LS58" s="31"/>
      <c r="LT58" s="31"/>
      <c r="LU58" s="31"/>
      <c r="LV58" s="31"/>
      <c r="LW58" s="31"/>
      <c r="LX58" s="31"/>
      <c r="LY58" s="31"/>
      <c r="LZ58" s="31"/>
      <c r="MA58" s="31"/>
      <c r="MB58" s="31"/>
      <c r="MC58" s="31"/>
      <c r="MD58" s="31"/>
      <c r="ME58" s="31"/>
      <c r="MF58" s="31"/>
      <c r="MG58" s="31"/>
      <c r="MH58" s="31"/>
      <c r="MI58" s="31"/>
      <c r="MJ58" s="31"/>
      <c r="MK58" s="31"/>
      <c r="ML58" s="31"/>
      <c r="MM58" s="31"/>
      <c r="MN58" s="31"/>
      <c r="MO58" s="31"/>
      <c r="MP58" s="31"/>
      <c r="MQ58" s="31"/>
      <c r="MR58" s="31"/>
      <c r="MS58" s="31"/>
      <c r="MT58" s="31"/>
      <c r="MU58" s="31"/>
      <c r="MV58" s="31"/>
      <c r="MW58" s="31"/>
      <c r="MX58" s="31"/>
      <c r="MY58" s="31"/>
      <c r="MZ58" s="31"/>
      <c r="NA58" s="31"/>
      <c r="NB58" s="31"/>
      <c r="NC58" s="31"/>
      <c r="ND58" s="31"/>
      <c r="NE58" s="31"/>
      <c r="NF58" s="31"/>
      <c r="NG58" s="31"/>
      <c r="NH58" s="31"/>
      <c r="NI58" s="31"/>
      <c r="NJ58" s="31"/>
      <c r="NK58" s="31"/>
      <c r="NL58" s="31"/>
      <c r="NM58" s="31"/>
      <c r="NN58" s="31"/>
      <c r="NO58" s="31"/>
      <c r="NP58" s="31"/>
      <c r="NQ58" s="31"/>
      <c r="NR58" s="31"/>
      <c r="NS58" s="31"/>
      <c r="NT58" s="31"/>
      <c r="NU58" s="31"/>
      <c r="NV58" s="31"/>
      <c r="NW58" s="31"/>
      <c r="NX58" s="31"/>
      <c r="NY58" s="31"/>
      <c r="NZ58" s="31"/>
      <c r="OA58" s="31"/>
      <c r="OB58" s="31"/>
      <c r="OC58" s="31"/>
      <c r="OD58" s="31"/>
      <c r="OE58" s="31"/>
      <c r="OF58" s="31"/>
      <c r="OG58" s="31"/>
      <c r="OH58" s="31"/>
      <c r="OI58" s="31"/>
      <c r="OJ58" s="31"/>
      <c r="OK58" s="31"/>
      <c r="OL58" s="31"/>
      <c r="OM58" s="31"/>
      <c r="ON58" s="31"/>
      <c r="OO58" s="31"/>
      <c r="OP58" s="31"/>
      <c r="OQ58" s="31"/>
      <c r="OR58" s="31"/>
      <c r="OS58" s="31"/>
      <c r="OT58" s="31"/>
      <c r="OU58" s="31"/>
      <c r="OV58" s="31"/>
      <c r="OW58" s="31"/>
      <c r="OX58" s="31"/>
      <c r="OY58" s="31"/>
      <c r="OZ58" s="31"/>
      <c r="PA58" s="31"/>
      <c r="PB58" s="31"/>
      <c r="PC58" s="31"/>
      <c r="PD58" s="31"/>
      <c r="PE58" s="31"/>
      <c r="PF58" s="31"/>
      <c r="PG58" s="31"/>
      <c r="PH58" s="31"/>
      <c r="PI58" s="31"/>
      <c r="PJ58" s="31"/>
      <c r="PK58" s="31"/>
      <c r="PL58" s="31"/>
      <c r="PM58" s="31"/>
      <c r="PN58" s="31"/>
      <c r="PO58" s="31"/>
      <c r="PP58" s="31"/>
      <c r="PQ58" s="31"/>
      <c r="PR58" s="31"/>
      <c r="PS58" s="31"/>
      <c r="PT58" s="31"/>
      <c r="PU58" s="31"/>
      <c r="PV58" s="31"/>
      <c r="PW58" s="31"/>
      <c r="PX58" s="31"/>
      <c r="PY58" s="31"/>
      <c r="PZ58" s="31"/>
      <c r="QA58" s="31"/>
      <c r="QB58" s="31"/>
      <c r="QC58" s="31"/>
    </row>
    <row r="59" spans="1:445">
      <c r="A59" s="36" t="s">
        <v>100</v>
      </c>
      <c r="B59" s="33" t="s">
        <v>27</v>
      </c>
      <c r="C59" s="33">
        <v>96</v>
      </c>
      <c r="D59" s="33" t="s">
        <v>70</v>
      </c>
      <c r="E59" s="33"/>
      <c r="F59" s="33">
        <v>1050</v>
      </c>
      <c r="G59" s="33">
        <v>250</v>
      </c>
      <c r="H59" s="33"/>
      <c r="I59" s="33">
        <v>250</v>
      </c>
      <c r="J59" s="33">
        <v>250</v>
      </c>
      <c r="K59" s="33">
        <v>300</v>
      </c>
      <c r="L59" s="33"/>
      <c r="M59" s="33"/>
      <c r="N59" s="33"/>
      <c r="O59" s="33"/>
      <c r="P59" s="33"/>
      <c r="Q59" s="33"/>
      <c r="R59" s="33"/>
      <c r="S59" s="33"/>
      <c r="T59" s="20">
        <f t="shared" si="1"/>
        <v>1050</v>
      </c>
      <c r="U59" s="20">
        <f t="shared" si="6"/>
        <v>0</v>
      </c>
      <c r="V59" s="34">
        <f t="shared" si="4"/>
        <v>1</v>
      </c>
      <c r="W59" s="37"/>
      <c r="X59" s="35" t="str">
        <f t="shared" si="5"/>
        <v/>
      </c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  <c r="EQ59" s="31"/>
      <c r="ER59" s="31"/>
      <c r="ES59" s="31"/>
      <c r="ET59" s="31"/>
      <c r="EU59" s="31"/>
      <c r="EV59" s="31"/>
      <c r="EW59" s="31"/>
      <c r="EX59" s="31"/>
      <c r="EY59" s="31"/>
      <c r="EZ59" s="31"/>
      <c r="FA59" s="31"/>
      <c r="FB59" s="31"/>
      <c r="FC59" s="31"/>
      <c r="FD59" s="31"/>
      <c r="FE59" s="31"/>
      <c r="FF59" s="31"/>
      <c r="FG59" s="31"/>
      <c r="FH59" s="31"/>
      <c r="FI59" s="31"/>
      <c r="FJ59" s="31"/>
      <c r="FK59" s="31"/>
      <c r="FL59" s="31"/>
      <c r="FM59" s="31"/>
      <c r="FN59" s="31"/>
      <c r="FO59" s="31"/>
      <c r="FP59" s="31"/>
      <c r="FQ59" s="31"/>
      <c r="FR59" s="31"/>
      <c r="FS59" s="31"/>
      <c r="FT59" s="31"/>
      <c r="FU59" s="31"/>
      <c r="FV59" s="31"/>
      <c r="FW59" s="31"/>
      <c r="FX59" s="31"/>
      <c r="FY59" s="31"/>
      <c r="FZ59" s="31"/>
      <c r="GA59" s="31"/>
      <c r="GB59" s="31"/>
      <c r="GC59" s="31"/>
      <c r="GD59" s="31"/>
      <c r="GE59" s="31"/>
      <c r="GF59" s="31"/>
      <c r="GG59" s="31"/>
      <c r="GH59" s="31"/>
      <c r="GI59" s="31"/>
      <c r="GJ59" s="31"/>
      <c r="GK59" s="31"/>
      <c r="GL59" s="31"/>
      <c r="GM59" s="31"/>
      <c r="GN59" s="31"/>
      <c r="GO59" s="31"/>
      <c r="GP59" s="31"/>
      <c r="GQ59" s="31"/>
      <c r="GR59" s="31"/>
      <c r="GS59" s="31"/>
      <c r="GT59" s="31"/>
      <c r="GU59" s="31"/>
      <c r="GV59" s="31"/>
      <c r="GW59" s="31"/>
      <c r="GX59" s="31"/>
      <c r="GY59" s="31"/>
      <c r="GZ59" s="31"/>
      <c r="HA59" s="31"/>
      <c r="HB59" s="31"/>
      <c r="HC59" s="31"/>
      <c r="HD59" s="31"/>
      <c r="HE59" s="31"/>
      <c r="HF59" s="31"/>
      <c r="HG59" s="31"/>
      <c r="HH59" s="31"/>
      <c r="HI59" s="31"/>
      <c r="HJ59" s="31"/>
      <c r="HK59" s="31"/>
      <c r="HL59" s="31"/>
      <c r="HM59" s="31"/>
      <c r="HN59" s="31"/>
      <c r="HO59" s="31"/>
      <c r="HP59" s="31"/>
      <c r="HQ59" s="31"/>
      <c r="HR59" s="31"/>
      <c r="HS59" s="31"/>
      <c r="HT59" s="31"/>
      <c r="HU59" s="31"/>
      <c r="HV59" s="31"/>
      <c r="HW59" s="31"/>
      <c r="HX59" s="31"/>
      <c r="HY59" s="31"/>
      <c r="HZ59" s="31"/>
      <c r="IA59" s="31"/>
      <c r="IB59" s="31"/>
      <c r="IC59" s="31"/>
      <c r="ID59" s="31"/>
      <c r="IE59" s="31"/>
      <c r="IF59" s="31"/>
      <c r="IG59" s="31"/>
      <c r="IH59" s="31"/>
      <c r="II59" s="31"/>
      <c r="IJ59" s="31"/>
      <c r="IK59" s="31"/>
      <c r="IL59" s="31"/>
      <c r="IM59" s="31"/>
      <c r="IN59" s="31"/>
      <c r="IO59" s="31"/>
      <c r="IP59" s="31"/>
      <c r="IQ59" s="31"/>
      <c r="IR59" s="31"/>
      <c r="IS59" s="31"/>
      <c r="IT59" s="31"/>
      <c r="IU59" s="31"/>
      <c r="IV59" s="31"/>
      <c r="IW59" s="31"/>
      <c r="IX59" s="31"/>
      <c r="IY59" s="31"/>
      <c r="IZ59" s="31"/>
      <c r="JA59" s="31"/>
      <c r="JB59" s="31"/>
      <c r="JC59" s="31"/>
      <c r="JD59" s="31"/>
      <c r="JE59" s="31"/>
      <c r="JF59" s="31"/>
      <c r="JG59" s="31"/>
      <c r="JH59" s="31"/>
      <c r="JI59" s="31"/>
      <c r="JJ59" s="31"/>
      <c r="JK59" s="31"/>
      <c r="JL59" s="31"/>
      <c r="JM59" s="31"/>
      <c r="JN59" s="31"/>
      <c r="JO59" s="31"/>
      <c r="JP59" s="31"/>
      <c r="JQ59" s="31"/>
      <c r="JR59" s="31"/>
      <c r="JS59" s="31"/>
      <c r="JT59" s="31"/>
      <c r="JU59" s="31"/>
      <c r="JV59" s="31"/>
      <c r="JW59" s="31"/>
      <c r="JX59" s="31"/>
      <c r="JY59" s="31"/>
      <c r="JZ59" s="31"/>
      <c r="KA59" s="31"/>
      <c r="KB59" s="31"/>
      <c r="KC59" s="31"/>
      <c r="KD59" s="31"/>
      <c r="KE59" s="31"/>
      <c r="KF59" s="31"/>
      <c r="KG59" s="31"/>
      <c r="KH59" s="31"/>
      <c r="KI59" s="31"/>
      <c r="KJ59" s="31"/>
      <c r="KK59" s="31"/>
      <c r="KL59" s="31"/>
      <c r="KM59" s="31"/>
      <c r="KN59" s="31"/>
      <c r="KO59" s="31"/>
      <c r="KP59" s="31"/>
      <c r="KQ59" s="31"/>
      <c r="KR59" s="31"/>
      <c r="KS59" s="31"/>
      <c r="KT59" s="31"/>
      <c r="KU59" s="31"/>
      <c r="KV59" s="31"/>
      <c r="KW59" s="31"/>
      <c r="KX59" s="31"/>
      <c r="KY59" s="31"/>
      <c r="KZ59" s="31"/>
      <c r="LA59" s="31"/>
      <c r="LB59" s="31"/>
      <c r="LC59" s="31"/>
      <c r="LD59" s="31"/>
      <c r="LE59" s="31"/>
      <c r="LF59" s="31"/>
      <c r="LG59" s="31"/>
      <c r="LH59" s="31"/>
      <c r="LI59" s="31"/>
      <c r="LJ59" s="31"/>
      <c r="LK59" s="31"/>
      <c r="LL59" s="31"/>
      <c r="LM59" s="31"/>
      <c r="LN59" s="31"/>
      <c r="LO59" s="31"/>
      <c r="LP59" s="31"/>
      <c r="LQ59" s="31"/>
      <c r="LR59" s="31"/>
      <c r="LS59" s="31"/>
      <c r="LT59" s="31"/>
      <c r="LU59" s="31"/>
      <c r="LV59" s="31"/>
      <c r="LW59" s="31"/>
      <c r="LX59" s="31"/>
      <c r="LY59" s="31"/>
      <c r="LZ59" s="31"/>
      <c r="MA59" s="31"/>
      <c r="MB59" s="31"/>
      <c r="MC59" s="31"/>
      <c r="MD59" s="31"/>
      <c r="ME59" s="31"/>
      <c r="MF59" s="31"/>
      <c r="MG59" s="31"/>
      <c r="MH59" s="31"/>
      <c r="MI59" s="31"/>
      <c r="MJ59" s="31"/>
      <c r="MK59" s="31"/>
      <c r="ML59" s="31"/>
      <c r="MM59" s="31"/>
      <c r="MN59" s="31"/>
      <c r="MO59" s="31"/>
      <c r="MP59" s="31"/>
      <c r="MQ59" s="31"/>
      <c r="MR59" s="31"/>
      <c r="MS59" s="31"/>
      <c r="MT59" s="31"/>
      <c r="MU59" s="31"/>
      <c r="MV59" s="31"/>
      <c r="MW59" s="31"/>
      <c r="MX59" s="31"/>
      <c r="MY59" s="31"/>
      <c r="MZ59" s="31"/>
      <c r="NA59" s="31"/>
      <c r="NB59" s="31"/>
      <c r="NC59" s="31"/>
      <c r="ND59" s="31"/>
      <c r="NE59" s="31"/>
      <c r="NF59" s="31"/>
      <c r="NG59" s="31"/>
      <c r="NH59" s="31"/>
      <c r="NI59" s="31"/>
      <c r="NJ59" s="31"/>
      <c r="NK59" s="31"/>
      <c r="NL59" s="31"/>
      <c r="NM59" s="31"/>
      <c r="NN59" s="31"/>
      <c r="NO59" s="31"/>
      <c r="NP59" s="31"/>
      <c r="NQ59" s="31"/>
      <c r="NR59" s="31"/>
      <c r="NS59" s="31"/>
      <c r="NT59" s="31"/>
      <c r="NU59" s="31"/>
      <c r="NV59" s="31"/>
      <c r="NW59" s="31"/>
      <c r="NX59" s="31"/>
      <c r="NY59" s="31"/>
      <c r="NZ59" s="31"/>
      <c r="OA59" s="31"/>
      <c r="OB59" s="31"/>
      <c r="OC59" s="31"/>
      <c r="OD59" s="31"/>
      <c r="OE59" s="31"/>
      <c r="OF59" s="31"/>
      <c r="OG59" s="31"/>
      <c r="OH59" s="31"/>
      <c r="OI59" s="31"/>
      <c r="OJ59" s="31"/>
      <c r="OK59" s="31"/>
      <c r="OL59" s="31"/>
      <c r="OM59" s="31"/>
      <c r="ON59" s="31"/>
      <c r="OO59" s="31"/>
      <c r="OP59" s="31"/>
      <c r="OQ59" s="31"/>
      <c r="OR59" s="31"/>
      <c r="OS59" s="31"/>
      <c r="OT59" s="31"/>
      <c r="OU59" s="31"/>
      <c r="OV59" s="31"/>
      <c r="OW59" s="31"/>
      <c r="OX59" s="31"/>
      <c r="OY59" s="31"/>
      <c r="OZ59" s="31"/>
      <c r="PA59" s="31"/>
      <c r="PB59" s="31"/>
      <c r="PC59" s="31"/>
      <c r="PD59" s="31"/>
      <c r="PE59" s="31"/>
      <c r="PF59" s="31"/>
      <c r="PG59" s="31"/>
      <c r="PH59" s="31"/>
      <c r="PI59" s="31"/>
      <c r="PJ59" s="31"/>
      <c r="PK59" s="31"/>
      <c r="PL59" s="31"/>
      <c r="PM59" s="31"/>
      <c r="PN59" s="31"/>
      <c r="PO59" s="31"/>
      <c r="PP59" s="31"/>
      <c r="PQ59" s="31"/>
      <c r="PR59" s="31"/>
      <c r="PS59" s="31"/>
      <c r="PT59" s="31"/>
      <c r="PU59" s="31"/>
      <c r="PV59" s="31"/>
      <c r="PW59" s="31"/>
      <c r="PX59" s="31"/>
      <c r="PY59" s="31"/>
      <c r="PZ59" s="31"/>
      <c r="QA59" s="31"/>
      <c r="QB59" s="31"/>
      <c r="QC59" s="31"/>
    </row>
    <row r="60" spans="1:445">
      <c r="A60" s="36" t="s">
        <v>101</v>
      </c>
      <c r="B60" s="33" t="s">
        <v>27</v>
      </c>
      <c r="C60" s="33">
        <v>85</v>
      </c>
      <c r="D60" s="33" t="s">
        <v>102</v>
      </c>
      <c r="E60" s="33"/>
      <c r="F60" s="33">
        <v>655</v>
      </c>
      <c r="G60" s="33">
        <v>55</v>
      </c>
      <c r="H60" s="33"/>
      <c r="I60" s="33">
        <v>75</v>
      </c>
      <c r="J60" s="33">
        <v>75</v>
      </c>
      <c r="K60" s="33">
        <v>75</v>
      </c>
      <c r="L60" s="33">
        <v>75</v>
      </c>
      <c r="M60" s="33">
        <v>75</v>
      </c>
      <c r="N60" s="33">
        <v>75</v>
      </c>
      <c r="O60" s="33">
        <v>75</v>
      </c>
      <c r="P60" s="33">
        <v>75</v>
      </c>
      <c r="Q60" s="33"/>
      <c r="R60" s="33"/>
      <c r="S60" s="33"/>
      <c r="T60" s="20">
        <f t="shared" si="1"/>
        <v>655</v>
      </c>
      <c r="U60" s="20">
        <f t="shared" si="6"/>
        <v>0</v>
      </c>
      <c r="V60" s="34">
        <f t="shared" si="4"/>
        <v>1</v>
      </c>
      <c r="W60" s="37"/>
      <c r="X60" s="35" t="str">
        <f t="shared" si="5"/>
        <v/>
      </c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  <c r="IS60" s="31"/>
      <c r="IT60" s="31"/>
      <c r="IU60" s="31"/>
      <c r="IV60" s="31"/>
      <c r="IW60" s="31"/>
      <c r="IX60" s="31"/>
      <c r="IY60" s="31"/>
      <c r="IZ60" s="31"/>
      <c r="JA60" s="31"/>
      <c r="JB60" s="31"/>
      <c r="JC60" s="31"/>
      <c r="JD60" s="31"/>
      <c r="JE60" s="31"/>
      <c r="JF60" s="31"/>
      <c r="JG60" s="31"/>
      <c r="JH60" s="31"/>
      <c r="JI60" s="31"/>
      <c r="JJ60" s="31"/>
      <c r="JK60" s="31"/>
      <c r="JL60" s="31"/>
      <c r="JM60" s="31"/>
      <c r="JN60" s="31"/>
      <c r="JO60" s="31"/>
      <c r="JP60" s="31"/>
      <c r="JQ60" s="31"/>
      <c r="JR60" s="31"/>
      <c r="JS60" s="31"/>
      <c r="JT60" s="31"/>
      <c r="JU60" s="31"/>
      <c r="JV60" s="31"/>
      <c r="JW60" s="31"/>
      <c r="JX60" s="31"/>
      <c r="JY60" s="31"/>
      <c r="JZ60" s="31"/>
      <c r="KA60" s="31"/>
      <c r="KB60" s="31"/>
      <c r="KC60" s="31"/>
      <c r="KD60" s="31"/>
      <c r="KE60" s="31"/>
      <c r="KF60" s="31"/>
      <c r="KG60" s="31"/>
      <c r="KH60" s="31"/>
      <c r="KI60" s="31"/>
      <c r="KJ60" s="31"/>
      <c r="KK60" s="31"/>
      <c r="KL60" s="31"/>
      <c r="KM60" s="31"/>
      <c r="KN60" s="31"/>
      <c r="KO60" s="31"/>
      <c r="KP60" s="31"/>
      <c r="KQ60" s="31"/>
      <c r="KR60" s="31"/>
      <c r="KS60" s="31"/>
      <c r="KT60" s="31"/>
      <c r="KU60" s="31"/>
      <c r="KV60" s="31"/>
      <c r="KW60" s="31"/>
      <c r="KX60" s="31"/>
      <c r="KY60" s="31"/>
      <c r="KZ60" s="31"/>
      <c r="LA60" s="31"/>
      <c r="LB60" s="31"/>
      <c r="LC60" s="31"/>
      <c r="LD60" s="31"/>
      <c r="LE60" s="31"/>
      <c r="LF60" s="31"/>
      <c r="LG60" s="31"/>
      <c r="LH60" s="31"/>
      <c r="LI60" s="31"/>
      <c r="LJ60" s="31"/>
      <c r="LK60" s="31"/>
      <c r="LL60" s="31"/>
      <c r="LM60" s="31"/>
      <c r="LN60" s="31"/>
      <c r="LO60" s="31"/>
      <c r="LP60" s="31"/>
      <c r="LQ60" s="31"/>
      <c r="LR60" s="31"/>
      <c r="LS60" s="31"/>
      <c r="LT60" s="31"/>
      <c r="LU60" s="31"/>
      <c r="LV60" s="31"/>
      <c r="LW60" s="31"/>
      <c r="LX60" s="31"/>
      <c r="LY60" s="31"/>
      <c r="LZ60" s="31"/>
      <c r="MA60" s="31"/>
      <c r="MB60" s="31"/>
      <c r="MC60" s="31"/>
      <c r="MD60" s="31"/>
      <c r="ME60" s="31"/>
      <c r="MF60" s="31"/>
      <c r="MG60" s="31"/>
      <c r="MH60" s="31"/>
      <c r="MI60" s="31"/>
      <c r="MJ60" s="31"/>
      <c r="MK60" s="31"/>
      <c r="ML60" s="31"/>
      <c r="MM60" s="31"/>
      <c r="MN60" s="31"/>
      <c r="MO60" s="31"/>
      <c r="MP60" s="31"/>
      <c r="MQ60" s="31"/>
      <c r="MR60" s="31"/>
      <c r="MS60" s="31"/>
      <c r="MT60" s="31"/>
      <c r="MU60" s="31"/>
      <c r="MV60" s="31"/>
      <c r="MW60" s="31"/>
      <c r="MX60" s="31"/>
      <c r="MY60" s="31"/>
      <c r="MZ60" s="31"/>
      <c r="NA60" s="31"/>
      <c r="NB60" s="31"/>
      <c r="NC60" s="31"/>
      <c r="ND60" s="31"/>
      <c r="NE60" s="31"/>
      <c r="NF60" s="31"/>
      <c r="NG60" s="31"/>
      <c r="NH60" s="31"/>
      <c r="NI60" s="31"/>
      <c r="NJ60" s="31"/>
      <c r="NK60" s="31"/>
      <c r="NL60" s="31"/>
      <c r="NM60" s="31"/>
      <c r="NN60" s="31"/>
      <c r="NO60" s="31"/>
      <c r="NP60" s="31"/>
      <c r="NQ60" s="31"/>
      <c r="NR60" s="31"/>
      <c r="NS60" s="31"/>
      <c r="NT60" s="31"/>
      <c r="NU60" s="31"/>
      <c r="NV60" s="31"/>
      <c r="NW60" s="31"/>
      <c r="NX60" s="31"/>
      <c r="NY60" s="31"/>
      <c r="NZ60" s="31"/>
      <c r="OA60" s="31"/>
      <c r="OB60" s="31"/>
      <c r="OC60" s="31"/>
      <c r="OD60" s="31"/>
      <c r="OE60" s="31"/>
      <c r="OF60" s="31"/>
      <c r="OG60" s="31"/>
      <c r="OH60" s="31"/>
      <c r="OI60" s="31"/>
      <c r="OJ60" s="31"/>
      <c r="OK60" s="31"/>
      <c r="OL60" s="31"/>
      <c r="OM60" s="31"/>
      <c r="ON60" s="31"/>
      <c r="OO60" s="31"/>
      <c r="OP60" s="31"/>
      <c r="OQ60" s="31"/>
      <c r="OR60" s="31"/>
      <c r="OS60" s="31"/>
      <c r="OT60" s="31"/>
      <c r="OU60" s="31"/>
      <c r="OV60" s="31"/>
      <c r="OW60" s="31"/>
      <c r="OX60" s="31"/>
      <c r="OY60" s="31"/>
      <c r="OZ60" s="31"/>
      <c r="PA60" s="31"/>
      <c r="PB60" s="31"/>
      <c r="PC60" s="31"/>
      <c r="PD60" s="31"/>
      <c r="PE60" s="31"/>
      <c r="PF60" s="31"/>
      <c r="PG60" s="31"/>
      <c r="PH60" s="31"/>
      <c r="PI60" s="31"/>
      <c r="PJ60" s="31"/>
      <c r="PK60" s="31"/>
      <c r="PL60" s="31"/>
      <c r="PM60" s="31"/>
      <c r="PN60" s="31"/>
      <c r="PO60" s="31"/>
      <c r="PP60" s="31"/>
      <c r="PQ60" s="31"/>
      <c r="PR60" s="31"/>
      <c r="PS60" s="31"/>
      <c r="PT60" s="31"/>
      <c r="PU60" s="31"/>
      <c r="PV60" s="31"/>
      <c r="PW60" s="31"/>
      <c r="PX60" s="31"/>
      <c r="PY60" s="31"/>
      <c r="PZ60" s="31"/>
      <c r="QA60" s="31"/>
      <c r="QB60" s="31"/>
      <c r="QC60" s="31"/>
    </row>
    <row r="61" spans="1:445">
      <c r="A61" s="36" t="s">
        <v>103</v>
      </c>
      <c r="B61" s="33" t="s">
        <v>27</v>
      </c>
      <c r="C61" s="33">
        <v>55</v>
      </c>
      <c r="D61" s="33" t="s">
        <v>31</v>
      </c>
      <c r="E61" s="33"/>
      <c r="F61" s="33">
        <v>350</v>
      </c>
      <c r="G61" s="33">
        <v>50</v>
      </c>
      <c r="H61" s="33"/>
      <c r="I61" s="33">
        <v>38</v>
      </c>
      <c r="J61" s="33">
        <v>38</v>
      </c>
      <c r="K61" s="33">
        <v>38</v>
      </c>
      <c r="L61" s="33">
        <v>38</v>
      </c>
      <c r="M61" s="33">
        <v>38</v>
      </c>
      <c r="N61" s="33">
        <v>38</v>
      </c>
      <c r="O61" s="33">
        <v>38</v>
      </c>
      <c r="P61" s="33">
        <v>34</v>
      </c>
      <c r="Q61" s="33"/>
      <c r="R61" s="33"/>
      <c r="S61" s="33"/>
      <c r="T61" s="20">
        <f t="shared" si="1"/>
        <v>350</v>
      </c>
      <c r="U61" s="20">
        <f t="shared" si="6"/>
        <v>0</v>
      </c>
      <c r="V61" s="34">
        <f t="shared" si="4"/>
        <v>1</v>
      </c>
      <c r="X61" s="35" t="str">
        <f t="shared" si="5"/>
        <v/>
      </c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  <c r="DW61" s="31"/>
      <c r="DX61" s="31"/>
      <c r="DY61" s="31"/>
      <c r="DZ61" s="31"/>
      <c r="EA61" s="31"/>
      <c r="EB61" s="31"/>
      <c r="EC61" s="31"/>
      <c r="ED61" s="31"/>
      <c r="EE61" s="31"/>
      <c r="EF61" s="31"/>
      <c r="EG61" s="31"/>
      <c r="EH61" s="31"/>
      <c r="EI61" s="31"/>
      <c r="EJ61" s="31"/>
      <c r="EK61" s="31"/>
      <c r="EL61" s="31"/>
      <c r="EM61" s="31"/>
      <c r="EN61" s="31"/>
      <c r="EO61" s="31"/>
      <c r="EP61" s="31"/>
      <c r="EQ61" s="31"/>
      <c r="ER61" s="31"/>
      <c r="ES61" s="31"/>
      <c r="ET61" s="31"/>
      <c r="EU61" s="31"/>
      <c r="EV61" s="31"/>
      <c r="EW61" s="31"/>
      <c r="EX61" s="31"/>
      <c r="EY61" s="31"/>
      <c r="EZ61" s="31"/>
      <c r="FA61" s="31"/>
      <c r="FB61" s="31"/>
      <c r="FC61" s="31"/>
      <c r="FD61" s="31"/>
      <c r="FE61" s="31"/>
      <c r="FF61" s="31"/>
      <c r="FG61" s="31"/>
      <c r="FH61" s="31"/>
      <c r="FI61" s="31"/>
      <c r="FJ61" s="31"/>
      <c r="FK61" s="31"/>
      <c r="FL61" s="31"/>
      <c r="FM61" s="31"/>
      <c r="FN61" s="31"/>
      <c r="FO61" s="31"/>
      <c r="FP61" s="31"/>
      <c r="FQ61" s="31"/>
      <c r="FR61" s="31"/>
      <c r="FS61" s="31"/>
      <c r="FT61" s="31"/>
      <c r="FU61" s="31"/>
      <c r="FV61" s="31"/>
      <c r="FW61" s="31"/>
      <c r="FX61" s="31"/>
      <c r="FY61" s="31"/>
      <c r="FZ61" s="31"/>
      <c r="GA61" s="31"/>
      <c r="GB61" s="31"/>
      <c r="GC61" s="31"/>
      <c r="GD61" s="31"/>
      <c r="GE61" s="31"/>
      <c r="GF61" s="31"/>
      <c r="GG61" s="31"/>
      <c r="GH61" s="31"/>
      <c r="GI61" s="31"/>
      <c r="GJ61" s="31"/>
      <c r="GK61" s="31"/>
      <c r="GL61" s="31"/>
      <c r="GM61" s="31"/>
      <c r="GN61" s="31"/>
      <c r="GO61" s="31"/>
      <c r="GP61" s="31"/>
      <c r="GQ61" s="31"/>
      <c r="GR61" s="31"/>
      <c r="GS61" s="31"/>
      <c r="GT61" s="31"/>
      <c r="GU61" s="31"/>
      <c r="GV61" s="31"/>
      <c r="GW61" s="31"/>
      <c r="GX61" s="31"/>
      <c r="GY61" s="31"/>
      <c r="GZ61" s="31"/>
      <c r="HA61" s="31"/>
      <c r="HB61" s="31"/>
      <c r="HC61" s="31"/>
      <c r="HD61" s="31"/>
      <c r="HE61" s="31"/>
      <c r="HF61" s="31"/>
      <c r="HG61" s="31"/>
      <c r="HH61" s="31"/>
      <c r="HI61" s="31"/>
      <c r="HJ61" s="31"/>
      <c r="HK61" s="31"/>
      <c r="HL61" s="31"/>
      <c r="HM61" s="31"/>
      <c r="HN61" s="31"/>
      <c r="HO61" s="31"/>
      <c r="HP61" s="31"/>
      <c r="HQ61" s="31"/>
      <c r="HR61" s="31"/>
      <c r="HS61" s="31"/>
      <c r="HT61" s="31"/>
      <c r="HU61" s="31"/>
      <c r="HV61" s="31"/>
      <c r="HW61" s="31"/>
      <c r="HX61" s="31"/>
      <c r="HY61" s="31"/>
      <c r="HZ61" s="31"/>
      <c r="IA61" s="31"/>
      <c r="IB61" s="31"/>
      <c r="IC61" s="31"/>
      <c r="ID61" s="31"/>
      <c r="IE61" s="31"/>
      <c r="IF61" s="31"/>
      <c r="IG61" s="31"/>
      <c r="IH61" s="31"/>
      <c r="II61" s="31"/>
      <c r="IJ61" s="31"/>
      <c r="IK61" s="31"/>
      <c r="IL61" s="31"/>
      <c r="IM61" s="31"/>
      <c r="IN61" s="31"/>
      <c r="IO61" s="31"/>
      <c r="IP61" s="31"/>
      <c r="IQ61" s="31"/>
      <c r="IR61" s="31"/>
      <c r="IS61" s="31"/>
      <c r="IT61" s="31"/>
      <c r="IU61" s="31"/>
      <c r="IV61" s="31"/>
      <c r="IW61" s="31"/>
      <c r="IX61" s="31"/>
      <c r="IY61" s="31"/>
      <c r="IZ61" s="31"/>
      <c r="JA61" s="31"/>
      <c r="JB61" s="31"/>
      <c r="JC61" s="31"/>
      <c r="JD61" s="31"/>
      <c r="JE61" s="31"/>
      <c r="JF61" s="31"/>
      <c r="JG61" s="31"/>
      <c r="JH61" s="31"/>
      <c r="JI61" s="31"/>
      <c r="JJ61" s="31"/>
      <c r="JK61" s="31"/>
      <c r="JL61" s="31"/>
      <c r="JM61" s="31"/>
      <c r="JN61" s="31"/>
      <c r="JO61" s="31"/>
      <c r="JP61" s="31"/>
      <c r="JQ61" s="31"/>
      <c r="JR61" s="31"/>
      <c r="JS61" s="31"/>
      <c r="JT61" s="31"/>
      <c r="JU61" s="31"/>
      <c r="JV61" s="31"/>
      <c r="JW61" s="31"/>
      <c r="JX61" s="31"/>
      <c r="JY61" s="31"/>
      <c r="JZ61" s="31"/>
      <c r="KA61" s="31"/>
      <c r="KB61" s="31"/>
      <c r="KC61" s="31"/>
      <c r="KD61" s="31"/>
      <c r="KE61" s="31"/>
      <c r="KF61" s="31"/>
      <c r="KG61" s="31"/>
      <c r="KH61" s="31"/>
      <c r="KI61" s="31"/>
      <c r="KJ61" s="31"/>
      <c r="KK61" s="31"/>
      <c r="KL61" s="31"/>
      <c r="KM61" s="31"/>
      <c r="KN61" s="31"/>
      <c r="KO61" s="31"/>
      <c r="KP61" s="31"/>
      <c r="KQ61" s="31"/>
      <c r="KR61" s="31"/>
      <c r="KS61" s="31"/>
      <c r="KT61" s="31"/>
      <c r="KU61" s="31"/>
      <c r="KV61" s="31"/>
      <c r="KW61" s="31"/>
      <c r="KX61" s="31"/>
      <c r="KY61" s="31"/>
      <c r="KZ61" s="31"/>
      <c r="LA61" s="31"/>
      <c r="LB61" s="31"/>
      <c r="LC61" s="31"/>
      <c r="LD61" s="31"/>
      <c r="LE61" s="31"/>
      <c r="LF61" s="31"/>
      <c r="LG61" s="31"/>
      <c r="LH61" s="31"/>
      <c r="LI61" s="31"/>
      <c r="LJ61" s="31"/>
      <c r="LK61" s="31"/>
      <c r="LL61" s="31"/>
      <c r="LM61" s="31"/>
      <c r="LN61" s="31"/>
      <c r="LO61" s="31"/>
      <c r="LP61" s="31"/>
      <c r="LQ61" s="31"/>
      <c r="LR61" s="31"/>
      <c r="LS61" s="31"/>
      <c r="LT61" s="31"/>
      <c r="LU61" s="31"/>
      <c r="LV61" s="31"/>
      <c r="LW61" s="31"/>
      <c r="LX61" s="31"/>
      <c r="LY61" s="31"/>
      <c r="LZ61" s="31"/>
      <c r="MA61" s="31"/>
      <c r="MB61" s="31"/>
      <c r="MC61" s="31"/>
      <c r="MD61" s="31"/>
      <c r="ME61" s="31"/>
      <c r="MF61" s="31"/>
      <c r="MG61" s="31"/>
      <c r="MH61" s="31"/>
      <c r="MI61" s="31"/>
      <c r="MJ61" s="31"/>
      <c r="MK61" s="31"/>
      <c r="ML61" s="31"/>
      <c r="MM61" s="31"/>
      <c r="MN61" s="31"/>
      <c r="MO61" s="31"/>
      <c r="MP61" s="31"/>
      <c r="MQ61" s="31"/>
      <c r="MR61" s="31"/>
      <c r="MS61" s="31"/>
      <c r="MT61" s="31"/>
      <c r="MU61" s="31"/>
      <c r="MV61" s="31"/>
      <c r="MW61" s="31"/>
      <c r="MX61" s="31"/>
      <c r="MY61" s="31"/>
      <c r="MZ61" s="31"/>
      <c r="NA61" s="31"/>
      <c r="NB61" s="31"/>
      <c r="NC61" s="31"/>
      <c r="ND61" s="31"/>
      <c r="NE61" s="31"/>
      <c r="NF61" s="31"/>
      <c r="NG61" s="31"/>
      <c r="NH61" s="31"/>
      <c r="NI61" s="31"/>
      <c r="NJ61" s="31"/>
      <c r="NK61" s="31"/>
      <c r="NL61" s="31"/>
      <c r="NM61" s="31"/>
      <c r="NN61" s="31"/>
      <c r="NO61" s="31"/>
      <c r="NP61" s="31"/>
      <c r="NQ61" s="31"/>
      <c r="NR61" s="31"/>
      <c r="NS61" s="31"/>
      <c r="NT61" s="31"/>
      <c r="NU61" s="31"/>
      <c r="NV61" s="31"/>
      <c r="NW61" s="31"/>
      <c r="NX61" s="31"/>
      <c r="NY61" s="31"/>
      <c r="NZ61" s="31"/>
      <c r="OA61" s="31"/>
      <c r="OB61" s="31"/>
      <c r="OC61" s="31"/>
      <c r="OD61" s="31"/>
      <c r="OE61" s="31"/>
      <c r="OF61" s="31"/>
      <c r="OG61" s="31"/>
      <c r="OH61" s="31"/>
      <c r="OI61" s="31"/>
      <c r="OJ61" s="31"/>
      <c r="OK61" s="31"/>
      <c r="OL61" s="31"/>
      <c r="OM61" s="31"/>
      <c r="ON61" s="31"/>
      <c r="OO61" s="31"/>
      <c r="OP61" s="31"/>
      <c r="OQ61" s="31"/>
      <c r="OR61" s="31"/>
      <c r="OS61" s="31"/>
      <c r="OT61" s="31"/>
      <c r="OU61" s="31"/>
      <c r="OV61" s="31"/>
      <c r="OW61" s="31"/>
      <c r="OX61" s="31"/>
      <c r="OY61" s="31"/>
      <c r="OZ61" s="31"/>
      <c r="PA61" s="31"/>
      <c r="PB61" s="31"/>
      <c r="PC61" s="31"/>
      <c r="PD61" s="31"/>
      <c r="PE61" s="31"/>
      <c r="PF61" s="31"/>
      <c r="PG61" s="31"/>
      <c r="PH61" s="31"/>
      <c r="PI61" s="31"/>
      <c r="PJ61" s="31"/>
      <c r="PK61" s="31"/>
      <c r="PL61" s="31"/>
      <c r="PM61" s="31"/>
      <c r="PN61" s="31"/>
      <c r="PO61" s="31"/>
      <c r="PP61" s="31"/>
      <c r="PQ61" s="31"/>
      <c r="PR61" s="31"/>
      <c r="PS61" s="31"/>
      <c r="PT61" s="31"/>
      <c r="PU61" s="31"/>
      <c r="PV61" s="31"/>
      <c r="PW61" s="31"/>
      <c r="PX61" s="31"/>
      <c r="PY61" s="31"/>
      <c r="PZ61" s="31"/>
      <c r="QA61" s="31"/>
      <c r="QB61" s="31"/>
      <c r="QC61" s="31"/>
    </row>
    <row r="62" spans="1:445">
      <c r="A62" s="36" t="s">
        <v>104</v>
      </c>
      <c r="B62" s="33" t="s">
        <v>27</v>
      </c>
      <c r="C62" s="33"/>
      <c r="D62" s="33" t="s">
        <v>105</v>
      </c>
      <c r="E62" s="33"/>
      <c r="F62" s="33">
        <v>394</v>
      </c>
      <c r="G62" s="33">
        <v>50</v>
      </c>
      <c r="H62" s="33"/>
      <c r="I62" s="33">
        <v>43</v>
      </c>
      <c r="J62" s="33">
        <v>43</v>
      </c>
      <c r="K62" s="33">
        <v>43</v>
      </c>
      <c r="L62" s="33">
        <v>43</v>
      </c>
      <c r="M62" s="33">
        <v>43</v>
      </c>
      <c r="N62" s="33">
        <v>43</v>
      </c>
      <c r="O62" s="33">
        <v>43</v>
      </c>
      <c r="P62" s="33">
        <v>43</v>
      </c>
      <c r="Q62" s="33"/>
      <c r="R62" s="33"/>
      <c r="S62" s="33"/>
      <c r="T62" s="20">
        <f t="shared" si="1"/>
        <v>394</v>
      </c>
      <c r="U62" s="20">
        <f t="shared" si="6"/>
        <v>0</v>
      </c>
      <c r="V62" s="34">
        <f t="shared" si="4"/>
        <v>1</v>
      </c>
      <c r="X62" s="35" t="str">
        <f t="shared" si="5"/>
        <v/>
      </c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  <c r="DW62" s="31"/>
      <c r="DX62" s="31"/>
      <c r="DY62" s="31"/>
      <c r="DZ62" s="31"/>
      <c r="EA62" s="31"/>
      <c r="EB62" s="31"/>
      <c r="EC62" s="31"/>
      <c r="ED62" s="31"/>
      <c r="EE62" s="31"/>
      <c r="EF62" s="31"/>
      <c r="EG62" s="31"/>
      <c r="EH62" s="31"/>
      <c r="EI62" s="31"/>
      <c r="EJ62" s="31"/>
      <c r="EK62" s="31"/>
      <c r="EL62" s="31"/>
      <c r="EM62" s="31"/>
      <c r="EN62" s="31"/>
      <c r="EO62" s="31"/>
      <c r="EP62" s="31"/>
      <c r="EQ62" s="31"/>
      <c r="ER62" s="31"/>
      <c r="ES62" s="31"/>
      <c r="ET62" s="31"/>
      <c r="EU62" s="31"/>
      <c r="EV62" s="31"/>
      <c r="EW62" s="31"/>
      <c r="EX62" s="31"/>
      <c r="EY62" s="31"/>
      <c r="EZ62" s="31"/>
      <c r="FA62" s="31"/>
      <c r="FB62" s="31"/>
      <c r="FC62" s="31"/>
      <c r="FD62" s="31"/>
      <c r="FE62" s="31"/>
      <c r="FF62" s="31"/>
      <c r="FG62" s="31"/>
      <c r="FH62" s="31"/>
      <c r="FI62" s="31"/>
      <c r="FJ62" s="31"/>
      <c r="FK62" s="31"/>
      <c r="FL62" s="31"/>
      <c r="FM62" s="31"/>
      <c r="FN62" s="31"/>
      <c r="FO62" s="31"/>
      <c r="FP62" s="31"/>
      <c r="FQ62" s="31"/>
      <c r="FR62" s="31"/>
      <c r="FS62" s="31"/>
      <c r="FT62" s="31"/>
      <c r="FU62" s="31"/>
      <c r="FV62" s="31"/>
      <c r="FW62" s="31"/>
      <c r="FX62" s="31"/>
      <c r="FY62" s="31"/>
      <c r="FZ62" s="31"/>
      <c r="GA62" s="31"/>
      <c r="GB62" s="31"/>
      <c r="GC62" s="31"/>
      <c r="GD62" s="31"/>
      <c r="GE62" s="31"/>
      <c r="GF62" s="31"/>
      <c r="GG62" s="31"/>
      <c r="GH62" s="31"/>
      <c r="GI62" s="31"/>
      <c r="GJ62" s="31"/>
      <c r="GK62" s="31"/>
      <c r="GL62" s="31"/>
      <c r="GM62" s="31"/>
      <c r="GN62" s="31"/>
      <c r="GO62" s="31"/>
      <c r="GP62" s="31"/>
      <c r="GQ62" s="31"/>
      <c r="GR62" s="31"/>
      <c r="GS62" s="31"/>
      <c r="GT62" s="31"/>
      <c r="GU62" s="31"/>
      <c r="GV62" s="31"/>
      <c r="GW62" s="31"/>
      <c r="GX62" s="31"/>
      <c r="GY62" s="31"/>
      <c r="GZ62" s="31"/>
      <c r="HA62" s="31"/>
      <c r="HB62" s="31"/>
      <c r="HC62" s="31"/>
      <c r="HD62" s="31"/>
      <c r="HE62" s="31"/>
      <c r="HF62" s="31"/>
      <c r="HG62" s="31"/>
      <c r="HH62" s="31"/>
      <c r="HI62" s="31"/>
      <c r="HJ62" s="31"/>
      <c r="HK62" s="31"/>
      <c r="HL62" s="31"/>
      <c r="HM62" s="31"/>
      <c r="HN62" s="31"/>
      <c r="HO62" s="31"/>
      <c r="HP62" s="31"/>
      <c r="HQ62" s="31"/>
      <c r="HR62" s="31"/>
      <c r="HS62" s="31"/>
      <c r="HT62" s="31"/>
      <c r="HU62" s="31"/>
      <c r="HV62" s="31"/>
      <c r="HW62" s="31"/>
      <c r="HX62" s="31"/>
      <c r="HY62" s="31"/>
      <c r="HZ62" s="31"/>
      <c r="IA62" s="31"/>
      <c r="IB62" s="31"/>
      <c r="IC62" s="31"/>
      <c r="ID62" s="31"/>
      <c r="IE62" s="31"/>
      <c r="IF62" s="31"/>
      <c r="IG62" s="31"/>
      <c r="IH62" s="31"/>
      <c r="II62" s="31"/>
      <c r="IJ62" s="31"/>
      <c r="IK62" s="31"/>
      <c r="IL62" s="31"/>
      <c r="IM62" s="31"/>
      <c r="IN62" s="31"/>
      <c r="IO62" s="31"/>
      <c r="IP62" s="31"/>
      <c r="IQ62" s="31"/>
      <c r="IR62" s="31"/>
      <c r="IS62" s="31"/>
      <c r="IT62" s="31"/>
      <c r="IU62" s="31"/>
      <c r="IV62" s="31"/>
      <c r="IW62" s="31"/>
      <c r="IX62" s="31"/>
      <c r="IY62" s="31"/>
      <c r="IZ62" s="31"/>
      <c r="JA62" s="31"/>
      <c r="JB62" s="31"/>
      <c r="JC62" s="31"/>
      <c r="JD62" s="31"/>
      <c r="JE62" s="31"/>
      <c r="JF62" s="31"/>
      <c r="JG62" s="31"/>
      <c r="JH62" s="31"/>
      <c r="JI62" s="31"/>
      <c r="JJ62" s="31"/>
      <c r="JK62" s="31"/>
      <c r="JL62" s="31"/>
      <c r="JM62" s="31"/>
      <c r="JN62" s="31"/>
      <c r="JO62" s="31"/>
      <c r="JP62" s="31"/>
      <c r="JQ62" s="31"/>
      <c r="JR62" s="31"/>
      <c r="JS62" s="31"/>
      <c r="JT62" s="31"/>
      <c r="JU62" s="31"/>
      <c r="JV62" s="31"/>
      <c r="JW62" s="31"/>
      <c r="JX62" s="31"/>
      <c r="JY62" s="31"/>
      <c r="JZ62" s="31"/>
      <c r="KA62" s="31"/>
      <c r="KB62" s="31"/>
      <c r="KC62" s="31"/>
      <c r="KD62" s="31"/>
      <c r="KE62" s="31"/>
      <c r="KF62" s="31"/>
      <c r="KG62" s="31"/>
      <c r="KH62" s="31"/>
      <c r="KI62" s="31"/>
      <c r="KJ62" s="31"/>
      <c r="KK62" s="31"/>
      <c r="KL62" s="31"/>
      <c r="KM62" s="31"/>
      <c r="KN62" s="31"/>
      <c r="KO62" s="31"/>
      <c r="KP62" s="31"/>
      <c r="KQ62" s="31"/>
      <c r="KR62" s="31"/>
      <c r="KS62" s="31"/>
      <c r="KT62" s="31"/>
      <c r="KU62" s="31"/>
      <c r="KV62" s="31"/>
      <c r="KW62" s="31"/>
      <c r="KX62" s="31"/>
      <c r="KY62" s="31"/>
      <c r="KZ62" s="31"/>
      <c r="LA62" s="31"/>
      <c r="LB62" s="31"/>
      <c r="LC62" s="31"/>
      <c r="LD62" s="31"/>
      <c r="LE62" s="31"/>
      <c r="LF62" s="31"/>
      <c r="LG62" s="31"/>
      <c r="LH62" s="31"/>
      <c r="LI62" s="31"/>
      <c r="LJ62" s="31"/>
      <c r="LK62" s="31"/>
      <c r="LL62" s="31"/>
      <c r="LM62" s="31"/>
      <c r="LN62" s="31"/>
      <c r="LO62" s="31"/>
      <c r="LP62" s="31"/>
      <c r="LQ62" s="31"/>
      <c r="LR62" s="31"/>
      <c r="LS62" s="31"/>
      <c r="LT62" s="31"/>
      <c r="LU62" s="31"/>
      <c r="LV62" s="31"/>
      <c r="LW62" s="31"/>
      <c r="LX62" s="31"/>
      <c r="LY62" s="31"/>
      <c r="LZ62" s="31"/>
      <c r="MA62" s="31"/>
      <c r="MB62" s="31"/>
      <c r="MC62" s="31"/>
      <c r="MD62" s="31"/>
      <c r="ME62" s="31"/>
      <c r="MF62" s="31"/>
      <c r="MG62" s="31"/>
      <c r="MH62" s="31"/>
      <c r="MI62" s="31"/>
      <c r="MJ62" s="31"/>
      <c r="MK62" s="31"/>
      <c r="ML62" s="31"/>
      <c r="MM62" s="31"/>
      <c r="MN62" s="31"/>
      <c r="MO62" s="31"/>
      <c r="MP62" s="31"/>
      <c r="MQ62" s="31"/>
      <c r="MR62" s="31"/>
      <c r="MS62" s="31"/>
      <c r="MT62" s="31"/>
      <c r="MU62" s="31"/>
      <c r="MV62" s="31"/>
      <c r="MW62" s="31"/>
      <c r="MX62" s="31"/>
      <c r="MY62" s="31"/>
      <c r="MZ62" s="31"/>
      <c r="NA62" s="31"/>
      <c r="NB62" s="31"/>
      <c r="NC62" s="31"/>
      <c r="ND62" s="31"/>
      <c r="NE62" s="31"/>
      <c r="NF62" s="31"/>
      <c r="NG62" s="31"/>
      <c r="NH62" s="31"/>
      <c r="NI62" s="31"/>
      <c r="NJ62" s="31"/>
      <c r="NK62" s="31"/>
      <c r="NL62" s="31"/>
      <c r="NM62" s="31"/>
      <c r="NN62" s="31"/>
      <c r="NO62" s="31"/>
      <c r="NP62" s="31"/>
      <c r="NQ62" s="31"/>
      <c r="NR62" s="31"/>
      <c r="NS62" s="31"/>
      <c r="NT62" s="31"/>
      <c r="NU62" s="31"/>
      <c r="NV62" s="31"/>
      <c r="NW62" s="31"/>
      <c r="NX62" s="31"/>
      <c r="NY62" s="31"/>
      <c r="NZ62" s="31"/>
      <c r="OA62" s="31"/>
      <c r="OB62" s="31"/>
      <c r="OC62" s="31"/>
      <c r="OD62" s="31"/>
      <c r="OE62" s="31"/>
      <c r="OF62" s="31"/>
      <c r="OG62" s="31"/>
      <c r="OH62" s="31"/>
      <c r="OI62" s="31"/>
      <c r="OJ62" s="31"/>
      <c r="OK62" s="31"/>
      <c r="OL62" s="31"/>
      <c r="OM62" s="31"/>
      <c r="ON62" s="31"/>
      <c r="OO62" s="31"/>
      <c r="OP62" s="31"/>
      <c r="OQ62" s="31"/>
      <c r="OR62" s="31"/>
      <c r="OS62" s="31"/>
      <c r="OT62" s="31"/>
      <c r="OU62" s="31"/>
      <c r="OV62" s="31"/>
      <c r="OW62" s="31"/>
      <c r="OX62" s="31"/>
      <c r="OY62" s="31"/>
      <c r="OZ62" s="31"/>
      <c r="PA62" s="31"/>
      <c r="PB62" s="31"/>
      <c r="PC62" s="31"/>
      <c r="PD62" s="31"/>
      <c r="PE62" s="31"/>
      <c r="PF62" s="31"/>
      <c r="PG62" s="31"/>
      <c r="PH62" s="31"/>
      <c r="PI62" s="31"/>
      <c r="PJ62" s="31"/>
      <c r="PK62" s="31"/>
      <c r="PL62" s="31"/>
      <c r="PM62" s="31"/>
      <c r="PN62" s="31"/>
      <c r="PO62" s="31"/>
      <c r="PP62" s="31"/>
      <c r="PQ62" s="31"/>
      <c r="PR62" s="31"/>
      <c r="PS62" s="31"/>
      <c r="PT62" s="31"/>
      <c r="PU62" s="31"/>
      <c r="PV62" s="31"/>
      <c r="PW62" s="31"/>
      <c r="PX62" s="31"/>
      <c r="PY62" s="31"/>
      <c r="PZ62" s="31"/>
      <c r="QA62" s="31"/>
      <c r="QB62" s="31"/>
      <c r="QC62" s="31"/>
    </row>
    <row r="63" spans="1:445">
      <c r="A63" s="36" t="s">
        <v>106</v>
      </c>
      <c r="B63" s="33" t="s">
        <v>27</v>
      </c>
      <c r="C63" s="33">
        <v>120</v>
      </c>
      <c r="D63" s="33" t="s">
        <v>38</v>
      </c>
      <c r="E63" s="33"/>
      <c r="F63" s="33">
        <v>1199</v>
      </c>
      <c r="G63" s="33">
        <v>55</v>
      </c>
      <c r="H63" s="33"/>
      <c r="I63" s="33">
        <v>143</v>
      </c>
      <c r="J63" s="33">
        <v>143</v>
      </c>
      <c r="K63" s="33">
        <v>143</v>
      </c>
      <c r="L63" s="33">
        <v>143</v>
      </c>
      <c r="M63" s="33">
        <v>143</v>
      </c>
      <c r="N63" s="33">
        <v>143</v>
      </c>
      <c r="O63" s="33">
        <v>143</v>
      </c>
      <c r="P63" s="33">
        <v>143</v>
      </c>
      <c r="Q63" s="33"/>
      <c r="R63" s="33"/>
      <c r="S63" s="33"/>
      <c r="T63" s="20">
        <f t="shared" si="1"/>
        <v>1199</v>
      </c>
      <c r="U63" s="20">
        <f t="shared" si="6"/>
        <v>0</v>
      </c>
      <c r="V63" s="34">
        <f t="shared" si="4"/>
        <v>1</v>
      </c>
      <c r="W63" s="37"/>
      <c r="X63" s="35" t="str">
        <f t="shared" si="5"/>
        <v/>
      </c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  <c r="IS63" s="31"/>
      <c r="IT63" s="31"/>
      <c r="IU63" s="31"/>
      <c r="IV63" s="31"/>
      <c r="IW63" s="31"/>
      <c r="IX63" s="31"/>
      <c r="IY63" s="31"/>
      <c r="IZ63" s="31"/>
      <c r="JA63" s="31"/>
      <c r="JB63" s="31"/>
      <c r="JC63" s="31"/>
      <c r="JD63" s="31"/>
      <c r="JE63" s="31"/>
      <c r="JF63" s="31"/>
      <c r="JG63" s="31"/>
      <c r="JH63" s="31"/>
      <c r="JI63" s="31"/>
      <c r="JJ63" s="31"/>
      <c r="JK63" s="31"/>
      <c r="JL63" s="31"/>
      <c r="JM63" s="31"/>
      <c r="JN63" s="31"/>
      <c r="JO63" s="31"/>
      <c r="JP63" s="31"/>
      <c r="JQ63" s="31"/>
      <c r="JR63" s="31"/>
      <c r="JS63" s="31"/>
      <c r="JT63" s="31"/>
      <c r="JU63" s="31"/>
      <c r="JV63" s="31"/>
      <c r="JW63" s="31"/>
      <c r="JX63" s="31"/>
      <c r="JY63" s="31"/>
      <c r="JZ63" s="31"/>
      <c r="KA63" s="31"/>
      <c r="KB63" s="31"/>
      <c r="KC63" s="31"/>
      <c r="KD63" s="31"/>
      <c r="KE63" s="31"/>
      <c r="KF63" s="31"/>
      <c r="KG63" s="31"/>
      <c r="KH63" s="31"/>
      <c r="KI63" s="31"/>
      <c r="KJ63" s="31"/>
      <c r="KK63" s="31"/>
      <c r="KL63" s="31"/>
      <c r="KM63" s="31"/>
      <c r="KN63" s="31"/>
      <c r="KO63" s="31"/>
      <c r="KP63" s="31"/>
      <c r="KQ63" s="31"/>
      <c r="KR63" s="31"/>
      <c r="KS63" s="31"/>
      <c r="KT63" s="31"/>
      <c r="KU63" s="31"/>
      <c r="KV63" s="31"/>
      <c r="KW63" s="31"/>
      <c r="KX63" s="31"/>
      <c r="KY63" s="31"/>
      <c r="KZ63" s="31"/>
      <c r="LA63" s="31"/>
      <c r="LB63" s="31"/>
      <c r="LC63" s="31"/>
      <c r="LD63" s="31"/>
      <c r="LE63" s="31"/>
      <c r="LF63" s="31"/>
      <c r="LG63" s="31"/>
      <c r="LH63" s="31"/>
      <c r="LI63" s="31"/>
      <c r="LJ63" s="31"/>
      <c r="LK63" s="31"/>
      <c r="LL63" s="31"/>
      <c r="LM63" s="31"/>
      <c r="LN63" s="31"/>
      <c r="LO63" s="31"/>
      <c r="LP63" s="31"/>
      <c r="LQ63" s="31"/>
      <c r="LR63" s="31"/>
      <c r="LS63" s="31"/>
      <c r="LT63" s="31"/>
      <c r="LU63" s="31"/>
      <c r="LV63" s="31"/>
      <c r="LW63" s="31"/>
      <c r="LX63" s="31"/>
      <c r="LY63" s="31"/>
      <c r="LZ63" s="31"/>
      <c r="MA63" s="31"/>
      <c r="MB63" s="31"/>
      <c r="MC63" s="31"/>
      <c r="MD63" s="31"/>
      <c r="ME63" s="31"/>
      <c r="MF63" s="31"/>
      <c r="MG63" s="31"/>
      <c r="MH63" s="31"/>
      <c r="MI63" s="31"/>
      <c r="MJ63" s="31"/>
      <c r="MK63" s="31"/>
      <c r="ML63" s="31"/>
      <c r="MM63" s="31"/>
      <c r="MN63" s="31"/>
      <c r="MO63" s="31"/>
      <c r="MP63" s="31"/>
      <c r="MQ63" s="31"/>
      <c r="MR63" s="31"/>
      <c r="MS63" s="31"/>
      <c r="MT63" s="31"/>
      <c r="MU63" s="31"/>
      <c r="MV63" s="31"/>
      <c r="MW63" s="31"/>
      <c r="MX63" s="31"/>
      <c r="MY63" s="31"/>
      <c r="MZ63" s="31"/>
      <c r="NA63" s="31"/>
      <c r="NB63" s="31"/>
      <c r="NC63" s="31"/>
      <c r="ND63" s="31"/>
      <c r="NE63" s="31"/>
      <c r="NF63" s="31"/>
      <c r="NG63" s="31"/>
      <c r="NH63" s="31"/>
      <c r="NI63" s="31"/>
      <c r="NJ63" s="31"/>
      <c r="NK63" s="31"/>
      <c r="NL63" s="31"/>
      <c r="NM63" s="31"/>
      <c r="NN63" s="31"/>
      <c r="NO63" s="31"/>
      <c r="NP63" s="31"/>
      <c r="NQ63" s="31"/>
      <c r="NR63" s="31"/>
      <c r="NS63" s="31"/>
      <c r="NT63" s="31"/>
      <c r="NU63" s="31"/>
      <c r="NV63" s="31"/>
      <c r="NW63" s="31"/>
      <c r="NX63" s="31"/>
      <c r="NY63" s="31"/>
      <c r="NZ63" s="31"/>
      <c r="OA63" s="31"/>
      <c r="OB63" s="31"/>
      <c r="OC63" s="31"/>
      <c r="OD63" s="31"/>
      <c r="OE63" s="31"/>
      <c r="OF63" s="31"/>
      <c r="OG63" s="31"/>
      <c r="OH63" s="31"/>
      <c r="OI63" s="31"/>
      <c r="OJ63" s="31"/>
      <c r="OK63" s="31"/>
      <c r="OL63" s="31"/>
      <c r="OM63" s="31"/>
      <c r="ON63" s="31"/>
      <c r="OO63" s="31"/>
      <c r="OP63" s="31"/>
      <c r="OQ63" s="31"/>
      <c r="OR63" s="31"/>
      <c r="OS63" s="31"/>
      <c r="OT63" s="31"/>
      <c r="OU63" s="31"/>
      <c r="OV63" s="31"/>
      <c r="OW63" s="31"/>
      <c r="OX63" s="31"/>
      <c r="OY63" s="31"/>
      <c r="OZ63" s="31"/>
      <c r="PA63" s="31"/>
      <c r="PB63" s="31"/>
      <c r="PC63" s="31"/>
      <c r="PD63" s="31"/>
      <c r="PE63" s="31"/>
      <c r="PF63" s="31"/>
      <c r="PG63" s="31"/>
      <c r="PH63" s="31"/>
      <c r="PI63" s="31"/>
      <c r="PJ63" s="31"/>
      <c r="PK63" s="31"/>
      <c r="PL63" s="31"/>
      <c r="PM63" s="31"/>
      <c r="PN63" s="31"/>
      <c r="PO63" s="31"/>
      <c r="PP63" s="31"/>
      <c r="PQ63" s="31"/>
      <c r="PR63" s="31"/>
      <c r="PS63" s="31"/>
      <c r="PT63" s="31"/>
      <c r="PU63" s="31"/>
      <c r="PV63" s="31"/>
      <c r="PW63" s="31"/>
      <c r="PX63" s="31"/>
      <c r="PY63" s="31"/>
      <c r="PZ63" s="31"/>
      <c r="QA63" s="31"/>
      <c r="QB63" s="31"/>
      <c r="QC63" s="31"/>
    </row>
    <row r="64" spans="1:445" ht="18" customHeight="1">
      <c r="A64" s="36" t="s">
        <v>107</v>
      </c>
      <c r="B64" s="33" t="s">
        <v>27</v>
      </c>
      <c r="C64" s="33"/>
      <c r="D64" s="33" t="s">
        <v>108</v>
      </c>
      <c r="E64" s="33"/>
      <c r="F64" s="33">
        <v>800</v>
      </c>
      <c r="G64" s="33">
        <v>50</v>
      </c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20">
        <f t="shared" si="1"/>
        <v>50</v>
      </c>
      <c r="U64" s="20">
        <f t="shared" si="6"/>
        <v>0</v>
      </c>
      <c r="V64" s="34">
        <f t="shared" si="4"/>
        <v>1</v>
      </c>
      <c r="W64" s="37" t="s">
        <v>54</v>
      </c>
      <c r="X64" s="35">
        <f t="shared" si="5"/>
        <v>750</v>
      </c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  <c r="DW64" s="31"/>
      <c r="DX64" s="31"/>
      <c r="DY64" s="31"/>
      <c r="DZ64" s="31"/>
      <c r="EA64" s="31"/>
      <c r="EB64" s="31"/>
      <c r="EC64" s="31"/>
      <c r="ED64" s="31"/>
      <c r="EE64" s="31"/>
      <c r="EF64" s="31"/>
      <c r="EG64" s="31"/>
      <c r="EH64" s="31"/>
      <c r="EI64" s="31"/>
      <c r="EJ64" s="31"/>
      <c r="EK64" s="31"/>
      <c r="EL64" s="31"/>
      <c r="EM64" s="31"/>
      <c r="EN64" s="31"/>
      <c r="EO64" s="31"/>
      <c r="EP64" s="31"/>
      <c r="EQ64" s="31"/>
      <c r="ER64" s="31"/>
      <c r="ES64" s="31"/>
      <c r="ET64" s="31"/>
      <c r="EU64" s="31"/>
      <c r="EV64" s="31"/>
      <c r="EW64" s="31"/>
      <c r="EX64" s="31"/>
      <c r="EY64" s="31"/>
      <c r="EZ64" s="31"/>
      <c r="FA64" s="31"/>
      <c r="FB64" s="31"/>
      <c r="FC64" s="31"/>
      <c r="FD64" s="31"/>
      <c r="FE64" s="31"/>
      <c r="FF64" s="31"/>
      <c r="FG64" s="31"/>
      <c r="FH64" s="31"/>
      <c r="FI64" s="31"/>
      <c r="FJ64" s="31"/>
      <c r="FK64" s="31"/>
      <c r="FL64" s="31"/>
      <c r="FM64" s="31"/>
      <c r="FN64" s="31"/>
      <c r="FO64" s="31"/>
      <c r="FP64" s="31"/>
      <c r="FQ64" s="31"/>
      <c r="FR64" s="31"/>
      <c r="FS64" s="31"/>
      <c r="FT64" s="31"/>
      <c r="FU64" s="31"/>
      <c r="FV64" s="31"/>
      <c r="FW64" s="31"/>
      <c r="FX64" s="31"/>
      <c r="FY64" s="31"/>
      <c r="FZ64" s="31"/>
      <c r="GA64" s="31"/>
      <c r="GB64" s="31"/>
      <c r="GC64" s="31"/>
      <c r="GD64" s="31"/>
      <c r="GE64" s="31"/>
      <c r="GF64" s="31"/>
      <c r="GG64" s="31"/>
      <c r="GH64" s="31"/>
      <c r="GI64" s="31"/>
      <c r="GJ64" s="31"/>
      <c r="GK64" s="31"/>
      <c r="GL64" s="31"/>
      <c r="GM64" s="31"/>
      <c r="GN64" s="31"/>
      <c r="GO64" s="31"/>
      <c r="GP64" s="31"/>
      <c r="GQ64" s="31"/>
      <c r="GR64" s="31"/>
      <c r="GS64" s="31"/>
      <c r="GT64" s="31"/>
      <c r="GU64" s="31"/>
      <c r="GV64" s="31"/>
      <c r="GW64" s="31"/>
      <c r="GX64" s="31"/>
      <c r="GY64" s="31"/>
      <c r="GZ64" s="31"/>
      <c r="HA64" s="31"/>
      <c r="HB64" s="31"/>
      <c r="HC64" s="31"/>
      <c r="HD64" s="31"/>
      <c r="HE64" s="31"/>
      <c r="HF64" s="31"/>
      <c r="HG64" s="31"/>
      <c r="HH64" s="31"/>
      <c r="HI64" s="31"/>
      <c r="HJ64" s="31"/>
      <c r="HK64" s="31"/>
      <c r="HL64" s="31"/>
      <c r="HM64" s="31"/>
      <c r="HN64" s="31"/>
      <c r="HO64" s="31"/>
      <c r="HP64" s="31"/>
      <c r="HQ64" s="31"/>
      <c r="HR64" s="31"/>
      <c r="HS64" s="31"/>
      <c r="HT64" s="31"/>
      <c r="HU64" s="31"/>
      <c r="HV64" s="31"/>
      <c r="HW64" s="31"/>
      <c r="HX64" s="31"/>
      <c r="HY64" s="31"/>
      <c r="HZ64" s="31"/>
      <c r="IA64" s="31"/>
      <c r="IB64" s="31"/>
      <c r="IC64" s="31"/>
      <c r="ID64" s="31"/>
      <c r="IE64" s="31"/>
      <c r="IF64" s="31"/>
      <c r="IG64" s="31"/>
      <c r="IH64" s="31"/>
      <c r="II64" s="31"/>
      <c r="IJ64" s="31"/>
      <c r="IK64" s="31"/>
      <c r="IL64" s="31"/>
      <c r="IM64" s="31"/>
      <c r="IN64" s="31"/>
      <c r="IO64" s="31"/>
      <c r="IP64" s="31"/>
      <c r="IQ64" s="31"/>
      <c r="IR64" s="31"/>
      <c r="IS64" s="31"/>
      <c r="IT64" s="31"/>
      <c r="IU64" s="31"/>
      <c r="IV64" s="31"/>
      <c r="IW64" s="31"/>
      <c r="IX64" s="31"/>
      <c r="IY64" s="31"/>
      <c r="IZ64" s="31"/>
      <c r="JA64" s="31"/>
      <c r="JB64" s="31"/>
      <c r="JC64" s="31"/>
      <c r="JD64" s="31"/>
      <c r="JE64" s="31"/>
      <c r="JF64" s="31"/>
      <c r="JG64" s="31"/>
      <c r="JH64" s="31"/>
      <c r="JI64" s="31"/>
      <c r="JJ64" s="31"/>
      <c r="JK64" s="31"/>
      <c r="JL64" s="31"/>
      <c r="JM64" s="31"/>
      <c r="JN64" s="31"/>
      <c r="JO64" s="31"/>
      <c r="JP64" s="31"/>
      <c r="JQ64" s="31"/>
      <c r="JR64" s="31"/>
      <c r="JS64" s="31"/>
      <c r="JT64" s="31"/>
      <c r="JU64" s="31"/>
      <c r="JV64" s="31"/>
      <c r="JW64" s="31"/>
      <c r="JX64" s="31"/>
      <c r="JY64" s="31"/>
      <c r="JZ64" s="31"/>
      <c r="KA64" s="31"/>
      <c r="KB64" s="31"/>
      <c r="KC64" s="31"/>
      <c r="KD64" s="31"/>
      <c r="KE64" s="31"/>
      <c r="KF64" s="31"/>
      <c r="KG64" s="31"/>
      <c r="KH64" s="31"/>
      <c r="KI64" s="31"/>
      <c r="KJ64" s="31"/>
      <c r="KK64" s="31"/>
      <c r="KL64" s="31"/>
      <c r="KM64" s="31"/>
      <c r="KN64" s="31"/>
      <c r="KO64" s="31"/>
      <c r="KP64" s="31"/>
      <c r="KQ64" s="31"/>
      <c r="KR64" s="31"/>
      <c r="KS64" s="31"/>
      <c r="KT64" s="31"/>
      <c r="KU64" s="31"/>
      <c r="KV64" s="31"/>
      <c r="KW64" s="31"/>
      <c r="KX64" s="31"/>
      <c r="KY64" s="31"/>
      <c r="KZ64" s="31"/>
      <c r="LA64" s="31"/>
      <c r="LB64" s="31"/>
      <c r="LC64" s="31"/>
      <c r="LD64" s="31"/>
      <c r="LE64" s="31"/>
      <c r="LF64" s="31"/>
      <c r="LG64" s="31"/>
      <c r="LH64" s="31"/>
      <c r="LI64" s="31"/>
      <c r="LJ64" s="31"/>
      <c r="LK64" s="31"/>
      <c r="LL64" s="31"/>
      <c r="LM64" s="31"/>
      <c r="LN64" s="31"/>
      <c r="LO64" s="31"/>
      <c r="LP64" s="31"/>
      <c r="LQ64" s="31"/>
      <c r="LR64" s="31"/>
      <c r="LS64" s="31"/>
      <c r="LT64" s="31"/>
      <c r="LU64" s="31"/>
      <c r="LV64" s="31"/>
      <c r="LW64" s="31"/>
      <c r="LX64" s="31"/>
      <c r="LY64" s="31"/>
      <c r="LZ64" s="31"/>
      <c r="MA64" s="31"/>
      <c r="MB64" s="31"/>
      <c r="MC64" s="31"/>
      <c r="MD64" s="31"/>
      <c r="ME64" s="31"/>
      <c r="MF64" s="31"/>
      <c r="MG64" s="31"/>
      <c r="MH64" s="31"/>
      <c r="MI64" s="31"/>
      <c r="MJ64" s="31"/>
      <c r="MK64" s="31"/>
      <c r="ML64" s="31"/>
      <c r="MM64" s="31"/>
      <c r="MN64" s="31"/>
      <c r="MO64" s="31"/>
      <c r="MP64" s="31"/>
      <c r="MQ64" s="31"/>
      <c r="MR64" s="31"/>
      <c r="MS64" s="31"/>
      <c r="MT64" s="31"/>
      <c r="MU64" s="31"/>
      <c r="MV64" s="31"/>
      <c r="MW64" s="31"/>
      <c r="MX64" s="31"/>
      <c r="MY64" s="31"/>
      <c r="MZ64" s="31"/>
      <c r="NA64" s="31"/>
      <c r="NB64" s="31"/>
      <c r="NC64" s="31"/>
      <c r="ND64" s="31"/>
      <c r="NE64" s="31"/>
      <c r="NF64" s="31"/>
      <c r="NG64" s="31"/>
      <c r="NH64" s="31"/>
      <c r="NI64" s="31"/>
      <c r="NJ64" s="31"/>
      <c r="NK64" s="31"/>
      <c r="NL64" s="31"/>
      <c r="NM64" s="31"/>
      <c r="NN64" s="31"/>
      <c r="NO64" s="31"/>
      <c r="NP64" s="31"/>
      <c r="NQ64" s="31"/>
      <c r="NR64" s="31"/>
      <c r="NS64" s="31"/>
      <c r="NT64" s="31"/>
      <c r="NU64" s="31"/>
      <c r="NV64" s="31"/>
      <c r="NW64" s="31"/>
      <c r="NX64" s="31"/>
      <c r="NY64" s="31"/>
      <c r="NZ64" s="31"/>
      <c r="OA64" s="31"/>
      <c r="OB64" s="31"/>
      <c r="OC64" s="31"/>
      <c r="OD64" s="31"/>
      <c r="OE64" s="31"/>
      <c r="OF64" s="31"/>
      <c r="OG64" s="31"/>
      <c r="OH64" s="31"/>
      <c r="OI64" s="31"/>
      <c r="OJ64" s="31"/>
      <c r="OK64" s="31"/>
      <c r="OL64" s="31"/>
      <c r="OM64" s="31"/>
      <c r="ON64" s="31"/>
      <c r="OO64" s="31"/>
      <c r="OP64" s="31"/>
      <c r="OQ64" s="31"/>
      <c r="OR64" s="31"/>
      <c r="OS64" s="31"/>
      <c r="OT64" s="31"/>
      <c r="OU64" s="31"/>
      <c r="OV64" s="31"/>
      <c r="OW64" s="31"/>
      <c r="OX64" s="31"/>
      <c r="OY64" s="31"/>
      <c r="OZ64" s="31"/>
      <c r="PA64" s="31"/>
      <c r="PB64" s="31"/>
      <c r="PC64" s="31"/>
      <c r="PD64" s="31"/>
      <c r="PE64" s="31"/>
      <c r="PF64" s="31"/>
      <c r="PG64" s="31"/>
      <c r="PH64" s="31"/>
      <c r="PI64" s="31"/>
      <c r="PJ64" s="31"/>
      <c r="PK64" s="31"/>
      <c r="PL64" s="31"/>
      <c r="PM64" s="31"/>
      <c r="PN64" s="31"/>
      <c r="PO64" s="31"/>
      <c r="PP64" s="31"/>
      <c r="PQ64" s="31"/>
      <c r="PR64" s="31"/>
      <c r="PS64" s="31"/>
      <c r="PT64" s="31"/>
      <c r="PU64" s="31"/>
      <c r="PV64" s="31"/>
      <c r="PW64" s="31"/>
      <c r="PX64" s="31"/>
      <c r="PY64" s="31"/>
      <c r="PZ64" s="31"/>
      <c r="QA64" s="31"/>
      <c r="QB64" s="31"/>
      <c r="QC64" s="31"/>
    </row>
    <row r="65" spans="1:445">
      <c r="A65" s="36" t="s">
        <v>109</v>
      </c>
      <c r="B65" s="33" t="s">
        <v>27</v>
      </c>
      <c r="C65" s="33"/>
      <c r="D65" s="33" t="s">
        <v>110</v>
      </c>
      <c r="E65" s="33"/>
      <c r="F65" s="33">
        <v>450</v>
      </c>
      <c r="G65" s="33">
        <v>50</v>
      </c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20">
        <f t="shared" si="1"/>
        <v>50</v>
      </c>
      <c r="U65" s="20">
        <f t="shared" si="6"/>
        <v>0</v>
      </c>
      <c r="V65" s="34">
        <f t="shared" si="4"/>
        <v>1</v>
      </c>
      <c r="W65" s="38" t="s">
        <v>54</v>
      </c>
      <c r="X65" s="35">
        <f t="shared" si="5"/>
        <v>400</v>
      </c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CU65" s="31"/>
      <c r="CV65" s="31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  <c r="DW65" s="31"/>
      <c r="DX65" s="31"/>
      <c r="DY65" s="31"/>
      <c r="DZ65" s="31"/>
      <c r="EA65" s="31"/>
      <c r="EB65" s="31"/>
      <c r="EC65" s="31"/>
      <c r="ED65" s="31"/>
      <c r="EE65" s="31"/>
      <c r="EF65" s="31"/>
      <c r="EG65" s="31"/>
      <c r="EH65" s="31"/>
      <c r="EI65" s="31"/>
      <c r="EJ65" s="31"/>
      <c r="EK65" s="31"/>
      <c r="EL65" s="31"/>
      <c r="EM65" s="31"/>
      <c r="EN65" s="31"/>
      <c r="EO65" s="31"/>
      <c r="EP65" s="31"/>
      <c r="EQ65" s="31"/>
      <c r="ER65" s="31"/>
      <c r="ES65" s="31"/>
      <c r="ET65" s="31"/>
      <c r="EU65" s="31"/>
      <c r="EV65" s="31"/>
      <c r="EW65" s="31"/>
      <c r="EX65" s="31"/>
      <c r="EY65" s="31"/>
      <c r="EZ65" s="31"/>
      <c r="FA65" s="31"/>
      <c r="FB65" s="31"/>
      <c r="FC65" s="31"/>
      <c r="FD65" s="31"/>
      <c r="FE65" s="31"/>
      <c r="FF65" s="31"/>
      <c r="FG65" s="31"/>
      <c r="FH65" s="31"/>
      <c r="FI65" s="31"/>
      <c r="FJ65" s="31"/>
      <c r="FK65" s="31"/>
      <c r="FL65" s="31"/>
      <c r="FM65" s="31"/>
      <c r="FN65" s="31"/>
      <c r="FO65" s="31"/>
      <c r="FP65" s="31"/>
      <c r="FQ65" s="31"/>
      <c r="FR65" s="31"/>
      <c r="FS65" s="31"/>
      <c r="FT65" s="31"/>
      <c r="FU65" s="31"/>
      <c r="FV65" s="31"/>
      <c r="FW65" s="31"/>
      <c r="FX65" s="31"/>
      <c r="FY65" s="31"/>
      <c r="FZ65" s="31"/>
      <c r="GA65" s="31"/>
      <c r="GB65" s="31"/>
      <c r="GC65" s="31"/>
      <c r="GD65" s="31"/>
      <c r="GE65" s="31"/>
      <c r="GF65" s="31"/>
      <c r="GG65" s="31"/>
      <c r="GH65" s="31"/>
      <c r="GI65" s="31"/>
      <c r="GJ65" s="31"/>
      <c r="GK65" s="31"/>
      <c r="GL65" s="31"/>
      <c r="GM65" s="31"/>
      <c r="GN65" s="31"/>
      <c r="GO65" s="31"/>
      <c r="GP65" s="31"/>
      <c r="GQ65" s="31"/>
      <c r="GR65" s="31"/>
      <c r="GS65" s="31"/>
      <c r="GT65" s="31"/>
      <c r="GU65" s="31"/>
      <c r="GV65" s="31"/>
      <c r="GW65" s="31"/>
      <c r="GX65" s="31"/>
      <c r="GY65" s="31"/>
      <c r="GZ65" s="31"/>
      <c r="HA65" s="31"/>
      <c r="HB65" s="31"/>
      <c r="HC65" s="31"/>
      <c r="HD65" s="31"/>
      <c r="HE65" s="31"/>
      <c r="HF65" s="31"/>
      <c r="HG65" s="31"/>
      <c r="HH65" s="31"/>
      <c r="HI65" s="31"/>
      <c r="HJ65" s="31"/>
      <c r="HK65" s="31"/>
      <c r="HL65" s="31"/>
      <c r="HM65" s="31"/>
      <c r="HN65" s="31"/>
      <c r="HO65" s="31"/>
      <c r="HP65" s="31"/>
      <c r="HQ65" s="31"/>
      <c r="HR65" s="31"/>
      <c r="HS65" s="31"/>
      <c r="HT65" s="31"/>
      <c r="HU65" s="31"/>
      <c r="HV65" s="31"/>
      <c r="HW65" s="31"/>
      <c r="HX65" s="31"/>
      <c r="HY65" s="31"/>
      <c r="HZ65" s="31"/>
      <c r="IA65" s="31"/>
      <c r="IB65" s="31"/>
      <c r="IC65" s="31"/>
      <c r="ID65" s="31"/>
      <c r="IE65" s="31"/>
      <c r="IF65" s="31"/>
      <c r="IG65" s="31"/>
      <c r="IH65" s="31"/>
      <c r="II65" s="31"/>
      <c r="IJ65" s="31"/>
      <c r="IK65" s="31"/>
      <c r="IL65" s="31"/>
      <c r="IM65" s="31"/>
      <c r="IN65" s="31"/>
      <c r="IO65" s="31"/>
      <c r="IP65" s="31"/>
      <c r="IQ65" s="31"/>
      <c r="IR65" s="31"/>
      <c r="IS65" s="31"/>
      <c r="IT65" s="31"/>
      <c r="IU65" s="31"/>
      <c r="IV65" s="31"/>
      <c r="IW65" s="31"/>
      <c r="IX65" s="31"/>
      <c r="IY65" s="31"/>
      <c r="IZ65" s="31"/>
      <c r="JA65" s="31"/>
      <c r="JB65" s="31"/>
      <c r="JC65" s="31"/>
      <c r="JD65" s="31"/>
      <c r="JE65" s="31"/>
      <c r="JF65" s="31"/>
      <c r="JG65" s="31"/>
      <c r="JH65" s="31"/>
      <c r="JI65" s="31"/>
      <c r="JJ65" s="31"/>
      <c r="JK65" s="31"/>
      <c r="JL65" s="31"/>
      <c r="JM65" s="31"/>
      <c r="JN65" s="31"/>
      <c r="JO65" s="31"/>
      <c r="JP65" s="31"/>
      <c r="JQ65" s="31"/>
      <c r="JR65" s="31"/>
      <c r="JS65" s="31"/>
      <c r="JT65" s="31"/>
      <c r="JU65" s="31"/>
      <c r="JV65" s="31"/>
      <c r="JW65" s="31"/>
      <c r="JX65" s="31"/>
      <c r="JY65" s="31"/>
      <c r="JZ65" s="31"/>
      <c r="KA65" s="31"/>
      <c r="KB65" s="31"/>
      <c r="KC65" s="31"/>
      <c r="KD65" s="31"/>
      <c r="KE65" s="31"/>
      <c r="KF65" s="31"/>
      <c r="KG65" s="31"/>
      <c r="KH65" s="31"/>
      <c r="KI65" s="31"/>
      <c r="KJ65" s="31"/>
      <c r="KK65" s="31"/>
      <c r="KL65" s="31"/>
      <c r="KM65" s="31"/>
      <c r="KN65" s="31"/>
      <c r="KO65" s="31"/>
      <c r="KP65" s="31"/>
      <c r="KQ65" s="31"/>
      <c r="KR65" s="31"/>
      <c r="KS65" s="31"/>
      <c r="KT65" s="31"/>
      <c r="KU65" s="31"/>
      <c r="KV65" s="31"/>
      <c r="KW65" s="31"/>
      <c r="KX65" s="31"/>
      <c r="KY65" s="31"/>
      <c r="KZ65" s="31"/>
      <c r="LA65" s="31"/>
      <c r="LB65" s="31"/>
      <c r="LC65" s="31"/>
      <c r="LD65" s="31"/>
      <c r="LE65" s="31"/>
      <c r="LF65" s="31"/>
      <c r="LG65" s="31"/>
      <c r="LH65" s="31"/>
      <c r="LI65" s="31"/>
      <c r="LJ65" s="31"/>
      <c r="LK65" s="31"/>
      <c r="LL65" s="31"/>
      <c r="LM65" s="31"/>
      <c r="LN65" s="31"/>
      <c r="LO65" s="31"/>
      <c r="LP65" s="31"/>
      <c r="LQ65" s="31"/>
      <c r="LR65" s="31"/>
      <c r="LS65" s="31"/>
      <c r="LT65" s="31"/>
      <c r="LU65" s="31"/>
      <c r="LV65" s="31"/>
      <c r="LW65" s="31"/>
      <c r="LX65" s="31"/>
      <c r="LY65" s="31"/>
      <c r="LZ65" s="31"/>
      <c r="MA65" s="31"/>
      <c r="MB65" s="31"/>
      <c r="MC65" s="31"/>
      <c r="MD65" s="31"/>
      <c r="ME65" s="31"/>
      <c r="MF65" s="31"/>
      <c r="MG65" s="31"/>
      <c r="MH65" s="31"/>
      <c r="MI65" s="31"/>
      <c r="MJ65" s="31"/>
      <c r="MK65" s="31"/>
      <c r="ML65" s="31"/>
      <c r="MM65" s="31"/>
      <c r="MN65" s="31"/>
      <c r="MO65" s="31"/>
      <c r="MP65" s="31"/>
      <c r="MQ65" s="31"/>
      <c r="MR65" s="31"/>
      <c r="MS65" s="31"/>
      <c r="MT65" s="31"/>
      <c r="MU65" s="31"/>
      <c r="MV65" s="31"/>
      <c r="MW65" s="31"/>
      <c r="MX65" s="31"/>
      <c r="MY65" s="31"/>
      <c r="MZ65" s="31"/>
      <c r="NA65" s="31"/>
      <c r="NB65" s="31"/>
      <c r="NC65" s="31"/>
      <c r="ND65" s="31"/>
      <c r="NE65" s="31"/>
      <c r="NF65" s="31"/>
      <c r="NG65" s="31"/>
      <c r="NH65" s="31"/>
      <c r="NI65" s="31"/>
      <c r="NJ65" s="31"/>
      <c r="NK65" s="31"/>
      <c r="NL65" s="31"/>
      <c r="NM65" s="31"/>
      <c r="NN65" s="31"/>
      <c r="NO65" s="31"/>
      <c r="NP65" s="31"/>
      <c r="NQ65" s="31"/>
      <c r="NR65" s="31"/>
      <c r="NS65" s="31"/>
      <c r="NT65" s="31"/>
      <c r="NU65" s="31"/>
      <c r="NV65" s="31"/>
      <c r="NW65" s="31"/>
      <c r="NX65" s="31"/>
      <c r="NY65" s="31"/>
      <c r="NZ65" s="31"/>
      <c r="OA65" s="31"/>
      <c r="OB65" s="31"/>
      <c r="OC65" s="31"/>
      <c r="OD65" s="31"/>
      <c r="OE65" s="31"/>
      <c r="OF65" s="31"/>
      <c r="OG65" s="31"/>
      <c r="OH65" s="31"/>
      <c r="OI65" s="31"/>
      <c r="OJ65" s="31"/>
      <c r="OK65" s="31"/>
      <c r="OL65" s="31"/>
      <c r="OM65" s="31"/>
      <c r="ON65" s="31"/>
      <c r="OO65" s="31"/>
      <c r="OP65" s="31"/>
      <c r="OQ65" s="31"/>
      <c r="OR65" s="31"/>
      <c r="OS65" s="31"/>
      <c r="OT65" s="31"/>
      <c r="OU65" s="31"/>
      <c r="OV65" s="31"/>
      <c r="OW65" s="31"/>
      <c r="OX65" s="31"/>
      <c r="OY65" s="31"/>
      <c r="OZ65" s="31"/>
      <c r="PA65" s="31"/>
      <c r="PB65" s="31"/>
      <c r="PC65" s="31"/>
      <c r="PD65" s="31"/>
      <c r="PE65" s="31"/>
      <c r="PF65" s="31"/>
      <c r="PG65" s="31"/>
      <c r="PH65" s="31"/>
      <c r="PI65" s="31"/>
      <c r="PJ65" s="31"/>
      <c r="PK65" s="31"/>
      <c r="PL65" s="31"/>
      <c r="PM65" s="31"/>
      <c r="PN65" s="31"/>
      <c r="PO65" s="31"/>
      <c r="PP65" s="31"/>
      <c r="PQ65" s="31"/>
      <c r="PR65" s="31"/>
      <c r="PS65" s="31"/>
      <c r="PT65" s="31"/>
      <c r="PU65" s="31"/>
      <c r="PV65" s="31"/>
      <c r="PW65" s="31"/>
      <c r="PX65" s="31"/>
      <c r="PY65" s="31"/>
      <c r="PZ65" s="31"/>
      <c r="QA65" s="31"/>
      <c r="QB65" s="31"/>
      <c r="QC65" s="31"/>
    </row>
    <row r="66" spans="1:445">
      <c r="A66" s="36" t="s">
        <v>111</v>
      </c>
      <c r="B66" s="33" t="s">
        <v>27</v>
      </c>
      <c r="C66" s="33">
        <v>61</v>
      </c>
      <c r="D66" s="33" t="s">
        <v>112</v>
      </c>
      <c r="E66" s="33"/>
      <c r="F66" s="33">
        <v>140</v>
      </c>
      <c r="G66" s="33">
        <v>40</v>
      </c>
      <c r="H66" s="33"/>
      <c r="I66" s="33"/>
      <c r="J66" s="33">
        <v>24</v>
      </c>
      <c r="K66" s="33">
        <v>24</v>
      </c>
      <c r="L66" s="33">
        <v>24</v>
      </c>
      <c r="M66" s="33">
        <v>24</v>
      </c>
      <c r="N66" s="33">
        <v>4</v>
      </c>
      <c r="O66" s="33"/>
      <c r="P66" s="33"/>
      <c r="Q66" s="33"/>
      <c r="R66" s="33"/>
      <c r="S66" s="33"/>
      <c r="T66" s="20">
        <f t="shared" si="1"/>
        <v>140</v>
      </c>
      <c r="U66" s="20">
        <f t="shared" si="6"/>
        <v>0</v>
      </c>
      <c r="V66" s="34">
        <f t="shared" si="4"/>
        <v>1</v>
      </c>
      <c r="W66" s="37"/>
      <c r="X66" s="35" t="str">
        <f t="shared" si="5"/>
        <v/>
      </c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CU66" s="31"/>
      <c r="CV66" s="31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  <c r="DW66" s="31"/>
      <c r="DX66" s="31"/>
      <c r="DY66" s="31"/>
      <c r="DZ66" s="31"/>
      <c r="EA66" s="31"/>
      <c r="EB66" s="31"/>
      <c r="EC66" s="31"/>
      <c r="ED66" s="31"/>
      <c r="EE66" s="31"/>
      <c r="EF66" s="31"/>
      <c r="EG66" s="31"/>
      <c r="EH66" s="31"/>
      <c r="EI66" s="31"/>
      <c r="EJ66" s="31"/>
      <c r="EK66" s="31"/>
      <c r="EL66" s="31"/>
      <c r="EM66" s="31"/>
      <c r="EN66" s="31"/>
      <c r="EO66" s="31"/>
      <c r="EP66" s="31"/>
      <c r="EQ66" s="31"/>
      <c r="ER66" s="31"/>
      <c r="ES66" s="31"/>
      <c r="ET66" s="31"/>
      <c r="EU66" s="31"/>
      <c r="EV66" s="31"/>
      <c r="EW66" s="31"/>
      <c r="EX66" s="31"/>
      <c r="EY66" s="31"/>
      <c r="EZ66" s="31"/>
      <c r="FA66" s="31"/>
      <c r="FB66" s="31"/>
      <c r="FC66" s="31"/>
      <c r="FD66" s="31"/>
      <c r="FE66" s="31"/>
      <c r="FF66" s="31"/>
      <c r="FG66" s="31"/>
      <c r="FH66" s="31"/>
      <c r="FI66" s="31"/>
      <c r="FJ66" s="31"/>
      <c r="FK66" s="31"/>
      <c r="FL66" s="31"/>
      <c r="FM66" s="31"/>
      <c r="FN66" s="31"/>
      <c r="FO66" s="31"/>
      <c r="FP66" s="31"/>
      <c r="FQ66" s="31"/>
      <c r="FR66" s="31"/>
      <c r="FS66" s="31"/>
      <c r="FT66" s="31"/>
      <c r="FU66" s="31"/>
      <c r="FV66" s="31"/>
      <c r="FW66" s="31"/>
      <c r="FX66" s="31"/>
      <c r="FY66" s="31"/>
      <c r="FZ66" s="31"/>
      <c r="GA66" s="31"/>
      <c r="GB66" s="31"/>
      <c r="GC66" s="31"/>
      <c r="GD66" s="31"/>
      <c r="GE66" s="31"/>
      <c r="GF66" s="31"/>
      <c r="GG66" s="31"/>
      <c r="GH66" s="31"/>
      <c r="GI66" s="31"/>
      <c r="GJ66" s="31"/>
      <c r="GK66" s="31"/>
      <c r="GL66" s="31"/>
      <c r="GM66" s="31"/>
      <c r="GN66" s="31"/>
      <c r="GO66" s="31"/>
      <c r="GP66" s="31"/>
      <c r="GQ66" s="31"/>
      <c r="GR66" s="31"/>
      <c r="GS66" s="31"/>
      <c r="GT66" s="31"/>
      <c r="GU66" s="31"/>
      <c r="GV66" s="31"/>
      <c r="GW66" s="31"/>
      <c r="GX66" s="31"/>
      <c r="GY66" s="31"/>
      <c r="GZ66" s="31"/>
      <c r="HA66" s="31"/>
      <c r="HB66" s="31"/>
      <c r="HC66" s="31"/>
      <c r="HD66" s="31"/>
      <c r="HE66" s="31"/>
      <c r="HF66" s="31"/>
      <c r="HG66" s="31"/>
      <c r="HH66" s="31"/>
      <c r="HI66" s="31"/>
      <c r="HJ66" s="31"/>
      <c r="HK66" s="31"/>
      <c r="HL66" s="31"/>
      <c r="HM66" s="31"/>
      <c r="HN66" s="31"/>
      <c r="HO66" s="31"/>
      <c r="HP66" s="31"/>
      <c r="HQ66" s="31"/>
      <c r="HR66" s="31"/>
      <c r="HS66" s="31"/>
      <c r="HT66" s="31"/>
      <c r="HU66" s="31"/>
      <c r="HV66" s="31"/>
      <c r="HW66" s="31"/>
      <c r="HX66" s="31"/>
      <c r="HY66" s="31"/>
      <c r="HZ66" s="31"/>
      <c r="IA66" s="31"/>
      <c r="IB66" s="31"/>
      <c r="IC66" s="31"/>
      <c r="ID66" s="31"/>
      <c r="IE66" s="31"/>
      <c r="IF66" s="31"/>
      <c r="IG66" s="31"/>
      <c r="IH66" s="31"/>
      <c r="II66" s="31"/>
      <c r="IJ66" s="31"/>
      <c r="IK66" s="31"/>
      <c r="IL66" s="31"/>
      <c r="IM66" s="31"/>
      <c r="IN66" s="31"/>
      <c r="IO66" s="31"/>
      <c r="IP66" s="31"/>
      <c r="IQ66" s="31"/>
      <c r="IR66" s="31"/>
      <c r="IS66" s="31"/>
      <c r="IT66" s="31"/>
      <c r="IU66" s="31"/>
      <c r="IV66" s="31"/>
      <c r="IW66" s="31"/>
      <c r="IX66" s="31"/>
      <c r="IY66" s="31"/>
      <c r="IZ66" s="31"/>
      <c r="JA66" s="31"/>
      <c r="JB66" s="31"/>
      <c r="JC66" s="31"/>
      <c r="JD66" s="31"/>
      <c r="JE66" s="31"/>
      <c r="JF66" s="31"/>
      <c r="JG66" s="31"/>
      <c r="JH66" s="31"/>
      <c r="JI66" s="31"/>
      <c r="JJ66" s="31"/>
      <c r="JK66" s="31"/>
      <c r="JL66" s="31"/>
      <c r="JM66" s="31"/>
      <c r="JN66" s="31"/>
      <c r="JO66" s="31"/>
      <c r="JP66" s="31"/>
      <c r="JQ66" s="31"/>
      <c r="JR66" s="31"/>
      <c r="JS66" s="31"/>
      <c r="JT66" s="31"/>
      <c r="JU66" s="31"/>
      <c r="JV66" s="31"/>
      <c r="JW66" s="31"/>
      <c r="JX66" s="31"/>
      <c r="JY66" s="31"/>
      <c r="JZ66" s="31"/>
      <c r="KA66" s="31"/>
      <c r="KB66" s="31"/>
      <c r="KC66" s="31"/>
      <c r="KD66" s="31"/>
      <c r="KE66" s="31"/>
      <c r="KF66" s="31"/>
      <c r="KG66" s="31"/>
      <c r="KH66" s="31"/>
      <c r="KI66" s="31"/>
      <c r="KJ66" s="31"/>
      <c r="KK66" s="31"/>
      <c r="KL66" s="31"/>
      <c r="KM66" s="31"/>
      <c r="KN66" s="31"/>
      <c r="KO66" s="31"/>
      <c r="KP66" s="31"/>
      <c r="KQ66" s="31"/>
      <c r="KR66" s="31"/>
      <c r="KS66" s="31"/>
      <c r="KT66" s="31"/>
      <c r="KU66" s="31"/>
      <c r="KV66" s="31"/>
      <c r="KW66" s="31"/>
      <c r="KX66" s="31"/>
      <c r="KY66" s="31"/>
      <c r="KZ66" s="31"/>
      <c r="LA66" s="31"/>
      <c r="LB66" s="31"/>
      <c r="LC66" s="31"/>
      <c r="LD66" s="31"/>
      <c r="LE66" s="31"/>
      <c r="LF66" s="31"/>
      <c r="LG66" s="31"/>
      <c r="LH66" s="31"/>
      <c r="LI66" s="31"/>
      <c r="LJ66" s="31"/>
      <c r="LK66" s="31"/>
      <c r="LL66" s="31"/>
      <c r="LM66" s="31"/>
      <c r="LN66" s="31"/>
      <c r="LO66" s="31"/>
      <c r="LP66" s="31"/>
      <c r="LQ66" s="31"/>
      <c r="LR66" s="31"/>
      <c r="LS66" s="31"/>
      <c r="LT66" s="31"/>
      <c r="LU66" s="31"/>
      <c r="LV66" s="31"/>
      <c r="LW66" s="31"/>
      <c r="LX66" s="31"/>
      <c r="LY66" s="31"/>
      <c r="LZ66" s="31"/>
      <c r="MA66" s="31"/>
      <c r="MB66" s="31"/>
      <c r="MC66" s="31"/>
      <c r="MD66" s="31"/>
      <c r="ME66" s="31"/>
      <c r="MF66" s="31"/>
      <c r="MG66" s="31"/>
      <c r="MH66" s="31"/>
      <c r="MI66" s="31"/>
      <c r="MJ66" s="31"/>
      <c r="MK66" s="31"/>
      <c r="ML66" s="31"/>
      <c r="MM66" s="31"/>
      <c r="MN66" s="31"/>
      <c r="MO66" s="31"/>
      <c r="MP66" s="31"/>
      <c r="MQ66" s="31"/>
      <c r="MR66" s="31"/>
      <c r="MS66" s="31"/>
      <c r="MT66" s="31"/>
      <c r="MU66" s="31"/>
      <c r="MV66" s="31"/>
      <c r="MW66" s="31"/>
      <c r="MX66" s="31"/>
      <c r="MY66" s="31"/>
      <c r="MZ66" s="31"/>
      <c r="NA66" s="31"/>
      <c r="NB66" s="31"/>
      <c r="NC66" s="31"/>
      <c r="ND66" s="31"/>
      <c r="NE66" s="31"/>
      <c r="NF66" s="31"/>
      <c r="NG66" s="31"/>
      <c r="NH66" s="31"/>
      <c r="NI66" s="31"/>
      <c r="NJ66" s="31"/>
      <c r="NK66" s="31"/>
      <c r="NL66" s="31"/>
      <c r="NM66" s="31"/>
      <c r="NN66" s="31"/>
      <c r="NO66" s="31"/>
      <c r="NP66" s="31"/>
      <c r="NQ66" s="31"/>
      <c r="NR66" s="31"/>
      <c r="NS66" s="31"/>
      <c r="NT66" s="31"/>
      <c r="NU66" s="31"/>
      <c r="NV66" s="31"/>
      <c r="NW66" s="31"/>
      <c r="NX66" s="31"/>
      <c r="NY66" s="31"/>
      <c r="NZ66" s="31"/>
      <c r="OA66" s="31"/>
      <c r="OB66" s="31"/>
      <c r="OC66" s="31"/>
      <c r="OD66" s="31"/>
      <c r="OE66" s="31"/>
      <c r="OF66" s="31"/>
      <c r="OG66" s="31"/>
      <c r="OH66" s="31"/>
      <c r="OI66" s="31"/>
      <c r="OJ66" s="31"/>
      <c r="OK66" s="31"/>
      <c r="OL66" s="31"/>
      <c r="OM66" s="31"/>
      <c r="ON66" s="31"/>
      <c r="OO66" s="31"/>
      <c r="OP66" s="31"/>
      <c r="OQ66" s="31"/>
      <c r="OR66" s="31"/>
      <c r="OS66" s="31"/>
      <c r="OT66" s="31"/>
      <c r="OU66" s="31"/>
      <c r="OV66" s="31"/>
      <c r="OW66" s="31"/>
      <c r="OX66" s="31"/>
      <c r="OY66" s="31"/>
      <c r="OZ66" s="31"/>
      <c r="PA66" s="31"/>
      <c r="PB66" s="31"/>
      <c r="PC66" s="31"/>
      <c r="PD66" s="31"/>
      <c r="PE66" s="31"/>
      <c r="PF66" s="31"/>
      <c r="PG66" s="31"/>
      <c r="PH66" s="31"/>
      <c r="PI66" s="31"/>
      <c r="PJ66" s="31"/>
      <c r="PK66" s="31"/>
      <c r="PL66" s="31"/>
      <c r="PM66" s="31"/>
      <c r="PN66" s="31"/>
      <c r="PO66" s="31"/>
      <c r="PP66" s="31"/>
      <c r="PQ66" s="31"/>
      <c r="PR66" s="31"/>
      <c r="PS66" s="31"/>
      <c r="PT66" s="31"/>
      <c r="PU66" s="31"/>
      <c r="PV66" s="31"/>
      <c r="PW66" s="31"/>
      <c r="PX66" s="31"/>
      <c r="PY66" s="31"/>
      <c r="PZ66" s="31"/>
      <c r="QA66" s="31"/>
      <c r="QB66" s="31"/>
      <c r="QC66" s="31"/>
    </row>
    <row r="67" spans="1:445">
      <c r="A67" s="36" t="s">
        <v>115</v>
      </c>
      <c r="B67" s="33" t="s">
        <v>27</v>
      </c>
      <c r="C67" s="33"/>
      <c r="D67" s="33" t="s">
        <v>38</v>
      </c>
      <c r="E67" s="33"/>
      <c r="F67" s="33">
        <v>1199</v>
      </c>
      <c r="G67" s="33">
        <v>55</v>
      </c>
      <c r="H67" s="33"/>
      <c r="I67" s="33">
        <v>143</v>
      </c>
      <c r="J67" s="33">
        <v>143</v>
      </c>
      <c r="K67" s="33">
        <v>143</v>
      </c>
      <c r="L67" s="33">
        <v>143</v>
      </c>
      <c r="M67" s="33">
        <v>143</v>
      </c>
      <c r="N67" s="33">
        <v>143</v>
      </c>
      <c r="O67" s="33">
        <v>143</v>
      </c>
      <c r="P67" s="33">
        <v>143</v>
      </c>
      <c r="Q67" s="33"/>
      <c r="R67" s="33"/>
      <c r="S67" s="33"/>
      <c r="T67" s="20">
        <f t="shared" si="1"/>
        <v>1199</v>
      </c>
      <c r="U67" s="20">
        <f t="shared" si="6"/>
        <v>0</v>
      </c>
      <c r="V67" s="34">
        <f t="shared" si="4"/>
        <v>1</v>
      </c>
      <c r="W67" s="37"/>
      <c r="X67" s="35" t="str">
        <f t="shared" si="5"/>
        <v/>
      </c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  <c r="CJ67" s="31"/>
      <c r="CK67" s="31"/>
      <c r="CL67" s="31"/>
      <c r="CM67" s="31"/>
      <c r="CN67" s="31"/>
      <c r="CO67" s="31"/>
      <c r="CP67" s="31"/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  <c r="DW67" s="31"/>
      <c r="DX67" s="31"/>
      <c r="DY67" s="31"/>
      <c r="DZ67" s="31"/>
      <c r="EA67" s="31"/>
      <c r="EB67" s="31"/>
      <c r="EC67" s="31"/>
      <c r="ED67" s="31"/>
      <c r="EE67" s="31"/>
      <c r="EF67" s="31"/>
      <c r="EG67" s="31"/>
      <c r="EH67" s="31"/>
      <c r="EI67" s="31"/>
      <c r="EJ67" s="31"/>
      <c r="EK67" s="31"/>
      <c r="EL67" s="31"/>
      <c r="EM67" s="31"/>
      <c r="EN67" s="31"/>
      <c r="EO67" s="31"/>
      <c r="EP67" s="31"/>
      <c r="EQ67" s="31"/>
      <c r="ER67" s="31"/>
      <c r="ES67" s="31"/>
      <c r="ET67" s="31"/>
      <c r="EU67" s="31"/>
      <c r="EV67" s="31"/>
      <c r="EW67" s="31"/>
      <c r="EX67" s="31"/>
      <c r="EY67" s="31"/>
      <c r="EZ67" s="31"/>
      <c r="FA67" s="31"/>
      <c r="FB67" s="31"/>
      <c r="FC67" s="31"/>
      <c r="FD67" s="31"/>
      <c r="FE67" s="31"/>
      <c r="FF67" s="31"/>
      <c r="FG67" s="31"/>
      <c r="FH67" s="31"/>
      <c r="FI67" s="31"/>
      <c r="FJ67" s="31"/>
      <c r="FK67" s="31"/>
      <c r="FL67" s="31"/>
      <c r="FM67" s="31"/>
      <c r="FN67" s="31"/>
      <c r="FO67" s="31"/>
      <c r="FP67" s="31"/>
      <c r="FQ67" s="31"/>
      <c r="FR67" s="31"/>
      <c r="FS67" s="31"/>
      <c r="FT67" s="31"/>
      <c r="FU67" s="31"/>
      <c r="FV67" s="31"/>
      <c r="FW67" s="31"/>
      <c r="FX67" s="31"/>
      <c r="FY67" s="31"/>
      <c r="FZ67" s="31"/>
      <c r="GA67" s="31"/>
      <c r="GB67" s="31"/>
      <c r="GC67" s="31"/>
      <c r="GD67" s="31"/>
      <c r="GE67" s="31"/>
      <c r="GF67" s="31"/>
      <c r="GG67" s="31"/>
      <c r="GH67" s="31"/>
      <c r="GI67" s="31"/>
      <c r="GJ67" s="31"/>
      <c r="GK67" s="31"/>
      <c r="GL67" s="31"/>
      <c r="GM67" s="31"/>
      <c r="GN67" s="31"/>
      <c r="GO67" s="31"/>
      <c r="GP67" s="31"/>
      <c r="GQ67" s="31"/>
      <c r="GR67" s="31"/>
      <c r="GS67" s="31"/>
      <c r="GT67" s="31"/>
      <c r="GU67" s="31"/>
      <c r="GV67" s="31"/>
      <c r="GW67" s="31"/>
      <c r="GX67" s="31"/>
      <c r="GY67" s="31"/>
      <c r="GZ67" s="31"/>
      <c r="HA67" s="31"/>
      <c r="HB67" s="31"/>
      <c r="HC67" s="31"/>
      <c r="HD67" s="31"/>
      <c r="HE67" s="31"/>
      <c r="HF67" s="31"/>
      <c r="HG67" s="31"/>
      <c r="HH67" s="31"/>
      <c r="HI67" s="31"/>
      <c r="HJ67" s="31"/>
      <c r="HK67" s="31"/>
      <c r="HL67" s="31"/>
      <c r="HM67" s="31"/>
      <c r="HN67" s="31"/>
      <c r="HO67" s="31"/>
      <c r="HP67" s="31"/>
      <c r="HQ67" s="31"/>
      <c r="HR67" s="31"/>
      <c r="HS67" s="31"/>
      <c r="HT67" s="31"/>
      <c r="HU67" s="31"/>
      <c r="HV67" s="31"/>
      <c r="HW67" s="31"/>
      <c r="HX67" s="31"/>
      <c r="HY67" s="31"/>
      <c r="HZ67" s="31"/>
      <c r="IA67" s="31"/>
      <c r="IB67" s="31"/>
      <c r="IC67" s="31"/>
      <c r="ID67" s="31"/>
      <c r="IE67" s="31"/>
      <c r="IF67" s="31"/>
      <c r="IG67" s="31"/>
      <c r="IH67" s="31"/>
      <c r="II67" s="31"/>
      <c r="IJ67" s="31"/>
      <c r="IK67" s="31"/>
      <c r="IL67" s="31"/>
      <c r="IM67" s="31"/>
      <c r="IN67" s="31"/>
      <c r="IO67" s="31"/>
      <c r="IP67" s="31"/>
      <c r="IQ67" s="31"/>
      <c r="IR67" s="31"/>
      <c r="IS67" s="31"/>
      <c r="IT67" s="31"/>
      <c r="IU67" s="31"/>
      <c r="IV67" s="31"/>
      <c r="IW67" s="31"/>
      <c r="IX67" s="31"/>
      <c r="IY67" s="31"/>
      <c r="IZ67" s="31"/>
      <c r="JA67" s="31"/>
      <c r="JB67" s="31"/>
      <c r="JC67" s="31"/>
      <c r="JD67" s="31"/>
      <c r="JE67" s="31"/>
      <c r="JF67" s="31"/>
      <c r="JG67" s="31"/>
      <c r="JH67" s="31"/>
      <c r="JI67" s="31"/>
      <c r="JJ67" s="31"/>
      <c r="JK67" s="31"/>
      <c r="JL67" s="31"/>
      <c r="JM67" s="31"/>
      <c r="JN67" s="31"/>
      <c r="JO67" s="31"/>
      <c r="JP67" s="31"/>
      <c r="JQ67" s="31"/>
      <c r="JR67" s="31"/>
      <c r="JS67" s="31"/>
      <c r="JT67" s="31"/>
      <c r="JU67" s="31"/>
      <c r="JV67" s="31"/>
      <c r="JW67" s="31"/>
      <c r="JX67" s="31"/>
      <c r="JY67" s="31"/>
      <c r="JZ67" s="31"/>
      <c r="KA67" s="31"/>
      <c r="KB67" s="31"/>
      <c r="KC67" s="31"/>
      <c r="KD67" s="31"/>
      <c r="KE67" s="31"/>
      <c r="KF67" s="31"/>
      <c r="KG67" s="31"/>
      <c r="KH67" s="31"/>
      <c r="KI67" s="31"/>
      <c r="KJ67" s="31"/>
      <c r="KK67" s="31"/>
      <c r="KL67" s="31"/>
      <c r="KM67" s="31"/>
      <c r="KN67" s="31"/>
      <c r="KO67" s="31"/>
      <c r="KP67" s="31"/>
      <c r="KQ67" s="31"/>
      <c r="KR67" s="31"/>
      <c r="KS67" s="31"/>
      <c r="KT67" s="31"/>
      <c r="KU67" s="31"/>
      <c r="KV67" s="31"/>
      <c r="KW67" s="31"/>
      <c r="KX67" s="31"/>
      <c r="KY67" s="31"/>
      <c r="KZ67" s="31"/>
      <c r="LA67" s="31"/>
      <c r="LB67" s="31"/>
      <c r="LC67" s="31"/>
      <c r="LD67" s="31"/>
      <c r="LE67" s="31"/>
      <c r="LF67" s="31"/>
      <c r="LG67" s="31"/>
      <c r="LH67" s="31"/>
      <c r="LI67" s="31"/>
      <c r="LJ67" s="31"/>
      <c r="LK67" s="31"/>
      <c r="LL67" s="31"/>
      <c r="LM67" s="31"/>
      <c r="LN67" s="31"/>
      <c r="LO67" s="31"/>
      <c r="LP67" s="31"/>
      <c r="LQ67" s="31"/>
      <c r="LR67" s="31"/>
      <c r="LS67" s="31"/>
      <c r="LT67" s="31"/>
      <c r="LU67" s="31"/>
      <c r="LV67" s="31"/>
      <c r="LW67" s="31"/>
      <c r="LX67" s="31"/>
      <c r="LY67" s="31"/>
      <c r="LZ67" s="31"/>
      <c r="MA67" s="31"/>
      <c r="MB67" s="31"/>
      <c r="MC67" s="31"/>
      <c r="MD67" s="31"/>
      <c r="ME67" s="31"/>
      <c r="MF67" s="31"/>
      <c r="MG67" s="31"/>
      <c r="MH67" s="31"/>
      <c r="MI67" s="31"/>
      <c r="MJ67" s="31"/>
      <c r="MK67" s="31"/>
      <c r="ML67" s="31"/>
      <c r="MM67" s="31"/>
      <c r="MN67" s="31"/>
      <c r="MO67" s="31"/>
      <c r="MP67" s="31"/>
      <c r="MQ67" s="31"/>
      <c r="MR67" s="31"/>
      <c r="MS67" s="31"/>
      <c r="MT67" s="31"/>
      <c r="MU67" s="31"/>
      <c r="MV67" s="31"/>
      <c r="MW67" s="31"/>
      <c r="MX67" s="31"/>
      <c r="MY67" s="31"/>
      <c r="MZ67" s="31"/>
      <c r="NA67" s="31"/>
      <c r="NB67" s="31"/>
      <c r="NC67" s="31"/>
      <c r="ND67" s="31"/>
      <c r="NE67" s="31"/>
      <c r="NF67" s="31"/>
      <c r="NG67" s="31"/>
      <c r="NH67" s="31"/>
      <c r="NI67" s="31"/>
      <c r="NJ67" s="31"/>
      <c r="NK67" s="31"/>
      <c r="NL67" s="31"/>
      <c r="NM67" s="31"/>
      <c r="NN67" s="31"/>
      <c r="NO67" s="31"/>
      <c r="NP67" s="31"/>
      <c r="NQ67" s="31"/>
      <c r="NR67" s="31"/>
      <c r="NS67" s="31"/>
      <c r="NT67" s="31"/>
      <c r="NU67" s="31"/>
      <c r="NV67" s="31"/>
      <c r="NW67" s="31"/>
      <c r="NX67" s="31"/>
      <c r="NY67" s="31"/>
      <c r="NZ67" s="31"/>
      <c r="OA67" s="31"/>
      <c r="OB67" s="31"/>
      <c r="OC67" s="31"/>
      <c r="OD67" s="31"/>
      <c r="OE67" s="31"/>
      <c r="OF67" s="31"/>
      <c r="OG67" s="31"/>
      <c r="OH67" s="31"/>
      <c r="OI67" s="31"/>
      <c r="OJ67" s="31"/>
      <c r="OK67" s="31"/>
      <c r="OL67" s="31"/>
      <c r="OM67" s="31"/>
      <c r="ON67" s="31"/>
      <c r="OO67" s="31"/>
      <c r="OP67" s="31"/>
      <c r="OQ67" s="31"/>
      <c r="OR67" s="31"/>
      <c r="OS67" s="31"/>
      <c r="OT67" s="31"/>
      <c r="OU67" s="31"/>
      <c r="OV67" s="31"/>
      <c r="OW67" s="31"/>
      <c r="OX67" s="31"/>
      <c r="OY67" s="31"/>
      <c r="OZ67" s="31"/>
      <c r="PA67" s="31"/>
      <c r="PB67" s="31"/>
      <c r="PC67" s="31"/>
      <c r="PD67" s="31"/>
      <c r="PE67" s="31"/>
      <c r="PF67" s="31"/>
      <c r="PG67" s="31"/>
      <c r="PH67" s="31"/>
      <c r="PI67" s="31"/>
      <c r="PJ67" s="31"/>
      <c r="PK67" s="31"/>
      <c r="PL67" s="31"/>
      <c r="PM67" s="31"/>
      <c r="PN67" s="31"/>
      <c r="PO67" s="31"/>
      <c r="PP67" s="31"/>
      <c r="PQ67" s="31"/>
      <c r="PR67" s="31"/>
      <c r="PS67" s="31"/>
      <c r="PT67" s="31"/>
      <c r="PU67" s="31"/>
      <c r="PV67" s="31"/>
      <c r="PW67" s="31"/>
      <c r="PX67" s="31"/>
      <c r="PY67" s="31"/>
      <c r="PZ67" s="31"/>
      <c r="QA67" s="31"/>
      <c r="QB67" s="31"/>
      <c r="QC67" s="31"/>
    </row>
    <row r="68" spans="1:445">
      <c r="A68" s="36" t="s">
        <v>116</v>
      </c>
      <c r="B68" s="33" t="s">
        <v>27</v>
      </c>
      <c r="C68" s="33"/>
      <c r="D68" s="33" t="s">
        <v>117</v>
      </c>
      <c r="E68" s="33"/>
      <c r="F68" s="33">
        <v>190</v>
      </c>
      <c r="G68" s="33">
        <v>30</v>
      </c>
      <c r="H68" s="33"/>
      <c r="I68" s="33">
        <v>80</v>
      </c>
      <c r="J68" s="33">
        <v>80</v>
      </c>
      <c r="K68" s="33"/>
      <c r="L68" s="33"/>
      <c r="M68" s="33"/>
      <c r="N68" s="33"/>
      <c r="O68" s="33"/>
      <c r="P68" s="33"/>
      <c r="Q68" s="33"/>
      <c r="R68" s="33"/>
      <c r="S68" s="33"/>
      <c r="T68" s="20">
        <f t="shared" ref="T68:T131" si="7">IF(AND(ISBLANK(E68),ISBLANK(F68),ISBLANK(G68),ISBLANK(H68),ISBLANK(I68),ISBLANK(J68),ISBLANK(K68), ISBLANK(L68), ISBLANK(M68), ISBLANK(N68), ISBLANK(O68), ISBLANK(P68), ISBLANK(Q68), ISBLANK(R68), ISBLANK(S68)),"",SUM(G68:S68))</f>
        <v>190</v>
      </c>
      <c r="U68" s="20">
        <f t="shared" si="6"/>
        <v>0</v>
      </c>
      <c r="V68" s="34">
        <f t="shared" si="4"/>
        <v>1</v>
      </c>
      <c r="W68" s="37"/>
      <c r="X68" s="35" t="str">
        <f t="shared" ref="X68:X99" si="8">IF(W68&lt;&gt;"",F68 - (SUM(G68:S68)),"")</f>
        <v/>
      </c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  <c r="CJ68" s="31"/>
      <c r="CK68" s="31"/>
      <c r="CL68" s="31"/>
      <c r="CM68" s="31"/>
      <c r="CN68" s="31"/>
      <c r="CO68" s="31"/>
      <c r="CP68" s="31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  <c r="DW68" s="31"/>
      <c r="DX68" s="31"/>
      <c r="DY68" s="31"/>
      <c r="DZ68" s="31"/>
      <c r="EA68" s="31"/>
      <c r="EB68" s="31"/>
      <c r="EC68" s="31"/>
      <c r="ED68" s="31"/>
      <c r="EE68" s="31"/>
      <c r="EF68" s="31"/>
      <c r="EG68" s="31"/>
      <c r="EH68" s="31"/>
      <c r="EI68" s="31"/>
      <c r="EJ68" s="31"/>
      <c r="EK68" s="31"/>
      <c r="EL68" s="31"/>
      <c r="EM68" s="31"/>
      <c r="EN68" s="31"/>
      <c r="EO68" s="31"/>
      <c r="EP68" s="31"/>
      <c r="EQ68" s="31"/>
      <c r="ER68" s="31"/>
      <c r="ES68" s="31"/>
      <c r="ET68" s="31"/>
      <c r="EU68" s="31"/>
      <c r="EV68" s="31"/>
      <c r="EW68" s="31"/>
      <c r="EX68" s="31"/>
      <c r="EY68" s="31"/>
      <c r="EZ68" s="31"/>
      <c r="FA68" s="31"/>
      <c r="FB68" s="31"/>
      <c r="FC68" s="31"/>
      <c r="FD68" s="31"/>
      <c r="FE68" s="31"/>
      <c r="FF68" s="31"/>
      <c r="FG68" s="31"/>
      <c r="FH68" s="31"/>
      <c r="FI68" s="31"/>
      <c r="FJ68" s="31"/>
      <c r="FK68" s="31"/>
      <c r="FL68" s="31"/>
      <c r="FM68" s="31"/>
      <c r="FN68" s="31"/>
      <c r="FO68" s="31"/>
      <c r="FP68" s="31"/>
      <c r="FQ68" s="31"/>
      <c r="FR68" s="31"/>
      <c r="FS68" s="31"/>
      <c r="FT68" s="31"/>
      <c r="FU68" s="31"/>
      <c r="FV68" s="31"/>
      <c r="FW68" s="31"/>
      <c r="FX68" s="31"/>
      <c r="FY68" s="31"/>
      <c r="FZ68" s="31"/>
      <c r="GA68" s="31"/>
      <c r="GB68" s="31"/>
      <c r="GC68" s="31"/>
      <c r="GD68" s="31"/>
      <c r="GE68" s="31"/>
      <c r="GF68" s="31"/>
      <c r="GG68" s="31"/>
      <c r="GH68" s="31"/>
      <c r="GI68" s="31"/>
      <c r="GJ68" s="31"/>
      <c r="GK68" s="31"/>
      <c r="GL68" s="31"/>
      <c r="GM68" s="31"/>
      <c r="GN68" s="31"/>
      <c r="GO68" s="31"/>
      <c r="GP68" s="31"/>
      <c r="GQ68" s="31"/>
      <c r="GR68" s="31"/>
      <c r="GS68" s="31"/>
      <c r="GT68" s="31"/>
      <c r="GU68" s="31"/>
      <c r="GV68" s="31"/>
      <c r="GW68" s="31"/>
      <c r="GX68" s="31"/>
      <c r="GY68" s="31"/>
      <c r="GZ68" s="31"/>
      <c r="HA68" s="31"/>
      <c r="HB68" s="31"/>
      <c r="HC68" s="31"/>
      <c r="HD68" s="31"/>
      <c r="HE68" s="31"/>
      <c r="HF68" s="31"/>
      <c r="HG68" s="31"/>
      <c r="HH68" s="31"/>
      <c r="HI68" s="31"/>
      <c r="HJ68" s="31"/>
      <c r="HK68" s="31"/>
      <c r="HL68" s="31"/>
      <c r="HM68" s="31"/>
      <c r="HN68" s="31"/>
      <c r="HO68" s="31"/>
      <c r="HP68" s="31"/>
      <c r="HQ68" s="31"/>
      <c r="HR68" s="31"/>
      <c r="HS68" s="31"/>
      <c r="HT68" s="31"/>
      <c r="HU68" s="31"/>
      <c r="HV68" s="31"/>
      <c r="HW68" s="31"/>
      <c r="HX68" s="31"/>
      <c r="HY68" s="31"/>
      <c r="HZ68" s="31"/>
      <c r="IA68" s="31"/>
      <c r="IB68" s="31"/>
      <c r="IC68" s="31"/>
      <c r="ID68" s="31"/>
      <c r="IE68" s="31"/>
      <c r="IF68" s="31"/>
      <c r="IG68" s="31"/>
      <c r="IH68" s="31"/>
      <c r="II68" s="31"/>
      <c r="IJ68" s="31"/>
      <c r="IK68" s="31"/>
      <c r="IL68" s="31"/>
      <c r="IM68" s="31"/>
      <c r="IN68" s="31"/>
      <c r="IO68" s="31"/>
      <c r="IP68" s="31"/>
      <c r="IQ68" s="31"/>
      <c r="IR68" s="31"/>
      <c r="IS68" s="31"/>
      <c r="IT68" s="31"/>
      <c r="IU68" s="31"/>
      <c r="IV68" s="31"/>
      <c r="IW68" s="31"/>
      <c r="IX68" s="31"/>
      <c r="IY68" s="31"/>
      <c r="IZ68" s="31"/>
      <c r="JA68" s="31"/>
      <c r="JB68" s="31"/>
      <c r="JC68" s="31"/>
      <c r="JD68" s="31"/>
      <c r="JE68" s="31"/>
      <c r="JF68" s="31"/>
      <c r="JG68" s="31"/>
      <c r="JH68" s="31"/>
      <c r="JI68" s="31"/>
      <c r="JJ68" s="31"/>
      <c r="JK68" s="31"/>
      <c r="JL68" s="31"/>
      <c r="JM68" s="31"/>
      <c r="JN68" s="31"/>
      <c r="JO68" s="31"/>
      <c r="JP68" s="31"/>
      <c r="JQ68" s="31"/>
      <c r="JR68" s="31"/>
      <c r="JS68" s="31"/>
      <c r="JT68" s="31"/>
      <c r="JU68" s="31"/>
      <c r="JV68" s="31"/>
      <c r="JW68" s="31"/>
      <c r="JX68" s="31"/>
      <c r="JY68" s="31"/>
      <c r="JZ68" s="31"/>
      <c r="KA68" s="31"/>
      <c r="KB68" s="31"/>
      <c r="KC68" s="31"/>
      <c r="KD68" s="31"/>
      <c r="KE68" s="31"/>
      <c r="KF68" s="31"/>
      <c r="KG68" s="31"/>
      <c r="KH68" s="31"/>
      <c r="KI68" s="31"/>
      <c r="KJ68" s="31"/>
      <c r="KK68" s="31"/>
      <c r="KL68" s="31"/>
      <c r="KM68" s="31"/>
      <c r="KN68" s="31"/>
      <c r="KO68" s="31"/>
      <c r="KP68" s="31"/>
      <c r="KQ68" s="31"/>
      <c r="KR68" s="31"/>
      <c r="KS68" s="31"/>
      <c r="KT68" s="31"/>
      <c r="KU68" s="31"/>
      <c r="KV68" s="31"/>
      <c r="KW68" s="31"/>
      <c r="KX68" s="31"/>
      <c r="KY68" s="31"/>
      <c r="KZ68" s="31"/>
      <c r="LA68" s="31"/>
      <c r="LB68" s="31"/>
      <c r="LC68" s="31"/>
      <c r="LD68" s="31"/>
      <c r="LE68" s="31"/>
      <c r="LF68" s="31"/>
      <c r="LG68" s="31"/>
      <c r="LH68" s="31"/>
      <c r="LI68" s="31"/>
      <c r="LJ68" s="31"/>
      <c r="LK68" s="31"/>
      <c r="LL68" s="31"/>
      <c r="LM68" s="31"/>
      <c r="LN68" s="31"/>
      <c r="LO68" s="31"/>
      <c r="LP68" s="31"/>
      <c r="LQ68" s="31"/>
      <c r="LR68" s="31"/>
      <c r="LS68" s="31"/>
      <c r="LT68" s="31"/>
      <c r="LU68" s="31"/>
      <c r="LV68" s="31"/>
      <c r="LW68" s="31"/>
      <c r="LX68" s="31"/>
      <c r="LY68" s="31"/>
      <c r="LZ68" s="31"/>
      <c r="MA68" s="31"/>
      <c r="MB68" s="31"/>
      <c r="MC68" s="31"/>
      <c r="MD68" s="31"/>
      <c r="ME68" s="31"/>
      <c r="MF68" s="31"/>
      <c r="MG68" s="31"/>
      <c r="MH68" s="31"/>
      <c r="MI68" s="31"/>
      <c r="MJ68" s="31"/>
      <c r="MK68" s="31"/>
      <c r="ML68" s="31"/>
      <c r="MM68" s="31"/>
      <c r="MN68" s="31"/>
      <c r="MO68" s="31"/>
      <c r="MP68" s="31"/>
      <c r="MQ68" s="31"/>
      <c r="MR68" s="31"/>
      <c r="MS68" s="31"/>
      <c r="MT68" s="31"/>
      <c r="MU68" s="31"/>
      <c r="MV68" s="31"/>
      <c r="MW68" s="31"/>
      <c r="MX68" s="31"/>
      <c r="MY68" s="31"/>
      <c r="MZ68" s="31"/>
      <c r="NA68" s="31"/>
      <c r="NB68" s="31"/>
      <c r="NC68" s="31"/>
      <c r="ND68" s="31"/>
      <c r="NE68" s="31"/>
      <c r="NF68" s="31"/>
      <c r="NG68" s="31"/>
      <c r="NH68" s="31"/>
      <c r="NI68" s="31"/>
      <c r="NJ68" s="31"/>
      <c r="NK68" s="31"/>
      <c r="NL68" s="31"/>
      <c r="NM68" s="31"/>
      <c r="NN68" s="31"/>
      <c r="NO68" s="31"/>
      <c r="NP68" s="31"/>
      <c r="NQ68" s="31"/>
      <c r="NR68" s="31"/>
      <c r="NS68" s="31"/>
      <c r="NT68" s="31"/>
      <c r="NU68" s="31"/>
      <c r="NV68" s="31"/>
      <c r="NW68" s="31"/>
      <c r="NX68" s="31"/>
      <c r="NY68" s="31"/>
      <c r="NZ68" s="31"/>
      <c r="OA68" s="31"/>
      <c r="OB68" s="31"/>
      <c r="OC68" s="31"/>
      <c r="OD68" s="31"/>
      <c r="OE68" s="31"/>
      <c r="OF68" s="31"/>
      <c r="OG68" s="31"/>
      <c r="OH68" s="31"/>
      <c r="OI68" s="31"/>
      <c r="OJ68" s="31"/>
      <c r="OK68" s="31"/>
      <c r="OL68" s="31"/>
      <c r="OM68" s="31"/>
      <c r="ON68" s="31"/>
      <c r="OO68" s="31"/>
      <c r="OP68" s="31"/>
      <c r="OQ68" s="31"/>
      <c r="OR68" s="31"/>
      <c r="OS68" s="31"/>
      <c r="OT68" s="31"/>
      <c r="OU68" s="31"/>
      <c r="OV68" s="31"/>
      <c r="OW68" s="31"/>
      <c r="OX68" s="31"/>
      <c r="OY68" s="31"/>
      <c r="OZ68" s="31"/>
      <c r="PA68" s="31"/>
      <c r="PB68" s="31"/>
      <c r="PC68" s="31"/>
      <c r="PD68" s="31"/>
      <c r="PE68" s="31"/>
      <c r="PF68" s="31"/>
      <c r="PG68" s="31"/>
      <c r="PH68" s="31"/>
      <c r="PI68" s="31"/>
      <c r="PJ68" s="31"/>
      <c r="PK68" s="31"/>
      <c r="PL68" s="31"/>
      <c r="PM68" s="31"/>
      <c r="PN68" s="31"/>
      <c r="PO68" s="31"/>
      <c r="PP68" s="31"/>
      <c r="PQ68" s="31"/>
      <c r="PR68" s="31"/>
      <c r="PS68" s="31"/>
      <c r="PT68" s="31"/>
      <c r="PU68" s="31"/>
      <c r="PV68" s="31"/>
      <c r="PW68" s="31"/>
      <c r="PX68" s="31"/>
      <c r="PY68" s="31"/>
      <c r="PZ68" s="31"/>
      <c r="QA68" s="31"/>
      <c r="QB68" s="31"/>
      <c r="QC68" s="31"/>
    </row>
    <row r="69" spans="1:445">
      <c r="A69" s="36" t="s">
        <v>118</v>
      </c>
      <c r="B69" s="33" t="s">
        <v>27</v>
      </c>
      <c r="C69" s="33">
        <v>55</v>
      </c>
      <c r="D69" s="33" t="s">
        <v>33</v>
      </c>
      <c r="E69" s="33"/>
      <c r="F69" s="33">
        <v>399</v>
      </c>
      <c r="G69" s="33">
        <v>55</v>
      </c>
      <c r="H69" s="33"/>
      <c r="I69" s="33">
        <v>55</v>
      </c>
      <c r="J69" s="33">
        <v>55</v>
      </c>
      <c r="K69" s="33">
        <v>55</v>
      </c>
      <c r="L69" s="33">
        <v>55</v>
      </c>
      <c r="M69" s="33">
        <v>55</v>
      </c>
      <c r="N69" s="33">
        <v>55</v>
      </c>
      <c r="O69" s="33">
        <v>14</v>
      </c>
      <c r="P69" s="33"/>
      <c r="Q69" s="33"/>
      <c r="R69" s="33"/>
      <c r="S69" s="33"/>
      <c r="T69" s="20">
        <f t="shared" si="7"/>
        <v>399</v>
      </c>
      <c r="U69" s="20">
        <f t="shared" si="6"/>
        <v>0</v>
      </c>
      <c r="V69" s="34">
        <f t="shared" ref="V69:V132" si="9">IF(AND(ISBLANK(E69),ISBLANK(F69), ISBLANK(G69), ISBLANK(H69), ISBLANK(I69), ISBLANK(J69), ISBLANK(K69), ISBLANK(L69), ISBLANK(M69),ISBLANK(N69), ISBLANK(O69), ISBLANK(P69), ISBLANK(Q69), ISBLANK(R69), ISBLANK(S69)), "",IFERROR(((F69+E69)-U69)/(F69+E69),""))</f>
        <v>1</v>
      </c>
      <c r="W69" s="37"/>
      <c r="X69" s="35" t="str">
        <f t="shared" si="8"/>
        <v/>
      </c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  <c r="CJ69" s="31"/>
      <c r="CK69" s="31"/>
      <c r="CL69" s="31"/>
      <c r="CM69" s="31"/>
      <c r="CN69" s="31"/>
      <c r="CO69" s="31"/>
      <c r="CP69" s="31"/>
      <c r="CQ69" s="31"/>
      <c r="CR69" s="31"/>
      <c r="CS69" s="31"/>
      <c r="CT69" s="31"/>
      <c r="CU69" s="31"/>
      <c r="CV69" s="31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  <c r="DW69" s="31"/>
      <c r="DX69" s="31"/>
      <c r="DY69" s="31"/>
      <c r="DZ69" s="31"/>
      <c r="EA69" s="31"/>
      <c r="EB69" s="31"/>
      <c r="EC69" s="31"/>
      <c r="ED69" s="31"/>
      <c r="EE69" s="31"/>
      <c r="EF69" s="31"/>
      <c r="EG69" s="31"/>
      <c r="EH69" s="31"/>
      <c r="EI69" s="31"/>
      <c r="EJ69" s="31"/>
      <c r="EK69" s="31"/>
      <c r="EL69" s="31"/>
      <c r="EM69" s="31"/>
      <c r="EN69" s="31"/>
      <c r="EO69" s="31"/>
      <c r="EP69" s="31"/>
      <c r="EQ69" s="31"/>
      <c r="ER69" s="31"/>
      <c r="ES69" s="31"/>
      <c r="ET69" s="31"/>
      <c r="EU69" s="31"/>
      <c r="EV69" s="31"/>
      <c r="EW69" s="31"/>
      <c r="EX69" s="31"/>
      <c r="EY69" s="31"/>
      <c r="EZ69" s="31"/>
      <c r="FA69" s="31"/>
      <c r="FB69" s="31"/>
      <c r="FC69" s="31"/>
      <c r="FD69" s="31"/>
      <c r="FE69" s="31"/>
      <c r="FF69" s="31"/>
      <c r="FG69" s="31"/>
      <c r="FH69" s="31"/>
      <c r="FI69" s="31"/>
      <c r="FJ69" s="31"/>
      <c r="FK69" s="31"/>
      <c r="FL69" s="31"/>
      <c r="FM69" s="31"/>
      <c r="FN69" s="31"/>
      <c r="FO69" s="31"/>
      <c r="FP69" s="31"/>
      <c r="FQ69" s="31"/>
      <c r="FR69" s="31"/>
      <c r="FS69" s="31"/>
      <c r="FT69" s="31"/>
      <c r="FU69" s="31"/>
      <c r="FV69" s="31"/>
      <c r="FW69" s="31"/>
      <c r="FX69" s="31"/>
      <c r="FY69" s="31"/>
      <c r="FZ69" s="31"/>
      <c r="GA69" s="31"/>
      <c r="GB69" s="31"/>
      <c r="GC69" s="31"/>
      <c r="GD69" s="31"/>
      <c r="GE69" s="31"/>
      <c r="GF69" s="31"/>
      <c r="GG69" s="31"/>
      <c r="GH69" s="31"/>
      <c r="GI69" s="31"/>
      <c r="GJ69" s="31"/>
      <c r="GK69" s="31"/>
      <c r="GL69" s="31"/>
      <c r="GM69" s="31"/>
      <c r="GN69" s="31"/>
      <c r="GO69" s="31"/>
      <c r="GP69" s="31"/>
      <c r="GQ69" s="31"/>
      <c r="GR69" s="31"/>
      <c r="GS69" s="31"/>
      <c r="GT69" s="31"/>
      <c r="GU69" s="31"/>
      <c r="GV69" s="31"/>
      <c r="GW69" s="31"/>
      <c r="GX69" s="31"/>
      <c r="GY69" s="31"/>
      <c r="GZ69" s="31"/>
      <c r="HA69" s="31"/>
      <c r="HB69" s="31"/>
      <c r="HC69" s="31"/>
      <c r="HD69" s="31"/>
      <c r="HE69" s="31"/>
      <c r="HF69" s="31"/>
      <c r="HG69" s="31"/>
      <c r="HH69" s="31"/>
      <c r="HI69" s="31"/>
      <c r="HJ69" s="31"/>
      <c r="HK69" s="31"/>
      <c r="HL69" s="31"/>
      <c r="HM69" s="31"/>
      <c r="HN69" s="31"/>
      <c r="HO69" s="31"/>
      <c r="HP69" s="31"/>
      <c r="HQ69" s="31"/>
      <c r="HR69" s="31"/>
      <c r="HS69" s="31"/>
      <c r="HT69" s="31"/>
      <c r="HU69" s="31"/>
      <c r="HV69" s="31"/>
      <c r="HW69" s="31"/>
      <c r="HX69" s="31"/>
      <c r="HY69" s="31"/>
      <c r="HZ69" s="31"/>
      <c r="IA69" s="31"/>
      <c r="IB69" s="31"/>
      <c r="IC69" s="31"/>
      <c r="ID69" s="31"/>
      <c r="IE69" s="31"/>
      <c r="IF69" s="31"/>
      <c r="IG69" s="31"/>
      <c r="IH69" s="31"/>
      <c r="II69" s="31"/>
      <c r="IJ69" s="31"/>
      <c r="IK69" s="31"/>
      <c r="IL69" s="31"/>
      <c r="IM69" s="31"/>
      <c r="IN69" s="31"/>
      <c r="IO69" s="31"/>
      <c r="IP69" s="31"/>
      <c r="IQ69" s="31"/>
      <c r="IR69" s="31"/>
      <c r="IS69" s="31"/>
      <c r="IT69" s="31"/>
      <c r="IU69" s="31"/>
      <c r="IV69" s="31"/>
      <c r="IW69" s="31"/>
      <c r="IX69" s="31"/>
      <c r="IY69" s="31"/>
      <c r="IZ69" s="31"/>
      <c r="JA69" s="31"/>
      <c r="JB69" s="31"/>
      <c r="JC69" s="31"/>
      <c r="JD69" s="31"/>
      <c r="JE69" s="31"/>
      <c r="JF69" s="31"/>
      <c r="JG69" s="31"/>
      <c r="JH69" s="31"/>
      <c r="JI69" s="31"/>
      <c r="JJ69" s="31"/>
      <c r="JK69" s="31"/>
      <c r="JL69" s="31"/>
      <c r="JM69" s="31"/>
      <c r="JN69" s="31"/>
      <c r="JO69" s="31"/>
      <c r="JP69" s="31"/>
      <c r="JQ69" s="31"/>
      <c r="JR69" s="31"/>
      <c r="JS69" s="31"/>
      <c r="JT69" s="31"/>
      <c r="JU69" s="31"/>
      <c r="JV69" s="31"/>
      <c r="JW69" s="31"/>
      <c r="JX69" s="31"/>
      <c r="JY69" s="31"/>
      <c r="JZ69" s="31"/>
      <c r="KA69" s="31"/>
      <c r="KB69" s="31"/>
      <c r="KC69" s="31"/>
      <c r="KD69" s="31"/>
      <c r="KE69" s="31"/>
      <c r="KF69" s="31"/>
      <c r="KG69" s="31"/>
      <c r="KH69" s="31"/>
      <c r="KI69" s="31"/>
      <c r="KJ69" s="31"/>
      <c r="KK69" s="31"/>
      <c r="KL69" s="31"/>
      <c r="KM69" s="31"/>
      <c r="KN69" s="31"/>
      <c r="KO69" s="31"/>
      <c r="KP69" s="31"/>
      <c r="KQ69" s="31"/>
      <c r="KR69" s="31"/>
      <c r="KS69" s="31"/>
      <c r="KT69" s="31"/>
      <c r="KU69" s="31"/>
      <c r="KV69" s="31"/>
      <c r="KW69" s="31"/>
      <c r="KX69" s="31"/>
      <c r="KY69" s="31"/>
      <c r="KZ69" s="31"/>
      <c r="LA69" s="31"/>
      <c r="LB69" s="31"/>
      <c r="LC69" s="31"/>
      <c r="LD69" s="31"/>
      <c r="LE69" s="31"/>
      <c r="LF69" s="31"/>
      <c r="LG69" s="31"/>
      <c r="LH69" s="31"/>
      <c r="LI69" s="31"/>
      <c r="LJ69" s="31"/>
      <c r="LK69" s="31"/>
      <c r="LL69" s="31"/>
      <c r="LM69" s="31"/>
      <c r="LN69" s="31"/>
      <c r="LO69" s="31"/>
      <c r="LP69" s="31"/>
      <c r="LQ69" s="31"/>
      <c r="LR69" s="31"/>
      <c r="LS69" s="31"/>
      <c r="LT69" s="31"/>
      <c r="LU69" s="31"/>
      <c r="LV69" s="31"/>
      <c r="LW69" s="31"/>
      <c r="LX69" s="31"/>
      <c r="LY69" s="31"/>
      <c r="LZ69" s="31"/>
      <c r="MA69" s="31"/>
      <c r="MB69" s="31"/>
      <c r="MC69" s="31"/>
      <c r="MD69" s="31"/>
      <c r="ME69" s="31"/>
      <c r="MF69" s="31"/>
      <c r="MG69" s="31"/>
      <c r="MH69" s="31"/>
      <c r="MI69" s="31"/>
      <c r="MJ69" s="31"/>
      <c r="MK69" s="31"/>
      <c r="ML69" s="31"/>
      <c r="MM69" s="31"/>
      <c r="MN69" s="31"/>
      <c r="MO69" s="31"/>
      <c r="MP69" s="31"/>
      <c r="MQ69" s="31"/>
      <c r="MR69" s="31"/>
      <c r="MS69" s="31"/>
      <c r="MT69" s="31"/>
      <c r="MU69" s="31"/>
      <c r="MV69" s="31"/>
      <c r="MW69" s="31"/>
      <c r="MX69" s="31"/>
      <c r="MY69" s="31"/>
      <c r="MZ69" s="31"/>
      <c r="NA69" s="31"/>
      <c r="NB69" s="31"/>
      <c r="NC69" s="31"/>
      <c r="ND69" s="31"/>
      <c r="NE69" s="31"/>
      <c r="NF69" s="31"/>
      <c r="NG69" s="31"/>
      <c r="NH69" s="31"/>
      <c r="NI69" s="31"/>
      <c r="NJ69" s="31"/>
      <c r="NK69" s="31"/>
      <c r="NL69" s="31"/>
      <c r="NM69" s="31"/>
      <c r="NN69" s="31"/>
      <c r="NO69" s="31"/>
      <c r="NP69" s="31"/>
      <c r="NQ69" s="31"/>
      <c r="NR69" s="31"/>
      <c r="NS69" s="31"/>
      <c r="NT69" s="31"/>
      <c r="NU69" s="31"/>
      <c r="NV69" s="31"/>
      <c r="NW69" s="31"/>
      <c r="NX69" s="31"/>
      <c r="NY69" s="31"/>
      <c r="NZ69" s="31"/>
      <c r="OA69" s="31"/>
      <c r="OB69" s="31"/>
      <c r="OC69" s="31"/>
      <c r="OD69" s="31"/>
      <c r="OE69" s="31"/>
      <c r="OF69" s="31"/>
      <c r="OG69" s="31"/>
      <c r="OH69" s="31"/>
      <c r="OI69" s="31"/>
      <c r="OJ69" s="31"/>
      <c r="OK69" s="31"/>
      <c r="OL69" s="31"/>
      <c r="OM69" s="31"/>
      <c r="ON69" s="31"/>
      <c r="OO69" s="31"/>
      <c r="OP69" s="31"/>
      <c r="OQ69" s="31"/>
      <c r="OR69" s="31"/>
      <c r="OS69" s="31"/>
      <c r="OT69" s="31"/>
      <c r="OU69" s="31"/>
      <c r="OV69" s="31"/>
      <c r="OW69" s="31"/>
      <c r="OX69" s="31"/>
      <c r="OY69" s="31"/>
      <c r="OZ69" s="31"/>
      <c r="PA69" s="31"/>
      <c r="PB69" s="31"/>
      <c r="PC69" s="31"/>
      <c r="PD69" s="31"/>
      <c r="PE69" s="31"/>
      <c r="PF69" s="31"/>
      <c r="PG69" s="31"/>
      <c r="PH69" s="31"/>
      <c r="PI69" s="31"/>
      <c r="PJ69" s="31"/>
      <c r="PK69" s="31"/>
      <c r="PL69" s="31"/>
      <c r="PM69" s="31"/>
      <c r="PN69" s="31"/>
      <c r="PO69" s="31"/>
      <c r="PP69" s="31"/>
      <c r="PQ69" s="31"/>
      <c r="PR69" s="31"/>
      <c r="PS69" s="31"/>
      <c r="PT69" s="31"/>
      <c r="PU69" s="31"/>
      <c r="PV69" s="31"/>
      <c r="PW69" s="31"/>
      <c r="PX69" s="31"/>
      <c r="PY69" s="31"/>
      <c r="PZ69" s="31"/>
      <c r="QA69" s="31"/>
      <c r="QB69" s="31"/>
      <c r="QC69" s="31"/>
    </row>
    <row r="70" spans="1:445">
      <c r="A70" s="36" t="s">
        <v>119</v>
      </c>
      <c r="B70" s="33" t="s">
        <v>27</v>
      </c>
      <c r="C70" s="33"/>
      <c r="D70" s="33" t="s">
        <v>42</v>
      </c>
      <c r="E70" s="33"/>
      <c r="F70" s="33">
        <v>615</v>
      </c>
      <c r="G70" s="33">
        <v>55</v>
      </c>
      <c r="H70" s="33"/>
      <c r="I70" s="33">
        <v>70</v>
      </c>
      <c r="J70" s="33">
        <v>70</v>
      </c>
      <c r="K70" s="33">
        <v>70</v>
      </c>
      <c r="L70" s="33">
        <v>70</v>
      </c>
      <c r="M70" s="33">
        <v>70</v>
      </c>
      <c r="N70" s="33">
        <v>70</v>
      </c>
      <c r="O70" s="33">
        <v>70</v>
      </c>
      <c r="P70" s="33">
        <v>70</v>
      </c>
      <c r="Q70" s="33"/>
      <c r="R70" s="33"/>
      <c r="S70" s="33"/>
      <c r="T70" s="20">
        <f t="shared" si="7"/>
        <v>615</v>
      </c>
      <c r="U70" s="20">
        <f t="shared" si="6"/>
        <v>0</v>
      </c>
      <c r="V70" s="34">
        <f t="shared" si="9"/>
        <v>1</v>
      </c>
      <c r="W70" s="37"/>
      <c r="X70" s="35" t="str">
        <f t="shared" si="8"/>
        <v/>
      </c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  <c r="CJ70" s="31"/>
      <c r="CK70" s="31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  <c r="DW70" s="31"/>
      <c r="DX70" s="31"/>
      <c r="DY70" s="31"/>
      <c r="DZ70" s="31"/>
      <c r="EA70" s="31"/>
      <c r="EB70" s="31"/>
      <c r="EC70" s="31"/>
      <c r="ED70" s="31"/>
      <c r="EE70" s="31"/>
      <c r="EF70" s="31"/>
      <c r="EG70" s="31"/>
      <c r="EH70" s="31"/>
      <c r="EI70" s="31"/>
      <c r="EJ70" s="31"/>
      <c r="EK70" s="31"/>
      <c r="EL70" s="31"/>
      <c r="EM70" s="31"/>
      <c r="EN70" s="31"/>
      <c r="EO70" s="31"/>
      <c r="EP70" s="31"/>
      <c r="EQ70" s="31"/>
      <c r="ER70" s="31"/>
      <c r="ES70" s="31"/>
      <c r="ET70" s="31"/>
      <c r="EU70" s="31"/>
      <c r="EV70" s="31"/>
      <c r="EW70" s="31"/>
      <c r="EX70" s="31"/>
      <c r="EY70" s="31"/>
      <c r="EZ70" s="31"/>
      <c r="FA70" s="31"/>
      <c r="FB70" s="31"/>
      <c r="FC70" s="31"/>
      <c r="FD70" s="31"/>
      <c r="FE70" s="31"/>
      <c r="FF70" s="31"/>
      <c r="FG70" s="31"/>
      <c r="FH70" s="31"/>
      <c r="FI70" s="31"/>
      <c r="FJ70" s="31"/>
      <c r="FK70" s="31"/>
      <c r="FL70" s="31"/>
      <c r="FM70" s="31"/>
      <c r="FN70" s="31"/>
      <c r="FO70" s="31"/>
      <c r="FP70" s="31"/>
      <c r="FQ70" s="31"/>
      <c r="FR70" s="31"/>
      <c r="FS70" s="31"/>
      <c r="FT70" s="31"/>
      <c r="FU70" s="31"/>
      <c r="FV70" s="31"/>
      <c r="FW70" s="31"/>
      <c r="FX70" s="31"/>
      <c r="FY70" s="31"/>
      <c r="FZ70" s="31"/>
      <c r="GA70" s="31"/>
      <c r="GB70" s="31"/>
      <c r="GC70" s="31"/>
      <c r="GD70" s="31"/>
      <c r="GE70" s="31"/>
      <c r="GF70" s="31"/>
      <c r="GG70" s="31"/>
      <c r="GH70" s="31"/>
      <c r="GI70" s="31"/>
      <c r="GJ70" s="31"/>
      <c r="GK70" s="31"/>
      <c r="GL70" s="31"/>
      <c r="GM70" s="31"/>
      <c r="GN70" s="31"/>
      <c r="GO70" s="31"/>
      <c r="GP70" s="31"/>
      <c r="GQ70" s="31"/>
      <c r="GR70" s="31"/>
      <c r="GS70" s="31"/>
      <c r="GT70" s="31"/>
      <c r="GU70" s="31"/>
      <c r="GV70" s="31"/>
      <c r="GW70" s="31"/>
      <c r="GX70" s="31"/>
      <c r="GY70" s="31"/>
      <c r="GZ70" s="31"/>
      <c r="HA70" s="31"/>
      <c r="HB70" s="31"/>
      <c r="HC70" s="31"/>
      <c r="HD70" s="31"/>
      <c r="HE70" s="31"/>
      <c r="HF70" s="31"/>
      <c r="HG70" s="31"/>
      <c r="HH70" s="31"/>
      <c r="HI70" s="31"/>
      <c r="HJ70" s="31"/>
      <c r="HK70" s="31"/>
      <c r="HL70" s="31"/>
      <c r="HM70" s="31"/>
      <c r="HN70" s="31"/>
      <c r="HO70" s="31"/>
      <c r="HP70" s="31"/>
      <c r="HQ70" s="31"/>
      <c r="HR70" s="31"/>
      <c r="HS70" s="31"/>
      <c r="HT70" s="31"/>
      <c r="HU70" s="31"/>
      <c r="HV70" s="31"/>
      <c r="HW70" s="31"/>
      <c r="HX70" s="31"/>
      <c r="HY70" s="31"/>
      <c r="HZ70" s="31"/>
      <c r="IA70" s="31"/>
      <c r="IB70" s="31"/>
      <c r="IC70" s="31"/>
      <c r="ID70" s="31"/>
      <c r="IE70" s="31"/>
      <c r="IF70" s="31"/>
      <c r="IG70" s="31"/>
      <c r="IH70" s="31"/>
      <c r="II70" s="31"/>
      <c r="IJ70" s="31"/>
      <c r="IK70" s="31"/>
      <c r="IL70" s="31"/>
      <c r="IM70" s="31"/>
      <c r="IN70" s="31"/>
      <c r="IO70" s="31"/>
      <c r="IP70" s="31"/>
      <c r="IQ70" s="31"/>
      <c r="IR70" s="31"/>
      <c r="IS70" s="31"/>
      <c r="IT70" s="31"/>
      <c r="IU70" s="31"/>
      <c r="IV70" s="31"/>
      <c r="IW70" s="31"/>
      <c r="IX70" s="31"/>
      <c r="IY70" s="31"/>
      <c r="IZ70" s="31"/>
      <c r="JA70" s="31"/>
      <c r="JB70" s="31"/>
      <c r="JC70" s="31"/>
      <c r="JD70" s="31"/>
      <c r="JE70" s="31"/>
      <c r="JF70" s="31"/>
      <c r="JG70" s="31"/>
      <c r="JH70" s="31"/>
      <c r="JI70" s="31"/>
      <c r="JJ70" s="31"/>
      <c r="JK70" s="31"/>
      <c r="JL70" s="31"/>
      <c r="JM70" s="31"/>
      <c r="JN70" s="31"/>
      <c r="JO70" s="31"/>
      <c r="JP70" s="31"/>
      <c r="JQ70" s="31"/>
      <c r="JR70" s="31"/>
      <c r="JS70" s="31"/>
      <c r="JT70" s="31"/>
      <c r="JU70" s="31"/>
      <c r="JV70" s="31"/>
      <c r="JW70" s="31"/>
      <c r="JX70" s="31"/>
      <c r="JY70" s="31"/>
      <c r="JZ70" s="31"/>
      <c r="KA70" s="31"/>
      <c r="KB70" s="31"/>
      <c r="KC70" s="31"/>
      <c r="KD70" s="31"/>
      <c r="KE70" s="31"/>
      <c r="KF70" s="31"/>
      <c r="KG70" s="31"/>
      <c r="KH70" s="31"/>
      <c r="KI70" s="31"/>
      <c r="KJ70" s="31"/>
      <c r="KK70" s="31"/>
      <c r="KL70" s="31"/>
      <c r="KM70" s="31"/>
      <c r="KN70" s="31"/>
      <c r="KO70" s="31"/>
      <c r="KP70" s="31"/>
      <c r="KQ70" s="31"/>
      <c r="KR70" s="31"/>
      <c r="KS70" s="31"/>
      <c r="KT70" s="31"/>
      <c r="KU70" s="31"/>
      <c r="KV70" s="31"/>
      <c r="KW70" s="31"/>
      <c r="KX70" s="31"/>
      <c r="KY70" s="31"/>
      <c r="KZ70" s="31"/>
      <c r="LA70" s="31"/>
      <c r="LB70" s="31"/>
      <c r="LC70" s="31"/>
      <c r="LD70" s="31"/>
      <c r="LE70" s="31"/>
      <c r="LF70" s="31"/>
      <c r="LG70" s="31"/>
      <c r="LH70" s="31"/>
      <c r="LI70" s="31"/>
      <c r="LJ70" s="31"/>
      <c r="LK70" s="31"/>
      <c r="LL70" s="31"/>
      <c r="LM70" s="31"/>
      <c r="LN70" s="31"/>
      <c r="LO70" s="31"/>
      <c r="LP70" s="31"/>
      <c r="LQ70" s="31"/>
      <c r="LR70" s="31"/>
      <c r="LS70" s="31"/>
      <c r="LT70" s="31"/>
      <c r="LU70" s="31"/>
      <c r="LV70" s="31"/>
      <c r="LW70" s="31"/>
      <c r="LX70" s="31"/>
      <c r="LY70" s="31"/>
      <c r="LZ70" s="31"/>
      <c r="MA70" s="31"/>
      <c r="MB70" s="31"/>
      <c r="MC70" s="31"/>
      <c r="MD70" s="31"/>
      <c r="ME70" s="31"/>
      <c r="MF70" s="31"/>
      <c r="MG70" s="31"/>
      <c r="MH70" s="31"/>
      <c r="MI70" s="31"/>
      <c r="MJ70" s="31"/>
      <c r="MK70" s="31"/>
      <c r="ML70" s="31"/>
      <c r="MM70" s="31"/>
      <c r="MN70" s="31"/>
      <c r="MO70" s="31"/>
      <c r="MP70" s="31"/>
      <c r="MQ70" s="31"/>
      <c r="MR70" s="31"/>
      <c r="MS70" s="31"/>
      <c r="MT70" s="31"/>
      <c r="MU70" s="31"/>
      <c r="MV70" s="31"/>
      <c r="MW70" s="31"/>
      <c r="MX70" s="31"/>
      <c r="MY70" s="31"/>
      <c r="MZ70" s="31"/>
      <c r="NA70" s="31"/>
      <c r="NB70" s="31"/>
      <c r="NC70" s="31"/>
      <c r="ND70" s="31"/>
      <c r="NE70" s="31"/>
      <c r="NF70" s="31"/>
      <c r="NG70" s="31"/>
      <c r="NH70" s="31"/>
      <c r="NI70" s="31"/>
      <c r="NJ70" s="31"/>
      <c r="NK70" s="31"/>
      <c r="NL70" s="31"/>
      <c r="NM70" s="31"/>
      <c r="NN70" s="31"/>
      <c r="NO70" s="31"/>
      <c r="NP70" s="31"/>
      <c r="NQ70" s="31"/>
      <c r="NR70" s="31"/>
      <c r="NS70" s="31"/>
      <c r="NT70" s="31"/>
      <c r="NU70" s="31"/>
      <c r="NV70" s="31"/>
      <c r="NW70" s="31"/>
      <c r="NX70" s="31"/>
      <c r="NY70" s="31"/>
      <c r="NZ70" s="31"/>
      <c r="OA70" s="31"/>
      <c r="OB70" s="31"/>
      <c r="OC70" s="31"/>
      <c r="OD70" s="31"/>
      <c r="OE70" s="31"/>
      <c r="OF70" s="31"/>
      <c r="OG70" s="31"/>
      <c r="OH70" s="31"/>
      <c r="OI70" s="31"/>
      <c r="OJ70" s="31"/>
      <c r="OK70" s="31"/>
      <c r="OL70" s="31"/>
      <c r="OM70" s="31"/>
      <c r="ON70" s="31"/>
      <c r="OO70" s="31"/>
      <c r="OP70" s="31"/>
      <c r="OQ70" s="31"/>
      <c r="OR70" s="31"/>
      <c r="OS70" s="31"/>
      <c r="OT70" s="31"/>
      <c r="OU70" s="31"/>
      <c r="OV70" s="31"/>
      <c r="OW70" s="31"/>
      <c r="OX70" s="31"/>
      <c r="OY70" s="31"/>
      <c r="OZ70" s="31"/>
      <c r="PA70" s="31"/>
      <c r="PB70" s="31"/>
      <c r="PC70" s="31"/>
      <c r="PD70" s="31"/>
      <c r="PE70" s="31"/>
      <c r="PF70" s="31"/>
      <c r="PG70" s="31"/>
      <c r="PH70" s="31"/>
      <c r="PI70" s="31"/>
      <c r="PJ70" s="31"/>
      <c r="PK70" s="31"/>
      <c r="PL70" s="31"/>
      <c r="PM70" s="31"/>
      <c r="PN70" s="31"/>
      <c r="PO70" s="31"/>
      <c r="PP70" s="31"/>
      <c r="PQ70" s="31"/>
      <c r="PR70" s="31"/>
      <c r="PS70" s="31"/>
      <c r="PT70" s="31"/>
      <c r="PU70" s="31"/>
      <c r="PV70" s="31"/>
      <c r="PW70" s="31"/>
      <c r="PX70" s="31"/>
      <c r="PY70" s="31"/>
      <c r="PZ70" s="31"/>
      <c r="QA70" s="31"/>
      <c r="QB70" s="31"/>
      <c r="QC70" s="31"/>
    </row>
    <row r="71" spans="1:445">
      <c r="A71" s="36" t="s">
        <v>120</v>
      </c>
      <c r="B71" s="33" t="s">
        <v>27</v>
      </c>
      <c r="C71" s="33">
        <v>100</v>
      </c>
      <c r="D71" s="33" t="s">
        <v>121</v>
      </c>
      <c r="E71" s="33"/>
      <c r="F71" s="33">
        <v>1090</v>
      </c>
      <c r="G71" s="33">
        <v>90</v>
      </c>
      <c r="H71" s="33">
        <v>111</v>
      </c>
      <c r="I71" s="33">
        <v>111</v>
      </c>
      <c r="J71" s="33">
        <v>111</v>
      </c>
      <c r="K71" s="33">
        <v>111</v>
      </c>
      <c r="L71" s="33">
        <v>111</v>
      </c>
      <c r="M71" s="33">
        <v>111</v>
      </c>
      <c r="N71" s="33">
        <v>111</v>
      </c>
      <c r="O71" s="33">
        <v>111</v>
      </c>
      <c r="P71" s="33">
        <v>112</v>
      </c>
      <c r="Q71" s="33"/>
      <c r="R71" s="33"/>
      <c r="S71" s="33"/>
      <c r="T71" s="20">
        <f t="shared" si="7"/>
        <v>1090</v>
      </c>
      <c r="U71" s="20">
        <f t="shared" si="6"/>
        <v>0</v>
      </c>
      <c r="V71" s="34">
        <f t="shared" si="9"/>
        <v>1</v>
      </c>
      <c r="W71" s="37"/>
      <c r="X71" s="35" t="str">
        <f t="shared" si="8"/>
        <v/>
      </c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  <c r="CJ71" s="31"/>
      <c r="CK71" s="31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  <c r="DW71" s="31"/>
      <c r="DX71" s="31"/>
      <c r="DY71" s="31"/>
      <c r="DZ71" s="31"/>
      <c r="EA71" s="31"/>
      <c r="EB71" s="31"/>
      <c r="EC71" s="31"/>
      <c r="ED71" s="31"/>
      <c r="EE71" s="31"/>
      <c r="EF71" s="31"/>
      <c r="EG71" s="31"/>
      <c r="EH71" s="31"/>
      <c r="EI71" s="31"/>
      <c r="EJ71" s="31"/>
      <c r="EK71" s="31"/>
      <c r="EL71" s="31"/>
      <c r="EM71" s="31"/>
      <c r="EN71" s="31"/>
      <c r="EO71" s="31"/>
      <c r="EP71" s="31"/>
      <c r="EQ71" s="31"/>
      <c r="ER71" s="31"/>
      <c r="ES71" s="31"/>
      <c r="ET71" s="31"/>
      <c r="EU71" s="31"/>
      <c r="EV71" s="31"/>
      <c r="EW71" s="31"/>
      <c r="EX71" s="31"/>
      <c r="EY71" s="31"/>
      <c r="EZ71" s="31"/>
      <c r="FA71" s="31"/>
      <c r="FB71" s="31"/>
      <c r="FC71" s="31"/>
      <c r="FD71" s="31"/>
      <c r="FE71" s="31"/>
      <c r="FF71" s="31"/>
      <c r="FG71" s="31"/>
      <c r="FH71" s="31"/>
      <c r="FI71" s="31"/>
      <c r="FJ71" s="31"/>
      <c r="FK71" s="31"/>
      <c r="FL71" s="31"/>
      <c r="FM71" s="31"/>
      <c r="FN71" s="31"/>
      <c r="FO71" s="31"/>
      <c r="FP71" s="31"/>
      <c r="FQ71" s="31"/>
      <c r="FR71" s="31"/>
      <c r="FS71" s="31"/>
      <c r="FT71" s="31"/>
      <c r="FU71" s="31"/>
      <c r="FV71" s="31"/>
      <c r="FW71" s="31"/>
      <c r="FX71" s="31"/>
      <c r="FY71" s="31"/>
      <c r="FZ71" s="31"/>
      <c r="GA71" s="31"/>
      <c r="GB71" s="31"/>
      <c r="GC71" s="31"/>
      <c r="GD71" s="31"/>
      <c r="GE71" s="31"/>
      <c r="GF71" s="31"/>
      <c r="GG71" s="31"/>
      <c r="GH71" s="31"/>
      <c r="GI71" s="31"/>
      <c r="GJ71" s="31"/>
      <c r="GK71" s="31"/>
      <c r="GL71" s="31"/>
      <c r="GM71" s="31"/>
      <c r="GN71" s="31"/>
      <c r="GO71" s="31"/>
      <c r="GP71" s="31"/>
      <c r="GQ71" s="31"/>
      <c r="GR71" s="31"/>
      <c r="GS71" s="31"/>
      <c r="GT71" s="31"/>
      <c r="GU71" s="31"/>
      <c r="GV71" s="31"/>
      <c r="GW71" s="31"/>
      <c r="GX71" s="31"/>
      <c r="GY71" s="31"/>
      <c r="GZ71" s="31"/>
      <c r="HA71" s="31"/>
      <c r="HB71" s="31"/>
      <c r="HC71" s="31"/>
      <c r="HD71" s="31"/>
      <c r="HE71" s="31"/>
      <c r="HF71" s="31"/>
      <c r="HG71" s="31"/>
      <c r="HH71" s="31"/>
      <c r="HI71" s="31"/>
      <c r="HJ71" s="31"/>
      <c r="HK71" s="31"/>
      <c r="HL71" s="31"/>
      <c r="HM71" s="31"/>
      <c r="HN71" s="31"/>
      <c r="HO71" s="31"/>
      <c r="HP71" s="31"/>
      <c r="HQ71" s="31"/>
      <c r="HR71" s="31"/>
      <c r="HS71" s="31"/>
      <c r="HT71" s="31"/>
      <c r="HU71" s="31"/>
      <c r="HV71" s="31"/>
      <c r="HW71" s="31"/>
      <c r="HX71" s="31"/>
      <c r="HY71" s="31"/>
      <c r="HZ71" s="31"/>
      <c r="IA71" s="31"/>
      <c r="IB71" s="31"/>
      <c r="IC71" s="31"/>
      <c r="ID71" s="31"/>
      <c r="IE71" s="31"/>
      <c r="IF71" s="31"/>
      <c r="IG71" s="31"/>
      <c r="IH71" s="31"/>
      <c r="II71" s="31"/>
      <c r="IJ71" s="31"/>
      <c r="IK71" s="31"/>
      <c r="IL71" s="31"/>
      <c r="IM71" s="31"/>
      <c r="IN71" s="31"/>
      <c r="IO71" s="31"/>
      <c r="IP71" s="31"/>
      <c r="IQ71" s="31"/>
      <c r="IR71" s="31"/>
      <c r="IS71" s="31"/>
      <c r="IT71" s="31"/>
      <c r="IU71" s="31"/>
      <c r="IV71" s="31"/>
      <c r="IW71" s="31"/>
      <c r="IX71" s="31"/>
      <c r="IY71" s="31"/>
      <c r="IZ71" s="31"/>
      <c r="JA71" s="31"/>
      <c r="JB71" s="31"/>
      <c r="JC71" s="31"/>
      <c r="JD71" s="31"/>
      <c r="JE71" s="31"/>
      <c r="JF71" s="31"/>
      <c r="JG71" s="31"/>
      <c r="JH71" s="31"/>
      <c r="JI71" s="31"/>
      <c r="JJ71" s="31"/>
      <c r="JK71" s="31"/>
      <c r="JL71" s="31"/>
      <c r="JM71" s="31"/>
      <c r="JN71" s="31"/>
      <c r="JO71" s="31"/>
      <c r="JP71" s="31"/>
      <c r="JQ71" s="31"/>
      <c r="JR71" s="31"/>
      <c r="JS71" s="31"/>
      <c r="JT71" s="31"/>
      <c r="JU71" s="31"/>
      <c r="JV71" s="31"/>
      <c r="JW71" s="31"/>
      <c r="JX71" s="31"/>
      <c r="JY71" s="31"/>
      <c r="JZ71" s="31"/>
      <c r="KA71" s="31"/>
      <c r="KB71" s="31"/>
      <c r="KC71" s="31"/>
      <c r="KD71" s="31"/>
      <c r="KE71" s="31"/>
      <c r="KF71" s="31"/>
      <c r="KG71" s="31"/>
      <c r="KH71" s="31"/>
      <c r="KI71" s="31"/>
      <c r="KJ71" s="31"/>
      <c r="KK71" s="31"/>
      <c r="KL71" s="31"/>
      <c r="KM71" s="31"/>
      <c r="KN71" s="31"/>
      <c r="KO71" s="31"/>
      <c r="KP71" s="31"/>
      <c r="KQ71" s="31"/>
      <c r="KR71" s="31"/>
      <c r="KS71" s="31"/>
      <c r="KT71" s="31"/>
      <c r="KU71" s="31"/>
      <c r="KV71" s="31"/>
      <c r="KW71" s="31"/>
      <c r="KX71" s="31"/>
      <c r="KY71" s="31"/>
      <c r="KZ71" s="31"/>
      <c r="LA71" s="31"/>
      <c r="LB71" s="31"/>
      <c r="LC71" s="31"/>
      <c r="LD71" s="31"/>
      <c r="LE71" s="31"/>
      <c r="LF71" s="31"/>
      <c r="LG71" s="31"/>
      <c r="LH71" s="31"/>
      <c r="LI71" s="31"/>
      <c r="LJ71" s="31"/>
      <c r="LK71" s="31"/>
      <c r="LL71" s="31"/>
      <c r="LM71" s="31"/>
      <c r="LN71" s="31"/>
      <c r="LO71" s="31"/>
      <c r="LP71" s="31"/>
      <c r="LQ71" s="31"/>
      <c r="LR71" s="31"/>
      <c r="LS71" s="31"/>
      <c r="LT71" s="31"/>
      <c r="LU71" s="31"/>
      <c r="LV71" s="31"/>
      <c r="LW71" s="31"/>
      <c r="LX71" s="31"/>
      <c r="LY71" s="31"/>
      <c r="LZ71" s="31"/>
      <c r="MA71" s="31"/>
      <c r="MB71" s="31"/>
      <c r="MC71" s="31"/>
      <c r="MD71" s="31"/>
      <c r="ME71" s="31"/>
      <c r="MF71" s="31"/>
      <c r="MG71" s="31"/>
      <c r="MH71" s="31"/>
      <c r="MI71" s="31"/>
      <c r="MJ71" s="31"/>
      <c r="MK71" s="31"/>
      <c r="ML71" s="31"/>
      <c r="MM71" s="31"/>
      <c r="MN71" s="31"/>
      <c r="MO71" s="31"/>
      <c r="MP71" s="31"/>
      <c r="MQ71" s="31"/>
      <c r="MR71" s="31"/>
      <c r="MS71" s="31"/>
      <c r="MT71" s="31"/>
      <c r="MU71" s="31"/>
      <c r="MV71" s="31"/>
      <c r="MW71" s="31"/>
      <c r="MX71" s="31"/>
      <c r="MY71" s="31"/>
      <c r="MZ71" s="31"/>
      <c r="NA71" s="31"/>
      <c r="NB71" s="31"/>
      <c r="NC71" s="31"/>
      <c r="ND71" s="31"/>
      <c r="NE71" s="31"/>
      <c r="NF71" s="31"/>
      <c r="NG71" s="31"/>
      <c r="NH71" s="31"/>
      <c r="NI71" s="31"/>
      <c r="NJ71" s="31"/>
      <c r="NK71" s="31"/>
      <c r="NL71" s="31"/>
      <c r="NM71" s="31"/>
      <c r="NN71" s="31"/>
      <c r="NO71" s="31"/>
      <c r="NP71" s="31"/>
      <c r="NQ71" s="31"/>
      <c r="NR71" s="31"/>
      <c r="NS71" s="31"/>
      <c r="NT71" s="31"/>
      <c r="NU71" s="31"/>
      <c r="NV71" s="31"/>
      <c r="NW71" s="31"/>
      <c r="NX71" s="31"/>
      <c r="NY71" s="31"/>
      <c r="NZ71" s="31"/>
      <c r="OA71" s="31"/>
      <c r="OB71" s="31"/>
      <c r="OC71" s="31"/>
      <c r="OD71" s="31"/>
      <c r="OE71" s="31"/>
      <c r="OF71" s="31"/>
      <c r="OG71" s="31"/>
      <c r="OH71" s="31"/>
      <c r="OI71" s="31"/>
      <c r="OJ71" s="31"/>
      <c r="OK71" s="31"/>
      <c r="OL71" s="31"/>
      <c r="OM71" s="31"/>
      <c r="ON71" s="31"/>
      <c r="OO71" s="31"/>
      <c r="OP71" s="31"/>
      <c r="OQ71" s="31"/>
      <c r="OR71" s="31"/>
      <c r="OS71" s="31"/>
      <c r="OT71" s="31"/>
      <c r="OU71" s="31"/>
      <c r="OV71" s="31"/>
      <c r="OW71" s="31"/>
      <c r="OX71" s="31"/>
      <c r="OY71" s="31"/>
      <c r="OZ71" s="31"/>
      <c r="PA71" s="31"/>
      <c r="PB71" s="31"/>
      <c r="PC71" s="31"/>
      <c r="PD71" s="31"/>
      <c r="PE71" s="31"/>
      <c r="PF71" s="31"/>
      <c r="PG71" s="31"/>
      <c r="PH71" s="31"/>
      <c r="PI71" s="31"/>
      <c r="PJ71" s="31"/>
      <c r="PK71" s="31"/>
      <c r="PL71" s="31"/>
      <c r="PM71" s="31"/>
      <c r="PN71" s="31"/>
      <c r="PO71" s="31"/>
      <c r="PP71" s="31"/>
      <c r="PQ71" s="31"/>
      <c r="PR71" s="31"/>
      <c r="PS71" s="31"/>
      <c r="PT71" s="31"/>
      <c r="PU71" s="31"/>
      <c r="PV71" s="31"/>
      <c r="PW71" s="31"/>
      <c r="PX71" s="31"/>
      <c r="PY71" s="31"/>
      <c r="PZ71" s="31"/>
      <c r="QA71" s="31"/>
      <c r="QB71" s="31"/>
      <c r="QC71" s="31"/>
    </row>
    <row r="72" spans="1:445">
      <c r="A72" s="36" t="s">
        <v>122</v>
      </c>
      <c r="B72" s="33" t="s">
        <v>27</v>
      </c>
      <c r="C72" s="33"/>
      <c r="D72" s="33" t="s">
        <v>38</v>
      </c>
      <c r="E72" s="33"/>
      <c r="F72" s="33">
        <v>0</v>
      </c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20">
        <f t="shared" si="7"/>
        <v>0</v>
      </c>
      <c r="U72" s="20">
        <f t="shared" si="6"/>
        <v>0</v>
      </c>
      <c r="V72" s="34" t="str">
        <f t="shared" si="9"/>
        <v/>
      </c>
      <c r="W72" s="37"/>
      <c r="X72" s="35" t="str">
        <f t="shared" si="8"/>
        <v/>
      </c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  <c r="CJ72" s="31"/>
      <c r="CK72" s="31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3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  <c r="DW72" s="31"/>
      <c r="DX72" s="31"/>
      <c r="DY72" s="31"/>
      <c r="DZ72" s="31"/>
      <c r="EA72" s="31"/>
      <c r="EB72" s="31"/>
      <c r="EC72" s="31"/>
      <c r="ED72" s="31"/>
      <c r="EE72" s="31"/>
      <c r="EF72" s="31"/>
      <c r="EG72" s="31"/>
      <c r="EH72" s="31"/>
      <c r="EI72" s="31"/>
      <c r="EJ72" s="31"/>
      <c r="EK72" s="31"/>
      <c r="EL72" s="31"/>
      <c r="EM72" s="31"/>
      <c r="EN72" s="31"/>
      <c r="EO72" s="31"/>
      <c r="EP72" s="31"/>
      <c r="EQ72" s="31"/>
      <c r="ER72" s="31"/>
      <c r="ES72" s="31"/>
      <c r="ET72" s="31"/>
      <c r="EU72" s="31"/>
      <c r="EV72" s="31"/>
      <c r="EW72" s="31"/>
      <c r="EX72" s="31"/>
      <c r="EY72" s="31"/>
      <c r="EZ72" s="31"/>
      <c r="FA72" s="31"/>
      <c r="FB72" s="31"/>
      <c r="FC72" s="31"/>
      <c r="FD72" s="31"/>
      <c r="FE72" s="31"/>
      <c r="FF72" s="31"/>
      <c r="FG72" s="31"/>
      <c r="FH72" s="31"/>
      <c r="FI72" s="31"/>
      <c r="FJ72" s="31"/>
      <c r="FK72" s="31"/>
      <c r="FL72" s="31"/>
      <c r="FM72" s="31"/>
      <c r="FN72" s="31"/>
      <c r="FO72" s="31"/>
      <c r="FP72" s="31"/>
      <c r="FQ72" s="31"/>
      <c r="FR72" s="31"/>
      <c r="FS72" s="31"/>
      <c r="FT72" s="31"/>
      <c r="FU72" s="31"/>
      <c r="FV72" s="31"/>
      <c r="FW72" s="31"/>
      <c r="FX72" s="31"/>
      <c r="FY72" s="31"/>
      <c r="FZ72" s="31"/>
      <c r="GA72" s="31"/>
      <c r="GB72" s="31"/>
      <c r="GC72" s="31"/>
      <c r="GD72" s="31"/>
      <c r="GE72" s="31"/>
      <c r="GF72" s="31"/>
      <c r="GG72" s="31"/>
      <c r="GH72" s="31"/>
      <c r="GI72" s="31"/>
      <c r="GJ72" s="31"/>
      <c r="GK72" s="31"/>
      <c r="GL72" s="31"/>
      <c r="GM72" s="31"/>
      <c r="GN72" s="31"/>
      <c r="GO72" s="31"/>
      <c r="GP72" s="31"/>
      <c r="GQ72" s="31"/>
      <c r="GR72" s="31"/>
      <c r="GS72" s="31"/>
      <c r="GT72" s="31"/>
      <c r="GU72" s="31"/>
      <c r="GV72" s="31"/>
      <c r="GW72" s="31"/>
      <c r="GX72" s="31"/>
      <c r="GY72" s="31"/>
      <c r="GZ72" s="31"/>
      <c r="HA72" s="31"/>
      <c r="HB72" s="31"/>
      <c r="HC72" s="31"/>
      <c r="HD72" s="31"/>
      <c r="HE72" s="31"/>
      <c r="HF72" s="31"/>
      <c r="HG72" s="31"/>
      <c r="HH72" s="31"/>
      <c r="HI72" s="31"/>
      <c r="HJ72" s="31"/>
      <c r="HK72" s="31"/>
      <c r="HL72" s="31"/>
      <c r="HM72" s="31"/>
      <c r="HN72" s="31"/>
      <c r="HO72" s="31"/>
      <c r="HP72" s="31"/>
      <c r="HQ72" s="31"/>
      <c r="HR72" s="31"/>
      <c r="HS72" s="31"/>
      <c r="HT72" s="31"/>
      <c r="HU72" s="31"/>
      <c r="HV72" s="31"/>
      <c r="HW72" s="31"/>
      <c r="HX72" s="31"/>
      <c r="HY72" s="31"/>
      <c r="HZ72" s="31"/>
      <c r="IA72" s="31"/>
      <c r="IB72" s="31"/>
      <c r="IC72" s="31"/>
      <c r="ID72" s="31"/>
      <c r="IE72" s="31"/>
      <c r="IF72" s="31"/>
      <c r="IG72" s="31"/>
      <c r="IH72" s="31"/>
      <c r="II72" s="31"/>
      <c r="IJ72" s="31"/>
      <c r="IK72" s="31"/>
      <c r="IL72" s="31"/>
      <c r="IM72" s="31"/>
      <c r="IN72" s="31"/>
      <c r="IO72" s="31"/>
      <c r="IP72" s="31"/>
      <c r="IQ72" s="31"/>
      <c r="IR72" s="31"/>
      <c r="IS72" s="31"/>
      <c r="IT72" s="31"/>
      <c r="IU72" s="31"/>
      <c r="IV72" s="31"/>
      <c r="IW72" s="31"/>
      <c r="IX72" s="31"/>
      <c r="IY72" s="31"/>
      <c r="IZ72" s="31"/>
      <c r="JA72" s="31"/>
      <c r="JB72" s="31"/>
      <c r="JC72" s="31"/>
      <c r="JD72" s="31"/>
      <c r="JE72" s="31"/>
      <c r="JF72" s="31"/>
      <c r="JG72" s="31"/>
      <c r="JH72" s="31"/>
      <c r="JI72" s="31"/>
      <c r="JJ72" s="31"/>
      <c r="JK72" s="31"/>
      <c r="JL72" s="31"/>
      <c r="JM72" s="31"/>
      <c r="JN72" s="31"/>
      <c r="JO72" s="31"/>
      <c r="JP72" s="31"/>
      <c r="JQ72" s="31"/>
      <c r="JR72" s="31"/>
      <c r="JS72" s="31"/>
      <c r="JT72" s="31"/>
      <c r="JU72" s="31"/>
      <c r="JV72" s="31"/>
      <c r="JW72" s="31"/>
      <c r="JX72" s="31"/>
      <c r="JY72" s="31"/>
      <c r="JZ72" s="31"/>
      <c r="KA72" s="31"/>
      <c r="KB72" s="31"/>
      <c r="KC72" s="31"/>
      <c r="KD72" s="31"/>
      <c r="KE72" s="31"/>
      <c r="KF72" s="31"/>
      <c r="KG72" s="31"/>
      <c r="KH72" s="31"/>
      <c r="KI72" s="31"/>
      <c r="KJ72" s="31"/>
      <c r="KK72" s="31"/>
      <c r="KL72" s="31"/>
      <c r="KM72" s="31"/>
      <c r="KN72" s="31"/>
      <c r="KO72" s="31"/>
      <c r="KP72" s="31"/>
      <c r="KQ72" s="31"/>
      <c r="KR72" s="31"/>
      <c r="KS72" s="31"/>
      <c r="KT72" s="31"/>
      <c r="KU72" s="31"/>
      <c r="KV72" s="31"/>
      <c r="KW72" s="31"/>
      <c r="KX72" s="31"/>
      <c r="KY72" s="31"/>
      <c r="KZ72" s="31"/>
      <c r="LA72" s="31"/>
      <c r="LB72" s="31"/>
      <c r="LC72" s="31"/>
      <c r="LD72" s="31"/>
      <c r="LE72" s="31"/>
      <c r="LF72" s="31"/>
      <c r="LG72" s="31"/>
      <c r="LH72" s="31"/>
      <c r="LI72" s="31"/>
      <c r="LJ72" s="31"/>
      <c r="LK72" s="31"/>
      <c r="LL72" s="31"/>
      <c r="LM72" s="31"/>
      <c r="LN72" s="31"/>
      <c r="LO72" s="31"/>
      <c r="LP72" s="31"/>
      <c r="LQ72" s="31"/>
      <c r="LR72" s="31"/>
      <c r="LS72" s="31"/>
      <c r="LT72" s="31"/>
      <c r="LU72" s="31"/>
      <c r="LV72" s="31"/>
      <c r="LW72" s="31"/>
      <c r="LX72" s="31"/>
      <c r="LY72" s="31"/>
      <c r="LZ72" s="31"/>
      <c r="MA72" s="31"/>
      <c r="MB72" s="31"/>
      <c r="MC72" s="31"/>
      <c r="MD72" s="31"/>
      <c r="ME72" s="31"/>
      <c r="MF72" s="31"/>
      <c r="MG72" s="31"/>
      <c r="MH72" s="31"/>
      <c r="MI72" s="31"/>
      <c r="MJ72" s="31"/>
      <c r="MK72" s="31"/>
      <c r="ML72" s="31"/>
      <c r="MM72" s="31"/>
      <c r="MN72" s="31"/>
      <c r="MO72" s="31"/>
      <c r="MP72" s="31"/>
      <c r="MQ72" s="31"/>
      <c r="MR72" s="31"/>
      <c r="MS72" s="31"/>
      <c r="MT72" s="31"/>
      <c r="MU72" s="31"/>
      <c r="MV72" s="31"/>
      <c r="MW72" s="31"/>
      <c r="MX72" s="31"/>
      <c r="MY72" s="31"/>
      <c r="MZ72" s="31"/>
      <c r="NA72" s="31"/>
      <c r="NB72" s="31"/>
      <c r="NC72" s="31"/>
      <c r="ND72" s="31"/>
      <c r="NE72" s="31"/>
      <c r="NF72" s="31"/>
      <c r="NG72" s="31"/>
      <c r="NH72" s="31"/>
      <c r="NI72" s="31"/>
      <c r="NJ72" s="31"/>
      <c r="NK72" s="31"/>
      <c r="NL72" s="31"/>
      <c r="NM72" s="31"/>
      <c r="NN72" s="31"/>
      <c r="NO72" s="31"/>
      <c r="NP72" s="31"/>
      <c r="NQ72" s="31"/>
      <c r="NR72" s="31"/>
      <c r="NS72" s="31"/>
      <c r="NT72" s="31"/>
      <c r="NU72" s="31"/>
      <c r="NV72" s="31"/>
      <c r="NW72" s="31"/>
      <c r="NX72" s="31"/>
      <c r="NY72" s="31"/>
      <c r="NZ72" s="31"/>
      <c r="OA72" s="31"/>
      <c r="OB72" s="31"/>
      <c r="OC72" s="31"/>
      <c r="OD72" s="31"/>
      <c r="OE72" s="31"/>
      <c r="OF72" s="31"/>
      <c r="OG72" s="31"/>
      <c r="OH72" s="31"/>
      <c r="OI72" s="31"/>
      <c r="OJ72" s="31"/>
      <c r="OK72" s="31"/>
      <c r="OL72" s="31"/>
      <c r="OM72" s="31"/>
      <c r="ON72" s="31"/>
      <c r="OO72" s="31"/>
      <c r="OP72" s="31"/>
      <c r="OQ72" s="31"/>
      <c r="OR72" s="31"/>
      <c r="OS72" s="31"/>
      <c r="OT72" s="31"/>
      <c r="OU72" s="31"/>
      <c r="OV72" s="31"/>
      <c r="OW72" s="31"/>
      <c r="OX72" s="31"/>
      <c r="OY72" s="31"/>
      <c r="OZ72" s="31"/>
      <c r="PA72" s="31"/>
      <c r="PB72" s="31"/>
      <c r="PC72" s="31"/>
      <c r="PD72" s="31"/>
      <c r="PE72" s="31"/>
      <c r="PF72" s="31"/>
      <c r="PG72" s="31"/>
      <c r="PH72" s="31"/>
      <c r="PI72" s="31"/>
      <c r="PJ72" s="31"/>
      <c r="PK72" s="31"/>
      <c r="PL72" s="31"/>
      <c r="PM72" s="31"/>
      <c r="PN72" s="31"/>
      <c r="PO72" s="31"/>
      <c r="PP72" s="31"/>
      <c r="PQ72" s="31"/>
      <c r="PR72" s="31"/>
      <c r="PS72" s="31"/>
      <c r="PT72" s="31"/>
      <c r="PU72" s="31"/>
      <c r="PV72" s="31"/>
      <c r="PW72" s="31"/>
      <c r="PX72" s="31"/>
      <c r="PY72" s="31"/>
      <c r="PZ72" s="31"/>
      <c r="QA72" s="31"/>
      <c r="QB72" s="31"/>
      <c r="QC72" s="31"/>
    </row>
    <row r="73" spans="1:445">
      <c r="A73" s="36" t="s">
        <v>123</v>
      </c>
      <c r="B73" s="33" t="s">
        <v>27</v>
      </c>
      <c r="C73" s="33"/>
      <c r="D73" s="33" t="s">
        <v>38</v>
      </c>
      <c r="E73" s="33"/>
      <c r="F73" s="33">
        <v>1199</v>
      </c>
      <c r="G73" s="33">
        <v>55</v>
      </c>
      <c r="H73" s="33"/>
      <c r="I73" s="33">
        <v>164</v>
      </c>
      <c r="J73" s="33">
        <v>280</v>
      </c>
      <c r="K73" s="33">
        <v>140</v>
      </c>
      <c r="L73" s="33">
        <v>140</v>
      </c>
      <c r="M73" s="33">
        <v>140</v>
      </c>
      <c r="N73" s="33">
        <v>140</v>
      </c>
      <c r="O73" s="33">
        <v>140</v>
      </c>
      <c r="P73" s="33"/>
      <c r="Q73" s="33"/>
      <c r="R73" s="33"/>
      <c r="S73" s="33"/>
      <c r="T73" s="20">
        <f t="shared" si="7"/>
        <v>1199</v>
      </c>
      <c r="U73" s="20">
        <f t="shared" si="6"/>
        <v>0</v>
      </c>
      <c r="V73" s="34">
        <f t="shared" si="9"/>
        <v>1</v>
      </c>
      <c r="W73" s="37"/>
      <c r="X73" s="35" t="str">
        <f t="shared" si="8"/>
        <v/>
      </c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  <c r="DZ73" s="31"/>
      <c r="EA73" s="31"/>
      <c r="EB73" s="31"/>
      <c r="EC73" s="31"/>
      <c r="ED73" s="31"/>
      <c r="EE73" s="31"/>
      <c r="EF73" s="31"/>
      <c r="EG73" s="31"/>
      <c r="EH73" s="31"/>
      <c r="EI73" s="31"/>
      <c r="EJ73" s="31"/>
      <c r="EK73" s="31"/>
      <c r="EL73" s="31"/>
      <c r="EM73" s="31"/>
      <c r="EN73" s="31"/>
      <c r="EO73" s="31"/>
      <c r="EP73" s="31"/>
      <c r="EQ73" s="31"/>
      <c r="ER73" s="31"/>
      <c r="ES73" s="31"/>
      <c r="ET73" s="31"/>
      <c r="EU73" s="31"/>
      <c r="EV73" s="31"/>
      <c r="EW73" s="31"/>
      <c r="EX73" s="31"/>
      <c r="EY73" s="31"/>
      <c r="EZ73" s="31"/>
      <c r="FA73" s="31"/>
      <c r="FB73" s="31"/>
      <c r="FC73" s="31"/>
      <c r="FD73" s="31"/>
      <c r="FE73" s="31"/>
      <c r="FF73" s="31"/>
      <c r="FG73" s="31"/>
      <c r="FH73" s="31"/>
      <c r="FI73" s="31"/>
      <c r="FJ73" s="31"/>
      <c r="FK73" s="31"/>
      <c r="FL73" s="31"/>
      <c r="FM73" s="31"/>
      <c r="FN73" s="31"/>
      <c r="FO73" s="31"/>
      <c r="FP73" s="31"/>
      <c r="FQ73" s="31"/>
      <c r="FR73" s="31"/>
      <c r="FS73" s="31"/>
      <c r="FT73" s="31"/>
      <c r="FU73" s="31"/>
      <c r="FV73" s="31"/>
      <c r="FW73" s="31"/>
      <c r="FX73" s="31"/>
      <c r="FY73" s="31"/>
      <c r="FZ73" s="31"/>
      <c r="GA73" s="31"/>
      <c r="GB73" s="31"/>
      <c r="GC73" s="31"/>
      <c r="GD73" s="31"/>
      <c r="GE73" s="31"/>
      <c r="GF73" s="31"/>
      <c r="GG73" s="31"/>
      <c r="GH73" s="31"/>
      <c r="GI73" s="31"/>
      <c r="GJ73" s="31"/>
      <c r="GK73" s="31"/>
      <c r="GL73" s="31"/>
      <c r="GM73" s="31"/>
      <c r="GN73" s="31"/>
      <c r="GO73" s="31"/>
      <c r="GP73" s="31"/>
      <c r="GQ73" s="31"/>
      <c r="GR73" s="31"/>
      <c r="GS73" s="31"/>
      <c r="GT73" s="31"/>
      <c r="GU73" s="31"/>
      <c r="GV73" s="31"/>
      <c r="GW73" s="31"/>
      <c r="GX73" s="31"/>
      <c r="GY73" s="31"/>
      <c r="GZ73" s="31"/>
      <c r="HA73" s="31"/>
      <c r="HB73" s="31"/>
      <c r="HC73" s="31"/>
      <c r="HD73" s="31"/>
      <c r="HE73" s="31"/>
      <c r="HF73" s="31"/>
      <c r="HG73" s="31"/>
      <c r="HH73" s="31"/>
      <c r="HI73" s="31"/>
      <c r="HJ73" s="31"/>
      <c r="HK73" s="31"/>
      <c r="HL73" s="31"/>
      <c r="HM73" s="31"/>
      <c r="HN73" s="31"/>
      <c r="HO73" s="31"/>
      <c r="HP73" s="31"/>
      <c r="HQ73" s="31"/>
      <c r="HR73" s="31"/>
      <c r="HS73" s="31"/>
      <c r="HT73" s="31"/>
      <c r="HU73" s="31"/>
      <c r="HV73" s="31"/>
      <c r="HW73" s="31"/>
      <c r="HX73" s="31"/>
      <c r="HY73" s="31"/>
      <c r="HZ73" s="31"/>
      <c r="IA73" s="31"/>
      <c r="IB73" s="31"/>
      <c r="IC73" s="31"/>
      <c r="ID73" s="31"/>
      <c r="IE73" s="31"/>
      <c r="IF73" s="31"/>
      <c r="IG73" s="31"/>
      <c r="IH73" s="31"/>
      <c r="II73" s="31"/>
      <c r="IJ73" s="31"/>
      <c r="IK73" s="31"/>
      <c r="IL73" s="31"/>
      <c r="IM73" s="31"/>
      <c r="IN73" s="31"/>
      <c r="IO73" s="31"/>
      <c r="IP73" s="31"/>
      <c r="IQ73" s="31"/>
      <c r="IR73" s="31"/>
      <c r="IS73" s="31"/>
      <c r="IT73" s="31"/>
      <c r="IU73" s="31"/>
      <c r="IV73" s="31"/>
      <c r="IW73" s="31"/>
      <c r="IX73" s="31"/>
      <c r="IY73" s="31"/>
      <c r="IZ73" s="31"/>
      <c r="JA73" s="31"/>
      <c r="JB73" s="31"/>
      <c r="JC73" s="31"/>
      <c r="JD73" s="31"/>
      <c r="JE73" s="31"/>
      <c r="JF73" s="31"/>
      <c r="JG73" s="31"/>
      <c r="JH73" s="31"/>
      <c r="JI73" s="31"/>
      <c r="JJ73" s="31"/>
      <c r="JK73" s="31"/>
      <c r="JL73" s="31"/>
      <c r="JM73" s="31"/>
      <c r="JN73" s="31"/>
      <c r="JO73" s="31"/>
      <c r="JP73" s="31"/>
      <c r="JQ73" s="31"/>
      <c r="JR73" s="31"/>
      <c r="JS73" s="31"/>
      <c r="JT73" s="31"/>
      <c r="JU73" s="31"/>
      <c r="JV73" s="31"/>
      <c r="JW73" s="31"/>
      <c r="JX73" s="31"/>
      <c r="JY73" s="31"/>
      <c r="JZ73" s="31"/>
      <c r="KA73" s="31"/>
      <c r="KB73" s="31"/>
      <c r="KC73" s="31"/>
      <c r="KD73" s="31"/>
      <c r="KE73" s="31"/>
      <c r="KF73" s="31"/>
      <c r="KG73" s="31"/>
      <c r="KH73" s="31"/>
      <c r="KI73" s="31"/>
      <c r="KJ73" s="31"/>
      <c r="KK73" s="31"/>
      <c r="KL73" s="31"/>
      <c r="KM73" s="31"/>
      <c r="KN73" s="31"/>
      <c r="KO73" s="31"/>
      <c r="KP73" s="31"/>
      <c r="KQ73" s="31"/>
      <c r="KR73" s="31"/>
      <c r="KS73" s="31"/>
      <c r="KT73" s="31"/>
      <c r="KU73" s="31"/>
      <c r="KV73" s="31"/>
      <c r="KW73" s="31"/>
      <c r="KX73" s="31"/>
      <c r="KY73" s="31"/>
      <c r="KZ73" s="31"/>
      <c r="LA73" s="31"/>
      <c r="LB73" s="31"/>
      <c r="LC73" s="31"/>
      <c r="LD73" s="31"/>
      <c r="LE73" s="31"/>
      <c r="LF73" s="31"/>
      <c r="LG73" s="31"/>
      <c r="LH73" s="31"/>
      <c r="LI73" s="31"/>
      <c r="LJ73" s="31"/>
      <c r="LK73" s="31"/>
      <c r="LL73" s="31"/>
      <c r="LM73" s="31"/>
      <c r="LN73" s="31"/>
      <c r="LO73" s="31"/>
      <c r="LP73" s="31"/>
      <c r="LQ73" s="31"/>
      <c r="LR73" s="31"/>
      <c r="LS73" s="31"/>
      <c r="LT73" s="31"/>
      <c r="LU73" s="31"/>
      <c r="LV73" s="31"/>
      <c r="LW73" s="31"/>
      <c r="LX73" s="31"/>
      <c r="LY73" s="31"/>
      <c r="LZ73" s="31"/>
      <c r="MA73" s="31"/>
      <c r="MB73" s="31"/>
      <c r="MC73" s="31"/>
      <c r="MD73" s="31"/>
      <c r="ME73" s="31"/>
      <c r="MF73" s="31"/>
      <c r="MG73" s="31"/>
      <c r="MH73" s="31"/>
      <c r="MI73" s="31"/>
      <c r="MJ73" s="31"/>
      <c r="MK73" s="31"/>
      <c r="ML73" s="31"/>
      <c r="MM73" s="31"/>
      <c r="MN73" s="31"/>
      <c r="MO73" s="31"/>
      <c r="MP73" s="31"/>
      <c r="MQ73" s="31"/>
      <c r="MR73" s="31"/>
      <c r="MS73" s="31"/>
      <c r="MT73" s="31"/>
      <c r="MU73" s="31"/>
      <c r="MV73" s="31"/>
      <c r="MW73" s="31"/>
      <c r="MX73" s="31"/>
      <c r="MY73" s="31"/>
      <c r="MZ73" s="31"/>
      <c r="NA73" s="31"/>
      <c r="NB73" s="31"/>
      <c r="NC73" s="31"/>
      <c r="ND73" s="31"/>
      <c r="NE73" s="31"/>
      <c r="NF73" s="31"/>
      <c r="NG73" s="31"/>
      <c r="NH73" s="31"/>
      <c r="NI73" s="31"/>
      <c r="NJ73" s="31"/>
      <c r="NK73" s="31"/>
      <c r="NL73" s="31"/>
      <c r="NM73" s="31"/>
      <c r="NN73" s="31"/>
      <c r="NO73" s="31"/>
      <c r="NP73" s="31"/>
      <c r="NQ73" s="31"/>
      <c r="NR73" s="31"/>
      <c r="NS73" s="31"/>
      <c r="NT73" s="31"/>
      <c r="NU73" s="31"/>
      <c r="NV73" s="31"/>
      <c r="NW73" s="31"/>
      <c r="NX73" s="31"/>
      <c r="NY73" s="31"/>
      <c r="NZ73" s="31"/>
      <c r="OA73" s="31"/>
      <c r="OB73" s="31"/>
      <c r="OC73" s="31"/>
      <c r="OD73" s="31"/>
      <c r="OE73" s="31"/>
      <c r="OF73" s="31"/>
      <c r="OG73" s="31"/>
      <c r="OH73" s="31"/>
      <c r="OI73" s="31"/>
      <c r="OJ73" s="31"/>
      <c r="OK73" s="31"/>
      <c r="OL73" s="31"/>
      <c r="OM73" s="31"/>
      <c r="ON73" s="31"/>
      <c r="OO73" s="31"/>
      <c r="OP73" s="31"/>
      <c r="OQ73" s="31"/>
      <c r="OR73" s="31"/>
      <c r="OS73" s="31"/>
      <c r="OT73" s="31"/>
      <c r="OU73" s="31"/>
      <c r="OV73" s="31"/>
      <c r="OW73" s="31"/>
      <c r="OX73" s="31"/>
      <c r="OY73" s="31"/>
      <c r="OZ73" s="31"/>
      <c r="PA73" s="31"/>
      <c r="PB73" s="31"/>
      <c r="PC73" s="31"/>
      <c r="PD73" s="31"/>
      <c r="PE73" s="31"/>
      <c r="PF73" s="31"/>
      <c r="PG73" s="31"/>
      <c r="PH73" s="31"/>
      <c r="PI73" s="31"/>
      <c r="PJ73" s="31"/>
      <c r="PK73" s="31"/>
      <c r="PL73" s="31"/>
      <c r="PM73" s="31"/>
      <c r="PN73" s="31"/>
      <c r="PO73" s="31"/>
      <c r="PP73" s="31"/>
      <c r="PQ73" s="31"/>
      <c r="PR73" s="31"/>
      <c r="PS73" s="31"/>
      <c r="PT73" s="31"/>
      <c r="PU73" s="31"/>
      <c r="PV73" s="31"/>
      <c r="PW73" s="31"/>
      <c r="PX73" s="31"/>
      <c r="PY73" s="31"/>
      <c r="PZ73" s="31"/>
      <c r="QA73" s="31"/>
      <c r="QB73" s="31"/>
      <c r="QC73" s="31"/>
    </row>
    <row r="74" spans="1:445">
      <c r="A74" s="36" t="s">
        <v>124</v>
      </c>
      <c r="B74" s="33" t="s">
        <v>27</v>
      </c>
      <c r="C74" s="33">
        <v>55</v>
      </c>
      <c r="D74" s="33" t="s">
        <v>33</v>
      </c>
      <c r="E74" s="33"/>
      <c r="F74" s="33">
        <v>766</v>
      </c>
      <c r="G74" s="33">
        <v>110</v>
      </c>
      <c r="H74" s="33"/>
      <c r="I74" s="33">
        <v>82</v>
      </c>
      <c r="J74" s="33">
        <v>82</v>
      </c>
      <c r="K74" s="33">
        <v>82</v>
      </c>
      <c r="L74" s="33">
        <v>82</v>
      </c>
      <c r="M74" s="33">
        <v>82</v>
      </c>
      <c r="N74" s="33">
        <v>82</v>
      </c>
      <c r="O74" s="33">
        <v>82</v>
      </c>
      <c r="P74" s="33">
        <v>82</v>
      </c>
      <c r="Q74" s="33"/>
      <c r="R74" s="33"/>
      <c r="S74" s="33"/>
      <c r="T74" s="20">
        <f t="shared" si="7"/>
        <v>766</v>
      </c>
      <c r="U74" s="20">
        <f t="shared" si="6"/>
        <v>0</v>
      </c>
      <c r="V74" s="34">
        <f t="shared" si="9"/>
        <v>1</v>
      </c>
      <c r="W74" s="37"/>
      <c r="X74" s="35" t="str">
        <f t="shared" si="8"/>
        <v/>
      </c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  <c r="DZ74" s="31"/>
      <c r="EA74" s="31"/>
      <c r="EB74" s="31"/>
      <c r="EC74" s="31"/>
      <c r="ED74" s="31"/>
      <c r="EE74" s="31"/>
      <c r="EF74" s="31"/>
      <c r="EG74" s="31"/>
      <c r="EH74" s="31"/>
      <c r="EI74" s="31"/>
      <c r="EJ74" s="31"/>
      <c r="EK74" s="31"/>
      <c r="EL74" s="31"/>
      <c r="EM74" s="31"/>
      <c r="EN74" s="31"/>
      <c r="EO74" s="31"/>
      <c r="EP74" s="31"/>
      <c r="EQ74" s="31"/>
      <c r="ER74" s="31"/>
      <c r="ES74" s="31"/>
      <c r="ET74" s="31"/>
      <c r="EU74" s="31"/>
      <c r="EV74" s="31"/>
      <c r="EW74" s="31"/>
      <c r="EX74" s="31"/>
      <c r="EY74" s="31"/>
      <c r="EZ74" s="31"/>
      <c r="FA74" s="31"/>
      <c r="FB74" s="31"/>
      <c r="FC74" s="31"/>
      <c r="FD74" s="31"/>
      <c r="FE74" s="31"/>
      <c r="FF74" s="31"/>
      <c r="FG74" s="31"/>
      <c r="FH74" s="31"/>
      <c r="FI74" s="31"/>
      <c r="FJ74" s="31"/>
      <c r="FK74" s="31"/>
      <c r="FL74" s="31"/>
      <c r="FM74" s="31"/>
      <c r="FN74" s="31"/>
      <c r="FO74" s="31"/>
      <c r="FP74" s="31"/>
      <c r="FQ74" s="31"/>
      <c r="FR74" s="31"/>
      <c r="FS74" s="31"/>
      <c r="FT74" s="31"/>
      <c r="FU74" s="31"/>
      <c r="FV74" s="31"/>
      <c r="FW74" s="31"/>
      <c r="FX74" s="31"/>
      <c r="FY74" s="31"/>
      <c r="FZ74" s="31"/>
      <c r="GA74" s="31"/>
      <c r="GB74" s="31"/>
      <c r="GC74" s="31"/>
      <c r="GD74" s="31"/>
      <c r="GE74" s="31"/>
      <c r="GF74" s="31"/>
      <c r="GG74" s="31"/>
      <c r="GH74" s="31"/>
      <c r="GI74" s="31"/>
      <c r="GJ74" s="31"/>
      <c r="GK74" s="31"/>
      <c r="GL74" s="31"/>
      <c r="GM74" s="31"/>
      <c r="GN74" s="31"/>
      <c r="GO74" s="31"/>
      <c r="GP74" s="31"/>
      <c r="GQ74" s="31"/>
      <c r="GR74" s="31"/>
      <c r="GS74" s="31"/>
      <c r="GT74" s="31"/>
      <c r="GU74" s="31"/>
      <c r="GV74" s="31"/>
      <c r="GW74" s="31"/>
      <c r="GX74" s="31"/>
      <c r="GY74" s="31"/>
      <c r="GZ74" s="31"/>
      <c r="HA74" s="31"/>
      <c r="HB74" s="31"/>
      <c r="HC74" s="31"/>
      <c r="HD74" s="31"/>
      <c r="HE74" s="31"/>
      <c r="HF74" s="31"/>
      <c r="HG74" s="31"/>
      <c r="HH74" s="31"/>
      <c r="HI74" s="31"/>
      <c r="HJ74" s="31"/>
      <c r="HK74" s="31"/>
      <c r="HL74" s="31"/>
      <c r="HM74" s="31"/>
      <c r="HN74" s="31"/>
      <c r="HO74" s="31"/>
      <c r="HP74" s="31"/>
      <c r="HQ74" s="31"/>
      <c r="HR74" s="31"/>
      <c r="HS74" s="31"/>
      <c r="HT74" s="31"/>
      <c r="HU74" s="31"/>
      <c r="HV74" s="31"/>
      <c r="HW74" s="31"/>
      <c r="HX74" s="31"/>
      <c r="HY74" s="31"/>
      <c r="HZ74" s="31"/>
      <c r="IA74" s="31"/>
      <c r="IB74" s="31"/>
      <c r="IC74" s="31"/>
      <c r="ID74" s="31"/>
      <c r="IE74" s="31"/>
      <c r="IF74" s="31"/>
      <c r="IG74" s="31"/>
      <c r="IH74" s="31"/>
      <c r="II74" s="31"/>
      <c r="IJ74" s="31"/>
      <c r="IK74" s="31"/>
      <c r="IL74" s="31"/>
      <c r="IM74" s="31"/>
      <c r="IN74" s="31"/>
      <c r="IO74" s="31"/>
      <c r="IP74" s="31"/>
      <c r="IQ74" s="31"/>
      <c r="IR74" s="31"/>
      <c r="IS74" s="31"/>
      <c r="IT74" s="31"/>
      <c r="IU74" s="31"/>
      <c r="IV74" s="31"/>
      <c r="IW74" s="31"/>
      <c r="IX74" s="31"/>
      <c r="IY74" s="31"/>
      <c r="IZ74" s="31"/>
      <c r="JA74" s="31"/>
      <c r="JB74" s="31"/>
      <c r="JC74" s="31"/>
      <c r="JD74" s="31"/>
      <c r="JE74" s="31"/>
      <c r="JF74" s="31"/>
      <c r="JG74" s="31"/>
      <c r="JH74" s="31"/>
      <c r="JI74" s="31"/>
      <c r="JJ74" s="31"/>
      <c r="JK74" s="31"/>
      <c r="JL74" s="31"/>
      <c r="JM74" s="31"/>
      <c r="JN74" s="31"/>
      <c r="JO74" s="31"/>
      <c r="JP74" s="31"/>
      <c r="JQ74" s="31"/>
      <c r="JR74" s="31"/>
      <c r="JS74" s="31"/>
      <c r="JT74" s="31"/>
      <c r="JU74" s="31"/>
      <c r="JV74" s="31"/>
      <c r="JW74" s="31"/>
      <c r="JX74" s="31"/>
      <c r="JY74" s="31"/>
      <c r="JZ74" s="31"/>
      <c r="KA74" s="31"/>
      <c r="KB74" s="31"/>
      <c r="KC74" s="31"/>
      <c r="KD74" s="31"/>
      <c r="KE74" s="31"/>
      <c r="KF74" s="31"/>
      <c r="KG74" s="31"/>
      <c r="KH74" s="31"/>
      <c r="KI74" s="31"/>
      <c r="KJ74" s="31"/>
      <c r="KK74" s="31"/>
      <c r="KL74" s="31"/>
      <c r="KM74" s="31"/>
      <c r="KN74" s="31"/>
      <c r="KO74" s="31"/>
      <c r="KP74" s="31"/>
      <c r="KQ74" s="31"/>
      <c r="KR74" s="31"/>
      <c r="KS74" s="31"/>
      <c r="KT74" s="31"/>
      <c r="KU74" s="31"/>
      <c r="KV74" s="31"/>
      <c r="KW74" s="31"/>
      <c r="KX74" s="31"/>
      <c r="KY74" s="31"/>
      <c r="KZ74" s="31"/>
      <c r="LA74" s="31"/>
      <c r="LB74" s="31"/>
      <c r="LC74" s="31"/>
      <c r="LD74" s="31"/>
      <c r="LE74" s="31"/>
      <c r="LF74" s="31"/>
      <c r="LG74" s="31"/>
      <c r="LH74" s="31"/>
      <c r="LI74" s="31"/>
      <c r="LJ74" s="31"/>
      <c r="LK74" s="31"/>
      <c r="LL74" s="31"/>
      <c r="LM74" s="31"/>
      <c r="LN74" s="31"/>
      <c r="LO74" s="31"/>
      <c r="LP74" s="31"/>
      <c r="LQ74" s="31"/>
      <c r="LR74" s="31"/>
      <c r="LS74" s="31"/>
      <c r="LT74" s="31"/>
      <c r="LU74" s="31"/>
      <c r="LV74" s="31"/>
      <c r="LW74" s="31"/>
      <c r="LX74" s="31"/>
      <c r="LY74" s="31"/>
      <c r="LZ74" s="31"/>
      <c r="MA74" s="31"/>
      <c r="MB74" s="31"/>
      <c r="MC74" s="31"/>
      <c r="MD74" s="31"/>
      <c r="ME74" s="31"/>
      <c r="MF74" s="31"/>
      <c r="MG74" s="31"/>
      <c r="MH74" s="31"/>
      <c r="MI74" s="31"/>
      <c r="MJ74" s="31"/>
      <c r="MK74" s="31"/>
      <c r="ML74" s="31"/>
      <c r="MM74" s="31"/>
      <c r="MN74" s="31"/>
      <c r="MO74" s="31"/>
      <c r="MP74" s="31"/>
      <c r="MQ74" s="31"/>
      <c r="MR74" s="31"/>
      <c r="MS74" s="31"/>
      <c r="MT74" s="31"/>
      <c r="MU74" s="31"/>
      <c r="MV74" s="31"/>
      <c r="MW74" s="31"/>
      <c r="MX74" s="31"/>
      <c r="MY74" s="31"/>
      <c r="MZ74" s="31"/>
      <c r="NA74" s="31"/>
      <c r="NB74" s="31"/>
      <c r="NC74" s="31"/>
      <c r="ND74" s="31"/>
      <c r="NE74" s="31"/>
      <c r="NF74" s="31"/>
      <c r="NG74" s="31"/>
      <c r="NH74" s="31"/>
      <c r="NI74" s="31"/>
      <c r="NJ74" s="31"/>
      <c r="NK74" s="31"/>
      <c r="NL74" s="31"/>
      <c r="NM74" s="31"/>
      <c r="NN74" s="31"/>
      <c r="NO74" s="31"/>
      <c r="NP74" s="31"/>
      <c r="NQ74" s="31"/>
      <c r="NR74" s="31"/>
      <c r="NS74" s="31"/>
      <c r="NT74" s="31"/>
      <c r="NU74" s="31"/>
      <c r="NV74" s="31"/>
      <c r="NW74" s="31"/>
      <c r="NX74" s="31"/>
      <c r="NY74" s="31"/>
      <c r="NZ74" s="31"/>
      <c r="OA74" s="31"/>
      <c r="OB74" s="31"/>
      <c r="OC74" s="31"/>
      <c r="OD74" s="31"/>
      <c r="OE74" s="31"/>
      <c r="OF74" s="31"/>
      <c r="OG74" s="31"/>
      <c r="OH74" s="31"/>
      <c r="OI74" s="31"/>
      <c r="OJ74" s="31"/>
      <c r="OK74" s="31"/>
      <c r="OL74" s="31"/>
      <c r="OM74" s="31"/>
      <c r="ON74" s="31"/>
      <c r="OO74" s="31"/>
      <c r="OP74" s="31"/>
      <c r="OQ74" s="31"/>
      <c r="OR74" s="31"/>
      <c r="OS74" s="31"/>
      <c r="OT74" s="31"/>
      <c r="OU74" s="31"/>
      <c r="OV74" s="31"/>
      <c r="OW74" s="31"/>
      <c r="OX74" s="31"/>
      <c r="OY74" s="31"/>
      <c r="OZ74" s="31"/>
      <c r="PA74" s="31"/>
      <c r="PB74" s="31"/>
      <c r="PC74" s="31"/>
      <c r="PD74" s="31"/>
      <c r="PE74" s="31"/>
      <c r="PF74" s="31"/>
      <c r="PG74" s="31"/>
      <c r="PH74" s="31"/>
      <c r="PI74" s="31"/>
      <c r="PJ74" s="31"/>
      <c r="PK74" s="31"/>
      <c r="PL74" s="31"/>
      <c r="PM74" s="31"/>
      <c r="PN74" s="31"/>
      <c r="PO74" s="31"/>
      <c r="PP74" s="31"/>
      <c r="PQ74" s="31"/>
      <c r="PR74" s="31"/>
      <c r="PS74" s="31"/>
      <c r="PT74" s="31"/>
      <c r="PU74" s="31"/>
      <c r="PV74" s="31"/>
      <c r="PW74" s="31"/>
      <c r="PX74" s="31"/>
      <c r="PY74" s="31"/>
      <c r="PZ74" s="31"/>
      <c r="QA74" s="31"/>
      <c r="QB74" s="31"/>
      <c r="QC74" s="31"/>
    </row>
    <row r="75" spans="1:445" ht="18" customHeight="1">
      <c r="A75" s="36" t="s">
        <v>125</v>
      </c>
      <c r="B75" s="33" t="s">
        <v>27</v>
      </c>
      <c r="C75" s="33">
        <v>55</v>
      </c>
      <c r="D75" s="33" t="s">
        <v>33</v>
      </c>
      <c r="E75" s="33"/>
      <c r="F75" s="33">
        <v>0</v>
      </c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20">
        <f t="shared" si="7"/>
        <v>0</v>
      </c>
      <c r="U75" s="20">
        <f t="shared" si="6"/>
        <v>0</v>
      </c>
      <c r="V75" s="34" t="str">
        <f t="shared" si="9"/>
        <v/>
      </c>
      <c r="W75" s="37"/>
      <c r="X75" s="35" t="str">
        <f t="shared" si="8"/>
        <v/>
      </c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  <c r="DZ75" s="31"/>
      <c r="EA75" s="31"/>
      <c r="EB75" s="31"/>
      <c r="EC75" s="31"/>
      <c r="ED75" s="31"/>
      <c r="EE75" s="31"/>
      <c r="EF75" s="31"/>
      <c r="EG75" s="31"/>
      <c r="EH75" s="31"/>
      <c r="EI75" s="31"/>
      <c r="EJ75" s="31"/>
      <c r="EK75" s="31"/>
      <c r="EL75" s="31"/>
      <c r="EM75" s="31"/>
      <c r="EN75" s="31"/>
      <c r="EO75" s="31"/>
      <c r="EP75" s="31"/>
      <c r="EQ75" s="31"/>
      <c r="ER75" s="31"/>
      <c r="ES75" s="31"/>
      <c r="ET75" s="31"/>
      <c r="EU75" s="31"/>
      <c r="EV75" s="31"/>
      <c r="EW75" s="31"/>
      <c r="EX75" s="31"/>
      <c r="EY75" s="31"/>
      <c r="EZ75" s="31"/>
      <c r="FA75" s="31"/>
      <c r="FB75" s="31"/>
      <c r="FC75" s="31"/>
      <c r="FD75" s="31"/>
      <c r="FE75" s="31"/>
      <c r="FF75" s="31"/>
      <c r="FG75" s="31"/>
      <c r="FH75" s="31"/>
      <c r="FI75" s="31"/>
      <c r="FJ75" s="31"/>
      <c r="FK75" s="31"/>
      <c r="FL75" s="31"/>
      <c r="FM75" s="31"/>
      <c r="FN75" s="31"/>
      <c r="FO75" s="31"/>
      <c r="FP75" s="31"/>
      <c r="FQ75" s="31"/>
      <c r="FR75" s="31"/>
      <c r="FS75" s="31"/>
      <c r="FT75" s="31"/>
      <c r="FU75" s="31"/>
      <c r="FV75" s="31"/>
      <c r="FW75" s="31"/>
      <c r="FX75" s="31"/>
      <c r="FY75" s="31"/>
      <c r="FZ75" s="31"/>
      <c r="GA75" s="31"/>
      <c r="GB75" s="31"/>
      <c r="GC75" s="31"/>
      <c r="GD75" s="31"/>
      <c r="GE75" s="31"/>
      <c r="GF75" s="31"/>
      <c r="GG75" s="31"/>
      <c r="GH75" s="31"/>
      <c r="GI75" s="31"/>
      <c r="GJ75" s="31"/>
      <c r="GK75" s="31"/>
      <c r="GL75" s="31"/>
      <c r="GM75" s="31"/>
      <c r="GN75" s="31"/>
      <c r="GO75" s="31"/>
      <c r="GP75" s="31"/>
      <c r="GQ75" s="31"/>
      <c r="GR75" s="31"/>
      <c r="GS75" s="31"/>
      <c r="GT75" s="31"/>
      <c r="GU75" s="31"/>
      <c r="GV75" s="31"/>
      <c r="GW75" s="31"/>
      <c r="GX75" s="31"/>
      <c r="GY75" s="31"/>
      <c r="GZ75" s="31"/>
      <c r="HA75" s="31"/>
      <c r="HB75" s="31"/>
      <c r="HC75" s="31"/>
      <c r="HD75" s="31"/>
      <c r="HE75" s="31"/>
      <c r="HF75" s="31"/>
      <c r="HG75" s="31"/>
      <c r="HH75" s="31"/>
      <c r="HI75" s="31"/>
      <c r="HJ75" s="31"/>
      <c r="HK75" s="31"/>
      <c r="HL75" s="31"/>
      <c r="HM75" s="31"/>
      <c r="HN75" s="31"/>
      <c r="HO75" s="31"/>
      <c r="HP75" s="31"/>
      <c r="HQ75" s="31"/>
      <c r="HR75" s="31"/>
      <c r="HS75" s="31"/>
      <c r="HT75" s="31"/>
      <c r="HU75" s="31"/>
      <c r="HV75" s="31"/>
      <c r="HW75" s="31"/>
      <c r="HX75" s="31"/>
      <c r="HY75" s="31"/>
      <c r="HZ75" s="31"/>
      <c r="IA75" s="31"/>
      <c r="IB75" s="31"/>
      <c r="IC75" s="31"/>
      <c r="ID75" s="31"/>
      <c r="IE75" s="31"/>
      <c r="IF75" s="31"/>
      <c r="IG75" s="31"/>
      <c r="IH75" s="31"/>
      <c r="II75" s="31"/>
      <c r="IJ75" s="31"/>
      <c r="IK75" s="31"/>
      <c r="IL75" s="31"/>
      <c r="IM75" s="31"/>
      <c r="IN75" s="31"/>
      <c r="IO75" s="31"/>
      <c r="IP75" s="31"/>
      <c r="IQ75" s="31"/>
      <c r="IR75" s="31"/>
      <c r="IS75" s="31"/>
      <c r="IT75" s="31"/>
      <c r="IU75" s="31"/>
      <c r="IV75" s="31"/>
      <c r="IW75" s="31"/>
      <c r="IX75" s="31"/>
      <c r="IY75" s="31"/>
      <c r="IZ75" s="31"/>
      <c r="JA75" s="31"/>
      <c r="JB75" s="31"/>
      <c r="JC75" s="31"/>
      <c r="JD75" s="31"/>
      <c r="JE75" s="31"/>
      <c r="JF75" s="31"/>
      <c r="JG75" s="31"/>
      <c r="JH75" s="31"/>
      <c r="JI75" s="31"/>
      <c r="JJ75" s="31"/>
      <c r="JK75" s="31"/>
      <c r="JL75" s="31"/>
      <c r="JM75" s="31"/>
      <c r="JN75" s="31"/>
      <c r="JO75" s="31"/>
      <c r="JP75" s="31"/>
      <c r="JQ75" s="31"/>
      <c r="JR75" s="31"/>
      <c r="JS75" s="31"/>
      <c r="JT75" s="31"/>
      <c r="JU75" s="31"/>
      <c r="JV75" s="31"/>
      <c r="JW75" s="31"/>
      <c r="JX75" s="31"/>
      <c r="JY75" s="31"/>
      <c r="JZ75" s="31"/>
      <c r="KA75" s="31"/>
      <c r="KB75" s="31"/>
      <c r="KC75" s="31"/>
      <c r="KD75" s="31"/>
      <c r="KE75" s="31"/>
      <c r="KF75" s="31"/>
      <c r="KG75" s="31"/>
      <c r="KH75" s="31"/>
      <c r="KI75" s="31"/>
      <c r="KJ75" s="31"/>
      <c r="KK75" s="31"/>
      <c r="KL75" s="31"/>
      <c r="KM75" s="31"/>
      <c r="KN75" s="31"/>
      <c r="KO75" s="31"/>
      <c r="KP75" s="31"/>
      <c r="KQ75" s="31"/>
      <c r="KR75" s="31"/>
      <c r="KS75" s="31"/>
      <c r="KT75" s="31"/>
      <c r="KU75" s="31"/>
      <c r="KV75" s="31"/>
      <c r="KW75" s="31"/>
      <c r="KX75" s="31"/>
      <c r="KY75" s="31"/>
      <c r="KZ75" s="31"/>
      <c r="LA75" s="31"/>
      <c r="LB75" s="31"/>
      <c r="LC75" s="31"/>
      <c r="LD75" s="31"/>
      <c r="LE75" s="31"/>
      <c r="LF75" s="31"/>
      <c r="LG75" s="31"/>
      <c r="LH75" s="31"/>
      <c r="LI75" s="31"/>
      <c r="LJ75" s="31"/>
      <c r="LK75" s="31"/>
      <c r="LL75" s="31"/>
      <c r="LM75" s="31"/>
      <c r="LN75" s="31"/>
      <c r="LO75" s="31"/>
      <c r="LP75" s="31"/>
      <c r="LQ75" s="31"/>
      <c r="LR75" s="31"/>
      <c r="LS75" s="31"/>
      <c r="LT75" s="31"/>
      <c r="LU75" s="31"/>
      <c r="LV75" s="31"/>
      <c r="LW75" s="31"/>
      <c r="LX75" s="31"/>
      <c r="LY75" s="31"/>
      <c r="LZ75" s="31"/>
      <c r="MA75" s="31"/>
      <c r="MB75" s="31"/>
      <c r="MC75" s="31"/>
      <c r="MD75" s="31"/>
      <c r="ME75" s="31"/>
      <c r="MF75" s="31"/>
      <c r="MG75" s="31"/>
      <c r="MH75" s="31"/>
      <c r="MI75" s="31"/>
      <c r="MJ75" s="31"/>
      <c r="MK75" s="31"/>
      <c r="ML75" s="31"/>
      <c r="MM75" s="31"/>
      <c r="MN75" s="31"/>
      <c r="MO75" s="31"/>
      <c r="MP75" s="31"/>
      <c r="MQ75" s="31"/>
      <c r="MR75" s="31"/>
      <c r="MS75" s="31"/>
      <c r="MT75" s="31"/>
      <c r="MU75" s="31"/>
      <c r="MV75" s="31"/>
      <c r="MW75" s="31"/>
      <c r="MX75" s="31"/>
      <c r="MY75" s="31"/>
      <c r="MZ75" s="31"/>
      <c r="NA75" s="31"/>
      <c r="NB75" s="31"/>
      <c r="NC75" s="31"/>
      <c r="ND75" s="31"/>
      <c r="NE75" s="31"/>
      <c r="NF75" s="31"/>
      <c r="NG75" s="31"/>
      <c r="NH75" s="31"/>
      <c r="NI75" s="31"/>
      <c r="NJ75" s="31"/>
      <c r="NK75" s="31"/>
      <c r="NL75" s="31"/>
      <c r="NM75" s="31"/>
      <c r="NN75" s="31"/>
      <c r="NO75" s="31"/>
      <c r="NP75" s="31"/>
      <c r="NQ75" s="31"/>
      <c r="NR75" s="31"/>
      <c r="NS75" s="31"/>
      <c r="NT75" s="31"/>
      <c r="NU75" s="31"/>
      <c r="NV75" s="31"/>
      <c r="NW75" s="31"/>
      <c r="NX75" s="31"/>
      <c r="NY75" s="31"/>
      <c r="NZ75" s="31"/>
      <c r="OA75" s="31"/>
      <c r="OB75" s="31"/>
      <c r="OC75" s="31"/>
      <c r="OD75" s="31"/>
      <c r="OE75" s="31"/>
      <c r="OF75" s="31"/>
      <c r="OG75" s="31"/>
      <c r="OH75" s="31"/>
      <c r="OI75" s="31"/>
      <c r="OJ75" s="31"/>
      <c r="OK75" s="31"/>
      <c r="OL75" s="31"/>
      <c r="OM75" s="31"/>
      <c r="ON75" s="31"/>
      <c r="OO75" s="31"/>
      <c r="OP75" s="31"/>
      <c r="OQ75" s="31"/>
      <c r="OR75" s="31"/>
      <c r="OS75" s="31"/>
      <c r="OT75" s="31"/>
      <c r="OU75" s="31"/>
      <c r="OV75" s="31"/>
      <c r="OW75" s="31"/>
      <c r="OX75" s="31"/>
      <c r="OY75" s="31"/>
      <c r="OZ75" s="31"/>
      <c r="PA75" s="31"/>
      <c r="PB75" s="31"/>
      <c r="PC75" s="31"/>
      <c r="PD75" s="31"/>
      <c r="PE75" s="31"/>
      <c r="PF75" s="31"/>
      <c r="PG75" s="31"/>
      <c r="PH75" s="31"/>
      <c r="PI75" s="31"/>
      <c r="PJ75" s="31"/>
      <c r="PK75" s="31"/>
      <c r="PL75" s="31"/>
      <c r="PM75" s="31"/>
      <c r="PN75" s="31"/>
      <c r="PO75" s="31"/>
      <c r="PP75" s="31"/>
      <c r="PQ75" s="31"/>
      <c r="PR75" s="31"/>
      <c r="PS75" s="31"/>
      <c r="PT75" s="31"/>
      <c r="PU75" s="31"/>
      <c r="PV75" s="31"/>
      <c r="PW75" s="31"/>
      <c r="PX75" s="31"/>
      <c r="PY75" s="31"/>
      <c r="PZ75" s="31"/>
      <c r="QA75" s="31"/>
      <c r="QB75" s="31"/>
      <c r="QC75" s="31"/>
    </row>
    <row r="76" spans="1:445">
      <c r="A76" s="36" t="s">
        <v>126</v>
      </c>
      <c r="B76" s="33" t="s">
        <v>27</v>
      </c>
      <c r="C76" s="33">
        <v>94</v>
      </c>
      <c r="D76" s="33" t="s">
        <v>35</v>
      </c>
      <c r="E76" s="33"/>
      <c r="F76" s="33">
        <v>710</v>
      </c>
      <c r="G76" s="33">
        <v>50</v>
      </c>
      <c r="H76" s="33">
        <v>66</v>
      </c>
      <c r="I76" s="33">
        <v>66</v>
      </c>
      <c r="J76" s="40">
        <v>66</v>
      </c>
      <c r="K76" s="33">
        <v>66</v>
      </c>
      <c r="L76" s="33">
        <v>66</v>
      </c>
      <c r="M76" s="33">
        <v>66</v>
      </c>
      <c r="N76" s="33">
        <v>66</v>
      </c>
      <c r="O76" s="33">
        <v>66</v>
      </c>
      <c r="P76" s="33">
        <v>66</v>
      </c>
      <c r="Q76" s="33">
        <v>66</v>
      </c>
      <c r="R76" s="33"/>
      <c r="S76" s="33"/>
      <c r="T76" s="20">
        <f t="shared" si="7"/>
        <v>710</v>
      </c>
      <c r="U76" s="20">
        <f t="shared" si="6"/>
        <v>0</v>
      </c>
      <c r="V76" s="34">
        <f t="shared" si="9"/>
        <v>1</v>
      </c>
      <c r="W76" s="37"/>
      <c r="X76" s="35" t="str">
        <f t="shared" si="8"/>
        <v/>
      </c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  <c r="DZ76" s="31"/>
      <c r="EA76" s="31"/>
      <c r="EB76" s="31"/>
      <c r="EC76" s="31"/>
      <c r="ED76" s="31"/>
      <c r="EE76" s="31"/>
      <c r="EF76" s="31"/>
      <c r="EG76" s="31"/>
      <c r="EH76" s="31"/>
      <c r="EI76" s="31"/>
      <c r="EJ76" s="31"/>
      <c r="EK76" s="31"/>
      <c r="EL76" s="31"/>
      <c r="EM76" s="31"/>
      <c r="EN76" s="31"/>
      <c r="EO76" s="31"/>
      <c r="EP76" s="31"/>
      <c r="EQ76" s="31"/>
      <c r="ER76" s="31"/>
      <c r="ES76" s="31"/>
      <c r="ET76" s="31"/>
      <c r="EU76" s="31"/>
      <c r="EV76" s="31"/>
      <c r="EW76" s="31"/>
      <c r="EX76" s="31"/>
      <c r="EY76" s="31"/>
      <c r="EZ76" s="31"/>
      <c r="FA76" s="31"/>
      <c r="FB76" s="31"/>
      <c r="FC76" s="31"/>
      <c r="FD76" s="31"/>
      <c r="FE76" s="31"/>
      <c r="FF76" s="31"/>
      <c r="FG76" s="31"/>
      <c r="FH76" s="31"/>
      <c r="FI76" s="31"/>
      <c r="FJ76" s="31"/>
      <c r="FK76" s="31"/>
      <c r="FL76" s="31"/>
      <c r="FM76" s="31"/>
      <c r="FN76" s="31"/>
      <c r="FO76" s="31"/>
      <c r="FP76" s="31"/>
      <c r="FQ76" s="31"/>
      <c r="FR76" s="31"/>
      <c r="FS76" s="31"/>
      <c r="FT76" s="31"/>
      <c r="FU76" s="31"/>
      <c r="FV76" s="31"/>
      <c r="FW76" s="31"/>
      <c r="FX76" s="31"/>
      <c r="FY76" s="31"/>
      <c r="FZ76" s="31"/>
      <c r="GA76" s="31"/>
      <c r="GB76" s="31"/>
      <c r="GC76" s="31"/>
      <c r="GD76" s="31"/>
      <c r="GE76" s="31"/>
      <c r="GF76" s="31"/>
      <c r="GG76" s="31"/>
      <c r="GH76" s="31"/>
      <c r="GI76" s="31"/>
      <c r="GJ76" s="31"/>
      <c r="GK76" s="31"/>
      <c r="GL76" s="31"/>
      <c r="GM76" s="31"/>
      <c r="GN76" s="31"/>
      <c r="GO76" s="31"/>
      <c r="GP76" s="31"/>
      <c r="GQ76" s="31"/>
      <c r="GR76" s="31"/>
      <c r="GS76" s="31"/>
      <c r="GT76" s="31"/>
      <c r="GU76" s="31"/>
      <c r="GV76" s="31"/>
      <c r="GW76" s="31"/>
      <c r="GX76" s="31"/>
      <c r="GY76" s="31"/>
      <c r="GZ76" s="31"/>
      <c r="HA76" s="31"/>
      <c r="HB76" s="31"/>
      <c r="HC76" s="31"/>
      <c r="HD76" s="31"/>
      <c r="HE76" s="31"/>
      <c r="HF76" s="31"/>
      <c r="HG76" s="31"/>
      <c r="HH76" s="31"/>
      <c r="HI76" s="31"/>
      <c r="HJ76" s="31"/>
      <c r="HK76" s="31"/>
      <c r="HL76" s="31"/>
      <c r="HM76" s="31"/>
      <c r="HN76" s="31"/>
      <c r="HO76" s="31"/>
      <c r="HP76" s="31"/>
      <c r="HQ76" s="31"/>
      <c r="HR76" s="31"/>
      <c r="HS76" s="31"/>
      <c r="HT76" s="31"/>
      <c r="HU76" s="31"/>
      <c r="HV76" s="31"/>
      <c r="HW76" s="31"/>
      <c r="HX76" s="31"/>
      <c r="HY76" s="31"/>
      <c r="HZ76" s="31"/>
      <c r="IA76" s="31"/>
      <c r="IB76" s="31"/>
      <c r="IC76" s="31"/>
      <c r="ID76" s="31"/>
      <c r="IE76" s="31"/>
      <c r="IF76" s="31"/>
      <c r="IG76" s="31"/>
      <c r="IH76" s="31"/>
      <c r="II76" s="31"/>
      <c r="IJ76" s="31"/>
      <c r="IK76" s="31"/>
      <c r="IL76" s="31"/>
      <c r="IM76" s="31"/>
      <c r="IN76" s="31"/>
      <c r="IO76" s="31"/>
      <c r="IP76" s="31"/>
      <c r="IQ76" s="31"/>
      <c r="IR76" s="31"/>
      <c r="IS76" s="31"/>
      <c r="IT76" s="31"/>
      <c r="IU76" s="31"/>
      <c r="IV76" s="31"/>
      <c r="IW76" s="31"/>
      <c r="IX76" s="31"/>
      <c r="IY76" s="31"/>
      <c r="IZ76" s="31"/>
      <c r="JA76" s="31"/>
      <c r="JB76" s="31"/>
      <c r="JC76" s="31"/>
      <c r="JD76" s="31"/>
      <c r="JE76" s="31"/>
      <c r="JF76" s="31"/>
      <c r="JG76" s="31"/>
      <c r="JH76" s="31"/>
      <c r="JI76" s="31"/>
      <c r="JJ76" s="31"/>
      <c r="JK76" s="31"/>
      <c r="JL76" s="31"/>
      <c r="JM76" s="31"/>
      <c r="JN76" s="31"/>
      <c r="JO76" s="31"/>
      <c r="JP76" s="31"/>
      <c r="JQ76" s="31"/>
      <c r="JR76" s="31"/>
      <c r="JS76" s="31"/>
      <c r="JT76" s="31"/>
      <c r="JU76" s="31"/>
      <c r="JV76" s="31"/>
      <c r="JW76" s="31"/>
      <c r="JX76" s="31"/>
      <c r="JY76" s="31"/>
      <c r="JZ76" s="31"/>
      <c r="KA76" s="31"/>
      <c r="KB76" s="31"/>
      <c r="KC76" s="31"/>
      <c r="KD76" s="31"/>
      <c r="KE76" s="31"/>
      <c r="KF76" s="31"/>
      <c r="KG76" s="31"/>
      <c r="KH76" s="31"/>
      <c r="KI76" s="31"/>
      <c r="KJ76" s="31"/>
      <c r="KK76" s="31"/>
      <c r="KL76" s="31"/>
      <c r="KM76" s="31"/>
      <c r="KN76" s="31"/>
      <c r="KO76" s="31"/>
      <c r="KP76" s="31"/>
      <c r="KQ76" s="31"/>
      <c r="KR76" s="31"/>
      <c r="KS76" s="31"/>
      <c r="KT76" s="31"/>
      <c r="KU76" s="31"/>
      <c r="KV76" s="31"/>
      <c r="KW76" s="31"/>
      <c r="KX76" s="31"/>
      <c r="KY76" s="31"/>
      <c r="KZ76" s="31"/>
      <c r="LA76" s="31"/>
      <c r="LB76" s="31"/>
      <c r="LC76" s="31"/>
      <c r="LD76" s="31"/>
      <c r="LE76" s="31"/>
      <c r="LF76" s="31"/>
      <c r="LG76" s="31"/>
      <c r="LH76" s="31"/>
      <c r="LI76" s="31"/>
      <c r="LJ76" s="31"/>
      <c r="LK76" s="31"/>
      <c r="LL76" s="31"/>
      <c r="LM76" s="31"/>
      <c r="LN76" s="31"/>
      <c r="LO76" s="31"/>
      <c r="LP76" s="31"/>
      <c r="LQ76" s="31"/>
      <c r="LR76" s="31"/>
      <c r="LS76" s="31"/>
      <c r="LT76" s="31"/>
      <c r="LU76" s="31"/>
      <c r="LV76" s="31"/>
      <c r="LW76" s="31"/>
      <c r="LX76" s="31"/>
      <c r="LY76" s="31"/>
      <c r="LZ76" s="31"/>
      <c r="MA76" s="31"/>
      <c r="MB76" s="31"/>
      <c r="MC76" s="31"/>
      <c r="MD76" s="31"/>
      <c r="ME76" s="31"/>
      <c r="MF76" s="31"/>
      <c r="MG76" s="31"/>
      <c r="MH76" s="31"/>
      <c r="MI76" s="31"/>
      <c r="MJ76" s="31"/>
      <c r="MK76" s="31"/>
      <c r="ML76" s="31"/>
      <c r="MM76" s="31"/>
      <c r="MN76" s="31"/>
      <c r="MO76" s="31"/>
      <c r="MP76" s="31"/>
      <c r="MQ76" s="31"/>
      <c r="MR76" s="31"/>
      <c r="MS76" s="31"/>
      <c r="MT76" s="31"/>
      <c r="MU76" s="31"/>
      <c r="MV76" s="31"/>
      <c r="MW76" s="31"/>
      <c r="MX76" s="31"/>
      <c r="MY76" s="31"/>
      <c r="MZ76" s="31"/>
      <c r="NA76" s="31"/>
      <c r="NB76" s="31"/>
      <c r="NC76" s="31"/>
      <c r="ND76" s="31"/>
      <c r="NE76" s="31"/>
      <c r="NF76" s="31"/>
      <c r="NG76" s="31"/>
      <c r="NH76" s="31"/>
      <c r="NI76" s="31"/>
      <c r="NJ76" s="31"/>
      <c r="NK76" s="31"/>
      <c r="NL76" s="31"/>
      <c r="NM76" s="31"/>
      <c r="NN76" s="31"/>
      <c r="NO76" s="31"/>
      <c r="NP76" s="31"/>
      <c r="NQ76" s="31"/>
      <c r="NR76" s="31"/>
      <c r="NS76" s="31"/>
      <c r="NT76" s="31"/>
      <c r="NU76" s="31"/>
      <c r="NV76" s="31"/>
      <c r="NW76" s="31"/>
      <c r="NX76" s="31"/>
      <c r="NY76" s="31"/>
      <c r="NZ76" s="31"/>
      <c r="OA76" s="31"/>
      <c r="OB76" s="31"/>
      <c r="OC76" s="31"/>
      <c r="OD76" s="31"/>
      <c r="OE76" s="31"/>
      <c r="OF76" s="31"/>
      <c r="OG76" s="31"/>
      <c r="OH76" s="31"/>
      <c r="OI76" s="31"/>
      <c r="OJ76" s="31"/>
      <c r="OK76" s="31"/>
      <c r="OL76" s="31"/>
      <c r="OM76" s="31"/>
      <c r="ON76" s="31"/>
      <c r="OO76" s="31"/>
      <c r="OP76" s="31"/>
      <c r="OQ76" s="31"/>
      <c r="OR76" s="31"/>
      <c r="OS76" s="31"/>
      <c r="OT76" s="31"/>
      <c r="OU76" s="31"/>
      <c r="OV76" s="31"/>
      <c r="OW76" s="31"/>
      <c r="OX76" s="31"/>
      <c r="OY76" s="31"/>
      <c r="OZ76" s="31"/>
      <c r="PA76" s="31"/>
      <c r="PB76" s="31"/>
      <c r="PC76" s="31"/>
      <c r="PD76" s="31"/>
      <c r="PE76" s="31"/>
      <c r="PF76" s="31"/>
      <c r="PG76" s="31"/>
      <c r="PH76" s="31"/>
      <c r="PI76" s="31"/>
      <c r="PJ76" s="31"/>
      <c r="PK76" s="31"/>
      <c r="PL76" s="31"/>
      <c r="PM76" s="31"/>
      <c r="PN76" s="31"/>
      <c r="PO76" s="31"/>
      <c r="PP76" s="31"/>
      <c r="PQ76" s="31"/>
      <c r="PR76" s="31"/>
      <c r="PS76" s="31"/>
      <c r="PT76" s="31"/>
      <c r="PU76" s="31"/>
      <c r="PV76" s="31"/>
      <c r="PW76" s="31"/>
      <c r="PX76" s="31"/>
      <c r="PY76" s="31"/>
      <c r="PZ76" s="31"/>
      <c r="QA76" s="31"/>
      <c r="QB76" s="31"/>
      <c r="QC76" s="31"/>
    </row>
    <row r="77" spans="1:445">
      <c r="A77" s="36" t="s">
        <v>127</v>
      </c>
      <c r="B77" s="33" t="s">
        <v>27</v>
      </c>
      <c r="C77" s="33">
        <v>85</v>
      </c>
      <c r="D77" s="33" t="s">
        <v>64</v>
      </c>
      <c r="E77" s="33"/>
      <c r="F77" s="33">
        <v>640</v>
      </c>
      <c r="G77" s="33">
        <v>50</v>
      </c>
      <c r="H77" s="33">
        <v>59</v>
      </c>
      <c r="I77" s="33">
        <v>59</v>
      </c>
      <c r="J77" s="38">
        <v>59</v>
      </c>
      <c r="K77" s="33">
        <v>59</v>
      </c>
      <c r="L77" s="33">
        <v>59</v>
      </c>
      <c r="M77" s="33">
        <v>59</v>
      </c>
      <c r="N77" s="33">
        <v>59</v>
      </c>
      <c r="O77" s="33">
        <v>59</v>
      </c>
      <c r="P77" s="33">
        <v>59</v>
      </c>
      <c r="Q77" s="33">
        <v>59</v>
      </c>
      <c r="R77" s="33"/>
      <c r="S77" s="33"/>
      <c r="T77" s="20">
        <f t="shared" si="7"/>
        <v>640</v>
      </c>
      <c r="U77" s="20">
        <f t="shared" si="6"/>
        <v>0</v>
      </c>
      <c r="V77" s="34">
        <f t="shared" si="9"/>
        <v>1</v>
      </c>
      <c r="W77" s="37"/>
      <c r="X77" s="35" t="str">
        <f t="shared" si="8"/>
        <v/>
      </c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  <c r="DZ77" s="31"/>
      <c r="EA77" s="31"/>
      <c r="EB77" s="31"/>
      <c r="EC77" s="31"/>
      <c r="ED77" s="31"/>
      <c r="EE77" s="31"/>
      <c r="EF77" s="31"/>
      <c r="EG77" s="31"/>
      <c r="EH77" s="31"/>
      <c r="EI77" s="31"/>
      <c r="EJ77" s="31"/>
      <c r="EK77" s="31"/>
      <c r="EL77" s="31"/>
      <c r="EM77" s="31"/>
      <c r="EN77" s="31"/>
      <c r="EO77" s="31"/>
      <c r="EP77" s="31"/>
      <c r="EQ77" s="31"/>
      <c r="ER77" s="31"/>
      <c r="ES77" s="31"/>
      <c r="ET77" s="31"/>
      <c r="EU77" s="31"/>
      <c r="EV77" s="31"/>
      <c r="EW77" s="31"/>
      <c r="EX77" s="31"/>
      <c r="EY77" s="31"/>
      <c r="EZ77" s="31"/>
      <c r="FA77" s="31"/>
      <c r="FB77" s="31"/>
      <c r="FC77" s="31"/>
      <c r="FD77" s="31"/>
      <c r="FE77" s="31"/>
      <c r="FF77" s="31"/>
      <c r="FG77" s="31"/>
      <c r="FH77" s="31"/>
      <c r="FI77" s="31"/>
      <c r="FJ77" s="31"/>
      <c r="FK77" s="31"/>
      <c r="FL77" s="31"/>
      <c r="FM77" s="31"/>
      <c r="FN77" s="31"/>
      <c r="FO77" s="31"/>
      <c r="FP77" s="31"/>
      <c r="FQ77" s="31"/>
      <c r="FR77" s="31"/>
      <c r="FS77" s="31"/>
      <c r="FT77" s="31"/>
      <c r="FU77" s="31"/>
      <c r="FV77" s="31"/>
      <c r="FW77" s="31"/>
      <c r="FX77" s="31"/>
      <c r="FY77" s="31"/>
      <c r="FZ77" s="31"/>
      <c r="GA77" s="31"/>
      <c r="GB77" s="31"/>
      <c r="GC77" s="31"/>
      <c r="GD77" s="31"/>
      <c r="GE77" s="31"/>
      <c r="GF77" s="31"/>
      <c r="GG77" s="31"/>
      <c r="GH77" s="31"/>
      <c r="GI77" s="31"/>
      <c r="GJ77" s="31"/>
      <c r="GK77" s="31"/>
      <c r="GL77" s="31"/>
      <c r="GM77" s="31"/>
      <c r="GN77" s="31"/>
      <c r="GO77" s="31"/>
      <c r="GP77" s="31"/>
      <c r="GQ77" s="31"/>
      <c r="GR77" s="31"/>
      <c r="GS77" s="31"/>
      <c r="GT77" s="31"/>
      <c r="GU77" s="31"/>
      <c r="GV77" s="31"/>
      <c r="GW77" s="31"/>
      <c r="GX77" s="31"/>
      <c r="GY77" s="31"/>
      <c r="GZ77" s="31"/>
      <c r="HA77" s="31"/>
      <c r="HB77" s="31"/>
      <c r="HC77" s="31"/>
      <c r="HD77" s="31"/>
      <c r="HE77" s="31"/>
      <c r="HF77" s="31"/>
      <c r="HG77" s="31"/>
      <c r="HH77" s="31"/>
      <c r="HI77" s="31"/>
      <c r="HJ77" s="31"/>
      <c r="HK77" s="31"/>
      <c r="HL77" s="31"/>
      <c r="HM77" s="31"/>
      <c r="HN77" s="31"/>
      <c r="HO77" s="31"/>
      <c r="HP77" s="31"/>
      <c r="HQ77" s="31"/>
      <c r="HR77" s="31"/>
      <c r="HS77" s="31"/>
      <c r="HT77" s="31"/>
      <c r="HU77" s="31"/>
      <c r="HV77" s="31"/>
      <c r="HW77" s="31"/>
      <c r="HX77" s="31"/>
      <c r="HY77" s="31"/>
      <c r="HZ77" s="31"/>
      <c r="IA77" s="31"/>
      <c r="IB77" s="31"/>
      <c r="IC77" s="31"/>
      <c r="ID77" s="31"/>
      <c r="IE77" s="31"/>
      <c r="IF77" s="31"/>
      <c r="IG77" s="31"/>
      <c r="IH77" s="31"/>
      <c r="II77" s="31"/>
      <c r="IJ77" s="31"/>
      <c r="IK77" s="31"/>
      <c r="IL77" s="31"/>
      <c r="IM77" s="31"/>
      <c r="IN77" s="31"/>
      <c r="IO77" s="31"/>
      <c r="IP77" s="31"/>
      <c r="IQ77" s="31"/>
      <c r="IR77" s="31"/>
      <c r="IS77" s="31"/>
      <c r="IT77" s="31"/>
      <c r="IU77" s="31"/>
      <c r="IV77" s="31"/>
      <c r="IW77" s="31"/>
      <c r="IX77" s="31"/>
      <c r="IY77" s="31"/>
      <c r="IZ77" s="31"/>
      <c r="JA77" s="31"/>
      <c r="JB77" s="31"/>
      <c r="JC77" s="31"/>
      <c r="JD77" s="31"/>
      <c r="JE77" s="31"/>
      <c r="JF77" s="31"/>
      <c r="JG77" s="31"/>
      <c r="JH77" s="31"/>
      <c r="JI77" s="31"/>
      <c r="JJ77" s="31"/>
      <c r="JK77" s="31"/>
      <c r="JL77" s="31"/>
      <c r="JM77" s="31"/>
      <c r="JN77" s="31"/>
      <c r="JO77" s="31"/>
      <c r="JP77" s="31"/>
      <c r="JQ77" s="31"/>
      <c r="JR77" s="31"/>
      <c r="JS77" s="31"/>
      <c r="JT77" s="31"/>
      <c r="JU77" s="31"/>
      <c r="JV77" s="31"/>
      <c r="JW77" s="31"/>
      <c r="JX77" s="31"/>
      <c r="JY77" s="31"/>
      <c r="JZ77" s="31"/>
      <c r="KA77" s="31"/>
      <c r="KB77" s="31"/>
      <c r="KC77" s="31"/>
      <c r="KD77" s="31"/>
      <c r="KE77" s="31"/>
      <c r="KF77" s="31"/>
      <c r="KG77" s="31"/>
      <c r="KH77" s="31"/>
      <c r="KI77" s="31"/>
      <c r="KJ77" s="31"/>
      <c r="KK77" s="31"/>
      <c r="KL77" s="31"/>
      <c r="KM77" s="31"/>
      <c r="KN77" s="31"/>
      <c r="KO77" s="31"/>
      <c r="KP77" s="31"/>
      <c r="KQ77" s="31"/>
      <c r="KR77" s="31"/>
      <c r="KS77" s="31"/>
      <c r="KT77" s="31"/>
      <c r="KU77" s="31"/>
      <c r="KV77" s="31"/>
      <c r="KW77" s="31"/>
      <c r="KX77" s="31"/>
      <c r="KY77" s="31"/>
      <c r="KZ77" s="31"/>
      <c r="LA77" s="31"/>
      <c r="LB77" s="31"/>
      <c r="LC77" s="31"/>
      <c r="LD77" s="31"/>
      <c r="LE77" s="31"/>
      <c r="LF77" s="31"/>
      <c r="LG77" s="31"/>
      <c r="LH77" s="31"/>
      <c r="LI77" s="31"/>
      <c r="LJ77" s="31"/>
      <c r="LK77" s="31"/>
      <c r="LL77" s="31"/>
      <c r="LM77" s="31"/>
      <c r="LN77" s="31"/>
      <c r="LO77" s="31"/>
      <c r="LP77" s="31"/>
      <c r="LQ77" s="31"/>
      <c r="LR77" s="31"/>
      <c r="LS77" s="31"/>
      <c r="LT77" s="31"/>
      <c r="LU77" s="31"/>
      <c r="LV77" s="31"/>
      <c r="LW77" s="31"/>
      <c r="LX77" s="31"/>
      <c r="LY77" s="31"/>
      <c r="LZ77" s="31"/>
      <c r="MA77" s="31"/>
      <c r="MB77" s="31"/>
      <c r="MC77" s="31"/>
      <c r="MD77" s="31"/>
      <c r="ME77" s="31"/>
      <c r="MF77" s="31"/>
      <c r="MG77" s="31"/>
      <c r="MH77" s="31"/>
      <c r="MI77" s="31"/>
      <c r="MJ77" s="31"/>
      <c r="MK77" s="31"/>
      <c r="ML77" s="31"/>
      <c r="MM77" s="31"/>
      <c r="MN77" s="31"/>
      <c r="MO77" s="31"/>
      <c r="MP77" s="31"/>
      <c r="MQ77" s="31"/>
      <c r="MR77" s="31"/>
      <c r="MS77" s="31"/>
      <c r="MT77" s="31"/>
      <c r="MU77" s="31"/>
      <c r="MV77" s="31"/>
      <c r="MW77" s="31"/>
      <c r="MX77" s="31"/>
      <c r="MY77" s="31"/>
      <c r="MZ77" s="31"/>
      <c r="NA77" s="31"/>
      <c r="NB77" s="31"/>
      <c r="NC77" s="31"/>
      <c r="ND77" s="31"/>
      <c r="NE77" s="31"/>
      <c r="NF77" s="31"/>
      <c r="NG77" s="31"/>
      <c r="NH77" s="31"/>
      <c r="NI77" s="31"/>
      <c r="NJ77" s="31"/>
      <c r="NK77" s="31"/>
      <c r="NL77" s="31"/>
      <c r="NM77" s="31"/>
      <c r="NN77" s="31"/>
      <c r="NO77" s="31"/>
      <c r="NP77" s="31"/>
      <c r="NQ77" s="31"/>
      <c r="NR77" s="31"/>
      <c r="NS77" s="31"/>
      <c r="NT77" s="31"/>
      <c r="NU77" s="31"/>
      <c r="NV77" s="31"/>
      <c r="NW77" s="31"/>
      <c r="NX77" s="31"/>
      <c r="NY77" s="31"/>
      <c r="NZ77" s="31"/>
      <c r="OA77" s="31"/>
      <c r="OB77" s="31"/>
      <c r="OC77" s="31"/>
      <c r="OD77" s="31"/>
      <c r="OE77" s="31"/>
      <c r="OF77" s="31"/>
      <c r="OG77" s="31"/>
      <c r="OH77" s="31"/>
      <c r="OI77" s="31"/>
      <c r="OJ77" s="31"/>
      <c r="OK77" s="31"/>
      <c r="OL77" s="31"/>
      <c r="OM77" s="31"/>
      <c r="ON77" s="31"/>
      <c r="OO77" s="31"/>
      <c r="OP77" s="31"/>
      <c r="OQ77" s="31"/>
      <c r="OR77" s="31"/>
      <c r="OS77" s="31"/>
      <c r="OT77" s="31"/>
      <c r="OU77" s="31"/>
      <c r="OV77" s="31"/>
      <c r="OW77" s="31"/>
      <c r="OX77" s="31"/>
      <c r="OY77" s="31"/>
      <c r="OZ77" s="31"/>
      <c r="PA77" s="31"/>
      <c r="PB77" s="31"/>
      <c r="PC77" s="31"/>
      <c r="PD77" s="31"/>
      <c r="PE77" s="31"/>
      <c r="PF77" s="31"/>
      <c r="PG77" s="31"/>
      <c r="PH77" s="31"/>
      <c r="PI77" s="31"/>
      <c r="PJ77" s="31"/>
      <c r="PK77" s="31"/>
      <c r="PL77" s="31"/>
      <c r="PM77" s="31"/>
      <c r="PN77" s="31"/>
      <c r="PO77" s="31"/>
      <c r="PP77" s="31"/>
      <c r="PQ77" s="31"/>
      <c r="PR77" s="31"/>
      <c r="PS77" s="31"/>
      <c r="PT77" s="31"/>
      <c r="PU77" s="31"/>
      <c r="PV77" s="31"/>
      <c r="PW77" s="31"/>
      <c r="PX77" s="31"/>
      <c r="PY77" s="31"/>
      <c r="PZ77" s="31"/>
      <c r="QA77" s="31"/>
      <c r="QB77" s="31"/>
      <c r="QC77" s="31"/>
    </row>
    <row r="78" spans="1:445">
      <c r="A78" s="36" t="s">
        <v>128</v>
      </c>
      <c r="B78" s="33" t="s">
        <v>27</v>
      </c>
      <c r="C78" s="33"/>
      <c r="D78" s="33" t="s">
        <v>129</v>
      </c>
      <c r="E78" s="33"/>
      <c r="F78" s="33">
        <v>1000</v>
      </c>
      <c r="G78" s="33">
        <v>100</v>
      </c>
      <c r="H78" s="33">
        <v>100</v>
      </c>
      <c r="I78" s="33">
        <v>100</v>
      </c>
      <c r="J78" s="33">
        <v>100</v>
      </c>
      <c r="K78" s="33">
        <v>100</v>
      </c>
      <c r="L78" s="33">
        <v>100</v>
      </c>
      <c r="M78" s="33">
        <v>100</v>
      </c>
      <c r="N78" s="33">
        <v>100</v>
      </c>
      <c r="O78" s="33">
        <v>100</v>
      </c>
      <c r="P78" s="33">
        <v>100</v>
      </c>
      <c r="Q78" s="33"/>
      <c r="R78" s="33"/>
      <c r="S78" s="33"/>
      <c r="T78" s="20">
        <f t="shared" si="7"/>
        <v>1000</v>
      </c>
      <c r="U78" s="20">
        <f t="shared" si="6"/>
        <v>0</v>
      </c>
      <c r="V78" s="34">
        <f t="shared" si="9"/>
        <v>1</v>
      </c>
      <c r="W78" s="37"/>
      <c r="X78" s="35" t="str">
        <f t="shared" si="8"/>
        <v/>
      </c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  <c r="DZ78" s="31"/>
      <c r="EA78" s="31"/>
      <c r="EB78" s="31"/>
      <c r="EC78" s="31"/>
      <c r="ED78" s="31"/>
      <c r="EE78" s="31"/>
      <c r="EF78" s="31"/>
      <c r="EG78" s="31"/>
      <c r="EH78" s="31"/>
      <c r="EI78" s="31"/>
      <c r="EJ78" s="31"/>
      <c r="EK78" s="31"/>
      <c r="EL78" s="31"/>
      <c r="EM78" s="31"/>
      <c r="EN78" s="31"/>
      <c r="EO78" s="31"/>
      <c r="EP78" s="31"/>
      <c r="EQ78" s="31"/>
      <c r="ER78" s="31"/>
      <c r="ES78" s="31"/>
      <c r="ET78" s="31"/>
      <c r="EU78" s="31"/>
      <c r="EV78" s="31"/>
      <c r="EW78" s="31"/>
      <c r="EX78" s="31"/>
      <c r="EY78" s="31"/>
      <c r="EZ78" s="31"/>
      <c r="FA78" s="31"/>
      <c r="FB78" s="31"/>
      <c r="FC78" s="31"/>
      <c r="FD78" s="31"/>
      <c r="FE78" s="31"/>
      <c r="FF78" s="31"/>
      <c r="FG78" s="31"/>
      <c r="FH78" s="31"/>
      <c r="FI78" s="31"/>
      <c r="FJ78" s="31"/>
      <c r="FK78" s="31"/>
      <c r="FL78" s="31"/>
      <c r="FM78" s="31"/>
      <c r="FN78" s="31"/>
      <c r="FO78" s="31"/>
      <c r="FP78" s="31"/>
      <c r="FQ78" s="31"/>
      <c r="FR78" s="31"/>
      <c r="FS78" s="31"/>
      <c r="FT78" s="31"/>
      <c r="FU78" s="31"/>
      <c r="FV78" s="31"/>
      <c r="FW78" s="31"/>
      <c r="FX78" s="31"/>
      <c r="FY78" s="31"/>
      <c r="FZ78" s="31"/>
      <c r="GA78" s="31"/>
      <c r="GB78" s="31"/>
      <c r="GC78" s="31"/>
      <c r="GD78" s="31"/>
      <c r="GE78" s="31"/>
      <c r="GF78" s="31"/>
      <c r="GG78" s="31"/>
      <c r="GH78" s="31"/>
      <c r="GI78" s="31"/>
      <c r="GJ78" s="31"/>
      <c r="GK78" s="31"/>
      <c r="GL78" s="31"/>
      <c r="GM78" s="31"/>
      <c r="GN78" s="31"/>
      <c r="GO78" s="31"/>
      <c r="GP78" s="31"/>
      <c r="GQ78" s="31"/>
      <c r="GR78" s="31"/>
      <c r="GS78" s="31"/>
      <c r="GT78" s="31"/>
      <c r="GU78" s="31"/>
      <c r="GV78" s="31"/>
      <c r="GW78" s="31"/>
      <c r="GX78" s="31"/>
      <c r="GY78" s="31"/>
      <c r="GZ78" s="31"/>
      <c r="HA78" s="31"/>
      <c r="HB78" s="31"/>
      <c r="HC78" s="31"/>
      <c r="HD78" s="31"/>
      <c r="HE78" s="31"/>
      <c r="HF78" s="31"/>
      <c r="HG78" s="31"/>
      <c r="HH78" s="31"/>
      <c r="HI78" s="31"/>
      <c r="HJ78" s="31"/>
      <c r="HK78" s="31"/>
      <c r="HL78" s="31"/>
      <c r="HM78" s="31"/>
      <c r="HN78" s="31"/>
      <c r="HO78" s="31"/>
      <c r="HP78" s="31"/>
      <c r="HQ78" s="31"/>
      <c r="HR78" s="31"/>
      <c r="HS78" s="31"/>
      <c r="HT78" s="31"/>
      <c r="HU78" s="31"/>
      <c r="HV78" s="31"/>
      <c r="HW78" s="31"/>
      <c r="HX78" s="31"/>
      <c r="HY78" s="31"/>
      <c r="HZ78" s="31"/>
      <c r="IA78" s="31"/>
      <c r="IB78" s="31"/>
      <c r="IC78" s="31"/>
      <c r="ID78" s="31"/>
      <c r="IE78" s="31"/>
      <c r="IF78" s="31"/>
      <c r="IG78" s="31"/>
      <c r="IH78" s="31"/>
      <c r="II78" s="31"/>
      <c r="IJ78" s="31"/>
      <c r="IK78" s="31"/>
      <c r="IL78" s="31"/>
      <c r="IM78" s="31"/>
      <c r="IN78" s="31"/>
      <c r="IO78" s="31"/>
      <c r="IP78" s="31"/>
      <c r="IQ78" s="31"/>
      <c r="IR78" s="31"/>
      <c r="IS78" s="31"/>
      <c r="IT78" s="31"/>
      <c r="IU78" s="31"/>
      <c r="IV78" s="31"/>
      <c r="IW78" s="31"/>
      <c r="IX78" s="31"/>
      <c r="IY78" s="31"/>
      <c r="IZ78" s="31"/>
      <c r="JA78" s="31"/>
      <c r="JB78" s="31"/>
      <c r="JC78" s="31"/>
      <c r="JD78" s="31"/>
      <c r="JE78" s="31"/>
      <c r="JF78" s="31"/>
      <c r="JG78" s="31"/>
      <c r="JH78" s="31"/>
      <c r="JI78" s="31"/>
      <c r="JJ78" s="31"/>
      <c r="JK78" s="31"/>
      <c r="JL78" s="31"/>
      <c r="JM78" s="31"/>
      <c r="JN78" s="31"/>
      <c r="JO78" s="31"/>
      <c r="JP78" s="31"/>
      <c r="JQ78" s="31"/>
      <c r="JR78" s="31"/>
      <c r="JS78" s="31"/>
      <c r="JT78" s="31"/>
      <c r="JU78" s="31"/>
      <c r="JV78" s="31"/>
      <c r="JW78" s="31"/>
      <c r="JX78" s="31"/>
      <c r="JY78" s="31"/>
      <c r="JZ78" s="31"/>
      <c r="KA78" s="31"/>
      <c r="KB78" s="31"/>
      <c r="KC78" s="31"/>
      <c r="KD78" s="31"/>
      <c r="KE78" s="31"/>
      <c r="KF78" s="31"/>
      <c r="KG78" s="31"/>
      <c r="KH78" s="31"/>
      <c r="KI78" s="31"/>
      <c r="KJ78" s="31"/>
      <c r="KK78" s="31"/>
      <c r="KL78" s="31"/>
      <c r="KM78" s="31"/>
      <c r="KN78" s="31"/>
      <c r="KO78" s="31"/>
      <c r="KP78" s="31"/>
      <c r="KQ78" s="31"/>
      <c r="KR78" s="31"/>
      <c r="KS78" s="31"/>
      <c r="KT78" s="31"/>
      <c r="KU78" s="31"/>
      <c r="KV78" s="31"/>
      <c r="KW78" s="31"/>
      <c r="KX78" s="31"/>
      <c r="KY78" s="31"/>
      <c r="KZ78" s="31"/>
      <c r="LA78" s="31"/>
      <c r="LB78" s="31"/>
      <c r="LC78" s="31"/>
      <c r="LD78" s="31"/>
      <c r="LE78" s="31"/>
      <c r="LF78" s="31"/>
      <c r="LG78" s="31"/>
      <c r="LH78" s="31"/>
      <c r="LI78" s="31"/>
      <c r="LJ78" s="31"/>
      <c r="LK78" s="31"/>
      <c r="LL78" s="31"/>
      <c r="LM78" s="31"/>
      <c r="LN78" s="31"/>
      <c r="LO78" s="31"/>
      <c r="LP78" s="31"/>
      <c r="LQ78" s="31"/>
      <c r="LR78" s="31"/>
      <c r="LS78" s="31"/>
      <c r="LT78" s="31"/>
      <c r="LU78" s="31"/>
      <c r="LV78" s="31"/>
      <c r="LW78" s="31"/>
      <c r="LX78" s="31"/>
      <c r="LY78" s="31"/>
      <c r="LZ78" s="31"/>
      <c r="MA78" s="31"/>
      <c r="MB78" s="31"/>
      <c r="MC78" s="31"/>
      <c r="MD78" s="31"/>
      <c r="ME78" s="31"/>
      <c r="MF78" s="31"/>
      <c r="MG78" s="31"/>
      <c r="MH78" s="31"/>
      <c r="MI78" s="31"/>
      <c r="MJ78" s="31"/>
      <c r="MK78" s="31"/>
      <c r="ML78" s="31"/>
      <c r="MM78" s="31"/>
      <c r="MN78" s="31"/>
      <c r="MO78" s="31"/>
      <c r="MP78" s="31"/>
      <c r="MQ78" s="31"/>
      <c r="MR78" s="31"/>
      <c r="MS78" s="31"/>
      <c r="MT78" s="31"/>
      <c r="MU78" s="31"/>
      <c r="MV78" s="31"/>
      <c r="MW78" s="31"/>
      <c r="MX78" s="31"/>
      <c r="MY78" s="31"/>
      <c r="MZ78" s="31"/>
      <c r="NA78" s="31"/>
      <c r="NB78" s="31"/>
      <c r="NC78" s="31"/>
      <c r="ND78" s="31"/>
      <c r="NE78" s="31"/>
      <c r="NF78" s="31"/>
      <c r="NG78" s="31"/>
      <c r="NH78" s="31"/>
      <c r="NI78" s="31"/>
      <c r="NJ78" s="31"/>
      <c r="NK78" s="31"/>
      <c r="NL78" s="31"/>
      <c r="NM78" s="31"/>
      <c r="NN78" s="31"/>
      <c r="NO78" s="31"/>
      <c r="NP78" s="31"/>
      <c r="NQ78" s="31"/>
      <c r="NR78" s="31"/>
      <c r="NS78" s="31"/>
      <c r="NT78" s="31"/>
      <c r="NU78" s="31"/>
      <c r="NV78" s="31"/>
      <c r="NW78" s="31"/>
      <c r="NX78" s="31"/>
      <c r="NY78" s="31"/>
      <c r="NZ78" s="31"/>
      <c r="OA78" s="31"/>
      <c r="OB78" s="31"/>
      <c r="OC78" s="31"/>
      <c r="OD78" s="31"/>
      <c r="OE78" s="31"/>
      <c r="OF78" s="31"/>
      <c r="OG78" s="31"/>
      <c r="OH78" s="31"/>
      <c r="OI78" s="31"/>
      <c r="OJ78" s="31"/>
      <c r="OK78" s="31"/>
      <c r="OL78" s="31"/>
      <c r="OM78" s="31"/>
      <c r="ON78" s="31"/>
      <c r="OO78" s="31"/>
      <c r="OP78" s="31"/>
      <c r="OQ78" s="31"/>
      <c r="OR78" s="31"/>
      <c r="OS78" s="31"/>
      <c r="OT78" s="31"/>
      <c r="OU78" s="31"/>
      <c r="OV78" s="31"/>
      <c r="OW78" s="31"/>
      <c r="OX78" s="31"/>
      <c r="OY78" s="31"/>
      <c r="OZ78" s="31"/>
      <c r="PA78" s="31"/>
      <c r="PB78" s="31"/>
      <c r="PC78" s="31"/>
      <c r="PD78" s="31"/>
      <c r="PE78" s="31"/>
      <c r="PF78" s="31"/>
      <c r="PG78" s="31"/>
      <c r="PH78" s="31"/>
      <c r="PI78" s="31"/>
      <c r="PJ78" s="31"/>
      <c r="PK78" s="31"/>
      <c r="PL78" s="31"/>
      <c r="PM78" s="31"/>
      <c r="PN78" s="31"/>
      <c r="PO78" s="31"/>
      <c r="PP78" s="31"/>
      <c r="PQ78" s="31"/>
      <c r="PR78" s="31"/>
      <c r="PS78" s="31"/>
      <c r="PT78" s="31"/>
      <c r="PU78" s="31"/>
      <c r="PV78" s="31"/>
      <c r="PW78" s="31"/>
      <c r="PX78" s="31"/>
      <c r="PY78" s="31"/>
      <c r="PZ78" s="31"/>
      <c r="QA78" s="31"/>
      <c r="QB78" s="31"/>
      <c r="QC78" s="31"/>
    </row>
    <row r="79" spans="1:445">
      <c r="A79" s="36" t="s">
        <v>130</v>
      </c>
      <c r="B79" s="33" t="s">
        <v>27</v>
      </c>
      <c r="C79" s="33">
        <v>120</v>
      </c>
      <c r="D79" s="33" t="s">
        <v>28</v>
      </c>
      <c r="E79" s="33"/>
      <c r="F79" s="33">
        <v>950</v>
      </c>
      <c r="G79" s="33">
        <v>120</v>
      </c>
      <c r="H79" s="33">
        <v>190</v>
      </c>
      <c r="I79" s="33">
        <v>95</v>
      </c>
      <c r="J79" s="33">
        <v>95</v>
      </c>
      <c r="K79" s="33">
        <v>95</v>
      </c>
      <c r="L79" s="33">
        <v>95</v>
      </c>
      <c r="M79" s="33">
        <v>95</v>
      </c>
      <c r="N79" s="33">
        <v>95</v>
      </c>
      <c r="O79" s="33">
        <v>70</v>
      </c>
      <c r="P79" s="33"/>
      <c r="Q79" s="33"/>
      <c r="R79" s="33"/>
      <c r="S79" s="33"/>
      <c r="T79" s="20">
        <f t="shared" si="7"/>
        <v>950</v>
      </c>
      <c r="U79" s="20">
        <f t="shared" si="6"/>
        <v>0</v>
      </c>
      <c r="V79" s="34">
        <f t="shared" si="9"/>
        <v>1</v>
      </c>
      <c r="W79" s="37"/>
      <c r="X79" s="35" t="str">
        <f t="shared" si="8"/>
        <v/>
      </c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  <c r="DZ79" s="31"/>
      <c r="EA79" s="31"/>
      <c r="EB79" s="31"/>
      <c r="EC79" s="31"/>
      <c r="ED79" s="31"/>
      <c r="EE79" s="31"/>
      <c r="EF79" s="31"/>
      <c r="EG79" s="31"/>
      <c r="EH79" s="31"/>
      <c r="EI79" s="31"/>
      <c r="EJ79" s="31"/>
      <c r="EK79" s="31"/>
      <c r="EL79" s="31"/>
      <c r="EM79" s="31"/>
      <c r="EN79" s="31"/>
      <c r="EO79" s="31"/>
      <c r="EP79" s="31"/>
      <c r="EQ79" s="31"/>
      <c r="ER79" s="31"/>
      <c r="ES79" s="31"/>
      <c r="ET79" s="31"/>
      <c r="EU79" s="31"/>
      <c r="EV79" s="31"/>
      <c r="EW79" s="31"/>
      <c r="EX79" s="31"/>
      <c r="EY79" s="31"/>
      <c r="EZ79" s="31"/>
      <c r="FA79" s="31"/>
      <c r="FB79" s="31"/>
      <c r="FC79" s="31"/>
      <c r="FD79" s="31"/>
      <c r="FE79" s="31"/>
      <c r="FF79" s="31"/>
      <c r="FG79" s="31"/>
      <c r="FH79" s="31"/>
      <c r="FI79" s="31"/>
      <c r="FJ79" s="31"/>
      <c r="FK79" s="31"/>
      <c r="FL79" s="31"/>
      <c r="FM79" s="31"/>
      <c r="FN79" s="31"/>
      <c r="FO79" s="31"/>
      <c r="FP79" s="31"/>
      <c r="FQ79" s="31"/>
      <c r="FR79" s="31"/>
      <c r="FS79" s="31"/>
      <c r="FT79" s="31"/>
      <c r="FU79" s="31"/>
      <c r="FV79" s="31"/>
      <c r="FW79" s="31"/>
      <c r="FX79" s="31"/>
      <c r="FY79" s="31"/>
      <c r="FZ79" s="31"/>
      <c r="GA79" s="31"/>
      <c r="GB79" s="31"/>
      <c r="GC79" s="31"/>
      <c r="GD79" s="31"/>
      <c r="GE79" s="31"/>
      <c r="GF79" s="31"/>
      <c r="GG79" s="31"/>
      <c r="GH79" s="31"/>
      <c r="GI79" s="31"/>
      <c r="GJ79" s="31"/>
      <c r="GK79" s="31"/>
      <c r="GL79" s="31"/>
      <c r="GM79" s="31"/>
      <c r="GN79" s="31"/>
      <c r="GO79" s="31"/>
      <c r="GP79" s="31"/>
      <c r="GQ79" s="31"/>
      <c r="GR79" s="31"/>
      <c r="GS79" s="31"/>
      <c r="GT79" s="31"/>
      <c r="GU79" s="31"/>
      <c r="GV79" s="31"/>
      <c r="GW79" s="31"/>
      <c r="GX79" s="31"/>
      <c r="GY79" s="31"/>
      <c r="GZ79" s="31"/>
      <c r="HA79" s="31"/>
      <c r="HB79" s="31"/>
      <c r="HC79" s="31"/>
      <c r="HD79" s="31"/>
      <c r="HE79" s="31"/>
      <c r="HF79" s="31"/>
      <c r="HG79" s="31"/>
      <c r="HH79" s="31"/>
      <c r="HI79" s="31"/>
      <c r="HJ79" s="31"/>
      <c r="HK79" s="31"/>
      <c r="HL79" s="31"/>
      <c r="HM79" s="31"/>
      <c r="HN79" s="31"/>
      <c r="HO79" s="31"/>
      <c r="HP79" s="31"/>
      <c r="HQ79" s="31"/>
      <c r="HR79" s="31"/>
      <c r="HS79" s="31"/>
      <c r="HT79" s="31"/>
      <c r="HU79" s="31"/>
      <c r="HV79" s="31"/>
      <c r="HW79" s="31"/>
      <c r="HX79" s="31"/>
      <c r="HY79" s="31"/>
      <c r="HZ79" s="31"/>
      <c r="IA79" s="31"/>
      <c r="IB79" s="31"/>
      <c r="IC79" s="31"/>
      <c r="ID79" s="31"/>
      <c r="IE79" s="31"/>
      <c r="IF79" s="31"/>
      <c r="IG79" s="31"/>
      <c r="IH79" s="31"/>
      <c r="II79" s="31"/>
      <c r="IJ79" s="31"/>
      <c r="IK79" s="31"/>
      <c r="IL79" s="31"/>
      <c r="IM79" s="31"/>
      <c r="IN79" s="31"/>
      <c r="IO79" s="31"/>
      <c r="IP79" s="31"/>
      <c r="IQ79" s="31"/>
      <c r="IR79" s="31"/>
      <c r="IS79" s="31"/>
      <c r="IT79" s="31"/>
      <c r="IU79" s="31"/>
      <c r="IV79" s="31"/>
      <c r="IW79" s="31"/>
      <c r="IX79" s="31"/>
      <c r="IY79" s="31"/>
      <c r="IZ79" s="31"/>
      <c r="JA79" s="31"/>
      <c r="JB79" s="31"/>
      <c r="JC79" s="31"/>
      <c r="JD79" s="31"/>
      <c r="JE79" s="31"/>
      <c r="JF79" s="31"/>
      <c r="JG79" s="31"/>
      <c r="JH79" s="31"/>
      <c r="JI79" s="31"/>
      <c r="JJ79" s="31"/>
      <c r="JK79" s="31"/>
      <c r="JL79" s="31"/>
      <c r="JM79" s="31"/>
      <c r="JN79" s="31"/>
      <c r="JO79" s="31"/>
      <c r="JP79" s="31"/>
      <c r="JQ79" s="31"/>
      <c r="JR79" s="31"/>
      <c r="JS79" s="31"/>
      <c r="JT79" s="31"/>
      <c r="JU79" s="31"/>
      <c r="JV79" s="31"/>
      <c r="JW79" s="31"/>
      <c r="JX79" s="31"/>
      <c r="JY79" s="31"/>
      <c r="JZ79" s="31"/>
      <c r="KA79" s="31"/>
      <c r="KB79" s="31"/>
      <c r="KC79" s="31"/>
      <c r="KD79" s="31"/>
      <c r="KE79" s="31"/>
      <c r="KF79" s="31"/>
      <c r="KG79" s="31"/>
      <c r="KH79" s="31"/>
      <c r="KI79" s="31"/>
      <c r="KJ79" s="31"/>
      <c r="KK79" s="31"/>
      <c r="KL79" s="31"/>
      <c r="KM79" s="31"/>
      <c r="KN79" s="31"/>
      <c r="KO79" s="31"/>
      <c r="KP79" s="31"/>
      <c r="KQ79" s="31"/>
      <c r="KR79" s="31"/>
      <c r="KS79" s="31"/>
      <c r="KT79" s="31"/>
      <c r="KU79" s="31"/>
      <c r="KV79" s="31"/>
      <c r="KW79" s="31"/>
      <c r="KX79" s="31"/>
      <c r="KY79" s="31"/>
      <c r="KZ79" s="31"/>
      <c r="LA79" s="31"/>
      <c r="LB79" s="31"/>
      <c r="LC79" s="31"/>
      <c r="LD79" s="31"/>
      <c r="LE79" s="31"/>
      <c r="LF79" s="31"/>
      <c r="LG79" s="31"/>
      <c r="LH79" s="31"/>
      <c r="LI79" s="31"/>
      <c r="LJ79" s="31"/>
      <c r="LK79" s="31"/>
      <c r="LL79" s="31"/>
      <c r="LM79" s="31"/>
      <c r="LN79" s="31"/>
      <c r="LO79" s="31"/>
      <c r="LP79" s="31"/>
      <c r="LQ79" s="31"/>
      <c r="LR79" s="31"/>
      <c r="LS79" s="31"/>
      <c r="LT79" s="31"/>
      <c r="LU79" s="31"/>
      <c r="LV79" s="31"/>
      <c r="LW79" s="31"/>
      <c r="LX79" s="31"/>
      <c r="LY79" s="31"/>
      <c r="LZ79" s="31"/>
      <c r="MA79" s="31"/>
      <c r="MB79" s="31"/>
      <c r="MC79" s="31"/>
      <c r="MD79" s="31"/>
      <c r="ME79" s="31"/>
      <c r="MF79" s="31"/>
      <c r="MG79" s="31"/>
      <c r="MH79" s="31"/>
      <c r="MI79" s="31"/>
      <c r="MJ79" s="31"/>
      <c r="MK79" s="31"/>
      <c r="ML79" s="31"/>
      <c r="MM79" s="31"/>
      <c r="MN79" s="31"/>
      <c r="MO79" s="31"/>
      <c r="MP79" s="31"/>
      <c r="MQ79" s="31"/>
      <c r="MR79" s="31"/>
      <c r="MS79" s="31"/>
      <c r="MT79" s="31"/>
      <c r="MU79" s="31"/>
      <c r="MV79" s="31"/>
      <c r="MW79" s="31"/>
      <c r="MX79" s="31"/>
      <c r="MY79" s="31"/>
      <c r="MZ79" s="31"/>
      <c r="NA79" s="31"/>
      <c r="NB79" s="31"/>
      <c r="NC79" s="31"/>
      <c r="ND79" s="31"/>
      <c r="NE79" s="31"/>
      <c r="NF79" s="31"/>
      <c r="NG79" s="31"/>
      <c r="NH79" s="31"/>
      <c r="NI79" s="31"/>
      <c r="NJ79" s="31"/>
      <c r="NK79" s="31"/>
      <c r="NL79" s="31"/>
      <c r="NM79" s="31"/>
      <c r="NN79" s="31"/>
      <c r="NO79" s="31"/>
      <c r="NP79" s="31"/>
      <c r="NQ79" s="31"/>
      <c r="NR79" s="31"/>
      <c r="NS79" s="31"/>
      <c r="NT79" s="31"/>
      <c r="NU79" s="31"/>
      <c r="NV79" s="31"/>
      <c r="NW79" s="31"/>
      <c r="NX79" s="31"/>
      <c r="NY79" s="31"/>
      <c r="NZ79" s="31"/>
      <c r="OA79" s="31"/>
      <c r="OB79" s="31"/>
      <c r="OC79" s="31"/>
      <c r="OD79" s="31"/>
      <c r="OE79" s="31"/>
      <c r="OF79" s="31"/>
      <c r="OG79" s="31"/>
      <c r="OH79" s="31"/>
      <c r="OI79" s="31"/>
      <c r="OJ79" s="31"/>
      <c r="OK79" s="31"/>
      <c r="OL79" s="31"/>
      <c r="OM79" s="31"/>
      <c r="ON79" s="31"/>
      <c r="OO79" s="31"/>
      <c r="OP79" s="31"/>
      <c r="OQ79" s="31"/>
      <c r="OR79" s="31"/>
      <c r="OS79" s="31"/>
      <c r="OT79" s="31"/>
      <c r="OU79" s="31"/>
      <c r="OV79" s="31"/>
      <c r="OW79" s="31"/>
      <c r="OX79" s="31"/>
      <c r="OY79" s="31"/>
      <c r="OZ79" s="31"/>
      <c r="PA79" s="31"/>
      <c r="PB79" s="31"/>
      <c r="PC79" s="31"/>
      <c r="PD79" s="31"/>
      <c r="PE79" s="31"/>
      <c r="PF79" s="31"/>
      <c r="PG79" s="31"/>
      <c r="PH79" s="31"/>
      <c r="PI79" s="31"/>
      <c r="PJ79" s="31"/>
      <c r="PK79" s="31"/>
      <c r="PL79" s="31"/>
      <c r="PM79" s="31"/>
      <c r="PN79" s="31"/>
      <c r="PO79" s="31"/>
      <c r="PP79" s="31"/>
      <c r="PQ79" s="31"/>
      <c r="PR79" s="31"/>
      <c r="PS79" s="31"/>
      <c r="PT79" s="31"/>
      <c r="PU79" s="31"/>
      <c r="PV79" s="31"/>
      <c r="PW79" s="31"/>
      <c r="PX79" s="31"/>
      <c r="PY79" s="31"/>
      <c r="PZ79" s="31"/>
      <c r="QA79" s="31"/>
      <c r="QB79" s="31"/>
      <c r="QC79" s="31"/>
    </row>
    <row r="80" spans="1:445" s="42" customFormat="1">
      <c r="A80" s="36" t="s">
        <v>131</v>
      </c>
      <c r="B80" s="33" t="s">
        <v>27</v>
      </c>
      <c r="C80" s="33">
        <v>120</v>
      </c>
      <c r="D80" s="33" t="s">
        <v>38</v>
      </c>
      <c r="E80" s="33"/>
      <c r="F80" s="33">
        <v>1299</v>
      </c>
      <c r="G80" s="33">
        <v>150</v>
      </c>
      <c r="H80" s="33"/>
      <c r="I80" s="33">
        <v>150</v>
      </c>
      <c r="J80" s="33">
        <v>125</v>
      </c>
      <c r="K80" s="33">
        <v>125</v>
      </c>
      <c r="L80" s="33">
        <v>125</v>
      </c>
      <c r="M80" s="33">
        <v>125</v>
      </c>
      <c r="N80" s="33">
        <v>125</v>
      </c>
      <c r="O80" s="33">
        <v>150</v>
      </c>
      <c r="P80" s="33">
        <v>224</v>
      </c>
      <c r="Q80" s="33"/>
      <c r="R80" s="33"/>
      <c r="S80" s="33"/>
      <c r="T80" s="20">
        <f t="shared" si="7"/>
        <v>1299</v>
      </c>
      <c r="U80" s="20">
        <f t="shared" si="6"/>
        <v>0</v>
      </c>
      <c r="V80" s="34">
        <f t="shared" si="9"/>
        <v>1</v>
      </c>
      <c r="W80" s="37"/>
      <c r="X80" s="35" t="str">
        <f t="shared" si="8"/>
        <v/>
      </c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  <c r="DW80" s="31"/>
      <c r="DX80" s="31"/>
      <c r="DY80" s="31"/>
      <c r="DZ80" s="31"/>
      <c r="EA80" s="31"/>
      <c r="EB80" s="31"/>
      <c r="EC80" s="31"/>
      <c r="ED80" s="31"/>
      <c r="EE80" s="31"/>
      <c r="EF80" s="31"/>
      <c r="EG80" s="31"/>
      <c r="EH80" s="31"/>
      <c r="EI80" s="31"/>
      <c r="EJ80" s="31"/>
      <c r="EK80" s="31"/>
      <c r="EL80" s="31"/>
      <c r="EM80" s="31"/>
      <c r="EN80" s="31"/>
      <c r="EO80" s="31"/>
      <c r="EP80" s="31"/>
      <c r="EQ80" s="31"/>
      <c r="ER80" s="31"/>
      <c r="ES80" s="31"/>
      <c r="ET80" s="31"/>
      <c r="EU80" s="31"/>
      <c r="EV80" s="31"/>
      <c r="EW80" s="31"/>
      <c r="EX80" s="31"/>
      <c r="EY80" s="31"/>
      <c r="EZ80" s="31"/>
      <c r="FA80" s="31"/>
      <c r="FB80" s="31"/>
      <c r="FC80" s="31"/>
      <c r="FD80" s="31"/>
      <c r="FE80" s="31"/>
      <c r="FF80" s="31"/>
      <c r="FG80" s="31"/>
      <c r="FH80" s="31"/>
      <c r="FI80" s="31"/>
      <c r="FJ80" s="31"/>
      <c r="FK80" s="31"/>
      <c r="FL80" s="31"/>
      <c r="FM80" s="31"/>
      <c r="FN80" s="31"/>
      <c r="FO80" s="31"/>
      <c r="FP80" s="31"/>
      <c r="FQ80" s="31"/>
      <c r="FR80" s="31"/>
      <c r="FS80" s="31"/>
      <c r="FT80" s="31"/>
      <c r="FU80" s="31"/>
      <c r="FV80" s="31"/>
      <c r="FW80" s="31"/>
      <c r="FX80" s="31"/>
      <c r="FY80" s="31"/>
      <c r="FZ80" s="31"/>
      <c r="GA80" s="31"/>
      <c r="GB80" s="31"/>
      <c r="GC80" s="31"/>
      <c r="GD80" s="31"/>
      <c r="GE80" s="31"/>
      <c r="GF80" s="31"/>
      <c r="GG80" s="31"/>
      <c r="GH80" s="31"/>
      <c r="GI80" s="31"/>
      <c r="GJ80" s="31"/>
      <c r="GK80" s="31"/>
      <c r="GL80" s="31"/>
      <c r="GM80" s="31"/>
      <c r="GN80" s="31"/>
      <c r="GO80" s="31"/>
      <c r="GP80" s="31"/>
      <c r="GQ80" s="31"/>
      <c r="GR80" s="31"/>
      <c r="GS80" s="31"/>
      <c r="GT80" s="31"/>
      <c r="GU80" s="31"/>
      <c r="GV80" s="31"/>
      <c r="GW80" s="31"/>
      <c r="GX80" s="31"/>
      <c r="GY80" s="31"/>
      <c r="GZ80" s="31"/>
      <c r="HA80" s="31"/>
      <c r="HB80" s="31"/>
      <c r="HC80" s="31"/>
      <c r="HD80" s="31"/>
      <c r="HE80" s="31"/>
      <c r="HF80" s="31"/>
      <c r="HG80" s="31"/>
      <c r="HH80" s="31"/>
      <c r="HI80" s="31"/>
      <c r="HJ80" s="31"/>
      <c r="HK80" s="31"/>
      <c r="HL80" s="31"/>
      <c r="HM80" s="31"/>
      <c r="HN80" s="31"/>
      <c r="HO80" s="31"/>
      <c r="HP80" s="31"/>
      <c r="HQ80" s="31"/>
      <c r="HR80" s="31"/>
      <c r="HS80" s="31"/>
      <c r="HT80" s="31"/>
      <c r="HU80" s="31"/>
      <c r="HV80" s="31"/>
      <c r="HW80" s="31"/>
      <c r="HX80" s="31"/>
      <c r="HY80" s="31"/>
      <c r="HZ80" s="31"/>
      <c r="IA80" s="31"/>
      <c r="IB80" s="31"/>
      <c r="IC80" s="31"/>
      <c r="ID80" s="31"/>
      <c r="IE80" s="31"/>
      <c r="IF80" s="31"/>
      <c r="IG80" s="31"/>
      <c r="IH80" s="31"/>
      <c r="II80" s="31"/>
      <c r="IJ80" s="31"/>
      <c r="IK80" s="31"/>
      <c r="IL80" s="31"/>
      <c r="IM80" s="31"/>
      <c r="IN80" s="31"/>
      <c r="IO80" s="31"/>
      <c r="IP80" s="31"/>
      <c r="IQ80" s="31"/>
      <c r="IR80" s="31"/>
      <c r="IS80" s="31"/>
      <c r="IT80" s="31"/>
      <c r="IU80" s="31"/>
      <c r="IV80" s="31"/>
      <c r="IW80" s="31"/>
      <c r="IX80" s="31"/>
      <c r="IY80" s="31"/>
      <c r="IZ80" s="31"/>
      <c r="JA80" s="31"/>
      <c r="JB80" s="31"/>
      <c r="JC80" s="31"/>
      <c r="JD80" s="31"/>
      <c r="JE80" s="31"/>
      <c r="JF80" s="31"/>
      <c r="JG80" s="31"/>
      <c r="JH80" s="31"/>
      <c r="JI80" s="31"/>
      <c r="JJ80" s="31"/>
      <c r="JK80" s="31"/>
      <c r="JL80" s="31"/>
      <c r="JM80" s="31"/>
      <c r="JN80" s="31"/>
      <c r="JO80" s="31"/>
      <c r="JP80" s="31"/>
      <c r="JQ80" s="31"/>
      <c r="JR80" s="31"/>
      <c r="JS80" s="31"/>
      <c r="JT80" s="31"/>
      <c r="JU80" s="31"/>
      <c r="JV80" s="31"/>
      <c r="JW80" s="31"/>
      <c r="JX80" s="31"/>
      <c r="JY80" s="31"/>
      <c r="JZ80" s="31"/>
      <c r="KA80" s="31"/>
      <c r="KB80" s="31"/>
      <c r="KC80" s="31"/>
      <c r="KD80" s="31"/>
      <c r="KE80" s="31"/>
      <c r="KF80" s="31"/>
      <c r="KG80" s="31"/>
      <c r="KH80" s="31"/>
      <c r="KI80" s="31"/>
      <c r="KJ80" s="31"/>
      <c r="KK80" s="31"/>
      <c r="KL80" s="31"/>
      <c r="KM80" s="31"/>
      <c r="KN80" s="31"/>
      <c r="KO80" s="31"/>
      <c r="KP80" s="31"/>
      <c r="KQ80" s="31"/>
      <c r="KR80" s="31"/>
      <c r="KS80" s="31"/>
      <c r="KT80" s="31"/>
      <c r="KU80" s="31"/>
      <c r="KV80" s="31"/>
      <c r="KW80" s="31"/>
      <c r="KX80" s="31"/>
      <c r="KY80" s="31"/>
      <c r="KZ80" s="31"/>
      <c r="LA80" s="31"/>
      <c r="LB80" s="31"/>
      <c r="LC80" s="31"/>
      <c r="LD80" s="31"/>
      <c r="LE80" s="31"/>
      <c r="LF80" s="31"/>
      <c r="LG80" s="31"/>
      <c r="LH80" s="31"/>
      <c r="LI80" s="31"/>
      <c r="LJ80" s="31"/>
      <c r="LK80" s="31"/>
      <c r="LL80" s="31"/>
      <c r="LM80" s="31"/>
      <c r="LN80" s="31"/>
      <c r="LO80" s="31"/>
      <c r="LP80" s="31"/>
      <c r="LQ80" s="31"/>
      <c r="LR80" s="31"/>
      <c r="LS80" s="31"/>
      <c r="LT80" s="31"/>
      <c r="LU80" s="31"/>
      <c r="LV80" s="31"/>
      <c r="LW80" s="31"/>
      <c r="LX80" s="31"/>
      <c r="LY80" s="31"/>
      <c r="LZ80" s="31"/>
      <c r="MA80" s="31"/>
      <c r="MB80" s="31"/>
      <c r="MC80" s="31"/>
      <c r="MD80" s="31"/>
      <c r="ME80" s="31"/>
      <c r="MF80" s="31"/>
      <c r="MG80" s="31"/>
      <c r="MH80" s="31"/>
      <c r="MI80" s="31"/>
      <c r="MJ80" s="31"/>
      <c r="MK80" s="31"/>
      <c r="ML80" s="31"/>
      <c r="MM80" s="31"/>
      <c r="MN80" s="31"/>
      <c r="MO80" s="31"/>
      <c r="MP80" s="31"/>
      <c r="MQ80" s="31"/>
      <c r="MR80" s="31"/>
      <c r="MS80" s="31"/>
      <c r="MT80" s="31"/>
      <c r="MU80" s="31"/>
      <c r="MV80" s="31"/>
      <c r="MW80" s="31"/>
      <c r="MX80" s="31"/>
      <c r="MY80" s="31"/>
      <c r="MZ80" s="31"/>
      <c r="NA80" s="31"/>
      <c r="NB80" s="31"/>
      <c r="NC80" s="31"/>
      <c r="ND80" s="31"/>
      <c r="NE80" s="31"/>
      <c r="NF80" s="31"/>
      <c r="NG80" s="31"/>
      <c r="NH80" s="31"/>
      <c r="NI80" s="31"/>
      <c r="NJ80" s="31"/>
      <c r="NK80" s="31"/>
      <c r="NL80" s="31"/>
      <c r="NM80" s="31"/>
      <c r="NN80" s="31"/>
      <c r="NO80" s="31"/>
      <c r="NP80" s="31"/>
      <c r="NQ80" s="31"/>
      <c r="NR80" s="31"/>
      <c r="NS80" s="31"/>
      <c r="NT80" s="31"/>
      <c r="NU80" s="31"/>
      <c r="NV80" s="31"/>
      <c r="NW80" s="31"/>
      <c r="NX80" s="31"/>
      <c r="NY80" s="31"/>
      <c r="NZ80" s="31"/>
      <c r="OA80" s="31"/>
      <c r="OB80" s="31"/>
      <c r="OC80" s="31"/>
      <c r="OD80" s="31"/>
      <c r="OE80" s="31"/>
      <c r="OF80" s="31"/>
      <c r="OG80" s="31"/>
      <c r="OH80" s="31"/>
      <c r="OI80" s="31"/>
      <c r="OJ80" s="31"/>
      <c r="OK80" s="31"/>
      <c r="OL80" s="31"/>
      <c r="OM80" s="31"/>
      <c r="ON80" s="31"/>
      <c r="OO80" s="31"/>
      <c r="OP80" s="31"/>
      <c r="OQ80" s="31"/>
      <c r="OR80" s="31"/>
      <c r="OS80" s="31"/>
      <c r="OT80" s="31"/>
      <c r="OU80" s="31"/>
      <c r="OV80" s="31"/>
      <c r="OW80" s="31"/>
      <c r="OX80" s="31"/>
      <c r="OY80" s="31"/>
      <c r="OZ80" s="31"/>
      <c r="PA80" s="31"/>
      <c r="PB80" s="31"/>
      <c r="PC80" s="31"/>
      <c r="PD80" s="31"/>
      <c r="PE80" s="31"/>
      <c r="PF80" s="31"/>
      <c r="PG80" s="31"/>
      <c r="PH80" s="31"/>
      <c r="PI80" s="31"/>
      <c r="PJ80" s="31"/>
      <c r="PK80" s="31"/>
      <c r="PL80" s="31"/>
      <c r="PM80" s="31"/>
      <c r="PN80" s="31"/>
      <c r="PO80" s="31"/>
      <c r="PP80" s="31"/>
      <c r="PQ80" s="31"/>
      <c r="PR80" s="31"/>
      <c r="PS80" s="31"/>
      <c r="PT80" s="31"/>
      <c r="PU80" s="31"/>
      <c r="PV80" s="31"/>
      <c r="PW80" s="31"/>
      <c r="PX80" s="31"/>
      <c r="PY80" s="31"/>
      <c r="PZ80" s="31"/>
      <c r="QA80" s="31"/>
      <c r="QB80" s="31"/>
      <c r="QC80" s="31"/>
    </row>
    <row r="81" spans="1:445">
      <c r="A81" s="36" t="s">
        <v>132</v>
      </c>
      <c r="B81" s="33" t="s">
        <v>27</v>
      </c>
      <c r="C81" s="33"/>
      <c r="D81" s="33" t="s">
        <v>133</v>
      </c>
      <c r="E81" s="33"/>
      <c r="F81" s="33">
        <v>1035</v>
      </c>
      <c r="G81" s="33">
        <v>55</v>
      </c>
      <c r="H81" s="33">
        <v>115</v>
      </c>
      <c r="I81" s="33">
        <v>115</v>
      </c>
      <c r="J81" s="33">
        <v>125</v>
      </c>
      <c r="K81" s="33">
        <v>125</v>
      </c>
      <c r="L81" s="33">
        <v>115</v>
      </c>
      <c r="M81" s="33">
        <v>115</v>
      </c>
      <c r="N81" s="33">
        <v>115</v>
      </c>
      <c r="O81" s="33">
        <v>115</v>
      </c>
      <c r="P81" s="33">
        <v>40</v>
      </c>
      <c r="Q81" s="33"/>
      <c r="R81" s="33"/>
      <c r="S81" s="33"/>
      <c r="T81" s="20">
        <f t="shared" si="7"/>
        <v>1035</v>
      </c>
      <c r="U81" s="20">
        <f t="shared" si="6"/>
        <v>0</v>
      </c>
      <c r="V81" s="34">
        <f t="shared" si="9"/>
        <v>1</v>
      </c>
      <c r="W81" s="37"/>
      <c r="X81" s="35" t="str">
        <f t="shared" si="8"/>
        <v/>
      </c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  <c r="DW81" s="31"/>
      <c r="DX81" s="31"/>
      <c r="DY81" s="31"/>
      <c r="DZ81" s="31"/>
      <c r="EA81" s="31"/>
      <c r="EB81" s="31"/>
      <c r="EC81" s="31"/>
      <c r="ED81" s="31"/>
      <c r="EE81" s="31"/>
      <c r="EF81" s="31"/>
      <c r="EG81" s="31"/>
      <c r="EH81" s="31"/>
      <c r="EI81" s="31"/>
      <c r="EJ81" s="31"/>
      <c r="EK81" s="31"/>
      <c r="EL81" s="31"/>
      <c r="EM81" s="31"/>
      <c r="EN81" s="31"/>
      <c r="EO81" s="31"/>
      <c r="EP81" s="31"/>
      <c r="EQ81" s="31"/>
      <c r="ER81" s="31"/>
      <c r="ES81" s="31"/>
      <c r="ET81" s="31"/>
      <c r="EU81" s="31"/>
      <c r="EV81" s="31"/>
      <c r="EW81" s="31"/>
      <c r="EX81" s="31"/>
      <c r="EY81" s="31"/>
      <c r="EZ81" s="31"/>
      <c r="FA81" s="31"/>
      <c r="FB81" s="31"/>
      <c r="FC81" s="31"/>
      <c r="FD81" s="31"/>
      <c r="FE81" s="31"/>
      <c r="FF81" s="31"/>
      <c r="FG81" s="31"/>
      <c r="FH81" s="31"/>
      <c r="FI81" s="31"/>
      <c r="FJ81" s="31"/>
      <c r="FK81" s="31"/>
      <c r="FL81" s="31"/>
      <c r="FM81" s="31"/>
      <c r="FN81" s="31"/>
      <c r="FO81" s="31"/>
      <c r="FP81" s="31"/>
      <c r="FQ81" s="31"/>
      <c r="FR81" s="31"/>
      <c r="FS81" s="31"/>
      <c r="FT81" s="31"/>
      <c r="FU81" s="31"/>
      <c r="FV81" s="31"/>
      <c r="FW81" s="31"/>
      <c r="FX81" s="31"/>
      <c r="FY81" s="31"/>
      <c r="FZ81" s="31"/>
      <c r="GA81" s="31"/>
      <c r="GB81" s="31"/>
      <c r="GC81" s="31"/>
      <c r="GD81" s="31"/>
      <c r="GE81" s="31"/>
      <c r="GF81" s="31"/>
      <c r="GG81" s="31"/>
      <c r="GH81" s="31"/>
      <c r="GI81" s="31"/>
      <c r="GJ81" s="31"/>
      <c r="GK81" s="31"/>
      <c r="GL81" s="31"/>
      <c r="GM81" s="31"/>
      <c r="GN81" s="31"/>
      <c r="GO81" s="31"/>
      <c r="GP81" s="31"/>
      <c r="GQ81" s="31"/>
      <c r="GR81" s="31"/>
      <c r="GS81" s="31"/>
      <c r="GT81" s="31"/>
      <c r="GU81" s="31"/>
      <c r="GV81" s="31"/>
      <c r="GW81" s="31"/>
      <c r="GX81" s="31"/>
      <c r="GY81" s="31"/>
      <c r="GZ81" s="31"/>
      <c r="HA81" s="31"/>
      <c r="HB81" s="31"/>
      <c r="HC81" s="31"/>
      <c r="HD81" s="31"/>
      <c r="HE81" s="31"/>
      <c r="HF81" s="31"/>
      <c r="HG81" s="31"/>
      <c r="HH81" s="31"/>
      <c r="HI81" s="31"/>
      <c r="HJ81" s="31"/>
      <c r="HK81" s="31"/>
      <c r="HL81" s="31"/>
      <c r="HM81" s="31"/>
      <c r="HN81" s="31"/>
      <c r="HO81" s="31"/>
      <c r="HP81" s="31"/>
      <c r="HQ81" s="31"/>
      <c r="HR81" s="31"/>
      <c r="HS81" s="31"/>
      <c r="HT81" s="31"/>
      <c r="HU81" s="31"/>
      <c r="HV81" s="31"/>
      <c r="HW81" s="31"/>
      <c r="HX81" s="31"/>
      <c r="HY81" s="31"/>
      <c r="HZ81" s="31"/>
      <c r="IA81" s="31"/>
      <c r="IB81" s="31"/>
      <c r="IC81" s="31"/>
      <c r="ID81" s="31"/>
      <c r="IE81" s="31"/>
      <c r="IF81" s="31"/>
      <c r="IG81" s="31"/>
      <c r="IH81" s="31"/>
      <c r="II81" s="31"/>
      <c r="IJ81" s="31"/>
      <c r="IK81" s="31"/>
      <c r="IL81" s="31"/>
      <c r="IM81" s="31"/>
      <c r="IN81" s="31"/>
      <c r="IO81" s="31"/>
      <c r="IP81" s="31"/>
      <c r="IQ81" s="31"/>
      <c r="IR81" s="31"/>
      <c r="IS81" s="31"/>
      <c r="IT81" s="31"/>
      <c r="IU81" s="31"/>
      <c r="IV81" s="31"/>
      <c r="IW81" s="31"/>
      <c r="IX81" s="31"/>
      <c r="IY81" s="31"/>
      <c r="IZ81" s="31"/>
      <c r="JA81" s="31"/>
      <c r="JB81" s="31"/>
      <c r="JC81" s="31"/>
      <c r="JD81" s="31"/>
      <c r="JE81" s="31"/>
      <c r="JF81" s="31"/>
      <c r="JG81" s="31"/>
      <c r="JH81" s="31"/>
      <c r="JI81" s="31"/>
      <c r="JJ81" s="31"/>
      <c r="JK81" s="31"/>
      <c r="JL81" s="31"/>
      <c r="JM81" s="31"/>
      <c r="JN81" s="31"/>
      <c r="JO81" s="31"/>
      <c r="JP81" s="31"/>
      <c r="JQ81" s="31"/>
      <c r="JR81" s="31"/>
      <c r="JS81" s="31"/>
      <c r="JT81" s="31"/>
      <c r="JU81" s="31"/>
      <c r="JV81" s="31"/>
      <c r="JW81" s="31"/>
      <c r="JX81" s="31"/>
      <c r="JY81" s="31"/>
      <c r="JZ81" s="31"/>
      <c r="KA81" s="31"/>
      <c r="KB81" s="31"/>
      <c r="KC81" s="31"/>
      <c r="KD81" s="31"/>
      <c r="KE81" s="31"/>
      <c r="KF81" s="31"/>
      <c r="KG81" s="31"/>
      <c r="KH81" s="31"/>
      <c r="KI81" s="31"/>
      <c r="KJ81" s="31"/>
      <c r="KK81" s="31"/>
      <c r="KL81" s="31"/>
      <c r="KM81" s="31"/>
      <c r="KN81" s="31"/>
      <c r="KO81" s="31"/>
      <c r="KP81" s="31"/>
      <c r="KQ81" s="31"/>
      <c r="KR81" s="31"/>
      <c r="KS81" s="31"/>
      <c r="KT81" s="31"/>
      <c r="KU81" s="31"/>
      <c r="KV81" s="31"/>
      <c r="KW81" s="31"/>
      <c r="KX81" s="31"/>
      <c r="KY81" s="31"/>
      <c r="KZ81" s="31"/>
      <c r="LA81" s="31"/>
      <c r="LB81" s="31"/>
      <c r="LC81" s="31"/>
      <c r="LD81" s="31"/>
      <c r="LE81" s="31"/>
      <c r="LF81" s="31"/>
      <c r="LG81" s="31"/>
      <c r="LH81" s="31"/>
      <c r="LI81" s="31"/>
      <c r="LJ81" s="31"/>
      <c r="LK81" s="31"/>
      <c r="LL81" s="31"/>
      <c r="LM81" s="31"/>
      <c r="LN81" s="31"/>
      <c r="LO81" s="31"/>
      <c r="LP81" s="31"/>
      <c r="LQ81" s="31"/>
      <c r="LR81" s="31"/>
      <c r="LS81" s="31"/>
      <c r="LT81" s="31"/>
      <c r="LU81" s="31"/>
      <c r="LV81" s="31"/>
      <c r="LW81" s="31"/>
      <c r="LX81" s="31"/>
      <c r="LY81" s="31"/>
      <c r="LZ81" s="31"/>
      <c r="MA81" s="31"/>
      <c r="MB81" s="31"/>
      <c r="MC81" s="31"/>
      <c r="MD81" s="31"/>
      <c r="ME81" s="31"/>
      <c r="MF81" s="31"/>
      <c r="MG81" s="31"/>
      <c r="MH81" s="31"/>
      <c r="MI81" s="31"/>
      <c r="MJ81" s="31"/>
      <c r="MK81" s="31"/>
      <c r="ML81" s="31"/>
      <c r="MM81" s="31"/>
      <c r="MN81" s="31"/>
      <c r="MO81" s="31"/>
      <c r="MP81" s="31"/>
      <c r="MQ81" s="31"/>
      <c r="MR81" s="31"/>
      <c r="MS81" s="31"/>
      <c r="MT81" s="31"/>
      <c r="MU81" s="31"/>
      <c r="MV81" s="31"/>
      <c r="MW81" s="31"/>
      <c r="MX81" s="31"/>
      <c r="MY81" s="31"/>
      <c r="MZ81" s="31"/>
      <c r="NA81" s="31"/>
      <c r="NB81" s="31"/>
      <c r="NC81" s="31"/>
      <c r="ND81" s="31"/>
      <c r="NE81" s="31"/>
      <c r="NF81" s="31"/>
      <c r="NG81" s="31"/>
      <c r="NH81" s="31"/>
      <c r="NI81" s="31"/>
      <c r="NJ81" s="31"/>
      <c r="NK81" s="31"/>
      <c r="NL81" s="31"/>
      <c r="NM81" s="31"/>
      <c r="NN81" s="31"/>
      <c r="NO81" s="31"/>
      <c r="NP81" s="31"/>
      <c r="NQ81" s="31"/>
      <c r="NR81" s="31"/>
      <c r="NS81" s="31"/>
      <c r="NT81" s="31"/>
      <c r="NU81" s="31"/>
      <c r="NV81" s="31"/>
      <c r="NW81" s="31"/>
      <c r="NX81" s="31"/>
      <c r="NY81" s="31"/>
      <c r="NZ81" s="31"/>
      <c r="OA81" s="31"/>
      <c r="OB81" s="31"/>
      <c r="OC81" s="31"/>
      <c r="OD81" s="31"/>
      <c r="OE81" s="31"/>
      <c r="OF81" s="31"/>
      <c r="OG81" s="31"/>
      <c r="OH81" s="31"/>
      <c r="OI81" s="31"/>
      <c r="OJ81" s="31"/>
      <c r="OK81" s="31"/>
      <c r="OL81" s="31"/>
      <c r="OM81" s="31"/>
      <c r="ON81" s="31"/>
      <c r="OO81" s="31"/>
      <c r="OP81" s="31"/>
      <c r="OQ81" s="31"/>
      <c r="OR81" s="31"/>
      <c r="OS81" s="31"/>
      <c r="OT81" s="31"/>
      <c r="OU81" s="31"/>
      <c r="OV81" s="31"/>
      <c r="OW81" s="31"/>
      <c r="OX81" s="31"/>
      <c r="OY81" s="31"/>
      <c r="OZ81" s="31"/>
      <c r="PA81" s="31"/>
      <c r="PB81" s="31"/>
      <c r="PC81" s="31"/>
      <c r="PD81" s="31"/>
      <c r="PE81" s="31"/>
      <c r="PF81" s="31"/>
      <c r="PG81" s="31"/>
      <c r="PH81" s="31"/>
      <c r="PI81" s="31"/>
      <c r="PJ81" s="31"/>
      <c r="PK81" s="31"/>
      <c r="PL81" s="31"/>
      <c r="PM81" s="31"/>
      <c r="PN81" s="31"/>
      <c r="PO81" s="31"/>
      <c r="PP81" s="31"/>
      <c r="PQ81" s="31"/>
      <c r="PR81" s="31"/>
      <c r="PS81" s="31"/>
      <c r="PT81" s="31"/>
      <c r="PU81" s="31"/>
      <c r="PV81" s="31"/>
      <c r="PW81" s="31"/>
      <c r="PX81" s="31"/>
      <c r="PY81" s="31"/>
      <c r="PZ81" s="31"/>
      <c r="QA81" s="31"/>
      <c r="QB81" s="31"/>
      <c r="QC81" s="31"/>
    </row>
    <row r="82" spans="1:445">
      <c r="A82" s="36" t="s">
        <v>134</v>
      </c>
      <c r="B82" s="33" t="s">
        <v>27</v>
      </c>
      <c r="C82" s="33"/>
      <c r="D82" s="33" t="s">
        <v>92</v>
      </c>
      <c r="E82" s="33"/>
      <c r="F82" s="33">
        <v>450</v>
      </c>
      <c r="G82" s="33"/>
      <c r="H82" s="33"/>
      <c r="I82" s="33">
        <v>50</v>
      </c>
      <c r="J82" s="33">
        <v>50</v>
      </c>
      <c r="K82" s="33">
        <v>50</v>
      </c>
      <c r="L82" s="33">
        <v>50</v>
      </c>
      <c r="M82" s="33">
        <v>50</v>
      </c>
      <c r="N82" s="33">
        <v>50</v>
      </c>
      <c r="O82" s="33">
        <v>50</v>
      </c>
      <c r="P82" s="33">
        <v>50</v>
      </c>
      <c r="Q82" s="33">
        <v>50</v>
      </c>
      <c r="R82" s="33"/>
      <c r="S82" s="33"/>
      <c r="T82" s="20">
        <f t="shared" si="7"/>
        <v>450</v>
      </c>
      <c r="U82" s="20">
        <f t="shared" si="6"/>
        <v>0</v>
      </c>
      <c r="V82" s="34">
        <f t="shared" si="9"/>
        <v>1</v>
      </c>
      <c r="X82" s="35" t="str">
        <f t="shared" si="8"/>
        <v/>
      </c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  <c r="DC82" s="31"/>
      <c r="DD82" s="31"/>
      <c r="DE82" s="31"/>
      <c r="DF82" s="31"/>
      <c r="DG82" s="31"/>
      <c r="DH82" s="31"/>
      <c r="DI82" s="31"/>
      <c r="DJ82" s="31"/>
      <c r="DK82" s="31"/>
      <c r="DL82" s="31"/>
      <c r="DM82" s="31"/>
      <c r="DN82" s="31"/>
      <c r="DO82" s="31"/>
      <c r="DP82" s="31"/>
      <c r="DQ82" s="31"/>
      <c r="DR82" s="31"/>
      <c r="DS82" s="31"/>
      <c r="DT82" s="31"/>
      <c r="DU82" s="31"/>
      <c r="DV82" s="31"/>
      <c r="DW82" s="31"/>
      <c r="DX82" s="31"/>
      <c r="DY82" s="31"/>
      <c r="DZ82" s="31"/>
      <c r="EA82" s="31"/>
      <c r="EB82" s="31"/>
      <c r="EC82" s="31"/>
      <c r="ED82" s="31"/>
      <c r="EE82" s="31"/>
      <c r="EF82" s="31"/>
      <c r="EG82" s="31"/>
      <c r="EH82" s="31"/>
      <c r="EI82" s="31"/>
      <c r="EJ82" s="31"/>
      <c r="EK82" s="31"/>
      <c r="EL82" s="31"/>
      <c r="EM82" s="31"/>
      <c r="EN82" s="31"/>
      <c r="EO82" s="31"/>
      <c r="EP82" s="31"/>
      <c r="EQ82" s="31"/>
      <c r="ER82" s="31"/>
      <c r="ES82" s="31"/>
      <c r="ET82" s="31"/>
      <c r="EU82" s="31"/>
      <c r="EV82" s="31"/>
      <c r="EW82" s="31"/>
      <c r="EX82" s="31"/>
      <c r="EY82" s="31"/>
      <c r="EZ82" s="31"/>
      <c r="FA82" s="31"/>
      <c r="FB82" s="31"/>
      <c r="FC82" s="31"/>
      <c r="FD82" s="31"/>
      <c r="FE82" s="31"/>
      <c r="FF82" s="31"/>
      <c r="FG82" s="31"/>
      <c r="FH82" s="31"/>
      <c r="FI82" s="31"/>
      <c r="FJ82" s="31"/>
      <c r="FK82" s="31"/>
      <c r="FL82" s="31"/>
      <c r="FM82" s="31"/>
      <c r="FN82" s="31"/>
      <c r="FO82" s="31"/>
      <c r="FP82" s="31"/>
      <c r="FQ82" s="31"/>
      <c r="FR82" s="31"/>
      <c r="FS82" s="31"/>
      <c r="FT82" s="31"/>
      <c r="FU82" s="31"/>
      <c r="FV82" s="31"/>
      <c r="FW82" s="31"/>
      <c r="FX82" s="31"/>
      <c r="FY82" s="31"/>
      <c r="FZ82" s="31"/>
      <c r="GA82" s="31"/>
      <c r="GB82" s="31"/>
      <c r="GC82" s="31"/>
      <c r="GD82" s="31"/>
      <c r="GE82" s="31"/>
      <c r="GF82" s="31"/>
      <c r="GG82" s="31"/>
      <c r="GH82" s="31"/>
      <c r="GI82" s="31"/>
      <c r="GJ82" s="31"/>
      <c r="GK82" s="31"/>
      <c r="GL82" s="31"/>
      <c r="GM82" s="31"/>
      <c r="GN82" s="31"/>
      <c r="GO82" s="31"/>
      <c r="GP82" s="31"/>
      <c r="GQ82" s="31"/>
      <c r="GR82" s="31"/>
      <c r="GS82" s="31"/>
      <c r="GT82" s="31"/>
      <c r="GU82" s="31"/>
      <c r="GV82" s="31"/>
      <c r="GW82" s="31"/>
      <c r="GX82" s="31"/>
      <c r="GY82" s="31"/>
      <c r="GZ82" s="31"/>
      <c r="HA82" s="31"/>
      <c r="HB82" s="31"/>
      <c r="HC82" s="31"/>
      <c r="HD82" s="31"/>
      <c r="HE82" s="31"/>
      <c r="HF82" s="31"/>
      <c r="HG82" s="31"/>
      <c r="HH82" s="31"/>
      <c r="HI82" s="31"/>
      <c r="HJ82" s="31"/>
      <c r="HK82" s="31"/>
      <c r="HL82" s="31"/>
      <c r="HM82" s="31"/>
      <c r="HN82" s="31"/>
      <c r="HO82" s="31"/>
      <c r="HP82" s="31"/>
      <c r="HQ82" s="31"/>
      <c r="HR82" s="31"/>
      <c r="HS82" s="31"/>
      <c r="HT82" s="31"/>
      <c r="HU82" s="31"/>
      <c r="HV82" s="31"/>
      <c r="HW82" s="31"/>
      <c r="HX82" s="31"/>
      <c r="HY82" s="31"/>
      <c r="HZ82" s="31"/>
      <c r="IA82" s="31"/>
      <c r="IB82" s="31"/>
      <c r="IC82" s="31"/>
      <c r="ID82" s="31"/>
      <c r="IE82" s="31"/>
      <c r="IF82" s="31"/>
      <c r="IG82" s="31"/>
      <c r="IH82" s="31"/>
      <c r="II82" s="31"/>
      <c r="IJ82" s="31"/>
      <c r="IK82" s="31"/>
      <c r="IL82" s="31"/>
      <c r="IM82" s="31"/>
      <c r="IN82" s="31"/>
      <c r="IO82" s="31"/>
      <c r="IP82" s="31"/>
      <c r="IQ82" s="31"/>
      <c r="IR82" s="31"/>
      <c r="IS82" s="31"/>
      <c r="IT82" s="31"/>
      <c r="IU82" s="31"/>
      <c r="IV82" s="31"/>
      <c r="IW82" s="31"/>
      <c r="IX82" s="31"/>
      <c r="IY82" s="31"/>
      <c r="IZ82" s="31"/>
      <c r="JA82" s="31"/>
      <c r="JB82" s="31"/>
      <c r="JC82" s="31"/>
      <c r="JD82" s="31"/>
      <c r="JE82" s="31"/>
      <c r="JF82" s="31"/>
      <c r="JG82" s="31"/>
      <c r="JH82" s="31"/>
      <c r="JI82" s="31"/>
      <c r="JJ82" s="31"/>
      <c r="JK82" s="31"/>
      <c r="JL82" s="31"/>
      <c r="JM82" s="31"/>
      <c r="JN82" s="31"/>
      <c r="JO82" s="31"/>
      <c r="JP82" s="31"/>
      <c r="JQ82" s="31"/>
      <c r="JR82" s="31"/>
      <c r="JS82" s="31"/>
      <c r="JT82" s="31"/>
      <c r="JU82" s="31"/>
      <c r="JV82" s="31"/>
      <c r="JW82" s="31"/>
      <c r="JX82" s="31"/>
      <c r="JY82" s="31"/>
      <c r="JZ82" s="31"/>
      <c r="KA82" s="31"/>
      <c r="KB82" s="31"/>
      <c r="KC82" s="31"/>
      <c r="KD82" s="31"/>
      <c r="KE82" s="31"/>
      <c r="KF82" s="31"/>
      <c r="KG82" s="31"/>
      <c r="KH82" s="31"/>
      <c r="KI82" s="31"/>
      <c r="KJ82" s="31"/>
      <c r="KK82" s="31"/>
      <c r="KL82" s="31"/>
      <c r="KM82" s="31"/>
      <c r="KN82" s="31"/>
      <c r="KO82" s="31"/>
      <c r="KP82" s="31"/>
      <c r="KQ82" s="31"/>
      <c r="KR82" s="31"/>
      <c r="KS82" s="31"/>
      <c r="KT82" s="31"/>
      <c r="KU82" s="31"/>
      <c r="KV82" s="31"/>
      <c r="KW82" s="31"/>
      <c r="KX82" s="31"/>
      <c r="KY82" s="31"/>
      <c r="KZ82" s="31"/>
      <c r="LA82" s="31"/>
      <c r="LB82" s="31"/>
      <c r="LC82" s="31"/>
      <c r="LD82" s="31"/>
      <c r="LE82" s="31"/>
      <c r="LF82" s="31"/>
      <c r="LG82" s="31"/>
      <c r="LH82" s="31"/>
      <c r="LI82" s="31"/>
      <c r="LJ82" s="31"/>
      <c r="LK82" s="31"/>
      <c r="LL82" s="31"/>
      <c r="LM82" s="31"/>
      <c r="LN82" s="31"/>
      <c r="LO82" s="31"/>
      <c r="LP82" s="31"/>
      <c r="LQ82" s="31"/>
      <c r="LR82" s="31"/>
      <c r="LS82" s="31"/>
      <c r="LT82" s="31"/>
      <c r="LU82" s="31"/>
      <c r="LV82" s="31"/>
      <c r="LW82" s="31"/>
      <c r="LX82" s="31"/>
      <c r="LY82" s="31"/>
      <c r="LZ82" s="31"/>
      <c r="MA82" s="31"/>
      <c r="MB82" s="31"/>
      <c r="MC82" s="31"/>
      <c r="MD82" s="31"/>
      <c r="ME82" s="31"/>
      <c r="MF82" s="31"/>
      <c r="MG82" s="31"/>
      <c r="MH82" s="31"/>
      <c r="MI82" s="31"/>
      <c r="MJ82" s="31"/>
      <c r="MK82" s="31"/>
      <c r="ML82" s="31"/>
      <c r="MM82" s="31"/>
      <c r="MN82" s="31"/>
      <c r="MO82" s="31"/>
      <c r="MP82" s="31"/>
      <c r="MQ82" s="31"/>
      <c r="MR82" s="31"/>
      <c r="MS82" s="31"/>
      <c r="MT82" s="31"/>
      <c r="MU82" s="31"/>
      <c r="MV82" s="31"/>
      <c r="MW82" s="31"/>
      <c r="MX82" s="31"/>
      <c r="MY82" s="31"/>
      <c r="MZ82" s="31"/>
      <c r="NA82" s="31"/>
      <c r="NB82" s="31"/>
      <c r="NC82" s="31"/>
      <c r="ND82" s="31"/>
      <c r="NE82" s="31"/>
      <c r="NF82" s="31"/>
      <c r="NG82" s="31"/>
      <c r="NH82" s="31"/>
      <c r="NI82" s="31"/>
      <c r="NJ82" s="31"/>
      <c r="NK82" s="31"/>
      <c r="NL82" s="31"/>
      <c r="NM82" s="31"/>
      <c r="NN82" s="31"/>
      <c r="NO82" s="31"/>
      <c r="NP82" s="31"/>
      <c r="NQ82" s="31"/>
      <c r="NR82" s="31"/>
      <c r="NS82" s="31"/>
      <c r="NT82" s="31"/>
      <c r="NU82" s="31"/>
      <c r="NV82" s="31"/>
      <c r="NW82" s="31"/>
      <c r="NX82" s="31"/>
      <c r="NY82" s="31"/>
      <c r="NZ82" s="31"/>
      <c r="OA82" s="31"/>
      <c r="OB82" s="31"/>
      <c r="OC82" s="31"/>
      <c r="OD82" s="31"/>
      <c r="OE82" s="31"/>
      <c r="OF82" s="31"/>
      <c r="OG82" s="31"/>
      <c r="OH82" s="31"/>
      <c r="OI82" s="31"/>
      <c r="OJ82" s="31"/>
      <c r="OK82" s="31"/>
      <c r="OL82" s="31"/>
      <c r="OM82" s="31"/>
      <c r="ON82" s="31"/>
      <c r="OO82" s="31"/>
      <c r="OP82" s="31"/>
      <c r="OQ82" s="31"/>
      <c r="OR82" s="31"/>
      <c r="OS82" s="31"/>
      <c r="OT82" s="31"/>
      <c r="OU82" s="31"/>
      <c r="OV82" s="31"/>
      <c r="OW82" s="31"/>
      <c r="OX82" s="31"/>
      <c r="OY82" s="31"/>
      <c r="OZ82" s="31"/>
      <c r="PA82" s="31"/>
      <c r="PB82" s="31"/>
      <c r="PC82" s="31"/>
      <c r="PD82" s="31"/>
      <c r="PE82" s="31"/>
      <c r="PF82" s="31"/>
      <c r="PG82" s="31"/>
      <c r="PH82" s="31"/>
      <c r="PI82" s="31"/>
      <c r="PJ82" s="31"/>
      <c r="PK82" s="31"/>
      <c r="PL82" s="31"/>
      <c r="PM82" s="31"/>
      <c r="PN82" s="31"/>
      <c r="PO82" s="31"/>
      <c r="PP82" s="31"/>
      <c r="PQ82" s="31"/>
      <c r="PR82" s="31"/>
      <c r="PS82" s="31"/>
      <c r="PT82" s="31"/>
      <c r="PU82" s="31"/>
      <c r="PV82" s="31"/>
      <c r="PW82" s="31"/>
      <c r="PX82" s="31"/>
      <c r="PY82" s="31"/>
      <c r="PZ82" s="31"/>
      <c r="QA82" s="31"/>
      <c r="QB82" s="31"/>
      <c r="QC82" s="31"/>
    </row>
    <row r="83" spans="1:445">
      <c r="A83" s="36" t="s">
        <v>134</v>
      </c>
      <c r="B83" s="33" t="s">
        <v>27</v>
      </c>
      <c r="C83" s="33">
        <v>100</v>
      </c>
      <c r="D83" s="33" t="s">
        <v>53</v>
      </c>
      <c r="E83" s="33"/>
      <c r="F83" s="33">
        <v>750</v>
      </c>
      <c r="G83" s="33">
        <v>50</v>
      </c>
      <c r="H83" s="33"/>
      <c r="I83" s="33">
        <v>78</v>
      </c>
      <c r="J83" s="33">
        <v>78</v>
      </c>
      <c r="K83" s="33">
        <v>78</v>
      </c>
      <c r="L83" s="33">
        <v>78</v>
      </c>
      <c r="M83" s="33">
        <v>78</v>
      </c>
      <c r="N83" s="33">
        <v>78</v>
      </c>
      <c r="O83" s="33">
        <v>78</v>
      </c>
      <c r="P83" s="33">
        <v>78</v>
      </c>
      <c r="Q83" s="33">
        <v>76</v>
      </c>
      <c r="R83" s="33"/>
      <c r="S83" s="33"/>
      <c r="T83" s="20">
        <f t="shared" si="7"/>
        <v>750</v>
      </c>
      <c r="U83" s="20">
        <f t="shared" si="6"/>
        <v>0</v>
      </c>
      <c r="V83" s="34">
        <f t="shared" si="9"/>
        <v>1</v>
      </c>
      <c r="W83" s="37"/>
      <c r="X83" s="35" t="str">
        <f t="shared" si="8"/>
        <v/>
      </c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  <c r="DW83" s="31"/>
      <c r="DX83" s="31"/>
      <c r="DY83" s="31"/>
      <c r="DZ83" s="31"/>
      <c r="EA83" s="31"/>
      <c r="EB83" s="31"/>
      <c r="EC83" s="31"/>
      <c r="ED83" s="31"/>
      <c r="EE83" s="31"/>
      <c r="EF83" s="31"/>
      <c r="EG83" s="31"/>
      <c r="EH83" s="31"/>
      <c r="EI83" s="31"/>
      <c r="EJ83" s="31"/>
      <c r="EK83" s="31"/>
      <c r="EL83" s="31"/>
      <c r="EM83" s="31"/>
      <c r="EN83" s="31"/>
      <c r="EO83" s="31"/>
      <c r="EP83" s="31"/>
      <c r="EQ83" s="31"/>
      <c r="ER83" s="31"/>
      <c r="ES83" s="31"/>
      <c r="ET83" s="31"/>
      <c r="EU83" s="31"/>
      <c r="EV83" s="31"/>
      <c r="EW83" s="31"/>
      <c r="EX83" s="31"/>
      <c r="EY83" s="31"/>
      <c r="EZ83" s="31"/>
      <c r="FA83" s="31"/>
      <c r="FB83" s="31"/>
      <c r="FC83" s="31"/>
      <c r="FD83" s="31"/>
      <c r="FE83" s="31"/>
      <c r="FF83" s="31"/>
      <c r="FG83" s="31"/>
      <c r="FH83" s="31"/>
      <c r="FI83" s="31"/>
      <c r="FJ83" s="31"/>
      <c r="FK83" s="31"/>
      <c r="FL83" s="31"/>
      <c r="FM83" s="31"/>
      <c r="FN83" s="31"/>
      <c r="FO83" s="31"/>
      <c r="FP83" s="31"/>
      <c r="FQ83" s="31"/>
      <c r="FR83" s="31"/>
      <c r="FS83" s="31"/>
      <c r="FT83" s="31"/>
      <c r="FU83" s="31"/>
      <c r="FV83" s="31"/>
      <c r="FW83" s="31"/>
      <c r="FX83" s="31"/>
      <c r="FY83" s="31"/>
      <c r="FZ83" s="31"/>
      <c r="GA83" s="31"/>
      <c r="GB83" s="31"/>
      <c r="GC83" s="31"/>
      <c r="GD83" s="31"/>
      <c r="GE83" s="31"/>
      <c r="GF83" s="31"/>
      <c r="GG83" s="31"/>
      <c r="GH83" s="31"/>
      <c r="GI83" s="31"/>
      <c r="GJ83" s="31"/>
      <c r="GK83" s="31"/>
      <c r="GL83" s="31"/>
      <c r="GM83" s="31"/>
      <c r="GN83" s="31"/>
      <c r="GO83" s="31"/>
      <c r="GP83" s="31"/>
      <c r="GQ83" s="31"/>
      <c r="GR83" s="31"/>
      <c r="GS83" s="31"/>
      <c r="GT83" s="31"/>
      <c r="GU83" s="31"/>
      <c r="GV83" s="31"/>
      <c r="GW83" s="31"/>
      <c r="GX83" s="31"/>
      <c r="GY83" s="31"/>
      <c r="GZ83" s="31"/>
      <c r="HA83" s="31"/>
      <c r="HB83" s="31"/>
      <c r="HC83" s="31"/>
      <c r="HD83" s="31"/>
      <c r="HE83" s="31"/>
      <c r="HF83" s="31"/>
      <c r="HG83" s="31"/>
      <c r="HH83" s="31"/>
      <c r="HI83" s="31"/>
      <c r="HJ83" s="31"/>
      <c r="HK83" s="31"/>
      <c r="HL83" s="31"/>
      <c r="HM83" s="31"/>
      <c r="HN83" s="31"/>
      <c r="HO83" s="31"/>
      <c r="HP83" s="31"/>
      <c r="HQ83" s="31"/>
      <c r="HR83" s="31"/>
      <c r="HS83" s="31"/>
      <c r="HT83" s="31"/>
      <c r="HU83" s="31"/>
      <c r="HV83" s="31"/>
      <c r="HW83" s="31"/>
      <c r="HX83" s="31"/>
      <c r="HY83" s="31"/>
      <c r="HZ83" s="31"/>
      <c r="IA83" s="31"/>
      <c r="IB83" s="31"/>
      <c r="IC83" s="31"/>
      <c r="ID83" s="31"/>
      <c r="IE83" s="31"/>
      <c r="IF83" s="31"/>
      <c r="IG83" s="31"/>
      <c r="IH83" s="31"/>
      <c r="II83" s="31"/>
      <c r="IJ83" s="31"/>
      <c r="IK83" s="31"/>
      <c r="IL83" s="31"/>
      <c r="IM83" s="31"/>
      <c r="IN83" s="31"/>
      <c r="IO83" s="31"/>
      <c r="IP83" s="31"/>
      <c r="IQ83" s="31"/>
      <c r="IR83" s="31"/>
      <c r="IS83" s="31"/>
      <c r="IT83" s="31"/>
      <c r="IU83" s="31"/>
      <c r="IV83" s="31"/>
      <c r="IW83" s="31"/>
      <c r="IX83" s="31"/>
      <c r="IY83" s="31"/>
      <c r="IZ83" s="31"/>
      <c r="JA83" s="31"/>
      <c r="JB83" s="31"/>
      <c r="JC83" s="31"/>
      <c r="JD83" s="31"/>
      <c r="JE83" s="31"/>
      <c r="JF83" s="31"/>
      <c r="JG83" s="31"/>
      <c r="JH83" s="31"/>
      <c r="JI83" s="31"/>
      <c r="JJ83" s="31"/>
      <c r="JK83" s="31"/>
      <c r="JL83" s="31"/>
      <c r="JM83" s="31"/>
      <c r="JN83" s="31"/>
      <c r="JO83" s="31"/>
      <c r="JP83" s="31"/>
      <c r="JQ83" s="31"/>
      <c r="JR83" s="31"/>
      <c r="JS83" s="31"/>
      <c r="JT83" s="31"/>
      <c r="JU83" s="31"/>
      <c r="JV83" s="31"/>
      <c r="JW83" s="31"/>
      <c r="JX83" s="31"/>
      <c r="JY83" s="31"/>
      <c r="JZ83" s="31"/>
      <c r="KA83" s="31"/>
      <c r="KB83" s="31"/>
      <c r="KC83" s="31"/>
      <c r="KD83" s="31"/>
      <c r="KE83" s="31"/>
      <c r="KF83" s="31"/>
      <c r="KG83" s="31"/>
      <c r="KH83" s="31"/>
      <c r="KI83" s="31"/>
      <c r="KJ83" s="31"/>
      <c r="KK83" s="31"/>
      <c r="KL83" s="31"/>
      <c r="KM83" s="31"/>
      <c r="KN83" s="31"/>
      <c r="KO83" s="31"/>
      <c r="KP83" s="31"/>
      <c r="KQ83" s="31"/>
      <c r="KR83" s="31"/>
      <c r="KS83" s="31"/>
      <c r="KT83" s="31"/>
      <c r="KU83" s="31"/>
      <c r="KV83" s="31"/>
      <c r="KW83" s="31"/>
      <c r="KX83" s="31"/>
      <c r="KY83" s="31"/>
      <c r="KZ83" s="31"/>
      <c r="LA83" s="31"/>
      <c r="LB83" s="31"/>
      <c r="LC83" s="31"/>
      <c r="LD83" s="31"/>
      <c r="LE83" s="31"/>
      <c r="LF83" s="31"/>
      <c r="LG83" s="31"/>
      <c r="LH83" s="31"/>
      <c r="LI83" s="31"/>
      <c r="LJ83" s="31"/>
      <c r="LK83" s="31"/>
      <c r="LL83" s="31"/>
      <c r="LM83" s="31"/>
      <c r="LN83" s="31"/>
      <c r="LO83" s="31"/>
      <c r="LP83" s="31"/>
      <c r="LQ83" s="31"/>
      <c r="LR83" s="31"/>
      <c r="LS83" s="31"/>
      <c r="LT83" s="31"/>
      <c r="LU83" s="31"/>
      <c r="LV83" s="31"/>
      <c r="LW83" s="31"/>
      <c r="LX83" s="31"/>
      <c r="LY83" s="31"/>
      <c r="LZ83" s="31"/>
      <c r="MA83" s="31"/>
      <c r="MB83" s="31"/>
      <c r="MC83" s="31"/>
      <c r="MD83" s="31"/>
      <c r="ME83" s="31"/>
      <c r="MF83" s="31"/>
      <c r="MG83" s="31"/>
      <c r="MH83" s="31"/>
      <c r="MI83" s="31"/>
      <c r="MJ83" s="31"/>
      <c r="MK83" s="31"/>
      <c r="ML83" s="31"/>
      <c r="MM83" s="31"/>
      <c r="MN83" s="31"/>
      <c r="MO83" s="31"/>
      <c r="MP83" s="31"/>
      <c r="MQ83" s="31"/>
      <c r="MR83" s="31"/>
      <c r="MS83" s="31"/>
      <c r="MT83" s="31"/>
      <c r="MU83" s="31"/>
      <c r="MV83" s="31"/>
      <c r="MW83" s="31"/>
      <c r="MX83" s="31"/>
      <c r="MY83" s="31"/>
      <c r="MZ83" s="31"/>
      <c r="NA83" s="31"/>
      <c r="NB83" s="31"/>
      <c r="NC83" s="31"/>
      <c r="ND83" s="31"/>
      <c r="NE83" s="31"/>
      <c r="NF83" s="31"/>
      <c r="NG83" s="31"/>
      <c r="NH83" s="31"/>
      <c r="NI83" s="31"/>
      <c r="NJ83" s="31"/>
      <c r="NK83" s="31"/>
      <c r="NL83" s="31"/>
      <c r="NM83" s="31"/>
      <c r="NN83" s="31"/>
      <c r="NO83" s="31"/>
      <c r="NP83" s="31"/>
      <c r="NQ83" s="31"/>
      <c r="NR83" s="31"/>
      <c r="NS83" s="31"/>
      <c r="NT83" s="31"/>
      <c r="NU83" s="31"/>
      <c r="NV83" s="31"/>
      <c r="NW83" s="31"/>
      <c r="NX83" s="31"/>
      <c r="NY83" s="31"/>
      <c r="NZ83" s="31"/>
      <c r="OA83" s="31"/>
      <c r="OB83" s="31"/>
      <c r="OC83" s="31"/>
      <c r="OD83" s="31"/>
      <c r="OE83" s="31"/>
      <c r="OF83" s="31"/>
      <c r="OG83" s="31"/>
      <c r="OH83" s="31"/>
      <c r="OI83" s="31"/>
      <c r="OJ83" s="31"/>
      <c r="OK83" s="31"/>
      <c r="OL83" s="31"/>
      <c r="OM83" s="31"/>
      <c r="ON83" s="31"/>
      <c r="OO83" s="31"/>
      <c r="OP83" s="31"/>
      <c r="OQ83" s="31"/>
      <c r="OR83" s="31"/>
      <c r="OS83" s="31"/>
      <c r="OT83" s="31"/>
      <c r="OU83" s="31"/>
      <c r="OV83" s="31"/>
      <c r="OW83" s="31"/>
      <c r="OX83" s="31"/>
      <c r="OY83" s="31"/>
      <c r="OZ83" s="31"/>
      <c r="PA83" s="31"/>
      <c r="PB83" s="31"/>
      <c r="PC83" s="31"/>
      <c r="PD83" s="31"/>
      <c r="PE83" s="31"/>
      <c r="PF83" s="31"/>
      <c r="PG83" s="31"/>
      <c r="PH83" s="31"/>
      <c r="PI83" s="31"/>
      <c r="PJ83" s="31"/>
      <c r="PK83" s="31"/>
      <c r="PL83" s="31"/>
      <c r="PM83" s="31"/>
      <c r="PN83" s="31"/>
      <c r="PO83" s="31"/>
      <c r="PP83" s="31"/>
      <c r="PQ83" s="31"/>
      <c r="PR83" s="31"/>
      <c r="PS83" s="31"/>
      <c r="PT83" s="31"/>
      <c r="PU83" s="31"/>
      <c r="PV83" s="31"/>
      <c r="PW83" s="31"/>
      <c r="PX83" s="31"/>
      <c r="PY83" s="31"/>
      <c r="PZ83" s="31"/>
      <c r="QA83" s="31"/>
      <c r="QB83" s="31"/>
      <c r="QC83" s="31"/>
    </row>
    <row r="84" spans="1:445">
      <c r="A84" s="36" t="s">
        <v>135</v>
      </c>
      <c r="B84" s="33" t="s">
        <v>27</v>
      </c>
      <c r="C84" s="33"/>
      <c r="D84" s="33" t="s">
        <v>40</v>
      </c>
      <c r="E84" s="33"/>
      <c r="F84" s="33">
        <v>600</v>
      </c>
      <c r="G84" s="33">
        <v>50</v>
      </c>
      <c r="H84" s="33">
        <v>200</v>
      </c>
      <c r="I84" s="33">
        <v>200</v>
      </c>
      <c r="J84" s="33">
        <v>150</v>
      </c>
      <c r="K84" s="33"/>
      <c r="L84" s="33"/>
      <c r="M84" s="33"/>
      <c r="N84" s="33"/>
      <c r="O84" s="33"/>
      <c r="P84" s="33"/>
      <c r="Q84" s="33"/>
      <c r="R84" s="33"/>
      <c r="S84" s="33"/>
      <c r="T84" s="20">
        <f t="shared" si="7"/>
        <v>600</v>
      </c>
      <c r="U84" s="20">
        <f t="shared" si="6"/>
        <v>0</v>
      </c>
      <c r="V84" s="34">
        <f t="shared" si="9"/>
        <v>1</v>
      </c>
      <c r="W84" s="37"/>
      <c r="X84" s="35" t="str">
        <f t="shared" si="8"/>
        <v/>
      </c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  <c r="DW84" s="31"/>
      <c r="DX84" s="31"/>
      <c r="DY84" s="31"/>
      <c r="DZ84" s="31"/>
      <c r="EA84" s="31"/>
      <c r="EB84" s="31"/>
      <c r="EC84" s="31"/>
      <c r="ED84" s="31"/>
      <c r="EE84" s="31"/>
      <c r="EF84" s="31"/>
      <c r="EG84" s="31"/>
      <c r="EH84" s="31"/>
      <c r="EI84" s="31"/>
      <c r="EJ84" s="31"/>
      <c r="EK84" s="31"/>
      <c r="EL84" s="31"/>
      <c r="EM84" s="31"/>
      <c r="EN84" s="31"/>
      <c r="EO84" s="31"/>
      <c r="EP84" s="31"/>
      <c r="EQ84" s="31"/>
      <c r="ER84" s="31"/>
      <c r="ES84" s="31"/>
      <c r="ET84" s="31"/>
      <c r="EU84" s="31"/>
      <c r="EV84" s="31"/>
      <c r="EW84" s="31"/>
      <c r="EX84" s="31"/>
      <c r="EY84" s="31"/>
      <c r="EZ84" s="31"/>
      <c r="FA84" s="31"/>
      <c r="FB84" s="31"/>
      <c r="FC84" s="31"/>
      <c r="FD84" s="31"/>
      <c r="FE84" s="31"/>
      <c r="FF84" s="31"/>
      <c r="FG84" s="31"/>
      <c r="FH84" s="31"/>
      <c r="FI84" s="31"/>
      <c r="FJ84" s="31"/>
      <c r="FK84" s="31"/>
      <c r="FL84" s="31"/>
      <c r="FM84" s="31"/>
      <c r="FN84" s="31"/>
      <c r="FO84" s="31"/>
      <c r="FP84" s="31"/>
      <c r="FQ84" s="31"/>
      <c r="FR84" s="31"/>
      <c r="FS84" s="31"/>
      <c r="FT84" s="31"/>
      <c r="FU84" s="31"/>
      <c r="FV84" s="31"/>
      <c r="FW84" s="31"/>
      <c r="FX84" s="31"/>
      <c r="FY84" s="31"/>
      <c r="FZ84" s="31"/>
      <c r="GA84" s="31"/>
      <c r="GB84" s="31"/>
      <c r="GC84" s="31"/>
      <c r="GD84" s="31"/>
      <c r="GE84" s="31"/>
      <c r="GF84" s="31"/>
      <c r="GG84" s="31"/>
      <c r="GH84" s="31"/>
      <c r="GI84" s="31"/>
      <c r="GJ84" s="31"/>
      <c r="GK84" s="31"/>
      <c r="GL84" s="31"/>
      <c r="GM84" s="31"/>
      <c r="GN84" s="31"/>
      <c r="GO84" s="31"/>
      <c r="GP84" s="31"/>
      <c r="GQ84" s="31"/>
      <c r="GR84" s="31"/>
      <c r="GS84" s="31"/>
      <c r="GT84" s="31"/>
      <c r="GU84" s="31"/>
      <c r="GV84" s="31"/>
      <c r="GW84" s="31"/>
      <c r="GX84" s="31"/>
      <c r="GY84" s="31"/>
      <c r="GZ84" s="31"/>
      <c r="HA84" s="31"/>
      <c r="HB84" s="31"/>
      <c r="HC84" s="31"/>
      <c r="HD84" s="31"/>
      <c r="HE84" s="31"/>
      <c r="HF84" s="31"/>
      <c r="HG84" s="31"/>
      <c r="HH84" s="31"/>
      <c r="HI84" s="31"/>
      <c r="HJ84" s="31"/>
      <c r="HK84" s="31"/>
      <c r="HL84" s="31"/>
      <c r="HM84" s="31"/>
      <c r="HN84" s="31"/>
      <c r="HO84" s="31"/>
      <c r="HP84" s="31"/>
      <c r="HQ84" s="31"/>
      <c r="HR84" s="31"/>
      <c r="HS84" s="31"/>
      <c r="HT84" s="31"/>
      <c r="HU84" s="31"/>
      <c r="HV84" s="31"/>
      <c r="HW84" s="31"/>
      <c r="HX84" s="31"/>
      <c r="HY84" s="31"/>
      <c r="HZ84" s="31"/>
      <c r="IA84" s="31"/>
      <c r="IB84" s="31"/>
      <c r="IC84" s="31"/>
      <c r="ID84" s="31"/>
      <c r="IE84" s="31"/>
      <c r="IF84" s="31"/>
      <c r="IG84" s="31"/>
      <c r="IH84" s="31"/>
      <c r="II84" s="31"/>
      <c r="IJ84" s="31"/>
      <c r="IK84" s="31"/>
      <c r="IL84" s="31"/>
      <c r="IM84" s="31"/>
      <c r="IN84" s="31"/>
      <c r="IO84" s="31"/>
      <c r="IP84" s="31"/>
      <c r="IQ84" s="31"/>
      <c r="IR84" s="31"/>
      <c r="IS84" s="31"/>
      <c r="IT84" s="31"/>
      <c r="IU84" s="31"/>
      <c r="IV84" s="31"/>
      <c r="IW84" s="31"/>
      <c r="IX84" s="31"/>
      <c r="IY84" s="31"/>
      <c r="IZ84" s="31"/>
      <c r="JA84" s="31"/>
      <c r="JB84" s="31"/>
      <c r="JC84" s="31"/>
      <c r="JD84" s="31"/>
      <c r="JE84" s="31"/>
      <c r="JF84" s="31"/>
      <c r="JG84" s="31"/>
      <c r="JH84" s="31"/>
      <c r="JI84" s="31"/>
      <c r="JJ84" s="31"/>
      <c r="JK84" s="31"/>
      <c r="JL84" s="31"/>
      <c r="JM84" s="31"/>
      <c r="JN84" s="31"/>
      <c r="JO84" s="31"/>
      <c r="JP84" s="31"/>
      <c r="JQ84" s="31"/>
      <c r="JR84" s="31"/>
      <c r="JS84" s="31"/>
      <c r="JT84" s="31"/>
      <c r="JU84" s="31"/>
      <c r="JV84" s="31"/>
      <c r="JW84" s="31"/>
      <c r="JX84" s="31"/>
      <c r="JY84" s="31"/>
      <c r="JZ84" s="31"/>
      <c r="KA84" s="31"/>
      <c r="KB84" s="31"/>
      <c r="KC84" s="31"/>
      <c r="KD84" s="31"/>
      <c r="KE84" s="31"/>
      <c r="KF84" s="31"/>
      <c r="KG84" s="31"/>
      <c r="KH84" s="31"/>
      <c r="KI84" s="31"/>
      <c r="KJ84" s="31"/>
      <c r="KK84" s="31"/>
      <c r="KL84" s="31"/>
      <c r="KM84" s="31"/>
      <c r="KN84" s="31"/>
      <c r="KO84" s="31"/>
      <c r="KP84" s="31"/>
      <c r="KQ84" s="31"/>
      <c r="KR84" s="31"/>
      <c r="KS84" s="31"/>
      <c r="KT84" s="31"/>
      <c r="KU84" s="31"/>
      <c r="KV84" s="31"/>
      <c r="KW84" s="31"/>
      <c r="KX84" s="31"/>
      <c r="KY84" s="31"/>
      <c r="KZ84" s="31"/>
      <c r="LA84" s="31"/>
      <c r="LB84" s="31"/>
      <c r="LC84" s="31"/>
      <c r="LD84" s="31"/>
      <c r="LE84" s="31"/>
      <c r="LF84" s="31"/>
      <c r="LG84" s="31"/>
      <c r="LH84" s="31"/>
      <c r="LI84" s="31"/>
      <c r="LJ84" s="31"/>
      <c r="LK84" s="31"/>
      <c r="LL84" s="31"/>
      <c r="LM84" s="31"/>
      <c r="LN84" s="31"/>
      <c r="LO84" s="31"/>
      <c r="LP84" s="31"/>
      <c r="LQ84" s="31"/>
      <c r="LR84" s="31"/>
      <c r="LS84" s="31"/>
      <c r="LT84" s="31"/>
      <c r="LU84" s="31"/>
      <c r="LV84" s="31"/>
      <c r="LW84" s="31"/>
      <c r="LX84" s="31"/>
      <c r="LY84" s="31"/>
      <c r="LZ84" s="31"/>
      <c r="MA84" s="31"/>
      <c r="MB84" s="31"/>
      <c r="MC84" s="31"/>
      <c r="MD84" s="31"/>
      <c r="ME84" s="31"/>
      <c r="MF84" s="31"/>
      <c r="MG84" s="31"/>
      <c r="MH84" s="31"/>
      <c r="MI84" s="31"/>
      <c r="MJ84" s="31"/>
      <c r="MK84" s="31"/>
      <c r="ML84" s="31"/>
      <c r="MM84" s="31"/>
      <c r="MN84" s="31"/>
      <c r="MO84" s="31"/>
      <c r="MP84" s="31"/>
      <c r="MQ84" s="31"/>
      <c r="MR84" s="31"/>
      <c r="MS84" s="31"/>
      <c r="MT84" s="31"/>
      <c r="MU84" s="31"/>
      <c r="MV84" s="31"/>
      <c r="MW84" s="31"/>
      <c r="MX84" s="31"/>
      <c r="MY84" s="31"/>
      <c r="MZ84" s="31"/>
      <c r="NA84" s="31"/>
      <c r="NB84" s="31"/>
      <c r="NC84" s="31"/>
      <c r="ND84" s="31"/>
      <c r="NE84" s="31"/>
      <c r="NF84" s="31"/>
      <c r="NG84" s="31"/>
      <c r="NH84" s="31"/>
      <c r="NI84" s="31"/>
      <c r="NJ84" s="31"/>
      <c r="NK84" s="31"/>
      <c r="NL84" s="31"/>
      <c r="NM84" s="31"/>
      <c r="NN84" s="31"/>
      <c r="NO84" s="31"/>
      <c r="NP84" s="31"/>
      <c r="NQ84" s="31"/>
      <c r="NR84" s="31"/>
      <c r="NS84" s="31"/>
      <c r="NT84" s="31"/>
      <c r="NU84" s="31"/>
      <c r="NV84" s="31"/>
      <c r="NW84" s="31"/>
      <c r="NX84" s="31"/>
      <c r="NY84" s="31"/>
      <c r="NZ84" s="31"/>
      <c r="OA84" s="31"/>
      <c r="OB84" s="31"/>
      <c r="OC84" s="31"/>
      <c r="OD84" s="31"/>
      <c r="OE84" s="31"/>
      <c r="OF84" s="31"/>
      <c r="OG84" s="31"/>
      <c r="OH84" s="31"/>
      <c r="OI84" s="31"/>
      <c r="OJ84" s="31"/>
      <c r="OK84" s="31"/>
      <c r="OL84" s="31"/>
      <c r="OM84" s="31"/>
      <c r="ON84" s="31"/>
      <c r="OO84" s="31"/>
      <c r="OP84" s="31"/>
      <c r="OQ84" s="31"/>
      <c r="OR84" s="31"/>
      <c r="OS84" s="31"/>
      <c r="OT84" s="31"/>
      <c r="OU84" s="31"/>
      <c r="OV84" s="31"/>
      <c r="OW84" s="31"/>
      <c r="OX84" s="31"/>
      <c r="OY84" s="31"/>
      <c r="OZ84" s="31"/>
      <c r="PA84" s="31"/>
      <c r="PB84" s="31"/>
      <c r="PC84" s="31"/>
      <c r="PD84" s="31"/>
      <c r="PE84" s="31"/>
      <c r="PF84" s="31"/>
      <c r="PG84" s="31"/>
      <c r="PH84" s="31"/>
      <c r="PI84" s="31"/>
      <c r="PJ84" s="31"/>
      <c r="PK84" s="31"/>
      <c r="PL84" s="31"/>
      <c r="PM84" s="31"/>
      <c r="PN84" s="31"/>
      <c r="PO84" s="31"/>
      <c r="PP84" s="31"/>
      <c r="PQ84" s="31"/>
      <c r="PR84" s="31"/>
      <c r="PS84" s="31"/>
      <c r="PT84" s="31"/>
      <c r="PU84" s="31"/>
      <c r="PV84" s="31"/>
      <c r="PW84" s="31"/>
      <c r="PX84" s="31"/>
      <c r="PY84" s="31"/>
      <c r="PZ84" s="31"/>
      <c r="QA84" s="31"/>
      <c r="QB84" s="31"/>
      <c r="QC84" s="31"/>
    </row>
    <row r="85" spans="1:445">
      <c r="A85" s="36" t="s">
        <v>136</v>
      </c>
      <c r="B85" s="33" t="s">
        <v>27</v>
      </c>
      <c r="C85" s="33"/>
      <c r="D85" s="33" t="s">
        <v>137</v>
      </c>
      <c r="E85" s="33"/>
      <c r="F85" s="33">
        <v>420</v>
      </c>
      <c r="G85" s="33">
        <v>75</v>
      </c>
      <c r="H85" s="33"/>
      <c r="I85" s="33">
        <v>115</v>
      </c>
      <c r="J85" s="33">
        <v>115</v>
      </c>
      <c r="K85" s="33">
        <v>115</v>
      </c>
      <c r="L85" s="33"/>
      <c r="M85" s="33"/>
      <c r="N85" s="33"/>
      <c r="O85" s="33"/>
      <c r="P85" s="33"/>
      <c r="Q85" s="33"/>
      <c r="R85" s="33"/>
      <c r="S85" s="33"/>
      <c r="T85" s="20">
        <f t="shared" si="7"/>
        <v>420</v>
      </c>
      <c r="U85" s="20">
        <f t="shared" si="6"/>
        <v>0</v>
      </c>
      <c r="V85" s="34">
        <f t="shared" si="9"/>
        <v>1</v>
      </c>
      <c r="W85" s="37"/>
      <c r="X85" s="35" t="str">
        <f t="shared" si="8"/>
        <v/>
      </c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  <c r="DW85" s="31"/>
      <c r="DX85" s="31"/>
      <c r="DY85" s="31"/>
      <c r="DZ85" s="31"/>
      <c r="EA85" s="31"/>
      <c r="EB85" s="31"/>
      <c r="EC85" s="31"/>
      <c r="ED85" s="31"/>
      <c r="EE85" s="31"/>
      <c r="EF85" s="31"/>
      <c r="EG85" s="31"/>
      <c r="EH85" s="31"/>
      <c r="EI85" s="31"/>
      <c r="EJ85" s="31"/>
      <c r="EK85" s="31"/>
      <c r="EL85" s="31"/>
      <c r="EM85" s="31"/>
      <c r="EN85" s="31"/>
      <c r="EO85" s="31"/>
      <c r="EP85" s="31"/>
      <c r="EQ85" s="31"/>
      <c r="ER85" s="31"/>
      <c r="ES85" s="31"/>
      <c r="ET85" s="31"/>
      <c r="EU85" s="31"/>
      <c r="EV85" s="31"/>
      <c r="EW85" s="31"/>
      <c r="EX85" s="31"/>
      <c r="EY85" s="31"/>
      <c r="EZ85" s="31"/>
      <c r="FA85" s="31"/>
      <c r="FB85" s="31"/>
      <c r="FC85" s="31"/>
      <c r="FD85" s="31"/>
      <c r="FE85" s="31"/>
      <c r="FF85" s="31"/>
      <c r="FG85" s="31"/>
      <c r="FH85" s="31"/>
      <c r="FI85" s="31"/>
      <c r="FJ85" s="31"/>
      <c r="FK85" s="31"/>
      <c r="FL85" s="31"/>
      <c r="FM85" s="31"/>
      <c r="FN85" s="31"/>
      <c r="FO85" s="31"/>
      <c r="FP85" s="31"/>
      <c r="FQ85" s="31"/>
      <c r="FR85" s="31"/>
      <c r="FS85" s="31"/>
      <c r="FT85" s="31"/>
      <c r="FU85" s="31"/>
      <c r="FV85" s="31"/>
      <c r="FW85" s="31"/>
      <c r="FX85" s="31"/>
      <c r="FY85" s="31"/>
      <c r="FZ85" s="31"/>
      <c r="GA85" s="31"/>
      <c r="GB85" s="31"/>
      <c r="GC85" s="31"/>
      <c r="GD85" s="31"/>
      <c r="GE85" s="31"/>
      <c r="GF85" s="31"/>
      <c r="GG85" s="31"/>
      <c r="GH85" s="31"/>
      <c r="GI85" s="31"/>
      <c r="GJ85" s="31"/>
      <c r="GK85" s="31"/>
      <c r="GL85" s="31"/>
      <c r="GM85" s="31"/>
      <c r="GN85" s="31"/>
      <c r="GO85" s="31"/>
      <c r="GP85" s="31"/>
      <c r="GQ85" s="31"/>
      <c r="GR85" s="31"/>
      <c r="GS85" s="31"/>
      <c r="GT85" s="31"/>
      <c r="GU85" s="31"/>
      <c r="GV85" s="31"/>
      <c r="GW85" s="31"/>
      <c r="GX85" s="31"/>
      <c r="GY85" s="31"/>
      <c r="GZ85" s="31"/>
      <c r="HA85" s="31"/>
      <c r="HB85" s="31"/>
      <c r="HC85" s="31"/>
      <c r="HD85" s="31"/>
      <c r="HE85" s="31"/>
      <c r="HF85" s="31"/>
      <c r="HG85" s="31"/>
      <c r="HH85" s="31"/>
      <c r="HI85" s="31"/>
      <c r="HJ85" s="31"/>
      <c r="HK85" s="31"/>
      <c r="HL85" s="31"/>
      <c r="HM85" s="31"/>
      <c r="HN85" s="31"/>
      <c r="HO85" s="31"/>
      <c r="HP85" s="31"/>
      <c r="HQ85" s="31"/>
      <c r="HR85" s="31"/>
      <c r="HS85" s="31"/>
      <c r="HT85" s="31"/>
      <c r="HU85" s="31"/>
      <c r="HV85" s="31"/>
      <c r="HW85" s="31"/>
      <c r="HX85" s="31"/>
      <c r="HY85" s="31"/>
      <c r="HZ85" s="31"/>
      <c r="IA85" s="31"/>
      <c r="IB85" s="31"/>
      <c r="IC85" s="31"/>
      <c r="ID85" s="31"/>
      <c r="IE85" s="31"/>
      <c r="IF85" s="31"/>
      <c r="IG85" s="31"/>
      <c r="IH85" s="31"/>
      <c r="II85" s="31"/>
      <c r="IJ85" s="31"/>
      <c r="IK85" s="31"/>
      <c r="IL85" s="31"/>
      <c r="IM85" s="31"/>
      <c r="IN85" s="31"/>
      <c r="IO85" s="31"/>
      <c r="IP85" s="31"/>
      <c r="IQ85" s="31"/>
      <c r="IR85" s="31"/>
      <c r="IS85" s="31"/>
      <c r="IT85" s="31"/>
      <c r="IU85" s="31"/>
      <c r="IV85" s="31"/>
      <c r="IW85" s="31"/>
      <c r="IX85" s="31"/>
      <c r="IY85" s="31"/>
      <c r="IZ85" s="31"/>
      <c r="JA85" s="31"/>
      <c r="JB85" s="31"/>
      <c r="JC85" s="31"/>
      <c r="JD85" s="31"/>
      <c r="JE85" s="31"/>
      <c r="JF85" s="31"/>
      <c r="JG85" s="31"/>
      <c r="JH85" s="31"/>
      <c r="JI85" s="31"/>
      <c r="JJ85" s="31"/>
      <c r="JK85" s="31"/>
      <c r="JL85" s="31"/>
      <c r="JM85" s="31"/>
      <c r="JN85" s="31"/>
      <c r="JO85" s="31"/>
      <c r="JP85" s="31"/>
      <c r="JQ85" s="31"/>
      <c r="JR85" s="31"/>
      <c r="JS85" s="31"/>
      <c r="JT85" s="31"/>
      <c r="JU85" s="31"/>
      <c r="JV85" s="31"/>
      <c r="JW85" s="31"/>
      <c r="JX85" s="31"/>
      <c r="JY85" s="31"/>
      <c r="JZ85" s="31"/>
      <c r="KA85" s="31"/>
      <c r="KB85" s="31"/>
      <c r="KC85" s="31"/>
      <c r="KD85" s="31"/>
      <c r="KE85" s="31"/>
      <c r="KF85" s="31"/>
      <c r="KG85" s="31"/>
      <c r="KH85" s="31"/>
      <c r="KI85" s="31"/>
      <c r="KJ85" s="31"/>
      <c r="KK85" s="31"/>
      <c r="KL85" s="31"/>
      <c r="KM85" s="31"/>
      <c r="KN85" s="31"/>
      <c r="KO85" s="31"/>
      <c r="KP85" s="31"/>
      <c r="KQ85" s="31"/>
      <c r="KR85" s="31"/>
      <c r="KS85" s="31"/>
      <c r="KT85" s="31"/>
      <c r="KU85" s="31"/>
      <c r="KV85" s="31"/>
      <c r="KW85" s="31"/>
      <c r="KX85" s="31"/>
      <c r="KY85" s="31"/>
      <c r="KZ85" s="31"/>
      <c r="LA85" s="31"/>
      <c r="LB85" s="31"/>
      <c r="LC85" s="31"/>
      <c r="LD85" s="31"/>
      <c r="LE85" s="31"/>
      <c r="LF85" s="31"/>
      <c r="LG85" s="31"/>
      <c r="LH85" s="31"/>
      <c r="LI85" s="31"/>
      <c r="LJ85" s="31"/>
      <c r="LK85" s="31"/>
      <c r="LL85" s="31"/>
      <c r="LM85" s="31"/>
      <c r="LN85" s="31"/>
      <c r="LO85" s="31"/>
      <c r="LP85" s="31"/>
      <c r="LQ85" s="31"/>
      <c r="LR85" s="31"/>
      <c r="LS85" s="31"/>
      <c r="LT85" s="31"/>
      <c r="LU85" s="31"/>
      <c r="LV85" s="31"/>
      <c r="LW85" s="31"/>
      <c r="LX85" s="31"/>
      <c r="LY85" s="31"/>
      <c r="LZ85" s="31"/>
      <c r="MA85" s="31"/>
      <c r="MB85" s="31"/>
      <c r="MC85" s="31"/>
      <c r="MD85" s="31"/>
      <c r="ME85" s="31"/>
      <c r="MF85" s="31"/>
      <c r="MG85" s="31"/>
      <c r="MH85" s="31"/>
      <c r="MI85" s="31"/>
      <c r="MJ85" s="31"/>
      <c r="MK85" s="31"/>
      <c r="ML85" s="31"/>
      <c r="MM85" s="31"/>
      <c r="MN85" s="31"/>
      <c r="MO85" s="31"/>
      <c r="MP85" s="31"/>
      <c r="MQ85" s="31"/>
      <c r="MR85" s="31"/>
      <c r="MS85" s="31"/>
      <c r="MT85" s="31"/>
      <c r="MU85" s="31"/>
      <c r="MV85" s="31"/>
      <c r="MW85" s="31"/>
      <c r="MX85" s="31"/>
      <c r="MY85" s="31"/>
      <c r="MZ85" s="31"/>
      <c r="NA85" s="31"/>
      <c r="NB85" s="31"/>
      <c r="NC85" s="31"/>
      <c r="ND85" s="31"/>
      <c r="NE85" s="31"/>
      <c r="NF85" s="31"/>
      <c r="NG85" s="31"/>
      <c r="NH85" s="31"/>
      <c r="NI85" s="31"/>
      <c r="NJ85" s="31"/>
      <c r="NK85" s="31"/>
      <c r="NL85" s="31"/>
      <c r="NM85" s="31"/>
      <c r="NN85" s="31"/>
      <c r="NO85" s="31"/>
      <c r="NP85" s="31"/>
      <c r="NQ85" s="31"/>
      <c r="NR85" s="31"/>
      <c r="NS85" s="31"/>
      <c r="NT85" s="31"/>
      <c r="NU85" s="31"/>
      <c r="NV85" s="31"/>
      <c r="NW85" s="31"/>
      <c r="NX85" s="31"/>
      <c r="NY85" s="31"/>
      <c r="NZ85" s="31"/>
      <c r="OA85" s="31"/>
      <c r="OB85" s="31"/>
      <c r="OC85" s="31"/>
      <c r="OD85" s="31"/>
      <c r="OE85" s="31"/>
      <c r="OF85" s="31"/>
      <c r="OG85" s="31"/>
      <c r="OH85" s="31"/>
      <c r="OI85" s="31"/>
      <c r="OJ85" s="31"/>
      <c r="OK85" s="31"/>
      <c r="OL85" s="31"/>
      <c r="OM85" s="31"/>
      <c r="ON85" s="31"/>
      <c r="OO85" s="31"/>
      <c r="OP85" s="31"/>
      <c r="OQ85" s="31"/>
      <c r="OR85" s="31"/>
      <c r="OS85" s="31"/>
      <c r="OT85" s="31"/>
      <c r="OU85" s="31"/>
      <c r="OV85" s="31"/>
      <c r="OW85" s="31"/>
      <c r="OX85" s="31"/>
      <c r="OY85" s="31"/>
      <c r="OZ85" s="31"/>
      <c r="PA85" s="31"/>
      <c r="PB85" s="31"/>
      <c r="PC85" s="31"/>
      <c r="PD85" s="31"/>
      <c r="PE85" s="31"/>
      <c r="PF85" s="31"/>
      <c r="PG85" s="31"/>
      <c r="PH85" s="31"/>
      <c r="PI85" s="31"/>
      <c r="PJ85" s="31"/>
      <c r="PK85" s="31"/>
      <c r="PL85" s="31"/>
      <c r="PM85" s="31"/>
      <c r="PN85" s="31"/>
      <c r="PO85" s="31"/>
      <c r="PP85" s="31"/>
      <c r="PQ85" s="31"/>
      <c r="PR85" s="31"/>
      <c r="PS85" s="31"/>
      <c r="PT85" s="31"/>
      <c r="PU85" s="31"/>
      <c r="PV85" s="31"/>
      <c r="PW85" s="31"/>
      <c r="PX85" s="31"/>
      <c r="PY85" s="31"/>
      <c r="PZ85" s="31"/>
      <c r="QA85" s="31"/>
      <c r="QB85" s="31"/>
      <c r="QC85" s="31"/>
    </row>
    <row r="86" spans="1:445">
      <c r="A86" s="36" t="s">
        <v>138</v>
      </c>
      <c r="B86" s="33" t="s">
        <v>27</v>
      </c>
      <c r="C86" s="33">
        <v>65</v>
      </c>
      <c r="D86" s="33" t="s">
        <v>35</v>
      </c>
      <c r="E86" s="33"/>
      <c r="F86" s="33">
        <v>1400</v>
      </c>
      <c r="G86" s="33"/>
      <c r="H86" s="33">
        <v>500</v>
      </c>
      <c r="I86" s="33">
        <v>500</v>
      </c>
      <c r="J86" s="33">
        <v>400</v>
      </c>
      <c r="K86" s="33"/>
      <c r="L86" s="33"/>
      <c r="M86" s="33"/>
      <c r="N86" s="33"/>
      <c r="O86" s="33"/>
      <c r="P86" s="33"/>
      <c r="Q86" s="33"/>
      <c r="R86" s="33"/>
      <c r="S86" s="33"/>
      <c r="T86" s="20">
        <f t="shared" si="7"/>
        <v>1400</v>
      </c>
      <c r="U86" s="20">
        <f t="shared" si="6"/>
        <v>0</v>
      </c>
      <c r="V86" s="34">
        <f t="shared" si="9"/>
        <v>1</v>
      </c>
      <c r="W86" s="37"/>
      <c r="X86" s="35" t="str">
        <f t="shared" si="8"/>
        <v/>
      </c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  <c r="DW86" s="31"/>
      <c r="DX86" s="31"/>
      <c r="DY86" s="31"/>
      <c r="DZ86" s="31"/>
      <c r="EA86" s="31"/>
      <c r="EB86" s="31"/>
      <c r="EC86" s="31"/>
      <c r="ED86" s="31"/>
      <c r="EE86" s="31"/>
      <c r="EF86" s="31"/>
      <c r="EG86" s="31"/>
      <c r="EH86" s="31"/>
      <c r="EI86" s="31"/>
      <c r="EJ86" s="31"/>
      <c r="EK86" s="31"/>
      <c r="EL86" s="31"/>
      <c r="EM86" s="31"/>
      <c r="EN86" s="31"/>
      <c r="EO86" s="31"/>
      <c r="EP86" s="31"/>
      <c r="EQ86" s="31"/>
      <c r="ER86" s="31"/>
      <c r="ES86" s="31"/>
      <c r="ET86" s="31"/>
      <c r="EU86" s="31"/>
      <c r="EV86" s="31"/>
      <c r="EW86" s="31"/>
      <c r="EX86" s="31"/>
      <c r="EY86" s="31"/>
      <c r="EZ86" s="31"/>
      <c r="FA86" s="31"/>
      <c r="FB86" s="31"/>
      <c r="FC86" s="31"/>
      <c r="FD86" s="31"/>
      <c r="FE86" s="31"/>
      <c r="FF86" s="31"/>
      <c r="FG86" s="31"/>
      <c r="FH86" s="31"/>
      <c r="FI86" s="31"/>
      <c r="FJ86" s="31"/>
      <c r="FK86" s="31"/>
      <c r="FL86" s="31"/>
      <c r="FM86" s="31"/>
      <c r="FN86" s="31"/>
      <c r="FO86" s="31"/>
      <c r="FP86" s="31"/>
      <c r="FQ86" s="31"/>
      <c r="FR86" s="31"/>
      <c r="FS86" s="31"/>
      <c r="FT86" s="31"/>
      <c r="FU86" s="31"/>
      <c r="FV86" s="31"/>
      <c r="FW86" s="31"/>
      <c r="FX86" s="31"/>
      <c r="FY86" s="31"/>
      <c r="FZ86" s="31"/>
      <c r="GA86" s="31"/>
      <c r="GB86" s="31"/>
      <c r="GC86" s="31"/>
      <c r="GD86" s="31"/>
      <c r="GE86" s="31"/>
      <c r="GF86" s="31"/>
      <c r="GG86" s="31"/>
      <c r="GH86" s="31"/>
      <c r="GI86" s="31"/>
      <c r="GJ86" s="31"/>
      <c r="GK86" s="31"/>
      <c r="GL86" s="31"/>
      <c r="GM86" s="31"/>
      <c r="GN86" s="31"/>
      <c r="GO86" s="31"/>
      <c r="GP86" s="31"/>
      <c r="GQ86" s="31"/>
      <c r="GR86" s="31"/>
      <c r="GS86" s="31"/>
      <c r="GT86" s="31"/>
      <c r="GU86" s="31"/>
      <c r="GV86" s="31"/>
      <c r="GW86" s="31"/>
      <c r="GX86" s="31"/>
      <c r="GY86" s="31"/>
      <c r="GZ86" s="31"/>
      <c r="HA86" s="31"/>
      <c r="HB86" s="31"/>
      <c r="HC86" s="31"/>
      <c r="HD86" s="31"/>
      <c r="HE86" s="31"/>
      <c r="HF86" s="31"/>
      <c r="HG86" s="31"/>
      <c r="HH86" s="31"/>
      <c r="HI86" s="31"/>
      <c r="HJ86" s="31"/>
      <c r="HK86" s="31"/>
      <c r="HL86" s="31"/>
      <c r="HM86" s="31"/>
      <c r="HN86" s="31"/>
      <c r="HO86" s="31"/>
      <c r="HP86" s="31"/>
      <c r="HQ86" s="31"/>
      <c r="HR86" s="31"/>
      <c r="HS86" s="31"/>
      <c r="HT86" s="31"/>
      <c r="HU86" s="31"/>
      <c r="HV86" s="31"/>
      <c r="HW86" s="31"/>
      <c r="HX86" s="31"/>
      <c r="HY86" s="31"/>
      <c r="HZ86" s="31"/>
      <c r="IA86" s="31"/>
      <c r="IB86" s="31"/>
      <c r="IC86" s="31"/>
      <c r="ID86" s="31"/>
      <c r="IE86" s="31"/>
      <c r="IF86" s="31"/>
      <c r="IG86" s="31"/>
      <c r="IH86" s="31"/>
      <c r="II86" s="31"/>
      <c r="IJ86" s="31"/>
      <c r="IK86" s="31"/>
      <c r="IL86" s="31"/>
      <c r="IM86" s="31"/>
      <c r="IN86" s="31"/>
      <c r="IO86" s="31"/>
      <c r="IP86" s="31"/>
      <c r="IQ86" s="31"/>
      <c r="IR86" s="31"/>
      <c r="IS86" s="31"/>
      <c r="IT86" s="31"/>
      <c r="IU86" s="31"/>
      <c r="IV86" s="31"/>
      <c r="IW86" s="31"/>
      <c r="IX86" s="31"/>
      <c r="IY86" s="31"/>
      <c r="IZ86" s="31"/>
      <c r="JA86" s="31"/>
      <c r="JB86" s="31"/>
      <c r="JC86" s="31"/>
      <c r="JD86" s="31"/>
      <c r="JE86" s="31"/>
      <c r="JF86" s="31"/>
      <c r="JG86" s="31"/>
      <c r="JH86" s="31"/>
      <c r="JI86" s="31"/>
      <c r="JJ86" s="31"/>
      <c r="JK86" s="31"/>
      <c r="JL86" s="31"/>
      <c r="JM86" s="31"/>
      <c r="JN86" s="31"/>
      <c r="JO86" s="31"/>
      <c r="JP86" s="31"/>
      <c r="JQ86" s="31"/>
      <c r="JR86" s="31"/>
      <c r="JS86" s="31"/>
      <c r="JT86" s="31"/>
      <c r="JU86" s="31"/>
      <c r="JV86" s="31"/>
      <c r="JW86" s="31"/>
      <c r="JX86" s="31"/>
      <c r="JY86" s="31"/>
      <c r="JZ86" s="31"/>
      <c r="KA86" s="31"/>
      <c r="KB86" s="31"/>
      <c r="KC86" s="31"/>
      <c r="KD86" s="31"/>
      <c r="KE86" s="31"/>
      <c r="KF86" s="31"/>
      <c r="KG86" s="31"/>
      <c r="KH86" s="31"/>
      <c r="KI86" s="31"/>
      <c r="KJ86" s="31"/>
      <c r="KK86" s="31"/>
      <c r="KL86" s="31"/>
      <c r="KM86" s="31"/>
      <c r="KN86" s="31"/>
      <c r="KO86" s="31"/>
      <c r="KP86" s="31"/>
      <c r="KQ86" s="31"/>
      <c r="KR86" s="31"/>
      <c r="KS86" s="31"/>
      <c r="KT86" s="31"/>
      <c r="KU86" s="31"/>
      <c r="KV86" s="31"/>
      <c r="KW86" s="31"/>
      <c r="KX86" s="31"/>
      <c r="KY86" s="31"/>
      <c r="KZ86" s="31"/>
      <c r="LA86" s="31"/>
      <c r="LB86" s="31"/>
      <c r="LC86" s="31"/>
      <c r="LD86" s="31"/>
      <c r="LE86" s="31"/>
      <c r="LF86" s="31"/>
      <c r="LG86" s="31"/>
      <c r="LH86" s="31"/>
      <c r="LI86" s="31"/>
      <c r="LJ86" s="31"/>
      <c r="LK86" s="31"/>
      <c r="LL86" s="31"/>
      <c r="LM86" s="31"/>
      <c r="LN86" s="31"/>
      <c r="LO86" s="31"/>
      <c r="LP86" s="31"/>
      <c r="LQ86" s="31"/>
      <c r="LR86" s="31"/>
      <c r="LS86" s="31"/>
      <c r="LT86" s="31"/>
      <c r="LU86" s="31"/>
      <c r="LV86" s="31"/>
      <c r="LW86" s="31"/>
      <c r="LX86" s="31"/>
      <c r="LY86" s="31"/>
      <c r="LZ86" s="31"/>
      <c r="MA86" s="31"/>
      <c r="MB86" s="31"/>
      <c r="MC86" s="31"/>
      <c r="MD86" s="31"/>
      <c r="ME86" s="31"/>
      <c r="MF86" s="31"/>
      <c r="MG86" s="31"/>
      <c r="MH86" s="31"/>
      <c r="MI86" s="31"/>
      <c r="MJ86" s="31"/>
      <c r="MK86" s="31"/>
      <c r="ML86" s="31"/>
      <c r="MM86" s="31"/>
      <c r="MN86" s="31"/>
      <c r="MO86" s="31"/>
      <c r="MP86" s="31"/>
      <c r="MQ86" s="31"/>
      <c r="MR86" s="31"/>
      <c r="MS86" s="31"/>
      <c r="MT86" s="31"/>
      <c r="MU86" s="31"/>
      <c r="MV86" s="31"/>
      <c r="MW86" s="31"/>
      <c r="MX86" s="31"/>
      <c r="MY86" s="31"/>
      <c r="MZ86" s="31"/>
      <c r="NA86" s="31"/>
      <c r="NB86" s="31"/>
      <c r="NC86" s="31"/>
      <c r="ND86" s="31"/>
      <c r="NE86" s="31"/>
      <c r="NF86" s="31"/>
      <c r="NG86" s="31"/>
      <c r="NH86" s="31"/>
      <c r="NI86" s="31"/>
      <c r="NJ86" s="31"/>
      <c r="NK86" s="31"/>
      <c r="NL86" s="31"/>
      <c r="NM86" s="31"/>
      <c r="NN86" s="31"/>
      <c r="NO86" s="31"/>
      <c r="NP86" s="31"/>
      <c r="NQ86" s="31"/>
      <c r="NR86" s="31"/>
      <c r="NS86" s="31"/>
      <c r="NT86" s="31"/>
      <c r="NU86" s="31"/>
      <c r="NV86" s="31"/>
      <c r="NW86" s="31"/>
      <c r="NX86" s="31"/>
      <c r="NY86" s="31"/>
      <c r="NZ86" s="31"/>
      <c r="OA86" s="31"/>
      <c r="OB86" s="31"/>
      <c r="OC86" s="31"/>
      <c r="OD86" s="31"/>
      <c r="OE86" s="31"/>
      <c r="OF86" s="31"/>
      <c r="OG86" s="31"/>
      <c r="OH86" s="31"/>
      <c r="OI86" s="31"/>
      <c r="OJ86" s="31"/>
      <c r="OK86" s="31"/>
      <c r="OL86" s="31"/>
      <c r="OM86" s="31"/>
      <c r="ON86" s="31"/>
      <c r="OO86" s="31"/>
      <c r="OP86" s="31"/>
      <c r="OQ86" s="31"/>
      <c r="OR86" s="31"/>
      <c r="OS86" s="31"/>
      <c r="OT86" s="31"/>
      <c r="OU86" s="31"/>
      <c r="OV86" s="31"/>
      <c r="OW86" s="31"/>
      <c r="OX86" s="31"/>
      <c r="OY86" s="31"/>
      <c r="OZ86" s="31"/>
      <c r="PA86" s="31"/>
      <c r="PB86" s="31"/>
      <c r="PC86" s="31"/>
      <c r="PD86" s="31"/>
      <c r="PE86" s="31"/>
      <c r="PF86" s="31"/>
      <c r="PG86" s="31"/>
      <c r="PH86" s="31"/>
      <c r="PI86" s="31"/>
      <c r="PJ86" s="31"/>
      <c r="PK86" s="31"/>
      <c r="PL86" s="31"/>
      <c r="PM86" s="31"/>
      <c r="PN86" s="31"/>
      <c r="PO86" s="31"/>
      <c r="PP86" s="31"/>
      <c r="PQ86" s="31"/>
      <c r="PR86" s="31"/>
      <c r="PS86" s="31"/>
      <c r="PT86" s="31"/>
      <c r="PU86" s="31"/>
      <c r="PV86" s="31"/>
      <c r="PW86" s="31"/>
      <c r="PX86" s="31"/>
      <c r="PY86" s="31"/>
      <c r="PZ86" s="31"/>
      <c r="QA86" s="31"/>
      <c r="QB86" s="31"/>
      <c r="QC86" s="31"/>
    </row>
    <row r="87" spans="1:445">
      <c r="A87" s="36" t="s">
        <v>139</v>
      </c>
      <c r="B87" s="33" t="s">
        <v>27</v>
      </c>
      <c r="C87" s="33">
        <v>85</v>
      </c>
      <c r="D87" s="33" t="s">
        <v>40</v>
      </c>
      <c r="E87" s="33"/>
      <c r="F87" s="33">
        <v>0</v>
      </c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20">
        <f t="shared" si="7"/>
        <v>0</v>
      </c>
      <c r="U87" s="20">
        <f t="shared" si="6"/>
        <v>0</v>
      </c>
      <c r="V87" s="34" t="str">
        <f t="shared" si="9"/>
        <v/>
      </c>
      <c r="W87" s="37"/>
      <c r="X87" s="35" t="str">
        <f t="shared" si="8"/>
        <v/>
      </c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  <c r="DW87" s="31"/>
      <c r="DX87" s="31"/>
      <c r="DY87" s="31"/>
      <c r="DZ87" s="31"/>
      <c r="EA87" s="31"/>
      <c r="EB87" s="31"/>
      <c r="EC87" s="31"/>
      <c r="ED87" s="31"/>
      <c r="EE87" s="31"/>
      <c r="EF87" s="31"/>
      <c r="EG87" s="31"/>
      <c r="EH87" s="31"/>
      <c r="EI87" s="31"/>
      <c r="EJ87" s="31"/>
      <c r="EK87" s="31"/>
      <c r="EL87" s="31"/>
      <c r="EM87" s="31"/>
      <c r="EN87" s="31"/>
      <c r="EO87" s="31"/>
      <c r="EP87" s="31"/>
      <c r="EQ87" s="31"/>
      <c r="ER87" s="31"/>
      <c r="ES87" s="31"/>
      <c r="ET87" s="31"/>
      <c r="EU87" s="31"/>
      <c r="EV87" s="31"/>
      <c r="EW87" s="31"/>
      <c r="EX87" s="31"/>
      <c r="EY87" s="31"/>
      <c r="EZ87" s="31"/>
      <c r="FA87" s="31"/>
      <c r="FB87" s="31"/>
      <c r="FC87" s="31"/>
      <c r="FD87" s="31"/>
      <c r="FE87" s="31"/>
      <c r="FF87" s="31"/>
      <c r="FG87" s="31"/>
      <c r="FH87" s="31"/>
      <c r="FI87" s="31"/>
      <c r="FJ87" s="31"/>
      <c r="FK87" s="31"/>
      <c r="FL87" s="31"/>
      <c r="FM87" s="31"/>
      <c r="FN87" s="31"/>
      <c r="FO87" s="31"/>
      <c r="FP87" s="31"/>
      <c r="FQ87" s="31"/>
      <c r="FR87" s="31"/>
      <c r="FS87" s="31"/>
      <c r="FT87" s="31"/>
      <c r="FU87" s="31"/>
      <c r="FV87" s="31"/>
      <c r="FW87" s="31"/>
      <c r="FX87" s="31"/>
      <c r="FY87" s="31"/>
      <c r="FZ87" s="31"/>
      <c r="GA87" s="31"/>
      <c r="GB87" s="31"/>
      <c r="GC87" s="31"/>
      <c r="GD87" s="31"/>
      <c r="GE87" s="31"/>
      <c r="GF87" s="31"/>
      <c r="GG87" s="31"/>
      <c r="GH87" s="31"/>
      <c r="GI87" s="31"/>
      <c r="GJ87" s="31"/>
      <c r="GK87" s="31"/>
      <c r="GL87" s="31"/>
      <c r="GM87" s="31"/>
      <c r="GN87" s="31"/>
      <c r="GO87" s="31"/>
      <c r="GP87" s="31"/>
      <c r="GQ87" s="31"/>
      <c r="GR87" s="31"/>
      <c r="GS87" s="31"/>
      <c r="GT87" s="31"/>
      <c r="GU87" s="31"/>
      <c r="GV87" s="31"/>
      <c r="GW87" s="31"/>
      <c r="GX87" s="31"/>
      <c r="GY87" s="31"/>
      <c r="GZ87" s="31"/>
      <c r="HA87" s="31"/>
      <c r="HB87" s="31"/>
      <c r="HC87" s="31"/>
      <c r="HD87" s="31"/>
      <c r="HE87" s="31"/>
      <c r="HF87" s="31"/>
      <c r="HG87" s="31"/>
      <c r="HH87" s="31"/>
      <c r="HI87" s="31"/>
      <c r="HJ87" s="31"/>
      <c r="HK87" s="31"/>
      <c r="HL87" s="31"/>
      <c r="HM87" s="31"/>
      <c r="HN87" s="31"/>
      <c r="HO87" s="31"/>
      <c r="HP87" s="31"/>
      <c r="HQ87" s="31"/>
      <c r="HR87" s="31"/>
      <c r="HS87" s="31"/>
      <c r="HT87" s="31"/>
      <c r="HU87" s="31"/>
      <c r="HV87" s="31"/>
      <c r="HW87" s="31"/>
      <c r="HX87" s="31"/>
      <c r="HY87" s="31"/>
      <c r="HZ87" s="31"/>
      <c r="IA87" s="31"/>
      <c r="IB87" s="31"/>
      <c r="IC87" s="31"/>
      <c r="ID87" s="31"/>
      <c r="IE87" s="31"/>
      <c r="IF87" s="31"/>
      <c r="IG87" s="31"/>
      <c r="IH87" s="31"/>
      <c r="II87" s="31"/>
      <c r="IJ87" s="31"/>
      <c r="IK87" s="31"/>
      <c r="IL87" s="31"/>
      <c r="IM87" s="31"/>
      <c r="IN87" s="31"/>
      <c r="IO87" s="31"/>
      <c r="IP87" s="31"/>
      <c r="IQ87" s="31"/>
      <c r="IR87" s="31"/>
      <c r="IS87" s="31"/>
      <c r="IT87" s="31"/>
      <c r="IU87" s="31"/>
      <c r="IV87" s="31"/>
      <c r="IW87" s="31"/>
      <c r="IX87" s="31"/>
      <c r="IY87" s="31"/>
      <c r="IZ87" s="31"/>
      <c r="JA87" s="31"/>
      <c r="JB87" s="31"/>
      <c r="JC87" s="31"/>
      <c r="JD87" s="31"/>
      <c r="JE87" s="31"/>
      <c r="JF87" s="31"/>
      <c r="JG87" s="31"/>
      <c r="JH87" s="31"/>
      <c r="JI87" s="31"/>
      <c r="JJ87" s="31"/>
      <c r="JK87" s="31"/>
      <c r="JL87" s="31"/>
      <c r="JM87" s="31"/>
      <c r="JN87" s="31"/>
      <c r="JO87" s="31"/>
      <c r="JP87" s="31"/>
      <c r="JQ87" s="31"/>
      <c r="JR87" s="31"/>
      <c r="JS87" s="31"/>
      <c r="JT87" s="31"/>
      <c r="JU87" s="31"/>
      <c r="JV87" s="31"/>
      <c r="JW87" s="31"/>
      <c r="JX87" s="31"/>
      <c r="JY87" s="31"/>
      <c r="JZ87" s="31"/>
      <c r="KA87" s="31"/>
      <c r="KB87" s="31"/>
      <c r="KC87" s="31"/>
      <c r="KD87" s="31"/>
      <c r="KE87" s="31"/>
      <c r="KF87" s="31"/>
      <c r="KG87" s="31"/>
      <c r="KH87" s="31"/>
      <c r="KI87" s="31"/>
      <c r="KJ87" s="31"/>
      <c r="KK87" s="31"/>
      <c r="KL87" s="31"/>
      <c r="KM87" s="31"/>
      <c r="KN87" s="31"/>
      <c r="KO87" s="31"/>
      <c r="KP87" s="31"/>
      <c r="KQ87" s="31"/>
      <c r="KR87" s="31"/>
      <c r="KS87" s="31"/>
      <c r="KT87" s="31"/>
      <c r="KU87" s="31"/>
      <c r="KV87" s="31"/>
      <c r="KW87" s="31"/>
      <c r="KX87" s="31"/>
      <c r="KY87" s="31"/>
      <c r="KZ87" s="31"/>
      <c r="LA87" s="31"/>
      <c r="LB87" s="31"/>
      <c r="LC87" s="31"/>
      <c r="LD87" s="31"/>
      <c r="LE87" s="31"/>
      <c r="LF87" s="31"/>
      <c r="LG87" s="31"/>
      <c r="LH87" s="31"/>
      <c r="LI87" s="31"/>
      <c r="LJ87" s="31"/>
      <c r="LK87" s="31"/>
      <c r="LL87" s="31"/>
      <c r="LM87" s="31"/>
      <c r="LN87" s="31"/>
      <c r="LO87" s="31"/>
      <c r="LP87" s="31"/>
      <c r="LQ87" s="31"/>
      <c r="LR87" s="31"/>
      <c r="LS87" s="31"/>
      <c r="LT87" s="31"/>
      <c r="LU87" s="31"/>
      <c r="LV87" s="31"/>
      <c r="LW87" s="31"/>
      <c r="LX87" s="31"/>
      <c r="LY87" s="31"/>
      <c r="LZ87" s="31"/>
      <c r="MA87" s="31"/>
      <c r="MB87" s="31"/>
      <c r="MC87" s="31"/>
      <c r="MD87" s="31"/>
      <c r="ME87" s="31"/>
      <c r="MF87" s="31"/>
      <c r="MG87" s="31"/>
      <c r="MH87" s="31"/>
      <c r="MI87" s="31"/>
      <c r="MJ87" s="31"/>
      <c r="MK87" s="31"/>
      <c r="ML87" s="31"/>
      <c r="MM87" s="31"/>
      <c r="MN87" s="31"/>
      <c r="MO87" s="31"/>
      <c r="MP87" s="31"/>
      <c r="MQ87" s="31"/>
      <c r="MR87" s="31"/>
      <c r="MS87" s="31"/>
      <c r="MT87" s="31"/>
      <c r="MU87" s="31"/>
      <c r="MV87" s="31"/>
      <c r="MW87" s="31"/>
      <c r="MX87" s="31"/>
      <c r="MY87" s="31"/>
      <c r="MZ87" s="31"/>
      <c r="NA87" s="31"/>
      <c r="NB87" s="31"/>
      <c r="NC87" s="31"/>
      <c r="ND87" s="31"/>
      <c r="NE87" s="31"/>
      <c r="NF87" s="31"/>
      <c r="NG87" s="31"/>
      <c r="NH87" s="31"/>
      <c r="NI87" s="31"/>
      <c r="NJ87" s="31"/>
      <c r="NK87" s="31"/>
      <c r="NL87" s="31"/>
      <c r="NM87" s="31"/>
      <c r="NN87" s="31"/>
      <c r="NO87" s="31"/>
      <c r="NP87" s="31"/>
      <c r="NQ87" s="31"/>
      <c r="NR87" s="31"/>
      <c r="NS87" s="31"/>
      <c r="NT87" s="31"/>
      <c r="NU87" s="31"/>
      <c r="NV87" s="31"/>
      <c r="NW87" s="31"/>
      <c r="NX87" s="31"/>
      <c r="NY87" s="31"/>
      <c r="NZ87" s="31"/>
      <c r="OA87" s="31"/>
      <c r="OB87" s="31"/>
      <c r="OC87" s="31"/>
      <c r="OD87" s="31"/>
      <c r="OE87" s="31"/>
      <c r="OF87" s="31"/>
      <c r="OG87" s="31"/>
      <c r="OH87" s="31"/>
      <c r="OI87" s="31"/>
      <c r="OJ87" s="31"/>
      <c r="OK87" s="31"/>
      <c r="OL87" s="31"/>
      <c r="OM87" s="31"/>
      <c r="ON87" s="31"/>
      <c r="OO87" s="31"/>
      <c r="OP87" s="31"/>
      <c r="OQ87" s="31"/>
      <c r="OR87" s="31"/>
      <c r="OS87" s="31"/>
      <c r="OT87" s="31"/>
      <c r="OU87" s="31"/>
      <c r="OV87" s="31"/>
      <c r="OW87" s="31"/>
      <c r="OX87" s="31"/>
      <c r="OY87" s="31"/>
      <c r="OZ87" s="31"/>
      <c r="PA87" s="31"/>
      <c r="PB87" s="31"/>
      <c r="PC87" s="31"/>
      <c r="PD87" s="31"/>
      <c r="PE87" s="31"/>
      <c r="PF87" s="31"/>
      <c r="PG87" s="31"/>
      <c r="PH87" s="31"/>
      <c r="PI87" s="31"/>
      <c r="PJ87" s="31"/>
      <c r="PK87" s="31"/>
      <c r="PL87" s="31"/>
      <c r="PM87" s="31"/>
      <c r="PN87" s="31"/>
      <c r="PO87" s="31"/>
      <c r="PP87" s="31"/>
      <c r="PQ87" s="31"/>
      <c r="PR87" s="31"/>
      <c r="PS87" s="31"/>
      <c r="PT87" s="31"/>
      <c r="PU87" s="31"/>
      <c r="PV87" s="31"/>
      <c r="PW87" s="31"/>
      <c r="PX87" s="31"/>
      <c r="PY87" s="31"/>
      <c r="PZ87" s="31"/>
      <c r="QA87" s="31"/>
      <c r="QB87" s="31"/>
      <c r="QC87" s="31"/>
    </row>
    <row r="88" spans="1:445">
      <c r="A88" s="36" t="s">
        <v>140</v>
      </c>
      <c r="B88" s="33" t="s">
        <v>27</v>
      </c>
      <c r="C88" s="33">
        <v>85</v>
      </c>
      <c r="D88" s="33" t="s">
        <v>141</v>
      </c>
      <c r="E88" s="33"/>
      <c r="F88" s="33">
        <v>600</v>
      </c>
      <c r="G88" s="33"/>
      <c r="H88" s="43"/>
      <c r="I88" s="33">
        <v>67</v>
      </c>
      <c r="J88" s="37">
        <v>67</v>
      </c>
      <c r="K88" s="33">
        <v>67</v>
      </c>
      <c r="L88" s="33">
        <v>67</v>
      </c>
      <c r="M88" s="33">
        <v>67</v>
      </c>
      <c r="N88" s="33">
        <v>67</v>
      </c>
      <c r="O88" s="33">
        <v>67</v>
      </c>
      <c r="P88" s="33">
        <v>67</v>
      </c>
      <c r="Q88" s="33">
        <v>64</v>
      </c>
      <c r="R88" s="33"/>
      <c r="S88" s="33"/>
      <c r="T88" s="20">
        <f t="shared" si="7"/>
        <v>600</v>
      </c>
      <c r="U88" s="20">
        <f t="shared" si="6"/>
        <v>0</v>
      </c>
      <c r="V88" s="34">
        <f t="shared" si="9"/>
        <v>1</v>
      </c>
      <c r="W88" s="37"/>
      <c r="X88" s="35" t="str">
        <f t="shared" si="8"/>
        <v/>
      </c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  <c r="GU88" s="31"/>
      <c r="GV88" s="31"/>
      <c r="GW88" s="31"/>
      <c r="GX88" s="31"/>
      <c r="GY88" s="31"/>
      <c r="GZ88" s="31"/>
      <c r="HA88" s="31"/>
      <c r="HB88" s="31"/>
      <c r="HC88" s="31"/>
      <c r="HD88" s="31"/>
      <c r="HE88" s="31"/>
      <c r="HF88" s="31"/>
      <c r="HG88" s="31"/>
      <c r="HH88" s="31"/>
      <c r="HI88" s="31"/>
      <c r="HJ88" s="31"/>
      <c r="HK88" s="31"/>
      <c r="HL88" s="31"/>
      <c r="HM88" s="31"/>
      <c r="HN88" s="31"/>
      <c r="HO88" s="31"/>
      <c r="HP88" s="31"/>
      <c r="HQ88" s="31"/>
      <c r="HR88" s="31"/>
      <c r="HS88" s="31"/>
      <c r="HT88" s="31"/>
      <c r="HU88" s="31"/>
      <c r="HV88" s="31"/>
      <c r="HW88" s="31"/>
      <c r="HX88" s="31"/>
      <c r="HY88" s="31"/>
      <c r="HZ88" s="31"/>
      <c r="IA88" s="31"/>
      <c r="IB88" s="31"/>
      <c r="IC88" s="31"/>
      <c r="ID88" s="31"/>
      <c r="IE88" s="31"/>
      <c r="IF88" s="31"/>
      <c r="IG88" s="31"/>
      <c r="IH88" s="31"/>
      <c r="II88" s="31"/>
      <c r="IJ88" s="31"/>
      <c r="IK88" s="31"/>
      <c r="IL88" s="31"/>
      <c r="IM88" s="31"/>
      <c r="IN88" s="31"/>
      <c r="IO88" s="31"/>
      <c r="IP88" s="31"/>
      <c r="IQ88" s="31"/>
      <c r="IR88" s="31"/>
      <c r="IS88" s="31"/>
      <c r="IT88" s="31"/>
      <c r="IU88" s="31"/>
      <c r="IV88" s="31"/>
      <c r="IW88" s="31"/>
      <c r="IX88" s="31"/>
      <c r="IY88" s="31"/>
      <c r="IZ88" s="31"/>
      <c r="JA88" s="31"/>
      <c r="JB88" s="31"/>
      <c r="JC88" s="31"/>
      <c r="JD88" s="31"/>
      <c r="JE88" s="31"/>
      <c r="JF88" s="31"/>
      <c r="JG88" s="31"/>
      <c r="JH88" s="31"/>
      <c r="JI88" s="31"/>
      <c r="JJ88" s="31"/>
      <c r="JK88" s="31"/>
      <c r="JL88" s="31"/>
      <c r="JM88" s="31"/>
      <c r="JN88" s="31"/>
      <c r="JO88" s="31"/>
      <c r="JP88" s="31"/>
      <c r="JQ88" s="31"/>
      <c r="JR88" s="31"/>
      <c r="JS88" s="31"/>
      <c r="JT88" s="31"/>
      <c r="JU88" s="31"/>
      <c r="JV88" s="31"/>
      <c r="JW88" s="31"/>
      <c r="JX88" s="31"/>
      <c r="JY88" s="31"/>
      <c r="JZ88" s="31"/>
      <c r="KA88" s="31"/>
      <c r="KB88" s="31"/>
      <c r="KC88" s="31"/>
      <c r="KD88" s="31"/>
      <c r="KE88" s="31"/>
      <c r="KF88" s="31"/>
      <c r="KG88" s="31"/>
      <c r="KH88" s="31"/>
      <c r="KI88" s="31"/>
      <c r="KJ88" s="31"/>
      <c r="KK88" s="31"/>
      <c r="KL88" s="31"/>
      <c r="KM88" s="31"/>
      <c r="KN88" s="31"/>
      <c r="KO88" s="31"/>
      <c r="KP88" s="31"/>
      <c r="KQ88" s="31"/>
      <c r="KR88" s="31"/>
      <c r="KS88" s="31"/>
      <c r="KT88" s="31"/>
      <c r="KU88" s="31"/>
      <c r="KV88" s="31"/>
      <c r="KW88" s="31"/>
      <c r="KX88" s="31"/>
      <c r="KY88" s="31"/>
      <c r="KZ88" s="31"/>
      <c r="LA88" s="31"/>
      <c r="LB88" s="31"/>
      <c r="LC88" s="31"/>
      <c r="LD88" s="31"/>
      <c r="LE88" s="31"/>
      <c r="LF88" s="31"/>
      <c r="LG88" s="31"/>
      <c r="LH88" s="31"/>
      <c r="LI88" s="31"/>
      <c r="LJ88" s="31"/>
      <c r="LK88" s="31"/>
      <c r="LL88" s="31"/>
      <c r="LM88" s="31"/>
      <c r="LN88" s="31"/>
      <c r="LO88" s="31"/>
      <c r="LP88" s="31"/>
      <c r="LQ88" s="31"/>
      <c r="LR88" s="31"/>
      <c r="LS88" s="31"/>
      <c r="LT88" s="31"/>
      <c r="LU88" s="31"/>
      <c r="LV88" s="31"/>
      <c r="LW88" s="31"/>
      <c r="LX88" s="31"/>
      <c r="LY88" s="31"/>
      <c r="LZ88" s="31"/>
      <c r="MA88" s="31"/>
      <c r="MB88" s="31"/>
      <c r="MC88" s="31"/>
      <c r="MD88" s="31"/>
      <c r="ME88" s="31"/>
      <c r="MF88" s="31"/>
      <c r="MG88" s="31"/>
      <c r="MH88" s="31"/>
      <c r="MI88" s="31"/>
      <c r="MJ88" s="31"/>
      <c r="MK88" s="31"/>
      <c r="ML88" s="31"/>
      <c r="MM88" s="31"/>
      <c r="MN88" s="31"/>
      <c r="MO88" s="31"/>
      <c r="MP88" s="31"/>
      <c r="MQ88" s="31"/>
      <c r="MR88" s="31"/>
      <c r="MS88" s="31"/>
      <c r="MT88" s="31"/>
      <c r="MU88" s="31"/>
      <c r="MV88" s="31"/>
      <c r="MW88" s="31"/>
      <c r="MX88" s="31"/>
      <c r="MY88" s="31"/>
      <c r="MZ88" s="31"/>
      <c r="NA88" s="31"/>
      <c r="NB88" s="31"/>
      <c r="NC88" s="31"/>
      <c r="ND88" s="31"/>
      <c r="NE88" s="31"/>
      <c r="NF88" s="31"/>
      <c r="NG88" s="31"/>
      <c r="NH88" s="31"/>
      <c r="NI88" s="31"/>
      <c r="NJ88" s="31"/>
      <c r="NK88" s="31"/>
      <c r="NL88" s="31"/>
      <c r="NM88" s="31"/>
      <c r="NN88" s="31"/>
      <c r="NO88" s="31"/>
      <c r="NP88" s="31"/>
      <c r="NQ88" s="31"/>
      <c r="NR88" s="31"/>
      <c r="NS88" s="31"/>
      <c r="NT88" s="31"/>
      <c r="NU88" s="31"/>
      <c r="NV88" s="31"/>
      <c r="NW88" s="31"/>
      <c r="NX88" s="31"/>
      <c r="NY88" s="31"/>
      <c r="NZ88" s="31"/>
      <c r="OA88" s="31"/>
      <c r="OB88" s="31"/>
      <c r="OC88" s="31"/>
      <c r="OD88" s="31"/>
      <c r="OE88" s="31"/>
      <c r="OF88" s="31"/>
      <c r="OG88" s="31"/>
      <c r="OH88" s="31"/>
      <c r="OI88" s="31"/>
      <c r="OJ88" s="31"/>
      <c r="OK88" s="31"/>
      <c r="OL88" s="31"/>
      <c r="OM88" s="31"/>
      <c r="ON88" s="31"/>
      <c r="OO88" s="31"/>
      <c r="OP88" s="31"/>
      <c r="OQ88" s="31"/>
      <c r="OR88" s="31"/>
      <c r="OS88" s="31"/>
      <c r="OT88" s="31"/>
      <c r="OU88" s="31"/>
      <c r="OV88" s="31"/>
      <c r="OW88" s="31"/>
      <c r="OX88" s="31"/>
      <c r="OY88" s="31"/>
      <c r="OZ88" s="31"/>
      <c r="PA88" s="31"/>
      <c r="PB88" s="31"/>
      <c r="PC88" s="31"/>
      <c r="PD88" s="31"/>
      <c r="PE88" s="31"/>
      <c r="PF88" s="31"/>
      <c r="PG88" s="31"/>
      <c r="PH88" s="31"/>
      <c r="PI88" s="31"/>
      <c r="PJ88" s="31"/>
      <c r="PK88" s="31"/>
      <c r="PL88" s="31"/>
      <c r="PM88" s="31"/>
      <c r="PN88" s="31"/>
      <c r="PO88" s="31"/>
      <c r="PP88" s="31"/>
      <c r="PQ88" s="31"/>
      <c r="PR88" s="31"/>
      <c r="PS88" s="31"/>
      <c r="PT88" s="31"/>
      <c r="PU88" s="31"/>
      <c r="PV88" s="31"/>
      <c r="PW88" s="31"/>
      <c r="PX88" s="31"/>
      <c r="PY88" s="31"/>
      <c r="PZ88" s="31"/>
      <c r="QA88" s="31"/>
      <c r="QB88" s="31"/>
      <c r="QC88" s="31"/>
    </row>
    <row r="89" spans="1:445">
      <c r="A89" s="36" t="s">
        <v>142</v>
      </c>
      <c r="B89" s="33" t="s">
        <v>27</v>
      </c>
      <c r="C89" s="33">
        <v>120</v>
      </c>
      <c r="D89" s="33" t="s">
        <v>28</v>
      </c>
      <c r="E89" s="33"/>
      <c r="F89" s="33">
        <v>1100</v>
      </c>
      <c r="G89" s="33">
        <v>50</v>
      </c>
      <c r="H89" s="33">
        <v>117</v>
      </c>
      <c r="I89" s="33">
        <v>116</v>
      </c>
      <c r="J89" s="40">
        <v>116</v>
      </c>
      <c r="K89" s="33">
        <v>116</v>
      </c>
      <c r="L89" s="33">
        <v>116</v>
      </c>
      <c r="M89" s="33">
        <v>116</v>
      </c>
      <c r="N89" s="33">
        <v>115</v>
      </c>
      <c r="O89" s="33">
        <v>115</v>
      </c>
      <c r="P89" s="33">
        <v>115</v>
      </c>
      <c r="Q89" s="33">
        <v>8</v>
      </c>
      <c r="R89" s="33"/>
      <c r="S89" s="33"/>
      <c r="T89" s="20">
        <f t="shared" si="7"/>
        <v>1100</v>
      </c>
      <c r="U89" s="20">
        <f t="shared" si="6"/>
        <v>0</v>
      </c>
      <c r="V89" s="34">
        <f t="shared" si="9"/>
        <v>1</v>
      </c>
      <c r="W89" s="37"/>
      <c r="X89" s="35" t="str">
        <f t="shared" si="8"/>
        <v/>
      </c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  <c r="DW89" s="31"/>
      <c r="DX89" s="31"/>
      <c r="DY89" s="31"/>
      <c r="DZ89" s="31"/>
      <c r="EA89" s="31"/>
      <c r="EB89" s="31"/>
      <c r="EC89" s="31"/>
      <c r="ED89" s="31"/>
      <c r="EE89" s="31"/>
      <c r="EF89" s="31"/>
      <c r="EG89" s="31"/>
      <c r="EH89" s="31"/>
      <c r="EI89" s="31"/>
      <c r="EJ89" s="31"/>
      <c r="EK89" s="31"/>
      <c r="EL89" s="31"/>
      <c r="EM89" s="31"/>
      <c r="EN89" s="31"/>
      <c r="EO89" s="31"/>
      <c r="EP89" s="31"/>
      <c r="EQ89" s="31"/>
      <c r="ER89" s="31"/>
      <c r="ES89" s="31"/>
      <c r="ET89" s="31"/>
      <c r="EU89" s="31"/>
      <c r="EV89" s="31"/>
      <c r="EW89" s="31"/>
      <c r="EX89" s="31"/>
      <c r="EY89" s="31"/>
      <c r="EZ89" s="31"/>
      <c r="FA89" s="31"/>
      <c r="FB89" s="31"/>
      <c r="FC89" s="31"/>
      <c r="FD89" s="31"/>
      <c r="FE89" s="31"/>
      <c r="FF89" s="31"/>
      <c r="FG89" s="31"/>
      <c r="FH89" s="31"/>
      <c r="FI89" s="31"/>
      <c r="FJ89" s="31"/>
      <c r="FK89" s="31"/>
      <c r="FL89" s="31"/>
      <c r="FM89" s="31"/>
      <c r="FN89" s="31"/>
      <c r="FO89" s="31"/>
      <c r="FP89" s="31"/>
      <c r="FQ89" s="31"/>
      <c r="FR89" s="31"/>
      <c r="FS89" s="31"/>
      <c r="FT89" s="31"/>
      <c r="FU89" s="31"/>
      <c r="FV89" s="31"/>
      <c r="FW89" s="31"/>
      <c r="FX89" s="31"/>
      <c r="FY89" s="31"/>
      <c r="FZ89" s="31"/>
      <c r="GA89" s="31"/>
      <c r="GB89" s="31"/>
      <c r="GC89" s="31"/>
      <c r="GD89" s="31"/>
      <c r="GE89" s="31"/>
      <c r="GF89" s="31"/>
      <c r="GG89" s="31"/>
      <c r="GH89" s="31"/>
      <c r="GI89" s="31"/>
      <c r="GJ89" s="31"/>
      <c r="GK89" s="31"/>
      <c r="GL89" s="31"/>
      <c r="GM89" s="31"/>
      <c r="GN89" s="31"/>
      <c r="GO89" s="31"/>
      <c r="GP89" s="31"/>
      <c r="GQ89" s="31"/>
      <c r="GR89" s="31"/>
      <c r="GS89" s="31"/>
      <c r="GT89" s="31"/>
      <c r="GU89" s="31"/>
      <c r="GV89" s="31"/>
      <c r="GW89" s="31"/>
      <c r="GX89" s="31"/>
      <c r="GY89" s="31"/>
      <c r="GZ89" s="31"/>
      <c r="HA89" s="31"/>
      <c r="HB89" s="31"/>
      <c r="HC89" s="31"/>
      <c r="HD89" s="31"/>
      <c r="HE89" s="31"/>
      <c r="HF89" s="31"/>
      <c r="HG89" s="31"/>
      <c r="HH89" s="31"/>
      <c r="HI89" s="31"/>
      <c r="HJ89" s="31"/>
      <c r="HK89" s="31"/>
      <c r="HL89" s="31"/>
      <c r="HM89" s="31"/>
      <c r="HN89" s="31"/>
      <c r="HO89" s="31"/>
      <c r="HP89" s="31"/>
      <c r="HQ89" s="31"/>
      <c r="HR89" s="31"/>
      <c r="HS89" s="31"/>
      <c r="HT89" s="31"/>
      <c r="HU89" s="31"/>
      <c r="HV89" s="31"/>
      <c r="HW89" s="31"/>
      <c r="HX89" s="31"/>
      <c r="HY89" s="31"/>
      <c r="HZ89" s="31"/>
      <c r="IA89" s="31"/>
      <c r="IB89" s="31"/>
      <c r="IC89" s="31"/>
      <c r="ID89" s="31"/>
      <c r="IE89" s="31"/>
      <c r="IF89" s="31"/>
      <c r="IG89" s="31"/>
      <c r="IH89" s="31"/>
      <c r="II89" s="31"/>
      <c r="IJ89" s="31"/>
      <c r="IK89" s="31"/>
      <c r="IL89" s="31"/>
      <c r="IM89" s="31"/>
      <c r="IN89" s="31"/>
      <c r="IO89" s="31"/>
      <c r="IP89" s="31"/>
      <c r="IQ89" s="31"/>
      <c r="IR89" s="31"/>
      <c r="IS89" s="31"/>
      <c r="IT89" s="31"/>
      <c r="IU89" s="31"/>
      <c r="IV89" s="31"/>
      <c r="IW89" s="31"/>
      <c r="IX89" s="31"/>
      <c r="IY89" s="31"/>
      <c r="IZ89" s="31"/>
      <c r="JA89" s="31"/>
      <c r="JB89" s="31"/>
      <c r="JC89" s="31"/>
      <c r="JD89" s="31"/>
      <c r="JE89" s="31"/>
      <c r="JF89" s="31"/>
      <c r="JG89" s="31"/>
      <c r="JH89" s="31"/>
      <c r="JI89" s="31"/>
      <c r="JJ89" s="31"/>
      <c r="JK89" s="31"/>
      <c r="JL89" s="31"/>
      <c r="JM89" s="31"/>
      <c r="JN89" s="31"/>
      <c r="JO89" s="31"/>
      <c r="JP89" s="31"/>
      <c r="JQ89" s="31"/>
      <c r="JR89" s="31"/>
      <c r="JS89" s="31"/>
      <c r="JT89" s="31"/>
      <c r="JU89" s="31"/>
      <c r="JV89" s="31"/>
      <c r="JW89" s="31"/>
      <c r="JX89" s="31"/>
      <c r="JY89" s="31"/>
      <c r="JZ89" s="31"/>
      <c r="KA89" s="31"/>
      <c r="KB89" s="31"/>
      <c r="KC89" s="31"/>
      <c r="KD89" s="31"/>
      <c r="KE89" s="31"/>
      <c r="KF89" s="31"/>
      <c r="KG89" s="31"/>
      <c r="KH89" s="31"/>
      <c r="KI89" s="31"/>
      <c r="KJ89" s="31"/>
      <c r="KK89" s="31"/>
      <c r="KL89" s="31"/>
      <c r="KM89" s="31"/>
      <c r="KN89" s="31"/>
      <c r="KO89" s="31"/>
      <c r="KP89" s="31"/>
      <c r="KQ89" s="31"/>
      <c r="KR89" s="31"/>
      <c r="KS89" s="31"/>
      <c r="KT89" s="31"/>
      <c r="KU89" s="31"/>
      <c r="KV89" s="31"/>
      <c r="KW89" s="31"/>
      <c r="KX89" s="31"/>
      <c r="KY89" s="31"/>
      <c r="KZ89" s="31"/>
      <c r="LA89" s="31"/>
      <c r="LB89" s="31"/>
      <c r="LC89" s="31"/>
      <c r="LD89" s="31"/>
      <c r="LE89" s="31"/>
      <c r="LF89" s="31"/>
      <c r="LG89" s="31"/>
      <c r="LH89" s="31"/>
      <c r="LI89" s="31"/>
      <c r="LJ89" s="31"/>
      <c r="LK89" s="31"/>
      <c r="LL89" s="31"/>
      <c r="LM89" s="31"/>
      <c r="LN89" s="31"/>
      <c r="LO89" s="31"/>
      <c r="LP89" s="31"/>
      <c r="LQ89" s="31"/>
      <c r="LR89" s="31"/>
      <c r="LS89" s="31"/>
      <c r="LT89" s="31"/>
      <c r="LU89" s="31"/>
      <c r="LV89" s="31"/>
      <c r="LW89" s="31"/>
      <c r="LX89" s="31"/>
      <c r="LY89" s="31"/>
      <c r="LZ89" s="31"/>
      <c r="MA89" s="31"/>
      <c r="MB89" s="31"/>
      <c r="MC89" s="31"/>
      <c r="MD89" s="31"/>
      <c r="ME89" s="31"/>
      <c r="MF89" s="31"/>
      <c r="MG89" s="31"/>
      <c r="MH89" s="31"/>
      <c r="MI89" s="31"/>
      <c r="MJ89" s="31"/>
      <c r="MK89" s="31"/>
      <c r="ML89" s="31"/>
      <c r="MM89" s="31"/>
      <c r="MN89" s="31"/>
      <c r="MO89" s="31"/>
      <c r="MP89" s="31"/>
      <c r="MQ89" s="31"/>
      <c r="MR89" s="31"/>
      <c r="MS89" s="31"/>
      <c r="MT89" s="31"/>
      <c r="MU89" s="31"/>
      <c r="MV89" s="31"/>
      <c r="MW89" s="31"/>
      <c r="MX89" s="31"/>
      <c r="MY89" s="31"/>
      <c r="MZ89" s="31"/>
      <c r="NA89" s="31"/>
      <c r="NB89" s="31"/>
      <c r="NC89" s="31"/>
      <c r="ND89" s="31"/>
      <c r="NE89" s="31"/>
      <c r="NF89" s="31"/>
      <c r="NG89" s="31"/>
      <c r="NH89" s="31"/>
      <c r="NI89" s="31"/>
      <c r="NJ89" s="31"/>
      <c r="NK89" s="31"/>
      <c r="NL89" s="31"/>
      <c r="NM89" s="31"/>
      <c r="NN89" s="31"/>
      <c r="NO89" s="31"/>
      <c r="NP89" s="31"/>
      <c r="NQ89" s="31"/>
      <c r="NR89" s="31"/>
      <c r="NS89" s="31"/>
      <c r="NT89" s="31"/>
      <c r="NU89" s="31"/>
      <c r="NV89" s="31"/>
      <c r="NW89" s="31"/>
      <c r="NX89" s="31"/>
      <c r="NY89" s="31"/>
      <c r="NZ89" s="31"/>
      <c r="OA89" s="31"/>
      <c r="OB89" s="31"/>
      <c r="OC89" s="31"/>
      <c r="OD89" s="31"/>
      <c r="OE89" s="31"/>
      <c r="OF89" s="31"/>
      <c r="OG89" s="31"/>
      <c r="OH89" s="31"/>
      <c r="OI89" s="31"/>
      <c r="OJ89" s="31"/>
      <c r="OK89" s="31"/>
      <c r="OL89" s="31"/>
      <c r="OM89" s="31"/>
      <c r="ON89" s="31"/>
      <c r="OO89" s="31"/>
      <c r="OP89" s="31"/>
      <c r="OQ89" s="31"/>
      <c r="OR89" s="31"/>
      <c r="OS89" s="31"/>
      <c r="OT89" s="31"/>
      <c r="OU89" s="31"/>
      <c r="OV89" s="31"/>
      <c r="OW89" s="31"/>
      <c r="OX89" s="31"/>
      <c r="OY89" s="31"/>
      <c r="OZ89" s="31"/>
      <c r="PA89" s="31"/>
      <c r="PB89" s="31"/>
      <c r="PC89" s="31"/>
      <c r="PD89" s="31"/>
      <c r="PE89" s="31"/>
      <c r="PF89" s="31"/>
      <c r="PG89" s="31"/>
      <c r="PH89" s="31"/>
      <c r="PI89" s="31"/>
      <c r="PJ89" s="31"/>
      <c r="PK89" s="31"/>
      <c r="PL89" s="31"/>
      <c r="PM89" s="31"/>
      <c r="PN89" s="31"/>
      <c r="PO89" s="31"/>
      <c r="PP89" s="31"/>
      <c r="PQ89" s="31"/>
      <c r="PR89" s="31"/>
      <c r="PS89" s="31"/>
      <c r="PT89" s="31"/>
      <c r="PU89" s="31"/>
      <c r="PV89" s="31"/>
      <c r="PW89" s="31"/>
      <c r="PX89" s="31"/>
      <c r="PY89" s="31"/>
      <c r="PZ89" s="31"/>
      <c r="QA89" s="31"/>
      <c r="QB89" s="31"/>
      <c r="QC89" s="31"/>
    </row>
    <row r="90" spans="1:445">
      <c r="A90" s="36" t="s">
        <v>142</v>
      </c>
      <c r="B90" s="33" t="s">
        <v>27</v>
      </c>
      <c r="C90" s="33"/>
      <c r="D90" s="33" t="s">
        <v>143</v>
      </c>
      <c r="E90" s="33"/>
      <c r="F90" s="33">
        <v>800</v>
      </c>
      <c r="G90" s="33">
        <v>50</v>
      </c>
      <c r="H90" s="33">
        <v>83</v>
      </c>
      <c r="I90" s="33">
        <v>83</v>
      </c>
      <c r="J90" s="38">
        <v>83</v>
      </c>
      <c r="K90" s="33">
        <v>83</v>
      </c>
      <c r="L90" s="33">
        <v>83</v>
      </c>
      <c r="M90" s="33">
        <v>83</v>
      </c>
      <c r="N90" s="33">
        <v>84</v>
      </c>
      <c r="O90" s="33">
        <v>84</v>
      </c>
      <c r="P90" s="33">
        <v>84</v>
      </c>
      <c r="Q90" s="33"/>
      <c r="R90" s="33"/>
      <c r="S90" s="33"/>
      <c r="T90" s="20">
        <f t="shared" si="7"/>
        <v>800</v>
      </c>
      <c r="U90" s="20">
        <f t="shared" si="6"/>
        <v>0</v>
      </c>
      <c r="V90" s="34">
        <f t="shared" si="9"/>
        <v>1</v>
      </c>
      <c r="W90" s="37"/>
      <c r="X90" s="35" t="str">
        <f t="shared" si="8"/>
        <v/>
      </c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  <c r="DW90" s="31"/>
      <c r="DX90" s="31"/>
      <c r="DY90" s="31"/>
      <c r="DZ90" s="31"/>
      <c r="EA90" s="31"/>
      <c r="EB90" s="31"/>
      <c r="EC90" s="31"/>
      <c r="ED90" s="31"/>
      <c r="EE90" s="31"/>
      <c r="EF90" s="31"/>
      <c r="EG90" s="31"/>
      <c r="EH90" s="31"/>
      <c r="EI90" s="31"/>
      <c r="EJ90" s="31"/>
      <c r="EK90" s="31"/>
      <c r="EL90" s="31"/>
      <c r="EM90" s="31"/>
      <c r="EN90" s="31"/>
      <c r="EO90" s="31"/>
      <c r="EP90" s="31"/>
      <c r="EQ90" s="31"/>
      <c r="ER90" s="31"/>
      <c r="ES90" s="31"/>
      <c r="ET90" s="31"/>
      <c r="EU90" s="31"/>
      <c r="EV90" s="31"/>
      <c r="EW90" s="31"/>
      <c r="EX90" s="31"/>
      <c r="EY90" s="31"/>
      <c r="EZ90" s="31"/>
      <c r="FA90" s="31"/>
      <c r="FB90" s="31"/>
      <c r="FC90" s="31"/>
      <c r="FD90" s="31"/>
      <c r="FE90" s="31"/>
      <c r="FF90" s="31"/>
      <c r="FG90" s="31"/>
      <c r="FH90" s="31"/>
      <c r="FI90" s="31"/>
      <c r="FJ90" s="31"/>
      <c r="FK90" s="31"/>
      <c r="FL90" s="31"/>
      <c r="FM90" s="31"/>
      <c r="FN90" s="31"/>
      <c r="FO90" s="31"/>
      <c r="FP90" s="31"/>
      <c r="FQ90" s="31"/>
      <c r="FR90" s="31"/>
      <c r="FS90" s="31"/>
      <c r="FT90" s="31"/>
      <c r="FU90" s="31"/>
      <c r="FV90" s="31"/>
      <c r="FW90" s="31"/>
      <c r="FX90" s="31"/>
      <c r="FY90" s="31"/>
      <c r="FZ90" s="31"/>
      <c r="GA90" s="31"/>
      <c r="GB90" s="31"/>
      <c r="GC90" s="31"/>
      <c r="GD90" s="31"/>
      <c r="GE90" s="31"/>
      <c r="GF90" s="31"/>
      <c r="GG90" s="31"/>
      <c r="GH90" s="31"/>
      <c r="GI90" s="31"/>
      <c r="GJ90" s="31"/>
      <c r="GK90" s="31"/>
      <c r="GL90" s="31"/>
      <c r="GM90" s="31"/>
      <c r="GN90" s="31"/>
      <c r="GO90" s="31"/>
      <c r="GP90" s="31"/>
      <c r="GQ90" s="31"/>
      <c r="GR90" s="31"/>
      <c r="GS90" s="31"/>
      <c r="GT90" s="31"/>
      <c r="GU90" s="31"/>
      <c r="GV90" s="31"/>
      <c r="GW90" s="31"/>
      <c r="GX90" s="31"/>
      <c r="GY90" s="31"/>
      <c r="GZ90" s="31"/>
      <c r="HA90" s="31"/>
      <c r="HB90" s="31"/>
      <c r="HC90" s="31"/>
      <c r="HD90" s="31"/>
      <c r="HE90" s="31"/>
      <c r="HF90" s="31"/>
      <c r="HG90" s="31"/>
      <c r="HH90" s="31"/>
      <c r="HI90" s="31"/>
      <c r="HJ90" s="31"/>
      <c r="HK90" s="31"/>
      <c r="HL90" s="31"/>
      <c r="HM90" s="31"/>
      <c r="HN90" s="31"/>
      <c r="HO90" s="31"/>
      <c r="HP90" s="31"/>
      <c r="HQ90" s="31"/>
      <c r="HR90" s="31"/>
      <c r="HS90" s="31"/>
      <c r="HT90" s="31"/>
      <c r="HU90" s="31"/>
      <c r="HV90" s="31"/>
      <c r="HW90" s="31"/>
      <c r="HX90" s="31"/>
      <c r="HY90" s="31"/>
      <c r="HZ90" s="31"/>
      <c r="IA90" s="31"/>
      <c r="IB90" s="31"/>
      <c r="IC90" s="31"/>
      <c r="ID90" s="31"/>
      <c r="IE90" s="31"/>
      <c r="IF90" s="31"/>
      <c r="IG90" s="31"/>
      <c r="IH90" s="31"/>
      <c r="II90" s="31"/>
      <c r="IJ90" s="31"/>
      <c r="IK90" s="31"/>
      <c r="IL90" s="31"/>
      <c r="IM90" s="31"/>
      <c r="IN90" s="31"/>
      <c r="IO90" s="31"/>
      <c r="IP90" s="31"/>
      <c r="IQ90" s="31"/>
      <c r="IR90" s="31"/>
      <c r="IS90" s="31"/>
      <c r="IT90" s="31"/>
      <c r="IU90" s="31"/>
      <c r="IV90" s="31"/>
      <c r="IW90" s="31"/>
      <c r="IX90" s="31"/>
      <c r="IY90" s="31"/>
      <c r="IZ90" s="31"/>
      <c r="JA90" s="31"/>
      <c r="JB90" s="31"/>
      <c r="JC90" s="31"/>
      <c r="JD90" s="31"/>
      <c r="JE90" s="31"/>
      <c r="JF90" s="31"/>
      <c r="JG90" s="31"/>
      <c r="JH90" s="31"/>
      <c r="JI90" s="31"/>
      <c r="JJ90" s="31"/>
      <c r="JK90" s="31"/>
      <c r="JL90" s="31"/>
      <c r="JM90" s="31"/>
      <c r="JN90" s="31"/>
      <c r="JO90" s="31"/>
      <c r="JP90" s="31"/>
      <c r="JQ90" s="31"/>
      <c r="JR90" s="31"/>
      <c r="JS90" s="31"/>
      <c r="JT90" s="31"/>
      <c r="JU90" s="31"/>
      <c r="JV90" s="31"/>
      <c r="JW90" s="31"/>
      <c r="JX90" s="31"/>
      <c r="JY90" s="31"/>
      <c r="JZ90" s="31"/>
      <c r="KA90" s="31"/>
      <c r="KB90" s="31"/>
      <c r="KC90" s="31"/>
      <c r="KD90" s="31"/>
      <c r="KE90" s="31"/>
      <c r="KF90" s="31"/>
      <c r="KG90" s="31"/>
      <c r="KH90" s="31"/>
      <c r="KI90" s="31"/>
      <c r="KJ90" s="31"/>
      <c r="KK90" s="31"/>
      <c r="KL90" s="31"/>
      <c r="KM90" s="31"/>
      <c r="KN90" s="31"/>
      <c r="KO90" s="31"/>
      <c r="KP90" s="31"/>
      <c r="KQ90" s="31"/>
      <c r="KR90" s="31"/>
      <c r="KS90" s="31"/>
      <c r="KT90" s="31"/>
      <c r="KU90" s="31"/>
      <c r="KV90" s="31"/>
      <c r="KW90" s="31"/>
      <c r="KX90" s="31"/>
      <c r="KY90" s="31"/>
      <c r="KZ90" s="31"/>
      <c r="LA90" s="31"/>
      <c r="LB90" s="31"/>
      <c r="LC90" s="31"/>
      <c r="LD90" s="31"/>
      <c r="LE90" s="31"/>
      <c r="LF90" s="31"/>
      <c r="LG90" s="31"/>
      <c r="LH90" s="31"/>
      <c r="LI90" s="31"/>
      <c r="LJ90" s="31"/>
      <c r="LK90" s="31"/>
      <c r="LL90" s="31"/>
      <c r="LM90" s="31"/>
      <c r="LN90" s="31"/>
      <c r="LO90" s="31"/>
      <c r="LP90" s="31"/>
      <c r="LQ90" s="31"/>
      <c r="LR90" s="31"/>
      <c r="LS90" s="31"/>
      <c r="LT90" s="31"/>
      <c r="LU90" s="31"/>
      <c r="LV90" s="31"/>
      <c r="LW90" s="31"/>
      <c r="LX90" s="31"/>
      <c r="LY90" s="31"/>
      <c r="LZ90" s="31"/>
      <c r="MA90" s="31"/>
      <c r="MB90" s="31"/>
      <c r="MC90" s="31"/>
      <c r="MD90" s="31"/>
      <c r="ME90" s="31"/>
      <c r="MF90" s="31"/>
      <c r="MG90" s="31"/>
      <c r="MH90" s="31"/>
      <c r="MI90" s="31"/>
      <c r="MJ90" s="31"/>
      <c r="MK90" s="31"/>
      <c r="ML90" s="31"/>
      <c r="MM90" s="31"/>
      <c r="MN90" s="31"/>
      <c r="MO90" s="31"/>
      <c r="MP90" s="31"/>
      <c r="MQ90" s="31"/>
      <c r="MR90" s="31"/>
      <c r="MS90" s="31"/>
      <c r="MT90" s="31"/>
      <c r="MU90" s="31"/>
      <c r="MV90" s="31"/>
      <c r="MW90" s="31"/>
      <c r="MX90" s="31"/>
      <c r="MY90" s="31"/>
      <c r="MZ90" s="31"/>
      <c r="NA90" s="31"/>
      <c r="NB90" s="31"/>
      <c r="NC90" s="31"/>
      <c r="ND90" s="31"/>
      <c r="NE90" s="31"/>
      <c r="NF90" s="31"/>
      <c r="NG90" s="31"/>
      <c r="NH90" s="31"/>
      <c r="NI90" s="31"/>
      <c r="NJ90" s="31"/>
      <c r="NK90" s="31"/>
      <c r="NL90" s="31"/>
      <c r="NM90" s="31"/>
      <c r="NN90" s="31"/>
      <c r="NO90" s="31"/>
      <c r="NP90" s="31"/>
      <c r="NQ90" s="31"/>
      <c r="NR90" s="31"/>
      <c r="NS90" s="31"/>
      <c r="NT90" s="31"/>
      <c r="NU90" s="31"/>
      <c r="NV90" s="31"/>
      <c r="NW90" s="31"/>
      <c r="NX90" s="31"/>
      <c r="NY90" s="31"/>
      <c r="NZ90" s="31"/>
      <c r="OA90" s="31"/>
      <c r="OB90" s="31"/>
      <c r="OC90" s="31"/>
      <c r="OD90" s="31"/>
      <c r="OE90" s="31"/>
      <c r="OF90" s="31"/>
      <c r="OG90" s="31"/>
      <c r="OH90" s="31"/>
      <c r="OI90" s="31"/>
      <c r="OJ90" s="31"/>
      <c r="OK90" s="31"/>
      <c r="OL90" s="31"/>
      <c r="OM90" s="31"/>
      <c r="ON90" s="31"/>
      <c r="OO90" s="31"/>
      <c r="OP90" s="31"/>
      <c r="OQ90" s="31"/>
      <c r="OR90" s="31"/>
      <c r="OS90" s="31"/>
      <c r="OT90" s="31"/>
      <c r="OU90" s="31"/>
      <c r="OV90" s="31"/>
      <c r="OW90" s="31"/>
      <c r="OX90" s="31"/>
      <c r="OY90" s="31"/>
      <c r="OZ90" s="31"/>
      <c r="PA90" s="31"/>
      <c r="PB90" s="31"/>
      <c r="PC90" s="31"/>
      <c r="PD90" s="31"/>
      <c r="PE90" s="31"/>
      <c r="PF90" s="31"/>
      <c r="PG90" s="31"/>
      <c r="PH90" s="31"/>
      <c r="PI90" s="31"/>
      <c r="PJ90" s="31"/>
      <c r="PK90" s="31"/>
      <c r="PL90" s="31"/>
      <c r="PM90" s="31"/>
      <c r="PN90" s="31"/>
      <c r="PO90" s="31"/>
      <c r="PP90" s="31"/>
      <c r="PQ90" s="31"/>
      <c r="PR90" s="31"/>
      <c r="PS90" s="31"/>
      <c r="PT90" s="31"/>
      <c r="PU90" s="31"/>
      <c r="PV90" s="31"/>
      <c r="PW90" s="31"/>
      <c r="PX90" s="31"/>
      <c r="PY90" s="31"/>
      <c r="PZ90" s="31"/>
      <c r="QA90" s="31"/>
      <c r="QB90" s="31"/>
      <c r="QC90" s="31"/>
    </row>
    <row r="91" spans="1:445" s="44" customFormat="1">
      <c r="A91" s="36" t="s">
        <v>144</v>
      </c>
      <c r="B91" s="33" t="s">
        <v>27</v>
      </c>
      <c r="C91" s="33"/>
      <c r="D91" s="33" t="s">
        <v>38</v>
      </c>
      <c r="E91" s="33"/>
      <c r="F91" s="33">
        <v>900</v>
      </c>
      <c r="G91" s="33">
        <v>94</v>
      </c>
      <c r="H91" s="33"/>
      <c r="I91" s="33">
        <v>90</v>
      </c>
      <c r="J91" s="33">
        <v>90</v>
      </c>
      <c r="K91" s="33">
        <v>90</v>
      </c>
      <c r="L91" s="33">
        <v>90</v>
      </c>
      <c r="M91" s="33">
        <v>90</v>
      </c>
      <c r="N91" s="33">
        <v>90</v>
      </c>
      <c r="O91" s="33">
        <v>180</v>
      </c>
      <c r="P91" s="33">
        <v>86</v>
      </c>
      <c r="Q91" s="33"/>
      <c r="R91" s="33"/>
      <c r="S91" s="33"/>
      <c r="T91" s="20">
        <f t="shared" si="7"/>
        <v>900</v>
      </c>
      <c r="U91" s="20">
        <f t="shared" si="6"/>
        <v>0</v>
      </c>
      <c r="V91" s="34">
        <f t="shared" si="9"/>
        <v>1</v>
      </c>
      <c r="W91" s="37"/>
      <c r="X91" s="35" t="str">
        <f t="shared" si="8"/>
        <v/>
      </c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  <c r="DW91" s="31"/>
      <c r="DX91" s="31"/>
      <c r="DY91" s="31"/>
      <c r="DZ91" s="31"/>
      <c r="EA91" s="31"/>
      <c r="EB91" s="31"/>
      <c r="EC91" s="31"/>
      <c r="ED91" s="31"/>
      <c r="EE91" s="31"/>
      <c r="EF91" s="31"/>
      <c r="EG91" s="31"/>
      <c r="EH91" s="31"/>
      <c r="EI91" s="31"/>
      <c r="EJ91" s="31"/>
      <c r="EK91" s="31"/>
      <c r="EL91" s="31"/>
      <c r="EM91" s="31"/>
      <c r="EN91" s="31"/>
      <c r="EO91" s="31"/>
      <c r="EP91" s="31"/>
      <c r="EQ91" s="31"/>
      <c r="ER91" s="31"/>
      <c r="ES91" s="31"/>
      <c r="ET91" s="31"/>
      <c r="EU91" s="31"/>
      <c r="EV91" s="31"/>
      <c r="EW91" s="31"/>
      <c r="EX91" s="31"/>
      <c r="EY91" s="31"/>
      <c r="EZ91" s="31"/>
      <c r="FA91" s="31"/>
      <c r="FB91" s="31"/>
      <c r="FC91" s="31"/>
      <c r="FD91" s="31"/>
      <c r="FE91" s="31"/>
      <c r="FF91" s="31"/>
      <c r="FG91" s="31"/>
      <c r="FH91" s="31"/>
      <c r="FI91" s="31"/>
      <c r="FJ91" s="31"/>
      <c r="FK91" s="31"/>
      <c r="FL91" s="31"/>
      <c r="FM91" s="31"/>
      <c r="FN91" s="31"/>
      <c r="FO91" s="31"/>
      <c r="FP91" s="31"/>
      <c r="FQ91" s="31"/>
      <c r="FR91" s="31"/>
      <c r="FS91" s="31"/>
      <c r="FT91" s="31"/>
      <c r="FU91" s="31"/>
      <c r="FV91" s="31"/>
      <c r="FW91" s="31"/>
      <c r="FX91" s="31"/>
      <c r="FY91" s="31"/>
      <c r="FZ91" s="31"/>
      <c r="GA91" s="31"/>
      <c r="GB91" s="31"/>
      <c r="GC91" s="31"/>
      <c r="GD91" s="31"/>
      <c r="GE91" s="31"/>
      <c r="GF91" s="31"/>
      <c r="GG91" s="31"/>
      <c r="GH91" s="31"/>
      <c r="GI91" s="31"/>
      <c r="GJ91" s="31"/>
      <c r="GK91" s="31"/>
      <c r="GL91" s="31"/>
      <c r="GM91" s="31"/>
      <c r="GN91" s="31"/>
      <c r="GO91" s="31"/>
      <c r="GP91" s="31"/>
      <c r="GQ91" s="31"/>
      <c r="GR91" s="31"/>
      <c r="GS91" s="31"/>
      <c r="GT91" s="31"/>
      <c r="GU91" s="31"/>
      <c r="GV91" s="31"/>
      <c r="GW91" s="31"/>
      <c r="GX91" s="31"/>
      <c r="GY91" s="31"/>
      <c r="GZ91" s="31"/>
      <c r="HA91" s="31"/>
      <c r="HB91" s="31"/>
      <c r="HC91" s="31"/>
      <c r="HD91" s="31"/>
      <c r="HE91" s="31"/>
      <c r="HF91" s="31"/>
      <c r="HG91" s="31"/>
      <c r="HH91" s="31"/>
      <c r="HI91" s="31"/>
      <c r="HJ91" s="31"/>
      <c r="HK91" s="31"/>
      <c r="HL91" s="31"/>
      <c r="HM91" s="31"/>
      <c r="HN91" s="31"/>
      <c r="HO91" s="31"/>
      <c r="HP91" s="31"/>
      <c r="HQ91" s="31"/>
      <c r="HR91" s="31"/>
      <c r="HS91" s="31"/>
      <c r="HT91" s="31"/>
      <c r="HU91" s="31"/>
      <c r="HV91" s="31"/>
      <c r="HW91" s="31"/>
      <c r="HX91" s="31"/>
      <c r="HY91" s="31"/>
      <c r="HZ91" s="31"/>
      <c r="IA91" s="31"/>
      <c r="IB91" s="31"/>
      <c r="IC91" s="31"/>
      <c r="ID91" s="31"/>
      <c r="IE91" s="31"/>
      <c r="IF91" s="31"/>
      <c r="IG91" s="31"/>
      <c r="IH91" s="31"/>
      <c r="II91" s="31"/>
      <c r="IJ91" s="31"/>
      <c r="IK91" s="31"/>
      <c r="IL91" s="31"/>
      <c r="IM91" s="31"/>
      <c r="IN91" s="31"/>
      <c r="IO91" s="31"/>
      <c r="IP91" s="31"/>
      <c r="IQ91" s="31"/>
      <c r="IR91" s="31"/>
      <c r="IS91" s="31"/>
      <c r="IT91" s="31"/>
      <c r="IU91" s="31"/>
      <c r="IV91" s="31"/>
      <c r="IW91" s="31"/>
      <c r="IX91" s="31"/>
      <c r="IY91" s="31"/>
      <c r="IZ91" s="31"/>
      <c r="JA91" s="31"/>
      <c r="JB91" s="31"/>
      <c r="JC91" s="31"/>
      <c r="JD91" s="31"/>
      <c r="JE91" s="31"/>
      <c r="JF91" s="31"/>
      <c r="JG91" s="31"/>
      <c r="JH91" s="31"/>
      <c r="JI91" s="31"/>
      <c r="JJ91" s="31"/>
      <c r="JK91" s="31"/>
      <c r="JL91" s="31"/>
      <c r="JM91" s="31"/>
      <c r="JN91" s="31"/>
      <c r="JO91" s="31"/>
      <c r="JP91" s="31"/>
      <c r="JQ91" s="31"/>
      <c r="JR91" s="31"/>
      <c r="JS91" s="31"/>
      <c r="JT91" s="31"/>
      <c r="JU91" s="31"/>
      <c r="JV91" s="31"/>
      <c r="JW91" s="31"/>
      <c r="JX91" s="31"/>
      <c r="JY91" s="31"/>
      <c r="JZ91" s="31"/>
      <c r="KA91" s="31"/>
      <c r="KB91" s="31"/>
      <c r="KC91" s="31"/>
      <c r="KD91" s="31"/>
      <c r="KE91" s="31"/>
      <c r="KF91" s="31"/>
      <c r="KG91" s="31"/>
      <c r="KH91" s="31"/>
      <c r="KI91" s="31"/>
      <c r="KJ91" s="31"/>
      <c r="KK91" s="31"/>
      <c r="KL91" s="31"/>
      <c r="KM91" s="31"/>
      <c r="KN91" s="31"/>
      <c r="KO91" s="31"/>
      <c r="KP91" s="31"/>
      <c r="KQ91" s="31"/>
      <c r="KR91" s="31"/>
      <c r="KS91" s="31"/>
      <c r="KT91" s="31"/>
      <c r="KU91" s="31"/>
      <c r="KV91" s="31"/>
      <c r="KW91" s="31"/>
      <c r="KX91" s="31"/>
      <c r="KY91" s="31"/>
      <c r="KZ91" s="31"/>
      <c r="LA91" s="31"/>
      <c r="LB91" s="31"/>
      <c r="LC91" s="31"/>
      <c r="LD91" s="31"/>
      <c r="LE91" s="31"/>
      <c r="LF91" s="31"/>
      <c r="LG91" s="31"/>
      <c r="LH91" s="31"/>
      <c r="LI91" s="31"/>
      <c r="LJ91" s="31"/>
      <c r="LK91" s="31"/>
      <c r="LL91" s="31"/>
      <c r="LM91" s="31"/>
      <c r="LN91" s="31"/>
      <c r="LO91" s="31"/>
      <c r="LP91" s="31"/>
      <c r="LQ91" s="31"/>
      <c r="LR91" s="31"/>
      <c r="LS91" s="31"/>
      <c r="LT91" s="31"/>
      <c r="LU91" s="31"/>
      <c r="LV91" s="31"/>
      <c r="LW91" s="31"/>
      <c r="LX91" s="31"/>
      <c r="LY91" s="31"/>
      <c r="LZ91" s="31"/>
      <c r="MA91" s="31"/>
      <c r="MB91" s="31"/>
      <c r="MC91" s="31"/>
      <c r="MD91" s="31"/>
      <c r="ME91" s="31"/>
      <c r="MF91" s="31"/>
      <c r="MG91" s="31"/>
      <c r="MH91" s="31"/>
      <c r="MI91" s="31"/>
      <c r="MJ91" s="31"/>
      <c r="MK91" s="31"/>
      <c r="ML91" s="31"/>
      <c r="MM91" s="31"/>
      <c r="MN91" s="31"/>
      <c r="MO91" s="31"/>
      <c r="MP91" s="31"/>
      <c r="MQ91" s="31"/>
      <c r="MR91" s="31"/>
      <c r="MS91" s="31"/>
      <c r="MT91" s="31"/>
      <c r="MU91" s="31"/>
      <c r="MV91" s="31"/>
      <c r="MW91" s="31"/>
      <c r="MX91" s="31"/>
      <c r="MY91" s="31"/>
      <c r="MZ91" s="31"/>
      <c r="NA91" s="31"/>
      <c r="NB91" s="31"/>
      <c r="NC91" s="31"/>
      <c r="ND91" s="31"/>
      <c r="NE91" s="31"/>
      <c r="NF91" s="31"/>
      <c r="NG91" s="31"/>
      <c r="NH91" s="31"/>
      <c r="NI91" s="31"/>
      <c r="NJ91" s="31"/>
      <c r="NK91" s="31"/>
      <c r="NL91" s="31"/>
      <c r="NM91" s="31"/>
      <c r="NN91" s="31"/>
      <c r="NO91" s="31"/>
      <c r="NP91" s="31"/>
      <c r="NQ91" s="31"/>
      <c r="NR91" s="31"/>
      <c r="NS91" s="31"/>
      <c r="NT91" s="31"/>
      <c r="NU91" s="31"/>
      <c r="NV91" s="31"/>
      <c r="NW91" s="31"/>
      <c r="NX91" s="31"/>
      <c r="NY91" s="31"/>
      <c r="NZ91" s="31"/>
      <c r="OA91" s="31"/>
      <c r="OB91" s="31"/>
      <c r="OC91" s="31"/>
      <c r="OD91" s="31"/>
      <c r="OE91" s="31"/>
      <c r="OF91" s="31"/>
      <c r="OG91" s="31"/>
      <c r="OH91" s="31"/>
      <c r="OI91" s="31"/>
      <c r="OJ91" s="31"/>
      <c r="OK91" s="31"/>
      <c r="OL91" s="31"/>
      <c r="OM91" s="31"/>
      <c r="ON91" s="31"/>
      <c r="OO91" s="31"/>
      <c r="OP91" s="31"/>
      <c r="OQ91" s="31"/>
      <c r="OR91" s="31"/>
      <c r="OS91" s="31"/>
      <c r="OT91" s="31"/>
      <c r="OU91" s="31"/>
      <c r="OV91" s="31"/>
      <c r="OW91" s="31"/>
      <c r="OX91" s="31"/>
      <c r="OY91" s="31"/>
      <c r="OZ91" s="31"/>
      <c r="PA91" s="31"/>
      <c r="PB91" s="31"/>
      <c r="PC91" s="31"/>
      <c r="PD91" s="31"/>
      <c r="PE91" s="31"/>
      <c r="PF91" s="31"/>
      <c r="PG91" s="31"/>
      <c r="PH91" s="31"/>
      <c r="PI91" s="31"/>
      <c r="PJ91" s="31"/>
      <c r="PK91" s="31"/>
      <c r="PL91" s="31"/>
      <c r="PM91" s="31"/>
      <c r="PN91" s="31"/>
      <c r="PO91" s="31"/>
      <c r="PP91" s="31"/>
      <c r="PQ91" s="31"/>
      <c r="PR91" s="31"/>
      <c r="PS91" s="31"/>
      <c r="PT91" s="31"/>
      <c r="PU91" s="31"/>
      <c r="PV91" s="31"/>
      <c r="PW91" s="31"/>
      <c r="PX91" s="31"/>
      <c r="PY91" s="31"/>
      <c r="PZ91" s="31"/>
      <c r="QA91" s="31"/>
      <c r="QB91" s="31"/>
      <c r="QC91" s="31"/>
    </row>
    <row r="92" spans="1:445">
      <c r="A92" s="36" t="s">
        <v>145</v>
      </c>
      <c r="B92" s="33" t="s">
        <v>27</v>
      </c>
      <c r="C92" s="33"/>
      <c r="D92" s="33" t="s">
        <v>82</v>
      </c>
      <c r="E92" s="33"/>
      <c r="F92" s="33">
        <v>900</v>
      </c>
      <c r="G92" s="33">
        <v>94</v>
      </c>
      <c r="H92" s="33"/>
      <c r="I92" s="33">
        <v>90</v>
      </c>
      <c r="J92" s="33">
        <v>90</v>
      </c>
      <c r="K92" s="33">
        <v>90</v>
      </c>
      <c r="L92" s="33">
        <v>90</v>
      </c>
      <c r="M92" s="33">
        <v>90</v>
      </c>
      <c r="N92" s="33">
        <v>90</v>
      </c>
      <c r="O92" s="33">
        <v>180</v>
      </c>
      <c r="P92" s="33">
        <v>86</v>
      </c>
      <c r="Q92" s="33"/>
      <c r="R92" s="33"/>
      <c r="S92" s="33"/>
      <c r="T92" s="20">
        <f t="shared" si="7"/>
        <v>900</v>
      </c>
      <c r="U92" s="20">
        <f t="shared" si="6"/>
        <v>0</v>
      </c>
      <c r="V92" s="34">
        <f t="shared" si="9"/>
        <v>1</v>
      </c>
      <c r="X92" s="35" t="str">
        <f t="shared" si="8"/>
        <v/>
      </c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  <c r="CJ92" s="31"/>
      <c r="CK92" s="31"/>
      <c r="CL92" s="31"/>
      <c r="CM92" s="31"/>
      <c r="CN92" s="31"/>
      <c r="CO92" s="31"/>
      <c r="CP92" s="31"/>
      <c r="CQ92" s="31"/>
      <c r="CR92" s="31"/>
      <c r="CS92" s="31"/>
      <c r="CT92" s="31"/>
      <c r="CU92" s="31"/>
      <c r="CV92" s="31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  <c r="DW92" s="31"/>
      <c r="DX92" s="31"/>
      <c r="DY92" s="31"/>
      <c r="DZ92" s="31"/>
      <c r="EA92" s="31"/>
      <c r="EB92" s="31"/>
      <c r="EC92" s="31"/>
      <c r="ED92" s="31"/>
      <c r="EE92" s="31"/>
      <c r="EF92" s="31"/>
      <c r="EG92" s="31"/>
      <c r="EH92" s="31"/>
      <c r="EI92" s="31"/>
      <c r="EJ92" s="31"/>
      <c r="EK92" s="31"/>
      <c r="EL92" s="31"/>
      <c r="EM92" s="31"/>
      <c r="EN92" s="31"/>
      <c r="EO92" s="31"/>
      <c r="EP92" s="31"/>
      <c r="EQ92" s="31"/>
      <c r="ER92" s="31"/>
      <c r="ES92" s="31"/>
      <c r="ET92" s="31"/>
      <c r="EU92" s="31"/>
      <c r="EV92" s="31"/>
      <c r="EW92" s="31"/>
      <c r="EX92" s="31"/>
      <c r="EY92" s="31"/>
      <c r="EZ92" s="31"/>
      <c r="FA92" s="31"/>
      <c r="FB92" s="31"/>
      <c r="FC92" s="31"/>
      <c r="FD92" s="31"/>
      <c r="FE92" s="31"/>
      <c r="FF92" s="31"/>
      <c r="FG92" s="31"/>
      <c r="FH92" s="31"/>
      <c r="FI92" s="31"/>
      <c r="FJ92" s="31"/>
      <c r="FK92" s="31"/>
      <c r="FL92" s="31"/>
      <c r="FM92" s="31"/>
      <c r="FN92" s="31"/>
      <c r="FO92" s="31"/>
      <c r="FP92" s="31"/>
      <c r="FQ92" s="31"/>
      <c r="FR92" s="31"/>
      <c r="FS92" s="31"/>
      <c r="FT92" s="31"/>
      <c r="FU92" s="31"/>
      <c r="FV92" s="31"/>
      <c r="FW92" s="31"/>
      <c r="FX92" s="31"/>
      <c r="FY92" s="31"/>
      <c r="FZ92" s="31"/>
      <c r="GA92" s="31"/>
      <c r="GB92" s="31"/>
      <c r="GC92" s="31"/>
      <c r="GD92" s="31"/>
      <c r="GE92" s="31"/>
      <c r="GF92" s="31"/>
      <c r="GG92" s="31"/>
      <c r="GH92" s="31"/>
      <c r="GI92" s="31"/>
      <c r="GJ92" s="31"/>
      <c r="GK92" s="31"/>
      <c r="GL92" s="31"/>
      <c r="GM92" s="31"/>
      <c r="GN92" s="31"/>
      <c r="GO92" s="31"/>
      <c r="GP92" s="31"/>
      <c r="GQ92" s="31"/>
      <c r="GR92" s="31"/>
      <c r="GS92" s="31"/>
      <c r="GT92" s="31"/>
      <c r="GU92" s="31"/>
      <c r="GV92" s="31"/>
      <c r="GW92" s="31"/>
      <c r="GX92" s="31"/>
      <c r="GY92" s="31"/>
      <c r="GZ92" s="31"/>
      <c r="HA92" s="31"/>
      <c r="HB92" s="31"/>
      <c r="HC92" s="31"/>
      <c r="HD92" s="31"/>
      <c r="HE92" s="31"/>
      <c r="HF92" s="31"/>
      <c r="HG92" s="31"/>
      <c r="HH92" s="31"/>
      <c r="HI92" s="31"/>
      <c r="HJ92" s="31"/>
      <c r="HK92" s="31"/>
      <c r="HL92" s="31"/>
      <c r="HM92" s="31"/>
      <c r="HN92" s="31"/>
      <c r="HO92" s="31"/>
      <c r="HP92" s="31"/>
      <c r="HQ92" s="31"/>
      <c r="HR92" s="31"/>
      <c r="HS92" s="31"/>
      <c r="HT92" s="31"/>
      <c r="HU92" s="31"/>
      <c r="HV92" s="31"/>
      <c r="HW92" s="31"/>
      <c r="HX92" s="31"/>
      <c r="HY92" s="31"/>
      <c r="HZ92" s="31"/>
      <c r="IA92" s="31"/>
      <c r="IB92" s="31"/>
      <c r="IC92" s="31"/>
      <c r="ID92" s="31"/>
      <c r="IE92" s="31"/>
      <c r="IF92" s="31"/>
      <c r="IG92" s="31"/>
      <c r="IH92" s="31"/>
      <c r="II92" s="31"/>
      <c r="IJ92" s="31"/>
      <c r="IK92" s="31"/>
      <c r="IL92" s="31"/>
      <c r="IM92" s="31"/>
      <c r="IN92" s="31"/>
      <c r="IO92" s="31"/>
      <c r="IP92" s="31"/>
      <c r="IQ92" s="31"/>
      <c r="IR92" s="31"/>
      <c r="IS92" s="31"/>
      <c r="IT92" s="31"/>
      <c r="IU92" s="31"/>
      <c r="IV92" s="31"/>
      <c r="IW92" s="31"/>
      <c r="IX92" s="31"/>
      <c r="IY92" s="31"/>
      <c r="IZ92" s="31"/>
      <c r="JA92" s="31"/>
      <c r="JB92" s="31"/>
      <c r="JC92" s="31"/>
      <c r="JD92" s="31"/>
      <c r="JE92" s="31"/>
      <c r="JF92" s="31"/>
      <c r="JG92" s="31"/>
      <c r="JH92" s="31"/>
      <c r="JI92" s="31"/>
      <c r="JJ92" s="31"/>
      <c r="JK92" s="31"/>
      <c r="JL92" s="31"/>
      <c r="JM92" s="31"/>
      <c r="JN92" s="31"/>
      <c r="JO92" s="31"/>
      <c r="JP92" s="31"/>
      <c r="JQ92" s="31"/>
      <c r="JR92" s="31"/>
      <c r="JS92" s="31"/>
      <c r="JT92" s="31"/>
      <c r="JU92" s="31"/>
      <c r="JV92" s="31"/>
      <c r="JW92" s="31"/>
      <c r="JX92" s="31"/>
      <c r="JY92" s="31"/>
      <c r="JZ92" s="31"/>
      <c r="KA92" s="31"/>
      <c r="KB92" s="31"/>
      <c r="KC92" s="31"/>
      <c r="KD92" s="31"/>
      <c r="KE92" s="31"/>
      <c r="KF92" s="31"/>
      <c r="KG92" s="31"/>
      <c r="KH92" s="31"/>
      <c r="KI92" s="31"/>
      <c r="KJ92" s="31"/>
      <c r="KK92" s="31"/>
      <c r="KL92" s="31"/>
      <c r="KM92" s="31"/>
      <c r="KN92" s="31"/>
      <c r="KO92" s="31"/>
      <c r="KP92" s="31"/>
      <c r="KQ92" s="31"/>
      <c r="KR92" s="31"/>
      <c r="KS92" s="31"/>
      <c r="KT92" s="31"/>
      <c r="KU92" s="31"/>
      <c r="KV92" s="31"/>
      <c r="KW92" s="31"/>
      <c r="KX92" s="31"/>
      <c r="KY92" s="31"/>
      <c r="KZ92" s="31"/>
      <c r="LA92" s="31"/>
      <c r="LB92" s="31"/>
      <c r="LC92" s="31"/>
      <c r="LD92" s="31"/>
      <c r="LE92" s="31"/>
      <c r="LF92" s="31"/>
      <c r="LG92" s="31"/>
      <c r="LH92" s="31"/>
      <c r="LI92" s="31"/>
      <c r="LJ92" s="31"/>
      <c r="LK92" s="31"/>
      <c r="LL92" s="31"/>
      <c r="LM92" s="31"/>
      <c r="LN92" s="31"/>
      <c r="LO92" s="31"/>
      <c r="LP92" s="31"/>
      <c r="LQ92" s="31"/>
      <c r="LR92" s="31"/>
      <c r="LS92" s="31"/>
      <c r="LT92" s="31"/>
      <c r="LU92" s="31"/>
      <c r="LV92" s="31"/>
      <c r="LW92" s="31"/>
      <c r="LX92" s="31"/>
      <c r="LY92" s="31"/>
      <c r="LZ92" s="31"/>
      <c r="MA92" s="31"/>
      <c r="MB92" s="31"/>
      <c r="MC92" s="31"/>
      <c r="MD92" s="31"/>
      <c r="ME92" s="31"/>
      <c r="MF92" s="31"/>
      <c r="MG92" s="31"/>
      <c r="MH92" s="31"/>
      <c r="MI92" s="31"/>
      <c r="MJ92" s="31"/>
      <c r="MK92" s="31"/>
      <c r="ML92" s="31"/>
      <c r="MM92" s="31"/>
      <c r="MN92" s="31"/>
      <c r="MO92" s="31"/>
      <c r="MP92" s="31"/>
      <c r="MQ92" s="31"/>
      <c r="MR92" s="31"/>
      <c r="MS92" s="31"/>
      <c r="MT92" s="31"/>
      <c r="MU92" s="31"/>
      <c r="MV92" s="31"/>
      <c r="MW92" s="31"/>
      <c r="MX92" s="31"/>
      <c r="MY92" s="31"/>
      <c r="MZ92" s="31"/>
      <c r="NA92" s="31"/>
      <c r="NB92" s="31"/>
      <c r="NC92" s="31"/>
      <c r="ND92" s="31"/>
      <c r="NE92" s="31"/>
      <c r="NF92" s="31"/>
      <c r="NG92" s="31"/>
      <c r="NH92" s="31"/>
      <c r="NI92" s="31"/>
      <c r="NJ92" s="31"/>
      <c r="NK92" s="31"/>
      <c r="NL92" s="31"/>
      <c r="NM92" s="31"/>
      <c r="NN92" s="31"/>
      <c r="NO92" s="31"/>
      <c r="NP92" s="31"/>
      <c r="NQ92" s="31"/>
      <c r="NR92" s="31"/>
      <c r="NS92" s="31"/>
      <c r="NT92" s="31"/>
      <c r="NU92" s="31"/>
      <c r="NV92" s="31"/>
      <c r="NW92" s="31"/>
      <c r="NX92" s="31"/>
      <c r="NY92" s="31"/>
      <c r="NZ92" s="31"/>
      <c r="OA92" s="31"/>
      <c r="OB92" s="31"/>
      <c r="OC92" s="31"/>
      <c r="OD92" s="31"/>
      <c r="OE92" s="31"/>
      <c r="OF92" s="31"/>
      <c r="OG92" s="31"/>
      <c r="OH92" s="31"/>
      <c r="OI92" s="31"/>
      <c r="OJ92" s="31"/>
      <c r="OK92" s="31"/>
      <c r="OL92" s="31"/>
      <c r="OM92" s="31"/>
      <c r="ON92" s="31"/>
      <c r="OO92" s="31"/>
      <c r="OP92" s="31"/>
      <c r="OQ92" s="31"/>
      <c r="OR92" s="31"/>
      <c r="OS92" s="31"/>
      <c r="OT92" s="31"/>
      <c r="OU92" s="31"/>
      <c r="OV92" s="31"/>
      <c r="OW92" s="31"/>
      <c r="OX92" s="31"/>
      <c r="OY92" s="31"/>
      <c r="OZ92" s="31"/>
      <c r="PA92" s="31"/>
      <c r="PB92" s="31"/>
      <c r="PC92" s="31"/>
      <c r="PD92" s="31"/>
      <c r="PE92" s="31"/>
      <c r="PF92" s="31"/>
      <c r="PG92" s="31"/>
      <c r="PH92" s="31"/>
      <c r="PI92" s="31"/>
      <c r="PJ92" s="31"/>
      <c r="PK92" s="31"/>
      <c r="PL92" s="31"/>
      <c r="PM92" s="31"/>
      <c r="PN92" s="31"/>
      <c r="PO92" s="31"/>
      <c r="PP92" s="31"/>
      <c r="PQ92" s="31"/>
      <c r="PR92" s="31"/>
      <c r="PS92" s="31"/>
      <c r="PT92" s="31"/>
      <c r="PU92" s="31"/>
      <c r="PV92" s="31"/>
      <c r="PW92" s="31"/>
      <c r="PX92" s="31"/>
      <c r="PY92" s="31"/>
      <c r="PZ92" s="31"/>
      <c r="QA92" s="31"/>
      <c r="QB92" s="31"/>
      <c r="QC92" s="31"/>
    </row>
    <row r="93" spans="1:445">
      <c r="A93" s="36" t="s">
        <v>146</v>
      </c>
      <c r="B93" s="33" t="s">
        <v>27</v>
      </c>
      <c r="C93" s="33"/>
      <c r="D93" s="33" t="s">
        <v>82</v>
      </c>
      <c r="E93" s="33"/>
      <c r="F93" s="33">
        <v>990</v>
      </c>
      <c r="G93" s="33">
        <v>70</v>
      </c>
      <c r="H93" s="33"/>
      <c r="I93" s="33"/>
      <c r="J93" s="33">
        <v>115</v>
      </c>
      <c r="K93" s="33">
        <v>115</v>
      </c>
      <c r="L93" s="33">
        <v>115</v>
      </c>
      <c r="M93" s="33">
        <v>115</v>
      </c>
      <c r="N93" s="33">
        <v>115</v>
      </c>
      <c r="O93" s="33">
        <v>115</v>
      </c>
      <c r="P93" s="33">
        <v>115</v>
      </c>
      <c r="Q93" s="33">
        <v>115</v>
      </c>
      <c r="R93" s="33"/>
      <c r="S93" s="33"/>
      <c r="T93" s="20">
        <f t="shared" si="7"/>
        <v>990</v>
      </c>
      <c r="U93" s="20">
        <f t="shared" si="6"/>
        <v>0</v>
      </c>
      <c r="V93" s="34">
        <f t="shared" si="9"/>
        <v>1</v>
      </c>
      <c r="X93" s="35" t="str">
        <f t="shared" si="8"/>
        <v/>
      </c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  <c r="IW93" s="31"/>
      <c r="IX93" s="31"/>
      <c r="IY93" s="31"/>
      <c r="IZ93" s="31"/>
      <c r="JA93" s="31"/>
      <c r="JB93" s="31"/>
      <c r="JC93" s="31"/>
      <c r="JD93" s="31"/>
      <c r="JE93" s="31"/>
      <c r="JF93" s="31"/>
      <c r="JG93" s="31"/>
      <c r="JH93" s="31"/>
      <c r="JI93" s="31"/>
      <c r="JJ93" s="31"/>
      <c r="JK93" s="31"/>
      <c r="JL93" s="31"/>
      <c r="JM93" s="31"/>
      <c r="JN93" s="31"/>
      <c r="JO93" s="31"/>
      <c r="JP93" s="31"/>
      <c r="JQ93" s="31"/>
      <c r="JR93" s="31"/>
      <c r="JS93" s="31"/>
      <c r="JT93" s="31"/>
      <c r="JU93" s="31"/>
      <c r="JV93" s="31"/>
      <c r="JW93" s="31"/>
      <c r="JX93" s="31"/>
      <c r="JY93" s="31"/>
      <c r="JZ93" s="31"/>
      <c r="KA93" s="31"/>
      <c r="KB93" s="31"/>
      <c r="KC93" s="31"/>
      <c r="KD93" s="31"/>
      <c r="KE93" s="31"/>
      <c r="KF93" s="31"/>
      <c r="KG93" s="31"/>
      <c r="KH93" s="31"/>
      <c r="KI93" s="31"/>
      <c r="KJ93" s="31"/>
      <c r="KK93" s="31"/>
      <c r="KL93" s="31"/>
      <c r="KM93" s="31"/>
      <c r="KN93" s="31"/>
      <c r="KO93" s="31"/>
      <c r="KP93" s="31"/>
      <c r="KQ93" s="31"/>
      <c r="KR93" s="31"/>
      <c r="KS93" s="31"/>
      <c r="KT93" s="31"/>
      <c r="KU93" s="31"/>
      <c r="KV93" s="31"/>
      <c r="KW93" s="31"/>
      <c r="KX93" s="31"/>
      <c r="KY93" s="31"/>
      <c r="KZ93" s="31"/>
      <c r="LA93" s="31"/>
      <c r="LB93" s="31"/>
      <c r="LC93" s="31"/>
      <c r="LD93" s="31"/>
      <c r="LE93" s="31"/>
      <c r="LF93" s="31"/>
      <c r="LG93" s="31"/>
      <c r="LH93" s="31"/>
      <c r="LI93" s="31"/>
      <c r="LJ93" s="31"/>
      <c r="LK93" s="31"/>
      <c r="LL93" s="31"/>
      <c r="LM93" s="31"/>
      <c r="LN93" s="31"/>
      <c r="LO93" s="31"/>
      <c r="LP93" s="31"/>
      <c r="LQ93" s="31"/>
      <c r="LR93" s="31"/>
      <c r="LS93" s="31"/>
      <c r="LT93" s="31"/>
      <c r="LU93" s="31"/>
      <c r="LV93" s="31"/>
      <c r="LW93" s="31"/>
      <c r="LX93" s="31"/>
      <c r="LY93" s="31"/>
      <c r="LZ93" s="31"/>
      <c r="MA93" s="31"/>
      <c r="MB93" s="31"/>
      <c r="MC93" s="31"/>
      <c r="MD93" s="31"/>
      <c r="ME93" s="31"/>
      <c r="MF93" s="31"/>
      <c r="MG93" s="31"/>
      <c r="MH93" s="31"/>
      <c r="MI93" s="31"/>
      <c r="MJ93" s="31"/>
      <c r="MK93" s="31"/>
      <c r="ML93" s="31"/>
      <c r="MM93" s="31"/>
      <c r="MN93" s="31"/>
      <c r="MO93" s="31"/>
      <c r="MP93" s="31"/>
      <c r="MQ93" s="31"/>
      <c r="MR93" s="31"/>
      <c r="MS93" s="31"/>
      <c r="MT93" s="31"/>
      <c r="MU93" s="31"/>
      <c r="MV93" s="31"/>
      <c r="MW93" s="31"/>
      <c r="MX93" s="31"/>
      <c r="MY93" s="31"/>
      <c r="MZ93" s="31"/>
      <c r="NA93" s="31"/>
      <c r="NB93" s="31"/>
      <c r="NC93" s="31"/>
      <c r="ND93" s="31"/>
      <c r="NE93" s="31"/>
      <c r="NF93" s="31"/>
      <c r="NG93" s="31"/>
      <c r="NH93" s="31"/>
      <c r="NI93" s="31"/>
      <c r="NJ93" s="31"/>
      <c r="NK93" s="31"/>
      <c r="NL93" s="31"/>
      <c r="NM93" s="31"/>
      <c r="NN93" s="31"/>
      <c r="NO93" s="31"/>
      <c r="NP93" s="31"/>
      <c r="NQ93" s="31"/>
      <c r="NR93" s="31"/>
      <c r="NS93" s="31"/>
      <c r="NT93" s="31"/>
      <c r="NU93" s="31"/>
      <c r="NV93" s="31"/>
      <c r="NW93" s="31"/>
      <c r="NX93" s="31"/>
      <c r="NY93" s="31"/>
      <c r="NZ93" s="31"/>
      <c r="OA93" s="31"/>
      <c r="OB93" s="31"/>
      <c r="OC93" s="31"/>
      <c r="OD93" s="31"/>
      <c r="OE93" s="31"/>
      <c r="OF93" s="31"/>
      <c r="OG93" s="31"/>
      <c r="OH93" s="31"/>
      <c r="OI93" s="31"/>
      <c r="OJ93" s="31"/>
      <c r="OK93" s="31"/>
      <c r="OL93" s="31"/>
      <c r="OM93" s="31"/>
      <c r="ON93" s="31"/>
      <c r="OO93" s="31"/>
      <c r="OP93" s="31"/>
      <c r="OQ93" s="31"/>
      <c r="OR93" s="31"/>
      <c r="OS93" s="31"/>
      <c r="OT93" s="31"/>
      <c r="OU93" s="31"/>
      <c r="OV93" s="31"/>
      <c r="OW93" s="31"/>
      <c r="OX93" s="31"/>
      <c r="OY93" s="31"/>
      <c r="OZ93" s="31"/>
      <c r="PA93" s="31"/>
      <c r="PB93" s="31"/>
      <c r="PC93" s="31"/>
      <c r="PD93" s="31"/>
      <c r="PE93" s="31"/>
      <c r="PF93" s="31"/>
      <c r="PG93" s="31"/>
      <c r="PH93" s="31"/>
      <c r="PI93" s="31"/>
      <c r="PJ93" s="31"/>
      <c r="PK93" s="31"/>
      <c r="PL93" s="31"/>
      <c r="PM93" s="31"/>
      <c r="PN93" s="31"/>
      <c r="PO93" s="31"/>
      <c r="PP93" s="31"/>
      <c r="PQ93" s="31"/>
      <c r="PR93" s="31"/>
      <c r="PS93" s="31"/>
      <c r="PT93" s="31"/>
      <c r="PU93" s="31"/>
      <c r="PV93" s="31"/>
      <c r="PW93" s="31"/>
      <c r="PX93" s="31"/>
      <c r="PY93" s="31"/>
      <c r="PZ93" s="31"/>
      <c r="QA93" s="31"/>
      <c r="QB93" s="31"/>
      <c r="QC93" s="31"/>
    </row>
    <row r="94" spans="1:445">
      <c r="A94" s="36" t="s">
        <v>147</v>
      </c>
      <c r="B94" s="33" t="s">
        <v>27</v>
      </c>
      <c r="C94" s="33"/>
      <c r="D94" s="33" t="s">
        <v>92</v>
      </c>
      <c r="E94" s="33"/>
      <c r="F94" s="33">
        <v>450</v>
      </c>
      <c r="G94" s="33"/>
      <c r="H94" s="33">
        <v>100</v>
      </c>
      <c r="I94" s="33">
        <v>143</v>
      </c>
      <c r="J94" s="33">
        <v>207</v>
      </c>
      <c r="K94" s="33"/>
      <c r="L94" s="33"/>
      <c r="M94" s="33"/>
      <c r="N94" s="33"/>
      <c r="O94" s="33"/>
      <c r="P94" s="33"/>
      <c r="Q94" s="33"/>
      <c r="R94" s="33"/>
      <c r="S94" s="33"/>
      <c r="T94" s="20">
        <f t="shared" si="7"/>
        <v>450</v>
      </c>
      <c r="U94" s="20">
        <f t="shared" si="6"/>
        <v>0</v>
      </c>
      <c r="V94" s="34">
        <f t="shared" si="9"/>
        <v>1</v>
      </c>
      <c r="X94" s="35" t="str">
        <f t="shared" si="8"/>
        <v/>
      </c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  <c r="CJ94" s="31"/>
      <c r="CK94" s="31"/>
      <c r="CL94" s="31"/>
      <c r="CM94" s="31"/>
      <c r="CN94" s="31"/>
      <c r="CO94" s="31"/>
      <c r="CP94" s="31"/>
      <c r="CQ94" s="31"/>
      <c r="CR94" s="31"/>
      <c r="CS94" s="31"/>
      <c r="CT94" s="31"/>
      <c r="CU94" s="31"/>
      <c r="CV94" s="31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  <c r="DW94" s="31"/>
      <c r="DX94" s="31"/>
      <c r="DY94" s="31"/>
      <c r="DZ94" s="31"/>
      <c r="EA94" s="31"/>
      <c r="EB94" s="31"/>
      <c r="EC94" s="31"/>
      <c r="ED94" s="31"/>
      <c r="EE94" s="31"/>
      <c r="EF94" s="31"/>
      <c r="EG94" s="31"/>
      <c r="EH94" s="31"/>
      <c r="EI94" s="31"/>
      <c r="EJ94" s="31"/>
      <c r="EK94" s="31"/>
      <c r="EL94" s="31"/>
      <c r="EM94" s="31"/>
      <c r="EN94" s="31"/>
      <c r="EO94" s="31"/>
      <c r="EP94" s="31"/>
      <c r="EQ94" s="31"/>
      <c r="ER94" s="31"/>
      <c r="ES94" s="31"/>
      <c r="ET94" s="31"/>
      <c r="EU94" s="31"/>
      <c r="EV94" s="31"/>
      <c r="EW94" s="31"/>
      <c r="EX94" s="31"/>
      <c r="EY94" s="31"/>
      <c r="EZ94" s="31"/>
      <c r="FA94" s="31"/>
      <c r="FB94" s="31"/>
      <c r="FC94" s="31"/>
      <c r="FD94" s="31"/>
      <c r="FE94" s="31"/>
      <c r="FF94" s="31"/>
      <c r="FG94" s="31"/>
      <c r="FH94" s="31"/>
      <c r="FI94" s="31"/>
      <c r="FJ94" s="31"/>
      <c r="FK94" s="31"/>
      <c r="FL94" s="31"/>
      <c r="FM94" s="31"/>
      <c r="FN94" s="31"/>
      <c r="FO94" s="31"/>
      <c r="FP94" s="31"/>
      <c r="FQ94" s="31"/>
      <c r="FR94" s="31"/>
      <c r="FS94" s="31"/>
      <c r="FT94" s="31"/>
      <c r="FU94" s="31"/>
      <c r="FV94" s="31"/>
      <c r="FW94" s="31"/>
      <c r="FX94" s="31"/>
      <c r="FY94" s="31"/>
      <c r="FZ94" s="31"/>
      <c r="GA94" s="31"/>
      <c r="GB94" s="31"/>
      <c r="GC94" s="31"/>
      <c r="GD94" s="31"/>
      <c r="GE94" s="31"/>
      <c r="GF94" s="31"/>
      <c r="GG94" s="31"/>
      <c r="GH94" s="31"/>
      <c r="GI94" s="31"/>
      <c r="GJ94" s="31"/>
      <c r="GK94" s="31"/>
      <c r="GL94" s="31"/>
      <c r="GM94" s="31"/>
      <c r="GN94" s="31"/>
      <c r="GO94" s="31"/>
      <c r="GP94" s="31"/>
      <c r="GQ94" s="31"/>
      <c r="GR94" s="31"/>
      <c r="GS94" s="31"/>
      <c r="GT94" s="31"/>
      <c r="GU94" s="31"/>
      <c r="GV94" s="31"/>
      <c r="GW94" s="31"/>
      <c r="GX94" s="31"/>
      <c r="GY94" s="31"/>
      <c r="GZ94" s="31"/>
      <c r="HA94" s="31"/>
      <c r="HB94" s="31"/>
      <c r="HC94" s="31"/>
      <c r="HD94" s="31"/>
      <c r="HE94" s="31"/>
      <c r="HF94" s="31"/>
      <c r="HG94" s="31"/>
      <c r="HH94" s="31"/>
      <c r="HI94" s="31"/>
      <c r="HJ94" s="31"/>
      <c r="HK94" s="31"/>
      <c r="HL94" s="31"/>
      <c r="HM94" s="31"/>
      <c r="HN94" s="31"/>
      <c r="HO94" s="31"/>
      <c r="HP94" s="31"/>
      <c r="HQ94" s="31"/>
      <c r="HR94" s="31"/>
      <c r="HS94" s="31"/>
      <c r="HT94" s="31"/>
      <c r="HU94" s="31"/>
      <c r="HV94" s="31"/>
      <c r="HW94" s="31"/>
      <c r="HX94" s="31"/>
      <c r="HY94" s="31"/>
      <c r="HZ94" s="31"/>
      <c r="IA94" s="31"/>
      <c r="IB94" s="31"/>
      <c r="IC94" s="31"/>
      <c r="ID94" s="31"/>
      <c r="IE94" s="31"/>
      <c r="IF94" s="31"/>
      <c r="IG94" s="31"/>
      <c r="IH94" s="31"/>
      <c r="II94" s="31"/>
      <c r="IJ94" s="31"/>
      <c r="IK94" s="31"/>
      <c r="IL94" s="31"/>
      <c r="IM94" s="31"/>
      <c r="IN94" s="31"/>
      <c r="IO94" s="31"/>
      <c r="IP94" s="31"/>
      <c r="IQ94" s="31"/>
      <c r="IR94" s="31"/>
      <c r="IS94" s="31"/>
      <c r="IT94" s="31"/>
      <c r="IU94" s="31"/>
      <c r="IV94" s="31"/>
      <c r="IW94" s="31"/>
      <c r="IX94" s="31"/>
      <c r="IY94" s="31"/>
      <c r="IZ94" s="31"/>
      <c r="JA94" s="31"/>
      <c r="JB94" s="31"/>
      <c r="JC94" s="31"/>
      <c r="JD94" s="31"/>
      <c r="JE94" s="31"/>
      <c r="JF94" s="31"/>
      <c r="JG94" s="31"/>
      <c r="JH94" s="31"/>
      <c r="JI94" s="31"/>
      <c r="JJ94" s="31"/>
      <c r="JK94" s="31"/>
      <c r="JL94" s="31"/>
      <c r="JM94" s="31"/>
      <c r="JN94" s="31"/>
      <c r="JO94" s="31"/>
      <c r="JP94" s="31"/>
      <c r="JQ94" s="31"/>
      <c r="JR94" s="31"/>
      <c r="JS94" s="31"/>
      <c r="JT94" s="31"/>
      <c r="JU94" s="31"/>
      <c r="JV94" s="31"/>
      <c r="JW94" s="31"/>
      <c r="JX94" s="31"/>
      <c r="JY94" s="31"/>
      <c r="JZ94" s="31"/>
      <c r="KA94" s="31"/>
      <c r="KB94" s="31"/>
      <c r="KC94" s="31"/>
      <c r="KD94" s="31"/>
      <c r="KE94" s="31"/>
      <c r="KF94" s="31"/>
      <c r="KG94" s="31"/>
      <c r="KH94" s="31"/>
      <c r="KI94" s="31"/>
      <c r="KJ94" s="31"/>
      <c r="KK94" s="31"/>
      <c r="KL94" s="31"/>
      <c r="KM94" s="31"/>
      <c r="KN94" s="31"/>
      <c r="KO94" s="31"/>
      <c r="KP94" s="31"/>
      <c r="KQ94" s="31"/>
      <c r="KR94" s="31"/>
      <c r="KS94" s="31"/>
      <c r="KT94" s="31"/>
      <c r="KU94" s="31"/>
      <c r="KV94" s="31"/>
      <c r="KW94" s="31"/>
      <c r="KX94" s="31"/>
      <c r="KY94" s="31"/>
      <c r="KZ94" s="31"/>
      <c r="LA94" s="31"/>
      <c r="LB94" s="31"/>
      <c r="LC94" s="31"/>
      <c r="LD94" s="31"/>
      <c r="LE94" s="31"/>
      <c r="LF94" s="31"/>
      <c r="LG94" s="31"/>
      <c r="LH94" s="31"/>
      <c r="LI94" s="31"/>
      <c r="LJ94" s="31"/>
      <c r="LK94" s="31"/>
      <c r="LL94" s="31"/>
      <c r="LM94" s="31"/>
      <c r="LN94" s="31"/>
      <c r="LO94" s="31"/>
      <c r="LP94" s="31"/>
      <c r="LQ94" s="31"/>
      <c r="LR94" s="31"/>
      <c r="LS94" s="31"/>
      <c r="LT94" s="31"/>
      <c r="LU94" s="31"/>
      <c r="LV94" s="31"/>
      <c r="LW94" s="31"/>
      <c r="LX94" s="31"/>
      <c r="LY94" s="31"/>
      <c r="LZ94" s="31"/>
      <c r="MA94" s="31"/>
      <c r="MB94" s="31"/>
      <c r="MC94" s="31"/>
      <c r="MD94" s="31"/>
      <c r="ME94" s="31"/>
      <c r="MF94" s="31"/>
      <c r="MG94" s="31"/>
      <c r="MH94" s="31"/>
      <c r="MI94" s="31"/>
      <c r="MJ94" s="31"/>
      <c r="MK94" s="31"/>
      <c r="ML94" s="31"/>
      <c r="MM94" s="31"/>
      <c r="MN94" s="31"/>
      <c r="MO94" s="31"/>
      <c r="MP94" s="31"/>
      <c r="MQ94" s="31"/>
      <c r="MR94" s="31"/>
      <c r="MS94" s="31"/>
      <c r="MT94" s="31"/>
      <c r="MU94" s="31"/>
      <c r="MV94" s="31"/>
      <c r="MW94" s="31"/>
      <c r="MX94" s="31"/>
      <c r="MY94" s="31"/>
      <c r="MZ94" s="31"/>
      <c r="NA94" s="31"/>
      <c r="NB94" s="31"/>
      <c r="NC94" s="31"/>
      <c r="ND94" s="31"/>
      <c r="NE94" s="31"/>
      <c r="NF94" s="31"/>
      <c r="NG94" s="31"/>
      <c r="NH94" s="31"/>
      <c r="NI94" s="31"/>
      <c r="NJ94" s="31"/>
      <c r="NK94" s="31"/>
      <c r="NL94" s="31"/>
      <c r="NM94" s="31"/>
      <c r="NN94" s="31"/>
      <c r="NO94" s="31"/>
      <c r="NP94" s="31"/>
      <c r="NQ94" s="31"/>
      <c r="NR94" s="31"/>
      <c r="NS94" s="31"/>
      <c r="NT94" s="31"/>
      <c r="NU94" s="31"/>
      <c r="NV94" s="31"/>
      <c r="NW94" s="31"/>
      <c r="NX94" s="31"/>
      <c r="NY94" s="31"/>
      <c r="NZ94" s="31"/>
      <c r="OA94" s="31"/>
      <c r="OB94" s="31"/>
      <c r="OC94" s="31"/>
      <c r="OD94" s="31"/>
      <c r="OE94" s="31"/>
      <c r="OF94" s="31"/>
      <c r="OG94" s="31"/>
      <c r="OH94" s="31"/>
      <c r="OI94" s="31"/>
      <c r="OJ94" s="31"/>
      <c r="OK94" s="31"/>
      <c r="OL94" s="31"/>
      <c r="OM94" s="31"/>
      <c r="ON94" s="31"/>
      <c r="OO94" s="31"/>
      <c r="OP94" s="31"/>
      <c r="OQ94" s="31"/>
      <c r="OR94" s="31"/>
      <c r="OS94" s="31"/>
      <c r="OT94" s="31"/>
      <c r="OU94" s="31"/>
      <c r="OV94" s="31"/>
      <c r="OW94" s="31"/>
      <c r="OX94" s="31"/>
      <c r="OY94" s="31"/>
      <c r="OZ94" s="31"/>
      <c r="PA94" s="31"/>
      <c r="PB94" s="31"/>
      <c r="PC94" s="31"/>
      <c r="PD94" s="31"/>
      <c r="PE94" s="31"/>
      <c r="PF94" s="31"/>
      <c r="PG94" s="31"/>
      <c r="PH94" s="31"/>
      <c r="PI94" s="31"/>
      <c r="PJ94" s="31"/>
      <c r="PK94" s="31"/>
      <c r="PL94" s="31"/>
      <c r="PM94" s="31"/>
      <c r="PN94" s="31"/>
      <c r="PO94" s="31"/>
      <c r="PP94" s="31"/>
      <c r="PQ94" s="31"/>
      <c r="PR94" s="31"/>
      <c r="PS94" s="31"/>
      <c r="PT94" s="31"/>
      <c r="PU94" s="31"/>
      <c r="PV94" s="31"/>
      <c r="PW94" s="31"/>
      <c r="PX94" s="31"/>
      <c r="PY94" s="31"/>
      <c r="PZ94" s="31"/>
      <c r="QA94" s="31"/>
      <c r="QB94" s="31"/>
      <c r="QC94" s="31"/>
    </row>
    <row r="95" spans="1:445">
      <c r="A95" s="36" t="s">
        <v>147</v>
      </c>
      <c r="B95" s="33" t="s">
        <v>27</v>
      </c>
      <c r="C95" s="33"/>
      <c r="D95" s="33" t="s">
        <v>40</v>
      </c>
      <c r="E95" s="33">
        <v>96</v>
      </c>
      <c r="F95" s="33">
        <v>655</v>
      </c>
      <c r="G95" s="33"/>
      <c r="H95" s="33">
        <v>100</v>
      </c>
      <c r="I95" s="33">
        <v>169</v>
      </c>
      <c r="J95" s="33">
        <v>300</v>
      </c>
      <c r="K95" s="33">
        <v>125</v>
      </c>
      <c r="L95" s="33">
        <v>57</v>
      </c>
      <c r="M95" s="33"/>
      <c r="N95" s="33"/>
      <c r="O95" s="33"/>
      <c r="P95" s="33"/>
      <c r="Q95" s="33"/>
      <c r="R95" s="33"/>
      <c r="S95" s="33"/>
      <c r="T95" s="20">
        <f t="shared" si="7"/>
        <v>751</v>
      </c>
      <c r="U95" s="20">
        <f t="shared" si="6"/>
        <v>0</v>
      </c>
      <c r="V95" s="34">
        <f t="shared" si="9"/>
        <v>1</v>
      </c>
      <c r="W95" s="37"/>
      <c r="X95" s="35" t="str">
        <f t="shared" si="8"/>
        <v/>
      </c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  <c r="DW95" s="31"/>
      <c r="DX95" s="31"/>
      <c r="DY95" s="31"/>
      <c r="DZ95" s="31"/>
      <c r="EA95" s="31"/>
      <c r="EB95" s="31"/>
      <c r="EC95" s="31"/>
      <c r="ED95" s="31"/>
      <c r="EE95" s="31"/>
      <c r="EF95" s="31"/>
      <c r="EG95" s="31"/>
      <c r="EH95" s="31"/>
      <c r="EI95" s="31"/>
      <c r="EJ95" s="31"/>
      <c r="EK95" s="31"/>
      <c r="EL95" s="31"/>
      <c r="EM95" s="31"/>
      <c r="EN95" s="31"/>
      <c r="EO95" s="31"/>
      <c r="EP95" s="31"/>
      <c r="EQ95" s="31"/>
      <c r="ER95" s="31"/>
      <c r="ES95" s="31"/>
      <c r="ET95" s="31"/>
      <c r="EU95" s="31"/>
      <c r="EV95" s="31"/>
      <c r="EW95" s="31"/>
      <c r="EX95" s="31"/>
      <c r="EY95" s="31"/>
      <c r="EZ95" s="31"/>
      <c r="FA95" s="31"/>
      <c r="FB95" s="31"/>
      <c r="FC95" s="31"/>
      <c r="FD95" s="31"/>
      <c r="FE95" s="31"/>
      <c r="FF95" s="31"/>
      <c r="FG95" s="31"/>
      <c r="FH95" s="31"/>
      <c r="FI95" s="31"/>
      <c r="FJ95" s="31"/>
      <c r="FK95" s="31"/>
      <c r="FL95" s="31"/>
      <c r="FM95" s="31"/>
      <c r="FN95" s="31"/>
      <c r="FO95" s="31"/>
      <c r="FP95" s="31"/>
      <c r="FQ95" s="31"/>
      <c r="FR95" s="31"/>
      <c r="FS95" s="31"/>
      <c r="FT95" s="31"/>
      <c r="FU95" s="31"/>
      <c r="FV95" s="31"/>
      <c r="FW95" s="31"/>
      <c r="FX95" s="31"/>
      <c r="FY95" s="31"/>
      <c r="FZ95" s="31"/>
      <c r="GA95" s="31"/>
      <c r="GB95" s="31"/>
      <c r="GC95" s="31"/>
      <c r="GD95" s="31"/>
      <c r="GE95" s="31"/>
      <c r="GF95" s="31"/>
      <c r="GG95" s="31"/>
      <c r="GH95" s="31"/>
      <c r="GI95" s="31"/>
      <c r="GJ95" s="31"/>
      <c r="GK95" s="31"/>
      <c r="GL95" s="31"/>
      <c r="GM95" s="31"/>
      <c r="GN95" s="31"/>
      <c r="GO95" s="31"/>
      <c r="GP95" s="31"/>
      <c r="GQ95" s="31"/>
      <c r="GR95" s="31"/>
      <c r="GS95" s="31"/>
      <c r="GT95" s="31"/>
      <c r="GU95" s="31"/>
      <c r="GV95" s="31"/>
      <c r="GW95" s="31"/>
      <c r="GX95" s="31"/>
      <c r="GY95" s="31"/>
      <c r="GZ95" s="31"/>
      <c r="HA95" s="31"/>
      <c r="HB95" s="31"/>
      <c r="HC95" s="31"/>
      <c r="HD95" s="31"/>
      <c r="HE95" s="31"/>
      <c r="HF95" s="31"/>
      <c r="HG95" s="31"/>
      <c r="HH95" s="31"/>
      <c r="HI95" s="31"/>
      <c r="HJ95" s="31"/>
      <c r="HK95" s="31"/>
      <c r="HL95" s="31"/>
      <c r="HM95" s="31"/>
      <c r="HN95" s="31"/>
      <c r="HO95" s="31"/>
      <c r="HP95" s="31"/>
      <c r="HQ95" s="31"/>
      <c r="HR95" s="31"/>
      <c r="HS95" s="31"/>
      <c r="HT95" s="31"/>
      <c r="HU95" s="31"/>
      <c r="HV95" s="31"/>
      <c r="HW95" s="31"/>
      <c r="HX95" s="31"/>
      <c r="HY95" s="31"/>
      <c r="HZ95" s="31"/>
      <c r="IA95" s="31"/>
      <c r="IB95" s="31"/>
      <c r="IC95" s="31"/>
      <c r="ID95" s="31"/>
      <c r="IE95" s="31"/>
      <c r="IF95" s="31"/>
      <c r="IG95" s="31"/>
      <c r="IH95" s="31"/>
      <c r="II95" s="31"/>
      <c r="IJ95" s="31"/>
      <c r="IK95" s="31"/>
      <c r="IL95" s="31"/>
      <c r="IM95" s="31"/>
      <c r="IN95" s="31"/>
      <c r="IO95" s="31"/>
      <c r="IP95" s="31"/>
      <c r="IQ95" s="31"/>
      <c r="IR95" s="31"/>
      <c r="IS95" s="31"/>
      <c r="IT95" s="31"/>
      <c r="IU95" s="31"/>
      <c r="IV95" s="31"/>
      <c r="IW95" s="31"/>
      <c r="IX95" s="31"/>
      <c r="IY95" s="31"/>
      <c r="IZ95" s="31"/>
      <c r="JA95" s="31"/>
      <c r="JB95" s="31"/>
      <c r="JC95" s="31"/>
      <c r="JD95" s="31"/>
      <c r="JE95" s="31"/>
      <c r="JF95" s="31"/>
      <c r="JG95" s="31"/>
      <c r="JH95" s="31"/>
      <c r="JI95" s="31"/>
      <c r="JJ95" s="31"/>
      <c r="JK95" s="31"/>
      <c r="JL95" s="31"/>
      <c r="JM95" s="31"/>
      <c r="JN95" s="31"/>
      <c r="JO95" s="31"/>
      <c r="JP95" s="31"/>
      <c r="JQ95" s="31"/>
      <c r="JR95" s="31"/>
      <c r="JS95" s="31"/>
      <c r="JT95" s="31"/>
      <c r="JU95" s="31"/>
      <c r="JV95" s="31"/>
      <c r="JW95" s="31"/>
      <c r="JX95" s="31"/>
      <c r="JY95" s="31"/>
      <c r="JZ95" s="31"/>
      <c r="KA95" s="31"/>
      <c r="KB95" s="31"/>
      <c r="KC95" s="31"/>
      <c r="KD95" s="31"/>
      <c r="KE95" s="31"/>
      <c r="KF95" s="31"/>
      <c r="KG95" s="31"/>
      <c r="KH95" s="31"/>
      <c r="KI95" s="31"/>
      <c r="KJ95" s="31"/>
      <c r="KK95" s="31"/>
      <c r="KL95" s="31"/>
      <c r="KM95" s="31"/>
      <c r="KN95" s="31"/>
      <c r="KO95" s="31"/>
      <c r="KP95" s="31"/>
      <c r="KQ95" s="31"/>
      <c r="KR95" s="31"/>
      <c r="KS95" s="31"/>
      <c r="KT95" s="31"/>
      <c r="KU95" s="31"/>
      <c r="KV95" s="31"/>
      <c r="KW95" s="31"/>
      <c r="KX95" s="31"/>
      <c r="KY95" s="31"/>
      <c r="KZ95" s="31"/>
      <c r="LA95" s="31"/>
      <c r="LB95" s="31"/>
      <c r="LC95" s="31"/>
      <c r="LD95" s="31"/>
      <c r="LE95" s="31"/>
      <c r="LF95" s="31"/>
      <c r="LG95" s="31"/>
      <c r="LH95" s="31"/>
      <c r="LI95" s="31"/>
      <c r="LJ95" s="31"/>
      <c r="LK95" s="31"/>
      <c r="LL95" s="31"/>
      <c r="LM95" s="31"/>
      <c r="LN95" s="31"/>
      <c r="LO95" s="31"/>
      <c r="LP95" s="31"/>
      <c r="LQ95" s="31"/>
      <c r="LR95" s="31"/>
      <c r="LS95" s="31"/>
      <c r="LT95" s="31"/>
      <c r="LU95" s="31"/>
      <c r="LV95" s="31"/>
      <c r="LW95" s="31"/>
      <c r="LX95" s="31"/>
      <c r="LY95" s="31"/>
      <c r="LZ95" s="31"/>
      <c r="MA95" s="31"/>
      <c r="MB95" s="31"/>
      <c r="MC95" s="31"/>
      <c r="MD95" s="31"/>
      <c r="ME95" s="31"/>
      <c r="MF95" s="31"/>
      <c r="MG95" s="31"/>
      <c r="MH95" s="31"/>
      <c r="MI95" s="31"/>
      <c r="MJ95" s="31"/>
      <c r="MK95" s="31"/>
      <c r="ML95" s="31"/>
      <c r="MM95" s="31"/>
      <c r="MN95" s="31"/>
      <c r="MO95" s="31"/>
      <c r="MP95" s="31"/>
      <c r="MQ95" s="31"/>
      <c r="MR95" s="31"/>
      <c r="MS95" s="31"/>
      <c r="MT95" s="31"/>
      <c r="MU95" s="31"/>
      <c r="MV95" s="31"/>
      <c r="MW95" s="31"/>
      <c r="MX95" s="31"/>
      <c r="MY95" s="31"/>
      <c r="MZ95" s="31"/>
      <c r="NA95" s="31"/>
      <c r="NB95" s="31"/>
      <c r="NC95" s="31"/>
      <c r="ND95" s="31"/>
      <c r="NE95" s="31"/>
      <c r="NF95" s="31"/>
      <c r="NG95" s="31"/>
      <c r="NH95" s="31"/>
      <c r="NI95" s="31"/>
      <c r="NJ95" s="31"/>
      <c r="NK95" s="31"/>
      <c r="NL95" s="31"/>
      <c r="NM95" s="31"/>
      <c r="NN95" s="31"/>
      <c r="NO95" s="31"/>
      <c r="NP95" s="31"/>
      <c r="NQ95" s="31"/>
      <c r="NR95" s="31"/>
      <c r="NS95" s="31"/>
      <c r="NT95" s="31"/>
      <c r="NU95" s="31"/>
      <c r="NV95" s="31"/>
      <c r="NW95" s="31"/>
      <c r="NX95" s="31"/>
      <c r="NY95" s="31"/>
      <c r="NZ95" s="31"/>
      <c r="OA95" s="31"/>
      <c r="OB95" s="31"/>
      <c r="OC95" s="31"/>
      <c r="OD95" s="31"/>
      <c r="OE95" s="31"/>
      <c r="OF95" s="31"/>
      <c r="OG95" s="31"/>
      <c r="OH95" s="31"/>
      <c r="OI95" s="31"/>
      <c r="OJ95" s="31"/>
      <c r="OK95" s="31"/>
      <c r="OL95" s="31"/>
      <c r="OM95" s="31"/>
      <c r="ON95" s="31"/>
      <c r="OO95" s="31"/>
      <c r="OP95" s="31"/>
      <c r="OQ95" s="31"/>
      <c r="OR95" s="31"/>
      <c r="OS95" s="31"/>
      <c r="OT95" s="31"/>
      <c r="OU95" s="31"/>
      <c r="OV95" s="31"/>
      <c r="OW95" s="31"/>
      <c r="OX95" s="31"/>
      <c r="OY95" s="31"/>
      <c r="OZ95" s="31"/>
      <c r="PA95" s="31"/>
      <c r="PB95" s="31"/>
      <c r="PC95" s="31"/>
      <c r="PD95" s="31"/>
      <c r="PE95" s="31"/>
      <c r="PF95" s="31"/>
      <c r="PG95" s="31"/>
      <c r="PH95" s="31"/>
      <c r="PI95" s="31"/>
      <c r="PJ95" s="31"/>
      <c r="PK95" s="31"/>
      <c r="PL95" s="31"/>
      <c r="PM95" s="31"/>
      <c r="PN95" s="31"/>
      <c r="PO95" s="31"/>
      <c r="PP95" s="31"/>
      <c r="PQ95" s="31"/>
      <c r="PR95" s="31"/>
      <c r="PS95" s="31"/>
      <c r="PT95" s="31"/>
      <c r="PU95" s="31"/>
      <c r="PV95" s="31"/>
      <c r="PW95" s="31"/>
      <c r="PX95" s="31"/>
      <c r="PY95" s="31"/>
      <c r="PZ95" s="31"/>
      <c r="QA95" s="31"/>
      <c r="QB95" s="31"/>
      <c r="QC95" s="31"/>
    </row>
    <row r="96" spans="1:445">
      <c r="A96" s="36" t="s">
        <v>148</v>
      </c>
      <c r="B96" s="33" t="s">
        <v>27</v>
      </c>
      <c r="C96" s="33">
        <v>66</v>
      </c>
      <c r="D96" s="33" t="s">
        <v>31</v>
      </c>
      <c r="E96" s="33"/>
      <c r="F96" s="33">
        <v>350</v>
      </c>
      <c r="G96" s="33">
        <v>50</v>
      </c>
      <c r="H96" s="33"/>
      <c r="I96" s="33">
        <v>37.5</v>
      </c>
      <c r="J96" s="33">
        <v>37.5</v>
      </c>
      <c r="K96" s="33">
        <v>37.5</v>
      </c>
      <c r="L96" s="33">
        <v>37.5</v>
      </c>
      <c r="M96" s="33">
        <v>37.5</v>
      </c>
      <c r="N96" s="33">
        <v>37.5</v>
      </c>
      <c r="O96" s="33">
        <v>37.5</v>
      </c>
      <c r="P96" s="33">
        <v>37.5</v>
      </c>
      <c r="Q96" s="33"/>
      <c r="R96" s="33"/>
      <c r="S96" s="33"/>
      <c r="T96" s="20">
        <f t="shared" si="7"/>
        <v>350</v>
      </c>
      <c r="U96" s="20">
        <f t="shared" si="6"/>
        <v>0</v>
      </c>
      <c r="V96" s="34">
        <f t="shared" si="9"/>
        <v>1</v>
      </c>
      <c r="W96" s="37"/>
      <c r="X96" s="35" t="str">
        <f t="shared" si="8"/>
        <v/>
      </c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31"/>
      <c r="CT96" s="31"/>
      <c r="CU96" s="31"/>
      <c r="CV96" s="31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  <c r="DW96" s="31"/>
      <c r="DX96" s="31"/>
      <c r="DY96" s="31"/>
      <c r="DZ96" s="31"/>
      <c r="EA96" s="31"/>
      <c r="EB96" s="31"/>
      <c r="EC96" s="31"/>
      <c r="ED96" s="31"/>
      <c r="EE96" s="31"/>
      <c r="EF96" s="31"/>
      <c r="EG96" s="31"/>
      <c r="EH96" s="31"/>
      <c r="EI96" s="31"/>
      <c r="EJ96" s="31"/>
      <c r="EK96" s="31"/>
      <c r="EL96" s="31"/>
      <c r="EM96" s="31"/>
      <c r="EN96" s="31"/>
      <c r="EO96" s="31"/>
      <c r="EP96" s="31"/>
      <c r="EQ96" s="31"/>
      <c r="ER96" s="31"/>
      <c r="ES96" s="31"/>
      <c r="ET96" s="31"/>
      <c r="EU96" s="31"/>
      <c r="EV96" s="31"/>
      <c r="EW96" s="31"/>
      <c r="EX96" s="31"/>
      <c r="EY96" s="31"/>
      <c r="EZ96" s="31"/>
      <c r="FA96" s="31"/>
      <c r="FB96" s="31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  <c r="HV96" s="31"/>
      <c r="HW96" s="31"/>
      <c r="HX96" s="31"/>
      <c r="HY96" s="31"/>
      <c r="HZ96" s="31"/>
      <c r="IA96" s="31"/>
      <c r="IB96" s="31"/>
      <c r="IC96" s="31"/>
      <c r="ID96" s="31"/>
      <c r="IE96" s="31"/>
      <c r="IF96" s="31"/>
      <c r="IG96" s="31"/>
      <c r="IH96" s="31"/>
      <c r="II96" s="31"/>
      <c r="IJ96" s="31"/>
      <c r="IK96" s="31"/>
      <c r="IL96" s="31"/>
      <c r="IM96" s="31"/>
      <c r="IN96" s="31"/>
      <c r="IO96" s="31"/>
      <c r="IP96" s="31"/>
      <c r="IQ96" s="31"/>
      <c r="IR96" s="31"/>
      <c r="IS96" s="31"/>
      <c r="IT96" s="31"/>
      <c r="IU96" s="31"/>
      <c r="IV96" s="31"/>
      <c r="IW96" s="31"/>
      <c r="IX96" s="31"/>
      <c r="IY96" s="31"/>
      <c r="IZ96" s="31"/>
      <c r="JA96" s="31"/>
      <c r="JB96" s="31"/>
      <c r="JC96" s="31"/>
      <c r="JD96" s="31"/>
      <c r="JE96" s="31"/>
      <c r="JF96" s="31"/>
      <c r="JG96" s="31"/>
      <c r="JH96" s="31"/>
      <c r="JI96" s="31"/>
      <c r="JJ96" s="31"/>
      <c r="JK96" s="31"/>
      <c r="JL96" s="31"/>
      <c r="JM96" s="31"/>
      <c r="JN96" s="31"/>
      <c r="JO96" s="31"/>
      <c r="JP96" s="31"/>
      <c r="JQ96" s="31"/>
      <c r="JR96" s="31"/>
      <c r="JS96" s="31"/>
      <c r="JT96" s="31"/>
      <c r="JU96" s="31"/>
      <c r="JV96" s="31"/>
      <c r="JW96" s="31"/>
      <c r="JX96" s="31"/>
      <c r="JY96" s="31"/>
      <c r="JZ96" s="31"/>
      <c r="KA96" s="31"/>
      <c r="KB96" s="31"/>
      <c r="KC96" s="31"/>
      <c r="KD96" s="31"/>
      <c r="KE96" s="31"/>
      <c r="KF96" s="31"/>
      <c r="KG96" s="31"/>
      <c r="KH96" s="31"/>
      <c r="KI96" s="31"/>
      <c r="KJ96" s="31"/>
      <c r="KK96" s="31"/>
      <c r="KL96" s="31"/>
      <c r="KM96" s="31"/>
      <c r="KN96" s="31"/>
      <c r="KO96" s="31"/>
      <c r="KP96" s="31"/>
      <c r="KQ96" s="31"/>
      <c r="KR96" s="31"/>
      <c r="KS96" s="31"/>
      <c r="KT96" s="31"/>
      <c r="KU96" s="31"/>
      <c r="KV96" s="31"/>
      <c r="KW96" s="31"/>
      <c r="KX96" s="31"/>
      <c r="KY96" s="31"/>
      <c r="KZ96" s="31"/>
      <c r="LA96" s="31"/>
      <c r="LB96" s="31"/>
      <c r="LC96" s="31"/>
      <c r="LD96" s="31"/>
      <c r="LE96" s="31"/>
      <c r="LF96" s="31"/>
      <c r="LG96" s="31"/>
      <c r="LH96" s="31"/>
      <c r="LI96" s="31"/>
      <c r="LJ96" s="31"/>
      <c r="LK96" s="31"/>
      <c r="LL96" s="31"/>
      <c r="LM96" s="31"/>
      <c r="LN96" s="31"/>
      <c r="LO96" s="31"/>
      <c r="LP96" s="31"/>
      <c r="LQ96" s="31"/>
      <c r="LR96" s="31"/>
      <c r="LS96" s="31"/>
      <c r="LT96" s="31"/>
      <c r="LU96" s="31"/>
      <c r="LV96" s="31"/>
      <c r="LW96" s="31"/>
      <c r="LX96" s="31"/>
      <c r="LY96" s="31"/>
      <c r="LZ96" s="31"/>
      <c r="MA96" s="31"/>
      <c r="MB96" s="31"/>
      <c r="MC96" s="31"/>
      <c r="MD96" s="31"/>
      <c r="ME96" s="31"/>
      <c r="MF96" s="31"/>
      <c r="MG96" s="31"/>
      <c r="MH96" s="31"/>
      <c r="MI96" s="31"/>
      <c r="MJ96" s="31"/>
      <c r="MK96" s="31"/>
      <c r="ML96" s="31"/>
      <c r="MM96" s="31"/>
      <c r="MN96" s="31"/>
      <c r="MO96" s="31"/>
      <c r="MP96" s="31"/>
      <c r="MQ96" s="31"/>
      <c r="MR96" s="31"/>
      <c r="MS96" s="31"/>
      <c r="MT96" s="31"/>
      <c r="MU96" s="31"/>
      <c r="MV96" s="31"/>
      <c r="MW96" s="31"/>
      <c r="MX96" s="31"/>
      <c r="MY96" s="31"/>
      <c r="MZ96" s="31"/>
      <c r="NA96" s="31"/>
      <c r="NB96" s="31"/>
      <c r="NC96" s="31"/>
      <c r="ND96" s="31"/>
      <c r="NE96" s="31"/>
      <c r="NF96" s="31"/>
      <c r="NG96" s="31"/>
      <c r="NH96" s="31"/>
      <c r="NI96" s="31"/>
      <c r="NJ96" s="31"/>
      <c r="NK96" s="31"/>
      <c r="NL96" s="31"/>
      <c r="NM96" s="31"/>
      <c r="NN96" s="31"/>
      <c r="NO96" s="31"/>
      <c r="NP96" s="31"/>
      <c r="NQ96" s="31"/>
      <c r="NR96" s="31"/>
      <c r="NS96" s="31"/>
      <c r="NT96" s="31"/>
      <c r="NU96" s="31"/>
      <c r="NV96" s="31"/>
      <c r="NW96" s="31"/>
      <c r="NX96" s="31"/>
      <c r="NY96" s="31"/>
      <c r="NZ96" s="31"/>
      <c r="OA96" s="31"/>
      <c r="OB96" s="31"/>
      <c r="OC96" s="31"/>
      <c r="OD96" s="31"/>
      <c r="OE96" s="31"/>
      <c r="OF96" s="31"/>
      <c r="OG96" s="31"/>
      <c r="OH96" s="31"/>
      <c r="OI96" s="31"/>
      <c r="OJ96" s="31"/>
      <c r="OK96" s="31"/>
      <c r="OL96" s="31"/>
      <c r="OM96" s="31"/>
      <c r="ON96" s="31"/>
      <c r="OO96" s="31"/>
      <c r="OP96" s="31"/>
      <c r="OQ96" s="31"/>
      <c r="OR96" s="31"/>
      <c r="OS96" s="31"/>
      <c r="OT96" s="31"/>
      <c r="OU96" s="31"/>
      <c r="OV96" s="31"/>
      <c r="OW96" s="31"/>
      <c r="OX96" s="31"/>
      <c r="OY96" s="31"/>
      <c r="OZ96" s="31"/>
      <c r="PA96" s="31"/>
      <c r="PB96" s="31"/>
      <c r="PC96" s="31"/>
      <c r="PD96" s="31"/>
      <c r="PE96" s="31"/>
      <c r="PF96" s="31"/>
      <c r="PG96" s="31"/>
      <c r="PH96" s="31"/>
      <c r="PI96" s="31"/>
      <c r="PJ96" s="31"/>
      <c r="PK96" s="31"/>
      <c r="PL96" s="31"/>
      <c r="PM96" s="31"/>
      <c r="PN96" s="31"/>
      <c r="PO96" s="31"/>
      <c r="PP96" s="31"/>
      <c r="PQ96" s="31"/>
      <c r="PR96" s="31"/>
      <c r="PS96" s="31"/>
      <c r="PT96" s="31"/>
      <c r="PU96" s="31"/>
      <c r="PV96" s="31"/>
      <c r="PW96" s="31"/>
      <c r="PX96" s="31"/>
      <c r="PY96" s="31"/>
      <c r="PZ96" s="31"/>
      <c r="QA96" s="31"/>
      <c r="QB96" s="31"/>
      <c r="QC96" s="31"/>
    </row>
    <row r="97" spans="1:445">
      <c r="A97" s="36" t="s">
        <v>149</v>
      </c>
      <c r="B97" s="33" t="s">
        <v>27</v>
      </c>
      <c r="C97" s="33"/>
      <c r="D97" s="33" t="s">
        <v>150</v>
      </c>
      <c r="E97" s="33"/>
      <c r="F97" s="33">
        <v>0</v>
      </c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20">
        <f>IF(AND(ISBLANK(E97),ISBLANK(F97),ISBLANK(#REF!),ISBLANK(H97),ISBLANK(I97),ISBLANK(J97),ISBLANK(K97), ISBLANK(L97), ISBLANK(M97), ISBLANK(G97), ISBLANK(O97), ISBLANK(P97), ISBLANK(Q97), ISBLANK(R97), ISBLANK(S97)),"",SUM(G97:S97))</f>
        <v>0</v>
      </c>
      <c r="U97" s="20">
        <f>IF(W97&lt;&gt;0,0,IF(AND(ISBLANK(E97),ISBLANK(F97),ISBLANK(#REF!),ISBLANK(H97),ISBLANK(I97),ISBLANK(J97),ISBLANK(K97), ISBLANK(L97), ISBLANK(M97), ISBLANK(G97), ISBLANK(O97), ISBLANK(P97), ISBLANK(Q97), ISBLANK(R97), ISBLANK(S97)),"", (F97+E97)-T97))</f>
        <v>0</v>
      </c>
      <c r="V97" s="34" t="str">
        <f>IF(AND(ISBLANK(E97),ISBLANK(F97), ISBLANK(#REF!), ISBLANK(H97), ISBLANK(I97), ISBLANK(J97), ISBLANK(K97), ISBLANK(L97), ISBLANK(M97),ISBLANK(G97), ISBLANK(O97), ISBLANK(P97), ISBLANK(Q97), ISBLANK(R97), ISBLANK(S97)), "",IFERROR(((F97+E97)-U97)/(F97+E97),""))</f>
        <v/>
      </c>
      <c r="W97" s="37"/>
      <c r="X97" s="35" t="str">
        <f>IF(W97&lt;&gt;"",F97 - (SUM(G97:S97)),"")</f>
        <v/>
      </c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  <c r="CJ97" s="31"/>
      <c r="CK97" s="31"/>
      <c r="CL97" s="31"/>
      <c r="CM97" s="31"/>
      <c r="CN97" s="31"/>
      <c r="CO97" s="31"/>
      <c r="CP97" s="31"/>
      <c r="CQ97" s="31"/>
      <c r="CR97" s="31"/>
      <c r="CS97" s="31"/>
      <c r="CT97" s="31"/>
      <c r="CU97" s="31"/>
      <c r="CV97" s="31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  <c r="DW97" s="31"/>
      <c r="DX97" s="31"/>
      <c r="DY97" s="31"/>
      <c r="DZ97" s="31"/>
      <c r="EA97" s="31"/>
      <c r="EB97" s="31"/>
      <c r="EC97" s="31"/>
      <c r="ED97" s="31"/>
      <c r="EE97" s="31"/>
      <c r="EF97" s="31"/>
      <c r="EG97" s="31"/>
      <c r="EH97" s="31"/>
      <c r="EI97" s="31"/>
      <c r="EJ97" s="31"/>
      <c r="EK97" s="31"/>
      <c r="EL97" s="31"/>
      <c r="EM97" s="31"/>
      <c r="EN97" s="31"/>
      <c r="EO97" s="31"/>
      <c r="EP97" s="31"/>
      <c r="EQ97" s="31"/>
      <c r="ER97" s="31"/>
      <c r="ES97" s="31"/>
      <c r="ET97" s="31"/>
      <c r="EU97" s="31"/>
      <c r="EV97" s="31"/>
      <c r="EW97" s="31"/>
      <c r="EX97" s="31"/>
      <c r="EY97" s="31"/>
      <c r="EZ97" s="31"/>
      <c r="FA97" s="31"/>
      <c r="FB97" s="31"/>
      <c r="FC97" s="31"/>
      <c r="FD97" s="31"/>
      <c r="FE97" s="31"/>
      <c r="FF97" s="31"/>
      <c r="FG97" s="31"/>
      <c r="FH97" s="31"/>
      <c r="FI97" s="31"/>
      <c r="FJ97" s="31"/>
      <c r="FK97" s="31"/>
      <c r="FL97" s="31"/>
      <c r="FM97" s="31"/>
      <c r="FN97" s="31"/>
      <c r="FO97" s="31"/>
      <c r="FP97" s="31"/>
      <c r="FQ97" s="31"/>
      <c r="FR97" s="31"/>
      <c r="FS97" s="31"/>
      <c r="FT97" s="31"/>
      <c r="FU97" s="31"/>
      <c r="FV97" s="31"/>
      <c r="FW97" s="31"/>
      <c r="FX97" s="31"/>
      <c r="FY97" s="31"/>
      <c r="FZ97" s="31"/>
      <c r="GA97" s="31"/>
      <c r="GB97" s="31"/>
      <c r="GC97" s="31"/>
      <c r="GD97" s="31"/>
      <c r="GE97" s="31"/>
      <c r="GF97" s="31"/>
      <c r="GG97" s="31"/>
      <c r="GH97" s="31"/>
      <c r="GI97" s="31"/>
      <c r="GJ97" s="31"/>
      <c r="GK97" s="31"/>
      <c r="GL97" s="31"/>
      <c r="GM97" s="31"/>
      <c r="GN97" s="31"/>
      <c r="GO97" s="31"/>
      <c r="GP97" s="31"/>
      <c r="GQ97" s="31"/>
      <c r="GR97" s="31"/>
      <c r="GS97" s="31"/>
      <c r="GT97" s="31"/>
      <c r="GU97" s="31"/>
      <c r="GV97" s="31"/>
      <c r="GW97" s="31"/>
      <c r="GX97" s="31"/>
      <c r="GY97" s="31"/>
      <c r="GZ97" s="31"/>
      <c r="HA97" s="31"/>
      <c r="HB97" s="31"/>
      <c r="HC97" s="31"/>
      <c r="HD97" s="31"/>
      <c r="HE97" s="31"/>
      <c r="HF97" s="31"/>
      <c r="HG97" s="31"/>
      <c r="HH97" s="31"/>
      <c r="HI97" s="31"/>
      <c r="HJ97" s="31"/>
      <c r="HK97" s="31"/>
      <c r="HL97" s="31"/>
      <c r="HM97" s="31"/>
      <c r="HN97" s="31"/>
      <c r="HO97" s="31"/>
      <c r="HP97" s="31"/>
      <c r="HQ97" s="31"/>
      <c r="HR97" s="31"/>
      <c r="HS97" s="31"/>
      <c r="HT97" s="31"/>
      <c r="HU97" s="31"/>
      <c r="HV97" s="31"/>
      <c r="HW97" s="31"/>
      <c r="HX97" s="31"/>
      <c r="HY97" s="31"/>
      <c r="HZ97" s="31"/>
      <c r="IA97" s="31"/>
      <c r="IB97" s="31"/>
      <c r="IC97" s="31"/>
      <c r="ID97" s="31"/>
      <c r="IE97" s="31"/>
      <c r="IF97" s="31"/>
      <c r="IG97" s="31"/>
      <c r="IH97" s="31"/>
      <c r="II97" s="31"/>
      <c r="IJ97" s="31"/>
      <c r="IK97" s="31"/>
      <c r="IL97" s="31"/>
      <c r="IM97" s="31"/>
      <c r="IN97" s="31"/>
      <c r="IO97" s="31"/>
      <c r="IP97" s="31"/>
      <c r="IQ97" s="31"/>
      <c r="IR97" s="31"/>
      <c r="IS97" s="31"/>
      <c r="IT97" s="31"/>
      <c r="IU97" s="31"/>
      <c r="IV97" s="31"/>
      <c r="IW97" s="31"/>
      <c r="IX97" s="31"/>
      <c r="IY97" s="31"/>
      <c r="IZ97" s="31"/>
      <c r="JA97" s="31"/>
      <c r="JB97" s="31"/>
      <c r="JC97" s="31"/>
      <c r="JD97" s="31"/>
      <c r="JE97" s="31"/>
      <c r="JF97" s="31"/>
      <c r="JG97" s="31"/>
      <c r="JH97" s="31"/>
      <c r="JI97" s="31"/>
      <c r="JJ97" s="31"/>
      <c r="JK97" s="31"/>
      <c r="JL97" s="31"/>
      <c r="JM97" s="31"/>
      <c r="JN97" s="31"/>
      <c r="JO97" s="31"/>
      <c r="JP97" s="31"/>
      <c r="JQ97" s="31"/>
      <c r="JR97" s="31"/>
      <c r="JS97" s="31"/>
      <c r="JT97" s="31"/>
      <c r="JU97" s="31"/>
      <c r="JV97" s="31"/>
      <c r="JW97" s="31"/>
      <c r="JX97" s="31"/>
      <c r="JY97" s="31"/>
      <c r="JZ97" s="31"/>
      <c r="KA97" s="31"/>
      <c r="KB97" s="31"/>
      <c r="KC97" s="31"/>
      <c r="KD97" s="31"/>
      <c r="KE97" s="31"/>
      <c r="KF97" s="31"/>
      <c r="KG97" s="31"/>
      <c r="KH97" s="31"/>
      <c r="KI97" s="31"/>
      <c r="KJ97" s="31"/>
      <c r="KK97" s="31"/>
      <c r="KL97" s="31"/>
      <c r="KM97" s="31"/>
      <c r="KN97" s="31"/>
      <c r="KO97" s="31"/>
      <c r="KP97" s="31"/>
      <c r="KQ97" s="31"/>
      <c r="KR97" s="31"/>
      <c r="KS97" s="31"/>
      <c r="KT97" s="31"/>
      <c r="KU97" s="31"/>
      <c r="KV97" s="31"/>
      <c r="KW97" s="31"/>
      <c r="KX97" s="31"/>
      <c r="KY97" s="31"/>
      <c r="KZ97" s="31"/>
      <c r="LA97" s="31"/>
      <c r="LB97" s="31"/>
      <c r="LC97" s="31"/>
      <c r="LD97" s="31"/>
      <c r="LE97" s="31"/>
      <c r="LF97" s="31"/>
      <c r="LG97" s="31"/>
      <c r="LH97" s="31"/>
      <c r="LI97" s="31"/>
      <c r="LJ97" s="31"/>
      <c r="LK97" s="31"/>
      <c r="LL97" s="31"/>
      <c r="LM97" s="31"/>
      <c r="LN97" s="31"/>
      <c r="LO97" s="31"/>
      <c r="LP97" s="31"/>
      <c r="LQ97" s="31"/>
      <c r="LR97" s="31"/>
      <c r="LS97" s="31"/>
      <c r="LT97" s="31"/>
      <c r="LU97" s="31"/>
      <c r="LV97" s="31"/>
      <c r="LW97" s="31"/>
      <c r="LX97" s="31"/>
      <c r="LY97" s="31"/>
      <c r="LZ97" s="31"/>
      <c r="MA97" s="31"/>
      <c r="MB97" s="31"/>
      <c r="MC97" s="31"/>
      <c r="MD97" s="31"/>
      <c r="ME97" s="31"/>
      <c r="MF97" s="31"/>
      <c r="MG97" s="31"/>
      <c r="MH97" s="31"/>
      <c r="MI97" s="31"/>
      <c r="MJ97" s="31"/>
      <c r="MK97" s="31"/>
      <c r="ML97" s="31"/>
      <c r="MM97" s="31"/>
      <c r="MN97" s="31"/>
      <c r="MO97" s="31"/>
      <c r="MP97" s="31"/>
      <c r="MQ97" s="31"/>
      <c r="MR97" s="31"/>
      <c r="MS97" s="31"/>
      <c r="MT97" s="31"/>
      <c r="MU97" s="31"/>
      <c r="MV97" s="31"/>
      <c r="MW97" s="31"/>
      <c r="MX97" s="31"/>
      <c r="MY97" s="31"/>
      <c r="MZ97" s="31"/>
      <c r="NA97" s="31"/>
      <c r="NB97" s="31"/>
      <c r="NC97" s="31"/>
      <c r="ND97" s="31"/>
      <c r="NE97" s="31"/>
      <c r="NF97" s="31"/>
      <c r="NG97" s="31"/>
      <c r="NH97" s="31"/>
      <c r="NI97" s="31"/>
      <c r="NJ97" s="31"/>
      <c r="NK97" s="31"/>
      <c r="NL97" s="31"/>
      <c r="NM97" s="31"/>
      <c r="NN97" s="31"/>
      <c r="NO97" s="31"/>
      <c r="NP97" s="31"/>
      <c r="NQ97" s="31"/>
      <c r="NR97" s="31"/>
      <c r="NS97" s="31"/>
      <c r="NT97" s="31"/>
      <c r="NU97" s="31"/>
      <c r="NV97" s="31"/>
      <c r="NW97" s="31"/>
      <c r="NX97" s="31"/>
      <c r="NY97" s="31"/>
      <c r="NZ97" s="31"/>
      <c r="OA97" s="31"/>
      <c r="OB97" s="31"/>
      <c r="OC97" s="31"/>
      <c r="OD97" s="31"/>
      <c r="OE97" s="31"/>
      <c r="OF97" s="31"/>
      <c r="OG97" s="31"/>
      <c r="OH97" s="31"/>
      <c r="OI97" s="31"/>
      <c r="OJ97" s="31"/>
      <c r="OK97" s="31"/>
      <c r="OL97" s="31"/>
      <c r="OM97" s="31"/>
      <c r="ON97" s="31"/>
      <c r="OO97" s="31"/>
      <c r="OP97" s="31"/>
      <c r="OQ97" s="31"/>
      <c r="OR97" s="31"/>
      <c r="OS97" s="31"/>
      <c r="OT97" s="31"/>
      <c r="OU97" s="31"/>
      <c r="OV97" s="31"/>
      <c r="OW97" s="31"/>
      <c r="OX97" s="31"/>
      <c r="OY97" s="31"/>
      <c r="OZ97" s="31"/>
      <c r="PA97" s="31"/>
      <c r="PB97" s="31"/>
      <c r="PC97" s="31"/>
      <c r="PD97" s="31"/>
      <c r="PE97" s="31"/>
      <c r="PF97" s="31"/>
      <c r="PG97" s="31"/>
      <c r="PH97" s="31"/>
      <c r="PI97" s="31"/>
      <c r="PJ97" s="31"/>
      <c r="PK97" s="31"/>
      <c r="PL97" s="31"/>
      <c r="PM97" s="31"/>
      <c r="PN97" s="31"/>
      <c r="PO97" s="31"/>
      <c r="PP97" s="31"/>
      <c r="PQ97" s="31"/>
      <c r="PR97" s="31"/>
      <c r="PS97" s="31"/>
      <c r="PT97" s="31"/>
      <c r="PU97" s="31"/>
      <c r="PV97" s="31"/>
      <c r="PW97" s="31"/>
      <c r="PX97" s="31"/>
      <c r="PY97" s="31"/>
      <c r="PZ97" s="31"/>
      <c r="QA97" s="31"/>
      <c r="QB97" s="31"/>
      <c r="QC97" s="31"/>
    </row>
    <row r="98" spans="1:445">
      <c r="A98" s="36" t="s">
        <v>149</v>
      </c>
      <c r="B98" s="33" t="s">
        <v>27</v>
      </c>
      <c r="C98" s="33">
        <v>120</v>
      </c>
      <c r="D98" s="33" t="s">
        <v>28</v>
      </c>
      <c r="E98" s="33"/>
      <c r="F98" s="33">
        <v>2000</v>
      </c>
      <c r="G98" s="33">
        <v>80</v>
      </c>
      <c r="H98" s="33"/>
      <c r="I98" s="33">
        <v>200</v>
      </c>
      <c r="J98" s="33">
        <v>200</v>
      </c>
      <c r="K98" s="33">
        <v>200</v>
      </c>
      <c r="L98" s="33">
        <v>200</v>
      </c>
      <c r="M98" s="33">
        <v>200</v>
      </c>
      <c r="N98" s="40">
        <v>200</v>
      </c>
      <c r="O98" s="33">
        <v>200</v>
      </c>
      <c r="P98" s="33">
        <v>200</v>
      </c>
      <c r="Q98" s="33">
        <v>25</v>
      </c>
      <c r="R98" s="33">
        <v>170</v>
      </c>
      <c r="S98" s="33">
        <v>125</v>
      </c>
      <c r="T98" s="20">
        <f t="shared" si="7"/>
        <v>2000</v>
      </c>
      <c r="U98" s="20">
        <f t="shared" si="6"/>
        <v>0</v>
      </c>
      <c r="V98" s="34">
        <f t="shared" si="9"/>
        <v>1</v>
      </c>
      <c r="W98" s="37"/>
      <c r="X98" s="35" t="str">
        <f t="shared" si="8"/>
        <v/>
      </c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  <c r="IW98" s="31"/>
      <c r="IX98" s="31"/>
      <c r="IY98" s="31"/>
      <c r="IZ98" s="31"/>
      <c r="JA98" s="31"/>
      <c r="JB98" s="31"/>
      <c r="JC98" s="31"/>
      <c r="JD98" s="31"/>
      <c r="JE98" s="31"/>
      <c r="JF98" s="31"/>
      <c r="JG98" s="31"/>
      <c r="JH98" s="31"/>
      <c r="JI98" s="31"/>
      <c r="JJ98" s="31"/>
      <c r="JK98" s="31"/>
      <c r="JL98" s="31"/>
      <c r="JM98" s="31"/>
      <c r="JN98" s="31"/>
      <c r="JO98" s="31"/>
      <c r="JP98" s="31"/>
      <c r="JQ98" s="31"/>
      <c r="JR98" s="31"/>
      <c r="JS98" s="31"/>
      <c r="JT98" s="31"/>
      <c r="JU98" s="31"/>
      <c r="JV98" s="31"/>
      <c r="JW98" s="31"/>
      <c r="JX98" s="31"/>
      <c r="JY98" s="31"/>
      <c r="JZ98" s="31"/>
      <c r="KA98" s="31"/>
      <c r="KB98" s="31"/>
      <c r="KC98" s="31"/>
      <c r="KD98" s="31"/>
      <c r="KE98" s="31"/>
      <c r="KF98" s="31"/>
      <c r="KG98" s="31"/>
      <c r="KH98" s="31"/>
      <c r="KI98" s="31"/>
      <c r="KJ98" s="31"/>
      <c r="KK98" s="31"/>
      <c r="KL98" s="31"/>
      <c r="KM98" s="31"/>
      <c r="KN98" s="31"/>
      <c r="KO98" s="31"/>
      <c r="KP98" s="31"/>
      <c r="KQ98" s="31"/>
      <c r="KR98" s="31"/>
      <c r="KS98" s="31"/>
      <c r="KT98" s="31"/>
      <c r="KU98" s="31"/>
      <c r="KV98" s="31"/>
      <c r="KW98" s="31"/>
      <c r="KX98" s="31"/>
      <c r="KY98" s="31"/>
      <c r="KZ98" s="31"/>
      <c r="LA98" s="31"/>
      <c r="LB98" s="31"/>
      <c r="LC98" s="31"/>
      <c r="LD98" s="31"/>
      <c r="LE98" s="31"/>
      <c r="LF98" s="31"/>
      <c r="LG98" s="31"/>
      <c r="LH98" s="31"/>
      <c r="LI98" s="31"/>
      <c r="LJ98" s="31"/>
      <c r="LK98" s="31"/>
      <c r="LL98" s="31"/>
      <c r="LM98" s="31"/>
      <c r="LN98" s="31"/>
      <c r="LO98" s="31"/>
      <c r="LP98" s="31"/>
      <c r="LQ98" s="31"/>
      <c r="LR98" s="31"/>
      <c r="LS98" s="31"/>
      <c r="LT98" s="31"/>
      <c r="LU98" s="31"/>
      <c r="LV98" s="31"/>
      <c r="LW98" s="31"/>
      <c r="LX98" s="31"/>
      <c r="LY98" s="31"/>
      <c r="LZ98" s="31"/>
      <c r="MA98" s="31"/>
      <c r="MB98" s="31"/>
      <c r="MC98" s="31"/>
      <c r="MD98" s="31"/>
      <c r="ME98" s="31"/>
      <c r="MF98" s="31"/>
      <c r="MG98" s="31"/>
      <c r="MH98" s="31"/>
      <c r="MI98" s="31"/>
      <c r="MJ98" s="31"/>
      <c r="MK98" s="31"/>
      <c r="ML98" s="31"/>
      <c r="MM98" s="31"/>
      <c r="MN98" s="31"/>
      <c r="MO98" s="31"/>
      <c r="MP98" s="31"/>
      <c r="MQ98" s="31"/>
      <c r="MR98" s="31"/>
      <c r="MS98" s="31"/>
      <c r="MT98" s="31"/>
      <c r="MU98" s="31"/>
      <c r="MV98" s="31"/>
      <c r="MW98" s="31"/>
      <c r="MX98" s="31"/>
      <c r="MY98" s="31"/>
      <c r="MZ98" s="31"/>
      <c r="NA98" s="31"/>
      <c r="NB98" s="31"/>
      <c r="NC98" s="31"/>
      <c r="ND98" s="31"/>
      <c r="NE98" s="31"/>
      <c r="NF98" s="31"/>
      <c r="NG98" s="31"/>
      <c r="NH98" s="31"/>
      <c r="NI98" s="31"/>
      <c r="NJ98" s="31"/>
      <c r="NK98" s="31"/>
      <c r="NL98" s="31"/>
      <c r="NM98" s="31"/>
      <c r="NN98" s="31"/>
      <c r="NO98" s="31"/>
      <c r="NP98" s="31"/>
      <c r="NQ98" s="31"/>
      <c r="NR98" s="31"/>
      <c r="NS98" s="31"/>
      <c r="NT98" s="31"/>
      <c r="NU98" s="31"/>
      <c r="NV98" s="31"/>
      <c r="NW98" s="31"/>
      <c r="NX98" s="31"/>
      <c r="NY98" s="31"/>
      <c r="NZ98" s="31"/>
      <c r="OA98" s="31"/>
      <c r="OB98" s="31"/>
      <c r="OC98" s="31"/>
      <c r="OD98" s="31"/>
      <c r="OE98" s="31"/>
      <c r="OF98" s="31"/>
      <c r="OG98" s="31"/>
      <c r="OH98" s="31"/>
      <c r="OI98" s="31"/>
      <c r="OJ98" s="31"/>
      <c r="OK98" s="31"/>
      <c r="OL98" s="31"/>
      <c r="OM98" s="31"/>
      <c r="ON98" s="31"/>
      <c r="OO98" s="31"/>
      <c r="OP98" s="31"/>
      <c r="OQ98" s="31"/>
      <c r="OR98" s="31"/>
      <c r="OS98" s="31"/>
      <c r="OT98" s="31"/>
      <c r="OU98" s="31"/>
      <c r="OV98" s="31"/>
      <c r="OW98" s="31"/>
      <c r="OX98" s="31"/>
      <c r="OY98" s="31"/>
      <c r="OZ98" s="31"/>
      <c r="PA98" s="31"/>
      <c r="PB98" s="31"/>
      <c r="PC98" s="31"/>
      <c r="PD98" s="31"/>
      <c r="PE98" s="31"/>
      <c r="PF98" s="31"/>
      <c r="PG98" s="31"/>
      <c r="PH98" s="31"/>
      <c r="PI98" s="31"/>
      <c r="PJ98" s="31"/>
      <c r="PK98" s="31"/>
      <c r="PL98" s="31"/>
      <c r="PM98" s="31"/>
      <c r="PN98" s="31"/>
      <c r="PO98" s="31"/>
      <c r="PP98" s="31"/>
      <c r="PQ98" s="31"/>
      <c r="PR98" s="31"/>
      <c r="PS98" s="31"/>
      <c r="PT98" s="31"/>
      <c r="PU98" s="31"/>
      <c r="PV98" s="31"/>
      <c r="PW98" s="31"/>
      <c r="PX98" s="31"/>
      <c r="PY98" s="31"/>
      <c r="PZ98" s="31"/>
      <c r="QA98" s="31"/>
      <c r="QB98" s="31"/>
      <c r="QC98" s="31"/>
    </row>
    <row r="99" spans="1:445">
      <c r="A99" s="36" t="s">
        <v>151</v>
      </c>
      <c r="B99" s="33" t="s">
        <v>27</v>
      </c>
      <c r="C99" s="33"/>
      <c r="D99" s="33" t="s">
        <v>28</v>
      </c>
      <c r="E99" s="33"/>
      <c r="F99" s="33">
        <v>1000</v>
      </c>
      <c r="G99" s="33">
        <v>55</v>
      </c>
      <c r="H99" s="33"/>
      <c r="I99" s="33"/>
      <c r="J99" s="33">
        <v>945</v>
      </c>
      <c r="K99" s="33"/>
      <c r="L99" s="33"/>
      <c r="M99" s="33"/>
      <c r="N99" s="37"/>
      <c r="O99" s="33"/>
      <c r="P99" s="33"/>
      <c r="Q99" s="33"/>
      <c r="R99" s="33"/>
      <c r="S99" s="33"/>
      <c r="T99" s="20">
        <f t="shared" si="7"/>
        <v>1000</v>
      </c>
      <c r="U99" s="20">
        <f t="shared" si="6"/>
        <v>0</v>
      </c>
      <c r="V99" s="34">
        <f t="shared" si="9"/>
        <v>1</v>
      </c>
      <c r="W99" s="37"/>
      <c r="X99" s="35" t="str">
        <f t="shared" si="8"/>
        <v/>
      </c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31"/>
      <c r="CT99" s="31"/>
      <c r="CU99" s="31"/>
      <c r="CV99" s="31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  <c r="DW99" s="31"/>
      <c r="DX99" s="31"/>
      <c r="DY99" s="31"/>
      <c r="DZ99" s="31"/>
      <c r="EA99" s="31"/>
      <c r="EB99" s="31"/>
      <c r="EC99" s="31"/>
      <c r="ED99" s="31"/>
      <c r="EE99" s="31"/>
      <c r="EF99" s="31"/>
      <c r="EG99" s="31"/>
      <c r="EH99" s="31"/>
      <c r="EI99" s="31"/>
      <c r="EJ99" s="31"/>
      <c r="EK99" s="31"/>
      <c r="EL99" s="31"/>
      <c r="EM99" s="31"/>
      <c r="EN99" s="31"/>
      <c r="EO99" s="31"/>
      <c r="EP99" s="31"/>
      <c r="EQ99" s="31"/>
      <c r="ER99" s="31"/>
      <c r="ES99" s="31"/>
      <c r="ET99" s="31"/>
      <c r="EU99" s="31"/>
      <c r="EV99" s="31"/>
      <c r="EW99" s="31"/>
      <c r="EX99" s="31"/>
      <c r="EY99" s="31"/>
      <c r="EZ99" s="31"/>
      <c r="FA99" s="31"/>
      <c r="FB99" s="31"/>
      <c r="FC99" s="31"/>
      <c r="FD99" s="31"/>
      <c r="FE99" s="31"/>
      <c r="FF99" s="31"/>
      <c r="FG99" s="31"/>
      <c r="FH99" s="31"/>
      <c r="FI99" s="31"/>
      <c r="FJ99" s="31"/>
      <c r="FK99" s="31"/>
      <c r="FL99" s="31"/>
      <c r="FM99" s="31"/>
      <c r="FN99" s="31"/>
      <c r="FO99" s="31"/>
      <c r="FP99" s="31"/>
      <c r="FQ99" s="31"/>
      <c r="FR99" s="31"/>
      <c r="FS99" s="31"/>
      <c r="FT99" s="31"/>
      <c r="FU99" s="31"/>
      <c r="FV99" s="31"/>
      <c r="FW99" s="31"/>
      <c r="FX99" s="31"/>
      <c r="FY99" s="31"/>
      <c r="FZ99" s="31"/>
      <c r="GA99" s="31"/>
      <c r="GB99" s="31"/>
      <c r="GC99" s="31"/>
      <c r="GD99" s="31"/>
      <c r="GE99" s="31"/>
      <c r="GF99" s="31"/>
      <c r="GG99" s="31"/>
      <c r="GH99" s="31"/>
      <c r="GI99" s="31"/>
      <c r="GJ99" s="31"/>
      <c r="GK99" s="31"/>
      <c r="GL99" s="31"/>
      <c r="GM99" s="31"/>
      <c r="GN99" s="31"/>
      <c r="GO99" s="31"/>
      <c r="GP99" s="31"/>
      <c r="GQ99" s="31"/>
      <c r="GR99" s="31"/>
      <c r="GS99" s="31"/>
      <c r="GT99" s="31"/>
      <c r="GU99" s="31"/>
      <c r="GV99" s="31"/>
      <c r="GW99" s="31"/>
      <c r="GX99" s="31"/>
      <c r="GY99" s="31"/>
      <c r="GZ99" s="31"/>
      <c r="HA99" s="31"/>
      <c r="HB99" s="31"/>
      <c r="HC99" s="31"/>
      <c r="HD99" s="31"/>
      <c r="HE99" s="31"/>
      <c r="HF99" s="31"/>
      <c r="HG99" s="31"/>
      <c r="HH99" s="31"/>
      <c r="HI99" s="31"/>
      <c r="HJ99" s="31"/>
      <c r="HK99" s="31"/>
      <c r="HL99" s="31"/>
      <c r="HM99" s="31"/>
      <c r="HN99" s="31"/>
      <c r="HO99" s="31"/>
      <c r="HP99" s="31"/>
      <c r="HQ99" s="31"/>
      <c r="HR99" s="31"/>
      <c r="HS99" s="31"/>
      <c r="HT99" s="31"/>
      <c r="HU99" s="31"/>
      <c r="HV99" s="31"/>
      <c r="HW99" s="31"/>
      <c r="HX99" s="31"/>
      <c r="HY99" s="31"/>
      <c r="HZ99" s="31"/>
      <c r="IA99" s="31"/>
      <c r="IB99" s="31"/>
      <c r="IC99" s="31"/>
      <c r="ID99" s="31"/>
      <c r="IE99" s="31"/>
      <c r="IF99" s="31"/>
      <c r="IG99" s="31"/>
      <c r="IH99" s="31"/>
      <c r="II99" s="31"/>
      <c r="IJ99" s="31"/>
      <c r="IK99" s="31"/>
      <c r="IL99" s="31"/>
      <c r="IM99" s="31"/>
      <c r="IN99" s="31"/>
      <c r="IO99" s="31"/>
      <c r="IP99" s="31"/>
      <c r="IQ99" s="31"/>
      <c r="IR99" s="31"/>
      <c r="IS99" s="31"/>
      <c r="IT99" s="31"/>
      <c r="IU99" s="31"/>
      <c r="IV99" s="31"/>
      <c r="IW99" s="31"/>
      <c r="IX99" s="31"/>
      <c r="IY99" s="31"/>
      <c r="IZ99" s="31"/>
      <c r="JA99" s="31"/>
      <c r="JB99" s="31"/>
      <c r="JC99" s="31"/>
      <c r="JD99" s="31"/>
      <c r="JE99" s="31"/>
      <c r="JF99" s="31"/>
      <c r="JG99" s="31"/>
      <c r="JH99" s="31"/>
      <c r="JI99" s="31"/>
      <c r="JJ99" s="31"/>
      <c r="JK99" s="31"/>
      <c r="JL99" s="31"/>
      <c r="JM99" s="31"/>
      <c r="JN99" s="31"/>
      <c r="JO99" s="31"/>
      <c r="JP99" s="31"/>
      <c r="JQ99" s="31"/>
      <c r="JR99" s="31"/>
      <c r="JS99" s="31"/>
      <c r="JT99" s="31"/>
      <c r="JU99" s="31"/>
      <c r="JV99" s="31"/>
      <c r="JW99" s="31"/>
      <c r="JX99" s="31"/>
      <c r="JY99" s="31"/>
      <c r="JZ99" s="31"/>
      <c r="KA99" s="31"/>
      <c r="KB99" s="31"/>
      <c r="KC99" s="31"/>
      <c r="KD99" s="31"/>
      <c r="KE99" s="31"/>
      <c r="KF99" s="31"/>
      <c r="KG99" s="31"/>
      <c r="KH99" s="31"/>
      <c r="KI99" s="31"/>
      <c r="KJ99" s="31"/>
      <c r="KK99" s="31"/>
      <c r="KL99" s="31"/>
      <c r="KM99" s="31"/>
      <c r="KN99" s="31"/>
      <c r="KO99" s="31"/>
      <c r="KP99" s="31"/>
      <c r="KQ99" s="31"/>
      <c r="KR99" s="31"/>
      <c r="KS99" s="31"/>
      <c r="KT99" s="31"/>
      <c r="KU99" s="31"/>
      <c r="KV99" s="31"/>
      <c r="KW99" s="31"/>
      <c r="KX99" s="31"/>
      <c r="KY99" s="31"/>
      <c r="KZ99" s="31"/>
      <c r="LA99" s="31"/>
      <c r="LB99" s="31"/>
      <c r="LC99" s="31"/>
      <c r="LD99" s="31"/>
      <c r="LE99" s="31"/>
      <c r="LF99" s="31"/>
      <c r="LG99" s="31"/>
      <c r="LH99" s="31"/>
      <c r="LI99" s="31"/>
      <c r="LJ99" s="31"/>
      <c r="LK99" s="31"/>
      <c r="LL99" s="31"/>
      <c r="LM99" s="31"/>
      <c r="LN99" s="31"/>
      <c r="LO99" s="31"/>
      <c r="LP99" s="31"/>
      <c r="LQ99" s="31"/>
      <c r="LR99" s="31"/>
      <c r="LS99" s="31"/>
      <c r="LT99" s="31"/>
      <c r="LU99" s="31"/>
      <c r="LV99" s="31"/>
      <c r="LW99" s="31"/>
      <c r="LX99" s="31"/>
      <c r="LY99" s="31"/>
      <c r="LZ99" s="31"/>
      <c r="MA99" s="31"/>
      <c r="MB99" s="31"/>
      <c r="MC99" s="31"/>
      <c r="MD99" s="31"/>
      <c r="ME99" s="31"/>
      <c r="MF99" s="31"/>
      <c r="MG99" s="31"/>
      <c r="MH99" s="31"/>
      <c r="MI99" s="31"/>
      <c r="MJ99" s="31"/>
      <c r="MK99" s="31"/>
      <c r="ML99" s="31"/>
      <c r="MM99" s="31"/>
      <c r="MN99" s="31"/>
      <c r="MO99" s="31"/>
      <c r="MP99" s="31"/>
      <c r="MQ99" s="31"/>
      <c r="MR99" s="31"/>
      <c r="MS99" s="31"/>
      <c r="MT99" s="31"/>
      <c r="MU99" s="31"/>
      <c r="MV99" s="31"/>
      <c r="MW99" s="31"/>
      <c r="MX99" s="31"/>
      <c r="MY99" s="31"/>
      <c r="MZ99" s="31"/>
      <c r="NA99" s="31"/>
      <c r="NB99" s="31"/>
      <c r="NC99" s="31"/>
      <c r="ND99" s="31"/>
      <c r="NE99" s="31"/>
      <c r="NF99" s="31"/>
      <c r="NG99" s="31"/>
      <c r="NH99" s="31"/>
      <c r="NI99" s="31"/>
      <c r="NJ99" s="31"/>
      <c r="NK99" s="31"/>
      <c r="NL99" s="31"/>
      <c r="NM99" s="31"/>
      <c r="NN99" s="31"/>
      <c r="NO99" s="31"/>
      <c r="NP99" s="31"/>
      <c r="NQ99" s="31"/>
      <c r="NR99" s="31"/>
      <c r="NS99" s="31"/>
      <c r="NT99" s="31"/>
      <c r="NU99" s="31"/>
      <c r="NV99" s="31"/>
      <c r="NW99" s="31"/>
      <c r="NX99" s="31"/>
      <c r="NY99" s="31"/>
      <c r="NZ99" s="31"/>
      <c r="OA99" s="31"/>
      <c r="OB99" s="31"/>
      <c r="OC99" s="31"/>
      <c r="OD99" s="31"/>
      <c r="OE99" s="31"/>
      <c r="OF99" s="31"/>
      <c r="OG99" s="31"/>
      <c r="OH99" s="31"/>
      <c r="OI99" s="31"/>
      <c r="OJ99" s="31"/>
      <c r="OK99" s="31"/>
      <c r="OL99" s="31"/>
      <c r="OM99" s="31"/>
      <c r="ON99" s="31"/>
      <c r="OO99" s="31"/>
      <c r="OP99" s="31"/>
      <c r="OQ99" s="31"/>
      <c r="OR99" s="31"/>
      <c r="OS99" s="31"/>
      <c r="OT99" s="31"/>
      <c r="OU99" s="31"/>
      <c r="OV99" s="31"/>
      <c r="OW99" s="31"/>
      <c r="OX99" s="31"/>
      <c r="OY99" s="31"/>
      <c r="OZ99" s="31"/>
      <c r="PA99" s="31"/>
      <c r="PB99" s="31"/>
      <c r="PC99" s="31"/>
      <c r="PD99" s="31"/>
      <c r="PE99" s="31"/>
      <c r="PF99" s="31"/>
      <c r="PG99" s="31"/>
      <c r="PH99" s="31"/>
      <c r="PI99" s="31"/>
      <c r="PJ99" s="31"/>
      <c r="PK99" s="31"/>
      <c r="PL99" s="31"/>
      <c r="PM99" s="31"/>
      <c r="PN99" s="31"/>
      <c r="PO99" s="31"/>
      <c r="PP99" s="31"/>
      <c r="PQ99" s="31"/>
      <c r="PR99" s="31"/>
      <c r="PS99" s="31"/>
      <c r="PT99" s="31"/>
      <c r="PU99" s="31"/>
      <c r="PV99" s="31"/>
      <c r="PW99" s="31"/>
      <c r="PX99" s="31"/>
      <c r="PY99" s="31"/>
      <c r="PZ99" s="31"/>
      <c r="QA99" s="31"/>
      <c r="QB99" s="31"/>
      <c r="QC99" s="31"/>
    </row>
    <row r="100" spans="1:445">
      <c r="A100" s="36" t="s">
        <v>152</v>
      </c>
      <c r="B100" s="33" t="s">
        <v>27</v>
      </c>
      <c r="C100" s="33"/>
      <c r="D100" s="33" t="s">
        <v>82</v>
      </c>
      <c r="E100" s="33"/>
      <c r="F100" s="33">
        <v>940</v>
      </c>
      <c r="G100" s="33">
        <v>80</v>
      </c>
      <c r="H100" s="33">
        <v>50</v>
      </c>
      <c r="I100" s="33">
        <v>115</v>
      </c>
      <c r="J100" s="33">
        <v>115</v>
      </c>
      <c r="K100" s="33">
        <v>150</v>
      </c>
      <c r="L100" s="33">
        <v>115</v>
      </c>
      <c r="M100" s="33">
        <v>150</v>
      </c>
      <c r="N100" s="33">
        <v>165</v>
      </c>
      <c r="O100" s="33"/>
      <c r="P100" s="33"/>
      <c r="Q100" s="33"/>
      <c r="R100" s="33"/>
      <c r="S100" s="33"/>
      <c r="T100" s="20">
        <f t="shared" si="7"/>
        <v>940</v>
      </c>
      <c r="U100" s="20">
        <f t="shared" si="6"/>
        <v>0</v>
      </c>
      <c r="V100" s="34">
        <f t="shared" si="9"/>
        <v>1</v>
      </c>
      <c r="W100" s="37"/>
      <c r="X100" s="35" t="str">
        <f t="shared" ref="X100:X131" si="10">IF(W100&lt;&gt;"",F100 - (SUM(G100:S100)),"")</f>
        <v/>
      </c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  <c r="CJ100" s="31"/>
      <c r="CK100" s="31"/>
      <c r="CL100" s="31"/>
      <c r="CM100" s="31"/>
      <c r="CN100" s="31"/>
      <c r="CO100" s="31"/>
      <c r="CP100" s="31"/>
      <c r="CQ100" s="31"/>
      <c r="CR100" s="31"/>
      <c r="CS100" s="31"/>
      <c r="CT100" s="31"/>
      <c r="CU100" s="31"/>
      <c r="CV100" s="31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  <c r="DW100" s="31"/>
      <c r="DX100" s="31"/>
      <c r="DY100" s="31"/>
      <c r="DZ100" s="31"/>
      <c r="EA100" s="31"/>
      <c r="EB100" s="31"/>
      <c r="EC100" s="31"/>
      <c r="ED100" s="31"/>
      <c r="EE100" s="31"/>
      <c r="EF100" s="31"/>
      <c r="EG100" s="31"/>
      <c r="EH100" s="31"/>
      <c r="EI100" s="31"/>
      <c r="EJ100" s="31"/>
      <c r="EK100" s="31"/>
      <c r="EL100" s="31"/>
      <c r="EM100" s="31"/>
      <c r="EN100" s="31"/>
      <c r="EO100" s="31"/>
      <c r="EP100" s="31"/>
      <c r="EQ100" s="31"/>
      <c r="ER100" s="31"/>
      <c r="ES100" s="31"/>
      <c r="ET100" s="31"/>
      <c r="EU100" s="31"/>
      <c r="EV100" s="31"/>
      <c r="EW100" s="31"/>
      <c r="EX100" s="31"/>
      <c r="EY100" s="31"/>
      <c r="EZ100" s="31"/>
      <c r="FA100" s="31"/>
      <c r="FB100" s="31"/>
      <c r="FC100" s="31"/>
      <c r="FD100" s="31"/>
      <c r="FE100" s="31"/>
      <c r="FF100" s="31"/>
      <c r="FG100" s="31"/>
      <c r="FH100" s="31"/>
      <c r="FI100" s="31"/>
      <c r="FJ100" s="31"/>
      <c r="FK100" s="31"/>
      <c r="FL100" s="31"/>
      <c r="FM100" s="31"/>
      <c r="FN100" s="31"/>
      <c r="FO100" s="31"/>
      <c r="FP100" s="31"/>
      <c r="FQ100" s="31"/>
      <c r="FR100" s="31"/>
      <c r="FS100" s="31"/>
      <c r="FT100" s="31"/>
      <c r="FU100" s="31"/>
      <c r="FV100" s="31"/>
      <c r="FW100" s="31"/>
      <c r="FX100" s="31"/>
      <c r="FY100" s="31"/>
      <c r="FZ100" s="31"/>
      <c r="GA100" s="31"/>
      <c r="GB100" s="31"/>
      <c r="GC100" s="31"/>
      <c r="GD100" s="31"/>
      <c r="GE100" s="31"/>
      <c r="GF100" s="31"/>
      <c r="GG100" s="31"/>
      <c r="GH100" s="31"/>
      <c r="GI100" s="31"/>
      <c r="GJ100" s="31"/>
      <c r="GK100" s="31"/>
      <c r="GL100" s="31"/>
      <c r="GM100" s="31"/>
      <c r="GN100" s="31"/>
      <c r="GO100" s="31"/>
      <c r="GP100" s="31"/>
      <c r="GQ100" s="31"/>
      <c r="GR100" s="31"/>
      <c r="GS100" s="31"/>
      <c r="GT100" s="31"/>
      <c r="GU100" s="31"/>
      <c r="GV100" s="31"/>
      <c r="GW100" s="31"/>
      <c r="GX100" s="31"/>
      <c r="GY100" s="31"/>
      <c r="GZ100" s="31"/>
      <c r="HA100" s="31"/>
      <c r="HB100" s="31"/>
      <c r="HC100" s="31"/>
      <c r="HD100" s="31"/>
      <c r="HE100" s="31"/>
      <c r="HF100" s="31"/>
      <c r="HG100" s="31"/>
      <c r="HH100" s="31"/>
      <c r="HI100" s="31"/>
      <c r="HJ100" s="31"/>
      <c r="HK100" s="31"/>
      <c r="HL100" s="31"/>
      <c r="HM100" s="31"/>
      <c r="HN100" s="31"/>
      <c r="HO100" s="31"/>
      <c r="HP100" s="31"/>
      <c r="HQ100" s="31"/>
      <c r="HR100" s="31"/>
      <c r="HS100" s="31"/>
      <c r="HT100" s="31"/>
      <c r="HU100" s="31"/>
      <c r="HV100" s="31"/>
      <c r="HW100" s="31"/>
      <c r="HX100" s="31"/>
      <c r="HY100" s="31"/>
      <c r="HZ100" s="31"/>
      <c r="IA100" s="31"/>
      <c r="IB100" s="31"/>
      <c r="IC100" s="31"/>
      <c r="ID100" s="31"/>
      <c r="IE100" s="31"/>
      <c r="IF100" s="31"/>
      <c r="IG100" s="31"/>
      <c r="IH100" s="31"/>
      <c r="II100" s="31"/>
      <c r="IJ100" s="31"/>
      <c r="IK100" s="31"/>
      <c r="IL100" s="31"/>
      <c r="IM100" s="31"/>
      <c r="IN100" s="31"/>
      <c r="IO100" s="31"/>
      <c r="IP100" s="31"/>
      <c r="IQ100" s="31"/>
      <c r="IR100" s="31"/>
      <c r="IS100" s="31"/>
      <c r="IT100" s="31"/>
      <c r="IU100" s="31"/>
      <c r="IV100" s="31"/>
      <c r="IW100" s="31"/>
      <c r="IX100" s="31"/>
      <c r="IY100" s="31"/>
      <c r="IZ100" s="31"/>
      <c r="JA100" s="31"/>
      <c r="JB100" s="31"/>
      <c r="JC100" s="31"/>
      <c r="JD100" s="31"/>
      <c r="JE100" s="31"/>
      <c r="JF100" s="31"/>
      <c r="JG100" s="31"/>
      <c r="JH100" s="31"/>
      <c r="JI100" s="31"/>
      <c r="JJ100" s="31"/>
      <c r="JK100" s="31"/>
      <c r="JL100" s="31"/>
      <c r="JM100" s="31"/>
      <c r="JN100" s="31"/>
      <c r="JO100" s="31"/>
      <c r="JP100" s="31"/>
      <c r="JQ100" s="31"/>
      <c r="JR100" s="31"/>
      <c r="JS100" s="31"/>
      <c r="JT100" s="31"/>
      <c r="JU100" s="31"/>
      <c r="JV100" s="31"/>
      <c r="JW100" s="31"/>
      <c r="JX100" s="31"/>
      <c r="JY100" s="31"/>
      <c r="JZ100" s="31"/>
      <c r="KA100" s="31"/>
      <c r="KB100" s="31"/>
      <c r="KC100" s="31"/>
      <c r="KD100" s="31"/>
      <c r="KE100" s="31"/>
      <c r="KF100" s="31"/>
      <c r="KG100" s="31"/>
      <c r="KH100" s="31"/>
      <c r="KI100" s="31"/>
      <c r="KJ100" s="31"/>
      <c r="KK100" s="31"/>
      <c r="KL100" s="31"/>
      <c r="KM100" s="31"/>
      <c r="KN100" s="31"/>
      <c r="KO100" s="31"/>
      <c r="KP100" s="31"/>
      <c r="KQ100" s="31"/>
      <c r="KR100" s="31"/>
      <c r="KS100" s="31"/>
      <c r="KT100" s="31"/>
      <c r="KU100" s="31"/>
      <c r="KV100" s="31"/>
      <c r="KW100" s="31"/>
      <c r="KX100" s="31"/>
      <c r="KY100" s="31"/>
      <c r="KZ100" s="31"/>
      <c r="LA100" s="31"/>
      <c r="LB100" s="31"/>
      <c r="LC100" s="31"/>
      <c r="LD100" s="31"/>
      <c r="LE100" s="31"/>
      <c r="LF100" s="31"/>
      <c r="LG100" s="31"/>
      <c r="LH100" s="31"/>
      <c r="LI100" s="31"/>
      <c r="LJ100" s="31"/>
      <c r="LK100" s="31"/>
      <c r="LL100" s="31"/>
      <c r="LM100" s="31"/>
      <c r="LN100" s="31"/>
      <c r="LO100" s="31"/>
      <c r="LP100" s="31"/>
      <c r="LQ100" s="31"/>
      <c r="LR100" s="31"/>
      <c r="LS100" s="31"/>
      <c r="LT100" s="31"/>
      <c r="LU100" s="31"/>
      <c r="LV100" s="31"/>
      <c r="LW100" s="31"/>
      <c r="LX100" s="31"/>
      <c r="LY100" s="31"/>
      <c r="LZ100" s="31"/>
      <c r="MA100" s="31"/>
      <c r="MB100" s="31"/>
      <c r="MC100" s="31"/>
      <c r="MD100" s="31"/>
      <c r="ME100" s="31"/>
      <c r="MF100" s="31"/>
      <c r="MG100" s="31"/>
      <c r="MH100" s="31"/>
      <c r="MI100" s="31"/>
      <c r="MJ100" s="31"/>
      <c r="MK100" s="31"/>
      <c r="ML100" s="31"/>
      <c r="MM100" s="31"/>
      <c r="MN100" s="31"/>
      <c r="MO100" s="31"/>
      <c r="MP100" s="31"/>
      <c r="MQ100" s="31"/>
      <c r="MR100" s="31"/>
      <c r="MS100" s="31"/>
      <c r="MT100" s="31"/>
      <c r="MU100" s="31"/>
      <c r="MV100" s="31"/>
      <c r="MW100" s="31"/>
      <c r="MX100" s="31"/>
      <c r="MY100" s="31"/>
      <c r="MZ100" s="31"/>
      <c r="NA100" s="31"/>
      <c r="NB100" s="31"/>
      <c r="NC100" s="31"/>
      <c r="ND100" s="31"/>
      <c r="NE100" s="31"/>
      <c r="NF100" s="31"/>
      <c r="NG100" s="31"/>
      <c r="NH100" s="31"/>
      <c r="NI100" s="31"/>
      <c r="NJ100" s="31"/>
      <c r="NK100" s="31"/>
      <c r="NL100" s="31"/>
      <c r="NM100" s="31"/>
      <c r="NN100" s="31"/>
      <c r="NO100" s="31"/>
      <c r="NP100" s="31"/>
      <c r="NQ100" s="31"/>
      <c r="NR100" s="31"/>
      <c r="NS100" s="31"/>
      <c r="NT100" s="31"/>
      <c r="NU100" s="31"/>
      <c r="NV100" s="31"/>
      <c r="NW100" s="31"/>
      <c r="NX100" s="31"/>
      <c r="NY100" s="31"/>
      <c r="NZ100" s="31"/>
      <c r="OA100" s="31"/>
      <c r="OB100" s="31"/>
      <c r="OC100" s="31"/>
      <c r="OD100" s="31"/>
      <c r="OE100" s="31"/>
      <c r="OF100" s="31"/>
      <c r="OG100" s="31"/>
      <c r="OH100" s="31"/>
      <c r="OI100" s="31"/>
      <c r="OJ100" s="31"/>
      <c r="OK100" s="31"/>
      <c r="OL100" s="31"/>
      <c r="OM100" s="31"/>
      <c r="ON100" s="31"/>
      <c r="OO100" s="31"/>
      <c r="OP100" s="31"/>
      <c r="OQ100" s="31"/>
      <c r="OR100" s="31"/>
      <c r="OS100" s="31"/>
      <c r="OT100" s="31"/>
      <c r="OU100" s="31"/>
      <c r="OV100" s="31"/>
      <c r="OW100" s="31"/>
      <c r="OX100" s="31"/>
      <c r="OY100" s="31"/>
      <c r="OZ100" s="31"/>
      <c r="PA100" s="31"/>
      <c r="PB100" s="31"/>
      <c r="PC100" s="31"/>
      <c r="PD100" s="31"/>
      <c r="PE100" s="31"/>
      <c r="PF100" s="31"/>
      <c r="PG100" s="31"/>
      <c r="PH100" s="31"/>
      <c r="PI100" s="31"/>
      <c r="PJ100" s="31"/>
      <c r="PK100" s="31"/>
      <c r="PL100" s="31"/>
      <c r="PM100" s="31"/>
      <c r="PN100" s="31"/>
      <c r="PO100" s="31"/>
      <c r="PP100" s="31"/>
      <c r="PQ100" s="31"/>
      <c r="PR100" s="31"/>
      <c r="PS100" s="31"/>
      <c r="PT100" s="31"/>
      <c r="PU100" s="31"/>
      <c r="PV100" s="31"/>
      <c r="PW100" s="31"/>
      <c r="PX100" s="31"/>
      <c r="PY100" s="31"/>
      <c r="PZ100" s="31"/>
      <c r="QA100" s="31"/>
      <c r="QB100" s="31"/>
      <c r="QC100" s="31"/>
    </row>
    <row r="101" spans="1:445">
      <c r="A101" s="36" t="s">
        <v>153</v>
      </c>
      <c r="B101" s="33" t="s">
        <v>27</v>
      </c>
      <c r="C101" s="33"/>
      <c r="D101" s="33" t="s">
        <v>38</v>
      </c>
      <c r="E101" s="33"/>
      <c r="F101" s="33">
        <v>1740</v>
      </c>
      <c r="G101" s="33">
        <v>1740</v>
      </c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20">
        <f t="shared" si="7"/>
        <v>1740</v>
      </c>
      <c r="U101" s="20">
        <f t="shared" ref="U101:U164" si="11">IF(W101&lt;&gt;0,0,IF(AND(ISBLANK(E101),ISBLANK(F101),ISBLANK(G101),ISBLANK(H101),ISBLANK(I101),ISBLANK(J101),ISBLANK(K101), ISBLANK(L101), ISBLANK(M101), ISBLANK(N101), ISBLANK(O101), ISBLANK(P101), ISBLANK(Q101), ISBLANK(R101), ISBLANK(S101)),"", (F101+E101)-T101))</f>
        <v>0</v>
      </c>
      <c r="V101" s="34">
        <f t="shared" si="9"/>
        <v>1</v>
      </c>
      <c r="W101" s="37"/>
      <c r="X101" s="35" t="str">
        <f t="shared" si="10"/>
        <v/>
      </c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  <c r="DW101" s="31"/>
      <c r="DX101" s="31"/>
      <c r="DY101" s="31"/>
      <c r="DZ101" s="31"/>
      <c r="EA101" s="31"/>
      <c r="EB101" s="31"/>
      <c r="EC101" s="31"/>
      <c r="ED101" s="31"/>
      <c r="EE101" s="31"/>
      <c r="EF101" s="31"/>
      <c r="EG101" s="31"/>
      <c r="EH101" s="31"/>
      <c r="EI101" s="31"/>
      <c r="EJ101" s="31"/>
      <c r="EK101" s="31"/>
      <c r="EL101" s="31"/>
      <c r="EM101" s="31"/>
      <c r="EN101" s="31"/>
      <c r="EO101" s="31"/>
      <c r="EP101" s="31"/>
      <c r="EQ101" s="31"/>
      <c r="ER101" s="31"/>
      <c r="ES101" s="31"/>
      <c r="ET101" s="31"/>
      <c r="EU101" s="31"/>
      <c r="EV101" s="31"/>
      <c r="EW101" s="31"/>
      <c r="EX101" s="31"/>
      <c r="EY101" s="31"/>
      <c r="EZ101" s="31"/>
      <c r="FA101" s="31"/>
      <c r="FB101" s="31"/>
      <c r="FC101" s="31"/>
      <c r="FD101" s="31"/>
      <c r="FE101" s="31"/>
      <c r="FF101" s="31"/>
      <c r="FG101" s="31"/>
      <c r="FH101" s="31"/>
      <c r="FI101" s="31"/>
      <c r="FJ101" s="31"/>
      <c r="FK101" s="31"/>
      <c r="FL101" s="31"/>
      <c r="FM101" s="31"/>
      <c r="FN101" s="31"/>
      <c r="FO101" s="31"/>
      <c r="FP101" s="31"/>
      <c r="FQ101" s="31"/>
      <c r="FR101" s="31"/>
      <c r="FS101" s="31"/>
      <c r="FT101" s="31"/>
      <c r="FU101" s="31"/>
      <c r="FV101" s="31"/>
      <c r="FW101" s="31"/>
      <c r="FX101" s="31"/>
      <c r="FY101" s="31"/>
      <c r="FZ101" s="31"/>
      <c r="GA101" s="31"/>
      <c r="GB101" s="31"/>
      <c r="GC101" s="31"/>
      <c r="GD101" s="31"/>
      <c r="GE101" s="31"/>
      <c r="GF101" s="31"/>
      <c r="GG101" s="31"/>
      <c r="GH101" s="31"/>
      <c r="GI101" s="31"/>
      <c r="GJ101" s="31"/>
      <c r="GK101" s="31"/>
      <c r="GL101" s="31"/>
      <c r="GM101" s="31"/>
      <c r="GN101" s="31"/>
      <c r="GO101" s="31"/>
      <c r="GP101" s="31"/>
      <c r="GQ101" s="31"/>
      <c r="GR101" s="31"/>
      <c r="GS101" s="31"/>
      <c r="GT101" s="31"/>
      <c r="GU101" s="31"/>
      <c r="GV101" s="31"/>
      <c r="GW101" s="31"/>
      <c r="GX101" s="31"/>
      <c r="GY101" s="31"/>
      <c r="GZ101" s="31"/>
      <c r="HA101" s="31"/>
      <c r="HB101" s="31"/>
      <c r="HC101" s="31"/>
      <c r="HD101" s="31"/>
      <c r="HE101" s="31"/>
      <c r="HF101" s="31"/>
      <c r="HG101" s="31"/>
      <c r="HH101" s="31"/>
      <c r="HI101" s="31"/>
      <c r="HJ101" s="31"/>
      <c r="HK101" s="31"/>
      <c r="HL101" s="31"/>
      <c r="HM101" s="31"/>
      <c r="HN101" s="31"/>
      <c r="HO101" s="31"/>
      <c r="HP101" s="31"/>
      <c r="HQ101" s="31"/>
      <c r="HR101" s="31"/>
      <c r="HS101" s="31"/>
      <c r="HT101" s="31"/>
      <c r="HU101" s="31"/>
      <c r="HV101" s="31"/>
      <c r="HW101" s="31"/>
      <c r="HX101" s="31"/>
      <c r="HY101" s="31"/>
      <c r="HZ101" s="31"/>
      <c r="IA101" s="31"/>
      <c r="IB101" s="31"/>
      <c r="IC101" s="31"/>
      <c r="ID101" s="31"/>
      <c r="IE101" s="31"/>
      <c r="IF101" s="31"/>
      <c r="IG101" s="31"/>
      <c r="IH101" s="31"/>
      <c r="II101" s="31"/>
      <c r="IJ101" s="31"/>
      <c r="IK101" s="31"/>
      <c r="IL101" s="31"/>
      <c r="IM101" s="31"/>
      <c r="IN101" s="31"/>
      <c r="IO101" s="31"/>
      <c r="IP101" s="31"/>
      <c r="IQ101" s="31"/>
      <c r="IR101" s="31"/>
      <c r="IS101" s="31"/>
      <c r="IT101" s="31"/>
      <c r="IU101" s="31"/>
      <c r="IV101" s="31"/>
      <c r="IW101" s="31"/>
      <c r="IX101" s="31"/>
      <c r="IY101" s="31"/>
      <c r="IZ101" s="31"/>
      <c r="JA101" s="31"/>
      <c r="JB101" s="31"/>
      <c r="JC101" s="31"/>
      <c r="JD101" s="31"/>
      <c r="JE101" s="31"/>
      <c r="JF101" s="31"/>
      <c r="JG101" s="31"/>
      <c r="JH101" s="31"/>
      <c r="JI101" s="31"/>
      <c r="JJ101" s="31"/>
      <c r="JK101" s="31"/>
      <c r="JL101" s="31"/>
      <c r="JM101" s="31"/>
      <c r="JN101" s="31"/>
      <c r="JO101" s="31"/>
      <c r="JP101" s="31"/>
      <c r="JQ101" s="31"/>
      <c r="JR101" s="31"/>
      <c r="JS101" s="31"/>
      <c r="JT101" s="31"/>
      <c r="JU101" s="31"/>
      <c r="JV101" s="31"/>
      <c r="JW101" s="31"/>
      <c r="JX101" s="31"/>
      <c r="JY101" s="31"/>
      <c r="JZ101" s="31"/>
      <c r="KA101" s="31"/>
      <c r="KB101" s="31"/>
      <c r="KC101" s="31"/>
      <c r="KD101" s="31"/>
      <c r="KE101" s="31"/>
      <c r="KF101" s="31"/>
      <c r="KG101" s="31"/>
      <c r="KH101" s="31"/>
      <c r="KI101" s="31"/>
      <c r="KJ101" s="31"/>
      <c r="KK101" s="31"/>
      <c r="KL101" s="31"/>
      <c r="KM101" s="31"/>
      <c r="KN101" s="31"/>
      <c r="KO101" s="31"/>
      <c r="KP101" s="31"/>
      <c r="KQ101" s="31"/>
      <c r="KR101" s="31"/>
      <c r="KS101" s="31"/>
      <c r="KT101" s="31"/>
      <c r="KU101" s="31"/>
      <c r="KV101" s="31"/>
      <c r="KW101" s="31"/>
      <c r="KX101" s="31"/>
      <c r="KY101" s="31"/>
      <c r="KZ101" s="31"/>
      <c r="LA101" s="31"/>
      <c r="LB101" s="31"/>
      <c r="LC101" s="31"/>
      <c r="LD101" s="31"/>
      <c r="LE101" s="31"/>
      <c r="LF101" s="31"/>
      <c r="LG101" s="31"/>
      <c r="LH101" s="31"/>
      <c r="LI101" s="31"/>
      <c r="LJ101" s="31"/>
      <c r="LK101" s="31"/>
      <c r="LL101" s="31"/>
      <c r="LM101" s="31"/>
      <c r="LN101" s="31"/>
      <c r="LO101" s="31"/>
      <c r="LP101" s="31"/>
      <c r="LQ101" s="31"/>
      <c r="LR101" s="31"/>
      <c r="LS101" s="31"/>
      <c r="LT101" s="31"/>
      <c r="LU101" s="31"/>
      <c r="LV101" s="31"/>
      <c r="LW101" s="31"/>
      <c r="LX101" s="31"/>
      <c r="LY101" s="31"/>
      <c r="LZ101" s="31"/>
      <c r="MA101" s="31"/>
      <c r="MB101" s="31"/>
      <c r="MC101" s="31"/>
      <c r="MD101" s="31"/>
      <c r="ME101" s="31"/>
      <c r="MF101" s="31"/>
      <c r="MG101" s="31"/>
      <c r="MH101" s="31"/>
      <c r="MI101" s="31"/>
      <c r="MJ101" s="31"/>
      <c r="MK101" s="31"/>
      <c r="ML101" s="31"/>
      <c r="MM101" s="31"/>
      <c r="MN101" s="31"/>
      <c r="MO101" s="31"/>
      <c r="MP101" s="31"/>
      <c r="MQ101" s="31"/>
      <c r="MR101" s="31"/>
      <c r="MS101" s="31"/>
      <c r="MT101" s="31"/>
      <c r="MU101" s="31"/>
      <c r="MV101" s="31"/>
      <c r="MW101" s="31"/>
      <c r="MX101" s="31"/>
      <c r="MY101" s="31"/>
      <c r="MZ101" s="31"/>
      <c r="NA101" s="31"/>
      <c r="NB101" s="31"/>
      <c r="NC101" s="31"/>
      <c r="ND101" s="31"/>
      <c r="NE101" s="31"/>
      <c r="NF101" s="31"/>
      <c r="NG101" s="31"/>
      <c r="NH101" s="31"/>
      <c r="NI101" s="31"/>
      <c r="NJ101" s="31"/>
      <c r="NK101" s="31"/>
      <c r="NL101" s="31"/>
      <c r="NM101" s="31"/>
      <c r="NN101" s="31"/>
      <c r="NO101" s="31"/>
      <c r="NP101" s="31"/>
      <c r="NQ101" s="31"/>
      <c r="NR101" s="31"/>
      <c r="NS101" s="31"/>
      <c r="NT101" s="31"/>
      <c r="NU101" s="31"/>
      <c r="NV101" s="31"/>
      <c r="NW101" s="31"/>
      <c r="NX101" s="31"/>
      <c r="NY101" s="31"/>
      <c r="NZ101" s="31"/>
      <c r="OA101" s="31"/>
      <c r="OB101" s="31"/>
      <c r="OC101" s="31"/>
      <c r="OD101" s="31"/>
      <c r="OE101" s="31"/>
      <c r="OF101" s="31"/>
      <c r="OG101" s="31"/>
      <c r="OH101" s="31"/>
      <c r="OI101" s="31"/>
      <c r="OJ101" s="31"/>
      <c r="OK101" s="31"/>
      <c r="OL101" s="31"/>
      <c r="OM101" s="31"/>
      <c r="ON101" s="31"/>
      <c r="OO101" s="31"/>
      <c r="OP101" s="31"/>
      <c r="OQ101" s="31"/>
      <c r="OR101" s="31"/>
      <c r="OS101" s="31"/>
      <c r="OT101" s="31"/>
      <c r="OU101" s="31"/>
      <c r="OV101" s="31"/>
      <c r="OW101" s="31"/>
      <c r="OX101" s="31"/>
      <c r="OY101" s="31"/>
      <c r="OZ101" s="31"/>
      <c r="PA101" s="31"/>
      <c r="PB101" s="31"/>
      <c r="PC101" s="31"/>
      <c r="PD101" s="31"/>
      <c r="PE101" s="31"/>
      <c r="PF101" s="31"/>
      <c r="PG101" s="31"/>
      <c r="PH101" s="31"/>
      <c r="PI101" s="31"/>
      <c r="PJ101" s="31"/>
      <c r="PK101" s="31"/>
      <c r="PL101" s="31"/>
      <c r="PM101" s="31"/>
      <c r="PN101" s="31"/>
      <c r="PO101" s="31"/>
      <c r="PP101" s="31"/>
      <c r="PQ101" s="31"/>
      <c r="PR101" s="31"/>
      <c r="PS101" s="31"/>
      <c r="PT101" s="31"/>
      <c r="PU101" s="31"/>
      <c r="PV101" s="31"/>
      <c r="PW101" s="31"/>
      <c r="PX101" s="31"/>
      <c r="PY101" s="31"/>
      <c r="PZ101" s="31"/>
      <c r="QA101" s="31"/>
      <c r="QB101" s="31"/>
      <c r="QC101" s="31"/>
    </row>
    <row r="102" spans="1:445">
      <c r="A102" s="36" t="s">
        <v>153</v>
      </c>
      <c r="B102" s="33" t="s">
        <v>27</v>
      </c>
      <c r="C102" s="33"/>
      <c r="D102" s="33" t="s">
        <v>154</v>
      </c>
      <c r="E102" s="33"/>
      <c r="F102" s="33">
        <v>0</v>
      </c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20">
        <f t="shared" si="7"/>
        <v>0</v>
      </c>
      <c r="U102" s="20">
        <f t="shared" si="11"/>
        <v>0</v>
      </c>
      <c r="V102" s="34" t="str">
        <f t="shared" si="9"/>
        <v/>
      </c>
      <c r="W102" s="37"/>
      <c r="X102" s="35" t="str">
        <f t="shared" si="10"/>
        <v/>
      </c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  <c r="CJ102" s="31"/>
      <c r="CK102" s="31"/>
      <c r="CL102" s="31"/>
      <c r="CM102" s="31"/>
      <c r="CN102" s="31"/>
      <c r="CO102" s="31"/>
      <c r="CP102" s="31"/>
      <c r="CQ102" s="31"/>
      <c r="CR102" s="31"/>
      <c r="CS102" s="31"/>
      <c r="CT102" s="31"/>
      <c r="CU102" s="31"/>
      <c r="CV102" s="31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  <c r="DW102" s="31"/>
      <c r="DX102" s="31"/>
      <c r="DY102" s="31"/>
      <c r="DZ102" s="31"/>
      <c r="EA102" s="31"/>
      <c r="EB102" s="31"/>
      <c r="EC102" s="31"/>
      <c r="ED102" s="31"/>
      <c r="EE102" s="31"/>
      <c r="EF102" s="31"/>
      <c r="EG102" s="31"/>
      <c r="EH102" s="31"/>
      <c r="EI102" s="31"/>
      <c r="EJ102" s="31"/>
      <c r="EK102" s="31"/>
      <c r="EL102" s="31"/>
      <c r="EM102" s="31"/>
      <c r="EN102" s="31"/>
      <c r="EO102" s="31"/>
      <c r="EP102" s="31"/>
      <c r="EQ102" s="31"/>
      <c r="ER102" s="31"/>
      <c r="ES102" s="31"/>
      <c r="ET102" s="31"/>
      <c r="EU102" s="31"/>
      <c r="EV102" s="31"/>
      <c r="EW102" s="31"/>
      <c r="EX102" s="31"/>
      <c r="EY102" s="31"/>
      <c r="EZ102" s="31"/>
      <c r="FA102" s="31"/>
      <c r="FB102" s="31"/>
      <c r="FC102" s="31"/>
      <c r="FD102" s="31"/>
      <c r="FE102" s="31"/>
      <c r="FF102" s="31"/>
      <c r="FG102" s="31"/>
      <c r="FH102" s="31"/>
      <c r="FI102" s="31"/>
      <c r="FJ102" s="31"/>
      <c r="FK102" s="31"/>
      <c r="FL102" s="31"/>
      <c r="FM102" s="31"/>
      <c r="FN102" s="31"/>
      <c r="FO102" s="31"/>
      <c r="FP102" s="31"/>
      <c r="FQ102" s="31"/>
      <c r="FR102" s="31"/>
      <c r="FS102" s="31"/>
      <c r="FT102" s="31"/>
      <c r="FU102" s="31"/>
      <c r="FV102" s="31"/>
      <c r="FW102" s="31"/>
      <c r="FX102" s="31"/>
      <c r="FY102" s="31"/>
      <c r="FZ102" s="31"/>
      <c r="GA102" s="31"/>
      <c r="GB102" s="31"/>
      <c r="GC102" s="31"/>
      <c r="GD102" s="31"/>
      <c r="GE102" s="31"/>
      <c r="GF102" s="31"/>
      <c r="GG102" s="31"/>
      <c r="GH102" s="31"/>
      <c r="GI102" s="31"/>
      <c r="GJ102" s="31"/>
      <c r="GK102" s="31"/>
      <c r="GL102" s="31"/>
      <c r="GM102" s="31"/>
      <c r="GN102" s="31"/>
      <c r="GO102" s="31"/>
      <c r="GP102" s="31"/>
      <c r="GQ102" s="31"/>
      <c r="GR102" s="31"/>
      <c r="GS102" s="31"/>
      <c r="GT102" s="31"/>
      <c r="GU102" s="31"/>
      <c r="GV102" s="31"/>
      <c r="GW102" s="31"/>
      <c r="GX102" s="31"/>
      <c r="GY102" s="31"/>
      <c r="GZ102" s="31"/>
      <c r="HA102" s="31"/>
      <c r="HB102" s="31"/>
      <c r="HC102" s="31"/>
      <c r="HD102" s="31"/>
      <c r="HE102" s="31"/>
      <c r="HF102" s="31"/>
      <c r="HG102" s="31"/>
      <c r="HH102" s="31"/>
      <c r="HI102" s="31"/>
      <c r="HJ102" s="31"/>
      <c r="HK102" s="31"/>
      <c r="HL102" s="31"/>
      <c r="HM102" s="31"/>
      <c r="HN102" s="31"/>
      <c r="HO102" s="31"/>
      <c r="HP102" s="31"/>
      <c r="HQ102" s="31"/>
      <c r="HR102" s="31"/>
      <c r="HS102" s="31"/>
      <c r="HT102" s="31"/>
      <c r="HU102" s="31"/>
      <c r="HV102" s="31"/>
      <c r="HW102" s="31"/>
      <c r="HX102" s="31"/>
      <c r="HY102" s="31"/>
      <c r="HZ102" s="31"/>
      <c r="IA102" s="31"/>
      <c r="IB102" s="31"/>
      <c r="IC102" s="31"/>
      <c r="ID102" s="31"/>
      <c r="IE102" s="31"/>
      <c r="IF102" s="31"/>
      <c r="IG102" s="31"/>
      <c r="IH102" s="31"/>
      <c r="II102" s="31"/>
      <c r="IJ102" s="31"/>
      <c r="IK102" s="31"/>
      <c r="IL102" s="31"/>
      <c r="IM102" s="31"/>
      <c r="IN102" s="31"/>
      <c r="IO102" s="31"/>
      <c r="IP102" s="31"/>
      <c r="IQ102" s="31"/>
      <c r="IR102" s="31"/>
      <c r="IS102" s="31"/>
      <c r="IT102" s="31"/>
      <c r="IU102" s="31"/>
      <c r="IV102" s="31"/>
      <c r="IW102" s="31"/>
      <c r="IX102" s="31"/>
      <c r="IY102" s="31"/>
      <c r="IZ102" s="31"/>
      <c r="JA102" s="31"/>
      <c r="JB102" s="31"/>
      <c r="JC102" s="31"/>
      <c r="JD102" s="31"/>
      <c r="JE102" s="31"/>
      <c r="JF102" s="31"/>
      <c r="JG102" s="31"/>
      <c r="JH102" s="31"/>
      <c r="JI102" s="31"/>
      <c r="JJ102" s="31"/>
      <c r="JK102" s="31"/>
      <c r="JL102" s="31"/>
      <c r="JM102" s="31"/>
      <c r="JN102" s="31"/>
      <c r="JO102" s="31"/>
      <c r="JP102" s="31"/>
      <c r="JQ102" s="31"/>
      <c r="JR102" s="31"/>
      <c r="JS102" s="31"/>
      <c r="JT102" s="31"/>
      <c r="JU102" s="31"/>
      <c r="JV102" s="31"/>
      <c r="JW102" s="31"/>
      <c r="JX102" s="31"/>
      <c r="JY102" s="31"/>
      <c r="JZ102" s="31"/>
      <c r="KA102" s="31"/>
      <c r="KB102" s="31"/>
      <c r="KC102" s="31"/>
      <c r="KD102" s="31"/>
      <c r="KE102" s="31"/>
      <c r="KF102" s="31"/>
      <c r="KG102" s="31"/>
      <c r="KH102" s="31"/>
      <c r="KI102" s="31"/>
      <c r="KJ102" s="31"/>
      <c r="KK102" s="31"/>
      <c r="KL102" s="31"/>
      <c r="KM102" s="31"/>
      <c r="KN102" s="31"/>
      <c r="KO102" s="31"/>
      <c r="KP102" s="31"/>
      <c r="KQ102" s="31"/>
      <c r="KR102" s="31"/>
      <c r="KS102" s="31"/>
      <c r="KT102" s="31"/>
      <c r="KU102" s="31"/>
      <c r="KV102" s="31"/>
      <c r="KW102" s="31"/>
      <c r="KX102" s="31"/>
      <c r="KY102" s="31"/>
      <c r="KZ102" s="31"/>
      <c r="LA102" s="31"/>
      <c r="LB102" s="31"/>
      <c r="LC102" s="31"/>
      <c r="LD102" s="31"/>
      <c r="LE102" s="31"/>
      <c r="LF102" s="31"/>
      <c r="LG102" s="31"/>
      <c r="LH102" s="31"/>
      <c r="LI102" s="31"/>
      <c r="LJ102" s="31"/>
      <c r="LK102" s="31"/>
      <c r="LL102" s="31"/>
      <c r="LM102" s="31"/>
      <c r="LN102" s="31"/>
      <c r="LO102" s="31"/>
      <c r="LP102" s="31"/>
      <c r="LQ102" s="31"/>
      <c r="LR102" s="31"/>
      <c r="LS102" s="31"/>
      <c r="LT102" s="31"/>
      <c r="LU102" s="31"/>
      <c r="LV102" s="31"/>
      <c r="LW102" s="31"/>
      <c r="LX102" s="31"/>
      <c r="LY102" s="31"/>
      <c r="LZ102" s="31"/>
      <c r="MA102" s="31"/>
      <c r="MB102" s="31"/>
      <c r="MC102" s="31"/>
      <c r="MD102" s="31"/>
      <c r="ME102" s="31"/>
      <c r="MF102" s="31"/>
      <c r="MG102" s="31"/>
      <c r="MH102" s="31"/>
      <c r="MI102" s="31"/>
      <c r="MJ102" s="31"/>
      <c r="MK102" s="31"/>
      <c r="ML102" s="31"/>
      <c r="MM102" s="31"/>
      <c r="MN102" s="31"/>
      <c r="MO102" s="31"/>
      <c r="MP102" s="31"/>
      <c r="MQ102" s="31"/>
      <c r="MR102" s="31"/>
      <c r="MS102" s="31"/>
      <c r="MT102" s="31"/>
      <c r="MU102" s="31"/>
      <c r="MV102" s="31"/>
      <c r="MW102" s="31"/>
      <c r="MX102" s="31"/>
      <c r="MY102" s="31"/>
      <c r="MZ102" s="31"/>
      <c r="NA102" s="31"/>
      <c r="NB102" s="31"/>
      <c r="NC102" s="31"/>
      <c r="ND102" s="31"/>
      <c r="NE102" s="31"/>
      <c r="NF102" s="31"/>
      <c r="NG102" s="31"/>
      <c r="NH102" s="31"/>
      <c r="NI102" s="31"/>
      <c r="NJ102" s="31"/>
      <c r="NK102" s="31"/>
      <c r="NL102" s="31"/>
      <c r="NM102" s="31"/>
      <c r="NN102" s="31"/>
      <c r="NO102" s="31"/>
      <c r="NP102" s="31"/>
      <c r="NQ102" s="31"/>
      <c r="NR102" s="31"/>
      <c r="NS102" s="31"/>
      <c r="NT102" s="31"/>
      <c r="NU102" s="31"/>
      <c r="NV102" s="31"/>
      <c r="NW102" s="31"/>
      <c r="NX102" s="31"/>
      <c r="NY102" s="31"/>
      <c r="NZ102" s="31"/>
      <c r="OA102" s="31"/>
      <c r="OB102" s="31"/>
      <c r="OC102" s="31"/>
      <c r="OD102" s="31"/>
      <c r="OE102" s="31"/>
      <c r="OF102" s="31"/>
      <c r="OG102" s="31"/>
      <c r="OH102" s="31"/>
      <c r="OI102" s="31"/>
      <c r="OJ102" s="31"/>
      <c r="OK102" s="31"/>
      <c r="OL102" s="31"/>
      <c r="OM102" s="31"/>
      <c r="ON102" s="31"/>
      <c r="OO102" s="31"/>
      <c r="OP102" s="31"/>
      <c r="OQ102" s="31"/>
      <c r="OR102" s="31"/>
      <c r="OS102" s="31"/>
      <c r="OT102" s="31"/>
      <c r="OU102" s="31"/>
      <c r="OV102" s="31"/>
      <c r="OW102" s="31"/>
      <c r="OX102" s="31"/>
      <c r="OY102" s="31"/>
      <c r="OZ102" s="31"/>
      <c r="PA102" s="31"/>
      <c r="PB102" s="31"/>
      <c r="PC102" s="31"/>
      <c r="PD102" s="31"/>
      <c r="PE102" s="31"/>
      <c r="PF102" s="31"/>
      <c r="PG102" s="31"/>
      <c r="PH102" s="31"/>
      <c r="PI102" s="31"/>
      <c r="PJ102" s="31"/>
      <c r="PK102" s="31"/>
      <c r="PL102" s="31"/>
      <c r="PM102" s="31"/>
      <c r="PN102" s="31"/>
      <c r="PO102" s="31"/>
      <c r="PP102" s="31"/>
      <c r="PQ102" s="31"/>
      <c r="PR102" s="31"/>
      <c r="PS102" s="31"/>
      <c r="PT102" s="31"/>
      <c r="PU102" s="31"/>
      <c r="PV102" s="31"/>
      <c r="PW102" s="31"/>
      <c r="PX102" s="31"/>
      <c r="PY102" s="31"/>
      <c r="PZ102" s="31"/>
      <c r="QA102" s="31"/>
      <c r="QB102" s="31"/>
      <c r="QC102" s="31"/>
    </row>
    <row r="103" spans="1:445">
      <c r="A103" s="36" t="s">
        <v>155</v>
      </c>
      <c r="B103" s="33" t="s">
        <v>27</v>
      </c>
      <c r="C103" s="33">
        <v>85</v>
      </c>
      <c r="D103" s="33" t="s">
        <v>40</v>
      </c>
      <c r="E103" s="33">
        <v>48</v>
      </c>
      <c r="F103" s="33">
        <v>655</v>
      </c>
      <c r="G103" s="33">
        <v>55</v>
      </c>
      <c r="H103" s="33">
        <v>75</v>
      </c>
      <c r="I103" s="33">
        <v>75</v>
      </c>
      <c r="J103" s="33">
        <v>70</v>
      </c>
      <c r="K103" s="33">
        <v>80</v>
      </c>
      <c r="L103" s="33">
        <v>87</v>
      </c>
      <c r="M103" s="33">
        <v>87</v>
      </c>
      <c r="N103" s="33">
        <v>87</v>
      </c>
      <c r="O103" s="33">
        <v>92</v>
      </c>
      <c r="P103" s="33"/>
      <c r="Q103" s="33"/>
      <c r="R103" s="33"/>
      <c r="S103" s="33"/>
      <c r="T103" s="20">
        <f t="shared" si="7"/>
        <v>708</v>
      </c>
      <c r="U103" s="20">
        <f t="shared" si="11"/>
        <v>-5</v>
      </c>
      <c r="V103" s="34">
        <f t="shared" si="9"/>
        <v>1.0071123755334281</v>
      </c>
      <c r="W103" s="37"/>
      <c r="X103" s="35" t="str">
        <f t="shared" si="10"/>
        <v/>
      </c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  <c r="IW103" s="31"/>
      <c r="IX103" s="31"/>
      <c r="IY103" s="31"/>
      <c r="IZ103" s="31"/>
      <c r="JA103" s="31"/>
      <c r="JB103" s="31"/>
      <c r="JC103" s="31"/>
      <c r="JD103" s="31"/>
      <c r="JE103" s="31"/>
      <c r="JF103" s="31"/>
      <c r="JG103" s="31"/>
      <c r="JH103" s="31"/>
      <c r="JI103" s="31"/>
      <c r="JJ103" s="31"/>
      <c r="JK103" s="31"/>
      <c r="JL103" s="31"/>
      <c r="JM103" s="31"/>
      <c r="JN103" s="31"/>
      <c r="JO103" s="31"/>
      <c r="JP103" s="31"/>
      <c r="JQ103" s="31"/>
      <c r="JR103" s="31"/>
      <c r="JS103" s="31"/>
      <c r="JT103" s="31"/>
      <c r="JU103" s="31"/>
      <c r="JV103" s="31"/>
      <c r="JW103" s="31"/>
      <c r="JX103" s="31"/>
      <c r="JY103" s="31"/>
      <c r="JZ103" s="31"/>
      <c r="KA103" s="31"/>
      <c r="KB103" s="31"/>
      <c r="KC103" s="31"/>
      <c r="KD103" s="31"/>
      <c r="KE103" s="31"/>
      <c r="KF103" s="31"/>
      <c r="KG103" s="31"/>
      <c r="KH103" s="31"/>
      <c r="KI103" s="31"/>
      <c r="KJ103" s="31"/>
      <c r="KK103" s="31"/>
      <c r="KL103" s="31"/>
      <c r="KM103" s="31"/>
      <c r="KN103" s="31"/>
      <c r="KO103" s="31"/>
      <c r="KP103" s="31"/>
      <c r="KQ103" s="31"/>
      <c r="KR103" s="31"/>
      <c r="KS103" s="31"/>
      <c r="KT103" s="31"/>
      <c r="KU103" s="31"/>
      <c r="KV103" s="31"/>
      <c r="KW103" s="31"/>
      <c r="KX103" s="31"/>
      <c r="KY103" s="31"/>
      <c r="KZ103" s="31"/>
      <c r="LA103" s="31"/>
      <c r="LB103" s="31"/>
      <c r="LC103" s="31"/>
      <c r="LD103" s="31"/>
      <c r="LE103" s="31"/>
      <c r="LF103" s="31"/>
      <c r="LG103" s="31"/>
      <c r="LH103" s="31"/>
      <c r="LI103" s="31"/>
      <c r="LJ103" s="31"/>
      <c r="LK103" s="31"/>
      <c r="LL103" s="31"/>
      <c r="LM103" s="31"/>
      <c r="LN103" s="31"/>
      <c r="LO103" s="31"/>
      <c r="LP103" s="31"/>
      <c r="LQ103" s="31"/>
      <c r="LR103" s="31"/>
      <c r="LS103" s="31"/>
      <c r="LT103" s="31"/>
      <c r="LU103" s="31"/>
      <c r="LV103" s="31"/>
      <c r="LW103" s="31"/>
      <c r="LX103" s="31"/>
      <c r="LY103" s="31"/>
      <c r="LZ103" s="31"/>
      <c r="MA103" s="31"/>
      <c r="MB103" s="31"/>
      <c r="MC103" s="31"/>
      <c r="MD103" s="31"/>
      <c r="ME103" s="31"/>
      <c r="MF103" s="31"/>
      <c r="MG103" s="31"/>
      <c r="MH103" s="31"/>
      <c r="MI103" s="31"/>
      <c r="MJ103" s="31"/>
      <c r="MK103" s="31"/>
      <c r="ML103" s="31"/>
      <c r="MM103" s="31"/>
      <c r="MN103" s="31"/>
      <c r="MO103" s="31"/>
      <c r="MP103" s="31"/>
      <c r="MQ103" s="31"/>
      <c r="MR103" s="31"/>
      <c r="MS103" s="31"/>
      <c r="MT103" s="31"/>
      <c r="MU103" s="31"/>
      <c r="MV103" s="31"/>
      <c r="MW103" s="31"/>
      <c r="MX103" s="31"/>
      <c r="MY103" s="31"/>
      <c r="MZ103" s="31"/>
      <c r="NA103" s="31"/>
      <c r="NB103" s="31"/>
      <c r="NC103" s="31"/>
      <c r="ND103" s="31"/>
      <c r="NE103" s="31"/>
      <c r="NF103" s="31"/>
      <c r="NG103" s="31"/>
      <c r="NH103" s="31"/>
      <c r="NI103" s="31"/>
      <c r="NJ103" s="31"/>
      <c r="NK103" s="31"/>
      <c r="NL103" s="31"/>
      <c r="NM103" s="31"/>
      <c r="NN103" s="31"/>
      <c r="NO103" s="31"/>
      <c r="NP103" s="31"/>
      <c r="NQ103" s="31"/>
      <c r="NR103" s="31"/>
      <c r="NS103" s="31"/>
      <c r="NT103" s="31"/>
      <c r="NU103" s="31"/>
      <c r="NV103" s="31"/>
      <c r="NW103" s="31"/>
      <c r="NX103" s="31"/>
      <c r="NY103" s="31"/>
      <c r="NZ103" s="31"/>
      <c r="OA103" s="31"/>
      <c r="OB103" s="31"/>
      <c r="OC103" s="31"/>
      <c r="OD103" s="31"/>
      <c r="OE103" s="31"/>
      <c r="OF103" s="31"/>
      <c r="OG103" s="31"/>
      <c r="OH103" s="31"/>
      <c r="OI103" s="31"/>
      <c r="OJ103" s="31"/>
      <c r="OK103" s="31"/>
      <c r="OL103" s="31"/>
      <c r="OM103" s="31"/>
      <c r="ON103" s="31"/>
      <c r="OO103" s="31"/>
      <c r="OP103" s="31"/>
      <c r="OQ103" s="31"/>
      <c r="OR103" s="31"/>
      <c r="OS103" s="31"/>
      <c r="OT103" s="31"/>
      <c r="OU103" s="31"/>
      <c r="OV103" s="31"/>
      <c r="OW103" s="31"/>
      <c r="OX103" s="31"/>
      <c r="OY103" s="31"/>
      <c r="OZ103" s="31"/>
      <c r="PA103" s="31"/>
      <c r="PB103" s="31"/>
      <c r="PC103" s="31"/>
      <c r="PD103" s="31"/>
      <c r="PE103" s="31"/>
      <c r="PF103" s="31"/>
      <c r="PG103" s="31"/>
      <c r="PH103" s="31"/>
      <c r="PI103" s="31"/>
      <c r="PJ103" s="31"/>
      <c r="PK103" s="31"/>
      <c r="PL103" s="31"/>
      <c r="PM103" s="31"/>
      <c r="PN103" s="31"/>
      <c r="PO103" s="31"/>
      <c r="PP103" s="31"/>
      <c r="PQ103" s="31"/>
      <c r="PR103" s="31"/>
      <c r="PS103" s="31"/>
      <c r="PT103" s="31"/>
      <c r="PU103" s="31"/>
      <c r="PV103" s="31"/>
      <c r="PW103" s="31"/>
      <c r="PX103" s="31"/>
      <c r="PY103" s="31"/>
      <c r="PZ103" s="31"/>
      <c r="QA103" s="31"/>
      <c r="QB103" s="31"/>
      <c r="QC103" s="31"/>
    </row>
    <row r="104" spans="1:445">
      <c r="A104" s="36" t="s">
        <v>156</v>
      </c>
      <c r="B104" s="33" t="s">
        <v>27</v>
      </c>
      <c r="C104" s="33">
        <v>96</v>
      </c>
      <c r="D104" s="33" t="s">
        <v>28</v>
      </c>
      <c r="E104" s="33"/>
      <c r="F104" s="33">
        <v>900</v>
      </c>
      <c r="G104" s="33">
        <v>100</v>
      </c>
      <c r="H104" s="33">
        <v>100</v>
      </c>
      <c r="I104" s="33">
        <v>100</v>
      </c>
      <c r="J104" s="33">
        <v>100</v>
      </c>
      <c r="K104" s="33">
        <v>100</v>
      </c>
      <c r="L104" s="33">
        <v>100</v>
      </c>
      <c r="M104" s="33">
        <v>100</v>
      </c>
      <c r="N104" s="33">
        <v>100</v>
      </c>
      <c r="O104" s="33">
        <v>100</v>
      </c>
      <c r="P104" s="33"/>
      <c r="Q104" s="33"/>
      <c r="R104" s="33"/>
      <c r="S104" s="33"/>
      <c r="T104" s="20">
        <f t="shared" si="7"/>
        <v>900</v>
      </c>
      <c r="U104" s="20">
        <f t="shared" si="11"/>
        <v>0</v>
      </c>
      <c r="V104" s="34">
        <f t="shared" si="9"/>
        <v>1</v>
      </c>
      <c r="W104" s="37"/>
      <c r="X104" s="35" t="str">
        <f t="shared" si="10"/>
        <v/>
      </c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  <c r="IW104" s="31"/>
      <c r="IX104" s="31"/>
      <c r="IY104" s="31"/>
      <c r="IZ104" s="31"/>
      <c r="JA104" s="31"/>
      <c r="JB104" s="31"/>
      <c r="JC104" s="31"/>
      <c r="JD104" s="31"/>
      <c r="JE104" s="31"/>
      <c r="JF104" s="31"/>
      <c r="JG104" s="31"/>
      <c r="JH104" s="31"/>
      <c r="JI104" s="31"/>
      <c r="JJ104" s="31"/>
      <c r="JK104" s="31"/>
      <c r="JL104" s="31"/>
      <c r="JM104" s="31"/>
      <c r="JN104" s="31"/>
      <c r="JO104" s="31"/>
      <c r="JP104" s="31"/>
      <c r="JQ104" s="31"/>
      <c r="JR104" s="31"/>
      <c r="JS104" s="31"/>
      <c r="JT104" s="31"/>
      <c r="JU104" s="31"/>
      <c r="JV104" s="31"/>
      <c r="JW104" s="31"/>
      <c r="JX104" s="31"/>
      <c r="JY104" s="31"/>
      <c r="JZ104" s="31"/>
      <c r="KA104" s="31"/>
      <c r="KB104" s="31"/>
      <c r="KC104" s="31"/>
      <c r="KD104" s="31"/>
      <c r="KE104" s="31"/>
      <c r="KF104" s="31"/>
      <c r="KG104" s="31"/>
      <c r="KH104" s="31"/>
      <c r="KI104" s="31"/>
      <c r="KJ104" s="31"/>
      <c r="KK104" s="31"/>
      <c r="KL104" s="31"/>
      <c r="KM104" s="31"/>
      <c r="KN104" s="31"/>
      <c r="KO104" s="31"/>
      <c r="KP104" s="31"/>
      <c r="KQ104" s="31"/>
      <c r="KR104" s="31"/>
      <c r="KS104" s="31"/>
      <c r="KT104" s="31"/>
      <c r="KU104" s="31"/>
      <c r="KV104" s="31"/>
      <c r="KW104" s="31"/>
      <c r="KX104" s="31"/>
      <c r="KY104" s="31"/>
      <c r="KZ104" s="31"/>
      <c r="LA104" s="31"/>
      <c r="LB104" s="31"/>
      <c r="LC104" s="31"/>
      <c r="LD104" s="31"/>
      <c r="LE104" s="31"/>
      <c r="LF104" s="31"/>
      <c r="LG104" s="31"/>
      <c r="LH104" s="31"/>
      <c r="LI104" s="31"/>
      <c r="LJ104" s="31"/>
      <c r="LK104" s="31"/>
      <c r="LL104" s="31"/>
      <c r="LM104" s="31"/>
      <c r="LN104" s="31"/>
      <c r="LO104" s="31"/>
      <c r="LP104" s="31"/>
      <c r="LQ104" s="31"/>
      <c r="LR104" s="31"/>
      <c r="LS104" s="31"/>
      <c r="LT104" s="31"/>
      <c r="LU104" s="31"/>
      <c r="LV104" s="31"/>
      <c r="LW104" s="31"/>
      <c r="LX104" s="31"/>
      <c r="LY104" s="31"/>
      <c r="LZ104" s="31"/>
      <c r="MA104" s="31"/>
      <c r="MB104" s="31"/>
      <c r="MC104" s="31"/>
      <c r="MD104" s="31"/>
      <c r="ME104" s="31"/>
      <c r="MF104" s="31"/>
      <c r="MG104" s="31"/>
      <c r="MH104" s="31"/>
      <c r="MI104" s="31"/>
      <c r="MJ104" s="31"/>
      <c r="MK104" s="31"/>
      <c r="ML104" s="31"/>
      <c r="MM104" s="31"/>
      <c r="MN104" s="31"/>
      <c r="MO104" s="31"/>
      <c r="MP104" s="31"/>
      <c r="MQ104" s="31"/>
      <c r="MR104" s="31"/>
      <c r="MS104" s="31"/>
      <c r="MT104" s="31"/>
      <c r="MU104" s="31"/>
      <c r="MV104" s="31"/>
      <c r="MW104" s="31"/>
      <c r="MX104" s="31"/>
      <c r="MY104" s="31"/>
      <c r="MZ104" s="31"/>
      <c r="NA104" s="31"/>
      <c r="NB104" s="31"/>
      <c r="NC104" s="31"/>
      <c r="ND104" s="31"/>
      <c r="NE104" s="31"/>
      <c r="NF104" s="31"/>
      <c r="NG104" s="31"/>
      <c r="NH104" s="31"/>
      <c r="NI104" s="31"/>
      <c r="NJ104" s="31"/>
      <c r="NK104" s="31"/>
      <c r="NL104" s="31"/>
      <c r="NM104" s="31"/>
      <c r="NN104" s="31"/>
      <c r="NO104" s="31"/>
      <c r="NP104" s="31"/>
      <c r="NQ104" s="31"/>
      <c r="NR104" s="31"/>
      <c r="NS104" s="31"/>
      <c r="NT104" s="31"/>
      <c r="NU104" s="31"/>
      <c r="NV104" s="31"/>
      <c r="NW104" s="31"/>
      <c r="NX104" s="31"/>
      <c r="NY104" s="31"/>
      <c r="NZ104" s="31"/>
      <c r="OA104" s="31"/>
      <c r="OB104" s="31"/>
      <c r="OC104" s="31"/>
      <c r="OD104" s="31"/>
      <c r="OE104" s="31"/>
      <c r="OF104" s="31"/>
      <c r="OG104" s="31"/>
      <c r="OH104" s="31"/>
      <c r="OI104" s="31"/>
      <c r="OJ104" s="31"/>
      <c r="OK104" s="31"/>
      <c r="OL104" s="31"/>
      <c r="OM104" s="31"/>
      <c r="ON104" s="31"/>
      <c r="OO104" s="31"/>
      <c r="OP104" s="31"/>
      <c r="OQ104" s="31"/>
      <c r="OR104" s="31"/>
      <c r="OS104" s="31"/>
      <c r="OT104" s="31"/>
      <c r="OU104" s="31"/>
      <c r="OV104" s="31"/>
      <c r="OW104" s="31"/>
      <c r="OX104" s="31"/>
      <c r="OY104" s="31"/>
      <c r="OZ104" s="31"/>
      <c r="PA104" s="31"/>
      <c r="PB104" s="31"/>
      <c r="PC104" s="31"/>
      <c r="PD104" s="31"/>
      <c r="PE104" s="31"/>
      <c r="PF104" s="31"/>
      <c r="PG104" s="31"/>
      <c r="PH104" s="31"/>
      <c r="PI104" s="31"/>
      <c r="PJ104" s="31"/>
      <c r="PK104" s="31"/>
      <c r="PL104" s="31"/>
      <c r="PM104" s="31"/>
      <c r="PN104" s="31"/>
      <c r="PO104" s="31"/>
      <c r="PP104" s="31"/>
      <c r="PQ104" s="31"/>
      <c r="PR104" s="31"/>
      <c r="PS104" s="31"/>
      <c r="PT104" s="31"/>
      <c r="PU104" s="31"/>
      <c r="PV104" s="31"/>
      <c r="PW104" s="31"/>
      <c r="PX104" s="31"/>
      <c r="PY104" s="31"/>
      <c r="PZ104" s="31"/>
      <c r="QA104" s="31"/>
      <c r="QB104" s="31"/>
      <c r="QC104" s="31"/>
    </row>
    <row r="105" spans="1:445">
      <c r="A105" s="36" t="s">
        <v>157</v>
      </c>
      <c r="B105" s="33" t="s">
        <v>27</v>
      </c>
      <c r="C105" s="33">
        <v>96</v>
      </c>
      <c r="D105" s="33" t="s">
        <v>129</v>
      </c>
      <c r="E105" s="33"/>
      <c r="F105" s="33">
        <v>900</v>
      </c>
      <c r="G105" s="33">
        <v>100</v>
      </c>
      <c r="H105" s="33">
        <v>100</v>
      </c>
      <c r="I105" s="33">
        <v>100</v>
      </c>
      <c r="J105" s="33">
        <v>100</v>
      </c>
      <c r="K105" s="33">
        <v>100</v>
      </c>
      <c r="L105" s="33">
        <v>100</v>
      </c>
      <c r="M105" s="33">
        <v>100</v>
      </c>
      <c r="N105" s="33">
        <v>100</v>
      </c>
      <c r="O105" s="33">
        <v>100</v>
      </c>
      <c r="P105" s="33"/>
      <c r="Q105" s="33"/>
      <c r="R105" s="33"/>
      <c r="S105" s="33"/>
      <c r="T105" s="20">
        <f t="shared" si="7"/>
        <v>900</v>
      </c>
      <c r="U105" s="20">
        <f t="shared" si="11"/>
        <v>0</v>
      </c>
      <c r="V105" s="34">
        <f t="shared" si="9"/>
        <v>1</v>
      </c>
      <c r="W105" s="37"/>
      <c r="X105" s="35" t="str">
        <f t="shared" si="10"/>
        <v/>
      </c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  <c r="CJ105" s="31"/>
      <c r="CK105" s="31"/>
      <c r="CL105" s="31"/>
      <c r="CM105" s="31"/>
      <c r="CN105" s="31"/>
      <c r="CO105" s="31"/>
      <c r="CP105" s="31"/>
      <c r="CQ105" s="31"/>
      <c r="CR105" s="31"/>
      <c r="CS105" s="31"/>
      <c r="CT105" s="31"/>
      <c r="CU105" s="31"/>
      <c r="CV105" s="31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  <c r="DW105" s="31"/>
      <c r="DX105" s="31"/>
      <c r="DY105" s="31"/>
      <c r="DZ105" s="31"/>
      <c r="EA105" s="31"/>
      <c r="EB105" s="31"/>
      <c r="EC105" s="31"/>
      <c r="ED105" s="31"/>
      <c r="EE105" s="31"/>
      <c r="EF105" s="31"/>
      <c r="EG105" s="31"/>
      <c r="EH105" s="31"/>
      <c r="EI105" s="31"/>
      <c r="EJ105" s="31"/>
      <c r="EK105" s="31"/>
      <c r="EL105" s="31"/>
      <c r="EM105" s="31"/>
      <c r="EN105" s="31"/>
      <c r="EO105" s="31"/>
      <c r="EP105" s="31"/>
      <c r="EQ105" s="31"/>
      <c r="ER105" s="31"/>
      <c r="ES105" s="31"/>
      <c r="ET105" s="31"/>
      <c r="EU105" s="31"/>
      <c r="EV105" s="31"/>
      <c r="EW105" s="31"/>
      <c r="EX105" s="31"/>
      <c r="EY105" s="31"/>
      <c r="EZ105" s="31"/>
      <c r="FA105" s="31"/>
      <c r="FB105" s="31"/>
      <c r="FC105" s="31"/>
      <c r="FD105" s="31"/>
      <c r="FE105" s="31"/>
      <c r="FF105" s="31"/>
      <c r="FG105" s="31"/>
      <c r="FH105" s="31"/>
      <c r="FI105" s="31"/>
      <c r="FJ105" s="31"/>
      <c r="FK105" s="31"/>
      <c r="FL105" s="31"/>
      <c r="FM105" s="31"/>
      <c r="FN105" s="31"/>
      <c r="FO105" s="31"/>
      <c r="FP105" s="31"/>
      <c r="FQ105" s="31"/>
      <c r="FR105" s="31"/>
      <c r="FS105" s="31"/>
      <c r="FT105" s="31"/>
      <c r="FU105" s="31"/>
      <c r="FV105" s="31"/>
      <c r="FW105" s="31"/>
      <c r="FX105" s="31"/>
      <c r="FY105" s="31"/>
      <c r="FZ105" s="31"/>
      <c r="GA105" s="31"/>
      <c r="GB105" s="31"/>
      <c r="GC105" s="31"/>
      <c r="GD105" s="31"/>
      <c r="GE105" s="31"/>
      <c r="GF105" s="31"/>
      <c r="GG105" s="31"/>
      <c r="GH105" s="31"/>
      <c r="GI105" s="31"/>
      <c r="GJ105" s="31"/>
      <c r="GK105" s="31"/>
      <c r="GL105" s="31"/>
      <c r="GM105" s="31"/>
      <c r="GN105" s="31"/>
      <c r="GO105" s="31"/>
      <c r="GP105" s="31"/>
      <c r="GQ105" s="31"/>
      <c r="GR105" s="31"/>
      <c r="GS105" s="31"/>
      <c r="GT105" s="31"/>
      <c r="GU105" s="31"/>
      <c r="GV105" s="31"/>
      <c r="GW105" s="31"/>
      <c r="GX105" s="31"/>
      <c r="GY105" s="31"/>
      <c r="GZ105" s="31"/>
      <c r="HA105" s="31"/>
      <c r="HB105" s="31"/>
      <c r="HC105" s="31"/>
      <c r="HD105" s="31"/>
      <c r="HE105" s="31"/>
      <c r="HF105" s="31"/>
      <c r="HG105" s="31"/>
      <c r="HH105" s="31"/>
      <c r="HI105" s="31"/>
      <c r="HJ105" s="31"/>
      <c r="HK105" s="31"/>
      <c r="HL105" s="31"/>
      <c r="HM105" s="31"/>
      <c r="HN105" s="31"/>
      <c r="HO105" s="31"/>
      <c r="HP105" s="31"/>
      <c r="HQ105" s="31"/>
      <c r="HR105" s="31"/>
      <c r="HS105" s="31"/>
      <c r="HT105" s="31"/>
      <c r="HU105" s="31"/>
      <c r="HV105" s="31"/>
      <c r="HW105" s="31"/>
      <c r="HX105" s="31"/>
      <c r="HY105" s="31"/>
      <c r="HZ105" s="31"/>
      <c r="IA105" s="31"/>
      <c r="IB105" s="31"/>
      <c r="IC105" s="31"/>
      <c r="ID105" s="31"/>
      <c r="IE105" s="31"/>
      <c r="IF105" s="31"/>
      <c r="IG105" s="31"/>
      <c r="IH105" s="31"/>
      <c r="II105" s="31"/>
      <c r="IJ105" s="31"/>
      <c r="IK105" s="31"/>
      <c r="IL105" s="31"/>
      <c r="IM105" s="31"/>
      <c r="IN105" s="31"/>
      <c r="IO105" s="31"/>
      <c r="IP105" s="31"/>
      <c r="IQ105" s="31"/>
      <c r="IR105" s="31"/>
      <c r="IS105" s="31"/>
      <c r="IT105" s="31"/>
      <c r="IU105" s="31"/>
      <c r="IV105" s="31"/>
      <c r="IW105" s="31"/>
      <c r="IX105" s="31"/>
      <c r="IY105" s="31"/>
      <c r="IZ105" s="31"/>
      <c r="JA105" s="31"/>
      <c r="JB105" s="31"/>
      <c r="JC105" s="31"/>
      <c r="JD105" s="31"/>
      <c r="JE105" s="31"/>
      <c r="JF105" s="31"/>
      <c r="JG105" s="31"/>
      <c r="JH105" s="31"/>
      <c r="JI105" s="31"/>
      <c r="JJ105" s="31"/>
      <c r="JK105" s="31"/>
      <c r="JL105" s="31"/>
      <c r="JM105" s="31"/>
      <c r="JN105" s="31"/>
      <c r="JO105" s="31"/>
      <c r="JP105" s="31"/>
      <c r="JQ105" s="31"/>
      <c r="JR105" s="31"/>
      <c r="JS105" s="31"/>
      <c r="JT105" s="31"/>
      <c r="JU105" s="31"/>
      <c r="JV105" s="31"/>
      <c r="JW105" s="31"/>
      <c r="JX105" s="31"/>
      <c r="JY105" s="31"/>
      <c r="JZ105" s="31"/>
      <c r="KA105" s="31"/>
      <c r="KB105" s="31"/>
      <c r="KC105" s="31"/>
      <c r="KD105" s="31"/>
      <c r="KE105" s="31"/>
      <c r="KF105" s="31"/>
      <c r="KG105" s="31"/>
      <c r="KH105" s="31"/>
      <c r="KI105" s="31"/>
      <c r="KJ105" s="31"/>
      <c r="KK105" s="31"/>
      <c r="KL105" s="31"/>
      <c r="KM105" s="31"/>
      <c r="KN105" s="31"/>
      <c r="KO105" s="31"/>
      <c r="KP105" s="31"/>
      <c r="KQ105" s="31"/>
      <c r="KR105" s="31"/>
      <c r="KS105" s="31"/>
      <c r="KT105" s="31"/>
      <c r="KU105" s="31"/>
      <c r="KV105" s="31"/>
      <c r="KW105" s="31"/>
      <c r="KX105" s="31"/>
      <c r="KY105" s="31"/>
      <c r="KZ105" s="31"/>
      <c r="LA105" s="31"/>
      <c r="LB105" s="31"/>
      <c r="LC105" s="31"/>
      <c r="LD105" s="31"/>
      <c r="LE105" s="31"/>
      <c r="LF105" s="31"/>
      <c r="LG105" s="31"/>
      <c r="LH105" s="31"/>
      <c r="LI105" s="31"/>
      <c r="LJ105" s="31"/>
      <c r="LK105" s="31"/>
      <c r="LL105" s="31"/>
      <c r="LM105" s="31"/>
      <c r="LN105" s="31"/>
      <c r="LO105" s="31"/>
      <c r="LP105" s="31"/>
      <c r="LQ105" s="31"/>
      <c r="LR105" s="31"/>
      <c r="LS105" s="31"/>
      <c r="LT105" s="31"/>
      <c r="LU105" s="31"/>
      <c r="LV105" s="31"/>
      <c r="LW105" s="31"/>
      <c r="LX105" s="31"/>
      <c r="LY105" s="31"/>
      <c r="LZ105" s="31"/>
      <c r="MA105" s="31"/>
      <c r="MB105" s="31"/>
      <c r="MC105" s="31"/>
      <c r="MD105" s="31"/>
      <c r="ME105" s="31"/>
      <c r="MF105" s="31"/>
      <c r="MG105" s="31"/>
      <c r="MH105" s="31"/>
      <c r="MI105" s="31"/>
      <c r="MJ105" s="31"/>
      <c r="MK105" s="31"/>
      <c r="ML105" s="31"/>
      <c r="MM105" s="31"/>
      <c r="MN105" s="31"/>
      <c r="MO105" s="31"/>
      <c r="MP105" s="31"/>
      <c r="MQ105" s="31"/>
      <c r="MR105" s="31"/>
      <c r="MS105" s="31"/>
      <c r="MT105" s="31"/>
      <c r="MU105" s="31"/>
      <c r="MV105" s="31"/>
      <c r="MW105" s="31"/>
      <c r="MX105" s="31"/>
      <c r="MY105" s="31"/>
      <c r="MZ105" s="31"/>
      <c r="NA105" s="31"/>
      <c r="NB105" s="31"/>
      <c r="NC105" s="31"/>
      <c r="ND105" s="31"/>
      <c r="NE105" s="31"/>
      <c r="NF105" s="31"/>
      <c r="NG105" s="31"/>
      <c r="NH105" s="31"/>
      <c r="NI105" s="31"/>
      <c r="NJ105" s="31"/>
      <c r="NK105" s="31"/>
      <c r="NL105" s="31"/>
      <c r="NM105" s="31"/>
      <c r="NN105" s="31"/>
      <c r="NO105" s="31"/>
      <c r="NP105" s="31"/>
      <c r="NQ105" s="31"/>
      <c r="NR105" s="31"/>
      <c r="NS105" s="31"/>
      <c r="NT105" s="31"/>
      <c r="NU105" s="31"/>
      <c r="NV105" s="31"/>
      <c r="NW105" s="31"/>
      <c r="NX105" s="31"/>
      <c r="NY105" s="31"/>
      <c r="NZ105" s="31"/>
      <c r="OA105" s="31"/>
      <c r="OB105" s="31"/>
      <c r="OC105" s="31"/>
      <c r="OD105" s="31"/>
      <c r="OE105" s="31"/>
      <c r="OF105" s="31"/>
      <c r="OG105" s="31"/>
      <c r="OH105" s="31"/>
      <c r="OI105" s="31"/>
      <c r="OJ105" s="31"/>
      <c r="OK105" s="31"/>
      <c r="OL105" s="31"/>
      <c r="OM105" s="31"/>
      <c r="ON105" s="31"/>
      <c r="OO105" s="31"/>
      <c r="OP105" s="31"/>
      <c r="OQ105" s="31"/>
      <c r="OR105" s="31"/>
      <c r="OS105" s="31"/>
      <c r="OT105" s="31"/>
      <c r="OU105" s="31"/>
      <c r="OV105" s="31"/>
      <c r="OW105" s="31"/>
      <c r="OX105" s="31"/>
      <c r="OY105" s="31"/>
      <c r="OZ105" s="31"/>
      <c r="PA105" s="31"/>
      <c r="PB105" s="31"/>
      <c r="PC105" s="31"/>
      <c r="PD105" s="31"/>
      <c r="PE105" s="31"/>
      <c r="PF105" s="31"/>
      <c r="PG105" s="31"/>
      <c r="PH105" s="31"/>
      <c r="PI105" s="31"/>
      <c r="PJ105" s="31"/>
      <c r="PK105" s="31"/>
      <c r="PL105" s="31"/>
      <c r="PM105" s="31"/>
      <c r="PN105" s="31"/>
      <c r="PO105" s="31"/>
      <c r="PP105" s="31"/>
      <c r="PQ105" s="31"/>
      <c r="PR105" s="31"/>
      <c r="PS105" s="31"/>
      <c r="PT105" s="31"/>
      <c r="PU105" s="31"/>
      <c r="PV105" s="31"/>
      <c r="PW105" s="31"/>
      <c r="PX105" s="31"/>
      <c r="PY105" s="31"/>
      <c r="PZ105" s="31"/>
      <c r="QA105" s="31"/>
      <c r="QB105" s="31"/>
      <c r="QC105" s="31"/>
    </row>
    <row r="106" spans="1:445">
      <c r="A106" s="36" t="s">
        <v>158</v>
      </c>
      <c r="B106" s="33" t="s">
        <v>27</v>
      </c>
      <c r="C106" s="33"/>
      <c r="D106" s="33" t="s">
        <v>31</v>
      </c>
      <c r="E106" s="33"/>
      <c r="F106" s="33">
        <v>350</v>
      </c>
      <c r="G106" s="33">
        <v>50</v>
      </c>
      <c r="H106" s="33"/>
      <c r="I106" s="33">
        <v>38</v>
      </c>
      <c r="J106" s="33">
        <v>50</v>
      </c>
      <c r="K106" s="33">
        <v>50</v>
      </c>
      <c r="L106" s="33">
        <v>50</v>
      </c>
      <c r="M106" s="33">
        <v>50</v>
      </c>
      <c r="N106" s="33">
        <v>50</v>
      </c>
      <c r="O106" s="33">
        <v>12</v>
      </c>
      <c r="P106" s="33"/>
      <c r="Q106" s="33"/>
      <c r="R106" s="33"/>
      <c r="S106" s="33"/>
      <c r="T106" s="20">
        <f t="shared" si="7"/>
        <v>350</v>
      </c>
      <c r="U106" s="20">
        <f t="shared" si="11"/>
        <v>0</v>
      </c>
      <c r="V106" s="34">
        <f t="shared" si="9"/>
        <v>1</v>
      </c>
      <c r="W106" s="37"/>
      <c r="X106" s="35" t="str">
        <f t="shared" si="10"/>
        <v/>
      </c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  <c r="IW106" s="31"/>
      <c r="IX106" s="31"/>
      <c r="IY106" s="31"/>
      <c r="IZ106" s="31"/>
      <c r="JA106" s="31"/>
      <c r="JB106" s="31"/>
      <c r="JC106" s="31"/>
      <c r="JD106" s="31"/>
      <c r="JE106" s="31"/>
      <c r="JF106" s="31"/>
      <c r="JG106" s="31"/>
      <c r="JH106" s="31"/>
      <c r="JI106" s="31"/>
      <c r="JJ106" s="31"/>
      <c r="JK106" s="31"/>
      <c r="JL106" s="31"/>
      <c r="JM106" s="31"/>
      <c r="JN106" s="31"/>
      <c r="JO106" s="31"/>
      <c r="JP106" s="31"/>
      <c r="JQ106" s="31"/>
      <c r="JR106" s="31"/>
      <c r="JS106" s="31"/>
      <c r="JT106" s="31"/>
      <c r="JU106" s="31"/>
      <c r="JV106" s="31"/>
      <c r="JW106" s="31"/>
      <c r="JX106" s="31"/>
      <c r="JY106" s="31"/>
      <c r="JZ106" s="31"/>
      <c r="KA106" s="31"/>
      <c r="KB106" s="31"/>
      <c r="KC106" s="31"/>
      <c r="KD106" s="31"/>
      <c r="KE106" s="31"/>
      <c r="KF106" s="31"/>
      <c r="KG106" s="31"/>
      <c r="KH106" s="31"/>
      <c r="KI106" s="31"/>
      <c r="KJ106" s="31"/>
      <c r="KK106" s="31"/>
      <c r="KL106" s="31"/>
      <c r="KM106" s="31"/>
      <c r="KN106" s="31"/>
      <c r="KO106" s="31"/>
      <c r="KP106" s="31"/>
      <c r="KQ106" s="31"/>
      <c r="KR106" s="31"/>
      <c r="KS106" s="31"/>
      <c r="KT106" s="31"/>
      <c r="KU106" s="31"/>
      <c r="KV106" s="31"/>
      <c r="KW106" s="31"/>
      <c r="KX106" s="31"/>
      <c r="KY106" s="31"/>
      <c r="KZ106" s="31"/>
      <c r="LA106" s="31"/>
      <c r="LB106" s="31"/>
      <c r="LC106" s="31"/>
      <c r="LD106" s="31"/>
      <c r="LE106" s="31"/>
      <c r="LF106" s="31"/>
      <c r="LG106" s="31"/>
      <c r="LH106" s="31"/>
      <c r="LI106" s="31"/>
      <c r="LJ106" s="31"/>
      <c r="LK106" s="31"/>
      <c r="LL106" s="31"/>
      <c r="LM106" s="31"/>
      <c r="LN106" s="31"/>
      <c r="LO106" s="31"/>
      <c r="LP106" s="31"/>
      <c r="LQ106" s="31"/>
      <c r="LR106" s="31"/>
      <c r="LS106" s="31"/>
      <c r="LT106" s="31"/>
      <c r="LU106" s="31"/>
      <c r="LV106" s="31"/>
      <c r="LW106" s="31"/>
      <c r="LX106" s="31"/>
      <c r="LY106" s="31"/>
      <c r="LZ106" s="31"/>
      <c r="MA106" s="31"/>
      <c r="MB106" s="31"/>
      <c r="MC106" s="31"/>
      <c r="MD106" s="31"/>
      <c r="ME106" s="31"/>
      <c r="MF106" s="31"/>
      <c r="MG106" s="31"/>
      <c r="MH106" s="31"/>
      <c r="MI106" s="31"/>
      <c r="MJ106" s="31"/>
      <c r="MK106" s="31"/>
      <c r="ML106" s="31"/>
      <c r="MM106" s="31"/>
      <c r="MN106" s="31"/>
      <c r="MO106" s="31"/>
      <c r="MP106" s="31"/>
      <c r="MQ106" s="31"/>
      <c r="MR106" s="31"/>
      <c r="MS106" s="31"/>
      <c r="MT106" s="31"/>
      <c r="MU106" s="31"/>
      <c r="MV106" s="31"/>
      <c r="MW106" s="31"/>
      <c r="MX106" s="31"/>
      <c r="MY106" s="31"/>
      <c r="MZ106" s="31"/>
      <c r="NA106" s="31"/>
      <c r="NB106" s="31"/>
      <c r="NC106" s="31"/>
      <c r="ND106" s="31"/>
      <c r="NE106" s="31"/>
      <c r="NF106" s="31"/>
      <c r="NG106" s="31"/>
      <c r="NH106" s="31"/>
      <c r="NI106" s="31"/>
      <c r="NJ106" s="31"/>
      <c r="NK106" s="31"/>
      <c r="NL106" s="31"/>
      <c r="NM106" s="31"/>
      <c r="NN106" s="31"/>
      <c r="NO106" s="31"/>
      <c r="NP106" s="31"/>
      <c r="NQ106" s="31"/>
      <c r="NR106" s="31"/>
      <c r="NS106" s="31"/>
      <c r="NT106" s="31"/>
      <c r="NU106" s="31"/>
      <c r="NV106" s="31"/>
      <c r="NW106" s="31"/>
      <c r="NX106" s="31"/>
      <c r="NY106" s="31"/>
      <c r="NZ106" s="31"/>
      <c r="OA106" s="31"/>
      <c r="OB106" s="31"/>
      <c r="OC106" s="31"/>
      <c r="OD106" s="31"/>
      <c r="OE106" s="31"/>
      <c r="OF106" s="31"/>
      <c r="OG106" s="31"/>
      <c r="OH106" s="31"/>
      <c r="OI106" s="31"/>
      <c r="OJ106" s="31"/>
      <c r="OK106" s="31"/>
      <c r="OL106" s="31"/>
      <c r="OM106" s="31"/>
      <c r="ON106" s="31"/>
      <c r="OO106" s="31"/>
      <c r="OP106" s="31"/>
      <c r="OQ106" s="31"/>
      <c r="OR106" s="31"/>
      <c r="OS106" s="31"/>
      <c r="OT106" s="31"/>
      <c r="OU106" s="31"/>
      <c r="OV106" s="31"/>
      <c r="OW106" s="31"/>
      <c r="OX106" s="31"/>
      <c r="OY106" s="31"/>
      <c r="OZ106" s="31"/>
      <c r="PA106" s="31"/>
      <c r="PB106" s="31"/>
      <c r="PC106" s="31"/>
      <c r="PD106" s="31"/>
      <c r="PE106" s="31"/>
      <c r="PF106" s="31"/>
      <c r="PG106" s="31"/>
      <c r="PH106" s="31"/>
      <c r="PI106" s="31"/>
      <c r="PJ106" s="31"/>
      <c r="PK106" s="31"/>
      <c r="PL106" s="31"/>
      <c r="PM106" s="31"/>
      <c r="PN106" s="31"/>
      <c r="PO106" s="31"/>
      <c r="PP106" s="31"/>
      <c r="PQ106" s="31"/>
      <c r="PR106" s="31"/>
      <c r="PS106" s="31"/>
      <c r="PT106" s="31"/>
      <c r="PU106" s="31"/>
      <c r="PV106" s="31"/>
      <c r="PW106" s="31"/>
      <c r="PX106" s="31"/>
      <c r="PY106" s="31"/>
      <c r="PZ106" s="31"/>
      <c r="QA106" s="31"/>
      <c r="QB106" s="31"/>
      <c r="QC106" s="31"/>
    </row>
    <row r="107" spans="1:445">
      <c r="A107" s="36" t="s">
        <v>159</v>
      </c>
      <c r="B107" s="33" t="s">
        <v>27</v>
      </c>
      <c r="C107" s="33"/>
      <c r="D107" s="33" t="s">
        <v>31</v>
      </c>
      <c r="E107" s="33"/>
      <c r="F107" s="33">
        <v>375</v>
      </c>
      <c r="G107" s="33">
        <v>50</v>
      </c>
      <c r="H107" s="33"/>
      <c r="I107" s="33">
        <v>41</v>
      </c>
      <c r="J107" s="33">
        <v>50</v>
      </c>
      <c r="K107" s="33">
        <v>50</v>
      </c>
      <c r="L107" s="33">
        <v>50</v>
      </c>
      <c r="M107" s="33">
        <v>50</v>
      </c>
      <c r="N107" s="33">
        <v>50</v>
      </c>
      <c r="O107" s="33">
        <v>34</v>
      </c>
      <c r="P107" s="33"/>
      <c r="Q107" s="33"/>
      <c r="R107" s="33"/>
      <c r="S107" s="33"/>
      <c r="T107" s="20">
        <f t="shared" si="7"/>
        <v>375</v>
      </c>
      <c r="U107" s="20">
        <f t="shared" si="11"/>
        <v>0</v>
      </c>
      <c r="V107" s="34">
        <f t="shared" si="9"/>
        <v>1</v>
      </c>
      <c r="W107" s="37"/>
      <c r="X107" s="35" t="str">
        <f t="shared" si="10"/>
        <v/>
      </c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  <c r="CJ107" s="31"/>
      <c r="CK107" s="31"/>
      <c r="CL107" s="31"/>
      <c r="CM107" s="31"/>
      <c r="CN107" s="31"/>
      <c r="CO107" s="31"/>
      <c r="CP107" s="31"/>
      <c r="CQ107" s="31"/>
      <c r="CR107" s="31"/>
      <c r="CS107" s="31"/>
      <c r="CT107" s="31"/>
      <c r="CU107" s="31"/>
      <c r="CV107" s="31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  <c r="DW107" s="31"/>
      <c r="DX107" s="31"/>
      <c r="DY107" s="31"/>
      <c r="DZ107" s="31"/>
      <c r="EA107" s="31"/>
      <c r="EB107" s="31"/>
      <c r="EC107" s="31"/>
      <c r="ED107" s="31"/>
      <c r="EE107" s="31"/>
      <c r="EF107" s="31"/>
      <c r="EG107" s="31"/>
      <c r="EH107" s="31"/>
      <c r="EI107" s="31"/>
      <c r="EJ107" s="31"/>
      <c r="EK107" s="31"/>
      <c r="EL107" s="31"/>
      <c r="EM107" s="31"/>
      <c r="EN107" s="31"/>
      <c r="EO107" s="31"/>
      <c r="EP107" s="31"/>
      <c r="EQ107" s="31"/>
      <c r="ER107" s="31"/>
      <c r="ES107" s="31"/>
      <c r="ET107" s="31"/>
      <c r="EU107" s="31"/>
      <c r="EV107" s="31"/>
      <c r="EW107" s="31"/>
      <c r="EX107" s="31"/>
      <c r="EY107" s="31"/>
      <c r="EZ107" s="31"/>
      <c r="FA107" s="31"/>
      <c r="FB107" s="31"/>
      <c r="FC107" s="31"/>
      <c r="FD107" s="31"/>
      <c r="FE107" s="31"/>
      <c r="FF107" s="31"/>
      <c r="FG107" s="31"/>
      <c r="FH107" s="31"/>
      <c r="FI107" s="31"/>
      <c r="FJ107" s="31"/>
      <c r="FK107" s="31"/>
      <c r="FL107" s="31"/>
      <c r="FM107" s="31"/>
      <c r="FN107" s="31"/>
      <c r="FO107" s="31"/>
      <c r="FP107" s="31"/>
      <c r="FQ107" s="31"/>
      <c r="FR107" s="31"/>
      <c r="FS107" s="31"/>
      <c r="FT107" s="31"/>
      <c r="FU107" s="31"/>
      <c r="FV107" s="31"/>
      <c r="FW107" s="31"/>
      <c r="FX107" s="31"/>
      <c r="FY107" s="31"/>
      <c r="FZ107" s="31"/>
      <c r="GA107" s="31"/>
      <c r="GB107" s="31"/>
      <c r="GC107" s="31"/>
      <c r="GD107" s="31"/>
      <c r="GE107" s="31"/>
      <c r="GF107" s="31"/>
      <c r="GG107" s="31"/>
      <c r="GH107" s="31"/>
      <c r="GI107" s="31"/>
      <c r="GJ107" s="31"/>
      <c r="GK107" s="31"/>
      <c r="GL107" s="31"/>
      <c r="GM107" s="31"/>
      <c r="GN107" s="31"/>
      <c r="GO107" s="31"/>
      <c r="GP107" s="31"/>
      <c r="GQ107" s="31"/>
      <c r="GR107" s="31"/>
      <c r="GS107" s="31"/>
      <c r="GT107" s="31"/>
      <c r="GU107" s="31"/>
      <c r="GV107" s="31"/>
      <c r="GW107" s="31"/>
      <c r="GX107" s="31"/>
      <c r="GY107" s="31"/>
      <c r="GZ107" s="31"/>
      <c r="HA107" s="31"/>
      <c r="HB107" s="31"/>
      <c r="HC107" s="31"/>
      <c r="HD107" s="31"/>
      <c r="HE107" s="31"/>
      <c r="HF107" s="31"/>
      <c r="HG107" s="31"/>
      <c r="HH107" s="31"/>
      <c r="HI107" s="31"/>
      <c r="HJ107" s="31"/>
      <c r="HK107" s="31"/>
      <c r="HL107" s="31"/>
      <c r="HM107" s="31"/>
      <c r="HN107" s="31"/>
      <c r="HO107" s="31"/>
      <c r="HP107" s="31"/>
      <c r="HQ107" s="31"/>
      <c r="HR107" s="31"/>
      <c r="HS107" s="31"/>
      <c r="HT107" s="31"/>
      <c r="HU107" s="31"/>
      <c r="HV107" s="31"/>
      <c r="HW107" s="31"/>
      <c r="HX107" s="31"/>
      <c r="HY107" s="31"/>
      <c r="HZ107" s="31"/>
      <c r="IA107" s="31"/>
      <c r="IB107" s="31"/>
      <c r="IC107" s="31"/>
      <c r="ID107" s="31"/>
      <c r="IE107" s="31"/>
      <c r="IF107" s="31"/>
      <c r="IG107" s="31"/>
      <c r="IH107" s="31"/>
      <c r="II107" s="31"/>
      <c r="IJ107" s="31"/>
      <c r="IK107" s="31"/>
      <c r="IL107" s="31"/>
      <c r="IM107" s="31"/>
      <c r="IN107" s="31"/>
      <c r="IO107" s="31"/>
      <c r="IP107" s="31"/>
      <c r="IQ107" s="31"/>
      <c r="IR107" s="31"/>
      <c r="IS107" s="31"/>
      <c r="IT107" s="31"/>
      <c r="IU107" s="31"/>
      <c r="IV107" s="31"/>
      <c r="IW107" s="31"/>
      <c r="IX107" s="31"/>
      <c r="IY107" s="31"/>
      <c r="IZ107" s="31"/>
      <c r="JA107" s="31"/>
      <c r="JB107" s="31"/>
      <c r="JC107" s="31"/>
      <c r="JD107" s="31"/>
      <c r="JE107" s="31"/>
      <c r="JF107" s="31"/>
      <c r="JG107" s="31"/>
      <c r="JH107" s="31"/>
      <c r="JI107" s="31"/>
      <c r="JJ107" s="31"/>
      <c r="JK107" s="31"/>
      <c r="JL107" s="31"/>
      <c r="JM107" s="31"/>
      <c r="JN107" s="31"/>
      <c r="JO107" s="31"/>
      <c r="JP107" s="31"/>
      <c r="JQ107" s="31"/>
      <c r="JR107" s="31"/>
      <c r="JS107" s="31"/>
      <c r="JT107" s="31"/>
      <c r="JU107" s="31"/>
      <c r="JV107" s="31"/>
      <c r="JW107" s="31"/>
      <c r="JX107" s="31"/>
      <c r="JY107" s="31"/>
      <c r="JZ107" s="31"/>
      <c r="KA107" s="31"/>
      <c r="KB107" s="31"/>
      <c r="KC107" s="31"/>
      <c r="KD107" s="31"/>
      <c r="KE107" s="31"/>
      <c r="KF107" s="31"/>
      <c r="KG107" s="31"/>
      <c r="KH107" s="31"/>
      <c r="KI107" s="31"/>
      <c r="KJ107" s="31"/>
      <c r="KK107" s="31"/>
      <c r="KL107" s="31"/>
      <c r="KM107" s="31"/>
      <c r="KN107" s="31"/>
      <c r="KO107" s="31"/>
      <c r="KP107" s="31"/>
      <c r="KQ107" s="31"/>
      <c r="KR107" s="31"/>
      <c r="KS107" s="31"/>
      <c r="KT107" s="31"/>
      <c r="KU107" s="31"/>
      <c r="KV107" s="31"/>
      <c r="KW107" s="31"/>
      <c r="KX107" s="31"/>
      <c r="KY107" s="31"/>
      <c r="KZ107" s="31"/>
      <c r="LA107" s="31"/>
      <c r="LB107" s="31"/>
      <c r="LC107" s="31"/>
      <c r="LD107" s="31"/>
      <c r="LE107" s="31"/>
      <c r="LF107" s="31"/>
      <c r="LG107" s="31"/>
      <c r="LH107" s="31"/>
      <c r="LI107" s="31"/>
      <c r="LJ107" s="31"/>
      <c r="LK107" s="31"/>
      <c r="LL107" s="31"/>
      <c r="LM107" s="31"/>
      <c r="LN107" s="31"/>
      <c r="LO107" s="31"/>
      <c r="LP107" s="31"/>
      <c r="LQ107" s="31"/>
      <c r="LR107" s="31"/>
      <c r="LS107" s="31"/>
      <c r="LT107" s="31"/>
      <c r="LU107" s="31"/>
      <c r="LV107" s="31"/>
      <c r="LW107" s="31"/>
      <c r="LX107" s="31"/>
      <c r="LY107" s="31"/>
      <c r="LZ107" s="31"/>
      <c r="MA107" s="31"/>
      <c r="MB107" s="31"/>
      <c r="MC107" s="31"/>
      <c r="MD107" s="31"/>
      <c r="ME107" s="31"/>
      <c r="MF107" s="31"/>
      <c r="MG107" s="31"/>
      <c r="MH107" s="31"/>
      <c r="MI107" s="31"/>
      <c r="MJ107" s="31"/>
      <c r="MK107" s="31"/>
      <c r="ML107" s="31"/>
      <c r="MM107" s="31"/>
      <c r="MN107" s="31"/>
      <c r="MO107" s="31"/>
      <c r="MP107" s="31"/>
      <c r="MQ107" s="31"/>
      <c r="MR107" s="31"/>
      <c r="MS107" s="31"/>
      <c r="MT107" s="31"/>
      <c r="MU107" s="31"/>
      <c r="MV107" s="31"/>
      <c r="MW107" s="31"/>
      <c r="MX107" s="31"/>
      <c r="MY107" s="31"/>
      <c r="MZ107" s="31"/>
      <c r="NA107" s="31"/>
      <c r="NB107" s="31"/>
      <c r="NC107" s="31"/>
      <c r="ND107" s="31"/>
      <c r="NE107" s="31"/>
      <c r="NF107" s="31"/>
      <c r="NG107" s="31"/>
      <c r="NH107" s="31"/>
      <c r="NI107" s="31"/>
      <c r="NJ107" s="31"/>
      <c r="NK107" s="31"/>
      <c r="NL107" s="31"/>
      <c r="NM107" s="31"/>
      <c r="NN107" s="31"/>
      <c r="NO107" s="31"/>
      <c r="NP107" s="31"/>
      <c r="NQ107" s="31"/>
      <c r="NR107" s="31"/>
      <c r="NS107" s="31"/>
      <c r="NT107" s="31"/>
      <c r="NU107" s="31"/>
      <c r="NV107" s="31"/>
      <c r="NW107" s="31"/>
      <c r="NX107" s="31"/>
      <c r="NY107" s="31"/>
      <c r="NZ107" s="31"/>
      <c r="OA107" s="31"/>
      <c r="OB107" s="31"/>
      <c r="OC107" s="31"/>
      <c r="OD107" s="31"/>
      <c r="OE107" s="31"/>
      <c r="OF107" s="31"/>
      <c r="OG107" s="31"/>
      <c r="OH107" s="31"/>
      <c r="OI107" s="31"/>
      <c r="OJ107" s="31"/>
      <c r="OK107" s="31"/>
      <c r="OL107" s="31"/>
      <c r="OM107" s="31"/>
      <c r="ON107" s="31"/>
      <c r="OO107" s="31"/>
      <c r="OP107" s="31"/>
      <c r="OQ107" s="31"/>
      <c r="OR107" s="31"/>
      <c r="OS107" s="31"/>
      <c r="OT107" s="31"/>
      <c r="OU107" s="31"/>
      <c r="OV107" s="31"/>
      <c r="OW107" s="31"/>
      <c r="OX107" s="31"/>
      <c r="OY107" s="31"/>
      <c r="OZ107" s="31"/>
      <c r="PA107" s="31"/>
      <c r="PB107" s="31"/>
      <c r="PC107" s="31"/>
      <c r="PD107" s="31"/>
      <c r="PE107" s="31"/>
      <c r="PF107" s="31"/>
      <c r="PG107" s="31"/>
      <c r="PH107" s="31"/>
      <c r="PI107" s="31"/>
      <c r="PJ107" s="31"/>
      <c r="PK107" s="31"/>
      <c r="PL107" s="31"/>
      <c r="PM107" s="31"/>
      <c r="PN107" s="31"/>
      <c r="PO107" s="31"/>
      <c r="PP107" s="31"/>
      <c r="PQ107" s="31"/>
      <c r="PR107" s="31"/>
      <c r="PS107" s="31"/>
      <c r="PT107" s="31"/>
      <c r="PU107" s="31"/>
      <c r="PV107" s="31"/>
      <c r="PW107" s="31"/>
      <c r="PX107" s="31"/>
      <c r="PY107" s="31"/>
      <c r="PZ107" s="31"/>
      <c r="QA107" s="31"/>
      <c r="QB107" s="31"/>
      <c r="QC107" s="31"/>
    </row>
    <row r="108" spans="1:445">
      <c r="A108" s="36" t="s">
        <v>160</v>
      </c>
      <c r="B108" s="33" t="s">
        <v>27</v>
      </c>
      <c r="C108" s="33"/>
      <c r="D108" s="33" t="s">
        <v>82</v>
      </c>
      <c r="E108" s="33"/>
      <c r="F108" s="33">
        <v>950</v>
      </c>
      <c r="G108" s="33">
        <v>75</v>
      </c>
      <c r="H108" s="33"/>
      <c r="I108" s="33">
        <v>109</v>
      </c>
      <c r="J108" s="33">
        <v>109</v>
      </c>
      <c r="K108" s="33">
        <v>109</v>
      </c>
      <c r="L108" s="33">
        <v>109</v>
      </c>
      <c r="M108" s="33">
        <v>109</v>
      </c>
      <c r="N108" s="33">
        <v>109</v>
      </c>
      <c r="O108" s="33">
        <v>109</v>
      </c>
      <c r="P108" s="33">
        <v>112</v>
      </c>
      <c r="Q108" s="33"/>
      <c r="R108" s="33"/>
      <c r="S108" s="33"/>
      <c r="T108" s="20">
        <f t="shared" si="7"/>
        <v>950</v>
      </c>
      <c r="U108" s="20">
        <f t="shared" si="11"/>
        <v>0</v>
      </c>
      <c r="V108" s="34">
        <f t="shared" si="9"/>
        <v>1</v>
      </c>
      <c r="W108" s="37"/>
      <c r="X108" s="35" t="str">
        <f t="shared" si="10"/>
        <v/>
      </c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  <c r="IW108" s="31"/>
      <c r="IX108" s="31"/>
      <c r="IY108" s="31"/>
      <c r="IZ108" s="31"/>
      <c r="JA108" s="31"/>
      <c r="JB108" s="31"/>
      <c r="JC108" s="31"/>
      <c r="JD108" s="31"/>
      <c r="JE108" s="31"/>
      <c r="JF108" s="31"/>
      <c r="JG108" s="31"/>
      <c r="JH108" s="31"/>
      <c r="JI108" s="31"/>
      <c r="JJ108" s="31"/>
      <c r="JK108" s="31"/>
      <c r="JL108" s="31"/>
      <c r="JM108" s="31"/>
      <c r="JN108" s="31"/>
      <c r="JO108" s="31"/>
      <c r="JP108" s="31"/>
      <c r="JQ108" s="31"/>
      <c r="JR108" s="31"/>
      <c r="JS108" s="31"/>
      <c r="JT108" s="31"/>
      <c r="JU108" s="31"/>
      <c r="JV108" s="31"/>
      <c r="JW108" s="31"/>
      <c r="JX108" s="31"/>
      <c r="JY108" s="31"/>
      <c r="JZ108" s="31"/>
      <c r="KA108" s="31"/>
      <c r="KB108" s="31"/>
      <c r="KC108" s="31"/>
      <c r="KD108" s="31"/>
      <c r="KE108" s="31"/>
      <c r="KF108" s="31"/>
      <c r="KG108" s="31"/>
      <c r="KH108" s="31"/>
      <c r="KI108" s="31"/>
      <c r="KJ108" s="31"/>
      <c r="KK108" s="31"/>
      <c r="KL108" s="31"/>
      <c r="KM108" s="31"/>
      <c r="KN108" s="31"/>
      <c r="KO108" s="31"/>
      <c r="KP108" s="31"/>
      <c r="KQ108" s="31"/>
      <c r="KR108" s="31"/>
      <c r="KS108" s="31"/>
      <c r="KT108" s="31"/>
      <c r="KU108" s="31"/>
      <c r="KV108" s="31"/>
      <c r="KW108" s="31"/>
      <c r="KX108" s="31"/>
      <c r="KY108" s="31"/>
      <c r="KZ108" s="31"/>
      <c r="LA108" s="31"/>
      <c r="LB108" s="31"/>
      <c r="LC108" s="31"/>
      <c r="LD108" s="31"/>
      <c r="LE108" s="31"/>
      <c r="LF108" s="31"/>
      <c r="LG108" s="31"/>
      <c r="LH108" s="31"/>
      <c r="LI108" s="31"/>
      <c r="LJ108" s="31"/>
      <c r="LK108" s="31"/>
      <c r="LL108" s="31"/>
      <c r="LM108" s="31"/>
      <c r="LN108" s="31"/>
      <c r="LO108" s="31"/>
      <c r="LP108" s="31"/>
      <c r="LQ108" s="31"/>
      <c r="LR108" s="31"/>
      <c r="LS108" s="31"/>
      <c r="LT108" s="31"/>
      <c r="LU108" s="31"/>
      <c r="LV108" s="31"/>
      <c r="LW108" s="31"/>
      <c r="LX108" s="31"/>
      <c r="LY108" s="31"/>
      <c r="LZ108" s="31"/>
      <c r="MA108" s="31"/>
      <c r="MB108" s="31"/>
      <c r="MC108" s="31"/>
      <c r="MD108" s="31"/>
      <c r="ME108" s="31"/>
      <c r="MF108" s="31"/>
      <c r="MG108" s="31"/>
      <c r="MH108" s="31"/>
      <c r="MI108" s="31"/>
      <c r="MJ108" s="31"/>
      <c r="MK108" s="31"/>
      <c r="ML108" s="31"/>
      <c r="MM108" s="31"/>
      <c r="MN108" s="31"/>
      <c r="MO108" s="31"/>
      <c r="MP108" s="31"/>
      <c r="MQ108" s="31"/>
      <c r="MR108" s="31"/>
      <c r="MS108" s="31"/>
      <c r="MT108" s="31"/>
      <c r="MU108" s="31"/>
      <c r="MV108" s="31"/>
      <c r="MW108" s="31"/>
      <c r="MX108" s="31"/>
      <c r="MY108" s="31"/>
      <c r="MZ108" s="31"/>
      <c r="NA108" s="31"/>
      <c r="NB108" s="31"/>
      <c r="NC108" s="31"/>
      <c r="ND108" s="31"/>
      <c r="NE108" s="31"/>
      <c r="NF108" s="31"/>
      <c r="NG108" s="31"/>
      <c r="NH108" s="31"/>
      <c r="NI108" s="31"/>
      <c r="NJ108" s="31"/>
      <c r="NK108" s="31"/>
      <c r="NL108" s="31"/>
      <c r="NM108" s="31"/>
      <c r="NN108" s="31"/>
      <c r="NO108" s="31"/>
      <c r="NP108" s="31"/>
      <c r="NQ108" s="31"/>
      <c r="NR108" s="31"/>
      <c r="NS108" s="31"/>
      <c r="NT108" s="31"/>
      <c r="NU108" s="31"/>
      <c r="NV108" s="31"/>
      <c r="NW108" s="31"/>
      <c r="NX108" s="31"/>
      <c r="NY108" s="31"/>
      <c r="NZ108" s="31"/>
      <c r="OA108" s="31"/>
      <c r="OB108" s="31"/>
      <c r="OC108" s="31"/>
      <c r="OD108" s="31"/>
      <c r="OE108" s="31"/>
      <c r="OF108" s="31"/>
      <c r="OG108" s="31"/>
      <c r="OH108" s="31"/>
      <c r="OI108" s="31"/>
      <c r="OJ108" s="31"/>
      <c r="OK108" s="31"/>
      <c r="OL108" s="31"/>
      <c r="OM108" s="31"/>
      <c r="ON108" s="31"/>
      <c r="OO108" s="31"/>
      <c r="OP108" s="31"/>
      <c r="OQ108" s="31"/>
      <c r="OR108" s="31"/>
      <c r="OS108" s="31"/>
      <c r="OT108" s="31"/>
      <c r="OU108" s="31"/>
      <c r="OV108" s="31"/>
      <c r="OW108" s="31"/>
      <c r="OX108" s="31"/>
      <c r="OY108" s="31"/>
      <c r="OZ108" s="31"/>
      <c r="PA108" s="31"/>
      <c r="PB108" s="31"/>
      <c r="PC108" s="31"/>
      <c r="PD108" s="31"/>
      <c r="PE108" s="31"/>
      <c r="PF108" s="31"/>
      <c r="PG108" s="31"/>
      <c r="PH108" s="31"/>
      <c r="PI108" s="31"/>
      <c r="PJ108" s="31"/>
      <c r="PK108" s="31"/>
      <c r="PL108" s="31"/>
      <c r="PM108" s="31"/>
      <c r="PN108" s="31"/>
      <c r="PO108" s="31"/>
      <c r="PP108" s="31"/>
      <c r="PQ108" s="31"/>
      <c r="PR108" s="31"/>
      <c r="PS108" s="31"/>
      <c r="PT108" s="31"/>
      <c r="PU108" s="31"/>
      <c r="PV108" s="31"/>
      <c r="PW108" s="31"/>
      <c r="PX108" s="31"/>
      <c r="PY108" s="31"/>
      <c r="PZ108" s="31"/>
      <c r="QA108" s="31"/>
      <c r="QB108" s="31"/>
      <c r="QC108" s="31"/>
    </row>
    <row r="109" spans="1:445">
      <c r="A109" s="36" t="s">
        <v>161</v>
      </c>
      <c r="B109" s="33" t="s">
        <v>27</v>
      </c>
      <c r="C109" s="33"/>
      <c r="D109" s="33" t="s">
        <v>82</v>
      </c>
      <c r="E109" s="33"/>
      <c r="F109" s="33">
        <v>960</v>
      </c>
      <c r="G109" s="33"/>
      <c r="H109" s="33"/>
      <c r="I109" s="33">
        <v>120</v>
      </c>
      <c r="J109" s="33">
        <v>120</v>
      </c>
      <c r="K109" s="33">
        <v>120</v>
      </c>
      <c r="L109" s="33">
        <v>120</v>
      </c>
      <c r="M109" s="33">
        <v>120</v>
      </c>
      <c r="N109" s="33">
        <v>120</v>
      </c>
      <c r="O109" s="37">
        <v>120</v>
      </c>
      <c r="P109" s="33">
        <v>120</v>
      </c>
      <c r="Q109" s="33"/>
      <c r="R109" s="33"/>
      <c r="S109" s="33"/>
      <c r="T109" s="20">
        <f t="shared" si="7"/>
        <v>960</v>
      </c>
      <c r="U109" s="20">
        <f t="shared" si="11"/>
        <v>0</v>
      </c>
      <c r="V109" s="34">
        <f t="shared" si="9"/>
        <v>1</v>
      </c>
      <c r="W109" s="37"/>
      <c r="X109" s="35" t="str">
        <f t="shared" si="10"/>
        <v/>
      </c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  <c r="IW109" s="31"/>
      <c r="IX109" s="31"/>
      <c r="IY109" s="31"/>
      <c r="IZ109" s="31"/>
      <c r="JA109" s="31"/>
      <c r="JB109" s="31"/>
      <c r="JC109" s="31"/>
      <c r="JD109" s="31"/>
      <c r="JE109" s="31"/>
      <c r="JF109" s="31"/>
      <c r="JG109" s="31"/>
      <c r="JH109" s="31"/>
      <c r="JI109" s="31"/>
      <c r="JJ109" s="31"/>
      <c r="JK109" s="31"/>
      <c r="JL109" s="31"/>
      <c r="JM109" s="31"/>
      <c r="JN109" s="31"/>
      <c r="JO109" s="31"/>
      <c r="JP109" s="31"/>
      <c r="JQ109" s="31"/>
      <c r="JR109" s="31"/>
      <c r="JS109" s="31"/>
      <c r="JT109" s="31"/>
      <c r="JU109" s="31"/>
      <c r="JV109" s="31"/>
      <c r="JW109" s="31"/>
      <c r="JX109" s="31"/>
      <c r="JY109" s="31"/>
      <c r="JZ109" s="31"/>
      <c r="KA109" s="31"/>
      <c r="KB109" s="31"/>
      <c r="KC109" s="31"/>
      <c r="KD109" s="31"/>
      <c r="KE109" s="31"/>
      <c r="KF109" s="31"/>
      <c r="KG109" s="31"/>
      <c r="KH109" s="31"/>
      <c r="KI109" s="31"/>
      <c r="KJ109" s="31"/>
      <c r="KK109" s="31"/>
      <c r="KL109" s="31"/>
      <c r="KM109" s="31"/>
      <c r="KN109" s="31"/>
      <c r="KO109" s="31"/>
      <c r="KP109" s="31"/>
      <c r="KQ109" s="31"/>
      <c r="KR109" s="31"/>
      <c r="KS109" s="31"/>
      <c r="KT109" s="31"/>
      <c r="KU109" s="31"/>
      <c r="KV109" s="31"/>
      <c r="KW109" s="31"/>
      <c r="KX109" s="31"/>
      <c r="KY109" s="31"/>
      <c r="KZ109" s="31"/>
      <c r="LA109" s="31"/>
      <c r="LB109" s="31"/>
      <c r="LC109" s="31"/>
      <c r="LD109" s="31"/>
      <c r="LE109" s="31"/>
      <c r="LF109" s="31"/>
      <c r="LG109" s="31"/>
      <c r="LH109" s="31"/>
      <c r="LI109" s="31"/>
      <c r="LJ109" s="31"/>
      <c r="LK109" s="31"/>
      <c r="LL109" s="31"/>
      <c r="LM109" s="31"/>
      <c r="LN109" s="31"/>
      <c r="LO109" s="31"/>
      <c r="LP109" s="31"/>
      <c r="LQ109" s="31"/>
      <c r="LR109" s="31"/>
      <c r="LS109" s="31"/>
      <c r="LT109" s="31"/>
      <c r="LU109" s="31"/>
      <c r="LV109" s="31"/>
      <c r="LW109" s="31"/>
      <c r="LX109" s="31"/>
      <c r="LY109" s="31"/>
      <c r="LZ109" s="31"/>
      <c r="MA109" s="31"/>
      <c r="MB109" s="31"/>
      <c r="MC109" s="31"/>
      <c r="MD109" s="31"/>
      <c r="ME109" s="31"/>
      <c r="MF109" s="31"/>
      <c r="MG109" s="31"/>
      <c r="MH109" s="31"/>
      <c r="MI109" s="31"/>
      <c r="MJ109" s="31"/>
      <c r="MK109" s="31"/>
      <c r="ML109" s="31"/>
      <c r="MM109" s="31"/>
      <c r="MN109" s="31"/>
      <c r="MO109" s="31"/>
      <c r="MP109" s="31"/>
      <c r="MQ109" s="31"/>
      <c r="MR109" s="31"/>
      <c r="MS109" s="31"/>
      <c r="MT109" s="31"/>
      <c r="MU109" s="31"/>
      <c r="MV109" s="31"/>
      <c r="MW109" s="31"/>
      <c r="MX109" s="31"/>
      <c r="MY109" s="31"/>
      <c r="MZ109" s="31"/>
      <c r="NA109" s="31"/>
      <c r="NB109" s="31"/>
      <c r="NC109" s="31"/>
      <c r="ND109" s="31"/>
      <c r="NE109" s="31"/>
      <c r="NF109" s="31"/>
      <c r="NG109" s="31"/>
      <c r="NH109" s="31"/>
      <c r="NI109" s="31"/>
      <c r="NJ109" s="31"/>
      <c r="NK109" s="31"/>
      <c r="NL109" s="31"/>
      <c r="NM109" s="31"/>
      <c r="NN109" s="31"/>
      <c r="NO109" s="31"/>
      <c r="NP109" s="31"/>
      <c r="NQ109" s="31"/>
      <c r="NR109" s="31"/>
      <c r="NS109" s="31"/>
      <c r="NT109" s="31"/>
      <c r="NU109" s="31"/>
      <c r="NV109" s="31"/>
      <c r="NW109" s="31"/>
      <c r="NX109" s="31"/>
      <c r="NY109" s="31"/>
      <c r="NZ109" s="31"/>
      <c r="OA109" s="31"/>
      <c r="OB109" s="31"/>
      <c r="OC109" s="31"/>
      <c r="OD109" s="31"/>
      <c r="OE109" s="31"/>
      <c r="OF109" s="31"/>
      <c r="OG109" s="31"/>
      <c r="OH109" s="31"/>
      <c r="OI109" s="31"/>
      <c r="OJ109" s="31"/>
      <c r="OK109" s="31"/>
      <c r="OL109" s="31"/>
      <c r="OM109" s="31"/>
      <c r="ON109" s="31"/>
      <c r="OO109" s="31"/>
      <c r="OP109" s="31"/>
      <c r="OQ109" s="31"/>
      <c r="OR109" s="31"/>
      <c r="OS109" s="31"/>
      <c r="OT109" s="31"/>
      <c r="OU109" s="31"/>
      <c r="OV109" s="31"/>
      <c r="OW109" s="31"/>
      <c r="OX109" s="31"/>
      <c r="OY109" s="31"/>
      <c r="OZ109" s="31"/>
      <c r="PA109" s="31"/>
      <c r="PB109" s="31"/>
      <c r="PC109" s="31"/>
      <c r="PD109" s="31"/>
      <c r="PE109" s="31"/>
      <c r="PF109" s="31"/>
      <c r="PG109" s="31"/>
      <c r="PH109" s="31"/>
      <c r="PI109" s="31"/>
      <c r="PJ109" s="31"/>
      <c r="PK109" s="31"/>
      <c r="PL109" s="31"/>
      <c r="PM109" s="31"/>
      <c r="PN109" s="31"/>
      <c r="PO109" s="31"/>
      <c r="PP109" s="31"/>
      <c r="PQ109" s="31"/>
      <c r="PR109" s="31"/>
      <c r="PS109" s="31"/>
      <c r="PT109" s="31"/>
      <c r="PU109" s="31"/>
      <c r="PV109" s="31"/>
      <c r="PW109" s="31"/>
      <c r="PX109" s="31"/>
      <c r="PY109" s="31"/>
      <c r="PZ109" s="31"/>
      <c r="QA109" s="31"/>
      <c r="QB109" s="31"/>
      <c r="QC109" s="31"/>
    </row>
    <row r="110" spans="1:445">
      <c r="A110" s="36" t="s">
        <v>162</v>
      </c>
      <c r="B110" s="33" t="s">
        <v>27</v>
      </c>
      <c r="C110" s="33">
        <v>55</v>
      </c>
      <c r="D110" s="33" t="s">
        <v>33</v>
      </c>
      <c r="E110" s="33"/>
      <c r="F110" s="33">
        <v>399</v>
      </c>
      <c r="G110" s="33">
        <v>55</v>
      </c>
      <c r="H110" s="33"/>
      <c r="I110" s="33">
        <v>43</v>
      </c>
      <c r="J110" s="33">
        <v>43</v>
      </c>
      <c r="K110" s="33">
        <v>55</v>
      </c>
      <c r="L110" s="33">
        <v>55</v>
      </c>
      <c r="M110" s="33">
        <v>55</v>
      </c>
      <c r="N110" s="33">
        <v>55</v>
      </c>
      <c r="O110" s="33">
        <v>38</v>
      </c>
      <c r="P110" s="33"/>
      <c r="Q110" s="33"/>
      <c r="R110" s="33"/>
      <c r="S110" s="33"/>
      <c r="T110" s="20">
        <f t="shared" si="7"/>
        <v>399</v>
      </c>
      <c r="U110" s="20">
        <f t="shared" si="11"/>
        <v>0</v>
      </c>
      <c r="V110" s="34">
        <f t="shared" si="9"/>
        <v>1</v>
      </c>
      <c r="X110" s="35" t="str">
        <f t="shared" si="10"/>
        <v/>
      </c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  <c r="DW110" s="31"/>
      <c r="DX110" s="31"/>
      <c r="DY110" s="31"/>
      <c r="DZ110" s="31"/>
      <c r="EA110" s="31"/>
      <c r="EB110" s="31"/>
      <c r="EC110" s="31"/>
      <c r="ED110" s="31"/>
      <c r="EE110" s="31"/>
      <c r="EF110" s="31"/>
      <c r="EG110" s="31"/>
      <c r="EH110" s="31"/>
      <c r="EI110" s="31"/>
      <c r="EJ110" s="31"/>
      <c r="EK110" s="31"/>
      <c r="EL110" s="31"/>
      <c r="EM110" s="31"/>
      <c r="EN110" s="31"/>
      <c r="EO110" s="31"/>
      <c r="EP110" s="31"/>
      <c r="EQ110" s="31"/>
      <c r="ER110" s="31"/>
      <c r="ES110" s="31"/>
      <c r="ET110" s="31"/>
      <c r="EU110" s="31"/>
      <c r="EV110" s="31"/>
      <c r="EW110" s="31"/>
      <c r="EX110" s="31"/>
      <c r="EY110" s="31"/>
      <c r="EZ110" s="31"/>
      <c r="FA110" s="31"/>
      <c r="FB110" s="31"/>
      <c r="FC110" s="31"/>
      <c r="FD110" s="31"/>
      <c r="FE110" s="31"/>
      <c r="FF110" s="31"/>
      <c r="FG110" s="31"/>
      <c r="FH110" s="31"/>
      <c r="FI110" s="31"/>
      <c r="FJ110" s="31"/>
      <c r="FK110" s="31"/>
      <c r="FL110" s="31"/>
      <c r="FM110" s="31"/>
      <c r="FN110" s="31"/>
      <c r="FO110" s="31"/>
      <c r="FP110" s="31"/>
      <c r="FQ110" s="31"/>
      <c r="FR110" s="31"/>
      <c r="FS110" s="31"/>
      <c r="FT110" s="31"/>
      <c r="FU110" s="31"/>
      <c r="FV110" s="31"/>
      <c r="FW110" s="31"/>
      <c r="FX110" s="31"/>
      <c r="FY110" s="31"/>
      <c r="FZ110" s="31"/>
      <c r="GA110" s="31"/>
      <c r="GB110" s="31"/>
      <c r="GC110" s="31"/>
      <c r="GD110" s="31"/>
      <c r="GE110" s="31"/>
      <c r="GF110" s="31"/>
      <c r="GG110" s="31"/>
      <c r="GH110" s="31"/>
      <c r="GI110" s="31"/>
      <c r="GJ110" s="31"/>
      <c r="GK110" s="31"/>
      <c r="GL110" s="31"/>
      <c r="GM110" s="31"/>
      <c r="GN110" s="31"/>
      <c r="GO110" s="31"/>
      <c r="GP110" s="31"/>
      <c r="GQ110" s="31"/>
      <c r="GR110" s="31"/>
      <c r="GS110" s="31"/>
      <c r="GT110" s="31"/>
      <c r="GU110" s="31"/>
      <c r="GV110" s="31"/>
      <c r="GW110" s="31"/>
      <c r="GX110" s="31"/>
      <c r="GY110" s="31"/>
      <c r="GZ110" s="31"/>
      <c r="HA110" s="31"/>
      <c r="HB110" s="31"/>
      <c r="HC110" s="31"/>
      <c r="HD110" s="31"/>
      <c r="HE110" s="31"/>
      <c r="HF110" s="31"/>
      <c r="HG110" s="31"/>
      <c r="HH110" s="31"/>
      <c r="HI110" s="31"/>
      <c r="HJ110" s="31"/>
      <c r="HK110" s="31"/>
      <c r="HL110" s="31"/>
      <c r="HM110" s="31"/>
      <c r="HN110" s="31"/>
      <c r="HO110" s="31"/>
      <c r="HP110" s="31"/>
      <c r="HQ110" s="31"/>
      <c r="HR110" s="31"/>
      <c r="HS110" s="31"/>
      <c r="HT110" s="31"/>
      <c r="HU110" s="31"/>
      <c r="HV110" s="31"/>
      <c r="HW110" s="31"/>
      <c r="HX110" s="31"/>
      <c r="HY110" s="31"/>
      <c r="HZ110" s="31"/>
      <c r="IA110" s="31"/>
      <c r="IB110" s="31"/>
      <c r="IC110" s="31"/>
      <c r="ID110" s="31"/>
      <c r="IE110" s="31"/>
      <c r="IF110" s="31"/>
      <c r="IG110" s="31"/>
      <c r="IH110" s="31"/>
      <c r="II110" s="31"/>
      <c r="IJ110" s="31"/>
      <c r="IK110" s="31"/>
      <c r="IL110" s="31"/>
      <c r="IM110" s="31"/>
      <c r="IN110" s="31"/>
      <c r="IO110" s="31"/>
      <c r="IP110" s="31"/>
      <c r="IQ110" s="31"/>
      <c r="IR110" s="31"/>
      <c r="IS110" s="31"/>
      <c r="IT110" s="31"/>
      <c r="IU110" s="31"/>
      <c r="IV110" s="31"/>
      <c r="IW110" s="31"/>
      <c r="IX110" s="31"/>
      <c r="IY110" s="31"/>
      <c r="IZ110" s="31"/>
      <c r="JA110" s="31"/>
      <c r="JB110" s="31"/>
      <c r="JC110" s="31"/>
      <c r="JD110" s="31"/>
      <c r="JE110" s="31"/>
      <c r="JF110" s="31"/>
      <c r="JG110" s="31"/>
      <c r="JH110" s="31"/>
      <c r="JI110" s="31"/>
      <c r="JJ110" s="31"/>
      <c r="JK110" s="31"/>
      <c r="JL110" s="31"/>
      <c r="JM110" s="31"/>
      <c r="JN110" s="31"/>
      <c r="JO110" s="31"/>
      <c r="JP110" s="31"/>
      <c r="JQ110" s="31"/>
      <c r="JR110" s="31"/>
      <c r="JS110" s="31"/>
      <c r="JT110" s="31"/>
      <c r="JU110" s="31"/>
      <c r="JV110" s="31"/>
      <c r="JW110" s="31"/>
      <c r="JX110" s="31"/>
      <c r="JY110" s="31"/>
      <c r="JZ110" s="31"/>
      <c r="KA110" s="31"/>
      <c r="KB110" s="31"/>
      <c r="KC110" s="31"/>
      <c r="KD110" s="31"/>
      <c r="KE110" s="31"/>
      <c r="KF110" s="31"/>
      <c r="KG110" s="31"/>
      <c r="KH110" s="31"/>
      <c r="KI110" s="31"/>
      <c r="KJ110" s="31"/>
      <c r="KK110" s="31"/>
      <c r="KL110" s="31"/>
      <c r="KM110" s="31"/>
      <c r="KN110" s="31"/>
      <c r="KO110" s="31"/>
      <c r="KP110" s="31"/>
      <c r="KQ110" s="31"/>
      <c r="KR110" s="31"/>
      <c r="KS110" s="31"/>
      <c r="KT110" s="31"/>
      <c r="KU110" s="31"/>
      <c r="KV110" s="31"/>
      <c r="KW110" s="31"/>
      <c r="KX110" s="31"/>
      <c r="KY110" s="31"/>
      <c r="KZ110" s="31"/>
      <c r="LA110" s="31"/>
      <c r="LB110" s="31"/>
      <c r="LC110" s="31"/>
      <c r="LD110" s="31"/>
      <c r="LE110" s="31"/>
      <c r="LF110" s="31"/>
      <c r="LG110" s="31"/>
      <c r="LH110" s="31"/>
      <c r="LI110" s="31"/>
      <c r="LJ110" s="31"/>
      <c r="LK110" s="31"/>
      <c r="LL110" s="31"/>
      <c r="LM110" s="31"/>
      <c r="LN110" s="31"/>
      <c r="LO110" s="31"/>
      <c r="LP110" s="31"/>
      <c r="LQ110" s="31"/>
      <c r="LR110" s="31"/>
      <c r="LS110" s="31"/>
      <c r="LT110" s="31"/>
      <c r="LU110" s="31"/>
      <c r="LV110" s="31"/>
      <c r="LW110" s="31"/>
      <c r="LX110" s="31"/>
      <c r="LY110" s="31"/>
      <c r="LZ110" s="31"/>
      <c r="MA110" s="31"/>
      <c r="MB110" s="31"/>
      <c r="MC110" s="31"/>
      <c r="MD110" s="31"/>
      <c r="ME110" s="31"/>
      <c r="MF110" s="31"/>
      <c r="MG110" s="31"/>
      <c r="MH110" s="31"/>
      <c r="MI110" s="31"/>
      <c r="MJ110" s="31"/>
      <c r="MK110" s="31"/>
      <c r="ML110" s="31"/>
      <c r="MM110" s="31"/>
      <c r="MN110" s="31"/>
      <c r="MO110" s="31"/>
      <c r="MP110" s="31"/>
      <c r="MQ110" s="31"/>
      <c r="MR110" s="31"/>
      <c r="MS110" s="31"/>
      <c r="MT110" s="31"/>
      <c r="MU110" s="31"/>
      <c r="MV110" s="31"/>
      <c r="MW110" s="31"/>
      <c r="MX110" s="31"/>
      <c r="MY110" s="31"/>
      <c r="MZ110" s="31"/>
      <c r="NA110" s="31"/>
      <c r="NB110" s="31"/>
      <c r="NC110" s="31"/>
      <c r="ND110" s="31"/>
      <c r="NE110" s="31"/>
      <c r="NF110" s="31"/>
      <c r="NG110" s="31"/>
      <c r="NH110" s="31"/>
      <c r="NI110" s="31"/>
      <c r="NJ110" s="31"/>
      <c r="NK110" s="31"/>
      <c r="NL110" s="31"/>
      <c r="NM110" s="31"/>
      <c r="NN110" s="31"/>
      <c r="NO110" s="31"/>
      <c r="NP110" s="31"/>
      <c r="NQ110" s="31"/>
      <c r="NR110" s="31"/>
      <c r="NS110" s="31"/>
      <c r="NT110" s="31"/>
      <c r="NU110" s="31"/>
      <c r="NV110" s="31"/>
      <c r="NW110" s="31"/>
      <c r="NX110" s="31"/>
      <c r="NY110" s="31"/>
      <c r="NZ110" s="31"/>
      <c r="OA110" s="31"/>
      <c r="OB110" s="31"/>
      <c r="OC110" s="31"/>
      <c r="OD110" s="31"/>
      <c r="OE110" s="31"/>
      <c r="OF110" s="31"/>
      <c r="OG110" s="31"/>
      <c r="OH110" s="31"/>
      <c r="OI110" s="31"/>
      <c r="OJ110" s="31"/>
      <c r="OK110" s="31"/>
      <c r="OL110" s="31"/>
      <c r="OM110" s="31"/>
      <c r="ON110" s="31"/>
      <c r="OO110" s="31"/>
      <c r="OP110" s="31"/>
      <c r="OQ110" s="31"/>
      <c r="OR110" s="31"/>
      <c r="OS110" s="31"/>
      <c r="OT110" s="31"/>
      <c r="OU110" s="31"/>
      <c r="OV110" s="31"/>
      <c r="OW110" s="31"/>
      <c r="OX110" s="31"/>
      <c r="OY110" s="31"/>
      <c r="OZ110" s="31"/>
      <c r="PA110" s="31"/>
      <c r="PB110" s="31"/>
      <c r="PC110" s="31"/>
      <c r="PD110" s="31"/>
      <c r="PE110" s="31"/>
      <c r="PF110" s="31"/>
      <c r="PG110" s="31"/>
      <c r="PH110" s="31"/>
      <c r="PI110" s="31"/>
      <c r="PJ110" s="31"/>
      <c r="PK110" s="31"/>
      <c r="PL110" s="31"/>
      <c r="PM110" s="31"/>
      <c r="PN110" s="31"/>
      <c r="PO110" s="31"/>
      <c r="PP110" s="31"/>
      <c r="PQ110" s="31"/>
      <c r="PR110" s="31"/>
      <c r="PS110" s="31"/>
      <c r="PT110" s="31"/>
      <c r="PU110" s="31"/>
      <c r="PV110" s="31"/>
      <c r="PW110" s="31"/>
      <c r="PX110" s="31"/>
      <c r="PY110" s="31"/>
      <c r="PZ110" s="31"/>
      <c r="QA110" s="31"/>
      <c r="QB110" s="31"/>
      <c r="QC110" s="31"/>
    </row>
    <row r="111" spans="1:445">
      <c r="A111" s="36" t="s">
        <v>163</v>
      </c>
      <c r="B111" s="33" t="s">
        <v>27</v>
      </c>
      <c r="C111" s="33">
        <v>85</v>
      </c>
      <c r="D111" s="33" t="s">
        <v>40</v>
      </c>
      <c r="E111" s="33"/>
      <c r="F111" s="33">
        <v>655</v>
      </c>
      <c r="G111" s="33">
        <v>55</v>
      </c>
      <c r="H111" s="33"/>
      <c r="I111" s="33">
        <v>75</v>
      </c>
      <c r="J111" s="33">
        <v>75</v>
      </c>
      <c r="K111" s="33">
        <v>75</v>
      </c>
      <c r="L111" s="33">
        <v>75</v>
      </c>
      <c r="M111" s="33">
        <v>75</v>
      </c>
      <c r="N111" s="33">
        <v>75</v>
      </c>
      <c r="O111" s="33">
        <v>75</v>
      </c>
      <c r="P111" s="33">
        <v>75</v>
      </c>
      <c r="Q111" s="33"/>
      <c r="R111" s="33"/>
      <c r="S111" s="33"/>
      <c r="T111" s="20">
        <f t="shared" si="7"/>
        <v>655</v>
      </c>
      <c r="U111" s="20">
        <f t="shared" si="11"/>
        <v>0</v>
      </c>
      <c r="V111" s="34">
        <f t="shared" si="9"/>
        <v>1</v>
      </c>
      <c r="W111" s="37"/>
      <c r="X111" s="35" t="str">
        <f t="shared" si="10"/>
        <v/>
      </c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  <c r="IW111" s="31"/>
      <c r="IX111" s="31"/>
      <c r="IY111" s="31"/>
      <c r="IZ111" s="31"/>
      <c r="JA111" s="31"/>
      <c r="JB111" s="31"/>
      <c r="JC111" s="31"/>
      <c r="JD111" s="31"/>
      <c r="JE111" s="31"/>
      <c r="JF111" s="31"/>
      <c r="JG111" s="31"/>
      <c r="JH111" s="31"/>
      <c r="JI111" s="31"/>
      <c r="JJ111" s="31"/>
      <c r="JK111" s="31"/>
      <c r="JL111" s="31"/>
      <c r="JM111" s="31"/>
      <c r="JN111" s="31"/>
      <c r="JO111" s="31"/>
      <c r="JP111" s="31"/>
      <c r="JQ111" s="31"/>
      <c r="JR111" s="31"/>
      <c r="JS111" s="31"/>
      <c r="JT111" s="31"/>
      <c r="JU111" s="31"/>
      <c r="JV111" s="31"/>
      <c r="JW111" s="31"/>
      <c r="JX111" s="31"/>
      <c r="JY111" s="31"/>
      <c r="JZ111" s="31"/>
      <c r="KA111" s="31"/>
      <c r="KB111" s="31"/>
      <c r="KC111" s="31"/>
      <c r="KD111" s="31"/>
      <c r="KE111" s="31"/>
      <c r="KF111" s="31"/>
      <c r="KG111" s="31"/>
      <c r="KH111" s="31"/>
      <c r="KI111" s="31"/>
      <c r="KJ111" s="31"/>
      <c r="KK111" s="31"/>
      <c r="KL111" s="31"/>
      <c r="KM111" s="31"/>
      <c r="KN111" s="31"/>
      <c r="KO111" s="31"/>
      <c r="KP111" s="31"/>
      <c r="KQ111" s="31"/>
      <c r="KR111" s="31"/>
      <c r="KS111" s="31"/>
      <c r="KT111" s="31"/>
      <c r="KU111" s="31"/>
      <c r="KV111" s="31"/>
      <c r="KW111" s="31"/>
      <c r="KX111" s="31"/>
      <c r="KY111" s="31"/>
      <c r="KZ111" s="31"/>
      <c r="LA111" s="31"/>
      <c r="LB111" s="31"/>
      <c r="LC111" s="31"/>
      <c r="LD111" s="31"/>
      <c r="LE111" s="31"/>
      <c r="LF111" s="31"/>
      <c r="LG111" s="31"/>
      <c r="LH111" s="31"/>
      <c r="LI111" s="31"/>
      <c r="LJ111" s="31"/>
      <c r="LK111" s="31"/>
      <c r="LL111" s="31"/>
      <c r="LM111" s="31"/>
      <c r="LN111" s="31"/>
      <c r="LO111" s="31"/>
      <c r="LP111" s="31"/>
      <c r="LQ111" s="31"/>
      <c r="LR111" s="31"/>
      <c r="LS111" s="31"/>
      <c r="LT111" s="31"/>
      <c r="LU111" s="31"/>
      <c r="LV111" s="31"/>
      <c r="LW111" s="31"/>
      <c r="LX111" s="31"/>
      <c r="LY111" s="31"/>
      <c r="LZ111" s="31"/>
      <c r="MA111" s="31"/>
      <c r="MB111" s="31"/>
      <c r="MC111" s="31"/>
      <c r="MD111" s="31"/>
      <c r="ME111" s="31"/>
      <c r="MF111" s="31"/>
      <c r="MG111" s="31"/>
      <c r="MH111" s="31"/>
      <c r="MI111" s="31"/>
      <c r="MJ111" s="31"/>
      <c r="MK111" s="31"/>
      <c r="ML111" s="31"/>
      <c r="MM111" s="31"/>
      <c r="MN111" s="31"/>
      <c r="MO111" s="31"/>
      <c r="MP111" s="31"/>
      <c r="MQ111" s="31"/>
      <c r="MR111" s="31"/>
      <c r="MS111" s="31"/>
      <c r="MT111" s="31"/>
      <c r="MU111" s="31"/>
      <c r="MV111" s="31"/>
      <c r="MW111" s="31"/>
      <c r="MX111" s="31"/>
      <c r="MY111" s="31"/>
      <c r="MZ111" s="31"/>
      <c r="NA111" s="31"/>
      <c r="NB111" s="31"/>
      <c r="NC111" s="31"/>
      <c r="ND111" s="31"/>
      <c r="NE111" s="31"/>
      <c r="NF111" s="31"/>
      <c r="NG111" s="31"/>
      <c r="NH111" s="31"/>
      <c r="NI111" s="31"/>
      <c r="NJ111" s="31"/>
      <c r="NK111" s="31"/>
      <c r="NL111" s="31"/>
      <c r="NM111" s="31"/>
      <c r="NN111" s="31"/>
      <c r="NO111" s="31"/>
      <c r="NP111" s="31"/>
      <c r="NQ111" s="31"/>
      <c r="NR111" s="31"/>
      <c r="NS111" s="31"/>
      <c r="NT111" s="31"/>
      <c r="NU111" s="31"/>
      <c r="NV111" s="31"/>
      <c r="NW111" s="31"/>
      <c r="NX111" s="31"/>
      <c r="NY111" s="31"/>
      <c r="NZ111" s="31"/>
      <c r="OA111" s="31"/>
      <c r="OB111" s="31"/>
      <c r="OC111" s="31"/>
      <c r="OD111" s="31"/>
      <c r="OE111" s="31"/>
      <c r="OF111" s="31"/>
      <c r="OG111" s="31"/>
      <c r="OH111" s="31"/>
      <c r="OI111" s="31"/>
      <c r="OJ111" s="31"/>
      <c r="OK111" s="31"/>
      <c r="OL111" s="31"/>
      <c r="OM111" s="31"/>
      <c r="ON111" s="31"/>
      <c r="OO111" s="31"/>
      <c r="OP111" s="31"/>
      <c r="OQ111" s="31"/>
      <c r="OR111" s="31"/>
      <c r="OS111" s="31"/>
      <c r="OT111" s="31"/>
      <c r="OU111" s="31"/>
      <c r="OV111" s="31"/>
      <c r="OW111" s="31"/>
      <c r="OX111" s="31"/>
      <c r="OY111" s="31"/>
      <c r="OZ111" s="31"/>
      <c r="PA111" s="31"/>
      <c r="PB111" s="31"/>
      <c r="PC111" s="31"/>
      <c r="PD111" s="31"/>
      <c r="PE111" s="31"/>
      <c r="PF111" s="31"/>
      <c r="PG111" s="31"/>
      <c r="PH111" s="31"/>
      <c r="PI111" s="31"/>
      <c r="PJ111" s="31"/>
      <c r="PK111" s="31"/>
      <c r="PL111" s="31"/>
      <c r="PM111" s="31"/>
      <c r="PN111" s="31"/>
      <c r="PO111" s="31"/>
      <c r="PP111" s="31"/>
      <c r="PQ111" s="31"/>
      <c r="PR111" s="31"/>
      <c r="PS111" s="31"/>
      <c r="PT111" s="31"/>
      <c r="PU111" s="31"/>
      <c r="PV111" s="31"/>
      <c r="PW111" s="31"/>
      <c r="PX111" s="31"/>
      <c r="PY111" s="31"/>
      <c r="PZ111" s="31"/>
      <c r="QA111" s="31"/>
      <c r="QB111" s="31"/>
      <c r="QC111" s="31"/>
    </row>
    <row r="112" spans="1:445">
      <c r="A112" s="36" t="s">
        <v>163</v>
      </c>
      <c r="B112" s="33" t="s">
        <v>27</v>
      </c>
      <c r="C112" s="33">
        <v>36</v>
      </c>
      <c r="D112" s="33" t="s">
        <v>76</v>
      </c>
      <c r="E112" s="33"/>
      <c r="F112" s="33">
        <v>330</v>
      </c>
      <c r="G112" s="33">
        <v>30</v>
      </c>
      <c r="H112" s="33"/>
      <c r="I112" s="33">
        <v>38</v>
      </c>
      <c r="J112" s="33">
        <v>38</v>
      </c>
      <c r="K112" s="40">
        <v>40</v>
      </c>
      <c r="L112" s="33">
        <v>40</v>
      </c>
      <c r="M112" s="33">
        <v>40</v>
      </c>
      <c r="N112" s="33">
        <v>40</v>
      </c>
      <c r="O112" s="33">
        <v>40</v>
      </c>
      <c r="P112" s="33">
        <v>40</v>
      </c>
      <c r="Q112" s="33"/>
      <c r="R112" s="33"/>
      <c r="S112" s="33"/>
      <c r="T112" s="20">
        <f t="shared" si="7"/>
        <v>346</v>
      </c>
      <c r="U112" s="20">
        <f t="shared" si="11"/>
        <v>-16</v>
      </c>
      <c r="V112" s="34">
        <f t="shared" si="9"/>
        <v>1.0484848484848486</v>
      </c>
      <c r="W112" s="37"/>
      <c r="X112" s="35" t="str">
        <f t="shared" si="10"/>
        <v/>
      </c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  <c r="CJ112" s="31"/>
      <c r="CK112" s="31"/>
      <c r="CL112" s="31"/>
      <c r="CM112" s="31"/>
      <c r="CN112" s="31"/>
      <c r="CO112" s="31"/>
      <c r="CP112" s="31"/>
      <c r="CQ112" s="31"/>
      <c r="CR112" s="31"/>
      <c r="CS112" s="31"/>
      <c r="CT112" s="31"/>
      <c r="CU112" s="31"/>
      <c r="CV112" s="31"/>
      <c r="CW112" s="31"/>
      <c r="CX112" s="31"/>
      <c r="CY112" s="31"/>
      <c r="CZ112" s="31"/>
      <c r="DA112" s="31"/>
      <c r="DB112" s="31"/>
      <c r="DC112" s="31"/>
      <c r="DD112" s="31"/>
      <c r="DE112" s="31"/>
      <c r="DF112" s="31"/>
      <c r="DG112" s="31"/>
      <c r="DH112" s="31"/>
      <c r="DI112" s="31"/>
      <c r="DJ112" s="31"/>
      <c r="DK112" s="31"/>
      <c r="DL112" s="31"/>
      <c r="DM112" s="31"/>
      <c r="DN112" s="31"/>
      <c r="DO112" s="31"/>
      <c r="DP112" s="31"/>
      <c r="DQ112" s="31"/>
      <c r="DR112" s="31"/>
      <c r="DS112" s="31"/>
      <c r="DT112" s="31"/>
      <c r="DU112" s="31"/>
      <c r="DV112" s="31"/>
      <c r="DW112" s="31"/>
      <c r="DX112" s="31"/>
      <c r="DY112" s="31"/>
      <c r="DZ112" s="31"/>
      <c r="EA112" s="31"/>
      <c r="EB112" s="31"/>
      <c r="EC112" s="31"/>
      <c r="ED112" s="31"/>
      <c r="EE112" s="31"/>
      <c r="EF112" s="31"/>
      <c r="EG112" s="31"/>
      <c r="EH112" s="31"/>
      <c r="EI112" s="31"/>
      <c r="EJ112" s="31"/>
      <c r="EK112" s="31"/>
      <c r="EL112" s="31"/>
      <c r="EM112" s="31"/>
      <c r="EN112" s="31"/>
      <c r="EO112" s="31"/>
      <c r="EP112" s="31"/>
      <c r="EQ112" s="31"/>
      <c r="ER112" s="31"/>
      <c r="ES112" s="31"/>
      <c r="ET112" s="31"/>
      <c r="EU112" s="31"/>
      <c r="EV112" s="31"/>
      <c r="EW112" s="31"/>
      <c r="EX112" s="31"/>
      <c r="EY112" s="31"/>
      <c r="EZ112" s="31"/>
      <c r="FA112" s="31"/>
      <c r="FB112" s="31"/>
      <c r="FC112" s="31"/>
      <c r="FD112" s="31"/>
      <c r="FE112" s="31"/>
      <c r="FF112" s="31"/>
      <c r="FG112" s="31"/>
      <c r="FH112" s="31"/>
      <c r="FI112" s="31"/>
      <c r="FJ112" s="31"/>
      <c r="FK112" s="31"/>
      <c r="FL112" s="31"/>
      <c r="FM112" s="31"/>
      <c r="FN112" s="31"/>
      <c r="FO112" s="31"/>
      <c r="FP112" s="31"/>
      <c r="FQ112" s="31"/>
      <c r="FR112" s="31"/>
      <c r="FS112" s="31"/>
      <c r="FT112" s="31"/>
      <c r="FU112" s="31"/>
      <c r="FV112" s="31"/>
      <c r="FW112" s="31"/>
      <c r="FX112" s="31"/>
      <c r="FY112" s="31"/>
      <c r="FZ112" s="31"/>
      <c r="GA112" s="31"/>
      <c r="GB112" s="31"/>
      <c r="GC112" s="31"/>
      <c r="GD112" s="31"/>
      <c r="GE112" s="31"/>
      <c r="GF112" s="31"/>
      <c r="GG112" s="31"/>
      <c r="GH112" s="31"/>
      <c r="GI112" s="31"/>
      <c r="GJ112" s="31"/>
      <c r="GK112" s="31"/>
      <c r="GL112" s="31"/>
      <c r="GM112" s="31"/>
      <c r="GN112" s="31"/>
      <c r="GO112" s="31"/>
      <c r="GP112" s="31"/>
      <c r="GQ112" s="31"/>
      <c r="GR112" s="31"/>
      <c r="GS112" s="31"/>
      <c r="GT112" s="31"/>
      <c r="GU112" s="31"/>
      <c r="GV112" s="31"/>
      <c r="GW112" s="31"/>
      <c r="GX112" s="31"/>
      <c r="GY112" s="31"/>
      <c r="GZ112" s="31"/>
      <c r="HA112" s="31"/>
      <c r="HB112" s="31"/>
      <c r="HC112" s="31"/>
      <c r="HD112" s="31"/>
      <c r="HE112" s="31"/>
      <c r="HF112" s="31"/>
      <c r="HG112" s="31"/>
      <c r="HH112" s="31"/>
      <c r="HI112" s="31"/>
      <c r="HJ112" s="31"/>
      <c r="HK112" s="31"/>
      <c r="HL112" s="31"/>
      <c r="HM112" s="31"/>
      <c r="HN112" s="31"/>
      <c r="HO112" s="31"/>
      <c r="HP112" s="31"/>
      <c r="HQ112" s="31"/>
      <c r="HR112" s="31"/>
      <c r="HS112" s="31"/>
      <c r="HT112" s="31"/>
      <c r="HU112" s="31"/>
      <c r="HV112" s="31"/>
      <c r="HW112" s="31"/>
      <c r="HX112" s="31"/>
      <c r="HY112" s="31"/>
      <c r="HZ112" s="31"/>
      <c r="IA112" s="31"/>
      <c r="IB112" s="31"/>
      <c r="IC112" s="31"/>
      <c r="ID112" s="31"/>
      <c r="IE112" s="31"/>
      <c r="IF112" s="31"/>
      <c r="IG112" s="31"/>
      <c r="IH112" s="31"/>
      <c r="II112" s="31"/>
      <c r="IJ112" s="31"/>
      <c r="IK112" s="31"/>
      <c r="IL112" s="31"/>
      <c r="IM112" s="31"/>
      <c r="IN112" s="31"/>
      <c r="IO112" s="31"/>
      <c r="IP112" s="31"/>
      <c r="IQ112" s="31"/>
      <c r="IR112" s="31"/>
      <c r="IS112" s="31"/>
      <c r="IT112" s="31"/>
      <c r="IU112" s="31"/>
      <c r="IV112" s="31"/>
      <c r="IW112" s="31"/>
      <c r="IX112" s="31"/>
      <c r="IY112" s="31"/>
      <c r="IZ112" s="31"/>
      <c r="JA112" s="31"/>
      <c r="JB112" s="31"/>
      <c r="JC112" s="31"/>
      <c r="JD112" s="31"/>
      <c r="JE112" s="31"/>
      <c r="JF112" s="31"/>
      <c r="JG112" s="31"/>
      <c r="JH112" s="31"/>
      <c r="JI112" s="31"/>
      <c r="JJ112" s="31"/>
      <c r="JK112" s="31"/>
      <c r="JL112" s="31"/>
      <c r="JM112" s="31"/>
      <c r="JN112" s="31"/>
      <c r="JO112" s="31"/>
      <c r="JP112" s="31"/>
      <c r="JQ112" s="31"/>
      <c r="JR112" s="31"/>
      <c r="JS112" s="31"/>
      <c r="JT112" s="31"/>
      <c r="JU112" s="31"/>
      <c r="JV112" s="31"/>
      <c r="JW112" s="31"/>
      <c r="JX112" s="31"/>
      <c r="JY112" s="31"/>
      <c r="JZ112" s="31"/>
      <c r="KA112" s="31"/>
      <c r="KB112" s="31"/>
      <c r="KC112" s="31"/>
      <c r="KD112" s="31"/>
      <c r="KE112" s="31"/>
      <c r="KF112" s="31"/>
      <c r="KG112" s="31"/>
      <c r="KH112" s="31"/>
      <c r="KI112" s="31"/>
      <c r="KJ112" s="31"/>
      <c r="KK112" s="31"/>
      <c r="KL112" s="31"/>
      <c r="KM112" s="31"/>
      <c r="KN112" s="31"/>
      <c r="KO112" s="31"/>
      <c r="KP112" s="31"/>
      <c r="KQ112" s="31"/>
      <c r="KR112" s="31"/>
      <c r="KS112" s="31"/>
      <c r="KT112" s="31"/>
      <c r="KU112" s="31"/>
      <c r="KV112" s="31"/>
      <c r="KW112" s="31"/>
      <c r="KX112" s="31"/>
      <c r="KY112" s="31"/>
      <c r="KZ112" s="31"/>
      <c r="LA112" s="31"/>
      <c r="LB112" s="31"/>
      <c r="LC112" s="31"/>
      <c r="LD112" s="31"/>
      <c r="LE112" s="31"/>
      <c r="LF112" s="31"/>
      <c r="LG112" s="31"/>
      <c r="LH112" s="31"/>
      <c r="LI112" s="31"/>
      <c r="LJ112" s="31"/>
      <c r="LK112" s="31"/>
      <c r="LL112" s="31"/>
      <c r="LM112" s="31"/>
      <c r="LN112" s="31"/>
      <c r="LO112" s="31"/>
      <c r="LP112" s="31"/>
      <c r="LQ112" s="31"/>
      <c r="LR112" s="31"/>
      <c r="LS112" s="31"/>
      <c r="LT112" s="31"/>
      <c r="LU112" s="31"/>
      <c r="LV112" s="31"/>
      <c r="LW112" s="31"/>
      <c r="LX112" s="31"/>
      <c r="LY112" s="31"/>
      <c r="LZ112" s="31"/>
      <c r="MA112" s="31"/>
      <c r="MB112" s="31"/>
      <c r="MC112" s="31"/>
      <c r="MD112" s="31"/>
      <c r="ME112" s="31"/>
      <c r="MF112" s="31"/>
      <c r="MG112" s="31"/>
      <c r="MH112" s="31"/>
      <c r="MI112" s="31"/>
      <c r="MJ112" s="31"/>
      <c r="MK112" s="31"/>
      <c r="ML112" s="31"/>
      <c r="MM112" s="31"/>
      <c r="MN112" s="31"/>
      <c r="MO112" s="31"/>
      <c r="MP112" s="31"/>
      <c r="MQ112" s="31"/>
      <c r="MR112" s="31"/>
      <c r="MS112" s="31"/>
      <c r="MT112" s="31"/>
      <c r="MU112" s="31"/>
      <c r="MV112" s="31"/>
      <c r="MW112" s="31"/>
      <c r="MX112" s="31"/>
      <c r="MY112" s="31"/>
      <c r="MZ112" s="31"/>
      <c r="NA112" s="31"/>
      <c r="NB112" s="31"/>
      <c r="NC112" s="31"/>
      <c r="ND112" s="31"/>
      <c r="NE112" s="31"/>
      <c r="NF112" s="31"/>
      <c r="NG112" s="31"/>
      <c r="NH112" s="31"/>
      <c r="NI112" s="31"/>
      <c r="NJ112" s="31"/>
      <c r="NK112" s="31"/>
      <c r="NL112" s="31"/>
      <c r="NM112" s="31"/>
      <c r="NN112" s="31"/>
      <c r="NO112" s="31"/>
      <c r="NP112" s="31"/>
      <c r="NQ112" s="31"/>
      <c r="NR112" s="31"/>
      <c r="NS112" s="31"/>
      <c r="NT112" s="31"/>
      <c r="NU112" s="31"/>
      <c r="NV112" s="31"/>
      <c r="NW112" s="31"/>
      <c r="NX112" s="31"/>
      <c r="NY112" s="31"/>
      <c r="NZ112" s="31"/>
      <c r="OA112" s="31"/>
      <c r="OB112" s="31"/>
      <c r="OC112" s="31"/>
      <c r="OD112" s="31"/>
      <c r="OE112" s="31"/>
      <c r="OF112" s="31"/>
      <c r="OG112" s="31"/>
      <c r="OH112" s="31"/>
      <c r="OI112" s="31"/>
      <c r="OJ112" s="31"/>
      <c r="OK112" s="31"/>
      <c r="OL112" s="31"/>
      <c r="OM112" s="31"/>
      <c r="ON112" s="31"/>
      <c r="OO112" s="31"/>
      <c r="OP112" s="31"/>
      <c r="OQ112" s="31"/>
      <c r="OR112" s="31"/>
      <c r="OS112" s="31"/>
      <c r="OT112" s="31"/>
      <c r="OU112" s="31"/>
      <c r="OV112" s="31"/>
      <c r="OW112" s="31"/>
      <c r="OX112" s="31"/>
      <c r="OY112" s="31"/>
      <c r="OZ112" s="31"/>
      <c r="PA112" s="31"/>
      <c r="PB112" s="31"/>
      <c r="PC112" s="31"/>
      <c r="PD112" s="31"/>
      <c r="PE112" s="31"/>
      <c r="PF112" s="31"/>
      <c r="PG112" s="31"/>
      <c r="PH112" s="31"/>
      <c r="PI112" s="31"/>
      <c r="PJ112" s="31"/>
      <c r="PK112" s="31"/>
      <c r="PL112" s="31"/>
      <c r="PM112" s="31"/>
      <c r="PN112" s="31"/>
      <c r="PO112" s="31"/>
      <c r="PP112" s="31"/>
      <c r="PQ112" s="31"/>
      <c r="PR112" s="31"/>
      <c r="PS112" s="31"/>
      <c r="PT112" s="31"/>
      <c r="PU112" s="31"/>
      <c r="PV112" s="31"/>
      <c r="PW112" s="31"/>
      <c r="PX112" s="31"/>
      <c r="PY112" s="31"/>
      <c r="PZ112" s="31"/>
      <c r="QA112" s="31"/>
      <c r="QB112" s="31"/>
      <c r="QC112" s="31"/>
    </row>
    <row r="113" spans="1:445">
      <c r="A113" s="36" t="s">
        <v>164</v>
      </c>
      <c r="B113" s="33" t="s">
        <v>27</v>
      </c>
      <c r="C113" s="33">
        <v>55</v>
      </c>
      <c r="D113" s="33" t="s">
        <v>31</v>
      </c>
      <c r="E113" s="33"/>
      <c r="F113" s="33">
        <v>340</v>
      </c>
      <c r="G113" s="33">
        <v>55</v>
      </c>
      <c r="H113" s="33"/>
      <c r="I113" s="33">
        <v>36</v>
      </c>
      <c r="J113" s="33">
        <v>36</v>
      </c>
      <c r="K113" s="40">
        <v>36</v>
      </c>
      <c r="L113" s="33">
        <v>36</v>
      </c>
      <c r="M113" s="33">
        <v>36</v>
      </c>
      <c r="N113" s="33">
        <v>36</v>
      </c>
      <c r="O113" s="33">
        <v>36</v>
      </c>
      <c r="P113" s="33">
        <v>36</v>
      </c>
      <c r="Q113" s="33"/>
      <c r="R113" s="33"/>
      <c r="S113" s="33"/>
      <c r="T113" s="20">
        <f t="shared" si="7"/>
        <v>343</v>
      </c>
      <c r="U113" s="20">
        <f t="shared" si="11"/>
        <v>-3</v>
      </c>
      <c r="V113" s="34">
        <f t="shared" si="9"/>
        <v>1.0088235294117647</v>
      </c>
      <c r="W113" s="37"/>
      <c r="X113" s="35" t="str">
        <f t="shared" si="10"/>
        <v/>
      </c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  <c r="CJ113" s="31"/>
      <c r="CK113" s="31"/>
      <c r="CL113" s="31"/>
      <c r="CM113" s="31"/>
      <c r="CN113" s="31"/>
      <c r="CO113" s="31"/>
      <c r="CP113" s="31"/>
      <c r="CQ113" s="31"/>
      <c r="CR113" s="31"/>
      <c r="CS113" s="31"/>
      <c r="CT113" s="31"/>
      <c r="CU113" s="31"/>
      <c r="CV113" s="31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  <c r="DW113" s="31"/>
      <c r="DX113" s="31"/>
      <c r="DY113" s="31"/>
      <c r="DZ113" s="31"/>
      <c r="EA113" s="31"/>
      <c r="EB113" s="31"/>
      <c r="EC113" s="31"/>
      <c r="ED113" s="31"/>
      <c r="EE113" s="31"/>
      <c r="EF113" s="31"/>
      <c r="EG113" s="31"/>
      <c r="EH113" s="31"/>
      <c r="EI113" s="31"/>
      <c r="EJ113" s="31"/>
      <c r="EK113" s="31"/>
      <c r="EL113" s="31"/>
      <c r="EM113" s="31"/>
      <c r="EN113" s="31"/>
      <c r="EO113" s="31"/>
      <c r="EP113" s="31"/>
      <c r="EQ113" s="31"/>
      <c r="ER113" s="31"/>
      <c r="ES113" s="31"/>
      <c r="ET113" s="31"/>
      <c r="EU113" s="31"/>
      <c r="EV113" s="31"/>
      <c r="EW113" s="31"/>
      <c r="EX113" s="31"/>
      <c r="EY113" s="31"/>
      <c r="EZ113" s="31"/>
      <c r="FA113" s="31"/>
      <c r="FB113" s="31"/>
      <c r="FC113" s="31"/>
      <c r="FD113" s="31"/>
      <c r="FE113" s="31"/>
      <c r="FF113" s="31"/>
      <c r="FG113" s="31"/>
      <c r="FH113" s="31"/>
      <c r="FI113" s="31"/>
      <c r="FJ113" s="31"/>
      <c r="FK113" s="31"/>
      <c r="FL113" s="31"/>
      <c r="FM113" s="31"/>
      <c r="FN113" s="31"/>
      <c r="FO113" s="31"/>
      <c r="FP113" s="31"/>
      <c r="FQ113" s="31"/>
      <c r="FR113" s="31"/>
      <c r="FS113" s="31"/>
      <c r="FT113" s="31"/>
      <c r="FU113" s="31"/>
      <c r="FV113" s="31"/>
      <c r="FW113" s="31"/>
      <c r="FX113" s="31"/>
      <c r="FY113" s="31"/>
      <c r="FZ113" s="31"/>
      <c r="GA113" s="31"/>
      <c r="GB113" s="31"/>
      <c r="GC113" s="31"/>
      <c r="GD113" s="31"/>
      <c r="GE113" s="31"/>
      <c r="GF113" s="31"/>
      <c r="GG113" s="31"/>
      <c r="GH113" s="31"/>
      <c r="GI113" s="31"/>
      <c r="GJ113" s="31"/>
      <c r="GK113" s="31"/>
      <c r="GL113" s="31"/>
      <c r="GM113" s="31"/>
      <c r="GN113" s="31"/>
      <c r="GO113" s="31"/>
      <c r="GP113" s="31"/>
      <c r="GQ113" s="31"/>
      <c r="GR113" s="31"/>
      <c r="GS113" s="31"/>
      <c r="GT113" s="31"/>
      <c r="GU113" s="31"/>
      <c r="GV113" s="31"/>
      <c r="GW113" s="31"/>
      <c r="GX113" s="31"/>
      <c r="GY113" s="31"/>
      <c r="GZ113" s="31"/>
      <c r="HA113" s="31"/>
      <c r="HB113" s="31"/>
      <c r="HC113" s="31"/>
      <c r="HD113" s="31"/>
      <c r="HE113" s="31"/>
      <c r="HF113" s="31"/>
      <c r="HG113" s="31"/>
      <c r="HH113" s="31"/>
      <c r="HI113" s="31"/>
      <c r="HJ113" s="31"/>
      <c r="HK113" s="31"/>
      <c r="HL113" s="31"/>
      <c r="HM113" s="31"/>
      <c r="HN113" s="31"/>
      <c r="HO113" s="31"/>
      <c r="HP113" s="31"/>
      <c r="HQ113" s="31"/>
      <c r="HR113" s="31"/>
      <c r="HS113" s="31"/>
      <c r="HT113" s="31"/>
      <c r="HU113" s="31"/>
      <c r="HV113" s="31"/>
      <c r="HW113" s="31"/>
      <c r="HX113" s="31"/>
      <c r="HY113" s="31"/>
      <c r="HZ113" s="31"/>
      <c r="IA113" s="31"/>
      <c r="IB113" s="31"/>
      <c r="IC113" s="31"/>
      <c r="ID113" s="31"/>
      <c r="IE113" s="31"/>
      <c r="IF113" s="31"/>
      <c r="IG113" s="31"/>
      <c r="IH113" s="31"/>
      <c r="II113" s="31"/>
      <c r="IJ113" s="31"/>
      <c r="IK113" s="31"/>
      <c r="IL113" s="31"/>
      <c r="IM113" s="31"/>
      <c r="IN113" s="31"/>
      <c r="IO113" s="31"/>
      <c r="IP113" s="31"/>
      <c r="IQ113" s="31"/>
      <c r="IR113" s="31"/>
      <c r="IS113" s="31"/>
      <c r="IT113" s="31"/>
      <c r="IU113" s="31"/>
      <c r="IV113" s="31"/>
      <c r="IW113" s="31"/>
      <c r="IX113" s="31"/>
      <c r="IY113" s="31"/>
      <c r="IZ113" s="31"/>
      <c r="JA113" s="31"/>
      <c r="JB113" s="31"/>
      <c r="JC113" s="31"/>
      <c r="JD113" s="31"/>
      <c r="JE113" s="31"/>
      <c r="JF113" s="31"/>
      <c r="JG113" s="31"/>
      <c r="JH113" s="31"/>
      <c r="JI113" s="31"/>
      <c r="JJ113" s="31"/>
      <c r="JK113" s="31"/>
      <c r="JL113" s="31"/>
      <c r="JM113" s="31"/>
      <c r="JN113" s="31"/>
      <c r="JO113" s="31"/>
      <c r="JP113" s="31"/>
      <c r="JQ113" s="31"/>
      <c r="JR113" s="31"/>
      <c r="JS113" s="31"/>
      <c r="JT113" s="31"/>
      <c r="JU113" s="31"/>
      <c r="JV113" s="31"/>
      <c r="JW113" s="31"/>
      <c r="JX113" s="31"/>
      <c r="JY113" s="31"/>
      <c r="JZ113" s="31"/>
      <c r="KA113" s="31"/>
      <c r="KB113" s="31"/>
      <c r="KC113" s="31"/>
      <c r="KD113" s="31"/>
      <c r="KE113" s="31"/>
      <c r="KF113" s="31"/>
      <c r="KG113" s="31"/>
      <c r="KH113" s="31"/>
      <c r="KI113" s="31"/>
      <c r="KJ113" s="31"/>
      <c r="KK113" s="31"/>
      <c r="KL113" s="31"/>
      <c r="KM113" s="31"/>
      <c r="KN113" s="31"/>
      <c r="KO113" s="31"/>
      <c r="KP113" s="31"/>
      <c r="KQ113" s="31"/>
      <c r="KR113" s="31"/>
      <c r="KS113" s="31"/>
      <c r="KT113" s="31"/>
      <c r="KU113" s="31"/>
      <c r="KV113" s="31"/>
      <c r="KW113" s="31"/>
      <c r="KX113" s="31"/>
      <c r="KY113" s="31"/>
      <c r="KZ113" s="31"/>
      <c r="LA113" s="31"/>
      <c r="LB113" s="31"/>
      <c r="LC113" s="31"/>
      <c r="LD113" s="31"/>
      <c r="LE113" s="31"/>
      <c r="LF113" s="31"/>
      <c r="LG113" s="31"/>
      <c r="LH113" s="31"/>
      <c r="LI113" s="31"/>
      <c r="LJ113" s="31"/>
      <c r="LK113" s="31"/>
      <c r="LL113" s="31"/>
      <c r="LM113" s="31"/>
      <c r="LN113" s="31"/>
      <c r="LO113" s="31"/>
      <c r="LP113" s="31"/>
      <c r="LQ113" s="31"/>
      <c r="LR113" s="31"/>
      <c r="LS113" s="31"/>
      <c r="LT113" s="31"/>
      <c r="LU113" s="31"/>
      <c r="LV113" s="31"/>
      <c r="LW113" s="31"/>
      <c r="LX113" s="31"/>
      <c r="LY113" s="31"/>
      <c r="LZ113" s="31"/>
      <c r="MA113" s="31"/>
      <c r="MB113" s="31"/>
      <c r="MC113" s="31"/>
      <c r="MD113" s="31"/>
      <c r="ME113" s="31"/>
      <c r="MF113" s="31"/>
      <c r="MG113" s="31"/>
      <c r="MH113" s="31"/>
      <c r="MI113" s="31"/>
      <c r="MJ113" s="31"/>
      <c r="MK113" s="31"/>
      <c r="ML113" s="31"/>
      <c r="MM113" s="31"/>
      <c r="MN113" s="31"/>
      <c r="MO113" s="31"/>
      <c r="MP113" s="31"/>
      <c r="MQ113" s="31"/>
      <c r="MR113" s="31"/>
      <c r="MS113" s="31"/>
      <c r="MT113" s="31"/>
      <c r="MU113" s="31"/>
      <c r="MV113" s="31"/>
      <c r="MW113" s="31"/>
      <c r="MX113" s="31"/>
      <c r="MY113" s="31"/>
      <c r="MZ113" s="31"/>
      <c r="NA113" s="31"/>
      <c r="NB113" s="31"/>
      <c r="NC113" s="31"/>
      <c r="ND113" s="31"/>
      <c r="NE113" s="31"/>
      <c r="NF113" s="31"/>
      <c r="NG113" s="31"/>
      <c r="NH113" s="31"/>
      <c r="NI113" s="31"/>
      <c r="NJ113" s="31"/>
      <c r="NK113" s="31"/>
      <c r="NL113" s="31"/>
      <c r="NM113" s="31"/>
      <c r="NN113" s="31"/>
      <c r="NO113" s="31"/>
      <c r="NP113" s="31"/>
      <c r="NQ113" s="31"/>
      <c r="NR113" s="31"/>
      <c r="NS113" s="31"/>
      <c r="NT113" s="31"/>
      <c r="NU113" s="31"/>
      <c r="NV113" s="31"/>
      <c r="NW113" s="31"/>
      <c r="NX113" s="31"/>
      <c r="NY113" s="31"/>
      <c r="NZ113" s="31"/>
      <c r="OA113" s="31"/>
      <c r="OB113" s="31"/>
      <c r="OC113" s="31"/>
      <c r="OD113" s="31"/>
      <c r="OE113" s="31"/>
      <c r="OF113" s="31"/>
      <c r="OG113" s="31"/>
      <c r="OH113" s="31"/>
      <c r="OI113" s="31"/>
      <c r="OJ113" s="31"/>
      <c r="OK113" s="31"/>
      <c r="OL113" s="31"/>
      <c r="OM113" s="31"/>
      <c r="ON113" s="31"/>
      <c r="OO113" s="31"/>
      <c r="OP113" s="31"/>
      <c r="OQ113" s="31"/>
      <c r="OR113" s="31"/>
      <c r="OS113" s="31"/>
      <c r="OT113" s="31"/>
      <c r="OU113" s="31"/>
      <c r="OV113" s="31"/>
      <c r="OW113" s="31"/>
      <c r="OX113" s="31"/>
      <c r="OY113" s="31"/>
      <c r="OZ113" s="31"/>
      <c r="PA113" s="31"/>
      <c r="PB113" s="31"/>
      <c r="PC113" s="31"/>
      <c r="PD113" s="31"/>
      <c r="PE113" s="31"/>
      <c r="PF113" s="31"/>
      <c r="PG113" s="31"/>
      <c r="PH113" s="31"/>
      <c r="PI113" s="31"/>
      <c r="PJ113" s="31"/>
      <c r="PK113" s="31"/>
      <c r="PL113" s="31"/>
      <c r="PM113" s="31"/>
      <c r="PN113" s="31"/>
      <c r="PO113" s="31"/>
      <c r="PP113" s="31"/>
      <c r="PQ113" s="31"/>
      <c r="PR113" s="31"/>
      <c r="PS113" s="31"/>
      <c r="PT113" s="31"/>
      <c r="PU113" s="31"/>
      <c r="PV113" s="31"/>
      <c r="PW113" s="31"/>
      <c r="PX113" s="31"/>
      <c r="PY113" s="31"/>
      <c r="PZ113" s="31"/>
      <c r="QA113" s="31"/>
      <c r="QB113" s="31"/>
      <c r="QC113" s="31"/>
    </row>
    <row r="114" spans="1:445">
      <c r="A114" s="36" t="s">
        <v>165</v>
      </c>
      <c r="B114" s="33" t="s">
        <v>27</v>
      </c>
      <c r="C114" s="33"/>
      <c r="D114" s="33" t="s">
        <v>38</v>
      </c>
      <c r="E114" s="33"/>
      <c r="F114" s="33">
        <v>1199</v>
      </c>
      <c r="G114" s="33">
        <v>100</v>
      </c>
      <c r="H114" s="33">
        <v>150</v>
      </c>
      <c r="I114" s="33">
        <v>100</v>
      </c>
      <c r="J114" s="33">
        <v>122</v>
      </c>
      <c r="K114" s="37">
        <v>122</v>
      </c>
      <c r="L114" s="33">
        <v>150</v>
      </c>
      <c r="M114" s="33">
        <v>100</v>
      </c>
      <c r="N114" s="33">
        <v>122</v>
      </c>
      <c r="O114" s="40">
        <v>122</v>
      </c>
      <c r="P114" s="33">
        <v>111</v>
      </c>
      <c r="Q114" s="33"/>
      <c r="R114" s="33"/>
      <c r="S114" s="33"/>
      <c r="T114" s="20">
        <f t="shared" si="7"/>
        <v>1199</v>
      </c>
      <c r="U114" s="20">
        <f t="shared" si="11"/>
        <v>0</v>
      </c>
      <c r="V114" s="34">
        <f t="shared" si="9"/>
        <v>1</v>
      </c>
      <c r="W114" s="37"/>
      <c r="X114" s="35" t="str">
        <f t="shared" si="10"/>
        <v/>
      </c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  <c r="CJ114" s="31"/>
      <c r="CK114" s="31"/>
      <c r="CL114" s="31"/>
      <c r="CM114" s="31"/>
      <c r="CN114" s="31"/>
      <c r="CO114" s="31"/>
      <c r="CP114" s="31"/>
      <c r="CQ114" s="31"/>
      <c r="CR114" s="31"/>
      <c r="CS114" s="31"/>
      <c r="CT114" s="31"/>
      <c r="CU114" s="31"/>
      <c r="CV114" s="31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  <c r="DW114" s="31"/>
      <c r="DX114" s="31"/>
      <c r="DY114" s="31"/>
      <c r="DZ114" s="31"/>
      <c r="EA114" s="31"/>
      <c r="EB114" s="31"/>
      <c r="EC114" s="31"/>
      <c r="ED114" s="31"/>
      <c r="EE114" s="31"/>
      <c r="EF114" s="31"/>
      <c r="EG114" s="31"/>
      <c r="EH114" s="31"/>
      <c r="EI114" s="31"/>
      <c r="EJ114" s="31"/>
      <c r="EK114" s="31"/>
      <c r="EL114" s="31"/>
      <c r="EM114" s="31"/>
      <c r="EN114" s="31"/>
      <c r="EO114" s="31"/>
      <c r="EP114" s="31"/>
      <c r="EQ114" s="31"/>
      <c r="ER114" s="31"/>
      <c r="ES114" s="31"/>
      <c r="ET114" s="31"/>
      <c r="EU114" s="31"/>
      <c r="EV114" s="31"/>
      <c r="EW114" s="31"/>
      <c r="EX114" s="31"/>
      <c r="EY114" s="31"/>
      <c r="EZ114" s="31"/>
      <c r="FA114" s="31"/>
      <c r="FB114" s="31"/>
      <c r="FC114" s="31"/>
      <c r="FD114" s="31"/>
      <c r="FE114" s="31"/>
      <c r="FF114" s="31"/>
      <c r="FG114" s="31"/>
      <c r="FH114" s="31"/>
      <c r="FI114" s="31"/>
      <c r="FJ114" s="31"/>
      <c r="FK114" s="31"/>
      <c r="FL114" s="31"/>
      <c r="FM114" s="31"/>
      <c r="FN114" s="31"/>
      <c r="FO114" s="31"/>
      <c r="FP114" s="31"/>
      <c r="FQ114" s="31"/>
      <c r="FR114" s="31"/>
      <c r="FS114" s="31"/>
      <c r="FT114" s="31"/>
      <c r="FU114" s="31"/>
      <c r="FV114" s="31"/>
      <c r="FW114" s="31"/>
      <c r="FX114" s="31"/>
      <c r="FY114" s="31"/>
      <c r="FZ114" s="31"/>
      <c r="GA114" s="31"/>
      <c r="GB114" s="31"/>
      <c r="GC114" s="31"/>
      <c r="GD114" s="31"/>
      <c r="GE114" s="31"/>
      <c r="GF114" s="31"/>
      <c r="GG114" s="31"/>
      <c r="GH114" s="31"/>
      <c r="GI114" s="31"/>
      <c r="GJ114" s="31"/>
      <c r="GK114" s="31"/>
      <c r="GL114" s="31"/>
      <c r="GM114" s="31"/>
      <c r="GN114" s="31"/>
      <c r="GO114" s="31"/>
      <c r="GP114" s="31"/>
      <c r="GQ114" s="31"/>
      <c r="GR114" s="31"/>
      <c r="GS114" s="31"/>
      <c r="GT114" s="31"/>
      <c r="GU114" s="31"/>
      <c r="GV114" s="31"/>
      <c r="GW114" s="31"/>
      <c r="GX114" s="31"/>
      <c r="GY114" s="31"/>
      <c r="GZ114" s="31"/>
      <c r="HA114" s="31"/>
      <c r="HB114" s="31"/>
      <c r="HC114" s="31"/>
      <c r="HD114" s="31"/>
      <c r="HE114" s="31"/>
      <c r="HF114" s="31"/>
      <c r="HG114" s="31"/>
      <c r="HH114" s="31"/>
      <c r="HI114" s="31"/>
      <c r="HJ114" s="31"/>
      <c r="HK114" s="31"/>
      <c r="HL114" s="31"/>
      <c r="HM114" s="31"/>
      <c r="HN114" s="31"/>
      <c r="HO114" s="31"/>
      <c r="HP114" s="31"/>
      <c r="HQ114" s="31"/>
      <c r="HR114" s="31"/>
      <c r="HS114" s="31"/>
      <c r="HT114" s="31"/>
      <c r="HU114" s="31"/>
      <c r="HV114" s="31"/>
      <c r="HW114" s="31"/>
      <c r="HX114" s="31"/>
      <c r="HY114" s="31"/>
      <c r="HZ114" s="31"/>
      <c r="IA114" s="31"/>
      <c r="IB114" s="31"/>
      <c r="IC114" s="31"/>
      <c r="ID114" s="31"/>
      <c r="IE114" s="31"/>
      <c r="IF114" s="31"/>
      <c r="IG114" s="31"/>
      <c r="IH114" s="31"/>
      <c r="II114" s="31"/>
      <c r="IJ114" s="31"/>
      <c r="IK114" s="31"/>
      <c r="IL114" s="31"/>
      <c r="IM114" s="31"/>
      <c r="IN114" s="31"/>
      <c r="IO114" s="31"/>
      <c r="IP114" s="31"/>
      <c r="IQ114" s="31"/>
      <c r="IR114" s="31"/>
      <c r="IS114" s="31"/>
      <c r="IT114" s="31"/>
      <c r="IU114" s="31"/>
      <c r="IV114" s="31"/>
      <c r="IW114" s="31"/>
      <c r="IX114" s="31"/>
      <c r="IY114" s="31"/>
      <c r="IZ114" s="31"/>
      <c r="JA114" s="31"/>
      <c r="JB114" s="31"/>
      <c r="JC114" s="31"/>
      <c r="JD114" s="31"/>
      <c r="JE114" s="31"/>
      <c r="JF114" s="31"/>
      <c r="JG114" s="31"/>
      <c r="JH114" s="31"/>
      <c r="JI114" s="31"/>
      <c r="JJ114" s="31"/>
      <c r="JK114" s="31"/>
      <c r="JL114" s="31"/>
      <c r="JM114" s="31"/>
      <c r="JN114" s="31"/>
      <c r="JO114" s="31"/>
      <c r="JP114" s="31"/>
      <c r="JQ114" s="31"/>
      <c r="JR114" s="31"/>
      <c r="JS114" s="31"/>
      <c r="JT114" s="31"/>
      <c r="JU114" s="31"/>
      <c r="JV114" s="31"/>
      <c r="JW114" s="31"/>
      <c r="JX114" s="31"/>
      <c r="JY114" s="31"/>
      <c r="JZ114" s="31"/>
      <c r="KA114" s="31"/>
      <c r="KB114" s="31"/>
      <c r="KC114" s="31"/>
      <c r="KD114" s="31"/>
      <c r="KE114" s="31"/>
      <c r="KF114" s="31"/>
      <c r="KG114" s="31"/>
      <c r="KH114" s="31"/>
      <c r="KI114" s="31"/>
      <c r="KJ114" s="31"/>
      <c r="KK114" s="31"/>
      <c r="KL114" s="31"/>
      <c r="KM114" s="31"/>
      <c r="KN114" s="31"/>
      <c r="KO114" s="31"/>
      <c r="KP114" s="31"/>
      <c r="KQ114" s="31"/>
      <c r="KR114" s="31"/>
      <c r="KS114" s="31"/>
      <c r="KT114" s="31"/>
      <c r="KU114" s="31"/>
      <c r="KV114" s="31"/>
      <c r="KW114" s="31"/>
      <c r="KX114" s="31"/>
      <c r="KY114" s="31"/>
      <c r="KZ114" s="31"/>
      <c r="LA114" s="31"/>
      <c r="LB114" s="31"/>
      <c r="LC114" s="31"/>
      <c r="LD114" s="31"/>
      <c r="LE114" s="31"/>
      <c r="LF114" s="31"/>
      <c r="LG114" s="31"/>
      <c r="LH114" s="31"/>
      <c r="LI114" s="31"/>
      <c r="LJ114" s="31"/>
      <c r="LK114" s="31"/>
      <c r="LL114" s="31"/>
      <c r="LM114" s="31"/>
      <c r="LN114" s="31"/>
      <c r="LO114" s="31"/>
      <c r="LP114" s="31"/>
      <c r="LQ114" s="31"/>
      <c r="LR114" s="31"/>
      <c r="LS114" s="31"/>
      <c r="LT114" s="31"/>
      <c r="LU114" s="31"/>
      <c r="LV114" s="31"/>
      <c r="LW114" s="31"/>
      <c r="LX114" s="31"/>
      <c r="LY114" s="31"/>
      <c r="LZ114" s="31"/>
      <c r="MA114" s="31"/>
      <c r="MB114" s="31"/>
      <c r="MC114" s="31"/>
      <c r="MD114" s="31"/>
      <c r="ME114" s="31"/>
      <c r="MF114" s="31"/>
      <c r="MG114" s="31"/>
      <c r="MH114" s="31"/>
      <c r="MI114" s="31"/>
      <c r="MJ114" s="31"/>
      <c r="MK114" s="31"/>
      <c r="ML114" s="31"/>
      <c r="MM114" s="31"/>
      <c r="MN114" s="31"/>
      <c r="MO114" s="31"/>
      <c r="MP114" s="31"/>
      <c r="MQ114" s="31"/>
      <c r="MR114" s="31"/>
      <c r="MS114" s="31"/>
      <c r="MT114" s="31"/>
      <c r="MU114" s="31"/>
      <c r="MV114" s="31"/>
      <c r="MW114" s="31"/>
      <c r="MX114" s="31"/>
      <c r="MY114" s="31"/>
      <c r="MZ114" s="31"/>
      <c r="NA114" s="31"/>
      <c r="NB114" s="31"/>
      <c r="NC114" s="31"/>
      <c r="ND114" s="31"/>
      <c r="NE114" s="31"/>
      <c r="NF114" s="31"/>
      <c r="NG114" s="31"/>
      <c r="NH114" s="31"/>
      <c r="NI114" s="31"/>
      <c r="NJ114" s="31"/>
      <c r="NK114" s="31"/>
      <c r="NL114" s="31"/>
      <c r="NM114" s="31"/>
      <c r="NN114" s="31"/>
      <c r="NO114" s="31"/>
      <c r="NP114" s="31"/>
      <c r="NQ114" s="31"/>
      <c r="NR114" s="31"/>
      <c r="NS114" s="31"/>
      <c r="NT114" s="31"/>
      <c r="NU114" s="31"/>
      <c r="NV114" s="31"/>
      <c r="NW114" s="31"/>
      <c r="NX114" s="31"/>
      <c r="NY114" s="31"/>
      <c r="NZ114" s="31"/>
      <c r="OA114" s="31"/>
      <c r="OB114" s="31"/>
      <c r="OC114" s="31"/>
      <c r="OD114" s="31"/>
      <c r="OE114" s="31"/>
      <c r="OF114" s="31"/>
      <c r="OG114" s="31"/>
      <c r="OH114" s="31"/>
      <c r="OI114" s="31"/>
      <c r="OJ114" s="31"/>
      <c r="OK114" s="31"/>
      <c r="OL114" s="31"/>
      <c r="OM114" s="31"/>
      <c r="ON114" s="31"/>
      <c r="OO114" s="31"/>
      <c r="OP114" s="31"/>
      <c r="OQ114" s="31"/>
      <c r="OR114" s="31"/>
      <c r="OS114" s="31"/>
      <c r="OT114" s="31"/>
      <c r="OU114" s="31"/>
      <c r="OV114" s="31"/>
      <c r="OW114" s="31"/>
      <c r="OX114" s="31"/>
      <c r="OY114" s="31"/>
      <c r="OZ114" s="31"/>
      <c r="PA114" s="31"/>
      <c r="PB114" s="31"/>
      <c r="PC114" s="31"/>
      <c r="PD114" s="31"/>
      <c r="PE114" s="31"/>
      <c r="PF114" s="31"/>
      <c r="PG114" s="31"/>
      <c r="PH114" s="31"/>
      <c r="PI114" s="31"/>
      <c r="PJ114" s="31"/>
      <c r="PK114" s="31"/>
      <c r="PL114" s="31"/>
      <c r="PM114" s="31"/>
      <c r="PN114" s="31"/>
      <c r="PO114" s="31"/>
      <c r="PP114" s="31"/>
      <c r="PQ114" s="31"/>
      <c r="PR114" s="31"/>
      <c r="PS114" s="31"/>
      <c r="PT114" s="31"/>
      <c r="PU114" s="31"/>
      <c r="PV114" s="31"/>
      <c r="PW114" s="31"/>
      <c r="PX114" s="31"/>
      <c r="PY114" s="31"/>
      <c r="PZ114" s="31"/>
      <c r="QA114" s="31"/>
      <c r="QB114" s="31"/>
      <c r="QC114" s="31"/>
    </row>
    <row r="115" spans="1:445">
      <c r="A115" s="36" t="s">
        <v>166</v>
      </c>
      <c r="B115" s="33" t="s">
        <v>27</v>
      </c>
      <c r="C115" s="33"/>
      <c r="D115" s="33" t="s">
        <v>88</v>
      </c>
      <c r="E115" s="33"/>
      <c r="F115" s="33">
        <v>520</v>
      </c>
      <c r="G115" s="33">
        <v>50</v>
      </c>
      <c r="H115" s="33"/>
      <c r="I115" s="33">
        <v>59</v>
      </c>
      <c r="J115" s="33">
        <v>59</v>
      </c>
      <c r="K115" s="37">
        <v>59</v>
      </c>
      <c r="L115" s="33">
        <v>59</v>
      </c>
      <c r="M115" s="33">
        <v>59</v>
      </c>
      <c r="N115" s="33">
        <v>59</v>
      </c>
      <c r="O115" s="33">
        <v>59</v>
      </c>
      <c r="P115" s="33">
        <v>57</v>
      </c>
      <c r="Q115" s="33"/>
      <c r="R115" s="33"/>
      <c r="S115" s="33"/>
      <c r="T115" s="20">
        <f t="shared" si="7"/>
        <v>520</v>
      </c>
      <c r="U115" s="20">
        <f t="shared" si="11"/>
        <v>0</v>
      </c>
      <c r="V115" s="34">
        <f t="shared" si="9"/>
        <v>1</v>
      </c>
      <c r="X115" s="35" t="str">
        <f t="shared" si="10"/>
        <v/>
      </c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  <c r="CJ115" s="31"/>
      <c r="CK115" s="31"/>
      <c r="CL115" s="31"/>
      <c r="CM115" s="31"/>
      <c r="CN115" s="31"/>
      <c r="CO115" s="31"/>
      <c r="CP115" s="31"/>
      <c r="CQ115" s="31"/>
      <c r="CR115" s="31"/>
      <c r="CS115" s="31"/>
      <c r="CT115" s="31"/>
      <c r="CU115" s="31"/>
      <c r="CV115" s="31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  <c r="DW115" s="31"/>
      <c r="DX115" s="31"/>
      <c r="DY115" s="31"/>
      <c r="DZ115" s="31"/>
      <c r="EA115" s="31"/>
      <c r="EB115" s="31"/>
      <c r="EC115" s="31"/>
      <c r="ED115" s="31"/>
      <c r="EE115" s="31"/>
      <c r="EF115" s="31"/>
      <c r="EG115" s="31"/>
      <c r="EH115" s="31"/>
      <c r="EI115" s="31"/>
      <c r="EJ115" s="31"/>
      <c r="EK115" s="31"/>
      <c r="EL115" s="31"/>
      <c r="EM115" s="31"/>
      <c r="EN115" s="31"/>
      <c r="EO115" s="31"/>
      <c r="EP115" s="31"/>
      <c r="EQ115" s="31"/>
      <c r="ER115" s="31"/>
      <c r="ES115" s="31"/>
      <c r="ET115" s="31"/>
      <c r="EU115" s="31"/>
      <c r="EV115" s="31"/>
      <c r="EW115" s="31"/>
      <c r="EX115" s="31"/>
      <c r="EY115" s="31"/>
      <c r="EZ115" s="31"/>
      <c r="FA115" s="31"/>
      <c r="FB115" s="31"/>
      <c r="FC115" s="31"/>
      <c r="FD115" s="31"/>
      <c r="FE115" s="31"/>
      <c r="FF115" s="31"/>
      <c r="FG115" s="31"/>
      <c r="FH115" s="31"/>
      <c r="FI115" s="31"/>
      <c r="FJ115" s="31"/>
      <c r="FK115" s="31"/>
      <c r="FL115" s="31"/>
      <c r="FM115" s="31"/>
      <c r="FN115" s="31"/>
      <c r="FO115" s="31"/>
      <c r="FP115" s="31"/>
      <c r="FQ115" s="31"/>
      <c r="FR115" s="31"/>
      <c r="FS115" s="31"/>
      <c r="FT115" s="31"/>
      <c r="FU115" s="31"/>
      <c r="FV115" s="31"/>
      <c r="FW115" s="31"/>
      <c r="FX115" s="31"/>
      <c r="FY115" s="31"/>
      <c r="FZ115" s="31"/>
      <c r="GA115" s="31"/>
      <c r="GB115" s="31"/>
      <c r="GC115" s="31"/>
      <c r="GD115" s="31"/>
      <c r="GE115" s="31"/>
      <c r="GF115" s="31"/>
      <c r="GG115" s="31"/>
      <c r="GH115" s="31"/>
      <c r="GI115" s="31"/>
      <c r="GJ115" s="31"/>
      <c r="GK115" s="31"/>
      <c r="GL115" s="31"/>
      <c r="GM115" s="31"/>
      <c r="GN115" s="31"/>
      <c r="GO115" s="31"/>
      <c r="GP115" s="31"/>
      <c r="GQ115" s="31"/>
      <c r="GR115" s="31"/>
      <c r="GS115" s="31"/>
      <c r="GT115" s="31"/>
      <c r="GU115" s="31"/>
      <c r="GV115" s="31"/>
      <c r="GW115" s="31"/>
      <c r="GX115" s="31"/>
      <c r="GY115" s="31"/>
      <c r="GZ115" s="31"/>
      <c r="HA115" s="31"/>
      <c r="HB115" s="31"/>
      <c r="HC115" s="31"/>
      <c r="HD115" s="31"/>
      <c r="HE115" s="31"/>
      <c r="HF115" s="31"/>
      <c r="HG115" s="31"/>
      <c r="HH115" s="31"/>
      <c r="HI115" s="31"/>
      <c r="HJ115" s="31"/>
      <c r="HK115" s="31"/>
      <c r="HL115" s="31"/>
      <c r="HM115" s="31"/>
      <c r="HN115" s="31"/>
      <c r="HO115" s="31"/>
      <c r="HP115" s="31"/>
      <c r="HQ115" s="31"/>
      <c r="HR115" s="31"/>
      <c r="HS115" s="31"/>
      <c r="HT115" s="31"/>
      <c r="HU115" s="31"/>
      <c r="HV115" s="31"/>
      <c r="HW115" s="31"/>
      <c r="HX115" s="31"/>
      <c r="HY115" s="31"/>
      <c r="HZ115" s="31"/>
      <c r="IA115" s="31"/>
      <c r="IB115" s="31"/>
      <c r="IC115" s="31"/>
      <c r="ID115" s="31"/>
      <c r="IE115" s="31"/>
      <c r="IF115" s="31"/>
      <c r="IG115" s="31"/>
      <c r="IH115" s="31"/>
      <c r="II115" s="31"/>
      <c r="IJ115" s="31"/>
      <c r="IK115" s="31"/>
      <c r="IL115" s="31"/>
      <c r="IM115" s="31"/>
      <c r="IN115" s="31"/>
      <c r="IO115" s="31"/>
      <c r="IP115" s="31"/>
      <c r="IQ115" s="31"/>
      <c r="IR115" s="31"/>
      <c r="IS115" s="31"/>
      <c r="IT115" s="31"/>
      <c r="IU115" s="31"/>
      <c r="IV115" s="31"/>
      <c r="IW115" s="31"/>
      <c r="IX115" s="31"/>
      <c r="IY115" s="31"/>
      <c r="IZ115" s="31"/>
      <c r="JA115" s="31"/>
      <c r="JB115" s="31"/>
      <c r="JC115" s="31"/>
      <c r="JD115" s="31"/>
      <c r="JE115" s="31"/>
      <c r="JF115" s="31"/>
      <c r="JG115" s="31"/>
      <c r="JH115" s="31"/>
      <c r="JI115" s="31"/>
      <c r="JJ115" s="31"/>
      <c r="JK115" s="31"/>
      <c r="JL115" s="31"/>
      <c r="JM115" s="31"/>
      <c r="JN115" s="31"/>
      <c r="JO115" s="31"/>
      <c r="JP115" s="31"/>
      <c r="JQ115" s="31"/>
      <c r="JR115" s="31"/>
      <c r="JS115" s="31"/>
      <c r="JT115" s="31"/>
      <c r="JU115" s="31"/>
      <c r="JV115" s="31"/>
      <c r="JW115" s="31"/>
      <c r="JX115" s="31"/>
      <c r="JY115" s="31"/>
      <c r="JZ115" s="31"/>
      <c r="KA115" s="31"/>
      <c r="KB115" s="31"/>
      <c r="KC115" s="31"/>
      <c r="KD115" s="31"/>
      <c r="KE115" s="31"/>
      <c r="KF115" s="31"/>
      <c r="KG115" s="31"/>
      <c r="KH115" s="31"/>
      <c r="KI115" s="31"/>
      <c r="KJ115" s="31"/>
      <c r="KK115" s="31"/>
      <c r="KL115" s="31"/>
      <c r="KM115" s="31"/>
      <c r="KN115" s="31"/>
      <c r="KO115" s="31"/>
      <c r="KP115" s="31"/>
      <c r="KQ115" s="31"/>
      <c r="KR115" s="31"/>
      <c r="KS115" s="31"/>
      <c r="KT115" s="31"/>
      <c r="KU115" s="31"/>
      <c r="KV115" s="31"/>
      <c r="KW115" s="31"/>
      <c r="KX115" s="31"/>
      <c r="KY115" s="31"/>
      <c r="KZ115" s="31"/>
      <c r="LA115" s="31"/>
      <c r="LB115" s="31"/>
      <c r="LC115" s="31"/>
      <c r="LD115" s="31"/>
      <c r="LE115" s="31"/>
      <c r="LF115" s="31"/>
      <c r="LG115" s="31"/>
      <c r="LH115" s="31"/>
      <c r="LI115" s="31"/>
      <c r="LJ115" s="31"/>
      <c r="LK115" s="31"/>
      <c r="LL115" s="31"/>
      <c r="LM115" s="31"/>
      <c r="LN115" s="31"/>
      <c r="LO115" s="31"/>
      <c r="LP115" s="31"/>
      <c r="LQ115" s="31"/>
      <c r="LR115" s="31"/>
      <c r="LS115" s="31"/>
      <c r="LT115" s="31"/>
      <c r="LU115" s="31"/>
      <c r="LV115" s="31"/>
      <c r="LW115" s="31"/>
      <c r="LX115" s="31"/>
      <c r="LY115" s="31"/>
      <c r="LZ115" s="31"/>
      <c r="MA115" s="31"/>
      <c r="MB115" s="31"/>
      <c r="MC115" s="31"/>
      <c r="MD115" s="31"/>
      <c r="ME115" s="31"/>
      <c r="MF115" s="31"/>
      <c r="MG115" s="31"/>
      <c r="MH115" s="31"/>
      <c r="MI115" s="31"/>
      <c r="MJ115" s="31"/>
      <c r="MK115" s="31"/>
      <c r="ML115" s="31"/>
      <c r="MM115" s="31"/>
      <c r="MN115" s="31"/>
      <c r="MO115" s="31"/>
      <c r="MP115" s="31"/>
      <c r="MQ115" s="31"/>
      <c r="MR115" s="31"/>
      <c r="MS115" s="31"/>
      <c r="MT115" s="31"/>
      <c r="MU115" s="31"/>
      <c r="MV115" s="31"/>
      <c r="MW115" s="31"/>
      <c r="MX115" s="31"/>
      <c r="MY115" s="31"/>
      <c r="MZ115" s="31"/>
      <c r="NA115" s="31"/>
      <c r="NB115" s="31"/>
      <c r="NC115" s="31"/>
      <c r="ND115" s="31"/>
      <c r="NE115" s="31"/>
      <c r="NF115" s="31"/>
      <c r="NG115" s="31"/>
      <c r="NH115" s="31"/>
      <c r="NI115" s="31"/>
      <c r="NJ115" s="31"/>
      <c r="NK115" s="31"/>
      <c r="NL115" s="31"/>
      <c r="NM115" s="31"/>
      <c r="NN115" s="31"/>
      <c r="NO115" s="31"/>
      <c r="NP115" s="31"/>
      <c r="NQ115" s="31"/>
      <c r="NR115" s="31"/>
      <c r="NS115" s="31"/>
      <c r="NT115" s="31"/>
      <c r="NU115" s="31"/>
      <c r="NV115" s="31"/>
      <c r="NW115" s="31"/>
      <c r="NX115" s="31"/>
      <c r="NY115" s="31"/>
      <c r="NZ115" s="31"/>
      <c r="OA115" s="31"/>
      <c r="OB115" s="31"/>
      <c r="OC115" s="31"/>
      <c r="OD115" s="31"/>
      <c r="OE115" s="31"/>
      <c r="OF115" s="31"/>
      <c r="OG115" s="31"/>
      <c r="OH115" s="31"/>
      <c r="OI115" s="31"/>
      <c r="OJ115" s="31"/>
      <c r="OK115" s="31"/>
      <c r="OL115" s="31"/>
      <c r="OM115" s="31"/>
      <c r="ON115" s="31"/>
      <c r="OO115" s="31"/>
      <c r="OP115" s="31"/>
      <c r="OQ115" s="31"/>
      <c r="OR115" s="31"/>
      <c r="OS115" s="31"/>
      <c r="OT115" s="31"/>
      <c r="OU115" s="31"/>
      <c r="OV115" s="31"/>
      <c r="OW115" s="31"/>
      <c r="OX115" s="31"/>
      <c r="OY115" s="31"/>
      <c r="OZ115" s="31"/>
      <c r="PA115" s="31"/>
      <c r="PB115" s="31"/>
      <c r="PC115" s="31"/>
      <c r="PD115" s="31"/>
      <c r="PE115" s="31"/>
      <c r="PF115" s="31"/>
      <c r="PG115" s="31"/>
      <c r="PH115" s="31"/>
      <c r="PI115" s="31"/>
      <c r="PJ115" s="31"/>
      <c r="PK115" s="31"/>
      <c r="PL115" s="31"/>
      <c r="PM115" s="31"/>
      <c r="PN115" s="31"/>
      <c r="PO115" s="31"/>
      <c r="PP115" s="31"/>
      <c r="PQ115" s="31"/>
      <c r="PR115" s="31"/>
      <c r="PS115" s="31"/>
      <c r="PT115" s="31"/>
      <c r="PU115" s="31"/>
      <c r="PV115" s="31"/>
      <c r="PW115" s="31"/>
      <c r="PX115" s="31"/>
      <c r="PY115" s="31"/>
      <c r="PZ115" s="31"/>
      <c r="QA115" s="31"/>
      <c r="QB115" s="31"/>
      <c r="QC115" s="31"/>
    </row>
    <row r="116" spans="1:445">
      <c r="A116" s="36" t="s">
        <v>167</v>
      </c>
      <c r="B116" s="33" t="s">
        <v>27</v>
      </c>
      <c r="C116" s="33"/>
      <c r="D116" s="33" t="s">
        <v>56</v>
      </c>
      <c r="E116" s="33">
        <v>96</v>
      </c>
      <c r="F116" s="33">
        <v>695</v>
      </c>
      <c r="G116" s="33">
        <v>55</v>
      </c>
      <c r="H116" s="33"/>
      <c r="I116" s="33">
        <v>92</v>
      </c>
      <c r="J116" s="33">
        <v>92</v>
      </c>
      <c r="K116" s="33">
        <v>92</v>
      </c>
      <c r="L116" s="33">
        <v>92</v>
      </c>
      <c r="M116" s="33">
        <v>100</v>
      </c>
      <c r="N116" s="33">
        <v>100</v>
      </c>
      <c r="O116" s="33">
        <v>168</v>
      </c>
      <c r="P116" s="33"/>
      <c r="Q116" s="33"/>
      <c r="R116" s="33"/>
      <c r="S116" s="33"/>
      <c r="T116" s="20">
        <f t="shared" si="7"/>
        <v>791</v>
      </c>
      <c r="U116" s="20">
        <f t="shared" si="11"/>
        <v>0</v>
      </c>
      <c r="V116" s="34">
        <f t="shared" si="9"/>
        <v>1</v>
      </c>
      <c r="W116" s="37"/>
      <c r="X116" s="35" t="str">
        <f t="shared" si="10"/>
        <v/>
      </c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  <c r="CJ116" s="31"/>
      <c r="CK116" s="31"/>
      <c r="CL116" s="31"/>
      <c r="CM116" s="31"/>
      <c r="CN116" s="31"/>
      <c r="CO116" s="31"/>
      <c r="CP116" s="31"/>
      <c r="CQ116" s="31"/>
      <c r="CR116" s="31"/>
      <c r="CS116" s="31"/>
      <c r="CT116" s="31"/>
      <c r="CU116" s="31"/>
      <c r="CV116" s="31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  <c r="DW116" s="31"/>
      <c r="DX116" s="31"/>
      <c r="DY116" s="31"/>
      <c r="DZ116" s="31"/>
      <c r="EA116" s="31"/>
      <c r="EB116" s="31"/>
      <c r="EC116" s="31"/>
      <c r="ED116" s="31"/>
      <c r="EE116" s="31"/>
      <c r="EF116" s="31"/>
      <c r="EG116" s="31"/>
      <c r="EH116" s="31"/>
      <c r="EI116" s="31"/>
      <c r="EJ116" s="31"/>
      <c r="EK116" s="31"/>
      <c r="EL116" s="31"/>
      <c r="EM116" s="31"/>
      <c r="EN116" s="31"/>
      <c r="EO116" s="31"/>
      <c r="EP116" s="31"/>
      <c r="EQ116" s="31"/>
      <c r="ER116" s="31"/>
      <c r="ES116" s="31"/>
      <c r="ET116" s="31"/>
      <c r="EU116" s="31"/>
      <c r="EV116" s="31"/>
      <c r="EW116" s="31"/>
      <c r="EX116" s="31"/>
      <c r="EY116" s="31"/>
      <c r="EZ116" s="31"/>
      <c r="FA116" s="31"/>
      <c r="FB116" s="31"/>
      <c r="FC116" s="31"/>
      <c r="FD116" s="31"/>
      <c r="FE116" s="31"/>
      <c r="FF116" s="31"/>
      <c r="FG116" s="31"/>
      <c r="FH116" s="31"/>
      <c r="FI116" s="31"/>
      <c r="FJ116" s="31"/>
      <c r="FK116" s="31"/>
      <c r="FL116" s="31"/>
      <c r="FM116" s="31"/>
      <c r="FN116" s="31"/>
      <c r="FO116" s="31"/>
      <c r="FP116" s="31"/>
      <c r="FQ116" s="31"/>
      <c r="FR116" s="31"/>
      <c r="FS116" s="31"/>
      <c r="FT116" s="31"/>
      <c r="FU116" s="31"/>
      <c r="FV116" s="31"/>
      <c r="FW116" s="31"/>
      <c r="FX116" s="31"/>
      <c r="FY116" s="31"/>
      <c r="FZ116" s="31"/>
      <c r="GA116" s="31"/>
      <c r="GB116" s="31"/>
      <c r="GC116" s="31"/>
      <c r="GD116" s="31"/>
      <c r="GE116" s="31"/>
      <c r="GF116" s="31"/>
      <c r="GG116" s="31"/>
      <c r="GH116" s="31"/>
      <c r="GI116" s="31"/>
      <c r="GJ116" s="31"/>
      <c r="GK116" s="31"/>
      <c r="GL116" s="31"/>
      <c r="GM116" s="31"/>
      <c r="GN116" s="31"/>
      <c r="GO116" s="31"/>
      <c r="GP116" s="31"/>
      <c r="GQ116" s="31"/>
      <c r="GR116" s="31"/>
      <c r="GS116" s="31"/>
      <c r="GT116" s="31"/>
      <c r="GU116" s="31"/>
      <c r="GV116" s="31"/>
      <c r="GW116" s="31"/>
      <c r="GX116" s="31"/>
      <c r="GY116" s="31"/>
      <c r="GZ116" s="31"/>
      <c r="HA116" s="31"/>
      <c r="HB116" s="31"/>
      <c r="HC116" s="31"/>
      <c r="HD116" s="31"/>
      <c r="HE116" s="31"/>
      <c r="HF116" s="31"/>
      <c r="HG116" s="31"/>
      <c r="HH116" s="31"/>
      <c r="HI116" s="31"/>
      <c r="HJ116" s="31"/>
      <c r="HK116" s="31"/>
      <c r="HL116" s="31"/>
      <c r="HM116" s="31"/>
      <c r="HN116" s="31"/>
      <c r="HO116" s="31"/>
      <c r="HP116" s="31"/>
      <c r="HQ116" s="31"/>
      <c r="HR116" s="31"/>
      <c r="HS116" s="31"/>
      <c r="HT116" s="31"/>
      <c r="HU116" s="31"/>
      <c r="HV116" s="31"/>
      <c r="HW116" s="31"/>
      <c r="HX116" s="31"/>
      <c r="HY116" s="31"/>
      <c r="HZ116" s="31"/>
      <c r="IA116" s="31"/>
      <c r="IB116" s="31"/>
      <c r="IC116" s="31"/>
      <c r="ID116" s="31"/>
      <c r="IE116" s="31"/>
      <c r="IF116" s="31"/>
      <c r="IG116" s="31"/>
      <c r="IH116" s="31"/>
      <c r="II116" s="31"/>
      <c r="IJ116" s="31"/>
      <c r="IK116" s="31"/>
      <c r="IL116" s="31"/>
      <c r="IM116" s="31"/>
      <c r="IN116" s="31"/>
      <c r="IO116" s="31"/>
      <c r="IP116" s="31"/>
      <c r="IQ116" s="31"/>
      <c r="IR116" s="31"/>
      <c r="IS116" s="31"/>
      <c r="IT116" s="31"/>
      <c r="IU116" s="31"/>
      <c r="IV116" s="31"/>
      <c r="IW116" s="31"/>
      <c r="IX116" s="31"/>
      <c r="IY116" s="31"/>
      <c r="IZ116" s="31"/>
      <c r="JA116" s="31"/>
      <c r="JB116" s="31"/>
      <c r="JC116" s="31"/>
      <c r="JD116" s="31"/>
      <c r="JE116" s="31"/>
      <c r="JF116" s="31"/>
      <c r="JG116" s="31"/>
      <c r="JH116" s="31"/>
      <c r="JI116" s="31"/>
      <c r="JJ116" s="31"/>
      <c r="JK116" s="31"/>
      <c r="JL116" s="31"/>
      <c r="JM116" s="31"/>
      <c r="JN116" s="31"/>
      <c r="JO116" s="31"/>
      <c r="JP116" s="31"/>
      <c r="JQ116" s="31"/>
      <c r="JR116" s="31"/>
      <c r="JS116" s="31"/>
      <c r="JT116" s="31"/>
      <c r="JU116" s="31"/>
      <c r="JV116" s="31"/>
      <c r="JW116" s="31"/>
      <c r="JX116" s="31"/>
      <c r="JY116" s="31"/>
      <c r="JZ116" s="31"/>
      <c r="KA116" s="31"/>
      <c r="KB116" s="31"/>
      <c r="KC116" s="31"/>
      <c r="KD116" s="31"/>
      <c r="KE116" s="31"/>
      <c r="KF116" s="31"/>
      <c r="KG116" s="31"/>
      <c r="KH116" s="31"/>
      <c r="KI116" s="31"/>
      <c r="KJ116" s="31"/>
      <c r="KK116" s="31"/>
      <c r="KL116" s="31"/>
      <c r="KM116" s="31"/>
      <c r="KN116" s="31"/>
      <c r="KO116" s="31"/>
      <c r="KP116" s="31"/>
      <c r="KQ116" s="31"/>
      <c r="KR116" s="31"/>
      <c r="KS116" s="31"/>
      <c r="KT116" s="31"/>
      <c r="KU116" s="31"/>
      <c r="KV116" s="31"/>
      <c r="KW116" s="31"/>
      <c r="KX116" s="31"/>
      <c r="KY116" s="31"/>
      <c r="KZ116" s="31"/>
      <c r="LA116" s="31"/>
      <c r="LB116" s="31"/>
      <c r="LC116" s="31"/>
      <c r="LD116" s="31"/>
      <c r="LE116" s="31"/>
      <c r="LF116" s="31"/>
      <c r="LG116" s="31"/>
      <c r="LH116" s="31"/>
      <c r="LI116" s="31"/>
      <c r="LJ116" s="31"/>
      <c r="LK116" s="31"/>
      <c r="LL116" s="31"/>
      <c r="LM116" s="31"/>
      <c r="LN116" s="31"/>
      <c r="LO116" s="31"/>
      <c r="LP116" s="31"/>
      <c r="LQ116" s="31"/>
      <c r="LR116" s="31"/>
      <c r="LS116" s="31"/>
      <c r="LT116" s="31"/>
      <c r="LU116" s="31"/>
      <c r="LV116" s="31"/>
      <c r="LW116" s="31"/>
      <c r="LX116" s="31"/>
      <c r="LY116" s="31"/>
      <c r="LZ116" s="31"/>
      <c r="MA116" s="31"/>
      <c r="MB116" s="31"/>
      <c r="MC116" s="31"/>
      <c r="MD116" s="31"/>
      <c r="ME116" s="31"/>
      <c r="MF116" s="31"/>
      <c r="MG116" s="31"/>
      <c r="MH116" s="31"/>
      <c r="MI116" s="31"/>
      <c r="MJ116" s="31"/>
      <c r="MK116" s="31"/>
      <c r="ML116" s="31"/>
      <c r="MM116" s="31"/>
      <c r="MN116" s="31"/>
      <c r="MO116" s="31"/>
      <c r="MP116" s="31"/>
      <c r="MQ116" s="31"/>
      <c r="MR116" s="31"/>
      <c r="MS116" s="31"/>
      <c r="MT116" s="31"/>
      <c r="MU116" s="31"/>
      <c r="MV116" s="31"/>
      <c r="MW116" s="31"/>
      <c r="MX116" s="31"/>
      <c r="MY116" s="31"/>
      <c r="MZ116" s="31"/>
      <c r="NA116" s="31"/>
      <c r="NB116" s="31"/>
      <c r="NC116" s="31"/>
      <c r="ND116" s="31"/>
      <c r="NE116" s="31"/>
      <c r="NF116" s="31"/>
      <c r="NG116" s="31"/>
      <c r="NH116" s="31"/>
      <c r="NI116" s="31"/>
      <c r="NJ116" s="31"/>
      <c r="NK116" s="31"/>
      <c r="NL116" s="31"/>
      <c r="NM116" s="31"/>
      <c r="NN116" s="31"/>
      <c r="NO116" s="31"/>
      <c r="NP116" s="31"/>
      <c r="NQ116" s="31"/>
      <c r="NR116" s="31"/>
      <c r="NS116" s="31"/>
      <c r="NT116" s="31"/>
      <c r="NU116" s="31"/>
      <c r="NV116" s="31"/>
      <c r="NW116" s="31"/>
      <c r="NX116" s="31"/>
      <c r="NY116" s="31"/>
      <c r="NZ116" s="31"/>
      <c r="OA116" s="31"/>
      <c r="OB116" s="31"/>
      <c r="OC116" s="31"/>
      <c r="OD116" s="31"/>
      <c r="OE116" s="31"/>
      <c r="OF116" s="31"/>
      <c r="OG116" s="31"/>
      <c r="OH116" s="31"/>
      <c r="OI116" s="31"/>
      <c r="OJ116" s="31"/>
      <c r="OK116" s="31"/>
      <c r="OL116" s="31"/>
      <c r="OM116" s="31"/>
      <c r="ON116" s="31"/>
      <c r="OO116" s="31"/>
      <c r="OP116" s="31"/>
      <c r="OQ116" s="31"/>
      <c r="OR116" s="31"/>
      <c r="OS116" s="31"/>
      <c r="OT116" s="31"/>
      <c r="OU116" s="31"/>
      <c r="OV116" s="31"/>
      <c r="OW116" s="31"/>
      <c r="OX116" s="31"/>
      <c r="OY116" s="31"/>
      <c r="OZ116" s="31"/>
      <c r="PA116" s="31"/>
      <c r="PB116" s="31"/>
      <c r="PC116" s="31"/>
      <c r="PD116" s="31"/>
      <c r="PE116" s="31"/>
      <c r="PF116" s="31"/>
      <c r="PG116" s="31"/>
      <c r="PH116" s="31"/>
      <c r="PI116" s="31"/>
      <c r="PJ116" s="31"/>
      <c r="PK116" s="31"/>
      <c r="PL116" s="31"/>
      <c r="PM116" s="31"/>
      <c r="PN116" s="31"/>
      <c r="PO116" s="31"/>
      <c r="PP116" s="31"/>
      <c r="PQ116" s="31"/>
      <c r="PR116" s="31"/>
      <c r="PS116" s="31"/>
      <c r="PT116" s="31"/>
      <c r="PU116" s="31"/>
      <c r="PV116" s="31"/>
      <c r="PW116" s="31"/>
      <c r="PX116" s="31"/>
      <c r="PY116" s="31"/>
      <c r="PZ116" s="31"/>
      <c r="QA116" s="31"/>
      <c r="QB116" s="31"/>
      <c r="QC116" s="31"/>
    </row>
    <row r="117" spans="1:445">
      <c r="A117" s="45" t="s">
        <v>168</v>
      </c>
      <c r="B117" s="33" t="s">
        <v>27</v>
      </c>
      <c r="C117" s="46"/>
      <c r="D117" s="46" t="s">
        <v>33</v>
      </c>
      <c r="E117" s="46"/>
      <c r="F117" s="46">
        <v>330</v>
      </c>
      <c r="G117" s="46">
        <v>50</v>
      </c>
      <c r="H117" s="46"/>
      <c r="I117" s="46">
        <v>35</v>
      </c>
      <c r="J117" s="46">
        <v>35</v>
      </c>
      <c r="K117" s="46"/>
      <c r="L117" s="46"/>
      <c r="M117" s="46"/>
      <c r="N117" s="46"/>
      <c r="O117" s="46"/>
      <c r="P117" s="46"/>
      <c r="Q117" s="46"/>
      <c r="R117" s="46"/>
      <c r="S117" s="46"/>
      <c r="T117" s="20">
        <f t="shared" si="7"/>
        <v>120</v>
      </c>
      <c r="U117" s="20">
        <f t="shared" si="11"/>
        <v>0</v>
      </c>
      <c r="V117" s="34">
        <f t="shared" si="9"/>
        <v>1</v>
      </c>
      <c r="W117" s="47" t="s">
        <v>54</v>
      </c>
      <c r="X117" s="48">
        <f t="shared" si="10"/>
        <v>210</v>
      </c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  <c r="CN117" s="31"/>
      <c r="CO117" s="31"/>
      <c r="CP117" s="31"/>
      <c r="CQ117" s="31"/>
      <c r="CR117" s="31"/>
      <c r="CS117" s="31"/>
      <c r="CT117" s="31"/>
      <c r="CU117" s="31"/>
      <c r="CV117" s="31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  <c r="DW117" s="31"/>
      <c r="DX117" s="31"/>
      <c r="DY117" s="31"/>
      <c r="DZ117" s="31"/>
      <c r="EA117" s="31"/>
      <c r="EB117" s="31"/>
      <c r="EC117" s="31"/>
      <c r="ED117" s="31"/>
      <c r="EE117" s="31"/>
      <c r="EF117" s="31"/>
      <c r="EG117" s="31"/>
      <c r="EH117" s="31"/>
      <c r="EI117" s="31"/>
      <c r="EJ117" s="31"/>
      <c r="EK117" s="31"/>
      <c r="EL117" s="31"/>
      <c r="EM117" s="31"/>
      <c r="EN117" s="31"/>
      <c r="EO117" s="31"/>
      <c r="EP117" s="31"/>
      <c r="EQ117" s="31"/>
      <c r="ER117" s="31"/>
      <c r="ES117" s="31"/>
      <c r="ET117" s="31"/>
      <c r="EU117" s="31"/>
      <c r="EV117" s="31"/>
      <c r="EW117" s="31"/>
      <c r="EX117" s="31"/>
      <c r="EY117" s="31"/>
      <c r="EZ117" s="31"/>
      <c r="FA117" s="31"/>
      <c r="FB117" s="31"/>
      <c r="FC117" s="31"/>
      <c r="FD117" s="31"/>
      <c r="FE117" s="31"/>
      <c r="FF117" s="31"/>
      <c r="FG117" s="31"/>
      <c r="FH117" s="31"/>
      <c r="FI117" s="31"/>
      <c r="FJ117" s="31"/>
      <c r="FK117" s="31"/>
      <c r="FL117" s="31"/>
      <c r="FM117" s="31"/>
      <c r="FN117" s="31"/>
      <c r="FO117" s="31"/>
      <c r="FP117" s="31"/>
      <c r="FQ117" s="31"/>
      <c r="FR117" s="31"/>
      <c r="FS117" s="31"/>
      <c r="FT117" s="31"/>
      <c r="FU117" s="31"/>
      <c r="FV117" s="31"/>
      <c r="FW117" s="31"/>
      <c r="FX117" s="31"/>
      <c r="FY117" s="31"/>
      <c r="FZ117" s="31"/>
      <c r="GA117" s="31"/>
      <c r="GB117" s="31"/>
      <c r="GC117" s="31"/>
      <c r="GD117" s="31"/>
      <c r="GE117" s="31"/>
      <c r="GF117" s="31"/>
      <c r="GG117" s="31"/>
      <c r="GH117" s="31"/>
      <c r="GI117" s="31"/>
      <c r="GJ117" s="31"/>
      <c r="GK117" s="31"/>
      <c r="GL117" s="31"/>
      <c r="GM117" s="31"/>
      <c r="GN117" s="31"/>
      <c r="GO117" s="31"/>
      <c r="GP117" s="31"/>
      <c r="GQ117" s="31"/>
      <c r="GR117" s="31"/>
      <c r="GS117" s="31"/>
      <c r="GT117" s="31"/>
      <c r="GU117" s="31"/>
      <c r="GV117" s="31"/>
      <c r="GW117" s="31"/>
      <c r="GX117" s="31"/>
      <c r="GY117" s="31"/>
      <c r="GZ117" s="31"/>
      <c r="HA117" s="31"/>
      <c r="HB117" s="31"/>
      <c r="HC117" s="31"/>
      <c r="HD117" s="31"/>
      <c r="HE117" s="31"/>
      <c r="HF117" s="31"/>
      <c r="HG117" s="31"/>
      <c r="HH117" s="31"/>
      <c r="HI117" s="31"/>
      <c r="HJ117" s="31"/>
      <c r="HK117" s="31"/>
      <c r="HL117" s="31"/>
      <c r="HM117" s="31"/>
      <c r="HN117" s="31"/>
      <c r="HO117" s="31"/>
      <c r="HP117" s="31"/>
      <c r="HQ117" s="31"/>
      <c r="HR117" s="31"/>
      <c r="HS117" s="31"/>
      <c r="HT117" s="31"/>
      <c r="HU117" s="31"/>
      <c r="HV117" s="31"/>
      <c r="HW117" s="31"/>
      <c r="HX117" s="31"/>
      <c r="HY117" s="31"/>
      <c r="HZ117" s="31"/>
      <c r="IA117" s="31"/>
      <c r="IB117" s="31"/>
      <c r="IC117" s="31"/>
      <c r="ID117" s="31"/>
      <c r="IE117" s="31"/>
      <c r="IF117" s="31"/>
      <c r="IG117" s="31"/>
      <c r="IH117" s="31"/>
      <c r="II117" s="31"/>
      <c r="IJ117" s="31"/>
      <c r="IK117" s="31"/>
      <c r="IL117" s="31"/>
      <c r="IM117" s="31"/>
      <c r="IN117" s="31"/>
      <c r="IO117" s="31"/>
      <c r="IP117" s="31"/>
      <c r="IQ117" s="31"/>
      <c r="IR117" s="31"/>
      <c r="IS117" s="31"/>
      <c r="IT117" s="31"/>
      <c r="IU117" s="31"/>
      <c r="IV117" s="31"/>
      <c r="IW117" s="31"/>
      <c r="IX117" s="31"/>
      <c r="IY117" s="31"/>
      <c r="IZ117" s="31"/>
      <c r="JA117" s="31"/>
      <c r="JB117" s="31"/>
      <c r="JC117" s="31"/>
      <c r="JD117" s="31"/>
      <c r="JE117" s="31"/>
      <c r="JF117" s="31"/>
      <c r="JG117" s="31"/>
      <c r="JH117" s="31"/>
      <c r="JI117" s="31"/>
      <c r="JJ117" s="31"/>
      <c r="JK117" s="31"/>
      <c r="JL117" s="31"/>
      <c r="JM117" s="31"/>
      <c r="JN117" s="31"/>
      <c r="JO117" s="31"/>
      <c r="JP117" s="31"/>
      <c r="JQ117" s="31"/>
      <c r="JR117" s="31"/>
      <c r="JS117" s="31"/>
      <c r="JT117" s="31"/>
      <c r="JU117" s="31"/>
      <c r="JV117" s="31"/>
      <c r="JW117" s="31"/>
      <c r="JX117" s="31"/>
      <c r="JY117" s="31"/>
      <c r="JZ117" s="31"/>
      <c r="KA117" s="31"/>
      <c r="KB117" s="31"/>
      <c r="KC117" s="31"/>
      <c r="KD117" s="31"/>
      <c r="KE117" s="31"/>
      <c r="KF117" s="31"/>
      <c r="KG117" s="31"/>
      <c r="KH117" s="31"/>
      <c r="KI117" s="31"/>
      <c r="KJ117" s="31"/>
      <c r="KK117" s="31"/>
      <c r="KL117" s="31"/>
      <c r="KM117" s="31"/>
      <c r="KN117" s="31"/>
      <c r="KO117" s="31"/>
      <c r="KP117" s="31"/>
      <c r="KQ117" s="31"/>
      <c r="KR117" s="31"/>
      <c r="KS117" s="31"/>
      <c r="KT117" s="31"/>
      <c r="KU117" s="31"/>
      <c r="KV117" s="31"/>
      <c r="KW117" s="31"/>
      <c r="KX117" s="31"/>
      <c r="KY117" s="31"/>
      <c r="KZ117" s="31"/>
      <c r="LA117" s="31"/>
      <c r="LB117" s="31"/>
      <c r="LC117" s="31"/>
      <c r="LD117" s="31"/>
      <c r="LE117" s="31"/>
      <c r="LF117" s="31"/>
      <c r="LG117" s="31"/>
      <c r="LH117" s="31"/>
      <c r="LI117" s="31"/>
      <c r="LJ117" s="31"/>
      <c r="LK117" s="31"/>
      <c r="LL117" s="31"/>
      <c r="LM117" s="31"/>
      <c r="LN117" s="31"/>
      <c r="LO117" s="31"/>
      <c r="LP117" s="31"/>
      <c r="LQ117" s="31"/>
      <c r="LR117" s="31"/>
      <c r="LS117" s="31"/>
      <c r="LT117" s="31"/>
      <c r="LU117" s="31"/>
      <c r="LV117" s="31"/>
      <c r="LW117" s="31"/>
      <c r="LX117" s="31"/>
      <c r="LY117" s="31"/>
      <c r="LZ117" s="31"/>
      <c r="MA117" s="31"/>
      <c r="MB117" s="31"/>
      <c r="MC117" s="31"/>
      <c r="MD117" s="31"/>
      <c r="ME117" s="31"/>
      <c r="MF117" s="31"/>
      <c r="MG117" s="31"/>
      <c r="MH117" s="31"/>
      <c r="MI117" s="31"/>
      <c r="MJ117" s="31"/>
      <c r="MK117" s="31"/>
      <c r="ML117" s="31"/>
      <c r="MM117" s="31"/>
      <c r="MN117" s="31"/>
      <c r="MO117" s="31"/>
      <c r="MP117" s="31"/>
      <c r="MQ117" s="31"/>
      <c r="MR117" s="31"/>
      <c r="MS117" s="31"/>
      <c r="MT117" s="31"/>
      <c r="MU117" s="31"/>
      <c r="MV117" s="31"/>
      <c r="MW117" s="31"/>
      <c r="MX117" s="31"/>
      <c r="MY117" s="31"/>
      <c r="MZ117" s="31"/>
      <c r="NA117" s="31"/>
      <c r="NB117" s="31"/>
      <c r="NC117" s="31"/>
      <c r="ND117" s="31"/>
      <c r="NE117" s="31"/>
      <c r="NF117" s="31"/>
      <c r="NG117" s="31"/>
      <c r="NH117" s="31"/>
      <c r="NI117" s="31"/>
      <c r="NJ117" s="31"/>
      <c r="NK117" s="31"/>
      <c r="NL117" s="31"/>
      <c r="NM117" s="31"/>
      <c r="NN117" s="31"/>
      <c r="NO117" s="31"/>
      <c r="NP117" s="31"/>
      <c r="NQ117" s="31"/>
      <c r="NR117" s="31"/>
      <c r="NS117" s="31"/>
      <c r="NT117" s="31"/>
      <c r="NU117" s="31"/>
      <c r="NV117" s="31"/>
      <c r="NW117" s="31"/>
      <c r="NX117" s="31"/>
      <c r="NY117" s="31"/>
      <c r="NZ117" s="31"/>
      <c r="OA117" s="31"/>
      <c r="OB117" s="31"/>
      <c r="OC117" s="31"/>
      <c r="OD117" s="31"/>
      <c r="OE117" s="31"/>
      <c r="OF117" s="31"/>
      <c r="OG117" s="31"/>
      <c r="OH117" s="31"/>
      <c r="OI117" s="31"/>
      <c r="OJ117" s="31"/>
      <c r="OK117" s="31"/>
      <c r="OL117" s="31"/>
      <c r="OM117" s="31"/>
      <c r="ON117" s="31"/>
      <c r="OO117" s="31"/>
      <c r="OP117" s="31"/>
      <c r="OQ117" s="31"/>
      <c r="OR117" s="31"/>
      <c r="OS117" s="31"/>
      <c r="OT117" s="31"/>
      <c r="OU117" s="31"/>
      <c r="OV117" s="31"/>
      <c r="OW117" s="31"/>
      <c r="OX117" s="31"/>
      <c r="OY117" s="31"/>
      <c r="OZ117" s="31"/>
      <c r="PA117" s="31"/>
      <c r="PB117" s="31"/>
      <c r="PC117" s="31"/>
      <c r="PD117" s="31"/>
      <c r="PE117" s="31"/>
      <c r="PF117" s="31"/>
      <c r="PG117" s="31"/>
      <c r="PH117" s="31"/>
      <c r="PI117" s="31"/>
      <c r="PJ117" s="31"/>
      <c r="PK117" s="31"/>
      <c r="PL117" s="31"/>
      <c r="PM117" s="31"/>
      <c r="PN117" s="31"/>
      <c r="PO117" s="31"/>
      <c r="PP117" s="31"/>
      <c r="PQ117" s="31"/>
      <c r="PR117" s="31"/>
      <c r="PS117" s="31"/>
      <c r="PT117" s="31"/>
      <c r="PU117" s="31"/>
      <c r="PV117" s="31"/>
      <c r="PW117" s="31"/>
      <c r="PX117" s="31"/>
      <c r="PY117" s="31"/>
      <c r="PZ117" s="31"/>
      <c r="QA117" s="31"/>
      <c r="QB117" s="31"/>
      <c r="QC117" s="31"/>
    </row>
    <row r="118" spans="1:445">
      <c r="A118" s="36" t="s">
        <v>169</v>
      </c>
      <c r="B118" s="33" t="s">
        <v>27</v>
      </c>
      <c r="C118" s="33">
        <v>120</v>
      </c>
      <c r="D118" s="33" t="s">
        <v>38</v>
      </c>
      <c r="E118" s="33"/>
      <c r="F118" s="33">
        <v>2000</v>
      </c>
      <c r="G118" s="33"/>
      <c r="H118" s="33">
        <v>320</v>
      </c>
      <c r="I118" s="33">
        <v>200</v>
      </c>
      <c r="J118" s="33">
        <v>200</v>
      </c>
      <c r="K118" s="33">
        <v>200</v>
      </c>
      <c r="L118" s="33">
        <v>200</v>
      </c>
      <c r="M118" s="33">
        <v>200</v>
      </c>
      <c r="N118" s="33">
        <v>200</v>
      </c>
      <c r="O118" s="33">
        <v>200</v>
      </c>
      <c r="P118" s="33">
        <v>200</v>
      </c>
      <c r="Q118" s="33">
        <v>80</v>
      </c>
      <c r="R118" s="33"/>
      <c r="S118" s="33"/>
      <c r="T118" s="20">
        <f t="shared" si="7"/>
        <v>2000</v>
      </c>
      <c r="U118" s="20">
        <f t="shared" si="11"/>
        <v>0</v>
      </c>
      <c r="V118" s="34">
        <f t="shared" si="9"/>
        <v>1</v>
      </c>
      <c r="W118" s="37"/>
      <c r="X118" s="35" t="str">
        <f t="shared" si="10"/>
        <v/>
      </c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  <c r="DW118" s="31"/>
      <c r="DX118" s="31"/>
      <c r="DY118" s="31"/>
      <c r="DZ118" s="31"/>
      <c r="EA118" s="31"/>
      <c r="EB118" s="31"/>
      <c r="EC118" s="31"/>
      <c r="ED118" s="31"/>
      <c r="EE118" s="31"/>
      <c r="EF118" s="31"/>
      <c r="EG118" s="31"/>
      <c r="EH118" s="31"/>
      <c r="EI118" s="31"/>
      <c r="EJ118" s="31"/>
      <c r="EK118" s="31"/>
      <c r="EL118" s="31"/>
      <c r="EM118" s="31"/>
      <c r="EN118" s="31"/>
      <c r="EO118" s="31"/>
      <c r="EP118" s="31"/>
      <c r="EQ118" s="31"/>
      <c r="ER118" s="31"/>
      <c r="ES118" s="31"/>
      <c r="ET118" s="31"/>
      <c r="EU118" s="31"/>
      <c r="EV118" s="31"/>
      <c r="EW118" s="31"/>
      <c r="EX118" s="31"/>
      <c r="EY118" s="31"/>
      <c r="EZ118" s="31"/>
      <c r="FA118" s="31"/>
      <c r="FB118" s="31"/>
      <c r="FC118" s="31"/>
      <c r="FD118" s="31"/>
      <c r="FE118" s="31"/>
      <c r="FF118" s="31"/>
      <c r="FG118" s="31"/>
      <c r="FH118" s="31"/>
      <c r="FI118" s="31"/>
      <c r="FJ118" s="31"/>
      <c r="FK118" s="31"/>
      <c r="FL118" s="31"/>
      <c r="FM118" s="31"/>
      <c r="FN118" s="31"/>
      <c r="FO118" s="31"/>
      <c r="FP118" s="31"/>
      <c r="FQ118" s="31"/>
      <c r="FR118" s="31"/>
      <c r="FS118" s="31"/>
      <c r="FT118" s="31"/>
      <c r="FU118" s="31"/>
      <c r="FV118" s="31"/>
      <c r="FW118" s="31"/>
      <c r="FX118" s="31"/>
      <c r="FY118" s="31"/>
      <c r="FZ118" s="31"/>
      <c r="GA118" s="31"/>
      <c r="GB118" s="31"/>
      <c r="GC118" s="31"/>
      <c r="GD118" s="31"/>
      <c r="GE118" s="31"/>
      <c r="GF118" s="31"/>
      <c r="GG118" s="31"/>
      <c r="GH118" s="31"/>
      <c r="GI118" s="31"/>
      <c r="GJ118" s="31"/>
      <c r="GK118" s="31"/>
      <c r="GL118" s="31"/>
      <c r="GM118" s="31"/>
      <c r="GN118" s="31"/>
      <c r="GO118" s="31"/>
      <c r="GP118" s="31"/>
      <c r="GQ118" s="31"/>
      <c r="GR118" s="31"/>
      <c r="GS118" s="31"/>
      <c r="GT118" s="31"/>
      <c r="GU118" s="31"/>
      <c r="GV118" s="31"/>
      <c r="GW118" s="31"/>
      <c r="GX118" s="31"/>
      <c r="GY118" s="31"/>
      <c r="GZ118" s="31"/>
      <c r="HA118" s="31"/>
      <c r="HB118" s="31"/>
      <c r="HC118" s="31"/>
      <c r="HD118" s="31"/>
      <c r="HE118" s="31"/>
      <c r="HF118" s="31"/>
      <c r="HG118" s="31"/>
      <c r="HH118" s="31"/>
      <c r="HI118" s="31"/>
      <c r="HJ118" s="31"/>
      <c r="HK118" s="31"/>
      <c r="HL118" s="31"/>
      <c r="HM118" s="31"/>
      <c r="HN118" s="31"/>
      <c r="HO118" s="31"/>
      <c r="HP118" s="31"/>
      <c r="HQ118" s="31"/>
      <c r="HR118" s="31"/>
      <c r="HS118" s="31"/>
      <c r="HT118" s="31"/>
      <c r="HU118" s="31"/>
      <c r="HV118" s="31"/>
      <c r="HW118" s="31"/>
      <c r="HX118" s="31"/>
      <c r="HY118" s="31"/>
      <c r="HZ118" s="31"/>
      <c r="IA118" s="31"/>
      <c r="IB118" s="31"/>
      <c r="IC118" s="31"/>
      <c r="ID118" s="31"/>
      <c r="IE118" s="31"/>
      <c r="IF118" s="31"/>
      <c r="IG118" s="31"/>
      <c r="IH118" s="31"/>
      <c r="II118" s="31"/>
      <c r="IJ118" s="31"/>
      <c r="IK118" s="31"/>
      <c r="IL118" s="31"/>
      <c r="IM118" s="31"/>
      <c r="IN118" s="31"/>
      <c r="IO118" s="31"/>
      <c r="IP118" s="31"/>
      <c r="IQ118" s="31"/>
      <c r="IR118" s="31"/>
      <c r="IS118" s="31"/>
      <c r="IT118" s="31"/>
      <c r="IU118" s="31"/>
      <c r="IV118" s="31"/>
      <c r="IW118" s="31"/>
      <c r="IX118" s="31"/>
      <c r="IY118" s="31"/>
      <c r="IZ118" s="31"/>
      <c r="JA118" s="31"/>
      <c r="JB118" s="31"/>
      <c r="JC118" s="31"/>
      <c r="JD118" s="31"/>
      <c r="JE118" s="31"/>
      <c r="JF118" s="31"/>
      <c r="JG118" s="31"/>
      <c r="JH118" s="31"/>
      <c r="JI118" s="31"/>
      <c r="JJ118" s="31"/>
      <c r="JK118" s="31"/>
      <c r="JL118" s="31"/>
      <c r="JM118" s="31"/>
      <c r="JN118" s="31"/>
      <c r="JO118" s="31"/>
      <c r="JP118" s="31"/>
      <c r="JQ118" s="31"/>
      <c r="JR118" s="31"/>
      <c r="JS118" s="31"/>
      <c r="JT118" s="31"/>
      <c r="JU118" s="31"/>
      <c r="JV118" s="31"/>
      <c r="JW118" s="31"/>
      <c r="JX118" s="31"/>
      <c r="JY118" s="31"/>
      <c r="JZ118" s="31"/>
      <c r="KA118" s="31"/>
      <c r="KB118" s="31"/>
      <c r="KC118" s="31"/>
      <c r="KD118" s="31"/>
      <c r="KE118" s="31"/>
      <c r="KF118" s="31"/>
      <c r="KG118" s="31"/>
      <c r="KH118" s="31"/>
      <c r="KI118" s="31"/>
      <c r="KJ118" s="31"/>
      <c r="KK118" s="31"/>
      <c r="KL118" s="31"/>
      <c r="KM118" s="31"/>
      <c r="KN118" s="31"/>
      <c r="KO118" s="31"/>
      <c r="KP118" s="31"/>
      <c r="KQ118" s="31"/>
      <c r="KR118" s="31"/>
      <c r="KS118" s="31"/>
      <c r="KT118" s="31"/>
      <c r="KU118" s="31"/>
      <c r="KV118" s="31"/>
      <c r="KW118" s="31"/>
      <c r="KX118" s="31"/>
      <c r="KY118" s="31"/>
      <c r="KZ118" s="31"/>
      <c r="LA118" s="31"/>
      <c r="LB118" s="31"/>
      <c r="LC118" s="31"/>
      <c r="LD118" s="31"/>
      <c r="LE118" s="31"/>
      <c r="LF118" s="31"/>
      <c r="LG118" s="31"/>
      <c r="LH118" s="31"/>
      <c r="LI118" s="31"/>
      <c r="LJ118" s="31"/>
      <c r="LK118" s="31"/>
      <c r="LL118" s="31"/>
      <c r="LM118" s="31"/>
      <c r="LN118" s="31"/>
      <c r="LO118" s="31"/>
      <c r="LP118" s="31"/>
      <c r="LQ118" s="31"/>
      <c r="LR118" s="31"/>
      <c r="LS118" s="31"/>
      <c r="LT118" s="31"/>
      <c r="LU118" s="31"/>
      <c r="LV118" s="31"/>
      <c r="LW118" s="31"/>
      <c r="LX118" s="31"/>
      <c r="LY118" s="31"/>
      <c r="LZ118" s="31"/>
      <c r="MA118" s="31"/>
      <c r="MB118" s="31"/>
      <c r="MC118" s="31"/>
      <c r="MD118" s="31"/>
      <c r="ME118" s="31"/>
      <c r="MF118" s="31"/>
      <c r="MG118" s="31"/>
      <c r="MH118" s="31"/>
      <c r="MI118" s="31"/>
      <c r="MJ118" s="31"/>
      <c r="MK118" s="31"/>
      <c r="ML118" s="31"/>
      <c r="MM118" s="31"/>
      <c r="MN118" s="31"/>
      <c r="MO118" s="31"/>
      <c r="MP118" s="31"/>
      <c r="MQ118" s="31"/>
      <c r="MR118" s="31"/>
      <c r="MS118" s="31"/>
      <c r="MT118" s="31"/>
      <c r="MU118" s="31"/>
      <c r="MV118" s="31"/>
      <c r="MW118" s="31"/>
      <c r="MX118" s="31"/>
      <c r="MY118" s="31"/>
      <c r="MZ118" s="31"/>
      <c r="NA118" s="31"/>
      <c r="NB118" s="31"/>
      <c r="NC118" s="31"/>
      <c r="ND118" s="31"/>
      <c r="NE118" s="31"/>
      <c r="NF118" s="31"/>
      <c r="NG118" s="31"/>
      <c r="NH118" s="31"/>
      <c r="NI118" s="31"/>
      <c r="NJ118" s="31"/>
      <c r="NK118" s="31"/>
      <c r="NL118" s="31"/>
      <c r="NM118" s="31"/>
      <c r="NN118" s="31"/>
      <c r="NO118" s="31"/>
      <c r="NP118" s="31"/>
      <c r="NQ118" s="31"/>
      <c r="NR118" s="31"/>
      <c r="NS118" s="31"/>
      <c r="NT118" s="31"/>
      <c r="NU118" s="31"/>
      <c r="NV118" s="31"/>
      <c r="NW118" s="31"/>
      <c r="NX118" s="31"/>
      <c r="NY118" s="31"/>
      <c r="NZ118" s="31"/>
      <c r="OA118" s="31"/>
      <c r="OB118" s="31"/>
      <c r="OC118" s="31"/>
      <c r="OD118" s="31"/>
      <c r="OE118" s="31"/>
      <c r="OF118" s="31"/>
      <c r="OG118" s="31"/>
      <c r="OH118" s="31"/>
      <c r="OI118" s="31"/>
      <c r="OJ118" s="31"/>
      <c r="OK118" s="31"/>
      <c r="OL118" s="31"/>
      <c r="OM118" s="31"/>
      <c r="ON118" s="31"/>
      <c r="OO118" s="31"/>
      <c r="OP118" s="31"/>
      <c r="OQ118" s="31"/>
      <c r="OR118" s="31"/>
      <c r="OS118" s="31"/>
      <c r="OT118" s="31"/>
      <c r="OU118" s="31"/>
      <c r="OV118" s="31"/>
      <c r="OW118" s="31"/>
      <c r="OX118" s="31"/>
      <c r="OY118" s="31"/>
      <c r="OZ118" s="31"/>
      <c r="PA118" s="31"/>
      <c r="PB118" s="31"/>
      <c r="PC118" s="31"/>
      <c r="PD118" s="31"/>
      <c r="PE118" s="31"/>
      <c r="PF118" s="31"/>
      <c r="PG118" s="31"/>
      <c r="PH118" s="31"/>
      <c r="PI118" s="31"/>
      <c r="PJ118" s="31"/>
      <c r="PK118" s="31"/>
      <c r="PL118" s="31"/>
      <c r="PM118" s="31"/>
      <c r="PN118" s="31"/>
      <c r="PO118" s="31"/>
      <c r="PP118" s="31"/>
      <c r="PQ118" s="31"/>
      <c r="PR118" s="31"/>
      <c r="PS118" s="31"/>
      <c r="PT118" s="31"/>
      <c r="PU118" s="31"/>
      <c r="PV118" s="31"/>
      <c r="PW118" s="31"/>
      <c r="PX118" s="31"/>
      <c r="PY118" s="31"/>
      <c r="PZ118" s="31"/>
      <c r="QA118" s="31"/>
      <c r="QB118" s="31"/>
      <c r="QC118" s="31"/>
    </row>
    <row r="119" spans="1:445" s="42" customFormat="1">
      <c r="A119" s="36" t="s">
        <v>169</v>
      </c>
      <c r="B119" s="33" t="s">
        <v>27</v>
      </c>
      <c r="C119" s="33"/>
      <c r="D119" s="33" t="s">
        <v>170</v>
      </c>
      <c r="E119" s="33"/>
      <c r="F119" s="33">
        <v>0</v>
      </c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20">
        <f t="shared" si="7"/>
        <v>0</v>
      </c>
      <c r="U119" s="20">
        <f t="shared" si="11"/>
        <v>0</v>
      </c>
      <c r="V119" s="34" t="str">
        <f t="shared" si="9"/>
        <v/>
      </c>
      <c r="W119" s="37"/>
      <c r="X119" s="35" t="str">
        <f t="shared" si="10"/>
        <v/>
      </c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/>
      <c r="BR119" s="49"/>
      <c r="BS119" s="49"/>
      <c r="BT119" s="49"/>
      <c r="BU119" s="49"/>
      <c r="BV119" s="49"/>
      <c r="BW119" s="49"/>
      <c r="BX119" s="49"/>
      <c r="BY119" s="49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49"/>
      <c r="CV119" s="49"/>
      <c r="CW119" s="49"/>
      <c r="CX119" s="49"/>
      <c r="CY119" s="49"/>
      <c r="CZ119" s="49"/>
      <c r="DA119" s="49"/>
      <c r="DB119" s="49"/>
      <c r="DC119" s="49"/>
      <c r="DD119" s="49"/>
      <c r="DE119" s="49"/>
      <c r="DF119" s="49"/>
      <c r="DG119" s="49"/>
      <c r="DH119" s="49"/>
      <c r="DI119" s="49"/>
      <c r="DJ119" s="49"/>
      <c r="DK119" s="49"/>
      <c r="DL119" s="49"/>
      <c r="DM119" s="49"/>
      <c r="DN119" s="49"/>
      <c r="DO119" s="49"/>
      <c r="DP119" s="49"/>
      <c r="DQ119" s="49"/>
      <c r="DR119" s="49"/>
      <c r="DS119" s="49"/>
      <c r="DT119" s="49"/>
      <c r="DU119" s="49"/>
      <c r="DV119" s="49"/>
      <c r="DW119" s="49"/>
      <c r="DX119" s="49"/>
      <c r="DY119" s="49"/>
      <c r="DZ119" s="49"/>
      <c r="EA119" s="49"/>
      <c r="EB119" s="49"/>
      <c r="EC119" s="49"/>
      <c r="ED119" s="49"/>
      <c r="EE119" s="49"/>
      <c r="EF119" s="49"/>
      <c r="EG119" s="49"/>
      <c r="EH119" s="49"/>
      <c r="EI119" s="49"/>
      <c r="EJ119" s="49"/>
      <c r="EK119" s="49"/>
      <c r="EL119" s="49"/>
      <c r="EM119" s="49"/>
      <c r="EN119" s="49"/>
      <c r="EO119" s="49"/>
      <c r="EP119" s="49"/>
      <c r="EQ119" s="49"/>
      <c r="ER119" s="49"/>
      <c r="ES119" s="49"/>
      <c r="ET119" s="49"/>
      <c r="EU119" s="49"/>
      <c r="EV119" s="49"/>
      <c r="EW119" s="49"/>
      <c r="EX119" s="49"/>
      <c r="EY119" s="49"/>
      <c r="EZ119" s="49"/>
      <c r="FA119" s="49"/>
      <c r="FB119" s="49"/>
      <c r="FC119" s="49"/>
      <c r="FD119" s="49"/>
      <c r="FE119" s="49"/>
      <c r="FF119" s="49"/>
      <c r="FG119" s="49"/>
      <c r="FH119" s="49"/>
      <c r="FI119" s="49"/>
      <c r="FJ119" s="49"/>
      <c r="FK119" s="49"/>
      <c r="FL119" s="49"/>
      <c r="FM119" s="49"/>
      <c r="FN119" s="49"/>
      <c r="FO119" s="49"/>
      <c r="FP119" s="49"/>
      <c r="FQ119" s="49"/>
      <c r="FR119" s="49"/>
      <c r="FS119" s="49"/>
      <c r="FT119" s="49"/>
      <c r="FU119" s="49"/>
      <c r="FV119" s="49"/>
      <c r="FW119" s="49"/>
      <c r="FX119" s="49"/>
      <c r="FY119" s="49"/>
      <c r="FZ119" s="49"/>
      <c r="GA119" s="49"/>
      <c r="GB119" s="49"/>
      <c r="GC119" s="49"/>
      <c r="GD119" s="49"/>
      <c r="GE119" s="49"/>
      <c r="GF119" s="49"/>
      <c r="GG119" s="49"/>
      <c r="GH119" s="49"/>
      <c r="GI119" s="49"/>
      <c r="GJ119" s="49"/>
      <c r="GK119" s="49"/>
      <c r="GL119" s="49"/>
      <c r="GM119" s="49"/>
      <c r="GN119" s="49"/>
      <c r="GO119" s="49"/>
      <c r="GP119" s="49"/>
      <c r="GQ119" s="49"/>
      <c r="GR119" s="49"/>
      <c r="GS119" s="49"/>
      <c r="GT119" s="49"/>
      <c r="GU119" s="49"/>
      <c r="GV119" s="49"/>
      <c r="GW119" s="49"/>
      <c r="GX119" s="49"/>
      <c r="GY119" s="49"/>
      <c r="GZ119" s="49"/>
      <c r="HA119" s="49"/>
      <c r="HB119" s="49"/>
      <c r="HC119" s="49"/>
      <c r="HD119" s="49"/>
      <c r="HE119" s="49"/>
      <c r="HF119" s="49"/>
      <c r="HG119" s="49"/>
      <c r="HH119" s="49"/>
      <c r="HI119" s="49"/>
      <c r="HJ119" s="49"/>
      <c r="HK119" s="49"/>
      <c r="HL119" s="49"/>
      <c r="HM119" s="49"/>
      <c r="HN119" s="49"/>
      <c r="HO119" s="49"/>
      <c r="HP119" s="49"/>
      <c r="HQ119" s="49"/>
      <c r="HR119" s="49"/>
      <c r="HS119" s="49"/>
      <c r="HT119" s="49"/>
      <c r="HU119" s="49"/>
      <c r="HV119" s="49"/>
      <c r="HW119" s="49"/>
      <c r="HX119" s="49"/>
      <c r="HY119" s="49"/>
      <c r="HZ119" s="49"/>
      <c r="IA119" s="49"/>
      <c r="IB119" s="49"/>
      <c r="IC119" s="49"/>
      <c r="ID119" s="49"/>
      <c r="IE119" s="49"/>
      <c r="IF119" s="49"/>
      <c r="IG119" s="49"/>
      <c r="IH119" s="49"/>
      <c r="II119" s="49"/>
      <c r="IJ119" s="49"/>
      <c r="IK119" s="49"/>
      <c r="IL119" s="49"/>
      <c r="IM119" s="49"/>
      <c r="IN119" s="49"/>
      <c r="IO119" s="49"/>
      <c r="IP119" s="49"/>
      <c r="IQ119" s="49"/>
      <c r="IR119" s="49"/>
      <c r="IS119" s="49"/>
      <c r="IT119" s="49"/>
      <c r="IU119" s="49"/>
      <c r="IV119" s="49"/>
      <c r="IW119" s="49"/>
      <c r="IX119" s="49"/>
      <c r="IY119" s="49"/>
      <c r="IZ119" s="49"/>
      <c r="JA119" s="49"/>
      <c r="JB119" s="49"/>
      <c r="JC119" s="49"/>
      <c r="JD119" s="49"/>
      <c r="JE119" s="49"/>
      <c r="JF119" s="49"/>
      <c r="JG119" s="49"/>
      <c r="JH119" s="49"/>
      <c r="JI119" s="49"/>
      <c r="JJ119" s="49"/>
      <c r="JK119" s="49"/>
      <c r="JL119" s="49"/>
      <c r="JM119" s="49"/>
      <c r="JN119" s="49"/>
      <c r="JO119" s="49"/>
      <c r="JP119" s="49"/>
      <c r="JQ119" s="49"/>
      <c r="JR119" s="49"/>
      <c r="JS119" s="49"/>
      <c r="JT119" s="49"/>
      <c r="JU119" s="49"/>
      <c r="JV119" s="49"/>
      <c r="JW119" s="49"/>
      <c r="JX119" s="49"/>
      <c r="JY119" s="49"/>
      <c r="JZ119" s="49"/>
      <c r="KA119" s="49"/>
      <c r="KB119" s="49"/>
      <c r="KC119" s="49"/>
      <c r="KD119" s="49"/>
      <c r="KE119" s="49"/>
      <c r="KF119" s="49"/>
      <c r="KG119" s="49"/>
      <c r="KH119" s="49"/>
      <c r="KI119" s="49"/>
      <c r="KJ119" s="49"/>
      <c r="KK119" s="49"/>
      <c r="KL119" s="49"/>
      <c r="KM119" s="49"/>
      <c r="KN119" s="49"/>
      <c r="KO119" s="49"/>
      <c r="KP119" s="49"/>
      <c r="KQ119" s="49"/>
      <c r="KR119" s="49"/>
      <c r="KS119" s="49"/>
      <c r="KT119" s="49"/>
      <c r="KU119" s="49"/>
      <c r="KV119" s="49"/>
      <c r="KW119" s="49"/>
      <c r="KX119" s="49"/>
      <c r="KY119" s="49"/>
      <c r="KZ119" s="49"/>
      <c r="LA119" s="49"/>
      <c r="LB119" s="49"/>
      <c r="LC119" s="49"/>
      <c r="LD119" s="49"/>
      <c r="LE119" s="49"/>
      <c r="LF119" s="49"/>
      <c r="LG119" s="49"/>
      <c r="LH119" s="49"/>
      <c r="LI119" s="49"/>
      <c r="LJ119" s="49"/>
      <c r="LK119" s="49"/>
      <c r="LL119" s="49"/>
      <c r="LM119" s="49"/>
      <c r="LN119" s="49"/>
      <c r="LO119" s="49"/>
      <c r="LP119" s="49"/>
      <c r="LQ119" s="49"/>
      <c r="LR119" s="49"/>
      <c r="LS119" s="49"/>
      <c r="LT119" s="49"/>
      <c r="LU119" s="49"/>
      <c r="LV119" s="49"/>
      <c r="LW119" s="49"/>
      <c r="LX119" s="49"/>
      <c r="LY119" s="49"/>
      <c r="LZ119" s="49"/>
      <c r="MA119" s="49"/>
      <c r="MB119" s="49"/>
      <c r="MC119" s="49"/>
      <c r="MD119" s="49"/>
      <c r="ME119" s="49"/>
      <c r="MF119" s="49"/>
      <c r="MG119" s="49"/>
      <c r="MH119" s="49"/>
      <c r="MI119" s="49"/>
      <c r="MJ119" s="49"/>
      <c r="MK119" s="49"/>
      <c r="ML119" s="49"/>
      <c r="MM119" s="49"/>
      <c r="MN119" s="49"/>
      <c r="MO119" s="49"/>
      <c r="MP119" s="49"/>
      <c r="MQ119" s="49"/>
      <c r="MR119" s="49"/>
      <c r="MS119" s="49"/>
      <c r="MT119" s="49"/>
      <c r="MU119" s="49"/>
      <c r="MV119" s="49"/>
      <c r="MW119" s="49"/>
      <c r="MX119" s="49"/>
      <c r="MY119" s="49"/>
      <c r="MZ119" s="49"/>
      <c r="NA119" s="49"/>
      <c r="NB119" s="49"/>
      <c r="NC119" s="49"/>
      <c r="ND119" s="49"/>
      <c r="NE119" s="49"/>
      <c r="NF119" s="49"/>
      <c r="NG119" s="49"/>
      <c r="NH119" s="49"/>
      <c r="NI119" s="49"/>
      <c r="NJ119" s="49"/>
      <c r="NK119" s="49"/>
      <c r="NL119" s="49"/>
      <c r="NM119" s="49"/>
      <c r="NN119" s="49"/>
      <c r="NO119" s="49"/>
      <c r="NP119" s="49"/>
      <c r="NQ119" s="49"/>
      <c r="NR119" s="49"/>
      <c r="NS119" s="49"/>
      <c r="NT119" s="49"/>
      <c r="NU119" s="49"/>
      <c r="NV119" s="49"/>
      <c r="NW119" s="49"/>
      <c r="NX119" s="49"/>
      <c r="NY119" s="49"/>
      <c r="NZ119" s="49"/>
      <c r="OA119" s="49"/>
      <c r="OB119" s="49"/>
      <c r="OC119" s="49"/>
      <c r="OD119" s="49"/>
      <c r="OE119" s="49"/>
      <c r="OF119" s="49"/>
      <c r="OG119" s="49"/>
      <c r="OH119" s="49"/>
      <c r="OI119" s="49"/>
      <c r="OJ119" s="49"/>
      <c r="OK119" s="49"/>
      <c r="OL119" s="49"/>
      <c r="OM119" s="49"/>
      <c r="ON119" s="49"/>
      <c r="OO119" s="49"/>
      <c r="OP119" s="49"/>
      <c r="OQ119" s="49"/>
      <c r="OR119" s="49"/>
      <c r="OS119" s="49"/>
      <c r="OT119" s="49"/>
      <c r="OU119" s="49"/>
      <c r="OV119" s="49"/>
      <c r="OW119" s="49"/>
      <c r="OX119" s="49"/>
      <c r="OY119" s="49"/>
      <c r="OZ119" s="49"/>
      <c r="PA119" s="49"/>
      <c r="PB119" s="49"/>
      <c r="PC119" s="49"/>
      <c r="PD119" s="49"/>
      <c r="PE119" s="49"/>
      <c r="PF119" s="49"/>
      <c r="PG119" s="49"/>
      <c r="PH119" s="49"/>
      <c r="PI119" s="49"/>
      <c r="PJ119" s="49"/>
      <c r="PK119" s="49"/>
      <c r="PL119" s="49"/>
      <c r="PM119" s="49"/>
      <c r="PN119" s="49"/>
      <c r="PO119" s="49"/>
      <c r="PP119" s="49"/>
      <c r="PQ119" s="49"/>
      <c r="PR119" s="49"/>
      <c r="PS119" s="49"/>
      <c r="PT119" s="49"/>
      <c r="PU119" s="49"/>
      <c r="PV119" s="49"/>
      <c r="PW119" s="49"/>
      <c r="PX119" s="49"/>
      <c r="PY119" s="49"/>
      <c r="PZ119" s="49"/>
      <c r="QA119" s="49"/>
      <c r="QB119" s="49"/>
      <c r="QC119" s="49"/>
    </row>
    <row r="120" spans="1:445">
      <c r="A120" s="36" t="s">
        <v>171</v>
      </c>
      <c r="B120" s="33" t="s">
        <v>27</v>
      </c>
      <c r="C120" s="33">
        <v>85</v>
      </c>
      <c r="D120" s="33" t="s">
        <v>40</v>
      </c>
      <c r="E120" s="33"/>
      <c r="F120" s="33">
        <v>640</v>
      </c>
      <c r="G120" s="33">
        <v>55</v>
      </c>
      <c r="H120" s="33">
        <v>65</v>
      </c>
      <c r="I120" s="33">
        <v>65</v>
      </c>
      <c r="J120" s="40">
        <v>65</v>
      </c>
      <c r="K120" s="33">
        <v>65</v>
      </c>
      <c r="L120" s="33">
        <v>65</v>
      </c>
      <c r="M120" s="33">
        <v>65</v>
      </c>
      <c r="N120" s="33">
        <v>65</v>
      </c>
      <c r="O120" s="33">
        <v>65</v>
      </c>
      <c r="P120" s="33">
        <v>65</v>
      </c>
      <c r="Q120" s="33"/>
      <c r="R120" s="33"/>
      <c r="S120" s="33"/>
      <c r="T120" s="20">
        <f t="shared" si="7"/>
        <v>640</v>
      </c>
      <c r="U120" s="20">
        <f t="shared" si="11"/>
        <v>0</v>
      </c>
      <c r="V120" s="34">
        <f t="shared" si="9"/>
        <v>1</v>
      </c>
      <c r="W120" s="37"/>
      <c r="X120" s="35" t="str">
        <f t="shared" si="10"/>
        <v/>
      </c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  <c r="CJ120" s="31"/>
      <c r="CK120" s="31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V120" s="31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  <c r="DW120" s="31"/>
      <c r="DX120" s="31"/>
      <c r="DY120" s="31"/>
      <c r="DZ120" s="31"/>
      <c r="EA120" s="31"/>
      <c r="EB120" s="31"/>
      <c r="EC120" s="31"/>
      <c r="ED120" s="31"/>
      <c r="EE120" s="31"/>
      <c r="EF120" s="31"/>
      <c r="EG120" s="31"/>
      <c r="EH120" s="31"/>
      <c r="EI120" s="31"/>
      <c r="EJ120" s="31"/>
      <c r="EK120" s="31"/>
      <c r="EL120" s="31"/>
      <c r="EM120" s="31"/>
      <c r="EN120" s="31"/>
      <c r="EO120" s="31"/>
      <c r="EP120" s="31"/>
      <c r="EQ120" s="31"/>
      <c r="ER120" s="31"/>
      <c r="ES120" s="31"/>
      <c r="ET120" s="31"/>
      <c r="EU120" s="31"/>
      <c r="EV120" s="31"/>
      <c r="EW120" s="31"/>
      <c r="EX120" s="31"/>
      <c r="EY120" s="31"/>
      <c r="EZ120" s="31"/>
      <c r="FA120" s="31"/>
      <c r="FB120" s="31"/>
      <c r="FC120" s="31"/>
      <c r="FD120" s="31"/>
      <c r="FE120" s="31"/>
      <c r="FF120" s="31"/>
      <c r="FG120" s="31"/>
      <c r="FH120" s="31"/>
      <c r="FI120" s="31"/>
      <c r="FJ120" s="31"/>
      <c r="FK120" s="31"/>
      <c r="FL120" s="31"/>
      <c r="FM120" s="31"/>
      <c r="FN120" s="31"/>
      <c r="FO120" s="31"/>
      <c r="FP120" s="31"/>
      <c r="FQ120" s="31"/>
      <c r="FR120" s="31"/>
      <c r="FS120" s="31"/>
      <c r="FT120" s="31"/>
      <c r="FU120" s="31"/>
      <c r="FV120" s="31"/>
      <c r="FW120" s="31"/>
      <c r="FX120" s="31"/>
      <c r="FY120" s="31"/>
      <c r="FZ120" s="31"/>
      <c r="GA120" s="31"/>
      <c r="GB120" s="31"/>
      <c r="GC120" s="31"/>
      <c r="GD120" s="31"/>
      <c r="GE120" s="31"/>
      <c r="GF120" s="31"/>
      <c r="GG120" s="31"/>
      <c r="GH120" s="31"/>
      <c r="GI120" s="31"/>
      <c r="GJ120" s="31"/>
      <c r="GK120" s="31"/>
      <c r="GL120" s="31"/>
      <c r="GM120" s="31"/>
      <c r="GN120" s="31"/>
      <c r="GO120" s="31"/>
      <c r="GP120" s="31"/>
      <c r="GQ120" s="31"/>
      <c r="GR120" s="31"/>
      <c r="GS120" s="31"/>
      <c r="GT120" s="31"/>
      <c r="GU120" s="31"/>
      <c r="GV120" s="31"/>
      <c r="GW120" s="31"/>
      <c r="GX120" s="31"/>
      <c r="GY120" s="31"/>
      <c r="GZ120" s="31"/>
      <c r="HA120" s="31"/>
      <c r="HB120" s="31"/>
      <c r="HC120" s="31"/>
      <c r="HD120" s="31"/>
      <c r="HE120" s="31"/>
      <c r="HF120" s="31"/>
      <c r="HG120" s="31"/>
      <c r="HH120" s="31"/>
      <c r="HI120" s="31"/>
      <c r="HJ120" s="31"/>
      <c r="HK120" s="31"/>
      <c r="HL120" s="31"/>
      <c r="HM120" s="31"/>
      <c r="HN120" s="31"/>
      <c r="HO120" s="31"/>
      <c r="HP120" s="31"/>
      <c r="HQ120" s="31"/>
      <c r="HR120" s="31"/>
      <c r="HS120" s="31"/>
      <c r="HT120" s="31"/>
      <c r="HU120" s="31"/>
      <c r="HV120" s="31"/>
      <c r="HW120" s="31"/>
      <c r="HX120" s="31"/>
      <c r="HY120" s="31"/>
      <c r="HZ120" s="31"/>
      <c r="IA120" s="31"/>
      <c r="IB120" s="31"/>
      <c r="IC120" s="31"/>
      <c r="ID120" s="31"/>
      <c r="IE120" s="31"/>
      <c r="IF120" s="31"/>
      <c r="IG120" s="31"/>
      <c r="IH120" s="31"/>
      <c r="II120" s="31"/>
      <c r="IJ120" s="31"/>
      <c r="IK120" s="31"/>
      <c r="IL120" s="31"/>
      <c r="IM120" s="31"/>
      <c r="IN120" s="31"/>
      <c r="IO120" s="31"/>
      <c r="IP120" s="31"/>
      <c r="IQ120" s="31"/>
      <c r="IR120" s="31"/>
      <c r="IS120" s="31"/>
      <c r="IT120" s="31"/>
      <c r="IU120" s="31"/>
      <c r="IV120" s="31"/>
      <c r="IW120" s="31"/>
      <c r="IX120" s="31"/>
      <c r="IY120" s="31"/>
      <c r="IZ120" s="31"/>
      <c r="JA120" s="31"/>
      <c r="JB120" s="31"/>
      <c r="JC120" s="31"/>
      <c r="JD120" s="31"/>
      <c r="JE120" s="31"/>
      <c r="JF120" s="31"/>
      <c r="JG120" s="31"/>
      <c r="JH120" s="31"/>
      <c r="JI120" s="31"/>
      <c r="JJ120" s="31"/>
      <c r="JK120" s="31"/>
      <c r="JL120" s="31"/>
      <c r="JM120" s="31"/>
      <c r="JN120" s="31"/>
      <c r="JO120" s="31"/>
      <c r="JP120" s="31"/>
      <c r="JQ120" s="31"/>
      <c r="JR120" s="31"/>
      <c r="JS120" s="31"/>
      <c r="JT120" s="31"/>
      <c r="JU120" s="31"/>
      <c r="JV120" s="31"/>
      <c r="JW120" s="31"/>
      <c r="JX120" s="31"/>
      <c r="JY120" s="31"/>
      <c r="JZ120" s="31"/>
      <c r="KA120" s="31"/>
      <c r="KB120" s="31"/>
      <c r="KC120" s="31"/>
      <c r="KD120" s="31"/>
      <c r="KE120" s="31"/>
      <c r="KF120" s="31"/>
      <c r="KG120" s="31"/>
      <c r="KH120" s="31"/>
      <c r="KI120" s="31"/>
      <c r="KJ120" s="31"/>
      <c r="KK120" s="31"/>
      <c r="KL120" s="31"/>
      <c r="KM120" s="31"/>
      <c r="KN120" s="31"/>
      <c r="KO120" s="31"/>
      <c r="KP120" s="31"/>
      <c r="KQ120" s="31"/>
      <c r="KR120" s="31"/>
      <c r="KS120" s="31"/>
      <c r="KT120" s="31"/>
      <c r="KU120" s="31"/>
      <c r="KV120" s="31"/>
      <c r="KW120" s="31"/>
      <c r="KX120" s="31"/>
      <c r="KY120" s="31"/>
      <c r="KZ120" s="31"/>
      <c r="LA120" s="31"/>
      <c r="LB120" s="31"/>
      <c r="LC120" s="31"/>
      <c r="LD120" s="31"/>
      <c r="LE120" s="31"/>
      <c r="LF120" s="31"/>
      <c r="LG120" s="31"/>
      <c r="LH120" s="31"/>
      <c r="LI120" s="31"/>
      <c r="LJ120" s="31"/>
      <c r="LK120" s="31"/>
      <c r="LL120" s="31"/>
      <c r="LM120" s="31"/>
      <c r="LN120" s="31"/>
      <c r="LO120" s="31"/>
      <c r="LP120" s="31"/>
      <c r="LQ120" s="31"/>
      <c r="LR120" s="31"/>
      <c r="LS120" s="31"/>
      <c r="LT120" s="31"/>
      <c r="LU120" s="31"/>
      <c r="LV120" s="31"/>
      <c r="LW120" s="31"/>
      <c r="LX120" s="31"/>
      <c r="LY120" s="31"/>
      <c r="LZ120" s="31"/>
      <c r="MA120" s="31"/>
      <c r="MB120" s="31"/>
      <c r="MC120" s="31"/>
      <c r="MD120" s="31"/>
      <c r="ME120" s="31"/>
      <c r="MF120" s="31"/>
      <c r="MG120" s="31"/>
      <c r="MH120" s="31"/>
      <c r="MI120" s="31"/>
      <c r="MJ120" s="31"/>
      <c r="MK120" s="31"/>
      <c r="ML120" s="31"/>
      <c r="MM120" s="31"/>
      <c r="MN120" s="31"/>
      <c r="MO120" s="31"/>
      <c r="MP120" s="31"/>
      <c r="MQ120" s="31"/>
      <c r="MR120" s="31"/>
      <c r="MS120" s="31"/>
      <c r="MT120" s="31"/>
      <c r="MU120" s="31"/>
      <c r="MV120" s="31"/>
      <c r="MW120" s="31"/>
      <c r="MX120" s="31"/>
      <c r="MY120" s="31"/>
      <c r="MZ120" s="31"/>
      <c r="NA120" s="31"/>
      <c r="NB120" s="31"/>
      <c r="NC120" s="31"/>
      <c r="ND120" s="31"/>
      <c r="NE120" s="31"/>
      <c r="NF120" s="31"/>
      <c r="NG120" s="31"/>
      <c r="NH120" s="31"/>
      <c r="NI120" s="31"/>
      <c r="NJ120" s="31"/>
      <c r="NK120" s="31"/>
      <c r="NL120" s="31"/>
      <c r="NM120" s="31"/>
      <c r="NN120" s="31"/>
      <c r="NO120" s="31"/>
      <c r="NP120" s="31"/>
      <c r="NQ120" s="31"/>
      <c r="NR120" s="31"/>
      <c r="NS120" s="31"/>
      <c r="NT120" s="31"/>
      <c r="NU120" s="31"/>
      <c r="NV120" s="31"/>
      <c r="NW120" s="31"/>
      <c r="NX120" s="31"/>
      <c r="NY120" s="31"/>
      <c r="NZ120" s="31"/>
      <c r="OA120" s="31"/>
      <c r="OB120" s="31"/>
      <c r="OC120" s="31"/>
      <c r="OD120" s="31"/>
      <c r="OE120" s="31"/>
      <c r="OF120" s="31"/>
      <c r="OG120" s="31"/>
      <c r="OH120" s="31"/>
      <c r="OI120" s="31"/>
      <c r="OJ120" s="31"/>
      <c r="OK120" s="31"/>
      <c r="OL120" s="31"/>
      <c r="OM120" s="31"/>
      <c r="ON120" s="31"/>
      <c r="OO120" s="31"/>
      <c r="OP120" s="31"/>
      <c r="OQ120" s="31"/>
      <c r="OR120" s="31"/>
      <c r="OS120" s="31"/>
      <c r="OT120" s="31"/>
      <c r="OU120" s="31"/>
      <c r="OV120" s="31"/>
      <c r="OW120" s="31"/>
      <c r="OX120" s="31"/>
      <c r="OY120" s="31"/>
      <c r="OZ120" s="31"/>
      <c r="PA120" s="31"/>
      <c r="PB120" s="31"/>
      <c r="PC120" s="31"/>
      <c r="PD120" s="31"/>
      <c r="PE120" s="31"/>
      <c r="PF120" s="31"/>
      <c r="PG120" s="31"/>
      <c r="PH120" s="31"/>
      <c r="PI120" s="31"/>
      <c r="PJ120" s="31"/>
      <c r="PK120" s="31"/>
      <c r="PL120" s="31"/>
      <c r="PM120" s="31"/>
      <c r="PN120" s="31"/>
      <c r="PO120" s="31"/>
      <c r="PP120" s="31"/>
      <c r="PQ120" s="31"/>
      <c r="PR120" s="31"/>
      <c r="PS120" s="31"/>
      <c r="PT120" s="31"/>
      <c r="PU120" s="31"/>
      <c r="PV120" s="31"/>
      <c r="PW120" s="31"/>
      <c r="PX120" s="31"/>
      <c r="PY120" s="31"/>
      <c r="PZ120" s="31"/>
      <c r="QA120" s="31"/>
      <c r="QB120" s="31"/>
      <c r="QC120" s="31"/>
    </row>
    <row r="121" spans="1:445" s="39" customFormat="1">
      <c r="A121" s="36" t="s">
        <v>172</v>
      </c>
      <c r="B121" s="33" t="s">
        <v>27</v>
      </c>
      <c r="C121" s="33">
        <v>55</v>
      </c>
      <c r="D121" s="33" t="s">
        <v>31</v>
      </c>
      <c r="E121" s="33"/>
      <c r="F121" s="33">
        <v>375</v>
      </c>
      <c r="G121" s="33">
        <v>55</v>
      </c>
      <c r="H121" s="33"/>
      <c r="I121" s="33">
        <v>40</v>
      </c>
      <c r="J121" s="33">
        <v>40</v>
      </c>
      <c r="K121" s="33">
        <v>40</v>
      </c>
      <c r="L121" s="33">
        <v>200</v>
      </c>
      <c r="M121" s="33"/>
      <c r="N121" s="33"/>
      <c r="O121" s="33"/>
      <c r="P121" s="33"/>
      <c r="Q121" s="33"/>
      <c r="R121" s="33"/>
      <c r="S121" s="33"/>
      <c r="T121" s="20">
        <f t="shared" si="7"/>
        <v>375</v>
      </c>
      <c r="U121" s="20">
        <f t="shared" si="11"/>
        <v>0</v>
      </c>
      <c r="V121" s="34">
        <f t="shared" si="9"/>
        <v>1</v>
      </c>
      <c r="W121" s="37"/>
      <c r="X121" s="35" t="str">
        <f t="shared" si="10"/>
        <v/>
      </c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  <c r="CJ121" s="31"/>
      <c r="CK121" s="31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31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  <c r="DW121" s="31"/>
      <c r="DX121" s="31"/>
      <c r="DY121" s="31"/>
      <c r="DZ121" s="31"/>
      <c r="EA121" s="31"/>
      <c r="EB121" s="31"/>
      <c r="EC121" s="31"/>
      <c r="ED121" s="31"/>
      <c r="EE121" s="31"/>
      <c r="EF121" s="31"/>
      <c r="EG121" s="31"/>
      <c r="EH121" s="31"/>
      <c r="EI121" s="31"/>
      <c r="EJ121" s="31"/>
      <c r="EK121" s="31"/>
      <c r="EL121" s="31"/>
      <c r="EM121" s="31"/>
      <c r="EN121" s="31"/>
      <c r="EO121" s="31"/>
      <c r="EP121" s="31"/>
      <c r="EQ121" s="31"/>
      <c r="ER121" s="31"/>
      <c r="ES121" s="31"/>
      <c r="ET121" s="31"/>
      <c r="EU121" s="31"/>
      <c r="EV121" s="31"/>
      <c r="EW121" s="31"/>
      <c r="EX121" s="31"/>
      <c r="EY121" s="31"/>
      <c r="EZ121" s="31"/>
      <c r="FA121" s="31"/>
      <c r="FB121" s="31"/>
      <c r="FC121" s="31"/>
      <c r="FD121" s="31"/>
      <c r="FE121" s="31"/>
      <c r="FF121" s="31"/>
      <c r="FG121" s="31"/>
      <c r="FH121" s="31"/>
      <c r="FI121" s="31"/>
      <c r="FJ121" s="31"/>
      <c r="FK121" s="31"/>
      <c r="FL121" s="31"/>
      <c r="FM121" s="31"/>
      <c r="FN121" s="31"/>
      <c r="FO121" s="31"/>
      <c r="FP121" s="31"/>
      <c r="FQ121" s="31"/>
      <c r="FR121" s="31"/>
      <c r="FS121" s="31"/>
      <c r="FT121" s="31"/>
      <c r="FU121" s="31"/>
      <c r="FV121" s="31"/>
      <c r="FW121" s="31"/>
      <c r="FX121" s="31"/>
      <c r="FY121" s="31"/>
      <c r="FZ121" s="31"/>
      <c r="GA121" s="31"/>
      <c r="GB121" s="31"/>
      <c r="GC121" s="31"/>
      <c r="GD121" s="31"/>
      <c r="GE121" s="31"/>
      <c r="GF121" s="31"/>
      <c r="GG121" s="31"/>
      <c r="GH121" s="31"/>
      <c r="GI121" s="31"/>
      <c r="GJ121" s="31"/>
      <c r="GK121" s="31"/>
      <c r="GL121" s="31"/>
      <c r="GM121" s="31"/>
      <c r="GN121" s="31"/>
      <c r="GO121" s="31"/>
      <c r="GP121" s="31"/>
      <c r="GQ121" s="31"/>
      <c r="GR121" s="31"/>
      <c r="GS121" s="31"/>
      <c r="GT121" s="31"/>
      <c r="GU121" s="31"/>
      <c r="GV121" s="31"/>
      <c r="GW121" s="31"/>
      <c r="GX121" s="31"/>
      <c r="GY121" s="31"/>
      <c r="GZ121" s="31"/>
      <c r="HA121" s="31"/>
      <c r="HB121" s="31"/>
      <c r="HC121" s="31"/>
      <c r="HD121" s="31"/>
      <c r="HE121" s="31"/>
      <c r="HF121" s="31"/>
      <c r="HG121" s="31"/>
      <c r="HH121" s="31"/>
      <c r="HI121" s="31"/>
      <c r="HJ121" s="31"/>
      <c r="HK121" s="31"/>
      <c r="HL121" s="31"/>
      <c r="HM121" s="31"/>
      <c r="HN121" s="31"/>
      <c r="HO121" s="31"/>
      <c r="HP121" s="31"/>
      <c r="HQ121" s="31"/>
      <c r="HR121" s="31"/>
      <c r="HS121" s="31"/>
      <c r="HT121" s="31"/>
      <c r="HU121" s="31"/>
      <c r="HV121" s="31"/>
      <c r="HW121" s="31"/>
      <c r="HX121" s="31"/>
      <c r="HY121" s="31"/>
      <c r="HZ121" s="31"/>
      <c r="IA121" s="31"/>
      <c r="IB121" s="31"/>
      <c r="IC121" s="31"/>
      <c r="ID121" s="31"/>
      <c r="IE121" s="31"/>
      <c r="IF121" s="31"/>
      <c r="IG121" s="31"/>
      <c r="IH121" s="31"/>
      <c r="II121" s="31"/>
      <c r="IJ121" s="31"/>
      <c r="IK121" s="31"/>
      <c r="IL121" s="31"/>
      <c r="IM121" s="31"/>
      <c r="IN121" s="31"/>
      <c r="IO121" s="31"/>
      <c r="IP121" s="31"/>
      <c r="IQ121" s="31"/>
      <c r="IR121" s="31"/>
      <c r="IS121" s="31"/>
      <c r="IT121" s="31"/>
      <c r="IU121" s="31"/>
      <c r="IV121" s="31"/>
      <c r="IW121" s="31"/>
      <c r="IX121" s="31"/>
      <c r="IY121" s="31"/>
      <c r="IZ121" s="31"/>
      <c r="JA121" s="31"/>
      <c r="JB121" s="31"/>
      <c r="JC121" s="31"/>
      <c r="JD121" s="31"/>
      <c r="JE121" s="31"/>
      <c r="JF121" s="31"/>
      <c r="JG121" s="31"/>
      <c r="JH121" s="31"/>
      <c r="JI121" s="31"/>
      <c r="JJ121" s="31"/>
      <c r="JK121" s="31"/>
      <c r="JL121" s="31"/>
      <c r="JM121" s="31"/>
      <c r="JN121" s="31"/>
      <c r="JO121" s="31"/>
      <c r="JP121" s="31"/>
      <c r="JQ121" s="31"/>
      <c r="JR121" s="31"/>
      <c r="JS121" s="31"/>
      <c r="JT121" s="31"/>
      <c r="JU121" s="31"/>
      <c r="JV121" s="31"/>
      <c r="JW121" s="31"/>
      <c r="JX121" s="31"/>
      <c r="JY121" s="31"/>
      <c r="JZ121" s="31"/>
      <c r="KA121" s="31"/>
      <c r="KB121" s="31"/>
      <c r="KC121" s="31"/>
      <c r="KD121" s="31"/>
      <c r="KE121" s="31"/>
      <c r="KF121" s="31"/>
      <c r="KG121" s="31"/>
      <c r="KH121" s="31"/>
      <c r="KI121" s="31"/>
      <c r="KJ121" s="31"/>
      <c r="KK121" s="31"/>
      <c r="KL121" s="31"/>
      <c r="KM121" s="31"/>
      <c r="KN121" s="31"/>
      <c r="KO121" s="31"/>
      <c r="KP121" s="31"/>
      <c r="KQ121" s="31"/>
      <c r="KR121" s="31"/>
      <c r="KS121" s="31"/>
      <c r="KT121" s="31"/>
      <c r="KU121" s="31"/>
      <c r="KV121" s="31"/>
      <c r="KW121" s="31"/>
      <c r="KX121" s="31"/>
      <c r="KY121" s="31"/>
      <c r="KZ121" s="31"/>
      <c r="LA121" s="31"/>
      <c r="LB121" s="31"/>
      <c r="LC121" s="31"/>
      <c r="LD121" s="31"/>
      <c r="LE121" s="31"/>
      <c r="LF121" s="31"/>
      <c r="LG121" s="31"/>
      <c r="LH121" s="31"/>
      <c r="LI121" s="31"/>
      <c r="LJ121" s="31"/>
      <c r="LK121" s="31"/>
      <c r="LL121" s="31"/>
      <c r="LM121" s="31"/>
      <c r="LN121" s="31"/>
      <c r="LO121" s="31"/>
      <c r="LP121" s="31"/>
      <c r="LQ121" s="31"/>
      <c r="LR121" s="31"/>
      <c r="LS121" s="31"/>
      <c r="LT121" s="31"/>
      <c r="LU121" s="31"/>
      <c r="LV121" s="31"/>
      <c r="LW121" s="31"/>
      <c r="LX121" s="31"/>
      <c r="LY121" s="31"/>
      <c r="LZ121" s="31"/>
      <c r="MA121" s="31"/>
      <c r="MB121" s="31"/>
      <c r="MC121" s="31"/>
      <c r="MD121" s="31"/>
      <c r="ME121" s="31"/>
      <c r="MF121" s="31"/>
      <c r="MG121" s="31"/>
      <c r="MH121" s="31"/>
      <c r="MI121" s="31"/>
      <c r="MJ121" s="31"/>
      <c r="MK121" s="31"/>
      <c r="ML121" s="31"/>
      <c r="MM121" s="31"/>
      <c r="MN121" s="31"/>
      <c r="MO121" s="31"/>
      <c r="MP121" s="31"/>
      <c r="MQ121" s="31"/>
      <c r="MR121" s="31"/>
      <c r="MS121" s="31"/>
      <c r="MT121" s="31"/>
      <c r="MU121" s="31"/>
      <c r="MV121" s="31"/>
      <c r="MW121" s="31"/>
      <c r="MX121" s="31"/>
      <c r="MY121" s="31"/>
      <c r="MZ121" s="31"/>
      <c r="NA121" s="31"/>
      <c r="NB121" s="31"/>
      <c r="NC121" s="31"/>
      <c r="ND121" s="31"/>
      <c r="NE121" s="31"/>
      <c r="NF121" s="31"/>
      <c r="NG121" s="31"/>
      <c r="NH121" s="31"/>
      <c r="NI121" s="31"/>
      <c r="NJ121" s="31"/>
      <c r="NK121" s="31"/>
      <c r="NL121" s="31"/>
      <c r="NM121" s="31"/>
      <c r="NN121" s="31"/>
      <c r="NO121" s="31"/>
      <c r="NP121" s="31"/>
      <c r="NQ121" s="31"/>
      <c r="NR121" s="31"/>
      <c r="NS121" s="31"/>
      <c r="NT121" s="31"/>
      <c r="NU121" s="31"/>
      <c r="NV121" s="31"/>
      <c r="NW121" s="31"/>
      <c r="NX121" s="31"/>
      <c r="NY121" s="31"/>
      <c r="NZ121" s="31"/>
      <c r="OA121" s="31"/>
      <c r="OB121" s="31"/>
      <c r="OC121" s="31"/>
      <c r="OD121" s="31"/>
      <c r="OE121" s="31"/>
      <c r="OF121" s="31"/>
      <c r="OG121" s="31"/>
      <c r="OH121" s="31"/>
      <c r="OI121" s="31"/>
      <c r="OJ121" s="31"/>
      <c r="OK121" s="31"/>
      <c r="OL121" s="31"/>
      <c r="OM121" s="31"/>
      <c r="ON121" s="31"/>
      <c r="OO121" s="31"/>
      <c r="OP121" s="31"/>
      <c r="OQ121" s="31"/>
      <c r="OR121" s="31"/>
      <c r="OS121" s="31"/>
      <c r="OT121" s="31"/>
      <c r="OU121" s="31"/>
      <c r="OV121" s="31"/>
      <c r="OW121" s="31"/>
      <c r="OX121" s="31"/>
      <c r="OY121" s="31"/>
      <c r="OZ121" s="31"/>
      <c r="PA121" s="31"/>
      <c r="PB121" s="31"/>
      <c r="PC121" s="31"/>
      <c r="PD121" s="31"/>
      <c r="PE121" s="31"/>
      <c r="PF121" s="31"/>
      <c r="PG121" s="31"/>
      <c r="PH121" s="31"/>
      <c r="PI121" s="31"/>
      <c r="PJ121" s="31"/>
      <c r="PK121" s="31"/>
      <c r="PL121" s="31"/>
      <c r="PM121" s="31"/>
      <c r="PN121" s="31"/>
      <c r="PO121" s="31"/>
      <c r="PP121" s="31"/>
      <c r="PQ121" s="31"/>
      <c r="PR121" s="31"/>
      <c r="PS121" s="31"/>
      <c r="PT121" s="31"/>
      <c r="PU121" s="31"/>
      <c r="PV121" s="31"/>
      <c r="PW121" s="31"/>
      <c r="PX121" s="31"/>
      <c r="PY121" s="31"/>
      <c r="PZ121" s="31"/>
      <c r="QA121" s="31"/>
      <c r="QB121" s="31"/>
      <c r="QC121" s="31"/>
    </row>
    <row r="122" spans="1:445">
      <c r="A122" s="36" t="s">
        <v>173</v>
      </c>
      <c r="B122" s="33" t="s">
        <v>27</v>
      </c>
      <c r="C122" s="33"/>
      <c r="D122" s="33" t="s">
        <v>92</v>
      </c>
      <c r="E122" s="33"/>
      <c r="F122" s="33">
        <v>430</v>
      </c>
      <c r="G122" s="33"/>
      <c r="H122" s="33"/>
      <c r="I122" s="33">
        <v>50</v>
      </c>
      <c r="J122" s="33">
        <v>50</v>
      </c>
      <c r="K122" s="33">
        <v>50</v>
      </c>
      <c r="L122" s="33">
        <v>50</v>
      </c>
      <c r="M122" s="33">
        <v>50</v>
      </c>
      <c r="N122" s="33">
        <v>50</v>
      </c>
      <c r="O122" s="33">
        <v>50</v>
      </c>
      <c r="P122" s="33">
        <v>80</v>
      </c>
      <c r="Q122" s="33"/>
      <c r="R122" s="33"/>
      <c r="S122" s="33"/>
      <c r="T122" s="20">
        <f t="shared" si="7"/>
        <v>430</v>
      </c>
      <c r="U122" s="20">
        <f t="shared" si="11"/>
        <v>0</v>
      </c>
      <c r="V122" s="34">
        <f t="shared" si="9"/>
        <v>1</v>
      </c>
      <c r="W122" s="37"/>
      <c r="X122" s="35" t="str">
        <f t="shared" si="10"/>
        <v/>
      </c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31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  <c r="DW122" s="31"/>
      <c r="DX122" s="31"/>
      <c r="DY122" s="31"/>
      <c r="DZ122" s="31"/>
      <c r="EA122" s="31"/>
      <c r="EB122" s="31"/>
      <c r="EC122" s="31"/>
      <c r="ED122" s="31"/>
      <c r="EE122" s="31"/>
      <c r="EF122" s="31"/>
      <c r="EG122" s="31"/>
      <c r="EH122" s="31"/>
      <c r="EI122" s="31"/>
      <c r="EJ122" s="31"/>
      <c r="EK122" s="31"/>
      <c r="EL122" s="31"/>
      <c r="EM122" s="31"/>
      <c r="EN122" s="31"/>
      <c r="EO122" s="31"/>
      <c r="EP122" s="31"/>
      <c r="EQ122" s="31"/>
      <c r="ER122" s="31"/>
      <c r="ES122" s="31"/>
      <c r="ET122" s="31"/>
      <c r="EU122" s="31"/>
      <c r="EV122" s="31"/>
      <c r="EW122" s="31"/>
      <c r="EX122" s="31"/>
      <c r="EY122" s="31"/>
      <c r="EZ122" s="31"/>
      <c r="FA122" s="31"/>
      <c r="FB122" s="31"/>
      <c r="FC122" s="31"/>
      <c r="FD122" s="31"/>
      <c r="FE122" s="31"/>
      <c r="FF122" s="31"/>
      <c r="FG122" s="31"/>
      <c r="FH122" s="31"/>
      <c r="FI122" s="31"/>
      <c r="FJ122" s="31"/>
      <c r="FK122" s="31"/>
      <c r="FL122" s="31"/>
      <c r="FM122" s="31"/>
      <c r="FN122" s="31"/>
      <c r="FO122" s="31"/>
      <c r="FP122" s="31"/>
      <c r="FQ122" s="31"/>
      <c r="FR122" s="31"/>
      <c r="FS122" s="31"/>
      <c r="FT122" s="31"/>
      <c r="FU122" s="31"/>
      <c r="FV122" s="31"/>
      <c r="FW122" s="31"/>
      <c r="FX122" s="31"/>
      <c r="FY122" s="31"/>
      <c r="FZ122" s="31"/>
      <c r="GA122" s="31"/>
      <c r="GB122" s="31"/>
      <c r="GC122" s="31"/>
      <c r="GD122" s="31"/>
      <c r="GE122" s="31"/>
      <c r="GF122" s="31"/>
      <c r="GG122" s="31"/>
      <c r="GH122" s="31"/>
      <c r="GI122" s="31"/>
      <c r="GJ122" s="31"/>
      <c r="GK122" s="31"/>
      <c r="GL122" s="31"/>
      <c r="GM122" s="31"/>
      <c r="GN122" s="31"/>
      <c r="GO122" s="31"/>
      <c r="GP122" s="31"/>
      <c r="GQ122" s="31"/>
      <c r="GR122" s="31"/>
      <c r="GS122" s="31"/>
      <c r="GT122" s="31"/>
      <c r="GU122" s="31"/>
      <c r="GV122" s="31"/>
      <c r="GW122" s="31"/>
      <c r="GX122" s="31"/>
      <c r="GY122" s="31"/>
      <c r="GZ122" s="31"/>
      <c r="HA122" s="31"/>
      <c r="HB122" s="31"/>
      <c r="HC122" s="31"/>
      <c r="HD122" s="31"/>
      <c r="HE122" s="31"/>
      <c r="HF122" s="31"/>
      <c r="HG122" s="31"/>
      <c r="HH122" s="31"/>
      <c r="HI122" s="31"/>
      <c r="HJ122" s="31"/>
      <c r="HK122" s="31"/>
      <c r="HL122" s="31"/>
      <c r="HM122" s="31"/>
      <c r="HN122" s="31"/>
      <c r="HO122" s="31"/>
      <c r="HP122" s="31"/>
      <c r="HQ122" s="31"/>
      <c r="HR122" s="31"/>
      <c r="HS122" s="31"/>
      <c r="HT122" s="31"/>
      <c r="HU122" s="31"/>
      <c r="HV122" s="31"/>
      <c r="HW122" s="31"/>
      <c r="HX122" s="31"/>
      <c r="HY122" s="31"/>
      <c r="HZ122" s="31"/>
      <c r="IA122" s="31"/>
      <c r="IB122" s="31"/>
      <c r="IC122" s="31"/>
      <c r="ID122" s="31"/>
      <c r="IE122" s="31"/>
      <c r="IF122" s="31"/>
      <c r="IG122" s="31"/>
      <c r="IH122" s="31"/>
      <c r="II122" s="31"/>
      <c r="IJ122" s="31"/>
      <c r="IK122" s="31"/>
      <c r="IL122" s="31"/>
      <c r="IM122" s="31"/>
      <c r="IN122" s="31"/>
      <c r="IO122" s="31"/>
      <c r="IP122" s="31"/>
      <c r="IQ122" s="31"/>
      <c r="IR122" s="31"/>
      <c r="IS122" s="31"/>
      <c r="IT122" s="31"/>
      <c r="IU122" s="31"/>
      <c r="IV122" s="31"/>
      <c r="IW122" s="31"/>
      <c r="IX122" s="31"/>
      <c r="IY122" s="31"/>
      <c r="IZ122" s="31"/>
      <c r="JA122" s="31"/>
      <c r="JB122" s="31"/>
      <c r="JC122" s="31"/>
      <c r="JD122" s="31"/>
      <c r="JE122" s="31"/>
      <c r="JF122" s="31"/>
      <c r="JG122" s="31"/>
      <c r="JH122" s="31"/>
      <c r="JI122" s="31"/>
      <c r="JJ122" s="31"/>
      <c r="JK122" s="31"/>
      <c r="JL122" s="31"/>
      <c r="JM122" s="31"/>
      <c r="JN122" s="31"/>
      <c r="JO122" s="31"/>
      <c r="JP122" s="31"/>
      <c r="JQ122" s="31"/>
      <c r="JR122" s="31"/>
      <c r="JS122" s="31"/>
      <c r="JT122" s="31"/>
      <c r="JU122" s="31"/>
      <c r="JV122" s="31"/>
      <c r="JW122" s="31"/>
      <c r="JX122" s="31"/>
      <c r="JY122" s="31"/>
      <c r="JZ122" s="31"/>
      <c r="KA122" s="31"/>
      <c r="KB122" s="31"/>
      <c r="KC122" s="31"/>
      <c r="KD122" s="31"/>
      <c r="KE122" s="31"/>
      <c r="KF122" s="31"/>
      <c r="KG122" s="31"/>
      <c r="KH122" s="31"/>
      <c r="KI122" s="31"/>
      <c r="KJ122" s="31"/>
      <c r="KK122" s="31"/>
      <c r="KL122" s="31"/>
      <c r="KM122" s="31"/>
      <c r="KN122" s="31"/>
      <c r="KO122" s="31"/>
      <c r="KP122" s="31"/>
      <c r="KQ122" s="31"/>
      <c r="KR122" s="31"/>
      <c r="KS122" s="31"/>
      <c r="KT122" s="31"/>
      <c r="KU122" s="31"/>
      <c r="KV122" s="31"/>
      <c r="KW122" s="31"/>
      <c r="KX122" s="31"/>
      <c r="KY122" s="31"/>
      <c r="KZ122" s="31"/>
      <c r="LA122" s="31"/>
      <c r="LB122" s="31"/>
      <c r="LC122" s="31"/>
      <c r="LD122" s="31"/>
      <c r="LE122" s="31"/>
      <c r="LF122" s="31"/>
      <c r="LG122" s="31"/>
      <c r="LH122" s="31"/>
      <c r="LI122" s="31"/>
      <c r="LJ122" s="31"/>
      <c r="LK122" s="31"/>
      <c r="LL122" s="31"/>
      <c r="LM122" s="31"/>
      <c r="LN122" s="31"/>
      <c r="LO122" s="31"/>
      <c r="LP122" s="31"/>
      <c r="LQ122" s="31"/>
      <c r="LR122" s="31"/>
      <c r="LS122" s="31"/>
      <c r="LT122" s="31"/>
      <c r="LU122" s="31"/>
      <c r="LV122" s="31"/>
      <c r="LW122" s="31"/>
      <c r="LX122" s="31"/>
      <c r="LY122" s="31"/>
      <c r="LZ122" s="31"/>
      <c r="MA122" s="31"/>
      <c r="MB122" s="31"/>
      <c r="MC122" s="31"/>
      <c r="MD122" s="31"/>
      <c r="ME122" s="31"/>
      <c r="MF122" s="31"/>
      <c r="MG122" s="31"/>
      <c r="MH122" s="31"/>
      <c r="MI122" s="31"/>
      <c r="MJ122" s="31"/>
      <c r="MK122" s="31"/>
      <c r="ML122" s="31"/>
      <c r="MM122" s="31"/>
      <c r="MN122" s="31"/>
      <c r="MO122" s="31"/>
      <c r="MP122" s="31"/>
      <c r="MQ122" s="31"/>
      <c r="MR122" s="31"/>
      <c r="MS122" s="31"/>
      <c r="MT122" s="31"/>
      <c r="MU122" s="31"/>
      <c r="MV122" s="31"/>
      <c r="MW122" s="31"/>
      <c r="MX122" s="31"/>
      <c r="MY122" s="31"/>
      <c r="MZ122" s="31"/>
      <c r="NA122" s="31"/>
      <c r="NB122" s="31"/>
      <c r="NC122" s="31"/>
      <c r="ND122" s="31"/>
      <c r="NE122" s="31"/>
      <c r="NF122" s="31"/>
      <c r="NG122" s="31"/>
      <c r="NH122" s="31"/>
      <c r="NI122" s="31"/>
      <c r="NJ122" s="31"/>
      <c r="NK122" s="31"/>
      <c r="NL122" s="31"/>
      <c r="NM122" s="31"/>
      <c r="NN122" s="31"/>
      <c r="NO122" s="31"/>
      <c r="NP122" s="31"/>
      <c r="NQ122" s="31"/>
      <c r="NR122" s="31"/>
      <c r="NS122" s="31"/>
      <c r="NT122" s="31"/>
      <c r="NU122" s="31"/>
      <c r="NV122" s="31"/>
      <c r="NW122" s="31"/>
      <c r="NX122" s="31"/>
      <c r="NY122" s="31"/>
      <c r="NZ122" s="31"/>
      <c r="OA122" s="31"/>
      <c r="OB122" s="31"/>
      <c r="OC122" s="31"/>
      <c r="OD122" s="31"/>
      <c r="OE122" s="31"/>
      <c r="OF122" s="31"/>
      <c r="OG122" s="31"/>
      <c r="OH122" s="31"/>
      <c r="OI122" s="31"/>
      <c r="OJ122" s="31"/>
      <c r="OK122" s="31"/>
      <c r="OL122" s="31"/>
      <c r="OM122" s="31"/>
      <c r="ON122" s="31"/>
      <c r="OO122" s="31"/>
      <c r="OP122" s="31"/>
      <c r="OQ122" s="31"/>
      <c r="OR122" s="31"/>
      <c r="OS122" s="31"/>
      <c r="OT122" s="31"/>
      <c r="OU122" s="31"/>
      <c r="OV122" s="31"/>
      <c r="OW122" s="31"/>
      <c r="OX122" s="31"/>
      <c r="OY122" s="31"/>
      <c r="OZ122" s="31"/>
      <c r="PA122" s="31"/>
      <c r="PB122" s="31"/>
      <c r="PC122" s="31"/>
      <c r="PD122" s="31"/>
      <c r="PE122" s="31"/>
      <c r="PF122" s="31"/>
      <c r="PG122" s="31"/>
      <c r="PH122" s="31"/>
      <c r="PI122" s="31"/>
      <c r="PJ122" s="31"/>
      <c r="PK122" s="31"/>
      <c r="PL122" s="31"/>
      <c r="PM122" s="31"/>
      <c r="PN122" s="31"/>
      <c r="PO122" s="31"/>
      <c r="PP122" s="31"/>
      <c r="PQ122" s="31"/>
      <c r="PR122" s="31"/>
      <c r="PS122" s="31"/>
      <c r="PT122" s="31"/>
      <c r="PU122" s="31"/>
      <c r="PV122" s="31"/>
      <c r="PW122" s="31"/>
      <c r="PX122" s="31"/>
      <c r="PY122" s="31"/>
      <c r="PZ122" s="31"/>
      <c r="QA122" s="31"/>
      <c r="QB122" s="31"/>
      <c r="QC122" s="31"/>
    </row>
    <row r="123" spans="1:445">
      <c r="A123" s="36" t="s">
        <v>173</v>
      </c>
      <c r="B123" s="33" t="s">
        <v>27</v>
      </c>
      <c r="C123" s="33"/>
      <c r="D123" s="33" t="s">
        <v>174</v>
      </c>
      <c r="E123" s="33"/>
      <c r="F123" s="33">
        <v>655</v>
      </c>
      <c r="G123" s="33">
        <v>55</v>
      </c>
      <c r="H123" s="33"/>
      <c r="I123" s="33">
        <v>75</v>
      </c>
      <c r="J123" s="33">
        <v>75</v>
      </c>
      <c r="K123" s="33">
        <v>75</v>
      </c>
      <c r="L123" s="33">
        <v>75</v>
      </c>
      <c r="M123" s="33">
        <v>75</v>
      </c>
      <c r="N123" s="33">
        <v>75</v>
      </c>
      <c r="O123" s="33">
        <v>75</v>
      </c>
      <c r="P123" s="33">
        <v>75</v>
      </c>
      <c r="Q123" s="33"/>
      <c r="R123" s="33"/>
      <c r="S123" s="33"/>
      <c r="T123" s="20">
        <f t="shared" si="7"/>
        <v>655</v>
      </c>
      <c r="U123" s="20">
        <f t="shared" si="11"/>
        <v>0</v>
      </c>
      <c r="V123" s="34">
        <f t="shared" si="9"/>
        <v>1</v>
      </c>
      <c r="W123" s="37"/>
      <c r="X123" s="35" t="str">
        <f t="shared" si="10"/>
        <v/>
      </c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  <c r="DW123" s="31"/>
      <c r="DX123" s="31"/>
      <c r="DY123" s="31"/>
      <c r="DZ123" s="31"/>
      <c r="EA123" s="31"/>
      <c r="EB123" s="31"/>
      <c r="EC123" s="31"/>
      <c r="ED123" s="31"/>
      <c r="EE123" s="31"/>
      <c r="EF123" s="31"/>
      <c r="EG123" s="31"/>
      <c r="EH123" s="31"/>
      <c r="EI123" s="31"/>
      <c r="EJ123" s="31"/>
      <c r="EK123" s="31"/>
      <c r="EL123" s="31"/>
      <c r="EM123" s="31"/>
      <c r="EN123" s="31"/>
      <c r="EO123" s="31"/>
      <c r="EP123" s="31"/>
      <c r="EQ123" s="31"/>
      <c r="ER123" s="31"/>
      <c r="ES123" s="31"/>
      <c r="ET123" s="31"/>
      <c r="EU123" s="31"/>
      <c r="EV123" s="31"/>
      <c r="EW123" s="31"/>
      <c r="EX123" s="31"/>
      <c r="EY123" s="31"/>
      <c r="EZ123" s="31"/>
      <c r="FA123" s="31"/>
      <c r="FB123" s="31"/>
      <c r="FC123" s="31"/>
      <c r="FD123" s="31"/>
      <c r="FE123" s="31"/>
      <c r="FF123" s="31"/>
      <c r="FG123" s="31"/>
      <c r="FH123" s="31"/>
      <c r="FI123" s="31"/>
      <c r="FJ123" s="31"/>
      <c r="FK123" s="31"/>
      <c r="FL123" s="31"/>
      <c r="FM123" s="31"/>
      <c r="FN123" s="31"/>
      <c r="FO123" s="31"/>
      <c r="FP123" s="31"/>
      <c r="FQ123" s="31"/>
      <c r="FR123" s="31"/>
      <c r="FS123" s="31"/>
      <c r="FT123" s="31"/>
      <c r="FU123" s="31"/>
      <c r="FV123" s="31"/>
      <c r="FW123" s="31"/>
      <c r="FX123" s="31"/>
      <c r="FY123" s="31"/>
      <c r="FZ123" s="31"/>
      <c r="GA123" s="31"/>
      <c r="GB123" s="31"/>
      <c r="GC123" s="31"/>
      <c r="GD123" s="31"/>
      <c r="GE123" s="31"/>
      <c r="GF123" s="31"/>
      <c r="GG123" s="31"/>
      <c r="GH123" s="31"/>
      <c r="GI123" s="31"/>
      <c r="GJ123" s="31"/>
      <c r="GK123" s="31"/>
      <c r="GL123" s="31"/>
      <c r="GM123" s="31"/>
      <c r="GN123" s="31"/>
      <c r="GO123" s="31"/>
      <c r="GP123" s="31"/>
      <c r="GQ123" s="31"/>
      <c r="GR123" s="31"/>
      <c r="GS123" s="31"/>
      <c r="GT123" s="31"/>
      <c r="GU123" s="31"/>
      <c r="GV123" s="31"/>
      <c r="GW123" s="31"/>
      <c r="GX123" s="31"/>
      <c r="GY123" s="31"/>
      <c r="GZ123" s="31"/>
      <c r="HA123" s="31"/>
      <c r="HB123" s="31"/>
      <c r="HC123" s="31"/>
      <c r="HD123" s="31"/>
      <c r="HE123" s="31"/>
      <c r="HF123" s="31"/>
      <c r="HG123" s="31"/>
      <c r="HH123" s="31"/>
      <c r="HI123" s="31"/>
      <c r="HJ123" s="31"/>
      <c r="HK123" s="31"/>
      <c r="HL123" s="31"/>
      <c r="HM123" s="31"/>
      <c r="HN123" s="31"/>
      <c r="HO123" s="31"/>
      <c r="HP123" s="31"/>
      <c r="HQ123" s="31"/>
      <c r="HR123" s="31"/>
      <c r="HS123" s="31"/>
      <c r="HT123" s="31"/>
      <c r="HU123" s="31"/>
      <c r="HV123" s="31"/>
      <c r="HW123" s="31"/>
      <c r="HX123" s="31"/>
      <c r="HY123" s="31"/>
      <c r="HZ123" s="31"/>
      <c r="IA123" s="31"/>
      <c r="IB123" s="31"/>
      <c r="IC123" s="31"/>
      <c r="ID123" s="31"/>
      <c r="IE123" s="31"/>
      <c r="IF123" s="31"/>
      <c r="IG123" s="31"/>
      <c r="IH123" s="31"/>
      <c r="II123" s="31"/>
      <c r="IJ123" s="31"/>
      <c r="IK123" s="31"/>
      <c r="IL123" s="31"/>
      <c r="IM123" s="31"/>
      <c r="IN123" s="31"/>
      <c r="IO123" s="31"/>
      <c r="IP123" s="31"/>
      <c r="IQ123" s="31"/>
      <c r="IR123" s="31"/>
      <c r="IS123" s="31"/>
      <c r="IT123" s="31"/>
      <c r="IU123" s="31"/>
      <c r="IV123" s="31"/>
      <c r="IW123" s="31"/>
      <c r="IX123" s="31"/>
      <c r="IY123" s="31"/>
      <c r="IZ123" s="31"/>
      <c r="JA123" s="31"/>
      <c r="JB123" s="31"/>
      <c r="JC123" s="31"/>
      <c r="JD123" s="31"/>
      <c r="JE123" s="31"/>
      <c r="JF123" s="31"/>
      <c r="JG123" s="31"/>
      <c r="JH123" s="31"/>
      <c r="JI123" s="31"/>
      <c r="JJ123" s="31"/>
      <c r="JK123" s="31"/>
      <c r="JL123" s="31"/>
      <c r="JM123" s="31"/>
      <c r="JN123" s="31"/>
      <c r="JO123" s="31"/>
      <c r="JP123" s="31"/>
      <c r="JQ123" s="31"/>
      <c r="JR123" s="31"/>
      <c r="JS123" s="31"/>
      <c r="JT123" s="31"/>
      <c r="JU123" s="31"/>
      <c r="JV123" s="31"/>
      <c r="JW123" s="31"/>
      <c r="JX123" s="31"/>
      <c r="JY123" s="31"/>
      <c r="JZ123" s="31"/>
      <c r="KA123" s="31"/>
      <c r="KB123" s="31"/>
      <c r="KC123" s="31"/>
      <c r="KD123" s="31"/>
      <c r="KE123" s="31"/>
      <c r="KF123" s="31"/>
      <c r="KG123" s="31"/>
      <c r="KH123" s="31"/>
      <c r="KI123" s="31"/>
      <c r="KJ123" s="31"/>
      <c r="KK123" s="31"/>
      <c r="KL123" s="31"/>
      <c r="KM123" s="31"/>
      <c r="KN123" s="31"/>
      <c r="KO123" s="31"/>
      <c r="KP123" s="31"/>
      <c r="KQ123" s="31"/>
      <c r="KR123" s="31"/>
      <c r="KS123" s="31"/>
      <c r="KT123" s="31"/>
      <c r="KU123" s="31"/>
      <c r="KV123" s="31"/>
      <c r="KW123" s="31"/>
      <c r="KX123" s="31"/>
      <c r="KY123" s="31"/>
      <c r="KZ123" s="31"/>
      <c r="LA123" s="31"/>
      <c r="LB123" s="31"/>
      <c r="LC123" s="31"/>
      <c r="LD123" s="31"/>
      <c r="LE123" s="31"/>
      <c r="LF123" s="31"/>
      <c r="LG123" s="31"/>
      <c r="LH123" s="31"/>
      <c r="LI123" s="31"/>
      <c r="LJ123" s="31"/>
      <c r="LK123" s="31"/>
      <c r="LL123" s="31"/>
      <c r="LM123" s="31"/>
      <c r="LN123" s="31"/>
      <c r="LO123" s="31"/>
      <c r="LP123" s="31"/>
      <c r="LQ123" s="31"/>
      <c r="LR123" s="31"/>
      <c r="LS123" s="31"/>
      <c r="LT123" s="31"/>
      <c r="LU123" s="31"/>
      <c r="LV123" s="31"/>
      <c r="LW123" s="31"/>
      <c r="LX123" s="31"/>
      <c r="LY123" s="31"/>
      <c r="LZ123" s="31"/>
      <c r="MA123" s="31"/>
      <c r="MB123" s="31"/>
      <c r="MC123" s="31"/>
      <c r="MD123" s="31"/>
      <c r="ME123" s="31"/>
      <c r="MF123" s="31"/>
      <c r="MG123" s="31"/>
      <c r="MH123" s="31"/>
      <c r="MI123" s="31"/>
      <c r="MJ123" s="31"/>
      <c r="MK123" s="31"/>
      <c r="ML123" s="31"/>
      <c r="MM123" s="31"/>
      <c r="MN123" s="31"/>
      <c r="MO123" s="31"/>
      <c r="MP123" s="31"/>
      <c r="MQ123" s="31"/>
      <c r="MR123" s="31"/>
      <c r="MS123" s="31"/>
      <c r="MT123" s="31"/>
      <c r="MU123" s="31"/>
      <c r="MV123" s="31"/>
      <c r="MW123" s="31"/>
      <c r="MX123" s="31"/>
      <c r="MY123" s="31"/>
      <c r="MZ123" s="31"/>
      <c r="NA123" s="31"/>
      <c r="NB123" s="31"/>
      <c r="NC123" s="31"/>
      <c r="ND123" s="31"/>
      <c r="NE123" s="31"/>
      <c r="NF123" s="31"/>
      <c r="NG123" s="31"/>
      <c r="NH123" s="31"/>
      <c r="NI123" s="31"/>
      <c r="NJ123" s="31"/>
      <c r="NK123" s="31"/>
      <c r="NL123" s="31"/>
      <c r="NM123" s="31"/>
      <c r="NN123" s="31"/>
      <c r="NO123" s="31"/>
      <c r="NP123" s="31"/>
      <c r="NQ123" s="31"/>
      <c r="NR123" s="31"/>
      <c r="NS123" s="31"/>
      <c r="NT123" s="31"/>
      <c r="NU123" s="31"/>
      <c r="NV123" s="31"/>
      <c r="NW123" s="31"/>
      <c r="NX123" s="31"/>
      <c r="NY123" s="31"/>
      <c r="NZ123" s="31"/>
      <c r="OA123" s="31"/>
      <c r="OB123" s="31"/>
      <c r="OC123" s="31"/>
      <c r="OD123" s="31"/>
      <c r="OE123" s="31"/>
      <c r="OF123" s="31"/>
      <c r="OG123" s="31"/>
      <c r="OH123" s="31"/>
      <c r="OI123" s="31"/>
      <c r="OJ123" s="31"/>
      <c r="OK123" s="31"/>
      <c r="OL123" s="31"/>
      <c r="OM123" s="31"/>
      <c r="ON123" s="31"/>
      <c r="OO123" s="31"/>
      <c r="OP123" s="31"/>
      <c r="OQ123" s="31"/>
      <c r="OR123" s="31"/>
      <c r="OS123" s="31"/>
      <c r="OT123" s="31"/>
      <c r="OU123" s="31"/>
      <c r="OV123" s="31"/>
      <c r="OW123" s="31"/>
      <c r="OX123" s="31"/>
      <c r="OY123" s="31"/>
      <c r="OZ123" s="31"/>
      <c r="PA123" s="31"/>
      <c r="PB123" s="31"/>
      <c r="PC123" s="31"/>
      <c r="PD123" s="31"/>
      <c r="PE123" s="31"/>
      <c r="PF123" s="31"/>
      <c r="PG123" s="31"/>
      <c r="PH123" s="31"/>
      <c r="PI123" s="31"/>
      <c r="PJ123" s="31"/>
      <c r="PK123" s="31"/>
      <c r="PL123" s="31"/>
      <c r="PM123" s="31"/>
      <c r="PN123" s="31"/>
      <c r="PO123" s="31"/>
      <c r="PP123" s="31"/>
      <c r="PQ123" s="31"/>
      <c r="PR123" s="31"/>
      <c r="PS123" s="31"/>
      <c r="PT123" s="31"/>
      <c r="PU123" s="31"/>
      <c r="PV123" s="31"/>
      <c r="PW123" s="31"/>
      <c r="PX123" s="31"/>
      <c r="PY123" s="31"/>
      <c r="PZ123" s="31"/>
      <c r="QA123" s="31"/>
      <c r="QB123" s="31"/>
      <c r="QC123" s="31"/>
    </row>
    <row r="124" spans="1:445">
      <c r="A124" s="36" t="s">
        <v>175</v>
      </c>
      <c r="B124" s="33" t="s">
        <v>27</v>
      </c>
      <c r="C124" s="33"/>
      <c r="D124" s="33" t="s">
        <v>31</v>
      </c>
      <c r="E124" s="33">
        <v>48</v>
      </c>
      <c r="F124" s="33">
        <v>375</v>
      </c>
      <c r="G124" s="33"/>
      <c r="H124" s="33"/>
      <c r="I124" s="33">
        <v>40</v>
      </c>
      <c r="J124" s="50">
        <v>40</v>
      </c>
      <c r="K124" s="33">
        <v>40</v>
      </c>
      <c r="L124" s="33">
        <v>40</v>
      </c>
      <c r="M124" s="33">
        <v>40</v>
      </c>
      <c r="N124" s="33">
        <v>40</v>
      </c>
      <c r="O124" s="33">
        <v>40</v>
      </c>
      <c r="P124" s="33">
        <v>143</v>
      </c>
      <c r="Q124" s="33"/>
      <c r="R124" s="33"/>
      <c r="S124" s="33"/>
      <c r="T124" s="20">
        <f t="shared" si="7"/>
        <v>423</v>
      </c>
      <c r="U124" s="20">
        <f t="shared" si="11"/>
        <v>0</v>
      </c>
      <c r="V124" s="34">
        <f t="shared" si="9"/>
        <v>1</v>
      </c>
      <c r="W124" s="37"/>
      <c r="X124" s="35" t="str">
        <f t="shared" si="10"/>
        <v/>
      </c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  <c r="DW124" s="31"/>
      <c r="DX124" s="31"/>
      <c r="DY124" s="31"/>
      <c r="DZ124" s="31"/>
      <c r="EA124" s="31"/>
      <c r="EB124" s="31"/>
      <c r="EC124" s="31"/>
      <c r="ED124" s="31"/>
      <c r="EE124" s="31"/>
      <c r="EF124" s="31"/>
      <c r="EG124" s="31"/>
      <c r="EH124" s="31"/>
      <c r="EI124" s="31"/>
      <c r="EJ124" s="31"/>
      <c r="EK124" s="31"/>
      <c r="EL124" s="31"/>
      <c r="EM124" s="31"/>
      <c r="EN124" s="31"/>
      <c r="EO124" s="31"/>
      <c r="EP124" s="31"/>
      <c r="EQ124" s="31"/>
      <c r="ER124" s="31"/>
      <c r="ES124" s="31"/>
      <c r="ET124" s="31"/>
      <c r="EU124" s="31"/>
      <c r="EV124" s="31"/>
      <c r="EW124" s="31"/>
      <c r="EX124" s="31"/>
      <c r="EY124" s="31"/>
      <c r="EZ124" s="31"/>
      <c r="FA124" s="31"/>
      <c r="FB124" s="31"/>
      <c r="FC124" s="31"/>
      <c r="FD124" s="31"/>
      <c r="FE124" s="31"/>
      <c r="FF124" s="31"/>
      <c r="FG124" s="31"/>
      <c r="FH124" s="31"/>
      <c r="FI124" s="31"/>
      <c r="FJ124" s="31"/>
      <c r="FK124" s="31"/>
      <c r="FL124" s="31"/>
      <c r="FM124" s="31"/>
      <c r="FN124" s="31"/>
      <c r="FO124" s="31"/>
      <c r="FP124" s="31"/>
      <c r="FQ124" s="31"/>
      <c r="FR124" s="31"/>
      <c r="FS124" s="31"/>
      <c r="FT124" s="31"/>
      <c r="FU124" s="31"/>
      <c r="FV124" s="31"/>
      <c r="FW124" s="31"/>
      <c r="FX124" s="31"/>
      <c r="FY124" s="31"/>
      <c r="FZ124" s="31"/>
      <c r="GA124" s="31"/>
      <c r="GB124" s="31"/>
      <c r="GC124" s="31"/>
      <c r="GD124" s="31"/>
      <c r="GE124" s="31"/>
      <c r="GF124" s="31"/>
      <c r="GG124" s="31"/>
      <c r="GH124" s="31"/>
      <c r="GI124" s="31"/>
      <c r="GJ124" s="31"/>
      <c r="GK124" s="31"/>
      <c r="GL124" s="31"/>
      <c r="GM124" s="31"/>
      <c r="GN124" s="31"/>
      <c r="GO124" s="31"/>
      <c r="GP124" s="31"/>
      <c r="GQ124" s="31"/>
      <c r="GR124" s="31"/>
      <c r="GS124" s="31"/>
      <c r="GT124" s="31"/>
      <c r="GU124" s="31"/>
      <c r="GV124" s="31"/>
      <c r="GW124" s="31"/>
      <c r="GX124" s="31"/>
      <c r="GY124" s="31"/>
      <c r="GZ124" s="31"/>
      <c r="HA124" s="31"/>
      <c r="HB124" s="31"/>
      <c r="HC124" s="31"/>
      <c r="HD124" s="31"/>
      <c r="HE124" s="31"/>
      <c r="HF124" s="31"/>
      <c r="HG124" s="31"/>
      <c r="HH124" s="31"/>
      <c r="HI124" s="31"/>
      <c r="HJ124" s="31"/>
      <c r="HK124" s="31"/>
      <c r="HL124" s="31"/>
      <c r="HM124" s="31"/>
      <c r="HN124" s="31"/>
      <c r="HO124" s="31"/>
      <c r="HP124" s="31"/>
      <c r="HQ124" s="31"/>
      <c r="HR124" s="31"/>
      <c r="HS124" s="31"/>
      <c r="HT124" s="31"/>
      <c r="HU124" s="31"/>
      <c r="HV124" s="31"/>
      <c r="HW124" s="31"/>
      <c r="HX124" s="31"/>
      <c r="HY124" s="31"/>
      <c r="HZ124" s="31"/>
      <c r="IA124" s="31"/>
      <c r="IB124" s="31"/>
      <c r="IC124" s="31"/>
      <c r="ID124" s="31"/>
      <c r="IE124" s="31"/>
      <c r="IF124" s="31"/>
      <c r="IG124" s="31"/>
      <c r="IH124" s="31"/>
      <c r="II124" s="31"/>
      <c r="IJ124" s="31"/>
      <c r="IK124" s="31"/>
      <c r="IL124" s="31"/>
      <c r="IM124" s="31"/>
      <c r="IN124" s="31"/>
      <c r="IO124" s="31"/>
      <c r="IP124" s="31"/>
      <c r="IQ124" s="31"/>
      <c r="IR124" s="31"/>
      <c r="IS124" s="31"/>
      <c r="IT124" s="31"/>
      <c r="IU124" s="31"/>
      <c r="IV124" s="31"/>
      <c r="IW124" s="31"/>
      <c r="IX124" s="31"/>
      <c r="IY124" s="31"/>
      <c r="IZ124" s="31"/>
      <c r="JA124" s="31"/>
      <c r="JB124" s="31"/>
      <c r="JC124" s="31"/>
      <c r="JD124" s="31"/>
      <c r="JE124" s="31"/>
      <c r="JF124" s="31"/>
      <c r="JG124" s="31"/>
      <c r="JH124" s="31"/>
      <c r="JI124" s="31"/>
      <c r="JJ124" s="31"/>
      <c r="JK124" s="31"/>
      <c r="JL124" s="31"/>
      <c r="JM124" s="31"/>
      <c r="JN124" s="31"/>
      <c r="JO124" s="31"/>
      <c r="JP124" s="31"/>
      <c r="JQ124" s="31"/>
      <c r="JR124" s="31"/>
      <c r="JS124" s="31"/>
      <c r="JT124" s="31"/>
      <c r="JU124" s="31"/>
      <c r="JV124" s="31"/>
      <c r="JW124" s="31"/>
      <c r="JX124" s="31"/>
      <c r="JY124" s="31"/>
      <c r="JZ124" s="31"/>
      <c r="KA124" s="31"/>
      <c r="KB124" s="31"/>
      <c r="KC124" s="31"/>
      <c r="KD124" s="31"/>
      <c r="KE124" s="31"/>
      <c r="KF124" s="31"/>
      <c r="KG124" s="31"/>
      <c r="KH124" s="31"/>
      <c r="KI124" s="31"/>
      <c r="KJ124" s="31"/>
      <c r="KK124" s="31"/>
      <c r="KL124" s="31"/>
      <c r="KM124" s="31"/>
      <c r="KN124" s="31"/>
      <c r="KO124" s="31"/>
      <c r="KP124" s="31"/>
      <c r="KQ124" s="31"/>
      <c r="KR124" s="31"/>
      <c r="KS124" s="31"/>
      <c r="KT124" s="31"/>
      <c r="KU124" s="31"/>
      <c r="KV124" s="31"/>
      <c r="KW124" s="31"/>
      <c r="KX124" s="31"/>
      <c r="KY124" s="31"/>
      <c r="KZ124" s="31"/>
      <c r="LA124" s="31"/>
      <c r="LB124" s="31"/>
      <c r="LC124" s="31"/>
      <c r="LD124" s="31"/>
      <c r="LE124" s="31"/>
      <c r="LF124" s="31"/>
      <c r="LG124" s="31"/>
      <c r="LH124" s="31"/>
      <c r="LI124" s="31"/>
      <c r="LJ124" s="31"/>
      <c r="LK124" s="31"/>
      <c r="LL124" s="31"/>
      <c r="LM124" s="31"/>
      <c r="LN124" s="31"/>
      <c r="LO124" s="31"/>
      <c r="LP124" s="31"/>
      <c r="LQ124" s="31"/>
      <c r="LR124" s="31"/>
      <c r="LS124" s="31"/>
      <c r="LT124" s="31"/>
      <c r="LU124" s="31"/>
      <c r="LV124" s="31"/>
      <c r="LW124" s="31"/>
      <c r="LX124" s="31"/>
      <c r="LY124" s="31"/>
      <c r="LZ124" s="31"/>
      <c r="MA124" s="31"/>
      <c r="MB124" s="31"/>
      <c r="MC124" s="31"/>
      <c r="MD124" s="31"/>
      <c r="ME124" s="31"/>
      <c r="MF124" s="31"/>
      <c r="MG124" s="31"/>
      <c r="MH124" s="31"/>
      <c r="MI124" s="31"/>
      <c r="MJ124" s="31"/>
      <c r="MK124" s="31"/>
      <c r="ML124" s="31"/>
      <c r="MM124" s="31"/>
      <c r="MN124" s="31"/>
      <c r="MO124" s="31"/>
      <c r="MP124" s="31"/>
      <c r="MQ124" s="31"/>
      <c r="MR124" s="31"/>
      <c r="MS124" s="31"/>
      <c r="MT124" s="31"/>
      <c r="MU124" s="31"/>
      <c r="MV124" s="31"/>
      <c r="MW124" s="31"/>
      <c r="MX124" s="31"/>
      <c r="MY124" s="31"/>
      <c r="MZ124" s="31"/>
      <c r="NA124" s="31"/>
      <c r="NB124" s="31"/>
      <c r="NC124" s="31"/>
      <c r="ND124" s="31"/>
      <c r="NE124" s="31"/>
      <c r="NF124" s="31"/>
      <c r="NG124" s="31"/>
      <c r="NH124" s="31"/>
      <c r="NI124" s="31"/>
      <c r="NJ124" s="31"/>
      <c r="NK124" s="31"/>
      <c r="NL124" s="31"/>
      <c r="NM124" s="31"/>
      <c r="NN124" s="31"/>
      <c r="NO124" s="31"/>
      <c r="NP124" s="31"/>
      <c r="NQ124" s="31"/>
      <c r="NR124" s="31"/>
      <c r="NS124" s="31"/>
      <c r="NT124" s="31"/>
      <c r="NU124" s="31"/>
      <c r="NV124" s="31"/>
      <c r="NW124" s="31"/>
      <c r="NX124" s="31"/>
      <c r="NY124" s="31"/>
      <c r="NZ124" s="31"/>
      <c r="OA124" s="31"/>
      <c r="OB124" s="31"/>
      <c r="OC124" s="31"/>
      <c r="OD124" s="31"/>
      <c r="OE124" s="31"/>
      <c r="OF124" s="31"/>
      <c r="OG124" s="31"/>
      <c r="OH124" s="31"/>
      <c r="OI124" s="31"/>
      <c r="OJ124" s="31"/>
      <c r="OK124" s="31"/>
      <c r="OL124" s="31"/>
      <c r="OM124" s="31"/>
      <c r="ON124" s="31"/>
      <c r="OO124" s="31"/>
      <c r="OP124" s="31"/>
      <c r="OQ124" s="31"/>
      <c r="OR124" s="31"/>
      <c r="OS124" s="31"/>
      <c r="OT124" s="31"/>
      <c r="OU124" s="31"/>
      <c r="OV124" s="31"/>
      <c r="OW124" s="31"/>
      <c r="OX124" s="31"/>
      <c r="OY124" s="31"/>
      <c r="OZ124" s="31"/>
      <c r="PA124" s="31"/>
      <c r="PB124" s="31"/>
      <c r="PC124" s="31"/>
      <c r="PD124" s="31"/>
      <c r="PE124" s="31"/>
      <c r="PF124" s="31"/>
      <c r="PG124" s="31"/>
      <c r="PH124" s="31"/>
      <c r="PI124" s="31"/>
      <c r="PJ124" s="31"/>
      <c r="PK124" s="31"/>
      <c r="PL124" s="31"/>
      <c r="PM124" s="31"/>
      <c r="PN124" s="31"/>
      <c r="PO124" s="31"/>
      <c r="PP124" s="31"/>
      <c r="PQ124" s="31"/>
      <c r="PR124" s="31"/>
      <c r="PS124" s="31"/>
      <c r="PT124" s="31"/>
      <c r="PU124" s="31"/>
      <c r="PV124" s="31"/>
      <c r="PW124" s="31"/>
      <c r="PX124" s="31"/>
      <c r="PY124" s="31"/>
      <c r="PZ124" s="31"/>
      <c r="QA124" s="31"/>
      <c r="QB124" s="31"/>
      <c r="QC124" s="31"/>
    </row>
    <row r="125" spans="1:445">
      <c r="A125" s="36" t="s">
        <v>176</v>
      </c>
      <c r="B125" s="33" t="s">
        <v>27</v>
      </c>
      <c r="C125" s="33"/>
      <c r="D125" s="33" t="s">
        <v>92</v>
      </c>
      <c r="E125" s="33"/>
      <c r="F125" s="33">
        <v>600</v>
      </c>
      <c r="G125" s="33"/>
      <c r="H125" s="33"/>
      <c r="I125" s="33">
        <v>100</v>
      </c>
      <c r="J125" s="33">
        <v>100</v>
      </c>
      <c r="K125" s="33">
        <v>100</v>
      </c>
      <c r="L125" s="33">
        <v>100</v>
      </c>
      <c r="M125" s="33">
        <v>100</v>
      </c>
      <c r="N125" s="33">
        <v>100</v>
      </c>
      <c r="O125" s="33"/>
      <c r="P125" s="33"/>
      <c r="Q125" s="33"/>
      <c r="R125" s="33"/>
      <c r="S125" s="33"/>
      <c r="T125" s="20">
        <f t="shared" si="7"/>
        <v>600</v>
      </c>
      <c r="U125" s="20">
        <f t="shared" si="11"/>
        <v>0</v>
      </c>
      <c r="V125" s="34">
        <f t="shared" si="9"/>
        <v>1</v>
      </c>
      <c r="W125" s="37"/>
      <c r="X125" s="35" t="str">
        <f t="shared" si="10"/>
        <v/>
      </c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  <c r="DW125" s="31"/>
      <c r="DX125" s="31"/>
      <c r="DY125" s="31"/>
      <c r="DZ125" s="31"/>
      <c r="EA125" s="31"/>
      <c r="EB125" s="31"/>
      <c r="EC125" s="31"/>
      <c r="ED125" s="31"/>
      <c r="EE125" s="31"/>
      <c r="EF125" s="31"/>
      <c r="EG125" s="31"/>
      <c r="EH125" s="31"/>
      <c r="EI125" s="31"/>
      <c r="EJ125" s="31"/>
      <c r="EK125" s="31"/>
      <c r="EL125" s="31"/>
      <c r="EM125" s="31"/>
      <c r="EN125" s="31"/>
      <c r="EO125" s="31"/>
      <c r="EP125" s="31"/>
      <c r="EQ125" s="31"/>
      <c r="ER125" s="31"/>
      <c r="ES125" s="31"/>
      <c r="ET125" s="31"/>
      <c r="EU125" s="31"/>
      <c r="EV125" s="31"/>
      <c r="EW125" s="31"/>
      <c r="EX125" s="31"/>
      <c r="EY125" s="31"/>
      <c r="EZ125" s="31"/>
      <c r="FA125" s="31"/>
      <c r="FB125" s="31"/>
      <c r="FC125" s="31"/>
      <c r="FD125" s="31"/>
      <c r="FE125" s="31"/>
      <c r="FF125" s="31"/>
      <c r="FG125" s="31"/>
      <c r="FH125" s="31"/>
      <c r="FI125" s="31"/>
      <c r="FJ125" s="31"/>
      <c r="FK125" s="31"/>
      <c r="FL125" s="31"/>
      <c r="FM125" s="31"/>
      <c r="FN125" s="31"/>
      <c r="FO125" s="31"/>
      <c r="FP125" s="31"/>
      <c r="FQ125" s="31"/>
      <c r="FR125" s="31"/>
      <c r="FS125" s="31"/>
      <c r="FT125" s="31"/>
      <c r="FU125" s="31"/>
      <c r="FV125" s="31"/>
      <c r="FW125" s="31"/>
      <c r="FX125" s="31"/>
      <c r="FY125" s="31"/>
      <c r="FZ125" s="31"/>
      <c r="GA125" s="31"/>
      <c r="GB125" s="31"/>
      <c r="GC125" s="31"/>
      <c r="GD125" s="31"/>
      <c r="GE125" s="31"/>
      <c r="GF125" s="31"/>
      <c r="GG125" s="31"/>
      <c r="GH125" s="31"/>
      <c r="GI125" s="31"/>
      <c r="GJ125" s="31"/>
      <c r="GK125" s="31"/>
      <c r="GL125" s="31"/>
      <c r="GM125" s="31"/>
      <c r="GN125" s="31"/>
      <c r="GO125" s="31"/>
      <c r="GP125" s="31"/>
      <c r="GQ125" s="31"/>
      <c r="GR125" s="31"/>
      <c r="GS125" s="31"/>
      <c r="GT125" s="31"/>
      <c r="GU125" s="31"/>
      <c r="GV125" s="31"/>
      <c r="GW125" s="31"/>
      <c r="GX125" s="31"/>
      <c r="GY125" s="31"/>
      <c r="GZ125" s="31"/>
      <c r="HA125" s="31"/>
      <c r="HB125" s="31"/>
      <c r="HC125" s="31"/>
      <c r="HD125" s="31"/>
      <c r="HE125" s="31"/>
      <c r="HF125" s="31"/>
      <c r="HG125" s="31"/>
      <c r="HH125" s="31"/>
      <c r="HI125" s="31"/>
      <c r="HJ125" s="31"/>
      <c r="HK125" s="31"/>
      <c r="HL125" s="31"/>
      <c r="HM125" s="31"/>
      <c r="HN125" s="31"/>
      <c r="HO125" s="31"/>
      <c r="HP125" s="31"/>
      <c r="HQ125" s="31"/>
      <c r="HR125" s="31"/>
      <c r="HS125" s="31"/>
      <c r="HT125" s="31"/>
      <c r="HU125" s="31"/>
      <c r="HV125" s="31"/>
      <c r="HW125" s="31"/>
      <c r="HX125" s="31"/>
      <c r="HY125" s="31"/>
      <c r="HZ125" s="31"/>
      <c r="IA125" s="31"/>
      <c r="IB125" s="31"/>
      <c r="IC125" s="31"/>
      <c r="ID125" s="31"/>
      <c r="IE125" s="31"/>
      <c r="IF125" s="31"/>
      <c r="IG125" s="31"/>
      <c r="IH125" s="31"/>
      <c r="II125" s="31"/>
      <c r="IJ125" s="31"/>
      <c r="IK125" s="31"/>
      <c r="IL125" s="31"/>
      <c r="IM125" s="31"/>
      <c r="IN125" s="31"/>
      <c r="IO125" s="31"/>
      <c r="IP125" s="31"/>
      <c r="IQ125" s="31"/>
      <c r="IR125" s="31"/>
      <c r="IS125" s="31"/>
      <c r="IT125" s="31"/>
      <c r="IU125" s="31"/>
      <c r="IV125" s="31"/>
      <c r="IW125" s="31"/>
      <c r="IX125" s="31"/>
      <c r="IY125" s="31"/>
      <c r="IZ125" s="31"/>
      <c r="JA125" s="31"/>
      <c r="JB125" s="31"/>
      <c r="JC125" s="31"/>
      <c r="JD125" s="31"/>
      <c r="JE125" s="31"/>
      <c r="JF125" s="31"/>
      <c r="JG125" s="31"/>
      <c r="JH125" s="31"/>
      <c r="JI125" s="31"/>
      <c r="JJ125" s="31"/>
      <c r="JK125" s="31"/>
      <c r="JL125" s="31"/>
      <c r="JM125" s="31"/>
      <c r="JN125" s="31"/>
      <c r="JO125" s="31"/>
      <c r="JP125" s="31"/>
      <c r="JQ125" s="31"/>
      <c r="JR125" s="31"/>
      <c r="JS125" s="31"/>
      <c r="JT125" s="31"/>
      <c r="JU125" s="31"/>
      <c r="JV125" s="31"/>
      <c r="JW125" s="31"/>
      <c r="JX125" s="31"/>
      <c r="JY125" s="31"/>
      <c r="JZ125" s="31"/>
      <c r="KA125" s="31"/>
      <c r="KB125" s="31"/>
      <c r="KC125" s="31"/>
      <c r="KD125" s="31"/>
      <c r="KE125" s="31"/>
      <c r="KF125" s="31"/>
      <c r="KG125" s="31"/>
      <c r="KH125" s="31"/>
      <c r="KI125" s="31"/>
      <c r="KJ125" s="31"/>
      <c r="KK125" s="31"/>
      <c r="KL125" s="31"/>
      <c r="KM125" s="31"/>
      <c r="KN125" s="31"/>
      <c r="KO125" s="31"/>
      <c r="KP125" s="31"/>
      <c r="KQ125" s="31"/>
      <c r="KR125" s="31"/>
      <c r="KS125" s="31"/>
      <c r="KT125" s="31"/>
      <c r="KU125" s="31"/>
      <c r="KV125" s="31"/>
      <c r="KW125" s="31"/>
      <c r="KX125" s="31"/>
      <c r="KY125" s="31"/>
      <c r="KZ125" s="31"/>
      <c r="LA125" s="31"/>
      <c r="LB125" s="31"/>
      <c r="LC125" s="31"/>
      <c r="LD125" s="31"/>
      <c r="LE125" s="31"/>
      <c r="LF125" s="31"/>
      <c r="LG125" s="31"/>
      <c r="LH125" s="31"/>
      <c r="LI125" s="31"/>
      <c r="LJ125" s="31"/>
      <c r="LK125" s="31"/>
      <c r="LL125" s="31"/>
      <c r="LM125" s="31"/>
      <c r="LN125" s="31"/>
      <c r="LO125" s="31"/>
      <c r="LP125" s="31"/>
      <c r="LQ125" s="31"/>
      <c r="LR125" s="31"/>
      <c r="LS125" s="31"/>
      <c r="LT125" s="31"/>
      <c r="LU125" s="31"/>
      <c r="LV125" s="31"/>
      <c r="LW125" s="31"/>
      <c r="LX125" s="31"/>
      <c r="LY125" s="31"/>
      <c r="LZ125" s="31"/>
      <c r="MA125" s="31"/>
      <c r="MB125" s="31"/>
      <c r="MC125" s="31"/>
      <c r="MD125" s="31"/>
      <c r="ME125" s="31"/>
      <c r="MF125" s="31"/>
      <c r="MG125" s="31"/>
      <c r="MH125" s="31"/>
      <c r="MI125" s="31"/>
      <c r="MJ125" s="31"/>
      <c r="MK125" s="31"/>
      <c r="ML125" s="31"/>
      <c r="MM125" s="31"/>
      <c r="MN125" s="31"/>
      <c r="MO125" s="31"/>
      <c r="MP125" s="31"/>
      <c r="MQ125" s="31"/>
      <c r="MR125" s="31"/>
      <c r="MS125" s="31"/>
      <c r="MT125" s="31"/>
      <c r="MU125" s="31"/>
      <c r="MV125" s="31"/>
      <c r="MW125" s="31"/>
      <c r="MX125" s="31"/>
      <c r="MY125" s="31"/>
      <c r="MZ125" s="31"/>
      <c r="NA125" s="31"/>
      <c r="NB125" s="31"/>
      <c r="NC125" s="31"/>
      <c r="ND125" s="31"/>
      <c r="NE125" s="31"/>
      <c r="NF125" s="31"/>
      <c r="NG125" s="31"/>
      <c r="NH125" s="31"/>
      <c r="NI125" s="31"/>
      <c r="NJ125" s="31"/>
      <c r="NK125" s="31"/>
      <c r="NL125" s="31"/>
      <c r="NM125" s="31"/>
      <c r="NN125" s="31"/>
      <c r="NO125" s="31"/>
      <c r="NP125" s="31"/>
      <c r="NQ125" s="31"/>
      <c r="NR125" s="31"/>
      <c r="NS125" s="31"/>
      <c r="NT125" s="31"/>
      <c r="NU125" s="31"/>
      <c r="NV125" s="31"/>
      <c r="NW125" s="31"/>
      <c r="NX125" s="31"/>
      <c r="NY125" s="31"/>
      <c r="NZ125" s="31"/>
      <c r="OA125" s="31"/>
      <c r="OB125" s="31"/>
      <c r="OC125" s="31"/>
      <c r="OD125" s="31"/>
      <c r="OE125" s="31"/>
      <c r="OF125" s="31"/>
      <c r="OG125" s="31"/>
      <c r="OH125" s="31"/>
      <c r="OI125" s="31"/>
      <c r="OJ125" s="31"/>
      <c r="OK125" s="31"/>
      <c r="OL125" s="31"/>
      <c r="OM125" s="31"/>
      <c r="ON125" s="31"/>
      <c r="OO125" s="31"/>
      <c r="OP125" s="31"/>
      <c r="OQ125" s="31"/>
      <c r="OR125" s="31"/>
      <c r="OS125" s="31"/>
      <c r="OT125" s="31"/>
      <c r="OU125" s="31"/>
      <c r="OV125" s="31"/>
      <c r="OW125" s="31"/>
      <c r="OX125" s="31"/>
      <c r="OY125" s="31"/>
      <c r="OZ125" s="31"/>
      <c r="PA125" s="31"/>
      <c r="PB125" s="31"/>
      <c r="PC125" s="31"/>
      <c r="PD125" s="31"/>
      <c r="PE125" s="31"/>
      <c r="PF125" s="31"/>
      <c r="PG125" s="31"/>
      <c r="PH125" s="31"/>
      <c r="PI125" s="31"/>
      <c r="PJ125" s="31"/>
      <c r="PK125" s="31"/>
      <c r="PL125" s="31"/>
      <c r="PM125" s="31"/>
      <c r="PN125" s="31"/>
      <c r="PO125" s="31"/>
      <c r="PP125" s="31"/>
      <c r="PQ125" s="31"/>
      <c r="PR125" s="31"/>
      <c r="PS125" s="31"/>
      <c r="PT125" s="31"/>
      <c r="PU125" s="31"/>
      <c r="PV125" s="31"/>
      <c r="PW125" s="31"/>
      <c r="PX125" s="31"/>
      <c r="PY125" s="31"/>
      <c r="PZ125" s="31"/>
      <c r="QA125" s="31"/>
      <c r="QB125" s="31"/>
      <c r="QC125" s="31"/>
    </row>
    <row r="126" spans="1:445">
      <c r="A126" s="36" t="s">
        <v>176</v>
      </c>
      <c r="B126" s="33" t="s">
        <v>27</v>
      </c>
      <c r="C126" s="33">
        <v>100</v>
      </c>
      <c r="D126" s="33" t="s">
        <v>133</v>
      </c>
      <c r="E126" s="33"/>
      <c r="F126" s="33">
        <v>1090</v>
      </c>
      <c r="G126" s="33">
        <v>489</v>
      </c>
      <c r="H126" s="33"/>
      <c r="I126" s="33">
        <v>100</v>
      </c>
      <c r="J126" s="33">
        <v>100</v>
      </c>
      <c r="K126" s="33">
        <v>100</v>
      </c>
      <c r="L126" s="33">
        <v>100</v>
      </c>
      <c r="M126" s="33">
        <v>100</v>
      </c>
      <c r="N126" s="33">
        <v>101</v>
      </c>
      <c r="O126" s="33"/>
      <c r="P126" s="33"/>
      <c r="Q126" s="33"/>
      <c r="R126" s="33"/>
      <c r="S126" s="33"/>
      <c r="T126" s="20">
        <f t="shared" si="7"/>
        <v>1090</v>
      </c>
      <c r="U126" s="20">
        <f t="shared" si="11"/>
        <v>0</v>
      </c>
      <c r="V126" s="34">
        <f t="shared" si="9"/>
        <v>1</v>
      </c>
      <c r="W126" s="37"/>
      <c r="X126" s="35" t="str">
        <f t="shared" si="10"/>
        <v/>
      </c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  <c r="CJ126" s="31"/>
      <c r="CK126" s="31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  <c r="DW126" s="31"/>
      <c r="DX126" s="31"/>
      <c r="DY126" s="31"/>
      <c r="DZ126" s="31"/>
      <c r="EA126" s="31"/>
      <c r="EB126" s="31"/>
      <c r="EC126" s="31"/>
      <c r="ED126" s="31"/>
      <c r="EE126" s="31"/>
      <c r="EF126" s="31"/>
      <c r="EG126" s="31"/>
      <c r="EH126" s="31"/>
      <c r="EI126" s="31"/>
      <c r="EJ126" s="31"/>
      <c r="EK126" s="31"/>
      <c r="EL126" s="31"/>
      <c r="EM126" s="31"/>
      <c r="EN126" s="31"/>
      <c r="EO126" s="31"/>
      <c r="EP126" s="31"/>
      <c r="EQ126" s="31"/>
      <c r="ER126" s="31"/>
      <c r="ES126" s="31"/>
      <c r="ET126" s="31"/>
      <c r="EU126" s="31"/>
      <c r="EV126" s="31"/>
      <c r="EW126" s="31"/>
      <c r="EX126" s="31"/>
      <c r="EY126" s="31"/>
      <c r="EZ126" s="31"/>
      <c r="FA126" s="31"/>
      <c r="FB126" s="31"/>
      <c r="FC126" s="31"/>
      <c r="FD126" s="31"/>
      <c r="FE126" s="31"/>
      <c r="FF126" s="31"/>
      <c r="FG126" s="31"/>
      <c r="FH126" s="31"/>
      <c r="FI126" s="31"/>
      <c r="FJ126" s="31"/>
      <c r="FK126" s="31"/>
      <c r="FL126" s="31"/>
      <c r="FM126" s="31"/>
      <c r="FN126" s="31"/>
      <c r="FO126" s="31"/>
      <c r="FP126" s="31"/>
      <c r="FQ126" s="31"/>
      <c r="FR126" s="31"/>
      <c r="FS126" s="31"/>
      <c r="FT126" s="31"/>
      <c r="FU126" s="31"/>
      <c r="FV126" s="31"/>
      <c r="FW126" s="31"/>
      <c r="FX126" s="31"/>
      <c r="FY126" s="31"/>
      <c r="FZ126" s="31"/>
      <c r="GA126" s="31"/>
      <c r="GB126" s="31"/>
      <c r="GC126" s="31"/>
      <c r="GD126" s="31"/>
      <c r="GE126" s="31"/>
      <c r="GF126" s="31"/>
      <c r="GG126" s="31"/>
      <c r="GH126" s="31"/>
      <c r="GI126" s="31"/>
      <c r="GJ126" s="31"/>
      <c r="GK126" s="31"/>
      <c r="GL126" s="31"/>
      <c r="GM126" s="31"/>
      <c r="GN126" s="31"/>
      <c r="GO126" s="31"/>
      <c r="GP126" s="31"/>
      <c r="GQ126" s="31"/>
      <c r="GR126" s="31"/>
      <c r="GS126" s="31"/>
      <c r="GT126" s="31"/>
      <c r="GU126" s="31"/>
      <c r="GV126" s="31"/>
      <c r="GW126" s="31"/>
      <c r="GX126" s="31"/>
      <c r="GY126" s="31"/>
      <c r="GZ126" s="31"/>
      <c r="HA126" s="31"/>
      <c r="HB126" s="31"/>
      <c r="HC126" s="31"/>
      <c r="HD126" s="31"/>
      <c r="HE126" s="31"/>
      <c r="HF126" s="31"/>
      <c r="HG126" s="31"/>
      <c r="HH126" s="31"/>
      <c r="HI126" s="31"/>
      <c r="HJ126" s="31"/>
      <c r="HK126" s="31"/>
      <c r="HL126" s="31"/>
      <c r="HM126" s="31"/>
      <c r="HN126" s="31"/>
      <c r="HO126" s="31"/>
      <c r="HP126" s="31"/>
      <c r="HQ126" s="31"/>
      <c r="HR126" s="31"/>
      <c r="HS126" s="31"/>
      <c r="HT126" s="31"/>
      <c r="HU126" s="31"/>
      <c r="HV126" s="31"/>
      <c r="HW126" s="31"/>
      <c r="HX126" s="31"/>
      <c r="HY126" s="31"/>
      <c r="HZ126" s="31"/>
      <c r="IA126" s="31"/>
      <c r="IB126" s="31"/>
      <c r="IC126" s="31"/>
      <c r="ID126" s="31"/>
      <c r="IE126" s="31"/>
      <c r="IF126" s="31"/>
      <c r="IG126" s="31"/>
      <c r="IH126" s="31"/>
      <c r="II126" s="31"/>
      <c r="IJ126" s="31"/>
      <c r="IK126" s="31"/>
      <c r="IL126" s="31"/>
      <c r="IM126" s="31"/>
      <c r="IN126" s="31"/>
      <c r="IO126" s="31"/>
      <c r="IP126" s="31"/>
      <c r="IQ126" s="31"/>
      <c r="IR126" s="31"/>
      <c r="IS126" s="31"/>
      <c r="IT126" s="31"/>
      <c r="IU126" s="31"/>
      <c r="IV126" s="31"/>
      <c r="IW126" s="31"/>
      <c r="IX126" s="31"/>
      <c r="IY126" s="31"/>
      <c r="IZ126" s="31"/>
      <c r="JA126" s="31"/>
      <c r="JB126" s="31"/>
      <c r="JC126" s="31"/>
      <c r="JD126" s="31"/>
      <c r="JE126" s="31"/>
      <c r="JF126" s="31"/>
      <c r="JG126" s="31"/>
      <c r="JH126" s="31"/>
      <c r="JI126" s="31"/>
      <c r="JJ126" s="31"/>
      <c r="JK126" s="31"/>
      <c r="JL126" s="31"/>
      <c r="JM126" s="31"/>
      <c r="JN126" s="31"/>
      <c r="JO126" s="31"/>
      <c r="JP126" s="31"/>
      <c r="JQ126" s="31"/>
      <c r="JR126" s="31"/>
      <c r="JS126" s="31"/>
      <c r="JT126" s="31"/>
      <c r="JU126" s="31"/>
      <c r="JV126" s="31"/>
      <c r="JW126" s="31"/>
      <c r="JX126" s="31"/>
      <c r="JY126" s="31"/>
      <c r="JZ126" s="31"/>
      <c r="KA126" s="31"/>
      <c r="KB126" s="31"/>
      <c r="KC126" s="31"/>
      <c r="KD126" s="31"/>
      <c r="KE126" s="31"/>
      <c r="KF126" s="31"/>
      <c r="KG126" s="31"/>
      <c r="KH126" s="31"/>
      <c r="KI126" s="31"/>
      <c r="KJ126" s="31"/>
      <c r="KK126" s="31"/>
      <c r="KL126" s="31"/>
      <c r="KM126" s="31"/>
      <c r="KN126" s="31"/>
      <c r="KO126" s="31"/>
      <c r="KP126" s="31"/>
      <c r="KQ126" s="31"/>
      <c r="KR126" s="31"/>
      <c r="KS126" s="31"/>
      <c r="KT126" s="31"/>
      <c r="KU126" s="31"/>
      <c r="KV126" s="31"/>
      <c r="KW126" s="31"/>
      <c r="KX126" s="31"/>
      <c r="KY126" s="31"/>
      <c r="KZ126" s="31"/>
      <c r="LA126" s="31"/>
      <c r="LB126" s="31"/>
      <c r="LC126" s="31"/>
      <c r="LD126" s="31"/>
      <c r="LE126" s="31"/>
      <c r="LF126" s="31"/>
      <c r="LG126" s="31"/>
      <c r="LH126" s="31"/>
      <c r="LI126" s="31"/>
      <c r="LJ126" s="31"/>
      <c r="LK126" s="31"/>
      <c r="LL126" s="31"/>
      <c r="LM126" s="31"/>
      <c r="LN126" s="31"/>
      <c r="LO126" s="31"/>
      <c r="LP126" s="31"/>
      <c r="LQ126" s="31"/>
      <c r="LR126" s="31"/>
      <c r="LS126" s="31"/>
      <c r="LT126" s="31"/>
      <c r="LU126" s="31"/>
      <c r="LV126" s="31"/>
      <c r="LW126" s="31"/>
      <c r="LX126" s="31"/>
      <c r="LY126" s="31"/>
      <c r="LZ126" s="31"/>
      <c r="MA126" s="31"/>
      <c r="MB126" s="31"/>
      <c r="MC126" s="31"/>
      <c r="MD126" s="31"/>
      <c r="ME126" s="31"/>
      <c r="MF126" s="31"/>
      <c r="MG126" s="31"/>
      <c r="MH126" s="31"/>
      <c r="MI126" s="31"/>
      <c r="MJ126" s="31"/>
      <c r="MK126" s="31"/>
      <c r="ML126" s="31"/>
      <c r="MM126" s="31"/>
      <c r="MN126" s="31"/>
      <c r="MO126" s="31"/>
      <c r="MP126" s="31"/>
      <c r="MQ126" s="31"/>
      <c r="MR126" s="31"/>
      <c r="MS126" s="31"/>
      <c r="MT126" s="31"/>
      <c r="MU126" s="31"/>
      <c r="MV126" s="31"/>
      <c r="MW126" s="31"/>
      <c r="MX126" s="31"/>
      <c r="MY126" s="31"/>
      <c r="MZ126" s="31"/>
      <c r="NA126" s="31"/>
      <c r="NB126" s="31"/>
      <c r="NC126" s="31"/>
      <c r="ND126" s="31"/>
      <c r="NE126" s="31"/>
      <c r="NF126" s="31"/>
      <c r="NG126" s="31"/>
      <c r="NH126" s="31"/>
      <c r="NI126" s="31"/>
      <c r="NJ126" s="31"/>
      <c r="NK126" s="31"/>
      <c r="NL126" s="31"/>
      <c r="NM126" s="31"/>
      <c r="NN126" s="31"/>
      <c r="NO126" s="31"/>
      <c r="NP126" s="31"/>
      <c r="NQ126" s="31"/>
      <c r="NR126" s="31"/>
      <c r="NS126" s="31"/>
      <c r="NT126" s="31"/>
      <c r="NU126" s="31"/>
      <c r="NV126" s="31"/>
      <c r="NW126" s="31"/>
      <c r="NX126" s="31"/>
      <c r="NY126" s="31"/>
      <c r="NZ126" s="31"/>
      <c r="OA126" s="31"/>
      <c r="OB126" s="31"/>
      <c r="OC126" s="31"/>
      <c r="OD126" s="31"/>
      <c r="OE126" s="31"/>
      <c r="OF126" s="31"/>
      <c r="OG126" s="31"/>
      <c r="OH126" s="31"/>
      <c r="OI126" s="31"/>
      <c r="OJ126" s="31"/>
      <c r="OK126" s="31"/>
      <c r="OL126" s="31"/>
      <c r="OM126" s="31"/>
      <c r="ON126" s="31"/>
      <c r="OO126" s="31"/>
      <c r="OP126" s="31"/>
      <c r="OQ126" s="31"/>
      <c r="OR126" s="31"/>
      <c r="OS126" s="31"/>
      <c r="OT126" s="31"/>
      <c r="OU126" s="31"/>
      <c r="OV126" s="31"/>
      <c r="OW126" s="31"/>
      <c r="OX126" s="31"/>
      <c r="OY126" s="31"/>
      <c r="OZ126" s="31"/>
      <c r="PA126" s="31"/>
      <c r="PB126" s="31"/>
      <c r="PC126" s="31"/>
      <c r="PD126" s="31"/>
      <c r="PE126" s="31"/>
      <c r="PF126" s="31"/>
      <c r="PG126" s="31"/>
      <c r="PH126" s="31"/>
      <c r="PI126" s="31"/>
      <c r="PJ126" s="31"/>
      <c r="PK126" s="31"/>
      <c r="PL126" s="31"/>
      <c r="PM126" s="31"/>
      <c r="PN126" s="31"/>
      <c r="PO126" s="31"/>
      <c r="PP126" s="31"/>
      <c r="PQ126" s="31"/>
      <c r="PR126" s="31"/>
      <c r="PS126" s="31"/>
      <c r="PT126" s="31"/>
      <c r="PU126" s="31"/>
      <c r="PV126" s="31"/>
      <c r="PW126" s="31"/>
      <c r="PX126" s="31"/>
      <c r="PY126" s="31"/>
      <c r="PZ126" s="31"/>
      <c r="QA126" s="31"/>
      <c r="QB126" s="31"/>
      <c r="QC126" s="31"/>
    </row>
    <row r="127" spans="1:445">
      <c r="A127" s="36" t="s">
        <v>177</v>
      </c>
      <c r="B127" s="33" t="s">
        <v>27</v>
      </c>
      <c r="C127" s="33">
        <v>120</v>
      </c>
      <c r="D127" s="33" t="s">
        <v>38</v>
      </c>
      <c r="E127" s="33"/>
      <c r="F127" s="33">
        <v>1199</v>
      </c>
      <c r="G127" s="33"/>
      <c r="H127" s="33"/>
      <c r="I127" s="33">
        <v>100</v>
      </c>
      <c r="J127" s="33">
        <v>100</v>
      </c>
      <c r="K127" s="33">
        <v>100</v>
      </c>
      <c r="L127" s="33">
        <v>100</v>
      </c>
      <c r="M127" s="33">
        <v>100</v>
      </c>
      <c r="N127" s="33">
        <v>100</v>
      </c>
      <c r="O127" s="33">
        <v>100</v>
      </c>
      <c r="P127" s="33">
        <v>100</v>
      </c>
      <c r="Q127" s="33">
        <v>400</v>
      </c>
      <c r="R127" s="33"/>
      <c r="S127" s="33"/>
      <c r="T127" s="20">
        <f t="shared" si="7"/>
        <v>1200</v>
      </c>
      <c r="U127" s="20">
        <f t="shared" si="11"/>
        <v>-1</v>
      </c>
      <c r="V127" s="34">
        <f t="shared" si="9"/>
        <v>1.0008340283569641</v>
      </c>
      <c r="W127" s="37"/>
      <c r="X127" s="35" t="str">
        <f t="shared" si="10"/>
        <v/>
      </c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  <c r="CJ127" s="31"/>
      <c r="CK127" s="31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  <c r="DW127" s="31"/>
      <c r="DX127" s="31"/>
      <c r="DY127" s="31"/>
      <c r="DZ127" s="31"/>
      <c r="EA127" s="31"/>
      <c r="EB127" s="31"/>
      <c r="EC127" s="31"/>
      <c r="ED127" s="31"/>
      <c r="EE127" s="31"/>
      <c r="EF127" s="31"/>
      <c r="EG127" s="31"/>
      <c r="EH127" s="31"/>
      <c r="EI127" s="31"/>
      <c r="EJ127" s="31"/>
      <c r="EK127" s="31"/>
      <c r="EL127" s="31"/>
      <c r="EM127" s="31"/>
      <c r="EN127" s="31"/>
      <c r="EO127" s="31"/>
      <c r="EP127" s="31"/>
      <c r="EQ127" s="31"/>
      <c r="ER127" s="31"/>
      <c r="ES127" s="31"/>
      <c r="ET127" s="31"/>
      <c r="EU127" s="31"/>
      <c r="EV127" s="31"/>
      <c r="EW127" s="31"/>
      <c r="EX127" s="31"/>
      <c r="EY127" s="31"/>
      <c r="EZ127" s="31"/>
      <c r="FA127" s="31"/>
      <c r="FB127" s="31"/>
      <c r="FC127" s="31"/>
      <c r="FD127" s="31"/>
      <c r="FE127" s="31"/>
      <c r="FF127" s="31"/>
      <c r="FG127" s="31"/>
      <c r="FH127" s="31"/>
      <c r="FI127" s="31"/>
      <c r="FJ127" s="31"/>
      <c r="FK127" s="31"/>
      <c r="FL127" s="31"/>
      <c r="FM127" s="31"/>
      <c r="FN127" s="31"/>
      <c r="FO127" s="31"/>
      <c r="FP127" s="31"/>
      <c r="FQ127" s="31"/>
      <c r="FR127" s="31"/>
      <c r="FS127" s="31"/>
      <c r="FT127" s="31"/>
      <c r="FU127" s="31"/>
      <c r="FV127" s="31"/>
      <c r="FW127" s="31"/>
      <c r="FX127" s="31"/>
      <c r="FY127" s="31"/>
      <c r="FZ127" s="31"/>
      <c r="GA127" s="31"/>
      <c r="GB127" s="31"/>
      <c r="GC127" s="31"/>
      <c r="GD127" s="31"/>
      <c r="GE127" s="31"/>
      <c r="GF127" s="31"/>
      <c r="GG127" s="31"/>
      <c r="GH127" s="31"/>
      <c r="GI127" s="31"/>
      <c r="GJ127" s="31"/>
      <c r="GK127" s="31"/>
      <c r="GL127" s="31"/>
      <c r="GM127" s="31"/>
      <c r="GN127" s="31"/>
      <c r="GO127" s="31"/>
      <c r="GP127" s="31"/>
      <c r="GQ127" s="31"/>
      <c r="GR127" s="31"/>
      <c r="GS127" s="31"/>
      <c r="GT127" s="31"/>
      <c r="GU127" s="31"/>
      <c r="GV127" s="31"/>
      <c r="GW127" s="31"/>
      <c r="GX127" s="31"/>
      <c r="GY127" s="31"/>
      <c r="GZ127" s="31"/>
      <c r="HA127" s="31"/>
      <c r="HB127" s="31"/>
      <c r="HC127" s="31"/>
      <c r="HD127" s="31"/>
      <c r="HE127" s="31"/>
      <c r="HF127" s="31"/>
      <c r="HG127" s="31"/>
      <c r="HH127" s="31"/>
      <c r="HI127" s="31"/>
      <c r="HJ127" s="31"/>
      <c r="HK127" s="31"/>
      <c r="HL127" s="31"/>
      <c r="HM127" s="31"/>
      <c r="HN127" s="31"/>
      <c r="HO127" s="31"/>
      <c r="HP127" s="31"/>
      <c r="HQ127" s="31"/>
      <c r="HR127" s="31"/>
      <c r="HS127" s="31"/>
      <c r="HT127" s="31"/>
      <c r="HU127" s="31"/>
      <c r="HV127" s="31"/>
      <c r="HW127" s="31"/>
      <c r="HX127" s="31"/>
      <c r="HY127" s="31"/>
      <c r="HZ127" s="31"/>
      <c r="IA127" s="31"/>
      <c r="IB127" s="31"/>
      <c r="IC127" s="31"/>
      <c r="ID127" s="31"/>
      <c r="IE127" s="31"/>
      <c r="IF127" s="31"/>
      <c r="IG127" s="31"/>
      <c r="IH127" s="31"/>
      <c r="II127" s="31"/>
      <c r="IJ127" s="31"/>
      <c r="IK127" s="31"/>
      <c r="IL127" s="31"/>
      <c r="IM127" s="31"/>
      <c r="IN127" s="31"/>
      <c r="IO127" s="31"/>
      <c r="IP127" s="31"/>
      <c r="IQ127" s="31"/>
      <c r="IR127" s="31"/>
      <c r="IS127" s="31"/>
      <c r="IT127" s="31"/>
      <c r="IU127" s="31"/>
      <c r="IV127" s="31"/>
      <c r="IW127" s="31"/>
      <c r="IX127" s="31"/>
      <c r="IY127" s="31"/>
      <c r="IZ127" s="31"/>
      <c r="JA127" s="31"/>
      <c r="JB127" s="31"/>
      <c r="JC127" s="31"/>
      <c r="JD127" s="31"/>
      <c r="JE127" s="31"/>
      <c r="JF127" s="31"/>
      <c r="JG127" s="31"/>
      <c r="JH127" s="31"/>
      <c r="JI127" s="31"/>
      <c r="JJ127" s="31"/>
      <c r="JK127" s="31"/>
      <c r="JL127" s="31"/>
      <c r="JM127" s="31"/>
      <c r="JN127" s="31"/>
      <c r="JO127" s="31"/>
      <c r="JP127" s="31"/>
      <c r="JQ127" s="31"/>
      <c r="JR127" s="31"/>
      <c r="JS127" s="31"/>
      <c r="JT127" s="31"/>
      <c r="JU127" s="31"/>
      <c r="JV127" s="31"/>
      <c r="JW127" s="31"/>
      <c r="JX127" s="31"/>
      <c r="JY127" s="31"/>
      <c r="JZ127" s="31"/>
      <c r="KA127" s="31"/>
      <c r="KB127" s="31"/>
      <c r="KC127" s="31"/>
      <c r="KD127" s="31"/>
      <c r="KE127" s="31"/>
      <c r="KF127" s="31"/>
      <c r="KG127" s="31"/>
      <c r="KH127" s="31"/>
      <c r="KI127" s="31"/>
      <c r="KJ127" s="31"/>
      <c r="KK127" s="31"/>
      <c r="KL127" s="31"/>
      <c r="KM127" s="31"/>
      <c r="KN127" s="31"/>
      <c r="KO127" s="31"/>
      <c r="KP127" s="31"/>
      <c r="KQ127" s="31"/>
      <c r="KR127" s="31"/>
      <c r="KS127" s="31"/>
      <c r="KT127" s="31"/>
      <c r="KU127" s="31"/>
      <c r="KV127" s="31"/>
      <c r="KW127" s="31"/>
      <c r="KX127" s="31"/>
      <c r="KY127" s="31"/>
      <c r="KZ127" s="31"/>
      <c r="LA127" s="31"/>
      <c r="LB127" s="31"/>
      <c r="LC127" s="31"/>
      <c r="LD127" s="31"/>
      <c r="LE127" s="31"/>
      <c r="LF127" s="31"/>
      <c r="LG127" s="31"/>
      <c r="LH127" s="31"/>
      <c r="LI127" s="31"/>
      <c r="LJ127" s="31"/>
      <c r="LK127" s="31"/>
      <c r="LL127" s="31"/>
      <c r="LM127" s="31"/>
      <c r="LN127" s="31"/>
      <c r="LO127" s="31"/>
      <c r="LP127" s="31"/>
      <c r="LQ127" s="31"/>
      <c r="LR127" s="31"/>
      <c r="LS127" s="31"/>
      <c r="LT127" s="31"/>
      <c r="LU127" s="31"/>
      <c r="LV127" s="31"/>
      <c r="LW127" s="31"/>
      <c r="LX127" s="31"/>
      <c r="LY127" s="31"/>
      <c r="LZ127" s="31"/>
      <c r="MA127" s="31"/>
      <c r="MB127" s="31"/>
      <c r="MC127" s="31"/>
      <c r="MD127" s="31"/>
      <c r="ME127" s="31"/>
      <c r="MF127" s="31"/>
      <c r="MG127" s="31"/>
      <c r="MH127" s="31"/>
      <c r="MI127" s="31"/>
      <c r="MJ127" s="31"/>
      <c r="MK127" s="31"/>
      <c r="ML127" s="31"/>
      <c r="MM127" s="31"/>
      <c r="MN127" s="31"/>
      <c r="MO127" s="31"/>
      <c r="MP127" s="31"/>
      <c r="MQ127" s="31"/>
      <c r="MR127" s="31"/>
      <c r="MS127" s="31"/>
      <c r="MT127" s="31"/>
      <c r="MU127" s="31"/>
      <c r="MV127" s="31"/>
      <c r="MW127" s="31"/>
      <c r="MX127" s="31"/>
      <c r="MY127" s="31"/>
      <c r="MZ127" s="31"/>
      <c r="NA127" s="31"/>
      <c r="NB127" s="31"/>
      <c r="NC127" s="31"/>
      <c r="ND127" s="31"/>
      <c r="NE127" s="31"/>
      <c r="NF127" s="31"/>
      <c r="NG127" s="31"/>
      <c r="NH127" s="31"/>
      <c r="NI127" s="31"/>
      <c r="NJ127" s="31"/>
      <c r="NK127" s="31"/>
      <c r="NL127" s="31"/>
      <c r="NM127" s="31"/>
      <c r="NN127" s="31"/>
      <c r="NO127" s="31"/>
      <c r="NP127" s="31"/>
      <c r="NQ127" s="31"/>
      <c r="NR127" s="31"/>
      <c r="NS127" s="31"/>
      <c r="NT127" s="31"/>
      <c r="NU127" s="31"/>
      <c r="NV127" s="31"/>
      <c r="NW127" s="31"/>
      <c r="NX127" s="31"/>
      <c r="NY127" s="31"/>
      <c r="NZ127" s="31"/>
      <c r="OA127" s="31"/>
      <c r="OB127" s="31"/>
      <c r="OC127" s="31"/>
      <c r="OD127" s="31"/>
      <c r="OE127" s="31"/>
      <c r="OF127" s="31"/>
      <c r="OG127" s="31"/>
      <c r="OH127" s="31"/>
      <c r="OI127" s="31"/>
      <c r="OJ127" s="31"/>
      <c r="OK127" s="31"/>
      <c r="OL127" s="31"/>
      <c r="OM127" s="31"/>
      <c r="ON127" s="31"/>
      <c r="OO127" s="31"/>
      <c r="OP127" s="31"/>
      <c r="OQ127" s="31"/>
      <c r="OR127" s="31"/>
      <c r="OS127" s="31"/>
      <c r="OT127" s="31"/>
      <c r="OU127" s="31"/>
      <c r="OV127" s="31"/>
      <c r="OW127" s="31"/>
      <c r="OX127" s="31"/>
      <c r="OY127" s="31"/>
      <c r="OZ127" s="31"/>
      <c r="PA127" s="31"/>
      <c r="PB127" s="31"/>
      <c r="PC127" s="31"/>
      <c r="PD127" s="31"/>
      <c r="PE127" s="31"/>
      <c r="PF127" s="31"/>
      <c r="PG127" s="31"/>
      <c r="PH127" s="31"/>
      <c r="PI127" s="31"/>
      <c r="PJ127" s="31"/>
      <c r="PK127" s="31"/>
      <c r="PL127" s="31"/>
      <c r="PM127" s="31"/>
      <c r="PN127" s="31"/>
      <c r="PO127" s="31"/>
      <c r="PP127" s="31"/>
      <c r="PQ127" s="31"/>
      <c r="PR127" s="31"/>
      <c r="PS127" s="31"/>
      <c r="PT127" s="31"/>
      <c r="PU127" s="31"/>
      <c r="PV127" s="31"/>
      <c r="PW127" s="31"/>
      <c r="PX127" s="31"/>
      <c r="PY127" s="31"/>
      <c r="PZ127" s="31"/>
      <c r="QA127" s="31"/>
      <c r="QB127" s="31"/>
      <c r="QC127" s="31"/>
    </row>
    <row r="128" spans="1:445">
      <c r="A128" s="36" t="s">
        <v>177</v>
      </c>
      <c r="B128" s="33" t="s">
        <v>27</v>
      </c>
      <c r="C128" s="33"/>
      <c r="D128" s="33" t="s">
        <v>143</v>
      </c>
      <c r="E128" s="33"/>
      <c r="F128" s="33">
        <v>800</v>
      </c>
      <c r="G128" s="33"/>
      <c r="H128" s="33"/>
      <c r="I128" s="33">
        <v>100</v>
      </c>
      <c r="J128" s="33">
        <v>100</v>
      </c>
      <c r="K128" s="33">
        <v>100</v>
      </c>
      <c r="L128" s="33">
        <v>100</v>
      </c>
      <c r="M128" s="33">
        <v>100</v>
      </c>
      <c r="N128" s="33">
        <v>100</v>
      </c>
      <c r="O128" s="33">
        <v>200</v>
      </c>
      <c r="P128" s="33"/>
      <c r="Q128" s="33"/>
      <c r="R128" s="33"/>
      <c r="S128" s="33"/>
      <c r="T128" s="20">
        <f t="shared" si="7"/>
        <v>800</v>
      </c>
      <c r="U128" s="20">
        <f t="shared" si="11"/>
        <v>0</v>
      </c>
      <c r="V128" s="34">
        <f t="shared" si="9"/>
        <v>1</v>
      </c>
      <c r="W128" s="37"/>
      <c r="X128" s="35" t="str">
        <f t="shared" si="10"/>
        <v/>
      </c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  <c r="CJ128" s="31"/>
      <c r="CK128" s="31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  <c r="DW128" s="31"/>
      <c r="DX128" s="31"/>
      <c r="DY128" s="31"/>
      <c r="DZ128" s="31"/>
      <c r="EA128" s="31"/>
      <c r="EB128" s="31"/>
      <c r="EC128" s="31"/>
      <c r="ED128" s="31"/>
      <c r="EE128" s="31"/>
      <c r="EF128" s="31"/>
      <c r="EG128" s="31"/>
      <c r="EH128" s="31"/>
      <c r="EI128" s="31"/>
      <c r="EJ128" s="31"/>
      <c r="EK128" s="31"/>
      <c r="EL128" s="31"/>
      <c r="EM128" s="31"/>
      <c r="EN128" s="31"/>
      <c r="EO128" s="31"/>
      <c r="EP128" s="31"/>
      <c r="EQ128" s="31"/>
      <c r="ER128" s="31"/>
      <c r="ES128" s="31"/>
      <c r="ET128" s="31"/>
      <c r="EU128" s="31"/>
      <c r="EV128" s="31"/>
      <c r="EW128" s="31"/>
      <c r="EX128" s="31"/>
      <c r="EY128" s="31"/>
      <c r="EZ128" s="31"/>
      <c r="FA128" s="31"/>
      <c r="FB128" s="31"/>
      <c r="FC128" s="31"/>
      <c r="FD128" s="31"/>
      <c r="FE128" s="31"/>
      <c r="FF128" s="31"/>
      <c r="FG128" s="31"/>
      <c r="FH128" s="31"/>
      <c r="FI128" s="31"/>
      <c r="FJ128" s="31"/>
      <c r="FK128" s="31"/>
      <c r="FL128" s="31"/>
      <c r="FM128" s="31"/>
      <c r="FN128" s="31"/>
      <c r="FO128" s="31"/>
      <c r="FP128" s="31"/>
      <c r="FQ128" s="31"/>
      <c r="FR128" s="31"/>
      <c r="FS128" s="31"/>
      <c r="FT128" s="31"/>
      <c r="FU128" s="31"/>
      <c r="FV128" s="31"/>
      <c r="FW128" s="31"/>
      <c r="FX128" s="31"/>
      <c r="FY128" s="31"/>
      <c r="FZ128" s="31"/>
      <c r="GA128" s="31"/>
      <c r="GB128" s="31"/>
      <c r="GC128" s="31"/>
      <c r="GD128" s="31"/>
      <c r="GE128" s="31"/>
      <c r="GF128" s="31"/>
      <c r="GG128" s="31"/>
      <c r="GH128" s="31"/>
      <c r="GI128" s="31"/>
      <c r="GJ128" s="31"/>
      <c r="GK128" s="31"/>
      <c r="GL128" s="31"/>
      <c r="GM128" s="31"/>
      <c r="GN128" s="31"/>
      <c r="GO128" s="31"/>
      <c r="GP128" s="31"/>
      <c r="GQ128" s="31"/>
      <c r="GR128" s="31"/>
      <c r="GS128" s="31"/>
      <c r="GT128" s="31"/>
      <c r="GU128" s="31"/>
      <c r="GV128" s="31"/>
      <c r="GW128" s="31"/>
      <c r="GX128" s="31"/>
      <c r="GY128" s="31"/>
      <c r="GZ128" s="31"/>
      <c r="HA128" s="31"/>
      <c r="HB128" s="31"/>
      <c r="HC128" s="31"/>
      <c r="HD128" s="31"/>
      <c r="HE128" s="31"/>
      <c r="HF128" s="31"/>
      <c r="HG128" s="31"/>
      <c r="HH128" s="31"/>
      <c r="HI128" s="31"/>
      <c r="HJ128" s="31"/>
      <c r="HK128" s="31"/>
      <c r="HL128" s="31"/>
      <c r="HM128" s="31"/>
      <c r="HN128" s="31"/>
      <c r="HO128" s="31"/>
      <c r="HP128" s="31"/>
      <c r="HQ128" s="31"/>
      <c r="HR128" s="31"/>
      <c r="HS128" s="31"/>
      <c r="HT128" s="31"/>
      <c r="HU128" s="31"/>
      <c r="HV128" s="31"/>
      <c r="HW128" s="31"/>
      <c r="HX128" s="31"/>
      <c r="HY128" s="31"/>
      <c r="HZ128" s="31"/>
      <c r="IA128" s="31"/>
      <c r="IB128" s="31"/>
      <c r="IC128" s="31"/>
      <c r="ID128" s="31"/>
      <c r="IE128" s="31"/>
      <c r="IF128" s="31"/>
      <c r="IG128" s="31"/>
      <c r="IH128" s="31"/>
      <c r="II128" s="31"/>
      <c r="IJ128" s="31"/>
      <c r="IK128" s="31"/>
      <c r="IL128" s="31"/>
      <c r="IM128" s="31"/>
      <c r="IN128" s="31"/>
      <c r="IO128" s="31"/>
      <c r="IP128" s="31"/>
      <c r="IQ128" s="31"/>
      <c r="IR128" s="31"/>
      <c r="IS128" s="31"/>
      <c r="IT128" s="31"/>
      <c r="IU128" s="31"/>
      <c r="IV128" s="31"/>
      <c r="IW128" s="31"/>
      <c r="IX128" s="31"/>
      <c r="IY128" s="31"/>
      <c r="IZ128" s="31"/>
      <c r="JA128" s="31"/>
      <c r="JB128" s="31"/>
      <c r="JC128" s="31"/>
      <c r="JD128" s="31"/>
      <c r="JE128" s="31"/>
      <c r="JF128" s="31"/>
      <c r="JG128" s="31"/>
      <c r="JH128" s="31"/>
      <c r="JI128" s="31"/>
      <c r="JJ128" s="31"/>
      <c r="JK128" s="31"/>
      <c r="JL128" s="31"/>
      <c r="JM128" s="31"/>
      <c r="JN128" s="31"/>
      <c r="JO128" s="31"/>
      <c r="JP128" s="31"/>
      <c r="JQ128" s="31"/>
      <c r="JR128" s="31"/>
      <c r="JS128" s="31"/>
      <c r="JT128" s="31"/>
      <c r="JU128" s="31"/>
      <c r="JV128" s="31"/>
      <c r="JW128" s="31"/>
      <c r="JX128" s="31"/>
      <c r="JY128" s="31"/>
      <c r="JZ128" s="31"/>
      <c r="KA128" s="31"/>
      <c r="KB128" s="31"/>
      <c r="KC128" s="31"/>
      <c r="KD128" s="31"/>
      <c r="KE128" s="31"/>
      <c r="KF128" s="31"/>
      <c r="KG128" s="31"/>
      <c r="KH128" s="31"/>
      <c r="KI128" s="31"/>
      <c r="KJ128" s="31"/>
      <c r="KK128" s="31"/>
      <c r="KL128" s="31"/>
      <c r="KM128" s="31"/>
      <c r="KN128" s="31"/>
      <c r="KO128" s="31"/>
      <c r="KP128" s="31"/>
      <c r="KQ128" s="31"/>
      <c r="KR128" s="31"/>
      <c r="KS128" s="31"/>
      <c r="KT128" s="31"/>
      <c r="KU128" s="31"/>
      <c r="KV128" s="31"/>
      <c r="KW128" s="31"/>
      <c r="KX128" s="31"/>
      <c r="KY128" s="31"/>
      <c r="KZ128" s="31"/>
      <c r="LA128" s="31"/>
      <c r="LB128" s="31"/>
      <c r="LC128" s="31"/>
      <c r="LD128" s="31"/>
      <c r="LE128" s="31"/>
      <c r="LF128" s="31"/>
      <c r="LG128" s="31"/>
      <c r="LH128" s="31"/>
      <c r="LI128" s="31"/>
      <c r="LJ128" s="31"/>
      <c r="LK128" s="31"/>
      <c r="LL128" s="31"/>
      <c r="LM128" s="31"/>
      <c r="LN128" s="31"/>
      <c r="LO128" s="31"/>
      <c r="LP128" s="31"/>
      <c r="LQ128" s="31"/>
      <c r="LR128" s="31"/>
      <c r="LS128" s="31"/>
      <c r="LT128" s="31"/>
      <c r="LU128" s="31"/>
      <c r="LV128" s="31"/>
      <c r="LW128" s="31"/>
      <c r="LX128" s="31"/>
      <c r="LY128" s="31"/>
      <c r="LZ128" s="31"/>
      <c r="MA128" s="31"/>
      <c r="MB128" s="31"/>
      <c r="MC128" s="31"/>
      <c r="MD128" s="31"/>
      <c r="ME128" s="31"/>
      <c r="MF128" s="31"/>
      <c r="MG128" s="31"/>
      <c r="MH128" s="31"/>
      <c r="MI128" s="31"/>
      <c r="MJ128" s="31"/>
      <c r="MK128" s="31"/>
      <c r="ML128" s="31"/>
      <c r="MM128" s="31"/>
      <c r="MN128" s="31"/>
      <c r="MO128" s="31"/>
      <c r="MP128" s="31"/>
      <c r="MQ128" s="31"/>
      <c r="MR128" s="31"/>
      <c r="MS128" s="31"/>
      <c r="MT128" s="31"/>
      <c r="MU128" s="31"/>
      <c r="MV128" s="31"/>
      <c r="MW128" s="31"/>
      <c r="MX128" s="31"/>
      <c r="MY128" s="31"/>
      <c r="MZ128" s="31"/>
      <c r="NA128" s="31"/>
      <c r="NB128" s="31"/>
      <c r="NC128" s="31"/>
      <c r="ND128" s="31"/>
      <c r="NE128" s="31"/>
      <c r="NF128" s="31"/>
      <c r="NG128" s="31"/>
      <c r="NH128" s="31"/>
      <c r="NI128" s="31"/>
      <c r="NJ128" s="31"/>
      <c r="NK128" s="31"/>
      <c r="NL128" s="31"/>
      <c r="NM128" s="31"/>
      <c r="NN128" s="31"/>
      <c r="NO128" s="31"/>
      <c r="NP128" s="31"/>
      <c r="NQ128" s="31"/>
      <c r="NR128" s="31"/>
      <c r="NS128" s="31"/>
      <c r="NT128" s="31"/>
      <c r="NU128" s="31"/>
      <c r="NV128" s="31"/>
      <c r="NW128" s="31"/>
      <c r="NX128" s="31"/>
      <c r="NY128" s="31"/>
      <c r="NZ128" s="31"/>
      <c r="OA128" s="31"/>
      <c r="OB128" s="31"/>
      <c r="OC128" s="31"/>
      <c r="OD128" s="31"/>
      <c r="OE128" s="31"/>
      <c r="OF128" s="31"/>
      <c r="OG128" s="31"/>
      <c r="OH128" s="31"/>
      <c r="OI128" s="31"/>
      <c r="OJ128" s="31"/>
      <c r="OK128" s="31"/>
      <c r="OL128" s="31"/>
      <c r="OM128" s="31"/>
      <c r="ON128" s="31"/>
      <c r="OO128" s="31"/>
      <c r="OP128" s="31"/>
      <c r="OQ128" s="31"/>
      <c r="OR128" s="31"/>
      <c r="OS128" s="31"/>
      <c r="OT128" s="31"/>
      <c r="OU128" s="31"/>
      <c r="OV128" s="31"/>
      <c r="OW128" s="31"/>
      <c r="OX128" s="31"/>
      <c r="OY128" s="31"/>
      <c r="OZ128" s="31"/>
      <c r="PA128" s="31"/>
      <c r="PB128" s="31"/>
      <c r="PC128" s="31"/>
      <c r="PD128" s="31"/>
      <c r="PE128" s="31"/>
      <c r="PF128" s="31"/>
      <c r="PG128" s="31"/>
      <c r="PH128" s="31"/>
      <c r="PI128" s="31"/>
      <c r="PJ128" s="31"/>
      <c r="PK128" s="31"/>
      <c r="PL128" s="31"/>
      <c r="PM128" s="31"/>
      <c r="PN128" s="31"/>
      <c r="PO128" s="31"/>
      <c r="PP128" s="31"/>
      <c r="PQ128" s="31"/>
      <c r="PR128" s="31"/>
      <c r="PS128" s="31"/>
      <c r="PT128" s="31"/>
      <c r="PU128" s="31"/>
      <c r="PV128" s="31"/>
      <c r="PW128" s="31"/>
      <c r="PX128" s="31"/>
      <c r="PY128" s="31"/>
      <c r="PZ128" s="31"/>
      <c r="QA128" s="31"/>
      <c r="QB128" s="31"/>
      <c r="QC128" s="31"/>
    </row>
    <row r="129" spans="1:445">
      <c r="A129" s="36" t="s">
        <v>178</v>
      </c>
      <c r="B129" s="33" t="s">
        <v>27</v>
      </c>
      <c r="C129" s="33">
        <v>94</v>
      </c>
      <c r="D129" s="33" t="s">
        <v>35</v>
      </c>
      <c r="E129" s="33"/>
      <c r="F129" s="33">
        <v>1048</v>
      </c>
      <c r="G129" s="33">
        <v>80</v>
      </c>
      <c r="H129" s="33"/>
      <c r="I129" s="33">
        <v>121</v>
      </c>
      <c r="J129" s="33">
        <v>121</v>
      </c>
      <c r="K129" s="33">
        <v>121</v>
      </c>
      <c r="L129" s="33">
        <v>121</v>
      </c>
      <c r="M129" s="33">
        <v>121</v>
      </c>
      <c r="N129" s="33">
        <v>121</v>
      </c>
      <c r="O129" s="33">
        <v>121</v>
      </c>
      <c r="P129" s="33">
        <v>121</v>
      </c>
      <c r="Q129" s="33"/>
      <c r="R129" s="33"/>
      <c r="S129" s="33"/>
      <c r="T129" s="20">
        <f t="shared" si="7"/>
        <v>1048</v>
      </c>
      <c r="U129" s="20">
        <f t="shared" si="11"/>
        <v>0</v>
      </c>
      <c r="V129" s="34">
        <f t="shared" si="9"/>
        <v>1</v>
      </c>
      <c r="W129" s="37"/>
      <c r="X129" s="35" t="str">
        <f t="shared" si="10"/>
        <v/>
      </c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  <c r="CJ129" s="31"/>
      <c r="CK129" s="31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  <c r="DW129" s="31"/>
      <c r="DX129" s="31"/>
      <c r="DY129" s="31"/>
      <c r="DZ129" s="31"/>
      <c r="EA129" s="31"/>
      <c r="EB129" s="31"/>
      <c r="EC129" s="31"/>
      <c r="ED129" s="31"/>
      <c r="EE129" s="31"/>
      <c r="EF129" s="31"/>
      <c r="EG129" s="31"/>
      <c r="EH129" s="31"/>
      <c r="EI129" s="31"/>
      <c r="EJ129" s="31"/>
      <c r="EK129" s="31"/>
      <c r="EL129" s="31"/>
      <c r="EM129" s="31"/>
      <c r="EN129" s="31"/>
      <c r="EO129" s="31"/>
      <c r="EP129" s="31"/>
      <c r="EQ129" s="31"/>
      <c r="ER129" s="31"/>
      <c r="ES129" s="31"/>
      <c r="ET129" s="31"/>
      <c r="EU129" s="31"/>
      <c r="EV129" s="31"/>
      <c r="EW129" s="31"/>
      <c r="EX129" s="31"/>
      <c r="EY129" s="31"/>
      <c r="EZ129" s="31"/>
      <c r="FA129" s="31"/>
      <c r="FB129" s="31"/>
      <c r="FC129" s="31"/>
      <c r="FD129" s="31"/>
      <c r="FE129" s="31"/>
      <c r="FF129" s="31"/>
      <c r="FG129" s="31"/>
      <c r="FH129" s="31"/>
      <c r="FI129" s="31"/>
      <c r="FJ129" s="31"/>
      <c r="FK129" s="31"/>
      <c r="FL129" s="31"/>
      <c r="FM129" s="31"/>
      <c r="FN129" s="31"/>
      <c r="FO129" s="31"/>
      <c r="FP129" s="31"/>
      <c r="FQ129" s="31"/>
      <c r="FR129" s="31"/>
      <c r="FS129" s="31"/>
      <c r="FT129" s="31"/>
      <c r="FU129" s="31"/>
      <c r="FV129" s="31"/>
      <c r="FW129" s="31"/>
      <c r="FX129" s="31"/>
      <c r="FY129" s="31"/>
      <c r="FZ129" s="31"/>
      <c r="GA129" s="31"/>
      <c r="GB129" s="31"/>
      <c r="GC129" s="31"/>
      <c r="GD129" s="31"/>
      <c r="GE129" s="31"/>
      <c r="GF129" s="31"/>
      <c r="GG129" s="31"/>
      <c r="GH129" s="31"/>
      <c r="GI129" s="31"/>
      <c r="GJ129" s="31"/>
      <c r="GK129" s="31"/>
      <c r="GL129" s="31"/>
      <c r="GM129" s="31"/>
      <c r="GN129" s="31"/>
      <c r="GO129" s="31"/>
      <c r="GP129" s="31"/>
      <c r="GQ129" s="31"/>
      <c r="GR129" s="31"/>
      <c r="GS129" s="31"/>
      <c r="GT129" s="31"/>
      <c r="GU129" s="31"/>
      <c r="GV129" s="31"/>
      <c r="GW129" s="31"/>
      <c r="GX129" s="31"/>
      <c r="GY129" s="31"/>
      <c r="GZ129" s="31"/>
      <c r="HA129" s="31"/>
      <c r="HB129" s="31"/>
      <c r="HC129" s="31"/>
      <c r="HD129" s="31"/>
      <c r="HE129" s="31"/>
      <c r="HF129" s="31"/>
      <c r="HG129" s="31"/>
      <c r="HH129" s="31"/>
      <c r="HI129" s="31"/>
      <c r="HJ129" s="31"/>
      <c r="HK129" s="31"/>
      <c r="HL129" s="31"/>
      <c r="HM129" s="31"/>
      <c r="HN129" s="31"/>
      <c r="HO129" s="31"/>
      <c r="HP129" s="31"/>
      <c r="HQ129" s="31"/>
      <c r="HR129" s="31"/>
      <c r="HS129" s="31"/>
      <c r="HT129" s="31"/>
      <c r="HU129" s="31"/>
      <c r="HV129" s="31"/>
      <c r="HW129" s="31"/>
      <c r="HX129" s="31"/>
      <c r="HY129" s="31"/>
      <c r="HZ129" s="31"/>
      <c r="IA129" s="31"/>
      <c r="IB129" s="31"/>
      <c r="IC129" s="31"/>
      <c r="ID129" s="31"/>
      <c r="IE129" s="31"/>
      <c r="IF129" s="31"/>
      <c r="IG129" s="31"/>
      <c r="IH129" s="31"/>
      <c r="II129" s="31"/>
      <c r="IJ129" s="31"/>
      <c r="IK129" s="31"/>
      <c r="IL129" s="31"/>
      <c r="IM129" s="31"/>
      <c r="IN129" s="31"/>
      <c r="IO129" s="31"/>
      <c r="IP129" s="31"/>
      <c r="IQ129" s="31"/>
      <c r="IR129" s="31"/>
      <c r="IS129" s="31"/>
      <c r="IT129" s="31"/>
      <c r="IU129" s="31"/>
      <c r="IV129" s="31"/>
      <c r="IW129" s="31"/>
      <c r="IX129" s="31"/>
      <c r="IY129" s="31"/>
      <c r="IZ129" s="31"/>
      <c r="JA129" s="31"/>
      <c r="JB129" s="31"/>
      <c r="JC129" s="31"/>
      <c r="JD129" s="31"/>
      <c r="JE129" s="31"/>
      <c r="JF129" s="31"/>
      <c r="JG129" s="31"/>
      <c r="JH129" s="31"/>
      <c r="JI129" s="31"/>
      <c r="JJ129" s="31"/>
      <c r="JK129" s="31"/>
      <c r="JL129" s="31"/>
      <c r="JM129" s="31"/>
      <c r="JN129" s="31"/>
      <c r="JO129" s="31"/>
      <c r="JP129" s="31"/>
      <c r="JQ129" s="31"/>
      <c r="JR129" s="31"/>
      <c r="JS129" s="31"/>
      <c r="JT129" s="31"/>
      <c r="JU129" s="31"/>
      <c r="JV129" s="31"/>
      <c r="JW129" s="31"/>
      <c r="JX129" s="31"/>
      <c r="JY129" s="31"/>
      <c r="JZ129" s="31"/>
      <c r="KA129" s="31"/>
      <c r="KB129" s="31"/>
      <c r="KC129" s="31"/>
      <c r="KD129" s="31"/>
      <c r="KE129" s="31"/>
      <c r="KF129" s="31"/>
      <c r="KG129" s="31"/>
      <c r="KH129" s="31"/>
      <c r="KI129" s="31"/>
      <c r="KJ129" s="31"/>
      <c r="KK129" s="31"/>
      <c r="KL129" s="31"/>
      <c r="KM129" s="31"/>
      <c r="KN129" s="31"/>
      <c r="KO129" s="31"/>
      <c r="KP129" s="31"/>
      <c r="KQ129" s="31"/>
      <c r="KR129" s="31"/>
      <c r="KS129" s="31"/>
      <c r="KT129" s="31"/>
      <c r="KU129" s="31"/>
      <c r="KV129" s="31"/>
      <c r="KW129" s="31"/>
      <c r="KX129" s="31"/>
      <c r="KY129" s="31"/>
      <c r="KZ129" s="31"/>
      <c r="LA129" s="31"/>
      <c r="LB129" s="31"/>
      <c r="LC129" s="31"/>
      <c r="LD129" s="31"/>
      <c r="LE129" s="31"/>
      <c r="LF129" s="31"/>
      <c r="LG129" s="31"/>
      <c r="LH129" s="31"/>
      <c r="LI129" s="31"/>
      <c r="LJ129" s="31"/>
      <c r="LK129" s="31"/>
      <c r="LL129" s="31"/>
      <c r="LM129" s="31"/>
      <c r="LN129" s="31"/>
      <c r="LO129" s="31"/>
      <c r="LP129" s="31"/>
      <c r="LQ129" s="31"/>
      <c r="LR129" s="31"/>
      <c r="LS129" s="31"/>
      <c r="LT129" s="31"/>
      <c r="LU129" s="31"/>
      <c r="LV129" s="31"/>
      <c r="LW129" s="31"/>
      <c r="LX129" s="31"/>
      <c r="LY129" s="31"/>
      <c r="LZ129" s="31"/>
      <c r="MA129" s="31"/>
      <c r="MB129" s="31"/>
      <c r="MC129" s="31"/>
      <c r="MD129" s="31"/>
      <c r="ME129" s="31"/>
      <c r="MF129" s="31"/>
      <c r="MG129" s="31"/>
      <c r="MH129" s="31"/>
      <c r="MI129" s="31"/>
      <c r="MJ129" s="31"/>
      <c r="MK129" s="31"/>
      <c r="ML129" s="31"/>
      <c r="MM129" s="31"/>
      <c r="MN129" s="31"/>
      <c r="MO129" s="31"/>
      <c r="MP129" s="31"/>
      <c r="MQ129" s="31"/>
      <c r="MR129" s="31"/>
      <c r="MS129" s="31"/>
      <c r="MT129" s="31"/>
      <c r="MU129" s="31"/>
      <c r="MV129" s="31"/>
      <c r="MW129" s="31"/>
      <c r="MX129" s="31"/>
      <c r="MY129" s="31"/>
      <c r="MZ129" s="31"/>
      <c r="NA129" s="31"/>
      <c r="NB129" s="31"/>
      <c r="NC129" s="31"/>
      <c r="ND129" s="31"/>
      <c r="NE129" s="31"/>
      <c r="NF129" s="31"/>
      <c r="NG129" s="31"/>
      <c r="NH129" s="31"/>
      <c r="NI129" s="31"/>
      <c r="NJ129" s="31"/>
      <c r="NK129" s="31"/>
      <c r="NL129" s="31"/>
      <c r="NM129" s="31"/>
      <c r="NN129" s="31"/>
      <c r="NO129" s="31"/>
      <c r="NP129" s="31"/>
      <c r="NQ129" s="31"/>
      <c r="NR129" s="31"/>
      <c r="NS129" s="31"/>
      <c r="NT129" s="31"/>
      <c r="NU129" s="31"/>
      <c r="NV129" s="31"/>
      <c r="NW129" s="31"/>
      <c r="NX129" s="31"/>
      <c r="NY129" s="31"/>
      <c r="NZ129" s="31"/>
      <c r="OA129" s="31"/>
      <c r="OB129" s="31"/>
      <c r="OC129" s="31"/>
      <c r="OD129" s="31"/>
      <c r="OE129" s="31"/>
      <c r="OF129" s="31"/>
      <c r="OG129" s="31"/>
      <c r="OH129" s="31"/>
      <c r="OI129" s="31"/>
      <c r="OJ129" s="31"/>
      <c r="OK129" s="31"/>
      <c r="OL129" s="31"/>
      <c r="OM129" s="31"/>
      <c r="ON129" s="31"/>
      <c r="OO129" s="31"/>
      <c r="OP129" s="31"/>
      <c r="OQ129" s="31"/>
      <c r="OR129" s="31"/>
      <c r="OS129" s="31"/>
      <c r="OT129" s="31"/>
      <c r="OU129" s="31"/>
      <c r="OV129" s="31"/>
      <c r="OW129" s="31"/>
      <c r="OX129" s="31"/>
      <c r="OY129" s="31"/>
      <c r="OZ129" s="31"/>
      <c r="PA129" s="31"/>
      <c r="PB129" s="31"/>
      <c r="PC129" s="31"/>
      <c r="PD129" s="31"/>
      <c r="PE129" s="31"/>
      <c r="PF129" s="31"/>
      <c r="PG129" s="31"/>
      <c r="PH129" s="31"/>
      <c r="PI129" s="31"/>
      <c r="PJ129" s="31"/>
      <c r="PK129" s="31"/>
      <c r="PL129" s="31"/>
      <c r="PM129" s="31"/>
      <c r="PN129" s="31"/>
      <c r="PO129" s="31"/>
      <c r="PP129" s="31"/>
      <c r="PQ129" s="31"/>
      <c r="PR129" s="31"/>
      <c r="PS129" s="31"/>
      <c r="PT129" s="31"/>
      <c r="PU129" s="31"/>
      <c r="PV129" s="31"/>
      <c r="PW129" s="31"/>
      <c r="PX129" s="31"/>
      <c r="PY129" s="31"/>
      <c r="PZ129" s="31"/>
      <c r="QA129" s="31"/>
      <c r="QB129" s="31"/>
      <c r="QC129" s="31"/>
    </row>
    <row r="130" spans="1:445">
      <c r="A130" s="36" t="s">
        <v>179</v>
      </c>
      <c r="B130" s="33" t="s">
        <v>27</v>
      </c>
      <c r="C130" s="33">
        <v>85</v>
      </c>
      <c r="D130" s="33" t="s">
        <v>180</v>
      </c>
      <c r="E130" s="33"/>
      <c r="F130" s="33">
        <v>615</v>
      </c>
      <c r="G130" s="33">
        <v>55</v>
      </c>
      <c r="H130" s="33"/>
      <c r="I130" s="33">
        <v>74</v>
      </c>
      <c r="J130" s="33">
        <v>74</v>
      </c>
      <c r="K130" s="33">
        <v>80</v>
      </c>
      <c r="L130" s="33">
        <v>74</v>
      </c>
      <c r="M130" s="33">
        <v>74</v>
      </c>
      <c r="N130" s="33">
        <v>74</v>
      </c>
      <c r="O130" s="33">
        <v>74</v>
      </c>
      <c r="P130" s="33">
        <v>36</v>
      </c>
      <c r="Q130" s="33"/>
      <c r="R130" s="33"/>
      <c r="S130" s="33"/>
      <c r="T130" s="20">
        <f t="shared" si="7"/>
        <v>615</v>
      </c>
      <c r="U130" s="20">
        <f t="shared" si="11"/>
        <v>0</v>
      </c>
      <c r="V130" s="34">
        <f t="shared" si="9"/>
        <v>1</v>
      </c>
      <c r="X130" s="35" t="str">
        <f t="shared" si="10"/>
        <v/>
      </c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  <c r="DW130" s="31"/>
      <c r="DX130" s="31"/>
      <c r="DY130" s="31"/>
      <c r="DZ130" s="31"/>
      <c r="EA130" s="31"/>
      <c r="EB130" s="31"/>
      <c r="EC130" s="31"/>
      <c r="ED130" s="31"/>
      <c r="EE130" s="31"/>
      <c r="EF130" s="31"/>
      <c r="EG130" s="31"/>
      <c r="EH130" s="31"/>
      <c r="EI130" s="31"/>
      <c r="EJ130" s="31"/>
      <c r="EK130" s="31"/>
      <c r="EL130" s="31"/>
      <c r="EM130" s="31"/>
      <c r="EN130" s="31"/>
      <c r="EO130" s="31"/>
      <c r="EP130" s="31"/>
      <c r="EQ130" s="31"/>
      <c r="ER130" s="31"/>
      <c r="ES130" s="31"/>
      <c r="ET130" s="31"/>
      <c r="EU130" s="31"/>
      <c r="EV130" s="31"/>
      <c r="EW130" s="31"/>
      <c r="EX130" s="31"/>
      <c r="EY130" s="31"/>
      <c r="EZ130" s="31"/>
      <c r="FA130" s="31"/>
      <c r="FB130" s="31"/>
      <c r="FC130" s="31"/>
      <c r="FD130" s="31"/>
      <c r="FE130" s="31"/>
      <c r="FF130" s="31"/>
      <c r="FG130" s="31"/>
      <c r="FH130" s="31"/>
      <c r="FI130" s="31"/>
      <c r="FJ130" s="31"/>
      <c r="FK130" s="31"/>
      <c r="FL130" s="31"/>
      <c r="FM130" s="31"/>
      <c r="FN130" s="31"/>
      <c r="FO130" s="31"/>
      <c r="FP130" s="31"/>
      <c r="FQ130" s="31"/>
      <c r="FR130" s="31"/>
      <c r="FS130" s="31"/>
      <c r="FT130" s="31"/>
      <c r="FU130" s="31"/>
      <c r="FV130" s="31"/>
      <c r="FW130" s="31"/>
      <c r="FX130" s="31"/>
      <c r="FY130" s="31"/>
      <c r="FZ130" s="31"/>
      <c r="GA130" s="31"/>
      <c r="GB130" s="31"/>
      <c r="GC130" s="31"/>
      <c r="GD130" s="31"/>
      <c r="GE130" s="31"/>
      <c r="GF130" s="31"/>
      <c r="GG130" s="31"/>
      <c r="GH130" s="31"/>
      <c r="GI130" s="31"/>
      <c r="GJ130" s="31"/>
      <c r="GK130" s="31"/>
      <c r="GL130" s="31"/>
      <c r="GM130" s="31"/>
      <c r="GN130" s="31"/>
      <c r="GO130" s="31"/>
      <c r="GP130" s="31"/>
      <c r="GQ130" s="31"/>
      <c r="GR130" s="31"/>
      <c r="GS130" s="31"/>
      <c r="GT130" s="31"/>
      <c r="GU130" s="31"/>
      <c r="GV130" s="31"/>
      <c r="GW130" s="31"/>
      <c r="GX130" s="31"/>
      <c r="GY130" s="31"/>
      <c r="GZ130" s="31"/>
      <c r="HA130" s="31"/>
      <c r="HB130" s="31"/>
      <c r="HC130" s="31"/>
      <c r="HD130" s="31"/>
      <c r="HE130" s="31"/>
      <c r="HF130" s="31"/>
      <c r="HG130" s="31"/>
      <c r="HH130" s="31"/>
      <c r="HI130" s="31"/>
      <c r="HJ130" s="31"/>
      <c r="HK130" s="31"/>
      <c r="HL130" s="31"/>
      <c r="HM130" s="31"/>
      <c r="HN130" s="31"/>
      <c r="HO130" s="31"/>
      <c r="HP130" s="31"/>
      <c r="HQ130" s="31"/>
      <c r="HR130" s="31"/>
      <c r="HS130" s="31"/>
      <c r="HT130" s="31"/>
      <c r="HU130" s="31"/>
      <c r="HV130" s="31"/>
      <c r="HW130" s="31"/>
      <c r="HX130" s="31"/>
      <c r="HY130" s="31"/>
      <c r="HZ130" s="31"/>
      <c r="IA130" s="31"/>
      <c r="IB130" s="31"/>
      <c r="IC130" s="31"/>
      <c r="ID130" s="31"/>
      <c r="IE130" s="31"/>
      <c r="IF130" s="31"/>
      <c r="IG130" s="31"/>
      <c r="IH130" s="31"/>
      <c r="II130" s="31"/>
      <c r="IJ130" s="31"/>
      <c r="IK130" s="31"/>
      <c r="IL130" s="31"/>
      <c r="IM130" s="31"/>
      <c r="IN130" s="31"/>
      <c r="IO130" s="31"/>
      <c r="IP130" s="31"/>
      <c r="IQ130" s="31"/>
      <c r="IR130" s="31"/>
      <c r="IS130" s="31"/>
      <c r="IT130" s="31"/>
      <c r="IU130" s="31"/>
      <c r="IV130" s="31"/>
      <c r="IW130" s="31"/>
      <c r="IX130" s="31"/>
      <c r="IY130" s="31"/>
      <c r="IZ130" s="31"/>
      <c r="JA130" s="31"/>
      <c r="JB130" s="31"/>
      <c r="JC130" s="31"/>
      <c r="JD130" s="31"/>
      <c r="JE130" s="31"/>
      <c r="JF130" s="31"/>
      <c r="JG130" s="31"/>
      <c r="JH130" s="31"/>
      <c r="JI130" s="31"/>
      <c r="JJ130" s="31"/>
      <c r="JK130" s="31"/>
      <c r="JL130" s="31"/>
      <c r="JM130" s="31"/>
      <c r="JN130" s="31"/>
      <c r="JO130" s="31"/>
      <c r="JP130" s="31"/>
      <c r="JQ130" s="31"/>
      <c r="JR130" s="31"/>
      <c r="JS130" s="31"/>
      <c r="JT130" s="31"/>
      <c r="JU130" s="31"/>
      <c r="JV130" s="31"/>
      <c r="JW130" s="31"/>
      <c r="JX130" s="31"/>
      <c r="JY130" s="31"/>
      <c r="JZ130" s="31"/>
      <c r="KA130" s="31"/>
      <c r="KB130" s="31"/>
      <c r="KC130" s="31"/>
      <c r="KD130" s="31"/>
      <c r="KE130" s="31"/>
      <c r="KF130" s="31"/>
      <c r="KG130" s="31"/>
      <c r="KH130" s="31"/>
      <c r="KI130" s="31"/>
      <c r="KJ130" s="31"/>
      <c r="KK130" s="31"/>
      <c r="KL130" s="31"/>
      <c r="KM130" s="31"/>
      <c r="KN130" s="31"/>
      <c r="KO130" s="31"/>
      <c r="KP130" s="31"/>
      <c r="KQ130" s="31"/>
      <c r="KR130" s="31"/>
      <c r="KS130" s="31"/>
      <c r="KT130" s="31"/>
      <c r="KU130" s="31"/>
      <c r="KV130" s="31"/>
      <c r="KW130" s="31"/>
      <c r="KX130" s="31"/>
      <c r="KY130" s="31"/>
      <c r="KZ130" s="31"/>
      <c r="LA130" s="31"/>
      <c r="LB130" s="31"/>
      <c r="LC130" s="31"/>
      <c r="LD130" s="31"/>
      <c r="LE130" s="31"/>
      <c r="LF130" s="31"/>
      <c r="LG130" s="31"/>
      <c r="LH130" s="31"/>
      <c r="LI130" s="31"/>
      <c r="LJ130" s="31"/>
      <c r="LK130" s="31"/>
      <c r="LL130" s="31"/>
      <c r="LM130" s="31"/>
      <c r="LN130" s="31"/>
      <c r="LO130" s="31"/>
      <c r="LP130" s="31"/>
      <c r="LQ130" s="31"/>
      <c r="LR130" s="31"/>
      <c r="LS130" s="31"/>
      <c r="LT130" s="31"/>
      <c r="LU130" s="31"/>
      <c r="LV130" s="31"/>
      <c r="LW130" s="31"/>
      <c r="LX130" s="31"/>
      <c r="LY130" s="31"/>
      <c r="LZ130" s="31"/>
      <c r="MA130" s="31"/>
      <c r="MB130" s="31"/>
      <c r="MC130" s="31"/>
      <c r="MD130" s="31"/>
      <c r="ME130" s="31"/>
      <c r="MF130" s="31"/>
      <c r="MG130" s="31"/>
      <c r="MH130" s="31"/>
      <c r="MI130" s="31"/>
      <c r="MJ130" s="31"/>
      <c r="MK130" s="31"/>
      <c r="ML130" s="31"/>
      <c r="MM130" s="31"/>
      <c r="MN130" s="31"/>
      <c r="MO130" s="31"/>
      <c r="MP130" s="31"/>
      <c r="MQ130" s="31"/>
      <c r="MR130" s="31"/>
      <c r="MS130" s="31"/>
      <c r="MT130" s="31"/>
      <c r="MU130" s="31"/>
      <c r="MV130" s="31"/>
      <c r="MW130" s="31"/>
      <c r="MX130" s="31"/>
      <c r="MY130" s="31"/>
      <c r="MZ130" s="31"/>
      <c r="NA130" s="31"/>
      <c r="NB130" s="31"/>
      <c r="NC130" s="31"/>
      <c r="ND130" s="31"/>
      <c r="NE130" s="31"/>
      <c r="NF130" s="31"/>
      <c r="NG130" s="31"/>
      <c r="NH130" s="31"/>
      <c r="NI130" s="31"/>
      <c r="NJ130" s="31"/>
      <c r="NK130" s="31"/>
      <c r="NL130" s="31"/>
      <c r="NM130" s="31"/>
      <c r="NN130" s="31"/>
      <c r="NO130" s="31"/>
      <c r="NP130" s="31"/>
      <c r="NQ130" s="31"/>
      <c r="NR130" s="31"/>
      <c r="NS130" s="31"/>
      <c r="NT130" s="31"/>
      <c r="NU130" s="31"/>
      <c r="NV130" s="31"/>
      <c r="NW130" s="31"/>
      <c r="NX130" s="31"/>
      <c r="NY130" s="31"/>
      <c r="NZ130" s="31"/>
      <c r="OA130" s="31"/>
      <c r="OB130" s="31"/>
      <c r="OC130" s="31"/>
      <c r="OD130" s="31"/>
      <c r="OE130" s="31"/>
      <c r="OF130" s="31"/>
      <c r="OG130" s="31"/>
      <c r="OH130" s="31"/>
      <c r="OI130" s="31"/>
      <c r="OJ130" s="31"/>
      <c r="OK130" s="31"/>
      <c r="OL130" s="31"/>
      <c r="OM130" s="31"/>
      <c r="ON130" s="31"/>
      <c r="OO130" s="31"/>
      <c r="OP130" s="31"/>
      <c r="OQ130" s="31"/>
      <c r="OR130" s="31"/>
      <c r="OS130" s="31"/>
      <c r="OT130" s="31"/>
      <c r="OU130" s="31"/>
      <c r="OV130" s="31"/>
      <c r="OW130" s="31"/>
      <c r="OX130" s="31"/>
      <c r="OY130" s="31"/>
      <c r="OZ130" s="31"/>
      <c r="PA130" s="31"/>
      <c r="PB130" s="31"/>
      <c r="PC130" s="31"/>
      <c r="PD130" s="31"/>
      <c r="PE130" s="31"/>
      <c r="PF130" s="31"/>
      <c r="PG130" s="31"/>
      <c r="PH130" s="31"/>
      <c r="PI130" s="31"/>
      <c r="PJ130" s="31"/>
      <c r="PK130" s="31"/>
      <c r="PL130" s="31"/>
      <c r="PM130" s="31"/>
      <c r="PN130" s="31"/>
      <c r="PO130" s="31"/>
      <c r="PP130" s="31"/>
      <c r="PQ130" s="31"/>
      <c r="PR130" s="31"/>
      <c r="PS130" s="31"/>
      <c r="PT130" s="31"/>
      <c r="PU130" s="31"/>
      <c r="PV130" s="31"/>
      <c r="PW130" s="31"/>
      <c r="PX130" s="31"/>
      <c r="PY130" s="31"/>
      <c r="PZ130" s="31"/>
      <c r="QA130" s="31"/>
      <c r="QB130" s="31"/>
      <c r="QC130" s="31"/>
    </row>
    <row r="131" spans="1:445">
      <c r="A131" s="36" t="s">
        <v>181</v>
      </c>
      <c r="B131" s="33" t="s">
        <v>27</v>
      </c>
      <c r="C131" s="33"/>
      <c r="D131" s="33" t="s">
        <v>33</v>
      </c>
      <c r="E131" s="33"/>
      <c r="F131" s="33">
        <v>1800</v>
      </c>
      <c r="G131" s="33"/>
      <c r="H131" s="33"/>
      <c r="I131" s="33">
        <v>195</v>
      </c>
      <c r="J131" s="33">
        <v>300</v>
      </c>
      <c r="K131" s="33">
        <v>300</v>
      </c>
      <c r="L131" s="59">
        <v>105</v>
      </c>
      <c r="M131" s="59">
        <v>300</v>
      </c>
      <c r="N131" s="59">
        <v>300</v>
      </c>
      <c r="O131" s="33">
        <v>300</v>
      </c>
      <c r="P131" s="33"/>
      <c r="Q131" s="33"/>
      <c r="R131" s="33"/>
      <c r="S131" s="33"/>
      <c r="T131" s="20">
        <f t="shared" si="7"/>
        <v>1800</v>
      </c>
      <c r="U131" s="20">
        <f t="shared" si="11"/>
        <v>0</v>
      </c>
      <c r="V131" s="34">
        <f t="shared" si="9"/>
        <v>1</v>
      </c>
      <c r="X131" s="35" t="str">
        <f t="shared" si="10"/>
        <v/>
      </c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  <c r="CJ131" s="31"/>
      <c r="CK131" s="31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  <c r="DW131" s="31"/>
      <c r="DX131" s="31"/>
      <c r="DY131" s="31"/>
      <c r="DZ131" s="31"/>
      <c r="EA131" s="31"/>
      <c r="EB131" s="31"/>
      <c r="EC131" s="31"/>
      <c r="ED131" s="31"/>
      <c r="EE131" s="31"/>
      <c r="EF131" s="31"/>
      <c r="EG131" s="31"/>
      <c r="EH131" s="31"/>
      <c r="EI131" s="31"/>
      <c r="EJ131" s="31"/>
      <c r="EK131" s="31"/>
      <c r="EL131" s="31"/>
      <c r="EM131" s="31"/>
      <c r="EN131" s="31"/>
      <c r="EO131" s="31"/>
      <c r="EP131" s="31"/>
      <c r="EQ131" s="31"/>
      <c r="ER131" s="31"/>
      <c r="ES131" s="31"/>
      <c r="ET131" s="31"/>
      <c r="EU131" s="31"/>
      <c r="EV131" s="31"/>
      <c r="EW131" s="31"/>
      <c r="EX131" s="31"/>
      <c r="EY131" s="31"/>
      <c r="EZ131" s="31"/>
      <c r="FA131" s="31"/>
      <c r="FB131" s="31"/>
      <c r="FC131" s="31"/>
      <c r="FD131" s="31"/>
      <c r="FE131" s="31"/>
      <c r="FF131" s="31"/>
      <c r="FG131" s="31"/>
      <c r="FH131" s="31"/>
      <c r="FI131" s="31"/>
      <c r="FJ131" s="31"/>
      <c r="FK131" s="31"/>
      <c r="FL131" s="31"/>
      <c r="FM131" s="31"/>
      <c r="FN131" s="31"/>
      <c r="FO131" s="31"/>
      <c r="FP131" s="31"/>
      <c r="FQ131" s="31"/>
      <c r="FR131" s="31"/>
      <c r="FS131" s="31"/>
      <c r="FT131" s="31"/>
      <c r="FU131" s="31"/>
      <c r="FV131" s="31"/>
      <c r="FW131" s="31"/>
      <c r="FX131" s="31"/>
      <c r="FY131" s="31"/>
      <c r="FZ131" s="31"/>
      <c r="GA131" s="31"/>
      <c r="GB131" s="31"/>
      <c r="GC131" s="31"/>
      <c r="GD131" s="31"/>
      <c r="GE131" s="31"/>
      <c r="GF131" s="31"/>
      <c r="GG131" s="31"/>
      <c r="GH131" s="31"/>
      <c r="GI131" s="31"/>
      <c r="GJ131" s="31"/>
      <c r="GK131" s="31"/>
      <c r="GL131" s="31"/>
      <c r="GM131" s="31"/>
      <c r="GN131" s="31"/>
      <c r="GO131" s="31"/>
      <c r="GP131" s="31"/>
      <c r="GQ131" s="31"/>
      <c r="GR131" s="31"/>
      <c r="GS131" s="31"/>
      <c r="GT131" s="31"/>
      <c r="GU131" s="31"/>
      <c r="GV131" s="31"/>
      <c r="GW131" s="31"/>
      <c r="GX131" s="31"/>
      <c r="GY131" s="31"/>
      <c r="GZ131" s="31"/>
      <c r="HA131" s="31"/>
      <c r="HB131" s="31"/>
      <c r="HC131" s="31"/>
      <c r="HD131" s="31"/>
      <c r="HE131" s="31"/>
      <c r="HF131" s="31"/>
      <c r="HG131" s="31"/>
      <c r="HH131" s="31"/>
      <c r="HI131" s="31"/>
      <c r="HJ131" s="31"/>
      <c r="HK131" s="31"/>
      <c r="HL131" s="31"/>
      <c r="HM131" s="31"/>
      <c r="HN131" s="31"/>
      <c r="HO131" s="31"/>
      <c r="HP131" s="31"/>
      <c r="HQ131" s="31"/>
      <c r="HR131" s="31"/>
      <c r="HS131" s="31"/>
      <c r="HT131" s="31"/>
      <c r="HU131" s="31"/>
      <c r="HV131" s="31"/>
      <c r="HW131" s="31"/>
      <c r="HX131" s="31"/>
      <c r="HY131" s="31"/>
      <c r="HZ131" s="31"/>
      <c r="IA131" s="31"/>
      <c r="IB131" s="31"/>
      <c r="IC131" s="31"/>
      <c r="ID131" s="31"/>
      <c r="IE131" s="31"/>
      <c r="IF131" s="31"/>
      <c r="IG131" s="31"/>
      <c r="IH131" s="31"/>
      <c r="II131" s="31"/>
      <c r="IJ131" s="31"/>
      <c r="IK131" s="31"/>
      <c r="IL131" s="31"/>
      <c r="IM131" s="31"/>
      <c r="IN131" s="31"/>
      <c r="IO131" s="31"/>
      <c r="IP131" s="31"/>
      <c r="IQ131" s="31"/>
      <c r="IR131" s="31"/>
      <c r="IS131" s="31"/>
      <c r="IT131" s="31"/>
      <c r="IU131" s="31"/>
      <c r="IV131" s="31"/>
      <c r="IW131" s="31"/>
      <c r="IX131" s="31"/>
      <c r="IY131" s="31"/>
      <c r="IZ131" s="31"/>
      <c r="JA131" s="31"/>
      <c r="JB131" s="31"/>
      <c r="JC131" s="31"/>
      <c r="JD131" s="31"/>
      <c r="JE131" s="31"/>
      <c r="JF131" s="31"/>
      <c r="JG131" s="31"/>
      <c r="JH131" s="31"/>
      <c r="JI131" s="31"/>
      <c r="JJ131" s="31"/>
      <c r="JK131" s="31"/>
      <c r="JL131" s="31"/>
      <c r="JM131" s="31"/>
      <c r="JN131" s="31"/>
      <c r="JO131" s="31"/>
      <c r="JP131" s="31"/>
      <c r="JQ131" s="31"/>
      <c r="JR131" s="31"/>
      <c r="JS131" s="31"/>
      <c r="JT131" s="31"/>
      <c r="JU131" s="31"/>
      <c r="JV131" s="31"/>
      <c r="JW131" s="31"/>
      <c r="JX131" s="31"/>
      <c r="JY131" s="31"/>
      <c r="JZ131" s="31"/>
      <c r="KA131" s="31"/>
      <c r="KB131" s="31"/>
      <c r="KC131" s="31"/>
      <c r="KD131" s="31"/>
      <c r="KE131" s="31"/>
      <c r="KF131" s="31"/>
      <c r="KG131" s="31"/>
      <c r="KH131" s="31"/>
      <c r="KI131" s="31"/>
      <c r="KJ131" s="31"/>
      <c r="KK131" s="31"/>
      <c r="KL131" s="31"/>
      <c r="KM131" s="31"/>
      <c r="KN131" s="31"/>
      <c r="KO131" s="31"/>
      <c r="KP131" s="31"/>
      <c r="KQ131" s="31"/>
      <c r="KR131" s="31"/>
      <c r="KS131" s="31"/>
      <c r="KT131" s="31"/>
      <c r="KU131" s="31"/>
      <c r="KV131" s="31"/>
      <c r="KW131" s="31"/>
      <c r="KX131" s="31"/>
      <c r="KY131" s="31"/>
      <c r="KZ131" s="31"/>
      <c r="LA131" s="31"/>
      <c r="LB131" s="31"/>
      <c r="LC131" s="31"/>
      <c r="LD131" s="31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LS131" s="31"/>
      <c r="LT131" s="31"/>
      <c r="LU131" s="31"/>
      <c r="LV131" s="31"/>
      <c r="LW131" s="31"/>
      <c r="LX131" s="31"/>
      <c r="LY131" s="31"/>
      <c r="LZ131" s="31"/>
      <c r="MA131" s="31"/>
      <c r="MB131" s="31"/>
      <c r="MC131" s="31"/>
      <c r="MD131" s="31"/>
      <c r="ME131" s="31"/>
      <c r="MF131" s="31"/>
      <c r="MG131" s="31"/>
      <c r="MH131" s="31"/>
      <c r="MI131" s="31"/>
      <c r="MJ131" s="31"/>
      <c r="MK131" s="31"/>
      <c r="ML131" s="31"/>
      <c r="MM131" s="31"/>
      <c r="MN131" s="31"/>
      <c r="MO131" s="31"/>
      <c r="MP131" s="31"/>
      <c r="MQ131" s="31"/>
      <c r="MR131" s="31"/>
      <c r="MS131" s="31"/>
      <c r="MT131" s="31"/>
      <c r="MU131" s="31"/>
      <c r="MV131" s="31"/>
      <c r="MW131" s="31"/>
      <c r="MX131" s="31"/>
      <c r="MY131" s="31"/>
      <c r="MZ131" s="31"/>
      <c r="NA131" s="31"/>
      <c r="NB131" s="31"/>
      <c r="NC131" s="31"/>
      <c r="ND131" s="31"/>
      <c r="NE131" s="31"/>
      <c r="NF131" s="31"/>
      <c r="NG131" s="31"/>
      <c r="NH131" s="31"/>
      <c r="NI131" s="31"/>
      <c r="NJ131" s="31"/>
      <c r="NK131" s="31"/>
      <c r="NL131" s="31"/>
      <c r="NM131" s="31"/>
      <c r="NN131" s="31"/>
      <c r="NO131" s="31"/>
      <c r="NP131" s="31"/>
      <c r="NQ131" s="31"/>
      <c r="NR131" s="31"/>
      <c r="NS131" s="31"/>
      <c r="NT131" s="31"/>
      <c r="NU131" s="31"/>
      <c r="NV131" s="31"/>
      <c r="NW131" s="31"/>
      <c r="NX131" s="31"/>
      <c r="NY131" s="31"/>
      <c r="NZ131" s="31"/>
      <c r="OA131" s="31"/>
      <c r="OB131" s="31"/>
      <c r="OC131" s="31"/>
      <c r="OD131" s="31"/>
      <c r="OE131" s="31"/>
      <c r="OF131" s="31"/>
      <c r="OG131" s="31"/>
      <c r="OH131" s="31"/>
      <c r="OI131" s="31"/>
      <c r="OJ131" s="31"/>
      <c r="OK131" s="31"/>
      <c r="OL131" s="31"/>
      <c r="OM131" s="31"/>
      <c r="ON131" s="31"/>
      <c r="OO131" s="31"/>
      <c r="OP131" s="31"/>
      <c r="OQ131" s="31"/>
      <c r="OR131" s="31"/>
      <c r="OS131" s="31"/>
      <c r="OT131" s="31"/>
      <c r="OU131" s="31"/>
      <c r="OV131" s="31"/>
      <c r="OW131" s="31"/>
      <c r="OX131" s="31"/>
      <c r="OY131" s="31"/>
      <c r="OZ131" s="31"/>
      <c r="PA131" s="31"/>
      <c r="PB131" s="31"/>
      <c r="PC131" s="31"/>
      <c r="PD131" s="31"/>
      <c r="PE131" s="31"/>
      <c r="PF131" s="31"/>
      <c r="PG131" s="31"/>
      <c r="PH131" s="31"/>
      <c r="PI131" s="31"/>
      <c r="PJ131" s="31"/>
      <c r="PK131" s="31"/>
      <c r="PL131" s="31"/>
      <c r="PM131" s="31"/>
      <c r="PN131" s="31"/>
      <c r="PO131" s="31"/>
      <c r="PP131" s="31"/>
      <c r="PQ131" s="31"/>
      <c r="PR131" s="31"/>
      <c r="PS131" s="31"/>
      <c r="PT131" s="31"/>
      <c r="PU131" s="31"/>
      <c r="PV131" s="31"/>
      <c r="PW131" s="31"/>
      <c r="PX131" s="31"/>
      <c r="PY131" s="31"/>
      <c r="PZ131" s="31"/>
      <c r="QA131" s="31"/>
      <c r="QB131" s="31"/>
      <c r="QC131" s="31"/>
    </row>
    <row r="132" spans="1:445" s="39" customFormat="1">
      <c r="A132" s="36" t="s">
        <v>182</v>
      </c>
      <c r="B132" s="33" t="s">
        <v>27</v>
      </c>
      <c r="C132" s="33"/>
      <c r="D132" s="33" t="s">
        <v>64</v>
      </c>
      <c r="E132" s="33"/>
      <c r="F132" s="33">
        <v>0</v>
      </c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20">
        <f t="shared" ref="T132:T195" si="12">IF(AND(ISBLANK(E132),ISBLANK(F132),ISBLANK(G132),ISBLANK(H132),ISBLANK(I132),ISBLANK(J132),ISBLANK(K132), ISBLANK(L132), ISBLANK(M132), ISBLANK(N132), ISBLANK(O132), ISBLANK(P132), ISBLANK(Q132), ISBLANK(R132), ISBLANK(S132)),"",SUM(G132:S132))</f>
        <v>0</v>
      </c>
      <c r="U132" s="20">
        <f t="shared" si="11"/>
        <v>0</v>
      </c>
      <c r="V132" s="34" t="str">
        <f t="shared" si="9"/>
        <v/>
      </c>
      <c r="W132" s="37"/>
      <c r="X132" s="35" t="str">
        <f t="shared" ref="X132:X153" si="13">IF(W132&lt;&gt;"",F132 - (SUM(G132:S132)),"")</f>
        <v/>
      </c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  <c r="CJ132" s="31"/>
      <c r="CK132" s="31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P132" s="31"/>
      <c r="EQ132" s="31"/>
      <c r="ER132" s="31"/>
      <c r="ES132" s="31"/>
      <c r="ET132" s="31"/>
      <c r="EU132" s="31"/>
      <c r="EV132" s="31"/>
      <c r="EW132" s="31"/>
      <c r="EX132" s="31"/>
      <c r="EY132" s="31"/>
      <c r="EZ132" s="31"/>
      <c r="FA132" s="31"/>
      <c r="FB132" s="31"/>
      <c r="FC132" s="31"/>
      <c r="FD132" s="31"/>
      <c r="FE132" s="31"/>
      <c r="FF132" s="31"/>
      <c r="FG132" s="31"/>
      <c r="FH132" s="31"/>
      <c r="FI132" s="31"/>
      <c r="FJ132" s="31"/>
      <c r="FK132" s="31"/>
      <c r="FL132" s="31"/>
      <c r="FM132" s="31"/>
      <c r="FN132" s="31"/>
      <c r="FO132" s="31"/>
      <c r="FP132" s="31"/>
      <c r="FQ132" s="31"/>
      <c r="FR132" s="31"/>
      <c r="FS132" s="31"/>
      <c r="FT132" s="31"/>
      <c r="FU132" s="31"/>
      <c r="FV132" s="31"/>
      <c r="FW132" s="31"/>
      <c r="FX132" s="31"/>
      <c r="FY132" s="31"/>
      <c r="FZ132" s="31"/>
      <c r="GA132" s="31"/>
      <c r="GB132" s="31"/>
      <c r="GC132" s="31"/>
      <c r="GD132" s="31"/>
      <c r="GE132" s="31"/>
      <c r="GF132" s="31"/>
      <c r="GG132" s="31"/>
      <c r="GH132" s="31"/>
      <c r="GI132" s="31"/>
      <c r="GJ132" s="31"/>
      <c r="GK132" s="31"/>
      <c r="GL132" s="31"/>
      <c r="GM132" s="31"/>
      <c r="GN132" s="31"/>
      <c r="GO132" s="31"/>
      <c r="GP132" s="31"/>
      <c r="GQ132" s="31"/>
      <c r="GR132" s="31"/>
      <c r="GS132" s="31"/>
      <c r="GT132" s="31"/>
      <c r="GU132" s="31"/>
      <c r="GV132" s="31"/>
      <c r="GW132" s="31"/>
      <c r="GX132" s="31"/>
      <c r="GY132" s="31"/>
      <c r="GZ132" s="31"/>
      <c r="HA132" s="31"/>
      <c r="HB132" s="31"/>
      <c r="HC132" s="31"/>
      <c r="HD132" s="31"/>
      <c r="HE132" s="31"/>
      <c r="HF132" s="31"/>
      <c r="HG132" s="31"/>
      <c r="HH132" s="31"/>
      <c r="HI132" s="31"/>
      <c r="HJ132" s="31"/>
      <c r="HK132" s="31"/>
      <c r="HL132" s="31"/>
      <c r="HM132" s="31"/>
      <c r="HN132" s="31"/>
      <c r="HO132" s="31"/>
      <c r="HP132" s="31"/>
      <c r="HQ132" s="31"/>
      <c r="HR132" s="31"/>
      <c r="HS132" s="31"/>
      <c r="HT132" s="31"/>
      <c r="HU132" s="31"/>
      <c r="HV132" s="31"/>
      <c r="HW132" s="31"/>
      <c r="HX132" s="31"/>
      <c r="HY132" s="31"/>
      <c r="HZ132" s="31"/>
      <c r="IA132" s="31"/>
      <c r="IB132" s="31"/>
      <c r="IC132" s="31"/>
      <c r="ID132" s="31"/>
      <c r="IE132" s="31"/>
      <c r="IF132" s="31"/>
      <c r="IG132" s="31"/>
      <c r="IH132" s="31"/>
      <c r="II132" s="31"/>
      <c r="IJ132" s="31"/>
      <c r="IK132" s="31"/>
      <c r="IL132" s="31"/>
      <c r="IM132" s="31"/>
      <c r="IN132" s="31"/>
      <c r="IO132" s="31"/>
      <c r="IP132" s="31"/>
      <c r="IQ132" s="31"/>
      <c r="IR132" s="31"/>
      <c r="IS132" s="31"/>
      <c r="IT132" s="31"/>
      <c r="IU132" s="31"/>
      <c r="IV132" s="31"/>
      <c r="IW132" s="31"/>
      <c r="IX132" s="31"/>
      <c r="IY132" s="31"/>
      <c r="IZ132" s="31"/>
      <c r="JA132" s="31"/>
      <c r="JB132" s="31"/>
      <c r="JC132" s="31"/>
      <c r="JD132" s="31"/>
      <c r="JE132" s="31"/>
      <c r="JF132" s="31"/>
      <c r="JG132" s="31"/>
      <c r="JH132" s="31"/>
      <c r="JI132" s="31"/>
      <c r="JJ132" s="31"/>
      <c r="JK132" s="31"/>
      <c r="JL132" s="31"/>
      <c r="JM132" s="31"/>
      <c r="JN132" s="31"/>
      <c r="JO132" s="31"/>
      <c r="JP132" s="31"/>
      <c r="JQ132" s="31"/>
      <c r="JR132" s="31"/>
      <c r="JS132" s="31"/>
      <c r="JT132" s="31"/>
      <c r="JU132" s="31"/>
      <c r="JV132" s="31"/>
      <c r="JW132" s="31"/>
      <c r="JX132" s="31"/>
      <c r="JY132" s="31"/>
      <c r="JZ132" s="31"/>
      <c r="KA132" s="31"/>
      <c r="KB132" s="31"/>
      <c r="KC132" s="31"/>
      <c r="KD132" s="31"/>
      <c r="KE132" s="31"/>
      <c r="KF132" s="31"/>
      <c r="KG132" s="31"/>
      <c r="KH132" s="31"/>
      <c r="KI132" s="31"/>
      <c r="KJ132" s="31"/>
      <c r="KK132" s="31"/>
      <c r="KL132" s="31"/>
      <c r="KM132" s="31"/>
      <c r="KN132" s="31"/>
      <c r="KO132" s="31"/>
      <c r="KP132" s="31"/>
      <c r="KQ132" s="31"/>
      <c r="KR132" s="31"/>
      <c r="KS132" s="31"/>
      <c r="KT132" s="31"/>
      <c r="KU132" s="31"/>
      <c r="KV132" s="31"/>
      <c r="KW132" s="31"/>
      <c r="KX132" s="31"/>
      <c r="KY132" s="31"/>
      <c r="KZ132" s="31"/>
      <c r="LA132" s="31"/>
      <c r="LB132" s="31"/>
      <c r="LC132" s="31"/>
      <c r="LD132" s="31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MT132" s="31"/>
      <c r="MU132" s="31"/>
      <c r="MV132" s="31"/>
      <c r="MW132" s="31"/>
      <c r="MX132" s="31"/>
      <c r="MY132" s="31"/>
      <c r="MZ132" s="31"/>
      <c r="NA132" s="31"/>
      <c r="NB132" s="31"/>
      <c r="NC132" s="31"/>
      <c r="ND132" s="31"/>
      <c r="NE132" s="31"/>
      <c r="NF132" s="31"/>
      <c r="NG132" s="31"/>
      <c r="NH132" s="31"/>
      <c r="NI132" s="31"/>
      <c r="NJ132" s="31"/>
      <c r="NK132" s="31"/>
      <c r="NL132" s="31"/>
      <c r="NM132" s="31"/>
      <c r="NN132" s="31"/>
      <c r="NO132" s="31"/>
      <c r="NP132" s="31"/>
      <c r="NQ132" s="31"/>
      <c r="NR132" s="31"/>
      <c r="NS132" s="31"/>
      <c r="NT132" s="31"/>
      <c r="NU132" s="31"/>
      <c r="NV132" s="31"/>
      <c r="NW132" s="31"/>
      <c r="NX132" s="31"/>
      <c r="NY132" s="31"/>
      <c r="NZ132" s="31"/>
      <c r="OA132" s="31"/>
      <c r="OB132" s="31"/>
      <c r="OC132" s="31"/>
      <c r="OD132" s="31"/>
      <c r="OE132" s="31"/>
      <c r="OF132" s="31"/>
      <c r="OG132" s="31"/>
      <c r="OH132" s="31"/>
      <c r="OI132" s="31"/>
      <c r="OJ132" s="31"/>
      <c r="OK132" s="31"/>
      <c r="OL132" s="31"/>
      <c r="OM132" s="31"/>
      <c r="ON132" s="31"/>
      <c r="OO132" s="31"/>
      <c r="OP132" s="31"/>
      <c r="OQ132" s="31"/>
      <c r="OR132" s="31"/>
      <c r="OS132" s="31"/>
      <c r="OT132" s="31"/>
      <c r="OU132" s="31"/>
      <c r="OV132" s="31"/>
      <c r="OW132" s="31"/>
      <c r="OX132" s="31"/>
      <c r="OY132" s="31"/>
      <c r="OZ132" s="31"/>
      <c r="PA132" s="31"/>
      <c r="PB132" s="31"/>
      <c r="PC132" s="31"/>
      <c r="PD132" s="31"/>
      <c r="PE132" s="31"/>
      <c r="PF132" s="31"/>
      <c r="PG132" s="31"/>
      <c r="PH132" s="31"/>
      <c r="PI132" s="31"/>
      <c r="PJ132" s="31"/>
      <c r="PK132" s="31"/>
      <c r="PL132" s="31"/>
      <c r="PM132" s="31"/>
      <c r="PN132" s="31"/>
      <c r="PO132" s="31"/>
      <c r="PP132" s="31"/>
      <c r="PQ132" s="31"/>
      <c r="PR132" s="31"/>
      <c r="PS132" s="31"/>
      <c r="PT132" s="31"/>
      <c r="PU132" s="31"/>
      <c r="PV132" s="31"/>
      <c r="PW132" s="31"/>
      <c r="PX132" s="31"/>
      <c r="PY132" s="31"/>
      <c r="PZ132" s="31"/>
      <c r="QA132" s="31"/>
      <c r="QB132" s="31"/>
      <c r="QC132" s="31"/>
    </row>
    <row r="133" spans="1:445" s="39" customFormat="1">
      <c r="A133" s="36" t="s">
        <v>183</v>
      </c>
      <c r="B133" s="33" t="s">
        <v>27</v>
      </c>
      <c r="C133" s="33"/>
      <c r="D133" s="33" t="s">
        <v>53</v>
      </c>
      <c r="E133" s="33"/>
      <c r="F133" s="33">
        <v>0</v>
      </c>
      <c r="G133" s="33"/>
      <c r="H133" s="33"/>
      <c r="I133" s="33"/>
      <c r="J133" s="33"/>
      <c r="K133" s="33"/>
      <c r="L133" s="37"/>
      <c r="M133" s="37"/>
      <c r="N133" s="37"/>
      <c r="O133" s="33"/>
      <c r="P133" s="33"/>
      <c r="Q133" s="33"/>
      <c r="R133" s="33"/>
      <c r="S133" s="33"/>
      <c r="T133" s="20">
        <f t="shared" si="12"/>
        <v>0</v>
      </c>
      <c r="U133" s="20">
        <f t="shared" si="11"/>
        <v>0</v>
      </c>
      <c r="V133" s="34" t="str">
        <f t="shared" ref="V133:V196" si="14">IF(AND(ISBLANK(E133),ISBLANK(F133), ISBLANK(G133), ISBLANK(H133), ISBLANK(I133), ISBLANK(J133), ISBLANK(K133), ISBLANK(L133), ISBLANK(M133),ISBLANK(N133), ISBLANK(O133), ISBLANK(P133), ISBLANK(Q133), ISBLANK(R133), ISBLANK(S133)), "",IFERROR(((F133+E133)-U133)/(F133+E133),""))</f>
        <v/>
      </c>
      <c r="W133" s="38"/>
      <c r="X133" s="35" t="str">
        <f t="shared" si="13"/>
        <v/>
      </c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  <c r="CJ133" s="31"/>
      <c r="CK133" s="31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P133" s="31"/>
      <c r="EQ133" s="31"/>
      <c r="ER133" s="31"/>
      <c r="ES133" s="31"/>
      <c r="ET133" s="31"/>
      <c r="EU133" s="31"/>
      <c r="EV133" s="31"/>
      <c r="EW133" s="31"/>
      <c r="EX133" s="31"/>
      <c r="EY133" s="31"/>
      <c r="EZ133" s="31"/>
      <c r="FA133" s="31"/>
      <c r="FB133" s="31"/>
      <c r="FC133" s="31"/>
      <c r="FD133" s="31"/>
      <c r="FE133" s="31"/>
      <c r="FF133" s="31"/>
      <c r="FG133" s="31"/>
      <c r="FH133" s="31"/>
      <c r="FI133" s="31"/>
      <c r="FJ133" s="31"/>
      <c r="FK133" s="31"/>
      <c r="FL133" s="31"/>
      <c r="FM133" s="31"/>
      <c r="FN133" s="31"/>
      <c r="FO133" s="31"/>
      <c r="FP133" s="31"/>
      <c r="FQ133" s="31"/>
      <c r="FR133" s="31"/>
      <c r="FS133" s="31"/>
      <c r="FT133" s="31"/>
      <c r="FU133" s="31"/>
      <c r="FV133" s="31"/>
      <c r="FW133" s="31"/>
      <c r="FX133" s="31"/>
      <c r="FY133" s="31"/>
      <c r="FZ133" s="31"/>
      <c r="GA133" s="31"/>
      <c r="GB133" s="31"/>
      <c r="GC133" s="31"/>
      <c r="GD133" s="31"/>
      <c r="GE133" s="31"/>
      <c r="GF133" s="31"/>
      <c r="GG133" s="31"/>
      <c r="GH133" s="31"/>
      <c r="GI133" s="31"/>
      <c r="GJ133" s="31"/>
      <c r="GK133" s="31"/>
      <c r="GL133" s="31"/>
      <c r="GM133" s="31"/>
      <c r="GN133" s="31"/>
      <c r="GO133" s="31"/>
      <c r="GP133" s="31"/>
      <c r="GQ133" s="31"/>
      <c r="GR133" s="31"/>
      <c r="GS133" s="31"/>
      <c r="GT133" s="31"/>
      <c r="GU133" s="31"/>
      <c r="GV133" s="31"/>
      <c r="GW133" s="31"/>
      <c r="GX133" s="31"/>
      <c r="GY133" s="31"/>
      <c r="GZ133" s="31"/>
      <c r="HA133" s="31"/>
      <c r="HB133" s="31"/>
      <c r="HC133" s="31"/>
      <c r="HD133" s="31"/>
      <c r="HE133" s="31"/>
      <c r="HF133" s="31"/>
      <c r="HG133" s="31"/>
      <c r="HH133" s="31"/>
      <c r="HI133" s="31"/>
      <c r="HJ133" s="31"/>
      <c r="HK133" s="31"/>
      <c r="HL133" s="31"/>
      <c r="HM133" s="31"/>
      <c r="HN133" s="31"/>
      <c r="HO133" s="31"/>
      <c r="HP133" s="31"/>
      <c r="HQ133" s="31"/>
      <c r="HR133" s="31"/>
      <c r="HS133" s="31"/>
      <c r="HT133" s="31"/>
      <c r="HU133" s="31"/>
      <c r="HV133" s="31"/>
      <c r="HW133" s="31"/>
      <c r="HX133" s="31"/>
      <c r="HY133" s="31"/>
      <c r="HZ133" s="31"/>
      <c r="IA133" s="31"/>
      <c r="IB133" s="31"/>
      <c r="IC133" s="31"/>
      <c r="ID133" s="31"/>
      <c r="IE133" s="31"/>
      <c r="IF133" s="31"/>
      <c r="IG133" s="31"/>
      <c r="IH133" s="31"/>
      <c r="II133" s="31"/>
      <c r="IJ133" s="31"/>
      <c r="IK133" s="31"/>
      <c r="IL133" s="31"/>
      <c r="IM133" s="31"/>
      <c r="IN133" s="31"/>
      <c r="IO133" s="31"/>
      <c r="IP133" s="31"/>
      <c r="IQ133" s="31"/>
      <c r="IR133" s="31"/>
      <c r="IS133" s="31"/>
      <c r="IT133" s="31"/>
      <c r="IU133" s="31"/>
      <c r="IV133" s="31"/>
      <c r="IW133" s="31"/>
      <c r="IX133" s="31"/>
      <c r="IY133" s="31"/>
      <c r="IZ133" s="31"/>
      <c r="JA133" s="31"/>
      <c r="JB133" s="31"/>
      <c r="JC133" s="31"/>
      <c r="JD133" s="31"/>
      <c r="JE133" s="31"/>
      <c r="JF133" s="31"/>
      <c r="JG133" s="31"/>
      <c r="JH133" s="31"/>
      <c r="JI133" s="31"/>
      <c r="JJ133" s="31"/>
      <c r="JK133" s="31"/>
      <c r="JL133" s="31"/>
      <c r="JM133" s="31"/>
      <c r="JN133" s="31"/>
      <c r="JO133" s="31"/>
      <c r="JP133" s="31"/>
      <c r="JQ133" s="31"/>
      <c r="JR133" s="31"/>
      <c r="JS133" s="31"/>
      <c r="JT133" s="31"/>
      <c r="JU133" s="31"/>
      <c r="JV133" s="31"/>
      <c r="JW133" s="31"/>
      <c r="JX133" s="31"/>
      <c r="JY133" s="31"/>
      <c r="JZ133" s="31"/>
      <c r="KA133" s="31"/>
      <c r="KB133" s="31"/>
      <c r="KC133" s="31"/>
      <c r="KD133" s="31"/>
      <c r="KE133" s="31"/>
      <c r="KF133" s="31"/>
      <c r="KG133" s="31"/>
      <c r="KH133" s="31"/>
      <c r="KI133" s="31"/>
      <c r="KJ133" s="31"/>
      <c r="KK133" s="31"/>
      <c r="KL133" s="31"/>
      <c r="KM133" s="31"/>
      <c r="KN133" s="31"/>
      <c r="KO133" s="31"/>
      <c r="KP133" s="31"/>
      <c r="KQ133" s="31"/>
      <c r="KR133" s="31"/>
      <c r="KS133" s="31"/>
      <c r="KT133" s="31"/>
      <c r="KU133" s="31"/>
      <c r="KV133" s="31"/>
      <c r="KW133" s="31"/>
      <c r="KX133" s="31"/>
      <c r="KY133" s="31"/>
      <c r="KZ133" s="31"/>
      <c r="LA133" s="31"/>
      <c r="LB133" s="31"/>
      <c r="LC133" s="31"/>
      <c r="LD133" s="31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MT133" s="31"/>
      <c r="MU133" s="31"/>
      <c r="MV133" s="31"/>
      <c r="MW133" s="31"/>
      <c r="MX133" s="31"/>
      <c r="MY133" s="31"/>
      <c r="MZ133" s="31"/>
      <c r="NA133" s="31"/>
      <c r="NB133" s="31"/>
      <c r="NC133" s="31"/>
      <c r="ND133" s="31"/>
      <c r="NE133" s="31"/>
      <c r="NF133" s="31"/>
      <c r="NG133" s="31"/>
      <c r="NH133" s="31"/>
      <c r="NI133" s="31"/>
      <c r="NJ133" s="31"/>
      <c r="NK133" s="31"/>
      <c r="NL133" s="31"/>
      <c r="NM133" s="31"/>
      <c r="NN133" s="31"/>
      <c r="NO133" s="31"/>
      <c r="NP133" s="31"/>
      <c r="NQ133" s="31"/>
      <c r="NR133" s="31"/>
      <c r="NS133" s="31"/>
      <c r="NT133" s="31"/>
      <c r="NU133" s="31"/>
      <c r="NV133" s="31"/>
      <c r="NW133" s="31"/>
      <c r="NX133" s="31"/>
      <c r="NY133" s="31"/>
      <c r="NZ133" s="31"/>
      <c r="OA133" s="31"/>
      <c r="OB133" s="31"/>
      <c r="OC133" s="31"/>
      <c r="OD133" s="31"/>
      <c r="OE133" s="31"/>
      <c r="OF133" s="31"/>
      <c r="OG133" s="31"/>
      <c r="OH133" s="31"/>
      <c r="OI133" s="31"/>
      <c r="OJ133" s="31"/>
      <c r="OK133" s="31"/>
      <c r="OL133" s="31"/>
      <c r="OM133" s="31"/>
      <c r="ON133" s="31"/>
      <c r="OO133" s="31"/>
      <c r="OP133" s="31"/>
      <c r="OQ133" s="31"/>
      <c r="OR133" s="31"/>
      <c r="OS133" s="31"/>
      <c r="OT133" s="31"/>
      <c r="OU133" s="31"/>
      <c r="OV133" s="31"/>
      <c r="OW133" s="31"/>
      <c r="OX133" s="31"/>
      <c r="OY133" s="31"/>
      <c r="OZ133" s="31"/>
      <c r="PA133" s="31"/>
      <c r="PB133" s="31"/>
      <c r="PC133" s="31"/>
      <c r="PD133" s="31"/>
      <c r="PE133" s="31"/>
      <c r="PF133" s="31"/>
      <c r="PG133" s="31"/>
      <c r="PH133" s="31"/>
      <c r="PI133" s="31"/>
      <c r="PJ133" s="31"/>
      <c r="PK133" s="31"/>
      <c r="PL133" s="31"/>
      <c r="PM133" s="31"/>
      <c r="PN133" s="31"/>
      <c r="PO133" s="31"/>
      <c r="PP133" s="31"/>
      <c r="PQ133" s="31"/>
      <c r="PR133" s="31"/>
      <c r="PS133" s="31"/>
      <c r="PT133" s="31"/>
      <c r="PU133" s="31"/>
      <c r="PV133" s="31"/>
      <c r="PW133" s="31"/>
      <c r="PX133" s="31"/>
      <c r="PY133" s="31"/>
      <c r="PZ133" s="31"/>
      <c r="QA133" s="31"/>
      <c r="QB133" s="31"/>
      <c r="QC133" s="31"/>
    </row>
    <row r="134" spans="1:445">
      <c r="A134" s="36" t="s">
        <v>184</v>
      </c>
      <c r="B134" s="33" t="s">
        <v>27</v>
      </c>
      <c r="C134" s="33"/>
      <c r="D134" s="33" t="s">
        <v>38</v>
      </c>
      <c r="E134" s="33"/>
      <c r="F134" s="33">
        <v>935</v>
      </c>
      <c r="G134" s="33">
        <v>100</v>
      </c>
      <c r="H134" s="33"/>
      <c r="I134" s="33">
        <v>200</v>
      </c>
      <c r="J134" s="33">
        <v>200</v>
      </c>
      <c r="K134" s="33">
        <v>100</v>
      </c>
      <c r="L134" s="33">
        <v>200</v>
      </c>
      <c r="M134" s="33">
        <v>135</v>
      </c>
      <c r="N134" s="33"/>
      <c r="O134" s="33"/>
      <c r="P134" s="33"/>
      <c r="Q134" s="33"/>
      <c r="R134" s="33"/>
      <c r="S134" s="33"/>
      <c r="T134" s="20">
        <f t="shared" si="12"/>
        <v>935</v>
      </c>
      <c r="U134" s="20">
        <f t="shared" si="11"/>
        <v>0</v>
      </c>
      <c r="V134" s="34">
        <f t="shared" si="14"/>
        <v>1</v>
      </c>
      <c r="W134" s="37"/>
      <c r="X134" s="35" t="str">
        <f t="shared" si="13"/>
        <v/>
      </c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31"/>
      <c r="FA134" s="31"/>
      <c r="FB134" s="31"/>
      <c r="FC134" s="31"/>
      <c r="FD134" s="31"/>
      <c r="FE134" s="31"/>
      <c r="FF134" s="31"/>
      <c r="FG134" s="31"/>
      <c r="FH134" s="31"/>
      <c r="FI134" s="31"/>
      <c r="FJ134" s="31"/>
      <c r="FK134" s="31"/>
      <c r="FL134" s="31"/>
      <c r="FM134" s="31"/>
      <c r="FN134" s="31"/>
      <c r="FO134" s="31"/>
      <c r="FP134" s="31"/>
      <c r="FQ134" s="31"/>
      <c r="FR134" s="31"/>
      <c r="FS134" s="31"/>
      <c r="FT134" s="31"/>
      <c r="FU134" s="31"/>
      <c r="FV134" s="31"/>
      <c r="FW134" s="31"/>
      <c r="FX134" s="31"/>
      <c r="FY134" s="31"/>
      <c r="FZ134" s="31"/>
      <c r="GA134" s="31"/>
      <c r="GB134" s="31"/>
      <c r="GC134" s="31"/>
      <c r="GD134" s="31"/>
      <c r="GE134" s="31"/>
      <c r="GF134" s="31"/>
      <c r="GG134" s="31"/>
      <c r="GH134" s="31"/>
      <c r="GI134" s="31"/>
      <c r="GJ134" s="31"/>
      <c r="GK134" s="31"/>
      <c r="GL134" s="31"/>
      <c r="GM134" s="31"/>
      <c r="GN134" s="31"/>
      <c r="GO134" s="31"/>
      <c r="GP134" s="31"/>
      <c r="GQ134" s="31"/>
      <c r="GR134" s="31"/>
      <c r="GS134" s="31"/>
      <c r="GT134" s="31"/>
      <c r="GU134" s="31"/>
      <c r="GV134" s="31"/>
      <c r="GW134" s="31"/>
      <c r="GX134" s="31"/>
      <c r="GY134" s="31"/>
      <c r="GZ134" s="31"/>
      <c r="HA134" s="31"/>
      <c r="HB134" s="31"/>
      <c r="HC134" s="31"/>
      <c r="HD134" s="31"/>
      <c r="HE134" s="31"/>
      <c r="HF134" s="31"/>
      <c r="HG134" s="31"/>
      <c r="HH134" s="31"/>
      <c r="HI134" s="31"/>
      <c r="HJ134" s="31"/>
      <c r="HK134" s="31"/>
      <c r="HL134" s="31"/>
      <c r="HM134" s="31"/>
      <c r="HN134" s="31"/>
      <c r="HO134" s="31"/>
      <c r="HP134" s="31"/>
      <c r="HQ134" s="31"/>
      <c r="HR134" s="31"/>
      <c r="HS134" s="31"/>
      <c r="HT134" s="31"/>
      <c r="HU134" s="31"/>
      <c r="HV134" s="31"/>
      <c r="HW134" s="31"/>
      <c r="HX134" s="31"/>
      <c r="HY134" s="31"/>
      <c r="HZ134" s="31"/>
      <c r="IA134" s="31"/>
      <c r="IB134" s="31"/>
      <c r="IC134" s="31"/>
      <c r="ID134" s="31"/>
      <c r="IE134" s="31"/>
      <c r="IF134" s="31"/>
      <c r="IG134" s="31"/>
      <c r="IH134" s="31"/>
      <c r="II134" s="31"/>
      <c r="IJ134" s="31"/>
      <c r="IK134" s="31"/>
      <c r="IL134" s="31"/>
      <c r="IM134" s="31"/>
      <c r="IN134" s="31"/>
      <c r="IO134" s="31"/>
      <c r="IP134" s="31"/>
      <c r="IQ134" s="31"/>
      <c r="IR134" s="31"/>
      <c r="IS134" s="31"/>
      <c r="IT134" s="31"/>
      <c r="IU134" s="31"/>
      <c r="IV134" s="31"/>
      <c r="IW134" s="31"/>
      <c r="IX134" s="31"/>
      <c r="IY134" s="31"/>
      <c r="IZ134" s="31"/>
      <c r="JA134" s="31"/>
      <c r="JB134" s="31"/>
      <c r="JC134" s="31"/>
      <c r="JD134" s="31"/>
      <c r="JE134" s="31"/>
      <c r="JF134" s="31"/>
      <c r="JG134" s="31"/>
      <c r="JH134" s="31"/>
      <c r="JI134" s="31"/>
      <c r="JJ134" s="31"/>
      <c r="JK134" s="31"/>
      <c r="JL134" s="31"/>
      <c r="JM134" s="31"/>
      <c r="JN134" s="31"/>
      <c r="JO134" s="31"/>
      <c r="JP134" s="31"/>
      <c r="JQ134" s="31"/>
      <c r="JR134" s="31"/>
      <c r="JS134" s="31"/>
      <c r="JT134" s="31"/>
      <c r="JU134" s="31"/>
      <c r="JV134" s="31"/>
      <c r="JW134" s="31"/>
      <c r="JX134" s="31"/>
      <c r="JY134" s="31"/>
      <c r="JZ134" s="31"/>
      <c r="KA134" s="31"/>
      <c r="KB134" s="31"/>
      <c r="KC134" s="31"/>
      <c r="KD134" s="31"/>
      <c r="KE134" s="31"/>
      <c r="KF134" s="31"/>
      <c r="KG134" s="31"/>
      <c r="KH134" s="31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1"/>
      <c r="LC134" s="31"/>
      <c r="LD134" s="31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31"/>
      <c r="NE134" s="31"/>
      <c r="NF134" s="31"/>
      <c r="NG134" s="31"/>
      <c r="NH134" s="31"/>
      <c r="NI134" s="31"/>
      <c r="NJ134" s="31"/>
      <c r="NK134" s="31"/>
      <c r="NL134" s="31"/>
      <c r="NM134" s="31"/>
      <c r="NN134" s="31"/>
      <c r="NO134" s="31"/>
      <c r="NP134" s="31"/>
      <c r="NQ134" s="31"/>
      <c r="NR134" s="31"/>
      <c r="NS134" s="31"/>
      <c r="NT134" s="31"/>
      <c r="NU134" s="31"/>
      <c r="NV134" s="31"/>
      <c r="NW134" s="31"/>
      <c r="NX134" s="31"/>
      <c r="NY134" s="31"/>
      <c r="NZ134" s="31"/>
      <c r="OA134" s="31"/>
      <c r="OB134" s="31"/>
      <c r="OC134" s="31"/>
      <c r="OD134" s="31"/>
      <c r="OE134" s="31"/>
      <c r="OF134" s="31"/>
      <c r="OG134" s="31"/>
      <c r="OH134" s="31"/>
      <c r="OI134" s="31"/>
      <c r="OJ134" s="31"/>
      <c r="OK134" s="31"/>
      <c r="OL134" s="31"/>
      <c r="OM134" s="31"/>
      <c r="ON134" s="31"/>
      <c r="OO134" s="31"/>
      <c r="OP134" s="31"/>
      <c r="OQ134" s="31"/>
      <c r="OR134" s="31"/>
      <c r="OS134" s="31"/>
      <c r="OT134" s="31"/>
      <c r="OU134" s="31"/>
      <c r="OV134" s="31"/>
      <c r="OW134" s="31"/>
      <c r="OX134" s="31"/>
      <c r="OY134" s="31"/>
      <c r="OZ134" s="31"/>
      <c r="PA134" s="31"/>
      <c r="PB134" s="31"/>
      <c r="PC134" s="31"/>
      <c r="PD134" s="31"/>
      <c r="PE134" s="31"/>
      <c r="PF134" s="31"/>
      <c r="PG134" s="31"/>
      <c r="PH134" s="31"/>
      <c r="PI134" s="31"/>
      <c r="PJ134" s="31"/>
      <c r="PK134" s="31"/>
      <c r="PL134" s="31"/>
      <c r="PM134" s="31"/>
      <c r="PN134" s="31"/>
      <c r="PO134" s="31"/>
      <c r="PP134" s="31"/>
      <c r="PQ134" s="31"/>
      <c r="PR134" s="31"/>
      <c r="PS134" s="31"/>
      <c r="PT134" s="31"/>
      <c r="PU134" s="31"/>
      <c r="PV134" s="31"/>
      <c r="PW134" s="31"/>
      <c r="PX134" s="31"/>
      <c r="PY134" s="31"/>
      <c r="PZ134" s="31"/>
      <c r="QA134" s="31"/>
      <c r="QB134" s="31"/>
      <c r="QC134" s="31"/>
    </row>
    <row r="135" spans="1:445">
      <c r="A135" s="36" t="s">
        <v>185</v>
      </c>
      <c r="B135" s="33" t="s">
        <v>27</v>
      </c>
      <c r="C135" s="33"/>
      <c r="D135" s="33" t="s">
        <v>28</v>
      </c>
      <c r="E135" s="33"/>
      <c r="F135" s="33">
        <v>835</v>
      </c>
      <c r="G135" s="33">
        <v>100</v>
      </c>
      <c r="H135" s="33"/>
      <c r="I135" s="33">
        <v>200</v>
      </c>
      <c r="J135" s="33">
        <v>200</v>
      </c>
      <c r="K135" s="33">
        <v>100</v>
      </c>
      <c r="L135" s="33">
        <v>235</v>
      </c>
      <c r="M135" s="33"/>
      <c r="N135" s="33"/>
      <c r="O135" s="33"/>
      <c r="P135" s="33"/>
      <c r="Q135" s="33"/>
      <c r="R135" s="33"/>
      <c r="S135" s="33"/>
      <c r="T135" s="20">
        <f t="shared" si="12"/>
        <v>835</v>
      </c>
      <c r="U135" s="20">
        <f t="shared" si="11"/>
        <v>0</v>
      </c>
      <c r="V135" s="34">
        <f t="shared" si="14"/>
        <v>1</v>
      </c>
      <c r="W135" s="37"/>
      <c r="X135" s="35" t="str">
        <f t="shared" si="13"/>
        <v/>
      </c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  <c r="CJ135" s="31"/>
      <c r="CK135" s="31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  <c r="DC135" s="31"/>
      <c r="DD135" s="31"/>
      <c r="DE135" s="31"/>
      <c r="DF135" s="31"/>
      <c r="DG135" s="31"/>
      <c r="DH135" s="31"/>
      <c r="DI135" s="31"/>
      <c r="DJ135" s="31"/>
      <c r="DK135" s="31"/>
      <c r="DL135" s="31"/>
      <c r="DM135" s="31"/>
      <c r="DN135" s="31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31"/>
      <c r="FA135" s="31"/>
      <c r="FB135" s="31"/>
      <c r="FC135" s="31"/>
      <c r="FD135" s="31"/>
      <c r="FE135" s="31"/>
      <c r="FF135" s="31"/>
      <c r="FG135" s="31"/>
      <c r="FH135" s="31"/>
      <c r="FI135" s="31"/>
      <c r="FJ135" s="31"/>
      <c r="FK135" s="31"/>
      <c r="FL135" s="31"/>
      <c r="FM135" s="31"/>
      <c r="FN135" s="31"/>
      <c r="FO135" s="31"/>
      <c r="FP135" s="31"/>
      <c r="FQ135" s="31"/>
      <c r="FR135" s="31"/>
      <c r="FS135" s="31"/>
      <c r="FT135" s="31"/>
      <c r="FU135" s="31"/>
      <c r="FV135" s="31"/>
      <c r="FW135" s="31"/>
      <c r="FX135" s="31"/>
      <c r="FY135" s="31"/>
      <c r="FZ135" s="31"/>
      <c r="GA135" s="31"/>
      <c r="GB135" s="31"/>
      <c r="GC135" s="31"/>
      <c r="GD135" s="31"/>
      <c r="GE135" s="31"/>
      <c r="GF135" s="31"/>
      <c r="GG135" s="31"/>
      <c r="GH135" s="31"/>
      <c r="GI135" s="31"/>
      <c r="GJ135" s="31"/>
      <c r="GK135" s="31"/>
      <c r="GL135" s="31"/>
      <c r="GM135" s="31"/>
      <c r="GN135" s="31"/>
      <c r="GO135" s="31"/>
      <c r="GP135" s="31"/>
      <c r="GQ135" s="31"/>
      <c r="GR135" s="31"/>
      <c r="GS135" s="31"/>
      <c r="GT135" s="31"/>
      <c r="GU135" s="31"/>
      <c r="GV135" s="31"/>
      <c r="GW135" s="31"/>
      <c r="GX135" s="31"/>
      <c r="GY135" s="31"/>
      <c r="GZ135" s="31"/>
      <c r="HA135" s="31"/>
      <c r="HB135" s="31"/>
      <c r="HC135" s="31"/>
      <c r="HD135" s="31"/>
      <c r="HE135" s="31"/>
      <c r="HF135" s="31"/>
      <c r="HG135" s="31"/>
      <c r="HH135" s="31"/>
      <c r="HI135" s="31"/>
      <c r="HJ135" s="31"/>
      <c r="HK135" s="31"/>
      <c r="HL135" s="31"/>
      <c r="HM135" s="31"/>
      <c r="HN135" s="31"/>
      <c r="HO135" s="31"/>
      <c r="HP135" s="31"/>
      <c r="HQ135" s="31"/>
      <c r="HR135" s="31"/>
      <c r="HS135" s="31"/>
      <c r="HT135" s="31"/>
      <c r="HU135" s="31"/>
      <c r="HV135" s="31"/>
      <c r="HW135" s="31"/>
      <c r="HX135" s="31"/>
      <c r="HY135" s="31"/>
      <c r="HZ135" s="31"/>
      <c r="IA135" s="31"/>
      <c r="IB135" s="31"/>
      <c r="IC135" s="31"/>
      <c r="ID135" s="31"/>
      <c r="IE135" s="31"/>
      <c r="IF135" s="31"/>
      <c r="IG135" s="31"/>
      <c r="IH135" s="31"/>
      <c r="II135" s="31"/>
      <c r="IJ135" s="31"/>
      <c r="IK135" s="31"/>
      <c r="IL135" s="31"/>
      <c r="IM135" s="31"/>
      <c r="IN135" s="31"/>
      <c r="IO135" s="31"/>
      <c r="IP135" s="31"/>
      <c r="IQ135" s="31"/>
      <c r="IR135" s="31"/>
      <c r="IS135" s="31"/>
      <c r="IT135" s="31"/>
      <c r="IU135" s="31"/>
      <c r="IV135" s="31"/>
      <c r="IW135" s="31"/>
      <c r="IX135" s="31"/>
      <c r="IY135" s="31"/>
      <c r="IZ135" s="31"/>
      <c r="JA135" s="31"/>
      <c r="JB135" s="31"/>
      <c r="JC135" s="31"/>
      <c r="JD135" s="31"/>
      <c r="JE135" s="31"/>
      <c r="JF135" s="31"/>
      <c r="JG135" s="31"/>
      <c r="JH135" s="31"/>
      <c r="JI135" s="31"/>
      <c r="JJ135" s="31"/>
      <c r="JK135" s="31"/>
      <c r="JL135" s="31"/>
      <c r="JM135" s="31"/>
      <c r="JN135" s="31"/>
      <c r="JO135" s="31"/>
      <c r="JP135" s="31"/>
      <c r="JQ135" s="31"/>
      <c r="JR135" s="31"/>
      <c r="JS135" s="31"/>
      <c r="JT135" s="31"/>
      <c r="JU135" s="31"/>
      <c r="JV135" s="31"/>
      <c r="JW135" s="31"/>
      <c r="JX135" s="31"/>
      <c r="JY135" s="31"/>
      <c r="JZ135" s="31"/>
      <c r="KA135" s="31"/>
      <c r="KB135" s="31"/>
      <c r="KC135" s="31"/>
      <c r="KD135" s="31"/>
      <c r="KE135" s="31"/>
      <c r="KF135" s="31"/>
      <c r="KG135" s="31"/>
      <c r="KH135" s="31"/>
      <c r="KI135" s="31"/>
      <c r="KJ135" s="31"/>
      <c r="KK135" s="31"/>
      <c r="KL135" s="31"/>
      <c r="KM135" s="31"/>
      <c r="KN135" s="31"/>
      <c r="KO135" s="31"/>
      <c r="KP135" s="31"/>
      <c r="KQ135" s="31"/>
      <c r="KR135" s="31"/>
      <c r="KS135" s="31"/>
      <c r="KT135" s="31"/>
      <c r="KU135" s="31"/>
      <c r="KV135" s="31"/>
      <c r="KW135" s="31"/>
      <c r="KX135" s="31"/>
      <c r="KY135" s="31"/>
      <c r="KZ135" s="31"/>
      <c r="LA135" s="31"/>
      <c r="LB135" s="31"/>
      <c r="LC135" s="31"/>
      <c r="LD135" s="31"/>
      <c r="LE135" s="31"/>
      <c r="LF135" s="31"/>
      <c r="LG135" s="31"/>
      <c r="LH135" s="31"/>
      <c r="LI135" s="31"/>
      <c r="LJ135" s="31"/>
      <c r="LK135" s="31"/>
      <c r="LL135" s="31"/>
      <c r="LM135" s="31"/>
      <c r="LN135" s="31"/>
      <c r="LO135" s="31"/>
      <c r="LP135" s="31"/>
      <c r="LQ135" s="31"/>
      <c r="LR135" s="31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31"/>
      <c r="NE135" s="31"/>
      <c r="NF135" s="31"/>
      <c r="NG135" s="31"/>
      <c r="NH135" s="31"/>
      <c r="NI135" s="31"/>
      <c r="NJ135" s="31"/>
      <c r="NK135" s="31"/>
      <c r="NL135" s="31"/>
      <c r="NM135" s="31"/>
      <c r="NN135" s="31"/>
      <c r="NO135" s="31"/>
      <c r="NP135" s="31"/>
      <c r="NQ135" s="31"/>
      <c r="NR135" s="31"/>
      <c r="NS135" s="31"/>
      <c r="NT135" s="31"/>
      <c r="NU135" s="31"/>
      <c r="NV135" s="31"/>
      <c r="NW135" s="31"/>
      <c r="NX135" s="31"/>
      <c r="NY135" s="31"/>
      <c r="NZ135" s="31"/>
      <c r="OA135" s="31"/>
      <c r="OB135" s="31"/>
      <c r="OC135" s="31"/>
      <c r="OD135" s="31"/>
      <c r="OE135" s="31"/>
      <c r="OF135" s="31"/>
      <c r="OG135" s="31"/>
      <c r="OH135" s="31"/>
      <c r="OI135" s="31"/>
      <c r="OJ135" s="31"/>
      <c r="OK135" s="31"/>
      <c r="OL135" s="31"/>
      <c r="OM135" s="31"/>
      <c r="ON135" s="31"/>
      <c r="OO135" s="31"/>
      <c r="OP135" s="31"/>
      <c r="OQ135" s="31"/>
      <c r="OR135" s="31"/>
      <c r="OS135" s="31"/>
      <c r="OT135" s="31"/>
      <c r="OU135" s="31"/>
      <c r="OV135" s="31"/>
      <c r="OW135" s="31"/>
      <c r="OX135" s="31"/>
      <c r="OY135" s="31"/>
      <c r="OZ135" s="31"/>
      <c r="PA135" s="31"/>
      <c r="PB135" s="31"/>
      <c r="PC135" s="31"/>
      <c r="PD135" s="31"/>
      <c r="PE135" s="31"/>
      <c r="PF135" s="31"/>
      <c r="PG135" s="31"/>
      <c r="PH135" s="31"/>
      <c r="PI135" s="31"/>
      <c r="PJ135" s="31"/>
      <c r="PK135" s="31"/>
      <c r="PL135" s="31"/>
      <c r="PM135" s="31"/>
      <c r="PN135" s="31"/>
      <c r="PO135" s="31"/>
      <c r="PP135" s="31"/>
      <c r="PQ135" s="31"/>
      <c r="PR135" s="31"/>
      <c r="PS135" s="31"/>
      <c r="PT135" s="31"/>
      <c r="PU135" s="31"/>
      <c r="PV135" s="31"/>
      <c r="PW135" s="31"/>
      <c r="PX135" s="31"/>
      <c r="PY135" s="31"/>
      <c r="PZ135" s="31"/>
      <c r="QA135" s="31"/>
      <c r="QB135" s="31"/>
      <c r="QC135" s="31"/>
    </row>
    <row r="136" spans="1:445">
      <c r="A136" s="36" t="s">
        <v>186</v>
      </c>
      <c r="B136" s="33" t="s">
        <v>27</v>
      </c>
      <c r="C136" s="33"/>
      <c r="D136" s="33" t="s">
        <v>82</v>
      </c>
      <c r="E136" s="33"/>
      <c r="F136" s="33">
        <v>345</v>
      </c>
      <c r="G136" s="33"/>
      <c r="H136" s="33">
        <v>115</v>
      </c>
      <c r="I136" s="33">
        <v>115</v>
      </c>
      <c r="J136" s="33">
        <v>115</v>
      </c>
      <c r="K136" s="33"/>
      <c r="L136" s="33"/>
      <c r="M136" s="33"/>
      <c r="N136" s="33"/>
      <c r="O136" s="33"/>
      <c r="P136" s="33"/>
      <c r="Q136" s="33"/>
      <c r="R136" s="33"/>
      <c r="S136" s="33"/>
      <c r="T136" s="20">
        <f t="shared" si="12"/>
        <v>345</v>
      </c>
      <c r="U136" s="20">
        <f t="shared" si="11"/>
        <v>0</v>
      </c>
      <c r="V136" s="34">
        <f t="shared" si="14"/>
        <v>1</v>
      </c>
      <c r="W136" s="37"/>
      <c r="X136" s="35" t="str">
        <f t="shared" si="13"/>
        <v/>
      </c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  <c r="CJ136" s="31"/>
      <c r="CK136" s="31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  <c r="DC136" s="31"/>
      <c r="DD136" s="31"/>
      <c r="DE136" s="31"/>
      <c r="DF136" s="31"/>
      <c r="DG136" s="31"/>
      <c r="DH136" s="31"/>
      <c r="DI136" s="31"/>
      <c r="DJ136" s="31"/>
      <c r="DK136" s="31"/>
      <c r="DL136" s="31"/>
      <c r="DM136" s="31"/>
      <c r="DN136" s="31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31"/>
      <c r="FA136" s="31"/>
      <c r="FB136" s="31"/>
      <c r="FC136" s="31"/>
      <c r="FD136" s="31"/>
      <c r="FE136" s="31"/>
      <c r="FF136" s="31"/>
      <c r="FG136" s="31"/>
      <c r="FH136" s="31"/>
      <c r="FI136" s="31"/>
      <c r="FJ136" s="31"/>
      <c r="FK136" s="31"/>
      <c r="FL136" s="31"/>
      <c r="FM136" s="31"/>
      <c r="FN136" s="31"/>
      <c r="FO136" s="31"/>
      <c r="FP136" s="31"/>
      <c r="FQ136" s="31"/>
      <c r="FR136" s="31"/>
      <c r="FS136" s="31"/>
      <c r="FT136" s="31"/>
      <c r="FU136" s="31"/>
      <c r="FV136" s="31"/>
      <c r="FW136" s="31"/>
      <c r="FX136" s="31"/>
      <c r="FY136" s="31"/>
      <c r="FZ136" s="31"/>
      <c r="GA136" s="31"/>
      <c r="GB136" s="31"/>
      <c r="GC136" s="31"/>
      <c r="GD136" s="31"/>
      <c r="GE136" s="31"/>
      <c r="GF136" s="31"/>
      <c r="GG136" s="31"/>
      <c r="GH136" s="31"/>
      <c r="GI136" s="31"/>
      <c r="GJ136" s="31"/>
      <c r="GK136" s="31"/>
      <c r="GL136" s="31"/>
      <c r="GM136" s="31"/>
      <c r="GN136" s="31"/>
      <c r="GO136" s="31"/>
      <c r="GP136" s="31"/>
      <c r="GQ136" s="31"/>
      <c r="GR136" s="31"/>
      <c r="GS136" s="31"/>
      <c r="GT136" s="31"/>
      <c r="GU136" s="31"/>
      <c r="GV136" s="31"/>
      <c r="GW136" s="31"/>
      <c r="GX136" s="31"/>
      <c r="GY136" s="31"/>
      <c r="GZ136" s="31"/>
      <c r="HA136" s="31"/>
      <c r="HB136" s="31"/>
      <c r="HC136" s="31"/>
      <c r="HD136" s="31"/>
      <c r="HE136" s="31"/>
      <c r="HF136" s="31"/>
      <c r="HG136" s="31"/>
      <c r="HH136" s="31"/>
      <c r="HI136" s="31"/>
      <c r="HJ136" s="31"/>
      <c r="HK136" s="31"/>
      <c r="HL136" s="31"/>
      <c r="HM136" s="31"/>
      <c r="HN136" s="31"/>
      <c r="HO136" s="31"/>
      <c r="HP136" s="31"/>
      <c r="HQ136" s="31"/>
      <c r="HR136" s="31"/>
      <c r="HS136" s="31"/>
      <c r="HT136" s="31"/>
      <c r="HU136" s="31"/>
      <c r="HV136" s="31"/>
      <c r="HW136" s="31"/>
      <c r="HX136" s="31"/>
      <c r="HY136" s="31"/>
      <c r="HZ136" s="31"/>
      <c r="IA136" s="31"/>
      <c r="IB136" s="31"/>
      <c r="IC136" s="31"/>
      <c r="ID136" s="31"/>
      <c r="IE136" s="31"/>
      <c r="IF136" s="31"/>
      <c r="IG136" s="31"/>
      <c r="IH136" s="31"/>
      <c r="II136" s="31"/>
      <c r="IJ136" s="31"/>
      <c r="IK136" s="31"/>
      <c r="IL136" s="31"/>
      <c r="IM136" s="31"/>
      <c r="IN136" s="31"/>
      <c r="IO136" s="31"/>
      <c r="IP136" s="31"/>
      <c r="IQ136" s="31"/>
      <c r="IR136" s="31"/>
      <c r="IS136" s="31"/>
      <c r="IT136" s="31"/>
      <c r="IU136" s="31"/>
      <c r="IV136" s="31"/>
      <c r="IW136" s="31"/>
      <c r="IX136" s="31"/>
      <c r="IY136" s="31"/>
      <c r="IZ136" s="31"/>
      <c r="JA136" s="31"/>
      <c r="JB136" s="31"/>
      <c r="JC136" s="31"/>
      <c r="JD136" s="31"/>
      <c r="JE136" s="31"/>
      <c r="JF136" s="31"/>
      <c r="JG136" s="31"/>
      <c r="JH136" s="31"/>
      <c r="JI136" s="31"/>
      <c r="JJ136" s="31"/>
      <c r="JK136" s="31"/>
      <c r="JL136" s="31"/>
      <c r="JM136" s="31"/>
      <c r="JN136" s="31"/>
      <c r="JO136" s="31"/>
      <c r="JP136" s="31"/>
      <c r="JQ136" s="31"/>
      <c r="JR136" s="31"/>
      <c r="JS136" s="31"/>
      <c r="JT136" s="31"/>
      <c r="JU136" s="31"/>
      <c r="JV136" s="31"/>
      <c r="JW136" s="31"/>
      <c r="JX136" s="31"/>
      <c r="JY136" s="31"/>
      <c r="JZ136" s="31"/>
      <c r="KA136" s="31"/>
      <c r="KB136" s="31"/>
      <c r="KC136" s="31"/>
      <c r="KD136" s="31"/>
      <c r="KE136" s="31"/>
      <c r="KF136" s="31"/>
      <c r="KG136" s="31"/>
      <c r="KH136" s="31"/>
      <c r="KI136" s="31"/>
      <c r="KJ136" s="31"/>
      <c r="KK136" s="31"/>
      <c r="KL136" s="31"/>
      <c r="KM136" s="31"/>
      <c r="KN136" s="31"/>
      <c r="KO136" s="31"/>
      <c r="KP136" s="31"/>
      <c r="KQ136" s="31"/>
      <c r="KR136" s="31"/>
      <c r="KS136" s="31"/>
      <c r="KT136" s="31"/>
      <c r="KU136" s="31"/>
      <c r="KV136" s="31"/>
      <c r="KW136" s="31"/>
      <c r="KX136" s="31"/>
      <c r="KY136" s="31"/>
      <c r="KZ136" s="31"/>
      <c r="LA136" s="31"/>
      <c r="LB136" s="31"/>
      <c r="LC136" s="31"/>
      <c r="LD136" s="31"/>
      <c r="LE136" s="31"/>
      <c r="LF136" s="31"/>
      <c r="LG136" s="31"/>
      <c r="LH136" s="31"/>
      <c r="LI136" s="31"/>
      <c r="LJ136" s="31"/>
      <c r="LK136" s="31"/>
      <c r="LL136" s="31"/>
      <c r="LM136" s="31"/>
      <c r="LN136" s="31"/>
      <c r="LO136" s="31"/>
      <c r="LP136" s="31"/>
      <c r="LQ136" s="31"/>
      <c r="LR136" s="31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31"/>
      <c r="NE136" s="31"/>
      <c r="NF136" s="31"/>
      <c r="NG136" s="31"/>
      <c r="NH136" s="31"/>
      <c r="NI136" s="31"/>
      <c r="NJ136" s="31"/>
      <c r="NK136" s="31"/>
      <c r="NL136" s="31"/>
      <c r="NM136" s="31"/>
      <c r="NN136" s="31"/>
      <c r="NO136" s="31"/>
      <c r="NP136" s="31"/>
      <c r="NQ136" s="31"/>
      <c r="NR136" s="31"/>
      <c r="NS136" s="31"/>
      <c r="NT136" s="31"/>
      <c r="NU136" s="31"/>
      <c r="NV136" s="31"/>
      <c r="NW136" s="31"/>
      <c r="NX136" s="31"/>
      <c r="NY136" s="31"/>
      <c r="NZ136" s="31"/>
      <c r="OA136" s="31"/>
      <c r="OB136" s="31"/>
      <c r="OC136" s="31"/>
      <c r="OD136" s="31"/>
      <c r="OE136" s="31"/>
      <c r="OF136" s="31"/>
      <c r="OG136" s="31"/>
      <c r="OH136" s="31"/>
      <c r="OI136" s="31"/>
      <c r="OJ136" s="31"/>
      <c r="OK136" s="31"/>
      <c r="OL136" s="31"/>
      <c r="OM136" s="31"/>
      <c r="ON136" s="31"/>
      <c r="OO136" s="31"/>
      <c r="OP136" s="31"/>
      <c r="OQ136" s="31"/>
      <c r="OR136" s="31"/>
      <c r="OS136" s="31"/>
      <c r="OT136" s="31"/>
      <c r="OU136" s="31"/>
      <c r="OV136" s="31"/>
      <c r="OW136" s="31"/>
      <c r="OX136" s="31"/>
      <c r="OY136" s="31"/>
      <c r="OZ136" s="31"/>
      <c r="PA136" s="31"/>
      <c r="PB136" s="31"/>
      <c r="PC136" s="31"/>
      <c r="PD136" s="31"/>
      <c r="PE136" s="31"/>
      <c r="PF136" s="31"/>
      <c r="PG136" s="31"/>
      <c r="PH136" s="31"/>
      <c r="PI136" s="31"/>
      <c r="PJ136" s="31"/>
      <c r="PK136" s="31"/>
      <c r="PL136" s="31"/>
      <c r="PM136" s="31"/>
      <c r="PN136" s="31"/>
      <c r="PO136" s="31"/>
      <c r="PP136" s="31"/>
      <c r="PQ136" s="31"/>
      <c r="PR136" s="31"/>
      <c r="PS136" s="31"/>
      <c r="PT136" s="31"/>
      <c r="PU136" s="31"/>
      <c r="PV136" s="31"/>
      <c r="PW136" s="31"/>
      <c r="PX136" s="31"/>
      <c r="PY136" s="31"/>
      <c r="PZ136" s="31"/>
      <c r="QA136" s="31"/>
      <c r="QB136" s="31"/>
      <c r="QC136" s="31"/>
    </row>
    <row r="137" spans="1:445">
      <c r="A137" s="36" t="s">
        <v>187</v>
      </c>
      <c r="B137" s="33" t="s">
        <v>27</v>
      </c>
      <c r="C137" s="33">
        <v>90</v>
      </c>
      <c r="D137" s="33" t="s">
        <v>31</v>
      </c>
      <c r="E137" s="33"/>
      <c r="F137" s="33">
        <v>375</v>
      </c>
      <c r="G137" s="33">
        <v>55</v>
      </c>
      <c r="H137" s="33"/>
      <c r="I137" s="33">
        <v>40</v>
      </c>
      <c r="J137" s="33">
        <v>40</v>
      </c>
      <c r="K137" s="33">
        <v>40</v>
      </c>
      <c r="L137" s="33">
        <v>40</v>
      </c>
      <c r="M137" s="33">
        <v>40</v>
      </c>
      <c r="N137" s="33">
        <v>40</v>
      </c>
      <c r="O137" s="33">
        <v>40</v>
      </c>
      <c r="P137" s="33">
        <v>40</v>
      </c>
      <c r="Q137" s="33"/>
      <c r="R137" s="33"/>
      <c r="S137" s="33"/>
      <c r="T137" s="20">
        <f t="shared" si="12"/>
        <v>375</v>
      </c>
      <c r="U137" s="20">
        <f t="shared" si="11"/>
        <v>0</v>
      </c>
      <c r="V137" s="34">
        <f t="shared" si="14"/>
        <v>1</v>
      </c>
      <c r="W137" s="37"/>
      <c r="X137" s="35" t="str">
        <f t="shared" si="13"/>
        <v/>
      </c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  <c r="CJ137" s="31"/>
      <c r="CK137" s="31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  <c r="DC137" s="31"/>
      <c r="DD137" s="31"/>
      <c r="DE137" s="31"/>
      <c r="DF137" s="31"/>
      <c r="DG137" s="31"/>
      <c r="DH137" s="31"/>
      <c r="DI137" s="31"/>
      <c r="DJ137" s="31"/>
      <c r="DK137" s="31"/>
      <c r="DL137" s="31"/>
      <c r="DM137" s="31"/>
      <c r="DN137" s="31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31"/>
      <c r="FA137" s="31"/>
      <c r="FB137" s="31"/>
      <c r="FC137" s="31"/>
      <c r="FD137" s="31"/>
      <c r="FE137" s="31"/>
      <c r="FF137" s="31"/>
      <c r="FG137" s="31"/>
      <c r="FH137" s="31"/>
      <c r="FI137" s="31"/>
      <c r="FJ137" s="31"/>
      <c r="FK137" s="31"/>
      <c r="FL137" s="31"/>
      <c r="FM137" s="31"/>
      <c r="FN137" s="31"/>
      <c r="FO137" s="31"/>
      <c r="FP137" s="31"/>
      <c r="FQ137" s="31"/>
      <c r="FR137" s="31"/>
      <c r="FS137" s="31"/>
      <c r="FT137" s="31"/>
      <c r="FU137" s="31"/>
      <c r="FV137" s="31"/>
      <c r="FW137" s="31"/>
      <c r="FX137" s="31"/>
      <c r="FY137" s="31"/>
      <c r="FZ137" s="31"/>
      <c r="GA137" s="31"/>
      <c r="GB137" s="31"/>
      <c r="GC137" s="31"/>
      <c r="GD137" s="31"/>
      <c r="GE137" s="31"/>
      <c r="GF137" s="31"/>
      <c r="GG137" s="31"/>
      <c r="GH137" s="31"/>
      <c r="GI137" s="31"/>
      <c r="GJ137" s="31"/>
      <c r="GK137" s="31"/>
      <c r="GL137" s="31"/>
      <c r="GM137" s="31"/>
      <c r="GN137" s="31"/>
      <c r="GO137" s="31"/>
      <c r="GP137" s="31"/>
      <c r="GQ137" s="31"/>
      <c r="GR137" s="31"/>
      <c r="GS137" s="31"/>
      <c r="GT137" s="31"/>
      <c r="GU137" s="31"/>
      <c r="GV137" s="31"/>
      <c r="GW137" s="31"/>
      <c r="GX137" s="31"/>
      <c r="GY137" s="31"/>
      <c r="GZ137" s="31"/>
      <c r="HA137" s="31"/>
      <c r="HB137" s="31"/>
      <c r="HC137" s="31"/>
      <c r="HD137" s="31"/>
      <c r="HE137" s="31"/>
      <c r="HF137" s="31"/>
      <c r="HG137" s="31"/>
      <c r="HH137" s="31"/>
      <c r="HI137" s="31"/>
      <c r="HJ137" s="31"/>
      <c r="HK137" s="31"/>
      <c r="HL137" s="31"/>
      <c r="HM137" s="31"/>
      <c r="HN137" s="31"/>
      <c r="HO137" s="31"/>
      <c r="HP137" s="31"/>
      <c r="HQ137" s="31"/>
      <c r="HR137" s="31"/>
      <c r="HS137" s="31"/>
      <c r="HT137" s="31"/>
      <c r="HU137" s="31"/>
      <c r="HV137" s="31"/>
      <c r="HW137" s="31"/>
      <c r="HX137" s="31"/>
      <c r="HY137" s="31"/>
      <c r="HZ137" s="31"/>
      <c r="IA137" s="31"/>
      <c r="IB137" s="31"/>
      <c r="IC137" s="31"/>
      <c r="ID137" s="31"/>
      <c r="IE137" s="31"/>
      <c r="IF137" s="31"/>
      <c r="IG137" s="31"/>
      <c r="IH137" s="31"/>
      <c r="II137" s="31"/>
      <c r="IJ137" s="31"/>
      <c r="IK137" s="31"/>
      <c r="IL137" s="31"/>
      <c r="IM137" s="31"/>
      <c r="IN137" s="31"/>
      <c r="IO137" s="31"/>
      <c r="IP137" s="31"/>
      <c r="IQ137" s="31"/>
      <c r="IR137" s="31"/>
      <c r="IS137" s="31"/>
      <c r="IT137" s="31"/>
      <c r="IU137" s="31"/>
      <c r="IV137" s="31"/>
      <c r="IW137" s="31"/>
      <c r="IX137" s="31"/>
      <c r="IY137" s="31"/>
      <c r="IZ137" s="31"/>
      <c r="JA137" s="31"/>
      <c r="JB137" s="31"/>
      <c r="JC137" s="31"/>
      <c r="JD137" s="31"/>
      <c r="JE137" s="31"/>
      <c r="JF137" s="31"/>
      <c r="JG137" s="31"/>
      <c r="JH137" s="31"/>
      <c r="JI137" s="31"/>
      <c r="JJ137" s="31"/>
      <c r="JK137" s="31"/>
      <c r="JL137" s="31"/>
      <c r="JM137" s="31"/>
      <c r="JN137" s="31"/>
      <c r="JO137" s="31"/>
      <c r="JP137" s="31"/>
      <c r="JQ137" s="31"/>
      <c r="JR137" s="31"/>
      <c r="JS137" s="31"/>
      <c r="JT137" s="31"/>
      <c r="JU137" s="31"/>
      <c r="JV137" s="31"/>
      <c r="JW137" s="31"/>
      <c r="JX137" s="31"/>
      <c r="JY137" s="31"/>
      <c r="JZ137" s="31"/>
      <c r="KA137" s="31"/>
      <c r="KB137" s="31"/>
      <c r="KC137" s="31"/>
      <c r="KD137" s="31"/>
      <c r="KE137" s="31"/>
      <c r="KF137" s="31"/>
      <c r="KG137" s="31"/>
      <c r="KH137" s="31"/>
      <c r="KI137" s="31"/>
      <c r="KJ137" s="31"/>
      <c r="KK137" s="31"/>
      <c r="KL137" s="31"/>
      <c r="KM137" s="31"/>
      <c r="KN137" s="31"/>
      <c r="KO137" s="31"/>
      <c r="KP137" s="31"/>
      <c r="KQ137" s="31"/>
      <c r="KR137" s="31"/>
      <c r="KS137" s="31"/>
      <c r="KT137" s="31"/>
      <c r="KU137" s="31"/>
      <c r="KV137" s="31"/>
      <c r="KW137" s="31"/>
      <c r="KX137" s="31"/>
      <c r="KY137" s="31"/>
      <c r="KZ137" s="31"/>
      <c r="LA137" s="31"/>
      <c r="LB137" s="31"/>
      <c r="LC137" s="31"/>
      <c r="LD137" s="31"/>
      <c r="LE137" s="31"/>
      <c r="LF137" s="31"/>
      <c r="LG137" s="31"/>
      <c r="LH137" s="31"/>
      <c r="LI137" s="31"/>
      <c r="LJ137" s="31"/>
      <c r="LK137" s="31"/>
      <c r="LL137" s="31"/>
      <c r="LM137" s="31"/>
      <c r="LN137" s="31"/>
      <c r="LO137" s="31"/>
      <c r="LP137" s="31"/>
      <c r="LQ137" s="31"/>
      <c r="LR137" s="31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31"/>
      <c r="NE137" s="31"/>
      <c r="NF137" s="31"/>
      <c r="NG137" s="31"/>
      <c r="NH137" s="31"/>
      <c r="NI137" s="31"/>
      <c r="NJ137" s="31"/>
      <c r="NK137" s="31"/>
      <c r="NL137" s="31"/>
      <c r="NM137" s="31"/>
      <c r="NN137" s="31"/>
      <c r="NO137" s="31"/>
      <c r="NP137" s="31"/>
      <c r="NQ137" s="31"/>
      <c r="NR137" s="31"/>
      <c r="NS137" s="31"/>
      <c r="NT137" s="31"/>
      <c r="NU137" s="31"/>
      <c r="NV137" s="31"/>
      <c r="NW137" s="31"/>
      <c r="NX137" s="31"/>
      <c r="NY137" s="31"/>
      <c r="NZ137" s="31"/>
      <c r="OA137" s="31"/>
      <c r="OB137" s="31"/>
      <c r="OC137" s="31"/>
      <c r="OD137" s="31"/>
      <c r="OE137" s="31"/>
      <c r="OF137" s="31"/>
      <c r="OG137" s="31"/>
      <c r="OH137" s="31"/>
      <c r="OI137" s="31"/>
      <c r="OJ137" s="31"/>
      <c r="OK137" s="31"/>
      <c r="OL137" s="31"/>
      <c r="OM137" s="31"/>
      <c r="ON137" s="31"/>
      <c r="OO137" s="31"/>
      <c r="OP137" s="31"/>
      <c r="OQ137" s="31"/>
      <c r="OR137" s="31"/>
      <c r="OS137" s="31"/>
      <c r="OT137" s="31"/>
      <c r="OU137" s="31"/>
      <c r="OV137" s="31"/>
      <c r="OW137" s="31"/>
      <c r="OX137" s="31"/>
      <c r="OY137" s="31"/>
      <c r="OZ137" s="31"/>
      <c r="PA137" s="31"/>
      <c r="PB137" s="31"/>
      <c r="PC137" s="31"/>
      <c r="PD137" s="31"/>
      <c r="PE137" s="31"/>
      <c r="PF137" s="31"/>
      <c r="PG137" s="31"/>
      <c r="PH137" s="31"/>
      <c r="PI137" s="31"/>
      <c r="PJ137" s="31"/>
      <c r="PK137" s="31"/>
      <c r="PL137" s="31"/>
      <c r="PM137" s="31"/>
      <c r="PN137" s="31"/>
      <c r="PO137" s="31"/>
      <c r="PP137" s="31"/>
      <c r="PQ137" s="31"/>
      <c r="PR137" s="31"/>
      <c r="PS137" s="31"/>
      <c r="PT137" s="31"/>
      <c r="PU137" s="31"/>
      <c r="PV137" s="31"/>
      <c r="PW137" s="31"/>
      <c r="PX137" s="31"/>
      <c r="PY137" s="31"/>
      <c r="PZ137" s="31"/>
      <c r="QA137" s="31"/>
      <c r="QB137" s="31"/>
      <c r="QC137" s="31"/>
    </row>
    <row r="138" spans="1:445">
      <c r="A138" s="36" t="s">
        <v>188</v>
      </c>
      <c r="B138" s="33" t="s">
        <v>27</v>
      </c>
      <c r="C138" s="33">
        <v>85</v>
      </c>
      <c r="D138" s="33" t="s">
        <v>42</v>
      </c>
      <c r="E138" s="33"/>
      <c r="F138" s="33">
        <v>615</v>
      </c>
      <c r="G138" s="33">
        <v>55</v>
      </c>
      <c r="H138" s="33">
        <v>60</v>
      </c>
      <c r="I138" s="33">
        <v>74</v>
      </c>
      <c r="J138" s="33">
        <v>62</v>
      </c>
      <c r="K138" s="33">
        <v>62</v>
      </c>
      <c r="L138" s="33">
        <v>62</v>
      </c>
      <c r="M138" s="33">
        <v>62</v>
      </c>
      <c r="N138" s="33">
        <v>62</v>
      </c>
      <c r="O138" s="33">
        <v>62</v>
      </c>
      <c r="P138" s="33">
        <v>62</v>
      </c>
      <c r="Q138" s="33"/>
      <c r="R138" s="33"/>
      <c r="S138" s="33"/>
      <c r="T138" s="20">
        <f t="shared" si="12"/>
        <v>623</v>
      </c>
      <c r="U138" s="20">
        <f t="shared" si="11"/>
        <v>-8</v>
      </c>
      <c r="V138" s="34">
        <f t="shared" si="14"/>
        <v>1.0130081300813008</v>
      </c>
      <c r="W138" s="37"/>
      <c r="X138" s="35" t="str">
        <f t="shared" si="13"/>
        <v/>
      </c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  <c r="CJ138" s="31"/>
      <c r="CK138" s="31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31"/>
      <c r="FA138" s="31"/>
      <c r="FB138" s="31"/>
      <c r="FC138" s="31"/>
      <c r="FD138" s="31"/>
      <c r="FE138" s="31"/>
      <c r="FF138" s="31"/>
      <c r="FG138" s="31"/>
      <c r="FH138" s="31"/>
      <c r="FI138" s="31"/>
      <c r="FJ138" s="31"/>
      <c r="FK138" s="31"/>
      <c r="FL138" s="31"/>
      <c r="FM138" s="31"/>
      <c r="FN138" s="31"/>
      <c r="FO138" s="31"/>
      <c r="FP138" s="31"/>
      <c r="FQ138" s="31"/>
      <c r="FR138" s="31"/>
      <c r="FS138" s="31"/>
      <c r="FT138" s="31"/>
      <c r="FU138" s="31"/>
      <c r="FV138" s="31"/>
      <c r="FW138" s="31"/>
      <c r="FX138" s="31"/>
      <c r="FY138" s="31"/>
      <c r="FZ138" s="31"/>
      <c r="GA138" s="31"/>
      <c r="GB138" s="31"/>
      <c r="GC138" s="31"/>
      <c r="GD138" s="31"/>
      <c r="GE138" s="31"/>
      <c r="GF138" s="31"/>
      <c r="GG138" s="31"/>
      <c r="GH138" s="31"/>
      <c r="GI138" s="31"/>
      <c r="GJ138" s="31"/>
      <c r="GK138" s="31"/>
      <c r="GL138" s="31"/>
      <c r="GM138" s="31"/>
      <c r="GN138" s="31"/>
      <c r="GO138" s="31"/>
      <c r="GP138" s="31"/>
      <c r="GQ138" s="31"/>
      <c r="GR138" s="31"/>
      <c r="GS138" s="31"/>
      <c r="GT138" s="31"/>
      <c r="GU138" s="31"/>
      <c r="GV138" s="31"/>
      <c r="GW138" s="31"/>
      <c r="GX138" s="31"/>
      <c r="GY138" s="31"/>
      <c r="GZ138" s="31"/>
      <c r="HA138" s="31"/>
      <c r="HB138" s="31"/>
      <c r="HC138" s="31"/>
      <c r="HD138" s="31"/>
      <c r="HE138" s="31"/>
      <c r="HF138" s="31"/>
      <c r="HG138" s="31"/>
      <c r="HH138" s="31"/>
      <c r="HI138" s="31"/>
      <c r="HJ138" s="31"/>
      <c r="HK138" s="31"/>
      <c r="HL138" s="31"/>
      <c r="HM138" s="31"/>
      <c r="HN138" s="31"/>
      <c r="HO138" s="31"/>
      <c r="HP138" s="31"/>
      <c r="HQ138" s="31"/>
      <c r="HR138" s="31"/>
      <c r="HS138" s="31"/>
      <c r="HT138" s="31"/>
      <c r="HU138" s="31"/>
      <c r="HV138" s="31"/>
      <c r="HW138" s="31"/>
      <c r="HX138" s="31"/>
      <c r="HY138" s="31"/>
      <c r="HZ138" s="31"/>
      <c r="IA138" s="31"/>
      <c r="IB138" s="31"/>
      <c r="IC138" s="31"/>
      <c r="ID138" s="31"/>
      <c r="IE138" s="31"/>
      <c r="IF138" s="31"/>
      <c r="IG138" s="31"/>
      <c r="IH138" s="31"/>
      <c r="II138" s="31"/>
      <c r="IJ138" s="31"/>
      <c r="IK138" s="31"/>
      <c r="IL138" s="31"/>
      <c r="IM138" s="31"/>
      <c r="IN138" s="31"/>
      <c r="IO138" s="31"/>
      <c r="IP138" s="31"/>
      <c r="IQ138" s="31"/>
      <c r="IR138" s="31"/>
      <c r="IS138" s="31"/>
      <c r="IT138" s="31"/>
      <c r="IU138" s="31"/>
      <c r="IV138" s="31"/>
      <c r="IW138" s="31"/>
      <c r="IX138" s="31"/>
      <c r="IY138" s="31"/>
      <c r="IZ138" s="31"/>
      <c r="JA138" s="31"/>
      <c r="JB138" s="31"/>
      <c r="JC138" s="31"/>
      <c r="JD138" s="31"/>
      <c r="JE138" s="31"/>
      <c r="JF138" s="31"/>
      <c r="JG138" s="31"/>
      <c r="JH138" s="31"/>
      <c r="JI138" s="31"/>
      <c r="JJ138" s="31"/>
      <c r="JK138" s="31"/>
      <c r="JL138" s="31"/>
      <c r="JM138" s="31"/>
      <c r="JN138" s="31"/>
      <c r="JO138" s="31"/>
      <c r="JP138" s="31"/>
      <c r="JQ138" s="31"/>
      <c r="JR138" s="31"/>
      <c r="JS138" s="31"/>
      <c r="JT138" s="31"/>
      <c r="JU138" s="31"/>
      <c r="JV138" s="31"/>
      <c r="JW138" s="31"/>
      <c r="JX138" s="31"/>
      <c r="JY138" s="31"/>
      <c r="JZ138" s="31"/>
      <c r="KA138" s="31"/>
      <c r="KB138" s="31"/>
      <c r="KC138" s="31"/>
      <c r="KD138" s="31"/>
      <c r="KE138" s="31"/>
      <c r="KF138" s="31"/>
      <c r="KG138" s="31"/>
      <c r="KH138" s="31"/>
      <c r="KI138" s="31"/>
      <c r="KJ138" s="31"/>
      <c r="KK138" s="31"/>
      <c r="KL138" s="31"/>
      <c r="KM138" s="31"/>
      <c r="KN138" s="31"/>
      <c r="KO138" s="31"/>
      <c r="KP138" s="31"/>
      <c r="KQ138" s="31"/>
      <c r="KR138" s="31"/>
      <c r="KS138" s="31"/>
      <c r="KT138" s="31"/>
      <c r="KU138" s="31"/>
      <c r="KV138" s="31"/>
      <c r="KW138" s="31"/>
      <c r="KX138" s="31"/>
      <c r="KY138" s="31"/>
      <c r="KZ138" s="31"/>
      <c r="LA138" s="31"/>
      <c r="LB138" s="31"/>
      <c r="LC138" s="31"/>
      <c r="LD138" s="31"/>
      <c r="LE138" s="31"/>
      <c r="LF138" s="31"/>
      <c r="LG138" s="31"/>
      <c r="LH138" s="31"/>
      <c r="LI138" s="31"/>
      <c r="LJ138" s="31"/>
      <c r="LK138" s="31"/>
      <c r="LL138" s="31"/>
      <c r="LM138" s="31"/>
      <c r="LN138" s="31"/>
      <c r="LO138" s="31"/>
      <c r="LP138" s="31"/>
      <c r="LQ138" s="31"/>
      <c r="LR138" s="31"/>
      <c r="LS138" s="31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31"/>
      <c r="NE138" s="31"/>
      <c r="NF138" s="31"/>
      <c r="NG138" s="31"/>
      <c r="NH138" s="31"/>
      <c r="NI138" s="31"/>
      <c r="NJ138" s="31"/>
      <c r="NK138" s="31"/>
      <c r="NL138" s="31"/>
      <c r="NM138" s="31"/>
      <c r="NN138" s="31"/>
      <c r="NO138" s="31"/>
      <c r="NP138" s="31"/>
      <c r="NQ138" s="31"/>
      <c r="NR138" s="31"/>
      <c r="NS138" s="31"/>
      <c r="NT138" s="31"/>
      <c r="NU138" s="31"/>
      <c r="NV138" s="31"/>
      <c r="NW138" s="31"/>
      <c r="NX138" s="31"/>
      <c r="NY138" s="31"/>
      <c r="NZ138" s="31"/>
      <c r="OA138" s="31"/>
      <c r="OB138" s="31"/>
      <c r="OC138" s="31"/>
      <c r="OD138" s="31"/>
      <c r="OE138" s="31"/>
      <c r="OF138" s="31"/>
      <c r="OG138" s="31"/>
      <c r="OH138" s="31"/>
      <c r="OI138" s="31"/>
      <c r="OJ138" s="31"/>
      <c r="OK138" s="31"/>
      <c r="OL138" s="31"/>
      <c r="OM138" s="31"/>
      <c r="ON138" s="31"/>
      <c r="OO138" s="31"/>
      <c r="OP138" s="31"/>
      <c r="OQ138" s="31"/>
      <c r="OR138" s="31"/>
      <c r="OS138" s="31"/>
      <c r="OT138" s="31"/>
      <c r="OU138" s="31"/>
      <c r="OV138" s="31"/>
      <c r="OW138" s="31"/>
      <c r="OX138" s="31"/>
      <c r="OY138" s="31"/>
      <c r="OZ138" s="31"/>
      <c r="PA138" s="31"/>
      <c r="PB138" s="31"/>
      <c r="PC138" s="31"/>
      <c r="PD138" s="31"/>
      <c r="PE138" s="31"/>
      <c r="PF138" s="31"/>
      <c r="PG138" s="31"/>
      <c r="PH138" s="31"/>
      <c r="PI138" s="31"/>
      <c r="PJ138" s="31"/>
      <c r="PK138" s="31"/>
      <c r="PL138" s="31"/>
      <c r="PM138" s="31"/>
      <c r="PN138" s="31"/>
      <c r="PO138" s="31"/>
      <c r="PP138" s="31"/>
      <c r="PQ138" s="31"/>
      <c r="PR138" s="31"/>
      <c r="PS138" s="31"/>
      <c r="PT138" s="31"/>
      <c r="PU138" s="31"/>
      <c r="PV138" s="31"/>
      <c r="PW138" s="31"/>
      <c r="PX138" s="31"/>
      <c r="PY138" s="31"/>
      <c r="PZ138" s="31"/>
      <c r="QA138" s="31"/>
      <c r="QB138" s="31"/>
      <c r="QC138" s="31"/>
    </row>
    <row r="139" spans="1:445">
      <c r="A139" s="36" t="s">
        <v>189</v>
      </c>
      <c r="B139" s="33" t="s">
        <v>27</v>
      </c>
      <c r="C139" s="33">
        <v>85</v>
      </c>
      <c r="D139" s="33" t="s">
        <v>40</v>
      </c>
      <c r="E139" s="33">
        <v>60</v>
      </c>
      <c r="F139" s="33">
        <v>655</v>
      </c>
      <c r="G139" s="33">
        <v>715</v>
      </c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20">
        <f t="shared" si="12"/>
        <v>715</v>
      </c>
      <c r="U139" s="20">
        <f t="shared" si="11"/>
        <v>0</v>
      </c>
      <c r="V139" s="34">
        <f t="shared" si="14"/>
        <v>1</v>
      </c>
      <c r="X139" s="35" t="str">
        <f t="shared" si="13"/>
        <v/>
      </c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  <c r="CJ139" s="31"/>
      <c r="CK139" s="31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1"/>
      <c r="DK139" s="31"/>
      <c r="DL139" s="31"/>
      <c r="DM139" s="31"/>
      <c r="DN139" s="31"/>
      <c r="DO139" s="31"/>
      <c r="DP139" s="31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31"/>
      <c r="FA139" s="31"/>
      <c r="FB139" s="31"/>
      <c r="FC139" s="31"/>
      <c r="FD139" s="31"/>
      <c r="FE139" s="31"/>
      <c r="FF139" s="31"/>
      <c r="FG139" s="31"/>
      <c r="FH139" s="31"/>
      <c r="FI139" s="31"/>
      <c r="FJ139" s="31"/>
      <c r="FK139" s="31"/>
      <c r="FL139" s="31"/>
      <c r="FM139" s="31"/>
      <c r="FN139" s="31"/>
      <c r="FO139" s="31"/>
      <c r="FP139" s="31"/>
      <c r="FQ139" s="31"/>
      <c r="FR139" s="31"/>
      <c r="FS139" s="31"/>
      <c r="FT139" s="31"/>
      <c r="FU139" s="31"/>
      <c r="FV139" s="31"/>
      <c r="FW139" s="31"/>
      <c r="FX139" s="31"/>
      <c r="FY139" s="31"/>
      <c r="FZ139" s="31"/>
      <c r="GA139" s="31"/>
      <c r="GB139" s="31"/>
      <c r="GC139" s="31"/>
      <c r="GD139" s="31"/>
      <c r="GE139" s="31"/>
      <c r="GF139" s="31"/>
      <c r="GG139" s="31"/>
      <c r="GH139" s="31"/>
      <c r="GI139" s="31"/>
      <c r="GJ139" s="31"/>
      <c r="GK139" s="31"/>
      <c r="GL139" s="31"/>
      <c r="GM139" s="31"/>
      <c r="GN139" s="31"/>
      <c r="GO139" s="31"/>
      <c r="GP139" s="31"/>
      <c r="GQ139" s="31"/>
      <c r="GR139" s="31"/>
      <c r="GS139" s="31"/>
      <c r="GT139" s="31"/>
      <c r="GU139" s="31"/>
      <c r="GV139" s="31"/>
      <c r="GW139" s="31"/>
      <c r="GX139" s="31"/>
      <c r="GY139" s="31"/>
      <c r="GZ139" s="31"/>
      <c r="HA139" s="31"/>
      <c r="HB139" s="31"/>
      <c r="HC139" s="31"/>
      <c r="HD139" s="31"/>
      <c r="HE139" s="31"/>
      <c r="HF139" s="31"/>
      <c r="HG139" s="31"/>
      <c r="HH139" s="31"/>
      <c r="HI139" s="31"/>
      <c r="HJ139" s="31"/>
      <c r="HK139" s="31"/>
      <c r="HL139" s="31"/>
      <c r="HM139" s="31"/>
      <c r="HN139" s="31"/>
      <c r="HO139" s="31"/>
      <c r="HP139" s="31"/>
      <c r="HQ139" s="31"/>
      <c r="HR139" s="31"/>
      <c r="HS139" s="31"/>
      <c r="HT139" s="31"/>
      <c r="HU139" s="31"/>
      <c r="HV139" s="31"/>
      <c r="HW139" s="31"/>
      <c r="HX139" s="31"/>
      <c r="HY139" s="31"/>
      <c r="HZ139" s="31"/>
      <c r="IA139" s="31"/>
      <c r="IB139" s="31"/>
      <c r="IC139" s="31"/>
      <c r="ID139" s="31"/>
      <c r="IE139" s="31"/>
      <c r="IF139" s="31"/>
      <c r="IG139" s="31"/>
      <c r="IH139" s="31"/>
      <c r="II139" s="31"/>
      <c r="IJ139" s="31"/>
      <c r="IK139" s="31"/>
      <c r="IL139" s="31"/>
      <c r="IM139" s="31"/>
      <c r="IN139" s="31"/>
      <c r="IO139" s="31"/>
      <c r="IP139" s="31"/>
      <c r="IQ139" s="31"/>
      <c r="IR139" s="31"/>
      <c r="IS139" s="31"/>
      <c r="IT139" s="31"/>
      <c r="IU139" s="31"/>
      <c r="IV139" s="31"/>
      <c r="IW139" s="31"/>
      <c r="IX139" s="31"/>
      <c r="IY139" s="31"/>
      <c r="IZ139" s="31"/>
      <c r="JA139" s="31"/>
      <c r="JB139" s="31"/>
      <c r="JC139" s="31"/>
      <c r="JD139" s="31"/>
      <c r="JE139" s="31"/>
      <c r="JF139" s="31"/>
      <c r="JG139" s="31"/>
      <c r="JH139" s="31"/>
      <c r="JI139" s="31"/>
      <c r="JJ139" s="31"/>
      <c r="JK139" s="31"/>
      <c r="JL139" s="31"/>
      <c r="JM139" s="31"/>
      <c r="JN139" s="31"/>
      <c r="JO139" s="31"/>
      <c r="JP139" s="31"/>
      <c r="JQ139" s="31"/>
      <c r="JR139" s="31"/>
      <c r="JS139" s="31"/>
      <c r="JT139" s="31"/>
      <c r="JU139" s="31"/>
      <c r="JV139" s="31"/>
      <c r="JW139" s="31"/>
      <c r="JX139" s="31"/>
      <c r="JY139" s="31"/>
      <c r="JZ139" s="31"/>
      <c r="KA139" s="31"/>
      <c r="KB139" s="31"/>
      <c r="KC139" s="31"/>
      <c r="KD139" s="31"/>
      <c r="KE139" s="31"/>
      <c r="KF139" s="31"/>
      <c r="KG139" s="31"/>
      <c r="KH139" s="31"/>
      <c r="KI139" s="31"/>
      <c r="KJ139" s="31"/>
      <c r="KK139" s="31"/>
      <c r="KL139" s="31"/>
      <c r="KM139" s="31"/>
      <c r="KN139" s="31"/>
      <c r="KO139" s="31"/>
      <c r="KP139" s="31"/>
      <c r="KQ139" s="31"/>
      <c r="KR139" s="31"/>
      <c r="KS139" s="31"/>
      <c r="KT139" s="31"/>
      <c r="KU139" s="31"/>
      <c r="KV139" s="31"/>
      <c r="KW139" s="31"/>
      <c r="KX139" s="31"/>
      <c r="KY139" s="31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1"/>
      <c r="LO139" s="31"/>
      <c r="LP139" s="31"/>
      <c r="LQ139" s="31"/>
      <c r="LR139" s="31"/>
      <c r="LS139" s="31"/>
      <c r="LT139" s="31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31"/>
      <c r="NE139" s="31"/>
      <c r="NF139" s="31"/>
      <c r="NG139" s="31"/>
      <c r="NH139" s="31"/>
      <c r="NI139" s="31"/>
      <c r="NJ139" s="31"/>
      <c r="NK139" s="31"/>
      <c r="NL139" s="31"/>
      <c r="NM139" s="31"/>
      <c r="NN139" s="31"/>
      <c r="NO139" s="31"/>
      <c r="NP139" s="31"/>
      <c r="NQ139" s="31"/>
      <c r="NR139" s="31"/>
      <c r="NS139" s="31"/>
      <c r="NT139" s="31"/>
      <c r="NU139" s="31"/>
      <c r="NV139" s="31"/>
      <c r="NW139" s="31"/>
      <c r="NX139" s="31"/>
      <c r="NY139" s="31"/>
      <c r="NZ139" s="31"/>
      <c r="OA139" s="31"/>
      <c r="OB139" s="31"/>
      <c r="OC139" s="31"/>
      <c r="OD139" s="31"/>
      <c r="OE139" s="31"/>
      <c r="OF139" s="31"/>
      <c r="OG139" s="31"/>
      <c r="OH139" s="31"/>
      <c r="OI139" s="31"/>
      <c r="OJ139" s="31"/>
      <c r="OK139" s="31"/>
      <c r="OL139" s="31"/>
      <c r="OM139" s="31"/>
      <c r="ON139" s="31"/>
      <c r="OO139" s="31"/>
      <c r="OP139" s="31"/>
      <c r="OQ139" s="31"/>
      <c r="OR139" s="31"/>
      <c r="OS139" s="31"/>
      <c r="OT139" s="31"/>
      <c r="OU139" s="31"/>
      <c r="OV139" s="31"/>
      <c r="OW139" s="31"/>
      <c r="OX139" s="31"/>
      <c r="OY139" s="31"/>
      <c r="OZ139" s="31"/>
      <c r="PA139" s="31"/>
      <c r="PB139" s="31"/>
      <c r="PC139" s="31"/>
      <c r="PD139" s="31"/>
      <c r="PE139" s="31"/>
      <c r="PF139" s="31"/>
      <c r="PG139" s="31"/>
      <c r="PH139" s="31"/>
      <c r="PI139" s="31"/>
      <c r="PJ139" s="31"/>
      <c r="PK139" s="31"/>
      <c r="PL139" s="31"/>
      <c r="PM139" s="31"/>
      <c r="PN139" s="31"/>
      <c r="PO139" s="31"/>
      <c r="PP139" s="31"/>
      <c r="PQ139" s="31"/>
      <c r="PR139" s="31"/>
      <c r="PS139" s="31"/>
      <c r="PT139" s="31"/>
      <c r="PU139" s="31"/>
      <c r="PV139" s="31"/>
      <c r="PW139" s="31"/>
      <c r="PX139" s="31"/>
      <c r="PY139" s="31"/>
      <c r="PZ139" s="31"/>
      <c r="QA139" s="31"/>
      <c r="QB139" s="31"/>
      <c r="QC139" s="31"/>
    </row>
    <row r="140" spans="1:445">
      <c r="A140" s="36" t="s">
        <v>190</v>
      </c>
      <c r="B140" s="33" t="s">
        <v>27</v>
      </c>
      <c r="C140" s="33">
        <v>119</v>
      </c>
      <c r="D140" s="33" t="s">
        <v>28</v>
      </c>
      <c r="E140" s="33"/>
      <c r="F140" s="33">
        <v>1150</v>
      </c>
      <c r="G140" s="33">
        <v>1150</v>
      </c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20">
        <f t="shared" si="12"/>
        <v>1150</v>
      </c>
      <c r="U140" s="20">
        <f t="shared" si="11"/>
        <v>0</v>
      </c>
      <c r="V140" s="34">
        <f t="shared" si="14"/>
        <v>1</v>
      </c>
      <c r="X140" s="35" t="str">
        <f t="shared" si="13"/>
        <v/>
      </c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  <c r="CJ140" s="31"/>
      <c r="CK140" s="31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1"/>
      <c r="DK140" s="31"/>
      <c r="DL140" s="31"/>
      <c r="DM140" s="31"/>
      <c r="DN140" s="31"/>
      <c r="DO140" s="31"/>
      <c r="DP140" s="31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31"/>
      <c r="FA140" s="31"/>
      <c r="FB140" s="31"/>
      <c r="FC140" s="31"/>
      <c r="FD140" s="31"/>
      <c r="FE140" s="31"/>
      <c r="FF140" s="31"/>
      <c r="FG140" s="31"/>
      <c r="FH140" s="31"/>
      <c r="FI140" s="31"/>
      <c r="FJ140" s="31"/>
      <c r="FK140" s="31"/>
      <c r="FL140" s="31"/>
      <c r="FM140" s="31"/>
      <c r="FN140" s="31"/>
      <c r="FO140" s="31"/>
      <c r="FP140" s="31"/>
      <c r="FQ140" s="31"/>
      <c r="FR140" s="31"/>
      <c r="FS140" s="31"/>
      <c r="FT140" s="31"/>
      <c r="FU140" s="31"/>
      <c r="FV140" s="31"/>
      <c r="FW140" s="31"/>
      <c r="FX140" s="31"/>
      <c r="FY140" s="31"/>
      <c r="FZ140" s="31"/>
      <c r="GA140" s="31"/>
      <c r="GB140" s="31"/>
      <c r="GC140" s="31"/>
      <c r="GD140" s="31"/>
      <c r="GE140" s="31"/>
      <c r="GF140" s="31"/>
      <c r="GG140" s="31"/>
      <c r="GH140" s="31"/>
      <c r="GI140" s="31"/>
      <c r="GJ140" s="31"/>
      <c r="GK140" s="31"/>
      <c r="GL140" s="31"/>
      <c r="GM140" s="31"/>
      <c r="GN140" s="31"/>
      <c r="GO140" s="31"/>
      <c r="GP140" s="31"/>
      <c r="GQ140" s="31"/>
      <c r="GR140" s="31"/>
      <c r="GS140" s="31"/>
      <c r="GT140" s="31"/>
      <c r="GU140" s="31"/>
      <c r="GV140" s="31"/>
      <c r="GW140" s="31"/>
      <c r="GX140" s="31"/>
      <c r="GY140" s="31"/>
      <c r="GZ140" s="31"/>
      <c r="HA140" s="31"/>
      <c r="HB140" s="31"/>
      <c r="HC140" s="31"/>
      <c r="HD140" s="31"/>
      <c r="HE140" s="31"/>
      <c r="HF140" s="31"/>
      <c r="HG140" s="31"/>
      <c r="HH140" s="31"/>
      <c r="HI140" s="31"/>
      <c r="HJ140" s="31"/>
      <c r="HK140" s="31"/>
      <c r="HL140" s="31"/>
      <c r="HM140" s="31"/>
      <c r="HN140" s="31"/>
      <c r="HO140" s="31"/>
      <c r="HP140" s="31"/>
      <c r="HQ140" s="31"/>
      <c r="HR140" s="31"/>
      <c r="HS140" s="31"/>
      <c r="HT140" s="31"/>
      <c r="HU140" s="31"/>
      <c r="HV140" s="31"/>
      <c r="HW140" s="31"/>
      <c r="HX140" s="31"/>
      <c r="HY140" s="31"/>
      <c r="HZ140" s="31"/>
      <c r="IA140" s="31"/>
      <c r="IB140" s="31"/>
      <c r="IC140" s="31"/>
      <c r="ID140" s="31"/>
      <c r="IE140" s="31"/>
      <c r="IF140" s="31"/>
      <c r="IG140" s="31"/>
      <c r="IH140" s="31"/>
      <c r="II140" s="31"/>
      <c r="IJ140" s="31"/>
      <c r="IK140" s="31"/>
      <c r="IL140" s="31"/>
      <c r="IM140" s="31"/>
      <c r="IN140" s="31"/>
      <c r="IO140" s="31"/>
      <c r="IP140" s="31"/>
      <c r="IQ140" s="31"/>
      <c r="IR140" s="31"/>
      <c r="IS140" s="31"/>
      <c r="IT140" s="31"/>
      <c r="IU140" s="31"/>
      <c r="IV140" s="31"/>
      <c r="IW140" s="31"/>
      <c r="IX140" s="31"/>
      <c r="IY140" s="31"/>
      <c r="IZ140" s="31"/>
      <c r="JA140" s="31"/>
      <c r="JB140" s="31"/>
      <c r="JC140" s="31"/>
      <c r="JD140" s="31"/>
      <c r="JE140" s="31"/>
      <c r="JF140" s="31"/>
      <c r="JG140" s="31"/>
      <c r="JH140" s="31"/>
      <c r="JI140" s="31"/>
      <c r="JJ140" s="31"/>
      <c r="JK140" s="31"/>
      <c r="JL140" s="31"/>
      <c r="JM140" s="31"/>
      <c r="JN140" s="31"/>
      <c r="JO140" s="31"/>
      <c r="JP140" s="31"/>
      <c r="JQ140" s="31"/>
      <c r="JR140" s="31"/>
      <c r="JS140" s="31"/>
      <c r="JT140" s="31"/>
      <c r="JU140" s="31"/>
      <c r="JV140" s="31"/>
      <c r="JW140" s="31"/>
      <c r="JX140" s="31"/>
      <c r="JY140" s="31"/>
      <c r="JZ140" s="31"/>
      <c r="KA140" s="31"/>
      <c r="KB140" s="31"/>
      <c r="KC140" s="31"/>
      <c r="KD140" s="31"/>
      <c r="KE140" s="31"/>
      <c r="KF140" s="31"/>
      <c r="KG140" s="31"/>
      <c r="KH140" s="31"/>
      <c r="KI140" s="31"/>
      <c r="KJ140" s="31"/>
      <c r="KK140" s="31"/>
      <c r="KL140" s="31"/>
      <c r="KM140" s="31"/>
      <c r="KN140" s="31"/>
      <c r="KO140" s="31"/>
      <c r="KP140" s="31"/>
      <c r="KQ140" s="31"/>
      <c r="KR140" s="31"/>
      <c r="KS140" s="31"/>
      <c r="KT140" s="31"/>
      <c r="KU140" s="31"/>
      <c r="KV140" s="31"/>
      <c r="KW140" s="31"/>
      <c r="KX140" s="31"/>
      <c r="KY140" s="31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1"/>
      <c r="LO140" s="31"/>
      <c r="LP140" s="31"/>
      <c r="LQ140" s="31"/>
      <c r="LR140" s="31"/>
      <c r="LS140" s="31"/>
      <c r="LT140" s="31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31"/>
      <c r="NE140" s="31"/>
      <c r="NF140" s="31"/>
      <c r="NG140" s="31"/>
      <c r="NH140" s="31"/>
      <c r="NI140" s="31"/>
      <c r="NJ140" s="31"/>
      <c r="NK140" s="31"/>
      <c r="NL140" s="31"/>
      <c r="NM140" s="31"/>
      <c r="NN140" s="31"/>
      <c r="NO140" s="31"/>
      <c r="NP140" s="31"/>
      <c r="NQ140" s="31"/>
      <c r="NR140" s="31"/>
      <c r="NS140" s="31"/>
      <c r="NT140" s="31"/>
      <c r="NU140" s="31"/>
      <c r="NV140" s="31"/>
      <c r="NW140" s="31"/>
      <c r="NX140" s="31"/>
      <c r="NY140" s="31"/>
      <c r="NZ140" s="31"/>
      <c r="OA140" s="31"/>
      <c r="OB140" s="31"/>
      <c r="OC140" s="31"/>
      <c r="OD140" s="31"/>
      <c r="OE140" s="31"/>
      <c r="OF140" s="31"/>
      <c r="OG140" s="31"/>
      <c r="OH140" s="31"/>
      <c r="OI140" s="31"/>
      <c r="OJ140" s="31"/>
      <c r="OK140" s="31"/>
      <c r="OL140" s="31"/>
      <c r="OM140" s="31"/>
      <c r="ON140" s="31"/>
      <c r="OO140" s="31"/>
      <c r="OP140" s="31"/>
      <c r="OQ140" s="31"/>
      <c r="OR140" s="31"/>
      <c r="OS140" s="31"/>
      <c r="OT140" s="31"/>
      <c r="OU140" s="31"/>
      <c r="OV140" s="31"/>
      <c r="OW140" s="31"/>
      <c r="OX140" s="31"/>
      <c r="OY140" s="31"/>
      <c r="OZ140" s="31"/>
      <c r="PA140" s="31"/>
      <c r="PB140" s="31"/>
      <c r="PC140" s="31"/>
      <c r="PD140" s="31"/>
      <c r="PE140" s="31"/>
      <c r="PF140" s="31"/>
      <c r="PG140" s="31"/>
      <c r="PH140" s="31"/>
      <c r="PI140" s="31"/>
      <c r="PJ140" s="31"/>
      <c r="PK140" s="31"/>
      <c r="PL140" s="31"/>
      <c r="PM140" s="31"/>
      <c r="PN140" s="31"/>
      <c r="PO140" s="31"/>
      <c r="PP140" s="31"/>
      <c r="PQ140" s="31"/>
      <c r="PR140" s="31"/>
      <c r="PS140" s="31"/>
      <c r="PT140" s="31"/>
      <c r="PU140" s="31"/>
      <c r="PV140" s="31"/>
      <c r="PW140" s="31"/>
      <c r="PX140" s="31"/>
      <c r="PY140" s="31"/>
      <c r="PZ140" s="31"/>
      <c r="QA140" s="31"/>
      <c r="QB140" s="31"/>
      <c r="QC140" s="31"/>
    </row>
    <row r="141" spans="1:445">
      <c r="A141" s="36" t="s">
        <v>191</v>
      </c>
      <c r="B141" s="33" t="s">
        <v>27</v>
      </c>
      <c r="C141" s="33">
        <v>80</v>
      </c>
      <c r="D141" s="33" t="s">
        <v>31</v>
      </c>
      <c r="E141" s="33">
        <v>60</v>
      </c>
      <c r="F141" s="33">
        <v>375</v>
      </c>
      <c r="G141" s="33">
        <v>435</v>
      </c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20">
        <f t="shared" si="12"/>
        <v>435</v>
      </c>
      <c r="U141" s="20">
        <f t="shared" si="11"/>
        <v>0</v>
      </c>
      <c r="V141" s="34">
        <f t="shared" si="14"/>
        <v>1</v>
      </c>
      <c r="W141" s="37"/>
      <c r="X141" s="35" t="str">
        <f t="shared" si="13"/>
        <v/>
      </c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  <c r="CJ141" s="31"/>
      <c r="CK141" s="31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1"/>
      <c r="DK141" s="31"/>
      <c r="DL141" s="31"/>
      <c r="DM141" s="31"/>
      <c r="DN141" s="31"/>
      <c r="DO141" s="31"/>
      <c r="DP141" s="31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31"/>
      <c r="FA141" s="31"/>
      <c r="FB141" s="31"/>
      <c r="FC141" s="31"/>
      <c r="FD141" s="31"/>
      <c r="FE141" s="31"/>
      <c r="FF141" s="31"/>
      <c r="FG141" s="31"/>
      <c r="FH141" s="31"/>
      <c r="FI141" s="31"/>
      <c r="FJ141" s="31"/>
      <c r="FK141" s="31"/>
      <c r="FL141" s="31"/>
      <c r="FM141" s="31"/>
      <c r="FN141" s="31"/>
      <c r="FO141" s="31"/>
      <c r="FP141" s="31"/>
      <c r="FQ141" s="31"/>
      <c r="FR141" s="31"/>
      <c r="FS141" s="31"/>
      <c r="FT141" s="31"/>
      <c r="FU141" s="31"/>
      <c r="FV141" s="31"/>
      <c r="FW141" s="31"/>
      <c r="FX141" s="31"/>
      <c r="FY141" s="31"/>
      <c r="FZ141" s="31"/>
      <c r="GA141" s="31"/>
      <c r="GB141" s="31"/>
      <c r="GC141" s="31"/>
      <c r="GD141" s="31"/>
      <c r="GE141" s="31"/>
      <c r="GF141" s="31"/>
      <c r="GG141" s="31"/>
      <c r="GH141" s="31"/>
      <c r="GI141" s="31"/>
      <c r="GJ141" s="31"/>
      <c r="GK141" s="31"/>
      <c r="GL141" s="31"/>
      <c r="GM141" s="31"/>
      <c r="GN141" s="31"/>
      <c r="GO141" s="31"/>
      <c r="GP141" s="31"/>
      <c r="GQ141" s="31"/>
      <c r="GR141" s="31"/>
      <c r="GS141" s="31"/>
      <c r="GT141" s="31"/>
      <c r="GU141" s="31"/>
      <c r="GV141" s="31"/>
      <c r="GW141" s="31"/>
      <c r="GX141" s="31"/>
      <c r="GY141" s="31"/>
      <c r="GZ141" s="31"/>
      <c r="HA141" s="31"/>
      <c r="HB141" s="31"/>
      <c r="HC141" s="31"/>
      <c r="HD141" s="31"/>
      <c r="HE141" s="31"/>
      <c r="HF141" s="31"/>
      <c r="HG141" s="31"/>
      <c r="HH141" s="31"/>
      <c r="HI141" s="31"/>
      <c r="HJ141" s="31"/>
      <c r="HK141" s="31"/>
      <c r="HL141" s="31"/>
      <c r="HM141" s="31"/>
      <c r="HN141" s="31"/>
      <c r="HO141" s="31"/>
      <c r="HP141" s="31"/>
      <c r="HQ141" s="31"/>
      <c r="HR141" s="31"/>
      <c r="HS141" s="31"/>
      <c r="HT141" s="31"/>
      <c r="HU141" s="31"/>
      <c r="HV141" s="31"/>
      <c r="HW141" s="31"/>
      <c r="HX141" s="31"/>
      <c r="HY141" s="31"/>
      <c r="HZ141" s="31"/>
      <c r="IA141" s="31"/>
      <c r="IB141" s="31"/>
      <c r="IC141" s="31"/>
      <c r="ID141" s="31"/>
      <c r="IE141" s="31"/>
      <c r="IF141" s="31"/>
      <c r="IG141" s="31"/>
      <c r="IH141" s="31"/>
      <c r="II141" s="31"/>
      <c r="IJ141" s="31"/>
      <c r="IK141" s="31"/>
      <c r="IL141" s="31"/>
      <c r="IM141" s="31"/>
      <c r="IN141" s="31"/>
      <c r="IO141" s="31"/>
      <c r="IP141" s="31"/>
      <c r="IQ141" s="31"/>
      <c r="IR141" s="31"/>
      <c r="IS141" s="31"/>
      <c r="IT141" s="31"/>
      <c r="IU141" s="31"/>
      <c r="IV141" s="31"/>
      <c r="IW141" s="31"/>
      <c r="IX141" s="31"/>
      <c r="IY141" s="31"/>
      <c r="IZ141" s="31"/>
      <c r="JA141" s="31"/>
      <c r="JB141" s="31"/>
      <c r="JC141" s="31"/>
      <c r="JD141" s="31"/>
      <c r="JE141" s="31"/>
      <c r="JF141" s="31"/>
      <c r="JG141" s="31"/>
      <c r="JH141" s="31"/>
      <c r="JI141" s="31"/>
      <c r="JJ141" s="31"/>
      <c r="JK141" s="31"/>
      <c r="JL141" s="31"/>
      <c r="JM141" s="31"/>
      <c r="JN141" s="31"/>
      <c r="JO141" s="31"/>
      <c r="JP141" s="31"/>
      <c r="JQ141" s="31"/>
      <c r="JR141" s="31"/>
      <c r="JS141" s="31"/>
      <c r="JT141" s="31"/>
      <c r="JU141" s="31"/>
      <c r="JV141" s="31"/>
      <c r="JW141" s="31"/>
      <c r="JX141" s="31"/>
      <c r="JY141" s="31"/>
      <c r="JZ141" s="31"/>
      <c r="KA141" s="31"/>
      <c r="KB141" s="31"/>
      <c r="KC141" s="31"/>
      <c r="KD141" s="31"/>
      <c r="KE141" s="31"/>
      <c r="KF141" s="31"/>
      <c r="KG141" s="31"/>
      <c r="KH141" s="31"/>
      <c r="KI141" s="31"/>
      <c r="KJ141" s="31"/>
      <c r="KK141" s="31"/>
      <c r="KL141" s="31"/>
      <c r="KM141" s="31"/>
      <c r="KN141" s="31"/>
      <c r="KO141" s="31"/>
      <c r="KP141" s="31"/>
      <c r="KQ141" s="31"/>
      <c r="KR141" s="31"/>
      <c r="KS141" s="31"/>
      <c r="KT141" s="31"/>
      <c r="KU141" s="31"/>
      <c r="KV141" s="31"/>
      <c r="KW141" s="31"/>
      <c r="KX141" s="31"/>
      <c r="KY141" s="31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1"/>
      <c r="LO141" s="31"/>
      <c r="LP141" s="31"/>
      <c r="LQ141" s="31"/>
      <c r="LR141" s="31"/>
      <c r="LS141" s="31"/>
      <c r="LT141" s="31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31"/>
      <c r="NE141" s="31"/>
      <c r="NF141" s="31"/>
      <c r="NG141" s="31"/>
      <c r="NH141" s="31"/>
      <c r="NI141" s="31"/>
      <c r="NJ141" s="31"/>
      <c r="NK141" s="31"/>
      <c r="NL141" s="31"/>
      <c r="NM141" s="31"/>
      <c r="NN141" s="31"/>
      <c r="NO141" s="31"/>
      <c r="NP141" s="31"/>
      <c r="NQ141" s="31"/>
      <c r="NR141" s="31"/>
      <c r="NS141" s="31"/>
      <c r="NT141" s="31"/>
      <c r="NU141" s="31"/>
      <c r="NV141" s="31"/>
      <c r="NW141" s="31"/>
      <c r="NX141" s="31"/>
      <c r="NY141" s="31"/>
      <c r="NZ141" s="31"/>
      <c r="OA141" s="31"/>
      <c r="OB141" s="31"/>
      <c r="OC141" s="31"/>
      <c r="OD141" s="31"/>
      <c r="OE141" s="31"/>
      <c r="OF141" s="31"/>
      <c r="OG141" s="31"/>
      <c r="OH141" s="31"/>
      <c r="OI141" s="31"/>
      <c r="OJ141" s="31"/>
      <c r="OK141" s="31"/>
      <c r="OL141" s="31"/>
      <c r="OM141" s="31"/>
      <c r="ON141" s="31"/>
      <c r="OO141" s="31"/>
      <c r="OP141" s="31"/>
      <c r="OQ141" s="31"/>
      <c r="OR141" s="31"/>
      <c r="OS141" s="31"/>
      <c r="OT141" s="31"/>
      <c r="OU141" s="31"/>
      <c r="OV141" s="31"/>
      <c r="OW141" s="31"/>
      <c r="OX141" s="31"/>
      <c r="OY141" s="31"/>
      <c r="OZ141" s="31"/>
      <c r="PA141" s="31"/>
      <c r="PB141" s="31"/>
      <c r="PC141" s="31"/>
      <c r="PD141" s="31"/>
      <c r="PE141" s="31"/>
      <c r="PF141" s="31"/>
      <c r="PG141" s="31"/>
      <c r="PH141" s="31"/>
      <c r="PI141" s="31"/>
      <c r="PJ141" s="31"/>
      <c r="PK141" s="31"/>
      <c r="PL141" s="31"/>
      <c r="PM141" s="31"/>
      <c r="PN141" s="31"/>
      <c r="PO141" s="31"/>
      <c r="PP141" s="31"/>
      <c r="PQ141" s="31"/>
      <c r="PR141" s="31"/>
      <c r="PS141" s="31"/>
      <c r="PT141" s="31"/>
      <c r="PU141" s="31"/>
      <c r="PV141" s="31"/>
      <c r="PW141" s="31"/>
      <c r="PX141" s="31"/>
      <c r="PY141" s="31"/>
      <c r="PZ141" s="31"/>
      <c r="QA141" s="31"/>
      <c r="QB141" s="31"/>
      <c r="QC141" s="31"/>
    </row>
    <row r="142" spans="1:445">
      <c r="A142" s="36" t="s">
        <v>192</v>
      </c>
      <c r="B142" s="33" t="s">
        <v>27</v>
      </c>
      <c r="C142" s="33">
        <v>85</v>
      </c>
      <c r="D142" s="33" t="s">
        <v>64</v>
      </c>
      <c r="E142" s="33"/>
      <c r="F142" s="33">
        <v>760</v>
      </c>
      <c r="G142" s="33">
        <v>760</v>
      </c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20">
        <f t="shared" si="12"/>
        <v>760</v>
      </c>
      <c r="U142" s="20">
        <f t="shared" si="11"/>
        <v>0</v>
      </c>
      <c r="V142" s="34">
        <f t="shared" si="14"/>
        <v>1</v>
      </c>
      <c r="W142" s="37"/>
      <c r="X142" s="35" t="str">
        <f t="shared" si="13"/>
        <v/>
      </c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  <c r="CJ142" s="31"/>
      <c r="CK142" s="31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  <c r="DC142" s="31"/>
      <c r="DD142" s="31"/>
      <c r="DE142" s="31"/>
      <c r="DF142" s="31"/>
      <c r="DG142" s="31"/>
      <c r="DH142" s="31"/>
      <c r="DI142" s="31"/>
      <c r="DJ142" s="31"/>
      <c r="DK142" s="31"/>
      <c r="DL142" s="31"/>
      <c r="DM142" s="31"/>
      <c r="DN142" s="31"/>
      <c r="DO142" s="31"/>
      <c r="DP142" s="31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31"/>
      <c r="FA142" s="31"/>
      <c r="FB142" s="31"/>
      <c r="FC142" s="31"/>
      <c r="FD142" s="31"/>
      <c r="FE142" s="31"/>
      <c r="FF142" s="31"/>
      <c r="FG142" s="31"/>
      <c r="FH142" s="31"/>
      <c r="FI142" s="31"/>
      <c r="FJ142" s="31"/>
      <c r="FK142" s="31"/>
      <c r="FL142" s="31"/>
      <c r="FM142" s="31"/>
      <c r="FN142" s="31"/>
      <c r="FO142" s="31"/>
      <c r="FP142" s="31"/>
      <c r="FQ142" s="31"/>
      <c r="FR142" s="31"/>
      <c r="FS142" s="31"/>
      <c r="FT142" s="31"/>
      <c r="FU142" s="31"/>
      <c r="FV142" s="31"/>
      <c r="FW142" s="31"/>
      <c r="FX142" s="31"/>
      <c r="FY142" s="31"/>
      <c r="FZ142" s="31"/>
      <c r="GA142" s="31"/>
      <c r="GB142" s="31"/>
      <c r="GC142" s="31"/>
      <c r="GD142" s="31"/>
      <c r="GE142" s="31"/>
      <c r="GF142" s="31"/>
      <c r="GG142" s="31"/>
      <c r="GH142" s="31"/>
      <c r="GI142" s="31"/>
      <c r="GJ142" s="31"/>
      <c r="GK142" s="31"/>
      <c r="GL142" s="31"/>
      <c r="GM142" s="31"/>
      <c r="GN142" s="31"/>
      <c r="GO142" s="31"/>
      <c r="GP142" s="31"/>
      <c r="GQ142" s="31"/>
      <c r="GR142" s="31"/>
      <c r="GS142" s="31"/>
      <c r="GT142" s="31"/>
      <c r="GU142" s="31"/>
      <c r="GV142" s="31"/>
      <c r="GW142" s="31"/>
      <c r="GX142" s="31"/>
      <c r="GY142" s="31"/>
      <c r="GZ142" s="31"/>
      <c r="HA142" s="31"/>
      <c r="HB142" s="31"/>
      <c r="HC142" s="31"/>
      <c r="HD142" s="31"/>
      <c r="HE142" s="31"/>
      <c r="HF142" s="31"/>
      <c r="HG142" s="31"/>
      <c r="HH142" s="31"/>
      <c r="HI142" s="31"/>
      <c r="HJ142" s="31"/>
      <c r="HK142" s="31"/>
      <c r="HL142" s="31"/>
      <c r="HM142" s="31"/>
      <c r="HN142" s="31"/>
      <c r="HO142" s="31"/>
      <c r="HP142" s="31"/>
      <c r="HQ142" s="31"/>
      <c r="HR142" s="31"/>
      <c r="HS142" s="31"/>
      <c r="HT142" s="31"/>
      <c r="HU142" s="31"/>
      <c r="HV142" s="31"/>
      <c r="HW142" s="31"/>
      <c r="HX142" s="31"/>
      <c r="HY142" s="31"/>
      <c r="HZ142" s="31"/>
      <c r="IA142" s="31"/>
      <c r="IB142" s="31"/>
      <c r="IC142" s="31"/>
      <c r="ID142" s="31"/>
      <c r="IE142" s="31"/>
      <c r="IF142" s="31"/>
      <c r="IG142" s="31"/>
      <c r="IH142" s="31"/>
      <c r="II142" s="31"/>
      <c r="IJ142" s="31"/>
      <c r="IK142" s="31"/>
      <c r="IL142" s="31"/>
      <c r="IM142" s="31"/>
      <c r="IN142" s="31"/>
      <c r="IO142" s="31"/>
      <c r="IP142" s="31"/>
      <c r="IQ142" s="31"/>
      <c r="IR142" s="31"/>
      <c r="IS142" s="31"/>
      <c r="IT142" s="31"/>
      <c r="IU142" s="31"/>
      <c r="IV142" s="31"/>
      <c r="IW142" s="31"/>
      <c r="IX142" s="31"/>
      <c r="IY142" s="31"/>
      <c r="IZ142" s="31"/>
      <c r="JA142" s="31"/>
      <c r="JB142" s="31"/>
      <c r="JC142" s="31"/>
      <c r="JD142" s="31"/>
      <c r="JE142" s="31"/>
      <c r="JF142" s="31"/>
      <c r="JG142" s="31"/>
      <c r="JH142" s="31"/>
      <c r="JI142" s="31"/>
      <c r="JJ142" s="31"/>
      <c r="JK142" s="31"/>
      <c r="JL142" s="31"/>
      <c r="JM142" s="31"/>
      <c r="JN142" s="31"/>
      <c r="JO142" s="31"/>
      <c r="JP142" s="31"/>
      <c r="JQ142" s="31"/>
      <c r="JR142" s="31"/>
      <c r="JS142" s="31"/>
      <c r="JT142" s="31"/>
      <c r="JU142" s="31"/>
      <c r="JV142" s="31"/>
      <c r="JW142" s="31"/>
      <c r="JX142" s="31"/>
      <c r="JY142" s="31"/>
      <c r="JZ142" s="31"/>
      <c r="KA142" s="31"/>
      <c r="KB142" s="31"/>
      <c r="KC142" s="31"/>
      <c r="KD142" s="31"/>
      <c r="KE142" s="31"/>
      <c r="KF142" s="31"/>
      <c r="KG142" s="31"/>
      <c r="KH142" s="31"/>
      <c r="KI142" s="31"/>
      <c r="KJ142" s="31"/>
      <c r="KK142" s="31"/>
      <c r="KL142" s="31"/>
      <c r="KM142" s="31"/>
      <c r="KN142" s="31"/>
      <c r="KO142" s="31"/>
      <c r="KP142" s="31"/>
      <c r="KQ142" s="31"/>
      <c r="KR142" s="31"/>
      <c r="KS142" s="31"/>
      <c r="KT142" s="31"/>
      <c r="KU142" s="31"/>
      <c r="KV142" s="31"/>
      <c r="KW142" s="31"/>
      <c r="KX142" s="31"/>
      <c r="KY142" s="31"/>
      <c r="KZ142" s="31"/>
      <c r="LA142" s="31"/>
      <c r="LB142" s="31"/>
      <c r="LC142" s="31"/>
      <c r="LD142" s="31"/>
      <c r="LE142" s="31"/>
      <c r="LF142" s="31"/>
      <c r="LG142" s="31"/>
      <c r="LH142" s="31"/>
      <c r="LI142" s="31"/>
      <c r="LJ142" s="31"/>
      <c r="LK142" s="31"/>
      <c r="LL142" s="31"/>
      <c r="LM142" s="31"/>
      <c r="LN142" s="31"/>
      <c r="LO142" s="31"/>
      <c r="LP142" s="31"/>
      <c r="LQ142" s="31"/>
      <c r="LR142" s="31"/>
      <c r="LS142" s="31"/>
      <c r="LT142" s="31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31"/>
      <c r="NE142" s="31"/>
      <c r="NF142" s="31"/>
      <c r="NG142" s="31"/>
      <c r="NH142" s="31"/>
      <c r="NI142" s="31"/>
      <c r="NJ142" s="31"/>
      <c r="NK142" s="31"/>
      <c r="NL142" s="31"/>
      <c r="NM142" s="31"/>
      <c r="NN142" s="31"/>
      <c r="NO142" s="31"/>
      <c r="NP142" s="31"/>
      <c r="NQ142" s="31"/>
      <c r="NR142" s="31"/>
      <c r="NS142" s="31"/>
      <c r="NT142" s="31"/>
      <c r="NU142" s="31"/>
      <c r="NV142" s="31"/>
      <c r="NW142" s="31"/>
      <c r="NX142" s="31"/>
      <c r="NY142" s="31"/>
      <c r="NZ142" s="31"/>
      <c r="OA142" s="31"/>
      <c r="OB142" s="31"/>
      <c r="OC142" s="31"/>
      <c r="OD142" s="31"/>
      <c r="OE142" s="31"/>
      <c r="OF142" s="31"/>
      <c r="OG142" s="31"/>
      <c r="OH142" s="31"/>
      <c r="OI142" s="31"/>
      <c r="OJ142" s="31"/>
      <c r="OK142" s="31"/>
      <c r="OL142" s="31"/>
      <c r="OM142" s="31"/>
      <c r="ON142" s="31"/>
      <c r="OO142" s="31"/>
      <c r="OP142" s="31"/>
      <c r="OQ142" s="31"/>
      <c r="OR142" s="31"/>
      <c r="OS142" s="31"/>
      <c r="OT142" s="31"/>
      <c r="OU142" s="31"/>
      <c r="OV142" s="31"/>
      <c r="OW142" s="31"/>
      <c r="OX142" s="31"/>
      <c r="OY142" s="31"/>
      <c r="OZ142" s="31"/>
      <c r="PA142" s="31"/>
      <c r="PB142" s="31"/>
      <c r="PC142" s="31"/>
      <c r="PD142" s="31"/>
      <c r="PE142" s="31"/>
      <c r="PF142" s="31"/>
      <c r="PG142" s="31"/>
      <c r="PH142" s="31"/>
      <c r="PI142" s="31"/>
      <c r="PJ142" s="31"/>
      <c r="PK142" s="31"/>
      <c r="PL142" s="31"/>
      <c r="PM142" s="31"/>
      <c r="PN142" s="31"/>
      <c r="PO142" s="31"/>
      <c r="PP142" s="31"/>
      <c r="PQ142" s="31"/>
      <c r="PR142" s="31"/>
      <c r="PS142" s="31"/>
      <c r="PT142" s="31"/>
      <c r="PU142" s="31"/>
      <c r="PV142" s="31"/>
      <c r="PW142" s="31"/>
      <c r="PX142" s="31"/>
      <c r="PY142" s="31"/>
      <c r="PZ142" s="31"/>
      <c r="QA142" s="31"/>
      <c r="QB142" s="31"/>
      <c r="QC142" s="31"/>
    </row>
    <row r="143" spans="1:445">
      <c r="A143" s="36" t="s">
        <v>192</v>
      </c>
      <c r="B143" s="33" t="s">
        <v>27</v>
      </c>
      <c r="C143" s="33">
        <v>34</v>
      </c>
      <c r="D143" s="33" t="s">
        <v>193</v>
      </c>
      <c r="E143" s="33"/>
      <c r="F143" s="33">
        <v>330</v>
      </c>
      <c r="G143" s="33">
        <v>330</v>
      </c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20">
        <f t="shared" si="12"/>
        <v>330</v>
      </c>
      <c r="U143" s="20">
        <f t="shared" si="11"/>
        <v>0</v>
      </c>
      <c r="V143" s="34">
        <f t="shared" si="14"/>
        <v>1</v>
      </c>
      <c r="W143" s="37"/>
      <c r="X143" s="35" t="str">
        <f t="shared" si="13"/>
        <v/>
      </c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  <c r="CJ143" s="31"/>
      <c r="CK143" s="31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  <c r="DC143" s="31"/>
      <c r="DD143" s="31"/>
      <c r="DE143" s="31"/>
      <c r="DF143" s="31"/>
      <c r="DG143" s="31"/>
      <c r="DH143" s="31"/>
      <c r="DI143" s="31"/>
      <c r="DJ143" s="31"/>
      <c r="DK143" s="31"/>
      <c r="DL143" s="31"/>
      <c r="DM143" s="31"/>
      <c r="DN143" s="31"/>
      <c r="DO143" s="31"/>
      <c r="DP143" s="31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31"/>
      <c r="FA143" s="31"/>
      <c r="FB143" s="31"/>
      <c r="FC143" s="31"/>
      <c r="FD143" s="31"/>
      <c r="FE143" s="31"/>
      <c r="FF143" s="31"/>
      <c r="FG143" s="31"/>
      <c r="FH143" s="31"/>
      <c r="FI143" s="31"/>
      <c r="FJ143" s="31"/>
      <c r="FK143" s="31"/>
      <c r="FL143" s="31"/>
      <c r="FM143" s="31"/>
      <c r="FN143" s="31"/>
      <c r="FO143" s="31"/>
      <c r="FP143" s="31"/>
      <c r="FQ143" s="31"/>
      <c r="FR143" s="31"/>
      <c r="FS143" s="31"/>
      <c r="FT143" s="31"/>
      <c r="FU143" s="31"/>
      <c r="FV143" s="31"/>
      <c r="FW143" s="31"/>
      <c r="FX143" s="31"/>
      <c r="FY143" s="31"/>
      <c r="FZ143" s="31"/>
      <c r="GA143" s="31"/>
      <c r="GB143" s="31"/>
      <c r="GC143" s="31"/>
      <c r="GD143" s="31"/>
      <c r="GE143" s="31"/>
      <c r="GF143" s="31"/>
      <c r="GG143" s="31"/>
      <c r="GH143" s="31"/>
      <c r="GI143" s="31"/>
      <c r="GJ143" s="31"/>
      <c r="GK143" s="31"/>
      <c r="GL143" s="31"/>
      <c r="GM143" s="31"/>
      <c r="GN143" s="31"/>
      <c r="GO143" s="31"/>
      <c r="GP143" s="31"/>
      <c r="GQ143" s="31"/>
      <c r="GR143" s="31"/>
      <c r="GS143" s="31"/>
      <c r="GT143" s="31"/>
      <c r="GU143" s="31"/>
      <c r="GV143" s="31"/>
      <c r="GW143" s="31"/>
      <c r="GX143" s="31"/>
      <c r="GY143" s="31"/>
      <c r="GZ143" s="31"/>
      <c r="HA143" s="31"/>
      <c r="HB143" s="31"/>
      <c r="HC143" s="31"/>
      <c r="HD143" s="31"/>
      <c r="HE143" s="31"/>
      <c r="HF143" s="31"/>
      <c r="HG143" s="31"/>
      <c r="HH143" s="31"/>
      <c r="HI143" s="31"/>
      <c r="HJ143" s="31"/>
      <c r="HK143" s="31"/>
      <c r="HL143" s="31"/>
      <c r="HM143" s="31"/>
      <c r="HN143" s="31"/>
      <c r="HO143" s="31"/>
      <c r="HP143" s="31"/>
      <c r="HQ143" s="31"/>
      <c r="HR143" s="31"/>
      <c r="HS143" s="31"/>
      <c r="HT143" s="31"/>
      <c r="HU143" s="31"/>
      <c r="HV143" s="31"/>
      <c r="HW143" s="31"/>
      <c r="HX143" s="31"/>
      <c r="HY143" s="31"/>
      <c r="HZ143" s="31"/>
      <c r="IA143" s="31"/>
      <c r="IB143" s="31"/>
      <c r="IC143" s="31"/>
      <c r="ID143" s="31"/>
      <c r="IE143" s="31"/>
      <c r="IF143" s="31"/>
      <c r="IG143" s="31"/>
      <c r="IH143" s="31"/>
      <c r="II143" s="31"/>
      <c r="IJ143" s="31"/>
      <c r="IK143" s="31"/>
      <c r="IL143" s="31"/>
      <c r="IM143" s="31"/>
      <c r="IN143" s="31"/>
      <c r="IO143" s="31"/>
      <c r="IP143" s="31"/>
      <c r="IQ143" s="31"/>
      <c r="IR143" s="31"/>
      <c r="IS143" s="31"/>
      <c r="IT143" s="31"/>
      <c r="IU143" s="31"/>
      <c r="IV143" s="31"/>
      <c r="IW143" s="31"/>
      <c r="IX143" s="31"/>
      <c r="IY143" s="31"/>
      <c r="IZ143" s="31"/>
      <c r="JA143" s="31"/>
      <c r="JB143" s="31"/>
      <c r="JC143" s="31"/>
      <c r="JD143" s="31"/>
      <c r="JE143" s="31"/>
      <c r="JF143" s="31"/>
      <c r="JG143" s="31"/>
      <c r="JH143" s="31"/>
      <c r="JI143" s="31"/>
      <c r="JJ143" s="31"/>
      <c r="JK143" s="31"/>
      <c r="JL143" s="31"/>
      <c r="JM143" s="31"/>
      <c r="JN143" s="31"/>
      <c r="JO143" s="31"/>
      <c r="JP143" s="31"/>
      <c r="JQ143" s="31"/>
      <c r="JR143" s="31"/>
      <c r="JS143" s="31"/>
      <c r="JT143" s="31"/>
      <c r="JU143" s="31"/>
      <c r="JV143" s="31"/>
      <c r="JW143" s="31"/>
      <c r="JX143" s="31"/>
      <c r="JY143" s="31"/>
      <c r="JZ143" s="31"/>
      <c r="KA143" s="31"/>
      <c r="KB143" s="31"/>
      <c r="KC143" s="31"/>
      <c r="KD143" s="31"/>
      <c r="KE143" s="31"/>
      <c r="KF143" s="31"/>
      <c r="KG143" s="31"/>
      <c r="KH143" s="31"/>
      <c r="KI143" s="31"/>
      <c r="KJ143" s="31"/>
      <c r="KK143" s="31"/>
      <c r="KL143" s="31"/>
      <c r="KM143" s="31"/>
      <c r="KN143" s="31"/>
      <c r="KO143" s="31"/>
      <c r="KP143" s="31"/>
      <c r="KQ143" s="31"/>
      <c r="KR143" s="31"/>
      <c r="KS143" s="31"/>
      <c r="KT143" s="31"/>
      <c r="KU143" s="31"/>
      <c r="KV143" s="31"/>
      <c r="KW143" s="31"/>
      <c r="KX143" s="31"/>
      <c r="KY143" s="31"/>
      <c r="KZ143" s="31"/>
      <c r="LA143" s="31"/>
      <c r="LB143" s="31"/>
      <c r="LC143" s="31"/>
      <c r="LD143" s="31"/>
      <c r="LE143" s="31"/>
      <c r="LF143" s="31"/>
      <c r="LG143" s="31"/>
      <c r="LH143" s="31"/>
      <c r="LI143" s="31"/>
      <c r="LJ143" s="31"/>
      <c r="LK143" s="31"/>
      <c r="LL143" s="31"/>
      <c r="LM143" s="31"/>
      <c r="LN143" s="31"/>
      <c r="LO143" s="31"/>
      <c r="LP143" s="31"/>
      <c r="LQ143" s="31"/>
      <c r="LR143" s="31"/>
      <c r="LS143" s="31"/>
      <c r="LT143" s="31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31"/>
      <c r="NE143" s="31"/>
      <c r="NF143" s="31"/>
      <c r="NG143" s="31"/>
      <c r="NH143" s="31"/>
      <c r="NI143" s="31"/>
      <c r="NJ143" s="31"/>
      <c r="NK143" s="31"/>
      <c r="NL143" s="31"/>
      <c r="NM143" s="31"/>
      <c r="NN143" s="31"/>
      <c r="NO143" s="31"/>
      <c r="NP143" s="31"/>
      <c r="NQ143" s="31"/>
      <c r="NR143" s="31"/>
      <c r="NS143" s="31"/>
      <c r="NT143" s="31"/>
      <c r="NU143" s="31"/>
      <c r="NV143" s="31"/>
      <c r="NW143" s="31"/>
      <c r="NX143" s="31"/>
      <c r="NY143" s="31"/>
      <c r="NZ143" s="31"/>
      <c r="OA143" s="31"/>
      <c r="OB143" s="31"/>
      <c r="OC143" s="31"/>
      <c r="OD143" s="31"/>
      <c r="OE143" s="31"/>
      <c r="OF143" s="31"/>
      <c r="OG143" s="31"/>
      <c r="OH143" s="31"/>
      <c r="OI143" s="31"/>
      <c r="OJ143" s="31"/>
      <c r="OK143" s="31"/>
      <c r="OL143" s="31"/>
      <c r="OM143" s="31"/>
      <c r="ON143" s="31"/>
      <c r="OO143" s="31"/>
      <c r="OP143" s="31"/>
      <c r="OQ143" s="31"/>
      <c r="OR143" s="31"/>
      <c r="OS143" s="31"/>
      <c r="OT143" s="31"/>
      <c r="OU143" s="31"/>
      <c r="OV143" s="31"/>
      <c r="OW143" s="31"/>
      <c r="OX143" s="31"/>
      <c r="OY143" s="31"/>
      <c r="OZ143" s="31"/>
      <c r="PA143" s="31"/>
      <c r="PB143" s="31"/>
      <c r="PC143" s="31"/>
      <c r="PD143" s="31"/>
      <c r="PE143" s="31"/>
      <c r="PF143" s="31"/>
      <c r="PG143" s="31"/>
      <c r="PH143" s="31"/>
      <c r="PI143" s="31"/>
      <c r="PJ143" s="31"/>
      <c r="PK143" s="31"/>
      <c r="PL143" s="31"/>
      <c r="PM143" s="31"/>
      <c r="PN143" s="31"/>
      <c r="PO143" s="31"/>
      <c r="PP143" s="31"/>
      <c r="PQ143" s="31"/>
      <c r="PR143" s="31"/>
      <c r="PS143" s="31"/>
      <c r="PT143" s="31"/>
      <c r="PU143" s="31"/>
      <c r="PV143" s="31"/>
      <c r="PW143" s="31"/>
      <c r="PX143" s="31"/>
      <c r="PY143" s="31"/>
      <c r="PZ143" s="31"/>
      <c r="QA143" s="31"/>
      <c r="QB143" s="31"/>
      <c r="QC143" s="31"/>
    </row>
    <row r="144" spans="1:445">
      <c r="A144" s="36" t="s">
        <v>194</v>
      </c>
      <c r="B144" s="33" t="s">
        <v>27</v>
      </c>
      <c r="C144" s="33">
        <v>120</v>
      </c>
      <c r="D144" s="33" t="s">
        <v>28</v>
      </c>
      <c r="E144" s="33"/>
      <c r="F144" s="33">
        <v>1150</v>
      </c>
      <c r="G144" s="33">
        <v>100</v>
      </c>
      <c r="H144" s="33">
        <v>117</v>
      </c>
      <c r="I144" s="33">
        <v>117</v>
      </c>
      <c r="J144" s="33">
        <v>117</v>
      </c>
      <c r="K144" s="33">
        <v>117</v>
      </c>
      <c r="L144" s="33">
        <v>117</v>
      </c>
      <c r="M144" s="33">
        <v>117</v>
      </c>
      <c r="N144" s="33">
        <v>117</v>
      </c>
      <c r="O144" s="33">
        <v>117</v>
      </c>
      <c r="P144" s="33">
        <v>114</v>
      </c>
      <c r="Q144" s="33"/>
      <c r="R144" s="33"/>
      <c r="S144" s="33"/>
      <c r="T144" s="20">
        <f t="shared" si="12"/>
        <v>1150</v>
      </c>
      <c r="U144" s="20">
        <f t="shared" si="11"/>
        <v>0</v>
      </c>
      <c r="V144" s="34">
        <f t="shared" si="14"/>
        <v>1</v>
      </c>
      <c r="X144" s="35" t="str">
        <f t="shared" si="13"/>
        <v/>
      </c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  <c r="FX144" s="31"/>
      <c r="FY144" s="31"/>
      <c r="FZ144" s="31"/>
      <c r="GA144" s="31"/>
      <c r="GB144" s="31"/>
      <c r="GC144" s="31"/>
      <c r="GD144" s="31"/>
      <c r="GE144" s="31"/>
      <c r="GF144" s="31"/>
      <c r="GG144" s="31"/>
      <c r="GH144" s="31"/>
      <c r="GI144" s="31"/>
      <c r="GJ144" s="31"/>
      <c r="GK144" s="31"/>
      <c r="GL144" s="31"/>
      <c r="GM144" s="31"/>
      <c r="GN144" s="31"/>
      <c r="GO144" s="31"/>
      <c r="GP144" s="31"/>
      <c r="GQ144" s="31"/>
      <c r="GR144" s="31"/>
      <c r="GS144" s="31"/>
      <c r="GT144" s="31"/>
      <c r="GU144" s="31"/>
      <c r="GV144" s="31"/>
      <c r="GW144" s="31"/>
      <c r="GX144" s="31"/>
      <c r="GY144" s="31"/>
      <c r="GZ144" s="31"/>
      <c r="HA144" s="31"/>
      <c r="HB144" s="31"/>
      <c r="HC144" s="31"/>
      <c r="HD144" s="31"/>
      <c r="HE144" s="31"/>
      <c r="HF144" s="31"/>
      <c r="HG144" s="31"/>
      <c r="HH144" s="31"/>
      <c r="HI144" s="31"/>
      <c r="HJ144" s="31"/>
      <c r="HK144" s="31"/>
      <c r="HL144" s="31"/>
      <c r="HM144" s="31"/>
      <c r="HN144" s="31"/>
      <c r="HO144" s="31"/>
      <c r="HP144" s="31"/>
      <c r="HQ144" s="31"/>
      <c r="HR144" s="31"/>
      <c r="HS144" s="31"/>
      <c r="HT144" s="31"/>
      <c r="HU144" s="31"/>
      <c r="HV144" s="31"/>
      <c r="HW144" s="31"/>
      <c r="HX144" s="31"/>
      <c r="HY144" s="31"/>
      <c r="HZ144" s="31"/>
      <c r="IA144" s="31"/>
      <c r="IB144" s="31"/>
      <c r="IC144" s="31"/>
      <c r="ID144" s="31"/>
      <c r="IE144" s="31"/>
      <c r="IF144" s="31"/>
      <c r="IG144" s="31"/>
      <c r="IH144" s="31"/>
      <c r="II144" s="31"/>
      <c r="IJ144" s="31"/>
      <c r="IK144" s="31"/>
      <c r="IL144" s="31"/>
      <c r="IM144" s="31"/>
      <c r="IN144" s="31"/>
      <c r="IO144" s="31"/>
      <c r="IP144" s="31"/>
      <c r="IQ144" s="31"/>
      <c r="IR144" s="31"/>
      <c r="IS144" s="31"/>
      <c r="IT144" s="31"/>
      <c r="IU144" s="31"/>
      <c r="IV144" s="31"/>
      <c r="IW144" s="31"/>
      <c r="IX144" s="31"/>
      <c r="IY144" s="31"/>
      <c r="IZ144" s="31"/>
      <c r="JA144" s="31"/>
      <c r="JB144" s="31"/>
      <c r="JC144" s="31"/>
      <c r="JD144" s="31"/>
      <c r="JE144" s="31"/>
      <c r="JF144" s="31"/>
      <c r="JG144" s="31"/>
      <c r="JH144" s="31"/>
      <c r="JI144" s="31"/>
      <c r="JJ144" s="31"/>
      <c r="JK144" s="31"/>
      <c r="JL144" s="31"/>
      <c r="JM144" s="31"/>
      <c r="JN144" s="31"/>
      <c r="JO144" s="31"/>
      <c r="JP144" s="31"/>
      <c r="JQ144" s="31"/>
      <c r="JR144" s="31"/>
      <c r="JS144" s="31"/>
      <c r="JT144" s="31"/>
      <c r="JU144" s="31"/>
      <c r="JV144" s="31"/>
      <c r="JW144" s="31"/>
      <c r="JX144" s="31"/>
      <c r="JY144" s="31"/>
      <c r="JZ144" s="31"/>
      <c r="KA144" s="31"/>
      <c r="KB144" s="31"/>
      <c r="KC144" s="31"/>
      <c r="KD144" s="31"/>
      <c r="KE144" s="31"/>
      <c r="KF144" s="31"/>
      <c r="KG144" s="31"/>
      <c r="KH144" s="31"/>
      <c r="KI144" s="31"/>
      <c r="KJ144" s="31"/>
      <c r="KK144" s="31"/>
      <c r="KL144" s="31"/>
      <c r="KM144" s="31"/>
      <c r="KN144" s="31"/>
      <c r="KO144" s="31"/>
      <c r="KP144" s="31"/>
      <c r="KQ144" s="31"/>
      <c r="KR144" s="31"/>
      <c r="KS144" s="31"/>
      <c r="KT144" s="31"/>
      <c r="KU144" s="31"/>
      <c r="KV144" s="31"/>
      <c r="KW144" s="31"/>
      <c r="KX144" s="31"/>
      <c r="KY144" s="31"/>
      <c r="KZ144" s="31"/>
      <c r="LA144" s="31"/>
      <c r="LB144" s="31"/>
      <c r="LC144" s="31"/>
      <c r="LD144" s="31"/>
      <c r="LE144" s="31"/>
      <c r="LF144" s="31"/>
      <c r="LG144" s="31"/>
      <c r="LH144" s="31"/>
      <c r="LI144" s="31"/>
      <c r="LJ144" s="31"/>
      <c r="LK144" s="31"/>
      <c r="LL144" s="31"/>
      <c r="LM144" s="31"/>
      <c r="LN144" s="31"/>
      <c r="LO144" s="31"/>
      <c r="LP144" s="31"/>
      <c r="LQ144" s="31"/>
      <c r="LR144" s="31"/>
      <c r="LS144" s="31"/>
      <c r="LT144" s="31"/>
      <c r="LU144" s="31"/>
      <c r="LV144" s="31"/>
      <c r="LW144" s="31"/>
      <c r="LX144" s="31"/>
      <c r="LY144" s="31"/>
      <c r="LZ144" s="31"/>
      <c r="MA144" s="31"/>
      <c r="MB144" s="31"/>
      <c r="MC144" s="31"/>
      <c r="MD144" s="31"/>
      <c r="ME144" s="31"/>
      <c r="MF144" s="31"/>
      <c r="MG144" s="31"/>
      <c r="MH144" s="31"/>
      <c r="MI144" s="31"/>
      <c r="MJ144" s="31"/>
      <c r="MK144" s="31"/>
      <c r="ML144" s="31"/>
      <c r="MM144" s="31"/>
      <c r="MN144" s="31"/>
      <c r="MO144" s="31"/>
      <c r="MP144" s="31"/>
      <c r="MQ144" s="31"/>
      <c r="MR144" s="31"/>
      <c r="MS144" s="31"/>
      <c r="MT144" s="31"/>
      <c r="MU144" s="31"/>
      <c r="MV144" s="31"/>
      <c r="MW144" s="31"/>
      <c r="MX144" s="31"/>
      <c r="MY144" s="31"/>
      <c r="MZ144" s="31"/>
      <c r="NA144" s="31"/>
      <c r="NB144" s="31"/>
      <c r="NC144" s="31"/>
      <c r="ND144" s="31"/>
      <c r="NE144" s="31"/>
      <c r="NF144" s="31"/>
      <c r="NG144" s="31"/>
      <c r="NH144" s="31"/>
      <c r="NI144" s="31"/>
      <c r="NJ144" s="31"/>
      <c r="NK144" s="31"/>
      <c r="NL144" s="31"/>
      <c r="NM144" s="31"/>
      <c r="NN144" s="31"/>
      <c r="NO144" s="31"/>
      <c r="NP144" s="31"/>
      <c r="NQ144" s="31"/>
      <c r="NR144" s="31"/>
      <c r="NS144" s="31"/>
      <c r="NT144" s="31"/>
      <c r="NU144" s="31"/>
      <c r="NV144" s="31"/>
      <c r="NW144" s="31"/>
      <c r="NX144" s="31"/>
      <c r="NY144" s="31"/>
      <c r="NZ144" s="31"/>
      <c r="OA144" s="31"/>
      <c r="OB144" s="31"/>
      <c r="OC144" s="31"/>
      <c r="OD144" s="31"/>
      <c r="OE144" s="31"/>
      <c r="OF144" s="31"/>
      <c r="OG144" s="31"/>
      <c r="OH144" s="31"/>
      <c r="OI144" s="31"/>
      <c r="OJ144" s="31"/>
      <c r="OK144" s="31"/>
      <c r="OL144" s="31"/>
      <c r="OM144" s="31"/>
      <c r="ON144" s="31"/>
      <c r="OO144" s="31"/>
      <c r="OP144" s="31"/>
      <c r="OQ144" s="31"/>
      <c r="OR144" s="31"/>
      <c r="OS144" s="31"/>
      <c r="OT144" s="31"/>
      <c r="OU144" s="31"/>
      <c r="OV144" s="31"/>
      <c r="OW144" s="31"/>
      <c r="OX144" s="31"/>
      <c r="OY144" s="31"/>
      <c r="OZ144" s="31"/>
      <c r="PA144" s="31"/>
      <c r="PB144" s="31"/>
      <c r="PC144" s="31"/>
      <c r="PD144" s="31"/>
      <c r="PE144" s="31"/>
      <c r="PF144" s="31"/>
      <c r="PG144" s="31"/>
      <c r="PH144" s="31"/>
      <c r="PI144" s="31"/>
      <c r="PJ144" s="31"/>
      <c r="PK144" s="31"/>
      <c r="PL144" s="31"/>
      <c r="PM144" s="31"/>
      <c r="PN144" s="31"/>
      <c r="PO144" s="31"/>
      <c r="PP144" s="31"/>
      <c r="PQ144" s="31"/>
      <c r="PR144" s="31"/>
      <c r="PS144" s="31"/>
      <c r="PT144" s="31"/>
      <c r="PU144" s="31"/>
      <c r="PV144" s="31"/>
      <c r="PW144" s="31"/>
      <c r="PX144" s="31"/>
      <c r="PY144" s="31"/>
      <c r="PZ144" s="31"/>
      <c r="QA144" s="31"/>
      <c r="QB144" s="31"/>
      <c r="QC144" s="31"/>
    </row>
    <row r="145" spans="1:24" s="31" customFormat="1" ht="17.25" customHeight="1">
      <c r="A145" s="36" t="s">
        <v>195</v>
      </c>
      <c r="B145" s="33" t="s">
        <v>27</v>
      </c>
      <c r="C145" s="33">
        <v>85</v>
      </c>
      <c r="D145" s="33" t="s">
        <v>40</v>
      </c>
      <c r="E145" s="33"/>
      <c r="F145" s="33">
        <v>620</v>
      </c>
      <c r="G145" s="33">
        <v>55</v>
      </c>
      <c r="H145" s="33">
        <v>63</v>
      </c>
      <c r="I145" s="33">
        <v>63</v>
      </c>
      <c r="J145" s="33">
        <v>63</v>
      </c>
      <c r="K145" s="33">
        <v>63</v>
      </c>
      <c r="L145" s="33">
        <v>63</v>
      </c>
      <c r="M145" s="33">
        <v>67</v>
      </c>
      <c r="N145" s="33">
        <v>67</v>
      </c>
      <c r="O145" s="33">
        <v>67</v>
      </c>
      <c r="P145" s="33">
        <v>49</v>
      </c>
      <c r="Q145" s="33"/>
      <c r="R145" s="33"/>
      <c r="S145" s="33"/>
      <c r="T145" s="20">
        <f t="shared" si="12"/>
        <v>620</v>
      </c>
      <c r="U145" s="20">
        <f t="shared" si="11"/>
        <v>0</v>
      </c>
      <c r="V145" s="34">
        <f t="shared" si="14"/>
        <v>1</v>
      </c>
      <c r="W145" s="37"/>
      <c r="X145" s="35" t="str">
        <f t="shared" si="13"/>
        <v/>
      </c>
    </row>
    <row r="146" spans="1:24">
      <c r="A146" s="36" t="s">
        <v>196</v>
      </c>
      <c r="B146" s="33" t="s">
        <v>27</v>
      </c>
      <c r="C146" s="33">
        <v>55</v>
      </c>
      <c r="D146" s="33" t="s">
        <v>33</v>
      </c>
      <c r="E146" s="33"/>
      <c r="F146" s="33">
        <v>370</v>
      </c>
      <c r="G146" s="33">
        <v>55</v>
      </c>
      <c r="H146" s="33">
        <v>35</v>
      </c>
      <c r="I146" s="33">
        <v>35</v>
      </c>
      <c r="J146" s="33">
        <v>47</v>
      </c>
      <c r="K146" s="33">
        <v>47</v>
      </c>
      <c r="L146" s="33">
        <v>47</v>
      </c>
      <c r="M146" s="33">
        <v>47</v>
      </c>
      <c r="N146" s="33">
        <v>47</v>
      </c>
      <c r="O146" s="33">
        <v>10</v>
      </c>
      <c r="P146" s="33"/>
      <c r="Q146" s="33"/>
      <c r="R146" s="33"/>
      <c r="S146" s="33"/>
      <c r="T146" s="20">
        <f t="shared" si="12"/>
        <v>370</v>
      </c>
      <c r="U146" s="20">
        <f t="shared" si="11"/>
        <v>0</v>
      </c>
      <c r="V146" s="34">
        <f t="shared" si="14"/>
        <v>1</v>
      </c>
      <c r="W146" s="37"/>
      <c r="X146" s="35" t="str">
        <f t="shared" si="13"/>
        <v/>
      </c>
    </row>
    <row r="147" spans="1:24">
      <c r="A147" s="36" t="s">
        <v>197</v>
      </c>
      <c r="B147" s="33" t="s">
        <v>27</v>
      </c>
      <c r="C147" s="33">
        <v>120</v>
      </c>
      <c r="D147" s="33" t="s">
        <v>38</v>
      </c>
      <c r="E147" s="33"/>
      <c r="F147" s="33">
        <v>1191</v>
      </c>
      <c r="G147" s="33">
        <v>55</v>
      </c>
      <c r="H147" s="33"/>
      <c r="I147" s="33">
        <v>142</v>
      </c>
      <c r="J147" s="33">
        <v>142</v>
      </c>
      <c r="K147" s="33">
        <v>142</v>
      </c>
      <c r="L147" s="33">
        <v>142</v>
      </c>
      <c r="M147" s="33">
        <v>142</v>
      </c>
      <c r="N147" s="33">
        <v>142</v>
      </c>
      <c r="O147" s="33">
        <v>284</v>
      </c>
      <c r="P147" s="33"/>
      <c r="Q147" s="33"/>
      <c r="R147" s="33"/>
      <c r="S147" s="33"/>
      <c r="T147" s="20">
        <f t="shared" si="12"/>
        <v>1191</v>
      </c>
      <c r="U147" s="20">
        <f t="shared" si="11"/>
        <v>0</v>
      </c>
      <c r="V147" s="34">
        <f t="shared" si="14"/>
        <v>1</v>
      </c>
      <c r="X147" s="35" t="str">
        <f t="shared" si="13"/>
        <v/>
      </c>
    </row>
    <row r="148" spans="1:24">
      <c r="A148" s="36" t="s">
        <v>198</v>
      </c>
      <c r="B148" s="33" t="s">
        <v>27</v>
      </c>
      <c r="C148" s="33">
        <v>85</v>
      </c>
      <c r="D148" s="33" t="s">
        <v>40</v>
      </c>
      <c r="E148" s="33"/>
      <c r="F148" s="33">
        <v>615</v>
      </c>
      <c r="G148" s="33">
        <v>55</v>
      </c>
      <c r="H148" s="33"/>
      <c r="I148" s="33">
        <v>70</v>
      </c>
      <c r="J148" s="33">
        <v>70</v>
      </c>
      <c r="K148" s="33">
        <v>70</v>
      </c>
      <c r="L148" s="33">
        <v>70</v>
      </c>
      <c r="M148" s="33">
        <v>70</v>
      </c>
      <c r="N148" s="33">
        <v>70</v>
      </c>
      <c r="O148" s="33">
        <v>70</v>
      </c>
      <c r="P148" s="33">
        <v>70</v>
      </c>
      <c r="Q148" s="33"/>
      <c r="R148" s="33"/>
      <c r="S148" s="33"/>
      <c r="T148" s="20">
        <f t="shared" si="12"/>
        <v>615</v>
      </c>
      <c r="U148" s="20">
        <f t="shared" si="11"/>
        <v>0</v>
      </c>
      <c r="V148" s="34">
        <f t="shared" si="14"/>
        <v>1</v>
      </c>
      <c r="W148" s="37"/>
      <c r="X148" s="35" t="str">
        <f t="shared" si="13"/>
        <v/>
      </c>
    </row>
    <row r="149" spans="1:24">
      <c r="A149" s="36" t="s">
        <v>198</v>
      </c>
      <c r="B149" s="33" t="s">
        <v>27</v>
      </c>
      <c r="C149" s="33"/>
      <c r="D149" s="33" t="s">
        <v>199</v>
      </c>
      <c r="E149" s="33"/>
      <c r="F149" s="33">
        <v>330</v>
      </c>
      <c r="G149" s="33">
        <v>50</v>
      </c>
      <c r="H149" s="33"/>
      <c r="I149" s="33">
        <v>35</v>
      </c>
      <c r="J149" s="33">
        <v>35</v>
      </c>
      <c r="K149" s="33">
        <v>35</v>
      </c>
      <c r="L149" s="33">
        <v>35</v>
      </c>
      <c r="M149" s="33">
        <v>35</v>
      </c>
      <c r="N149" s="33">
        <v>35</v>
      </c>
      <c r="O149" s="33">
        <v>35</v>
      </c>
      <c r="P149" s="33">
        <v>35</v>
      </c>
      <c r="Q149" s="33"/>
      <c r="R149" s="33"/>
      <c r="S149" s="33"/>
      <c r="T149" s="20">
        <f t="shared" si="12"/>
        <v>330</v>
      </c>
      <c r="U149" s="20">
        <f t="shared" si="11"/>
        <v>0</v>
      </c>
      <c r="V149" s="34">
        <f t="shared" si="14"/>
        <v>1</v>
      </c>
      <c r="W149" s="37"/>
      <c r="X149" s="35" t="str">
        <f t="shared" si="13"/>
        <v/>
      </c>
    </row>
    <row r="150" spans="1:24">
      <c r="A150" s="36" t="s">
        <v>200</v>
      </c>
      <c r="B150" s="33" t="s">
        <v>27</v>
      </c>
      <c r="C150" s="33"/>
      <c r="D150" s="33" t="s">
        <v>88</v>
      </c>
      <c r="E150" s="33"/>
      <c r="F150" s="33">
        <v>870</v>
      </c>
      <c r="G150" s="33">
        <v>55</v>
      </c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20">
        <f t="shared" si="12"/>
        <v>55</v>
      </c>
      <c r="U150" s="20">
        <f t="shared" si="11"/>
        <v>0</v>
      </c>
      <c r="V150" s="34">
        <f t="shared" si="14"/>
        <v>1</v>
      </c>
      <c r="W150" s="37" t="s">
        <v>54</v>
      </c>
      <c r="X150" s="35">
        <f t="shared" si="13"/>
        <v>815</v>
      </c>
    </row>
    <row r="151" spans="1:24">
      <c r="A151" s="36" t="s">
        <v>201</v>
      </c>
      <c r="B151" s="33" t="s">
        <v>27</v>
      </c>
      <c r="C151" s="33"/>
      <c r="D151" s="33" t="s">
        <v>28</v>
      </c>
      <c r="E151" s="33"/>
      <c r="F151" s="33">
        <v>1151</v>
      </c>
      <c r="G151" s="33"/>
      <c r="H151" s="33"/>
      <c r="I151" s="33">
        <v>31</v>
      </c>
      <c r="J151" s="40"/>
      <c r="K151" s="40"/>
      <c r="L151" s="33"/>
      <c r="M151" s="33"/>
      <c r="N151" s="33"/>
      <c r="O151" s="33"/>
      <c r="P151" s="33"/>
      <c r="Q151" s="33"/>
      <c r="R151" s="33"/>
      <c r="S151" s="33"/>
      <c r="T151" s="20">
        <f t="shared" si="12"/>
        <v>31</v>
      </c>
      <c r="U151" s="20">
        <f t="shared" si="11"/>
        <v>0</v>
      </c>
      <c r="V151" s="34">
        <f t="shared" si="14"/>
        <v>1</v>
      </c>
      <c r="W151" s="38" t="s">
        <v>54</v>
      </c>
      <c r="X151" s="35">
        <f t="shared" si="13"/>
        <v>1120</v>
      </c>
    </row>
    <row r="152" spans="1:24">
      <c r="A152" s="36" t="s">
        <v>202</v>
      </c>
      <c r="B152" s="33" t="s">
        <v>27</v>
      </c>
      <c r="C152" s="33"/>
      <c r="D152" s="33" t="s">
        <v>35</v>
      </c>
      <c r="E152" s="33"/>
      <c r="F152" s="33">
        <v>751</v>
      </c>
      <c r="G152" s="33">
        <v>50</v>
      </c>
      <c r="H152" s="33"/>
      <c r="I152" s="33">
        <v>87</v>
      </c>
      <c r="J152" s="33">
        <v>87</v>
      </c>
      <c r="K152" s="33">
        <v>87</v>
      </c>
      <c r="L152" s="33">
        <v>87</v>
      </c>
      <c r="M152" s="33">
        <v>87</v>
      </c>
      <c r="N152" s="33">
        <v>87</v>
      </c>
      <c r="O152" s="33">
        <v>179</v>
      </c>
      <c r="P152" s="33"/>
      <c r="Q152" s="33"/>
      <c r="R152" s="33"/>
      <c r="S152" s="33"/>
      <c r="T152" s="20">
        <f t="shared" si="12"/>
        <v>751</v>
      </c>
      <c r="U152" s="20">
        <f t="shared" si="11"/>
        <v>0</v>
      </c>
      <c r="V152" s="34">
        <f t="shared" si="14"/>
        <v>1</v>
      </c>
      <c r="W152" s="37"/>
      <c r="X152" s="35" t="str">
        <f t="shared" si="13"/>
        <v/>
      </c>
    </row>
    <row r="153" spans="1:24">
      <c r="A153" s="36" t="s">
        <v>203</v>
      </c>
      <c r="B153" s="33" t="s">
        <v>27</v>
      </c>
      <c r="C153" s="33"/>
      <c r="D153" s="33" t="s">
        <v>204</v>
      </c>
      <c r="E153" s="33"/>
      <c r="F153" s="33">
        <v>420</v>
      </c>
      <c r="G153" s="33">
        <v>50</v>
      </c>
      <c r="H153" s="33"/>
      <c r="I153" s="33">
        <v>46</v>
      </c>
      <c r="J153" s="37">
        <v>46</v>
      </c>
      <c r="K153" s="37">
        <v>46</v>
      </c>
      <c r="L153" s="33">
        <v>46</v>
      </c>
      <c r="M153" s="33">
        <v>46</v>
      </c>
      <c r="N153" s="33">
        <v>46</v>
      </c>
      <c r="O153" s="33">
        <v>46</v>
      </c>
      <c r="P153" s="33">
        <v>48</v>
      </c>
      <c r="Q153" s="33"/>
      <c r="R153" s="33"/>
      <c r="S153" s="33"/>
      <c r="T153" s="20">
        <f t="shared" si="12"/>
        <v>420</v>
      </c>
      <c r="U153" s="20">
        <f t="shared" si="11"/>
        <v>0</v>
      </c>
      <c r="V153" s="34">
        <f t="shared" si="14"/>
        <v>1</v>
      </c>
      <c r="X153" s="35" t="str">
        <f t="shared" si="13"/>
        <v/>
      </c>
    </row>
    <row r="154" spans="1:24">
      <c r="A154" s="36" t="s">
        <v>205</v>
      </c>
      <c r="B154" s="33" t="s">
        <v>27</v>
      </c>
      <c r="C154" s="33"/>
      <c r="D154" s="33" t="s">
        <v>82</v>
      </c>
      <c r="E154" s="33"/>
      <c r="F154" s="33">
        <v>345</v>
      </c>
      <c r="G154" s="33">
        <v>345</v>
      </c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20">
        <f t="shared" si="12"/>
        <v>345</v>
      </c>
      <c r="U154" s="20">
        <f t="shared" si="11"/>
        <v>0</v>
      </c>
      <c r="V154" s="34">
        <f t="shared" si="14"/>
        <v>1</v>
      </c>
      <c r="X154" s="35"/>
    </row>
    <row r="155" spans="1:24">
      <c r="A155" s="36" t="s">
        <v>206</v>
      </c>
      <c r="B155" s="33" t="s">
        <v>27</v>
      </c>
      <c r="C155" s="33"/>
      <c r="D155" s="33" t="s">
        <v>33</v>
      </c>
      <c r="E155" s="33"/>
      <c r="F155" s="33">
        <v>394</v>
      </c>
      <c r="G155" s="33">
        <v>55</v>
      </c>
      <c r="H155" s="33"/>
      <c r="I155" s="33">
        <v>42</v>
      </c>
      <c r="J155" s="33">
        <v>42</v>
      </c>
      <c r="K155" s="33">
        <v>42</v>
      </c>
      <c r="L155" s="33">
        <v>42</v>
      </c>
      <c r="M155" s="33">
        <v>42</v>
      </c>
      <c r="N155" s="33">
        <v>42</v>
      </c>
      <c r="O155" s="33">
        <v>42</v>
      </c>
      <c r="P155" s="33">
        <v>45</v>
      </c>
      <c r="Q155" s="33"/>
      <c r="R155" s="33"/>
      <c r="S155" s="33"/>
      <c r="T155" s="20">
        <f t="shared" si="12"/>
        <v>394</v>
      </c>
      <c r="U155" s="20">
        <f t="shared" si="11"/>
        <v>0</v>
      </c>
      <c r="V155" s="34">
        <f t="shared" si="14"/>
        <v>1</v>
      </c>
      <c r="X155" s="35" t="str">
        <f t="shared" ref="X155:X186" si="15">IF(W155&lt;&gt;"",F155 - (SUM(G155:S155)),"")</f>
        <v/>
      </c>
    </row>
    <row r="156" spans="1:24">
      <c r="A156" s="36" t="s">
        <v>207</v>
      </c>
      <c r="B156" s="33" t="s">
        <v>27</v>
      </c>
      <c r="C156" s="33">
        <v>120</v>
      </c>
      <c r="D156" s="33" t="s">
        <v>38</v>
      </c>
      <c r="E156" s="33"/>
      <c r="F156" s="33">
        <v>1199</v>
      </c>
      <c r="G156" s="33">
        <v>55</v>
      </c>
      <c r="H156" s="33"/>
      <c r="I156" s="33">
        <v>143</v>
      </c>
      <c r="J156" s="33">
        <v>143</v>
      </c>
      <c r="K156" s="33">
        <v>143</v>
      </c>
      <c r="L156" s="33">
        <v>143</v>
      </c>
      <c r="M156" s="33">
        <v>143</v>
      </c>
      <c r="N156" s="33">
        <v>143</v>
      </c>
      <c r="O156" s="33">
        <v>143</v>
      </c>
      <c r="P156" s="33">
        <v>143</v>
      </c>
      <c r="Q156" s="33"/>
      <c r="R156" s="33"/>
      <c r="S156" s="33"/>
      <c r="T156" s="20">
        <f t="shared" si="12"/>
        <v>1199</v>
      </c>
      <c r="U156" s="20">
        <f t="shared" si="11"/>
        <v>0</v>
      </c>
      <c r="V156" s="34">
        <f t="shared" si="14"/>
        <v>1</v>
      </c>
      <c r="W156" s="37"/>
      <c r="X156" s="35" t="str">
        <f t="shared" si="15"/>
        <v/>
      </c>
    </row>
    <row r="157" spans="1:24">
      <c r="A157" s="36" t="s">
        <v>208</v>
      </c>
      <c r="B157" s="33" t="s">
        <v>27</v>
      </c>
      <c r="C157" s="33">
        <v>85</v>
      </c>
      <c r="D157" s="33" t="s">
        <v>180</v>
      </c>
      <c r="E157" s="33"/>
      <c r="F157" s="33">
        <v>615</v>
      </c>
      <c r="G157" s="33">
        <v>55</v>
      </c>
      <c r="H157" s="33">
        <v>60</v>
      </c>
      <c r="I157" s="33">
        <v>62</v>
      </c>
      <c r="J157" s="33">
        <v>62</v>
      </c>
      <c r="K157" s="33">
        <v>62</v>
      </c>
      <c r="L157" s="33">
        <v>62</v>
      </c>
      <c r="M157" s="33">
        <v>62</v>
      </c>
      <c r="N157" s="33">
        <v>62</v>
      </c>
      <c r="O157" s="33">
        <v>62</v>
      </c>
      <c r="P157" s="33">
        <v>66</v>
      </c>
      <c r="Q157" s="33"/>
      <c r="R157" s="33"/>
      <c r="S157" s="33"/>
      <c r="T157" s="20">
        <f t="shared" si="12"/>
        <v>615</v>
      </c>
      <c r="U157" s="20">
        <f t="shared" si="11"/>
        <v>0</v>
      </c>
      <c r="V157" s="34">
        <f t="shared" si="14"/>
        <v>1</v>
      </c>
      <c r="W157" s="37"/>
      <c r="X157" s="35" t="str">
        <f t="shared" si="15"/>
        <v/>
      </c>
    </row>
    <row r="158" spans="1:24">
      <c r="A158" s="36" t="s">
        <v>209</v>
      </c>
      <c r="B158" s="33" t="s">
        <v>27</v>
      </c>
      <c r="C158" s="33">
        <v>55</v>
      </c>
      <c r="D158" s="33" t="s">
        <v>31</v>
      </c>
      <c r="E158" s="33"/>
      <c r="F158" s="33">
        <v>350</v>
      </c>
      <c r="G158" s="33">
        <v>50</v>
      </c>
      <c r="H158" s="33"/>
      <c r="I158" s="33">
        <v>37</v>
      </c>
      <c r="J158" s="33">
        <v>37</v>
      </c>
      <c r="K158" s="33">
        <v>37</v>
      </c>
      <c r="L158" s="33">
        <v>37</v>
      </c>
      <c r="M158" s="33">
        <v>37</v>
      </c>
      <c r="N158" s="33">
        <v>37</v>
      </c>
      <c r="O158" s="33">
        <v>37</v>
      </c>
      <c r="P158" s="33">
        <v>41</v>
      </c>
      <c r="Q158" s="33"/>
      <c r="R158" s="33"/>
      <c r="S158" s="33"/>
      <c r="T158" s="20">
        <f t="shared" si="12"/>
        <v>350</v>
      </c>
      <c r="U158" s="20">
        <f t="shared" si="11"/>
        <v>0</v>
      </c>
      <c r="V158" s="34">
        <f t="shared" si="14"/>
        <v>1</v>
      </c>
      <c r="W158" s="37"/>
      <c r="X158" s="35" t="str">
        <f t="shared" si="15"/>
        <v/>
      </c>
    </row>
    <row r="159" spans="1:24">
      <c r="A159" s="36" t="s">
        <v>210</v>
      </c>
      <c r="B159" s="33" t="s">
        <v>27</v>
      </c>
      <c r="C159" s="33">
        <v>85</v>
      </c>
      <c r="D159" s="33" t="s">
        <v>40</v>
      </c>
      <c r="E159" s="33"/>
      <c r="F159" s="33">
        <v>655</v>
      </c>
      <c r="G159" s="33">
        <v>55</v>
      </c>
      <c r="H159" s="33"/>
      <c r="I159" s="33">
        <v>75</v>
      </c>
      <c r="J159" s="33">
        <v>75</v>
      </c>
      <c r="K159" s="33">
        <v>75</v>
      </c>
      <c r="L159" s="33">
        <v>75</v>
      </c>
      <c r="M159" s="33">
        <v>75</v>
      </c>
      <c r="N159" s="33">
        <v>75</v>
      </c>
      <c r="O159" s="33">
        <v>75</v>
      </c>
      <c r="P159" s="33">
        <v>75</v>
      </c>
      <c r="Q159" s="33"/>
      <c r="R159" s="33"/>
      <c r="S159" s="33"/>
      <c r="T159" s="20">
        <f t="shared" si="12"/>
        <v>655</v>
      </c>
      <c r="U159" s="20">
        <f t="shared" si="11"/>
        <v>0</v>
      </c>
      <c r="V159" s="34">
        <f t="shared" si="14"/>
        <v>1</v>
      </c>
      <c r="W159" s="37"/>
      <c r="X159" s="35" t="str">
        <f t="shared" si="15"/>
        <v/>
      </c>
    </row>
    <row r="160" spans="1:24">
      <c r="A160" s="36" t="s">
        <v>211</v>
      </c>
      <c r="B160" s="33" t="s">
        <v>27</v>
      </c>
      <c r="C160" s="33">
        <v>85</v>
      </c>
      <c r="D160" s="33" t="s">
        <v>40</v>
      </c>
      <c r="E160" s="33"/>
      <c r="F160" s="33">
        <v>655</v>
      </c>
      <c r="G160" s="33">
        <v>55</v>
      </c>
      <c r="H160" s="33"/>
      <c r="I160" s="33">
        <v>75</v>
      </c>
      <c r="J160" s="33">
        <v>80</v>
      </c>
      <c r="K160" s="33">
        <v>70</v>
      </c>
      <c r="L160" s="33">
        <v>75</v>
      </c>
      <c r="M160" s="33">
        <v>75</v>
      </c>
      <c r="N160" s="33">
        <v>75</v>
      </c>
      <c r="O160" s="33">
        <v>85</v>
      </c>
      <c r="P160" s="33">
        <v>50</v>
      </c>
      <c r="Q160" s="33">
        <v>15</v>
      </c>
      <c r="R160" s="33"/>
      <c r="S160" s="33"/>
      <c r="T160" s="20">
        <f t="shared" si="12"/>
        <v>655</v>
      </c>
      <c r="U160" s="20">
        <f t="shared" si="11"/>
        <v>0</v>
      </c>
      <c r="V160" s="34">
        <f t="shared" si="14"/>
        <v>1</v>
      </c>
      <c r="W160" s="37"/>
      <c r="X160" s="35" t="str">
        <f t="shared" si="15"/>
        <v/>
      </c>
    </row>
    <row r="161" spans="1:24">
      <c r="A161" s="36" t="s">
        <v>211</v>
      </c>
      <c r="B161" s="33" t="s">
        <v>27</v>
      </c>
      <c r="C161" s="33"/>
      <c r="D161" s="33" t="s">
        <v>212</v>
      </c>
      <c r="E161" s="33"/>
      <c r="F161" s="33">
        <v>300</v>
      </c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20">
        <f t="shared" si="12"/>
        <v>0</v>
      </c>
      <c r="U161" s="20">
        <f t="shared" si="11"/>
        <v>0</v>
      </c>
      <c r="V161" s="34">
        <f t="shared" si="14"/>
        <v>1</v>
      </c>
      <c r="W161" s="37" t="s">
        <v>54</v>
      </c>
      <c r="X161" s="35">
        <f t="shared" si="15"/>
        <v>300</v>
      </c>
    </row>
    <row r="162" spans="1:24">
      <c r="A162" s="36" t="s">
        <v>213</v>
      </c>
      <c r="B162" s="33" t="s">
        <v>27</v>
      </c>
      <c r="C162" s="33">
        <v>85</v>
      </c>
      <c r="D162" s="33" t="s">
        <v>141</v>
      </c>
      <c r="E162" s="33"/>
      <c r="F162" s="33">
        <v>615</v>
      </c>
      <c r="G162" s="33">
        <v>55</v>
      </c>
      <c r="H162" s="33"/>
      <c r="I162" s="33">
        <v>70</v>
      </c>
      <c r="J162" s="33">
        <v>70</v>
      </c>
      <c r="K162" s="33">
        <v>70</v>
      </c>
      <c r="L162" s="33">
        <v>70</v>
      </c>
      <c r="M162" s="33">
        <v>70</v>
      </c>
      <c r="N162" s="33">
        <v>70</v>
      </c>
      <c r="O162" s="33">
        <v>80</v>
      </c>
      <c r="P162" s="33">
        <v>50</v>
      </c>
      <c r="Q162" s="33">
        <v>10</v>
      </c>
      <c r="R162" s="33"/>
      <c r="S162" s="33"/>
      <c r="T162" s="20">
        <f t="shared" si="12"/>
        <v>615</v>
      </c>
      <c r="U162" s="20">
        <f t="shared" si="11"/>
        <v>0</v>
      </c>
      <c r="V162" s="34">
        <f t="shared" si="14"/>
        <v>1</v>
      </c>
      <c r="W162" s="37"/>
      <c r="X162" s="35" t="str">
        <f t="shared" si="15"/>
        <v/>
      </c>
    </row>
    <row r="163" spans="1:24">
      <c r="A163" s="36" t="s">
        <v>213</v>
      </c>
      <c r="B163" s="33" t="s">
        <v>27</v>
      </c>
      <c r="C163" s="33"/>
      <c r="D163" s="33" t="s">
        <v>212</v>
      </c>
      <c r="E163" s="33"/>
      <c r="F163" s="33">
        <v>300</v>
      </c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20">
        <f t="shared" si="12"/>
        <v>0</v>
      </c>
      <c r="U163" s="20">
        <f t="shared" si="11"/>
        <v>0</v>
      </c>
      <c r="V163" s="34">
        <f t="shared" si="14"/>
        <v>1</v>
      </c>
      <c r="W163" s="37" t="s">
        <v>54</v>
      </c>
      <c r="X163" s="35">
        <f t="shared" si="15"/>
        <v>300</v>
      </c>
    </row>
    <row r="164" spans="1:24">
      <c r="A164" s="36" t="s">
        <v>214</v>
      </c>
      <c r="B164" s="33" t="s">
        <v>27</v>
      </c>
      <c r="C164" s="33"/>
      <c r="D164" s="33" t="s">
        <v>215</v>
      </c>
      <c r="E164" s="33"/>
      <c r="F164" s="33">
        <v>850</v>
      </c>
      <c r="G164" s="33">
        <v>50</v>
      </c>
      <c r="H164" s="33"/>
      <c r="I164" s="33">
        <v>100</v>
      </c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20">
        <f t="shared" si="12"/>
        <v>150</v>
      </c>
      <c r="U164" s="20">
        <f t="shared" si="11"/>
        <v>0</v>
      </c>
      <c r="V164" s="34">
        <f t="shared" si="14"/>
        <v>1</v>
      </c>
      <c r="W164" s="37" t="s">
        <v>45</v>
      </c>
      <c r="X164" s="35">
        <f t="shared" si="15"/>
        <v>700</v>
      </c>
    </row>
    <row r="165" spans="1:24">
      <c r="A165" s="36" t="s">
        <v>216</v>
      </c>
      <c r="B165" s="33" t="s">
        <v>27</v>
      </c>
      <c r="C165" s="33">
        <v>85</v>
      </c>
      <c r="D165" s="33" t="s">
        <v>42</v>
      </c>
      <c r="E165" s="33">
        <v>96</v>
      </c>
      <c r="F165" s="33">
        <v>600</v>
      </c>
      <c r="G165" s="33"/>
      <c r="H165" s="33">
        <v>67</v>
      </c>
      <c r="I165" s="33">
        <v>79</v>
      </c>
      <c r="J165" s="33">
        <v>79</v>
      </c>
      <c r="K165" s="33">
        <v>79</v>
      </c>
      <c r="L165" s="33">
        <v>79</v>
      </c>
      <c r="M165" s="33">
        <v>79</v>
      </c>
      <c r="N165" s="33">
        <v>79</v>
      </c>
      <c r="O165" s="33">
        <v>79</v>
      </c>
      <c r="P165" s="33">
        <v>76</v>
      </c>
      <c r="Q165" s="33"/>
      <c r="R165" s="33"/>
      <c r="S165" s="33"/>
      <c r="T165" s="20">
        <f t="shared" si="12"/>
        <v>696</v>
      </c>
      <c r="U165" s="20">
        <f t="shared" ref="U165:U228" si="16">IF(W165&lt;&gt;0,0,IF(AND(ISBLANK(E165),ISBLANK(F165),ISBLANK(G165),ISBLANK(H165),ISBLANK(I165),ISBLANK(J165),ISBLANK(K165), ISBLANK(L165), ISBLANK(M165), ISBLANK(N165), ISBLANK(O165), ISBLANK(P165), ISBLANK(Q165), ISBLANK(R165), ISBLANK(S165)),"", (F165+E165)-T165))</f>
        <v>0</v>
      </c>
      <c r="V165" s="34">
        <f t="shared" si="14"/>
        <v>1</v>
      </c>
      <c r="X165" s="35" t="str">
        <f t="shared" si="15"/>
        <v/>
      </c>
    </row>
    <row r="166" spans="1:24">
      <c r="A166" s="36" t="s">
        <v>217</v>
      </c>
      <c r="B166" s="33" t="s">
        <v>27</v>
      </c>
      <c r="C166" s="33">
        <v>85</v>
      </c>
      <c r="D166" s="33" t="s">
        <v>141</v>
      </c>
      <c r="E166" s="33"/>
      <c r="F166" s="33">
        <v>615</v>
      </c>
      <c r="G166" s="33">
        <v>55</v>
      </c>
      <c r="H166" s="33"/>
      <c r="I166" s="33">
        <v>70</v>
      </c>
      <c r="J166" s="33">
        <v>70</v>
      </c>
      <c r="K166" s="33">
        <v>70</v>
      </c>
      <c r="L166" s="33">
        <v>70</v>
      </c>
      <c r="M166" s="33">
        <v>70</v>
      </c>
      <c r="N166" s="33">
        <v>70</v>
      </c>
      <c r="O166" s="33">
        <v>70</v>
      </c>
      <c r="P166" s="33">
        <v>70</v>
      </c>
      <c r="Q166" s="33"/>
      <c r="R166" s="33"/>
      <c r="S166" s="33"/>
      <c r="T166" s="20">
        <f t="shared" si="12"/>
        <v>615</v>
      </c>
      <c r="U166" s="20">
        <f t="shared" si="16"/>
        <v>0</v>
      </c>
      <c r="V166" s="34">
        <f t="shared" si="14"/>
        <v>1</v>
      </c>
      <c r="W166" s="37"/>
      <c r="X166" s="35" t="str">
        <f t="shared" si="15"/>
        <v/>
      </c>
    </row>
    <row r="167" spans="1:24">
      <c r="A167" s="36" t="s">
        <v>218</v>
      </c>
      <c r="B167" s="33" t="s">
        <v>27</v>
      </c>
      <c r="C167" s="33">
        <v>91</v>
      </c>
      <c r="D167" s="33" t="s">
        <v>31</v>
      </c>
      <c r="E167" s="33"/>
      <c r="F167" s="33">
        <v>350</v>
      </c>
      <c r="G167" s="33">
        <v>350</v>
      </c>
      <c r="H167" s="37"/>
      <c r="I167" s="33"/>
      <c r="J167" s="37"/>
      <c r="K167" s="33"/>
      <c r="L167" s="33"/>
      <c r="M167" s="33"/>
      <c r="N167" s="33"/>
      <c r="O167" s="33"/>
      <c r="P167" s="33"/>
      <c r="Q167" s="33"/>
      <c r="R167" s="33"/>
      <c r="S167" s="33"/>
      <c r="T167" s="20">
        <f t="shared" si="12"/>
        <v>350</v>
      </c>
      <c r="U167" s="20">
        <f t="shared" si="16"/>
        <v>0</v>
      </c>
      <c r="V167" s="34">
        <f t="shared" si="14"/>
        <v>1</v>
      </c>
      <c r="W167" s="37"/>
      <c r="X167" s="35" t="str">
        <f t="shared" si="15"/>
        <v/>
      </c>
    </row>
    <row r="168" spans="1:24">
      <c r="A168" s="36" t="s">
        <v>219</v>
      </c>
      <c r="B168" s="33" t="s">
        <v>27</v>
      </c>
      <c r="C168" s="33">
        <v>55</v>
      </c>
      <c r="D168" s="33" t="s">
        <v>31</v>
      </c>
      <c r="E168" s="33"/>
      <c r="F168" s="33">
        <v>340</v>
      </c>
      <c r="G168" s="33">
        <v>10</v>
      </c>
      <c r="H168" s="33"/>
      <c r="I168" s="33">
        <v>36</v>
      </c>
      <c r="J168" s="33">
        <v>36</v>
      </c>
      <c r="K168" s="33">
        <v>36</v>
      </c>
      <c r="L168" s="33">
        <v>36</v>
      </c>
      <c r="M168" s="33">
        <v>36</v>
      </c>
      <c r="N168" s="33">
        <v>36</v>
      </c>
      <c r="O168" s="33">
        <v>36</v>
      </c>
      <c r="P168" s="33">
        <v>36</v>
      </c>
      <c r="Q168" s="33">
        <v>42</v>
      </c>
      <c r="R168" s="33"/>
      <c r="S168" s="33"/>
      <c r="T168" s="20">
        <f t="shared" si="12"/>
        <v>340</v>
      </c>
      <c r="U168" s="20">
        <f t="shared" si="16"/>
        <v>0</v>
      </c>
      <c r="V168" s="34">
        <f t="shared" si="14"/>
        <v>1</v>
      </c>
      <c r="W168" s="37"/>
      <c r="X168" s="35" t="str">
        <f t="shared" si="15"/>
        <v/>
      </c>
    </row>
    <row r="169" spans="1:24">
      <c r="A169" s="36" t="s">
        <v>220</v>
      </c>
      <c r="B169" s="33" t="s">
        <v>27</v>
      </c>
      <c r="C169" s="33">
        <v>55</v>
      </c>
      <c r="D169" s="33" t="s">
        <v>33</v>
      </c>
      <c r="E169" s="33"/>
      <c r="F169" s="33">
        <v>399</v>
      </c>
      <c r="G169" s="33"/>
      <c r="H169" s="33"/>
      <c r="I169" s="33">
        <v>43</v>
      </c>
      <c r="J169" s="33">
        <v>43</v>
      </c>
      <c r="K169" s="33">
        <v>43</v>
      </c>
      <c r="L169" s="33">
        <v>43</v>
      </c>
      <c r="M169" s="33">
        <v>43</v>
      </c>
      <c r="N169" s="33">
        <v>43</v>
      </c>
      <c r="O169" s="33">
        <v>43</v>
      </c>
      <c r="P169" s="33">
        <v>43</v>
      </c>
      <c r="Q169" s="33">
        <v>55</v>
      </c>
      <c r="R169" s="33"/>
      <c r="S169" s="33"/>
      <c r="T169" s="20">
        <f t="shared" si="12"/>
        <v>399</v>
      </c>
      <c r="U169" s="20">
        <f t="shared" si="16"/>
        <v>0</v>
      </c>
      <c r="V169" s="34">
        <f t="shared" si="14"/>
        <v>1</v>
      </c>
      <c r="X169" s="35" t="str">
        <f t="shared" si="15"/>
        <v/>
      </c>
    </row>
    <row r="170" spans="1:24">
      <c r="A170" s="36" t="s">
        <v>221</v>
      </c>
      <c r="B170" s="33" t="s">
        <v>27</v>
      </c>
      <c r="C170" s="33">
        <v>94</v>
      </c>
      <c r="D170" s="33" t="s">
        <v>35</v>
      </c>
      <c r="E170" s="33"/>
      <c r="F170" s="33">
        <v>750</v>
      </c>
      <c r="G170" s="33"/>
      <c r="H170" s="33"/>
      <c r="I170" s="33">
        <v>100</v>
      </c>
      <c r="J170" s="33">
        <v>100</v>
      </c>
      <c r="K170" s="33">
        <v>100</v>
      </c>
      <c r="L170" s="33">
        <v>100</v>
      </c>
      <c r="M170" s="33">
        <v>100</v>
      </c>
      <c r="N170" s="33">
        <v>250</v>
      </c>
      <c r="O170" s="33"/>
      <c r="P170" s="33"/>
      <c r="Q170" s="33"/>
      <c r="R170" s="33"/>
      <c r="S170" s="33"/>
      <c r="T170" s="20">
        <f t="shared" si="12"/>
        <v>750</v>
      </c>
      <c r="U170" s="20">
        <f t="shared" si="16"/>
        <v>0</v>
      </c>
      <c r="V170" s="34">
        <f t="shared" si="14"/>
        <v>1</v>
      </c>
      <c r="W170" s="37"/>
      <c r="X170" s="35" t="str">
        <f t="shared" si="15"/>
        <v/>
      </c>
    </row>
    <row r="171" spans="1:24">
      <c r="A171" s="36" t="s">
        <v>222</v>
      </c>
      <c r="B171" s="33" t="s">
        <v>27</v>
      </c>
      <c r="C171" s="33"/>
      <c r="D171" s="33" t="s">
        <v>56</v>
      </c>
      <c r="E171" s="33"/>
      <c r="F171" s="33">
        <v>695</v>
      </c>
      <c r="G171" s="33">
        <v>55</v>
      </c>
      <c r="H171" s="33">
        <v>71</v>
      </c>
      <c r="I171" s="33">
        <v>71</v>
      </c>
      <c r="J171" s="33">
        <v>71</v>
      </c>
      <c r="K171" s="33">
        <v>71</v>
      </c>
      <c r="L171" s="33">
        <v>71</v>
      </c>
      <c r="M171" s="33">
        <v>71</v>
      </c>
      <c r="N171" s="33">
        <v>71</v>
      </c>
      <c r="O171" s="33">
        <v>101</v>
      </c>
      <c r="P171" s="33">
        <v>42</v>
      </c>
      <c r="Q171" s="33"/>
      <c r="R171" s="33"/>
      <c r="S171" s="33"/>
      <c r="T171" s="20">
        <f t="shared" si="12"/>
        <v>695</v>
      </c>
      <c r="U171" s="20">
        <f t="shared" si="16"/>
        <v>0</v>
      </c>
      <c r="V171" s="34">
        <f t="shared" si="14"/>
        <v>1</v>
      </c>
      <c r="W171" s="37"/>
      <c r="X171" s="35" t="str">
        <f t="shared" si="15"/>
        <v/>
      </c>
    </row>
    <row r="172" spans="1:24">
      <c r="A172" s="36" t="s">
        <v>222</v>
      </c>
      <c r="B172" s="33" t="s">
        <v>27</v>
      </c>
      <c r="C172" s="33"/>
      <c r="D172" s="33" t="s">
        <v>46</v>
      </c>
      <c r="E172" s="33"/>
      <c r="F172" s="33">
        <v>330</v>
      </c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20">
        <f t="shared" si="12"/>
        <v>0</v>
      </c>
      <c r="U172" s="20">
        <f t="shared" si="16"/>
        <v>0</v>
      </c>
      <c r="V172" s="34">
        <f t="shared" si="14"/>
        <v>1</v>
      </c>
      <c r="W172" s="37" t="s">
        <v>54</v>
      </c>
      <c r="X172" s="35">
        <f t="shared" si="15"/>
        <v>330</v>
      </c>
    </row>
    <row r="173" spans="1:24">
      <c r="A173" s="36" t="s">
        <v>223</v>
      </c>
      <c r="B173" s="33" t="s">
        <v>27</v>
      </c>
      <c r="C173" s="33"/>
      <c r="D173" s="33" t="s">
        <v>80</v>
      </c>
      <c r="E173" s="33"/>
      <c r="F173" s="33">
        <v>650</v>
      </c>
      <c r="G173" s="33"/>
      <c r="H173" s="33"/>
      <c r="I173" s="33"/>
      <c r="J173" s="33"/>
      <c r="K173" s="33"/>
      <c r="L173" s="33"/>
      <c r="M173" s="33"/>
      <c r="N173" s="33">
        <v>175</v>
      </c>
      <c r="O173" s="33">
        <v>275</v>
      </c>
      <c r="P173" s="33">
        <v>200</v>
      </c>
      <c r="Q173" s="33"/>
      <c r="R173" s="33"/>
      <c r="S173" s="33"/>
      <c r="T173" s="20">
        <f t="shared" si="12"/>
        <v>650</v>
      </c>
      <c r="U173" s="20">
        <f t="shared" si="16"/>
        <v>0</v>
      </c>
      <c r="V173" s="34">
        <f t="shared" si="14"/>
        <v>1</v>
      </c>
      <c r="W173" s="37"/>
      <c r="X173" s="35" t="str">
        <f t="shared" si="15"/>
        <v/>
      </c>
    </row>
    <row r="174" spans="1:24">
      <c r="A174" s="36" t="s">
        <v>223</v>
      </c>
      <c r="B174" s="33" t="s">
        <v>27</v>
      </c>
      <c r="C174" s="33">
        <v>120</v>
      </c>
      <c r="D174" s="33" t="s">
        <v>28</v>
      </c>
      <c r="E174" s="33"/>
      <c r="F174" s="33">
        <v>1000</v>
      </c>
      <c r="G174" s="33"/>
      <c r="H174" s="33"/>
      <c r="I174" s="33">
        <v>100</v>
      </c>
      <c r="J174" s="33">
        <v>100</v>
      </c>
      <c r="K174" s="33">
        <v>100</v>
      </c>
      <c r="L174" s="33">
        <v>100</v>
      </c>
      <c r="M174" s="33">
        <v>100</v>
      </c>
      <c r="N174" s="33">
        <v>175</v>
      </c>
      <c r="O174" s="33">
        <v>325</v>
      </c>
      <c r="P174" s="33"/>
      <c r="Q174" s="33"/>
      <c r="R174" s="33"/>
      <c r="S174" s="33"/>
      <c r="T174" s="20">
        <f t="shared" si="12"/>
        <v>1000</v>
      </c>
      <c r="U174" s="20">
        <f t="shared" si="16"/>
        <v>0</v>
      </c>
      <c r="V174" s="34">
        <f t="shared" si="14"/>
        <v>1</v>
      </c>
      <c r="W174" s="37"/>
      <c r="X174" s="35" t="str">
        <f t="shared" si="15"/>
        <v/>
      </c>
    </row>
    <row r="175" spans="1:24">
      <c r="A175" s="36" t="s">
        <v>224</v>
      </c>
      <c r="B175" s="33" t="s">
        <v>27</v>
      </c>
      <c r="C175" s="33"/>
      <c r="D175" s="33" t="s">
        <v>225</v>
      </c>
      <c r="E175" s="33"/>
      <c r="F175" s="33">
        <v>160</v>
      </c>
      <c r="G175" s="33">
        <v>25</v>
      </c>
      <c r="H175" s="33"/>
      <c r="I175" s="33">
        <v>17</v>
      </c>
      <c r="J175" s="33">
        <v>17</v>
      </c>
      <c r="K175" s="33">
        <v>17</v>
      </c>
      <c r="L175" s="33">
        <v>17</v>
      </c>
      <c r="M175" s="33">
        <v>17</v>
      </c>
      <c r="N175" s="33">
        <v>17</v>
      </c>
      <c r="O175" s="33"/>
      <c r="P175" s="33"/>
      <c r="Q175" s="33"/>
      <c r="R175" s="33"/>
      <c r="S175" s="33"/>
      <c r="T175" s="20">
        <f t="shared" si="12"/>
        <v>127</v>
      </c>
      <c r="U175" s="20">
        <f t="shared" si="16"/>
        <v>0</v>
      </c>
      <c r="V175" s="34">
        <f t="shared" si="14"/>
        <v>1</v>
      </c>
      <c r="W175" s="38" t="s">
        <v>27</v>
      </c>
      <c r="X175" s="35">
        <f t="shared" si="15"/>
        <v>33</v>
      </c>
    </row>
    <row r="176" spans="1:24">
      <c r="A176" s="36" t="s">
        <v>226</v>
      </c>
      <c r="B176" s="33" t="s">
        <v>27</v>
      </c>
      <c r="C176" s="33"/>
      <c r="D176" s="33" t="s">
        <v>225</v>
      </c>
      <c r="E176" s="33"/>
      <c r="F176" s="33">
        <v>160</v>
      </c>
      <c r="G176" s="33">
        <v>25</v>
      </c>
      <c r="H176" s="33"/>
      <c r="I176" s="33">
        <v>17</v>
      </c>
      <c r="J176" s="33">
        <v>17</v>
      </c>
      <c r="K176" s="33">
        <v>17</v>
      </c>
      <c r="L176" s="33">
        <v>17</v>
      </c>
      <c r="M176" s="33">
        <v>17</v>
      </c>
      <c r="N176" s="33">
        <v>17</v>
      </c>
      <c r="O176" s="33"/>
      <c r="P176" s="33"/>
      <c r="Q176" s="33"/>
      <c r="R176" s="33"/>
      <c r="S176" s="33"/>
      <c r="T176" s="20">
        <f t="shared" si="12"/>
        <v>127</v>
      </c>
      <c r="U176" s="20">
        <f t="shared" si="16"/>
        <v>0</v>
      </c>
      <c r="V176" s="34">
        <f t="shared" si="14"/>
        <v>1</v>
      </c>
      <c r="W176" s="37" t="s">
        <v>27</v>
      </c>
      <c r="X176" s="35">
        <f t="shared" si="15"/>
        <v>33</v>
      </c>
    </row>
    <row r="177" spans="1:24">
      <c r="A177" s="36" t="s">
        <v>227</v>
      </c>
      <c r="B177" s="33" t="s">
        <v>27</v>
      </c>
      <c r="C177" s="33"/>
      <c r="D177" s="33" t="s">
        <v>33</v>
      </c>
      <c r="E177" s="33"/>
      <c r="F177" s="33">
        <v>370</v>
      </c>
      <c r="G177" s="33">
        <v>50</v>
      </c>
      <c r="H177" s="33"/>
      <c r="I177" s="33">
        <v>40</v>
      </c>
      <c r="J177" s="33">
        <v>40</v>
      </c>
      <c r="K177" s="33">
        <v>40</v>
      </c>
      <c r="L177" s="33">
        <v>40</v>
      </c>
      <c r="M177" s="33">
        <v>40</v>
      </c>
      <c r="N177" s="33">
        <v>40</v>
      </c>
      <c r="O177" s="33">
        <v>40</v>
      </c>
      <c r="P177" s="33">
        <v>40</v>
      </c>
      <c r="Q177" s="33"/>
      <c r="R177" s="33"/>
      <c r="S177" s="33"/>
      <c r="T177" s="20">
        <f t="shared" si="12"/>
        <v>370</v>
      </c>
      <c r="U177" s="20">
        <f t="shared" si="16"/>
        <v>0</v>
      </c>
      <c r="V177" s="34">
        <f t="shared" si="14"/>
        <v>1</v>
      </c>
      <c r="W177" s="37"/>
      <c r="X177" s="35" t="str">
        <f t="shared" si="15"/>
        <v/>
      </c>
    </row>
    <row r="178" spans="1:24">
      <c r="A178" s="36" t="s">
        <v>228</v>
      </c>
      <c r="B178" s="33" t="s">
        <v>27</v>
      </c>
      <c r="C178" s="33"/>
      <c r="D178" s="33" t="s">
        <v>33</v>
      </c>
      <c r="E178" s="33"/>
      <c r="F178" s="33">
        <v>370</v>
      </c>
      <c r="G178" s="33">
        <v>50</v>
      </c>
      <c r="H178" s="33"/>
      <c r="I178" s="33">
        <v>40</v>
      </c>
      <c r="J178" s="33">
        <v>40</v>
      </c>
      <c r="K178" s="33">
        <v>40</v>
      </c>
      <c r="L178" s="33">
        <v>40</v>
      </c>
      <c r="M178" s="33">
        <v>40</v>
      </c>
      <c r="N178" s="33">
        <v>40</v>
      </c>
      <c r="O178" s="33">
        <v>40</v>
      </c>
      <c r="P178" s="33">
        <v>40</v>
      </c>
      <c r="Q178" s="33"/>
      <c r="R178" s="33"/>
      <c r="S178" s="33"/>
      <c r="T178" s="20">
        <f t="shared" si="12"/>
        <v>370</v>
      </c>
      <c r="U178" s="20">
        <f t="shared" si="16"/>
        <v>0</v>
      </c>
      <c r="V178" s="34">
        <f t="shared" si="14"/>
        <v>1</v>
      </c>
      <c r="X178" s="35" t="str">
        <f t="shared" si="15"/>
        <v/>
      </c>
    </row>
    <row r="179" spans="1:24"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20" t="str">
        <f t="shared" si="12"/>
        <v/>
      </c>
      <c r="U179" s="20" t="str">
        <f t="shared" si="16"/>
        <v/>
      </c>
      <c r="V179" s="34" t="str">
        <f t="shared" si="14"/>
        <v/>
      </c>
      <c r="W179" s="37"/>
      <c r="X179" s="35" t="str">
        <f t="shared" si="15"/>
        <v/>
      </c>
    </row>
    <row r="180" spans="1:24"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20" t="str">
        <f t="shared" si="12"/>
        <v/>
      </c>
      <c r="U180" s="20" t="str">
        <f t="shared" si="16"/>
        <v/>
      </c>
      <c r="V180" s="34" t="str">
        <f t="shared" si="14"/>
        <v/>
      </c>
      <c r="W180" s="37"/>
      <c r="X180" s="35" t="str">
        <f t="shared" si="15"/>
        <v/>
      </c>
    </row>
    <row r="181" spans="1:24"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20" t="str">
        <f t="shared" si="12"/>
        <v/>
      </c>
      <c r="U181" s="20" t="str">
        <f t="shared" si="16"/>
        <v/>
      </c>
      <c r="V181" s="34" t="str">
        <f t="shared" si="14"/>
        <v/>
      </c>
      <c r="W181" s="37"/>
      <c r="X181" s="35" t="str">
        <f t="shared" si="15"/>
        <v/>
      </c>
    </row>
    <row r="182" spans="1:24"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20" t="str">
        <f t="shared" si="12"/>
        <v/>
      </c>
      <c r="U182" s="20" t="str">
        <f t="shared" si="16"/>
        <v/>
      </c>
      <c r="V182" s="34" t="str">
        <f t="shared" si="14"/>
        <v/>
      </c>
      <c r="X182" s="35" t="str">
        <f t="shared" si="15"/>
        <v/>
      </c>
    </row>
    <row r="183" spans="1:24"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20" t="str">
        <f t="shared" si="12"/>
        <v/>
      </c>
      <c r="U183" s="20" t="str">
        <f t="shared" si="16"/>
        <v/>
      </c>
      <c r="V183" s="34" t="str">
        <f t="shared" si="14"/>
        <v/>
      </c>
      <c r="W183" s="37"/>
      <c r="X183" s="35" t="str">
        <f t="shared" si="15"/>
        <v/>
      </c>
    </row>
    <row r="184" spans="1:24" s="38" customFormat="1">
      <c r="A184" s="36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20" t="str">
        <f t="shared" si="12"/>
        <v/>
      </c>
      <c r="U184" s="20" t="str">
        <f t="shared" si="16"/>
        <v/>
      </c>
      <c r="V184" s="34" t="str">
        <f t="shared" si="14"/>
        <v/>
      </c>
      <c r="X184" s="35" t="str">
        <f t="shared" si="15"/>
        <v/>
      </c>
    </row>
    <row r="185" spans="1:24" s="38" customFormat="1">
      <c r="A185" s="36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20" t="str">
        <f t="shared" si="12"/>
        <v/>
      </c>
      <c r="U185" s="20" t="str">
        <f t="shared" si="16"/>
        <v/>
      </c>
      <c r="V185" s="34" t="str">
        <f t="shared" si="14"/>
        <v/>
      </c>
      <c r="W185" s="37"/>
      <c r="X185" s="35" t="str">
        <f t="shared" si="15"/>
        <v/>
      </c>
    </row>
    <row r="186" spans="1:24" s="38" customFormat="1">
      <c r="A186" s="36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20" t="str">
        <f t="shared" si="12"/>
        <v/>
      </c>
      <c r="U186" s="20" t="str">
        <f t="shared" si="16"/>
        <v/>
      </c>
      <c r="V186" s="34" t="str">
        <f t="shared" si="14"/>
        <v/>
      </c>
      <c r="W186" s="37"/>
      <c r="X186" s="35" t="str">
        <f t="shared" si="15"/>
        <v/>
      </c>
    </row>
    <row r="187" spans="1:24" s="38" customFormat="1">
      <c r="A187" s="36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20" t="str">
        <f t="shared" si="12"/>
        <v/>
      </c>
      <c r="U187" s="20" t="str">
        <f t="shared" si="16"/>
        <v/>
      </c>
      <c r="V187" s="34" t="str">
        <f t="shared" si="14"/>
        <v/>
      </c>
      <c r="W187" s="37"/>
      <c r="X187" s="35" t="str">
        <f t="shared" ref="X187:X218" si="17">IF(W187&lt;&gt;"",F187 - (SUM(G187:S187)),"")</f>
        <v/>
      </c>
    </row>
    <row r="188" spans="1:24" s="38" customFormat="1">
      <c r="A188" s="36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20" t="str">
        <f t="shared" si="12"/>
        <v/>
      </c>
      <c r="U188" s="20" t="str">
        <f t="shared" si="16"/>
        <v/>
      </c>
      <c r="V188" s="34" t="str">
        <f t="shared" si="14"/>
        <v/>
      </c>
      <c r="W188" s="37"/>
      <c r="X188" s="35" t="str">
        <f t="shared" si="17"/>
        <v/>
      </c>
    </row>
    <row r="189" spans="1:24" s="38" customFormat="1">
      <c r="A189" s="36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20" t="str">
        <f t="shared" si="12"/>
        <v/>
      </c>
      <c r="U189" s="20" t="str">
        <f t="shared" si="16"/>
        <v/>
      </c>
      <c r="V189" s="34" t="str">
        <f t="shared" si="14"/>
        <v/>
      </c>
      <c r="W189" s="37"/>
      <c r="X189" s="35" t="str">
        <f t="shared" si="17"/>
        <v/>
      </c>
    </row>
    <row r="190" spans="1:24" s="38" customFormat="1">
      <c r="A190" s="36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20" t="str">
        <f t="shared" si="12"/>
        <v/>
      </c>
      <c r="U190" s="20" t="str">
        <f t="shared" si="16"/>
        <v/>
      </c>
      <c r="V190" s="34" t="str">
        <f t="shared" si="14"/>
        <v/>
      </c>
      <c r="X190" s="35" t="str">
        <f t="shared" si="17"/>
        <v/>
      </c>
    </row>
    <row r="191" spans="1:24" s="38" customFormat="1">
      <c r="A191" s="36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20" t="str">
        <f t="shared" si="12"/>
        <v/>
      </c>
      <c r="U191" s="20" t="str">
        <f t="shared" si="16"/>
        <v/>
      </c>
      <c r="V191" s="34" t="str">
        <f t="shared" si="14"/>
        <v/>
      </c>
      <c r="X191" s="35" t="str">
        <f t="shared" si="17"/>
        <v/>
      </c>
    </row>
    <row r="192" spans="1:24"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20" t="str">
        <f t="shared" si="12"/>
        <v/>
      </c>
      <c r="U192" s="20" t="str">
        <f t="shared" si="16"/>
        <v/>
      </c>
      <c r="V192" s="34" t="str">
        <f t="shared" si="14"/>
        <v/>
      </c>
      <c r="W192" s="37"/>
      <c r="X192" s="35" t="str">
        <f t="shared" si="17"/>
        <v/>
      </c>
    </row>
    <row r="193" spans="2:24"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20" t="str">
        <f t="shared" si="12"/>
        <v/>
      </c>
      <c r="U193" s="20" t="str">
        <f t="shared" si="16"/>
        <v/>
      </c>
      <c r="V193" s="34" t="str">
        <f t="shared" si="14"/>
        <v/>
      </c>
      <c r="X193" s="35" t="str">
        <f t="shared" si="17"/>
        <v/>
      </c>
    </row>
    <row r="194" spans="2:24"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20" t="str">
        <f t="shared" si="12"/>
        <v/>
      </c>
      <c r="U194" s="20" t="str">
        <f t="shared" si="16"/>
        <v/>
      </c>
      <c r="V194" s="34" t="str">
        <f t="shared" si="14"/>
        <v/>
      </c>
      <c r="X194" s="35" t="str">
        <f t="shared" si="17"/>
        <v/>
      </c>
    </row>
    <row r="195" spans="2:24"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20" t="str">
        <f t="shared" si="12"/>
        <v/>
      </c>
      <c r="U195" s="20" t="str">
        <f t="shared" si="16"/>
        <v/>
      </c>
      <c r="V195" s="34" t="str">
        <f t="shared" si="14"/>
        <v/>
      </c>
      <c r="X195" s="35" t="str">
        <f t="shared" si="17"/>
        <v/>
      </c>
    </row>
    <row r="196" spans="2:24"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20" t="str">
        <f t="shared" ref="T196:T259" si="18">IF(AND(ISBLANK(E196),ISBLANK(F196),ISBLANK(G196),ISBLANK(H196),ISBLANK(I196),ISBLANK(J196),ISBLANK(K196), ISBLANK(L196), ISBLANK(M196), ISBLANK(N196), ISBLANK(O196), ISBLANK(P196), ISBLANK(Q196), ISBLANK(R196), ISBLANK(S196)),"",SUM(G196:S196))</f>
        <v/>
      </c>
      <c r="U196" s="20" t="str">
        <f t="shared" si="16"/>
        <v/>
      </c>
      <c r="V196" s="34" t="str">
        <f t="shared" si="14"/>
        <v/>
      </c>
      <c r="X196" s="35" t="str">
        <f t="shared" si="17"/>
        <v/>
      </c>
    </row>
    <row r="197" spans="2:24"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20" t="str">
        <f t="shared" si="18"/>
        <v/>
      </c>
      <c r="U197" s="20" t="str">
        <f t="shared" si="16"/>
        <v/>
      </c>
      <c r="V197" s="34" t="str">
        <f t="shared" ref="V197:V260" si="19">IF(AND(ISBLANK(E197),ISBLANK(F197), ISBLANK(G197), ISBLANK(H197), ISBLANK(I197), ISBLANK(J197), ISBLANK(K197), ISBLANK(L197), ISBLANK(M197),ISBLANK(N197), ISBLANK(O197), ISBLANK(P197), ISBLANK(Q197), ISBLANK(R197), ISBLANK(S197)), "",IFERROR(((F197+E197)-U197)/(F197+E197),""))</f>
        <v/>
      </c>
      <c r="X197" s="35" t="str">
        <f t="shared" si="17"/>
        <v/>
      </c>
    </row>
    <row r="198" spans="2:24"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20" t="str">
        <f t="shared" si="18"/>
        <v/>
      </c>
      <c r="U198" s="20" t="str">
        <f t="shared" si="16"/>
        <v/>
      </c>
      <c r="V198" s="34" t="str">
        <f t="shared" si="19"/>
        <v/>
      </c>
      <c r="X198" s="35" t="str">
        <f t="shared" si="17"/>
        <v/>
      </c>
    </row>
    <row r="199" spans="2:24"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20" t="str">
        <f t="shared" si="18"/>
        <v/>
      </c>
      <c r="U199" s="20" t="str">
        <f t="shared" si="16"/>
        <v/>
      </c>
      <c r="V199" s="34" t="str">
        <f t="shared" si="19"/>
        <v/>
      </c>
      <c r="X199" s="35" t="str">
        <f t="shared" si="17"/>
        <v/>
      </c>
    </row>
    <row r="200" spans="2:24"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20" t="str">
        <f t="shared" si="18"/>
        <v/>
      </c>
      <c r="U200" s="20" t="str">
        <f t="shared" si="16"/>
        <v/>
      </c>
      <c r="V200" s="34" t="str">
        <f t="shared" si="19"/>
        <v/>
      </c>
      <c r="X200" s="35" t="str">
        <f t="shared" si="17"/>
        <v/>
      </c>
    </row>
    <row r="201" spans="2:24"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20" t="str">
        <f t="shared" si="18"/>
        <v/>
      </c>
      <c r="U201" s="20" t="str">
        <f t="shared" si="16"/>
        <v/>
      </c>
      <c r="V201" s="34" t="str">
        <f t="shared" si="19"/>
        <v/>
      </c>
      <c r="X201" s="35" t="str">
        <f t="shared" si="17"/>
        <v/>
      </c>
    </row>
    <row r="202" spans="2:24">
      <c r="T202" s="20" t="str">
        <f t="shared" si="18"/>
        <v/>
      </c>
      <c r="U202" s="20" t="str">
        <f t="shared" si="16"/>
        <v/>
      </c>
      <c r="V202" s="34" t="str">
        <f t="shared" si="19"/>
        <v/>
      </c>
      <c r="X202" s="35" t="str">
        <f t="shared" si="17"/>
        <v/>
      </c>
    </row>
    <row r="203" spans="2:24">
      <c r="T203" s="20" t="str">
        <f t="shared" si="18"/>
        <v/>
      </c>
      <c r="U203" s="20" t="str">
        <f t="shared" si="16"/>
        <v/>
      </c>
      <c r="V203" s="34" t="str">
        <f t="shared" si="19"/>
        <v/>
      </c>
      <c r="X203" s="35" t="str">
        <f t="shared" si="17"/>
        <v/>
      </c>
    </row>
    <row r="204" spans="2:24">
      <c r="T204" s="20" t="str">
        <f t="shared" si="18"/>
        <v/>
      </c>
      <c r="U204" s="20" t="str">
        <f t="shared" si="16"/>
        <v/>
      </c>
      <c r="V204" s="34" t="str">
        <f t="shared" si="19"/>
        <v/>
      </c>
      <c r="X204" s="35" t="str">
        <f t="shared" si="17"/>
        <v/>
      </c>
    </row>
    <row r="205" spans="2:24">
      <c r="T205" s="20" t="str">
        <f t="shared" si="18"/>
        <v/>
      </c>
      <c r="U205" s="20" t="str">
        <f t="shared" si="16"/>
        <v/>
      </c>
      <c r="V205" s="34" t="str">
        <f t="shared" si="19"/>
        <v/>
      </c>
      <c r="X205" s="35" t="str">
        <f t="shared" si="17"/>
        <v/>
      </c>
    </row>
    <row r="206" spans="2:24">
      <c r="T206" s="20" t="str">
        <f t="shared" si="18"/>
        <v/>
      </c>
      <c r="U206" s="20" t="str">
        <f t="shared" si="16"/>
        <v/>
      </c>
      <c r="V206" s="34" t="str">
        <f t="shared" si="19"/>
        <v/>
      </c>
      <c r="X206" s="35" t="str">
        <f t="shared" si="17"/>
        <v/>
      </c>
    </row>
    <row r="207" spans="2:24">
      <c r="T207" s="20" t="str">
        <f t="shared" si="18"/>
        <v/>
      </c>
      <c r="U207" s="20" t="str">
        <f t="shared" si="16"/>
        <v/>
      </c>
      <c r="V207" s="34" t="str">
        <f t="shared" si="19"/>
        <v/>
      </c>
      <c r="X207" s="35" t="str">
        <f t="shared" si="17"/>
        <v/>
      </c>
    </row>
    <row r="208" spans="2:24">
      <c r="T208" s="20" t="str">
        <f t="shared" si="18"/>
        <v/>
      </c>
      <c r="U208" s="20" t="str">
        <f t="shared" si="16"/>
        <v/>
      </c>
      <c r="V208" s="34" t="str">
        <f t="shared" si="19"/>
        <v/>
      </c>
      <c r="X208" s="35" t="str">
        <f t="shared" si="17"/>
        <v/>
      </c>
    </row>
    <row r="209" spans="20:24">
      <c r="T209" s="20" t="str">
        <f t="shared" si="18"/>
        <v/>
      </c>
      <c r="U209" s="20" t="str">
        <f t="shared" si="16"/>
        <v/>
      </c>
      <c r="V209" s="34" t="str">
        <f t="shared" si="19"/>
        <v/>
      </c>
      <c r="X209" s="35" t="str">
        <f t="shared" si="17"/>
        <v/>
      </c>
    </row>
    <row r="210" spans="20:24">
      <c r="T210" s="20" t="str">
        <f t="shared" si="18"/>
        <v/>
      </c>
      <c r="U210" s="20" t="str">
        <f t="shared" si="16"/>
        <v/>
      </c>
      <c r="V210" s="34" t="str">
        <f t="shared" si="19"/>
        <v/>
      </c>
      <c r="X210" s="35" t="str">
        <f t="shared" si="17"/>
        <v/>
      </c>
    </row>
    <row r="211" spans="20:24">
      <c r="T211" s="20" t="str">
        <f t="shared" si="18"/>
        <v/>
      </c>
      <c r="U211" s="20" t="str">
        <f t="shared" si="16"/>
        <v/>
      </c>
      <c r="V211" s="34" t="str">
        <f t="shared" si="19"/>
        <v/>
      </c>
      <c r="X211" s="35" t="str">
        <f t="shared" si="17"/>
        <v/>
      </c>
    </row>
    <row r="212" spans="20:24">
      <c r="T212" s="20" t="str">
        <f t="shared" si="18"/>
        <v/>
      </c>
      <c r="U212" s="20" t="str">
        <f t="shared" si="16"/>
        <v/>
      </c>
      <c r="V212" s="34" t="str">
        <f t="shared" si="19"/>
        <v/>
      </c>
      <c r="X212" s="35" t="str">
        <f t="shared" si="17"/>
        <v/>
      </c>
    </row>
    <row r="213" spans="20:24">
      <c r="T213" s="20" t="str">
        <f t="shared" si="18"/>
        <v/>
      </c>
      <c r="U213" s="20" t="str">
        <f t="shared" si="16"/>
        <v/>
      </c>
      <c r="V213" s="34" t="str">
        <f t="shared" si="19"/>
        <v/>
      </c>
      <c r="X213" s="35" t="str">
        <f t="shared" si="17"/>
        <v/>
      </c>
    </row>
    <row r="214" spans="20:24">
      <c r="T214" s="20" t="str">
        <f t="shared" si="18"/>
        <v/>
      </c>
      <c r="U214" s="20" t="str">
        <f t="shared" si="16"/>
        <v/>
      </c>
      <c r="V214" s="34" t="str">
        <f t="shared" si="19"/>
        <v/>
      </c>
      <c r="X214" s="35" t="str">
        <f t="shared" si="17"/>
        <v/>
      </c>
    </row>
    <row r="215" spans="20:24">
      <c r="T215" s="20" t="str">
        <f t="shared" si="18"/>
        <v/>
      </c>
      <c r="U215" s="20" t="str">
        <f t="shared" si="16"/>
        <v/>
      </c>
      <c r="V215" s="34" t="str">
        <f t="shared" si="19"/>
        <v/>
      </c>
      <c r="X215" s="35" t="str">
        <f t="shared" si="17"/>
        <v/>
      </c>
    </row>
    <row r="216" spans="20:24">
      <c r="T216" s="20" t="str">
        <f t="shared" si="18"/>
        <v/>
      </c>
      <c r="U216" s="20" t="str">
        <f t="shared" si="16"/>
        <v/>
      </c>
      <c r="V216" s="34" t="str">
        <f t="shared" si="19"/>
        <v/>
      </c>
      <c r="X216" s="35" t="str">
        <f t="shared" si="17"/>
        <v/>
      </c>
    </row>
    <row r="217" spans="20:24">
      <c r="T217" s="20" t="str">
        <f t="shared" si="18"/>
        <v/>
      </c>
      <c r="U217" s="20" t="str">
        <f t="shared" si="16"/>
        <v/>
      </c>
      <c r="V217" s="34" t="str">
        <f t="shared" si="19"/>
        <v/>
      </c>
      <c r="X217" s="35" t="str">
        <f t="shared" si="17"/>
        <v/>
      </c>
    </row>
    <row r="218" spans="20:24">
      <c r="T218" s="20" t="str">
        <f t="shared" si="18"/>
        <v/>
      </c>
      <c r="U218" s="20" t="str">
        <f t="shared" si="16"/>
        <v/>
      </c>
      <c r="V218" s="34" t="str">
        <f t="shared" si="19"/>
        <v/>
      </c>
      <c r="X218" s="35" t="str">
        <f t="shared" si="17"/>
        <v/>
      </c>
    </row>
    <row r="219" spans="20:24">
      <c r="T219" s="20" t="str">
        <f t="shared" si="18"/>
        <v/>
      </c>
      <c r="U219" s="20" t="str">
        <f t="shared" si="16"/>
        <v/>
      </c>
      <c r="V219" s="34" t="str">
        <f t="shared" si="19"/>
        <v/>
      </c>
      <c r="X219" s="35" t="str">
        <f t="shared" ref="X219:X250" si="20">IF(W219&lt;&gt;"",F219 - (SUM(G219:S219)),"")</f>
        <v/>
      </c>
    </row>
    <row r="220" spans="20:24">
      <c r="T220" s="20" t="str">
        <f t="shared" si="18"/>
        <v/>
      </c>
      <c r="U220" s="20" t="str">
        <f t="shared" si="16"/>
        <v/>
      </c>
      <c r="V220" s="34" t="str">
        <f t="shared" si="19"/>
        <v/>
      </c>
      <c r="X220" s="35" t="str">
        <f t="shared" si="20"/>
        <v/>
      </c>
    </row>
    <row r="221" spans="20:24">
      <c r="T221" s="20" t="str">
        <f t="shared" si="18"/>
        <v/>
      </c>
      <c r="U221" s="20" t="str">
        <f t="shared" si="16"/>
        <v/>
      </c>
      <c r="V221" s="34" t="str">
        <f t="shared" si="19"/>
        <v/>
      </c>
      <c r="X221" s="35" t="str">
        <f t="shared" si="20"/>
        <v/>
      </c>
    </row>
    <row r="222" spans="20:24">
      <c r="T222" s="20" t="str">
        <f t="shared" si="18"/>
        <v/>
      </c>
      <c r="U222" s="20" t="str">
        <f t="shared" si="16"/>
        <v/>
      </c>
      <c r="V222" s="34" t="str">
        <f t="shared" si="19"/>
        <v/>
      </c>
      <c r="X222" s="35" t="str">
        <f t="shared" si="20"/>
        <v/>
      </c>
    </row>
    <row r="223" spans="20:24">
      <c r="T223" s="20" t="str">
        <f t="shared" si="18"/>
        <v/>
      </c>
      <c r="U223" s="20" t="str">
        <f t="shared" si="16"/>
        <v/>
      </c>
      <c r="V223" s="34" t="str">
        <f t="shared" si="19"/>
        <v/>
      </c>
      <c r="X223" s="35" t="str">
        <f t="shared" si="20"/>
        <v/>
      </c>
    </row>
    <row r="224" spans="20:24">
      <c r="T224" s="20" t="str">
        <f t="shared" si="18"/>
        <v/>
      </c>
      <c r="U224" s="20" t="str">
        <f t="shared" si="16"/>
        <v/>
      </c>
      <c r="V224" s="34" t="str">
        <f t="shared" si="19"/>
        <v/>
      </c>
      <c r="X224" s="35" t="str">
        <f t="shared" si="20"/>
        <v/>
      </c>
    </row>
    <row r="225" spans="20:24">
      <c r="T225" s="20" t="str">
        <f t="shared" si="18"/>
        <v/>
      </c>
      <c r="U225" s="20" t="str">
        <f t="shared" si="16"/>
        <v/>
      </c>
      <c r="V225" s="34" t="str">
        <f t="shared" si="19"/>
        <v/>
      </c>
      <c r="X225" s="35" t="str">
        <f t="shared" si="20"/>
        <v/>
      </c>
    </row>
    <row r="226" spans="20:24">
      <c r="T226" s="20" t="str">
        <f t="shared" si="18"/>
        <v/>
      </c>
      <c r="U226" s="20" t="str">
        <f t="shared" si="16"/>
        <v/>
      </c>
      <c r="V226" s="34" t="str">
        <f t="shared" si="19"/>
        <v/>
      </c>
      <c r="X226" s="35" t="str">
        <f t="shared" si="20"/>
        <v/>
      </c>
    </row>
    <row r="227" spans="20:24">
      <c r="T227" s="20" t="str">
        <f t="shared" si="18"/>
        <v/>
      </c>
      <c r="U227" s="20" t="str">
        <f t="shared" si="16"/>
        <v/>
      </c>
      <c r="V227" s="34" t="str">
        <f t="shared" si="19"/>
        <v/>
      </c>
      <c r="X227" s="35" t="str">
        <f t="shared" si="20"/>
        <v/>
      </c>
    </row>
    <row r="228" spans="20:24">
      <c r="T228" s="20" t="str">
        <f t="shared" si="18"/>
        <v/>
      </c>
      <c r="U228" s="20" t="str">
        <f t="shared" si="16"/>
        <v/>
      </c>
      <c r="V228" s="34" t="str">
        <f t="shared" si="19"/>
        <v/>
      </c>
      <c r="X228" s="35" t="str">
        <f t="shared" si="20"/>
        <v/>
      </c>
    </row>
    <row r="229" spans="20:24">
      <c r="T229" s="20" t="str">
        <f t="shared" si="18"/>
        <v/>
      </c>
      <c r="U229" s="20" t="str">
        <f t="shared" ref="U229:U292" si="21">IF(W229&lt;&gt;0,0,IF(AND(ISBLANK(E229),ISBLANK(F229),ISBLANK(G229),ISBLANK(H229),ISBLANK(I229),ISBLANK(J229),ISBLANK(K229), ISBLANK(L229), ISBLANK(M229), ISBLANK(N229), ISBLANK(O229), ISBLANK(P229), ISBLANK(Q229), ISBLANK(R229), ISBLANK(S229)),"", (F229+E229)-T229))</f>
        <v/>
      </c>
      <c r="V229" s="34" t="str">
        <f t="shared" si="19"/>
        <v/>
      </c>
      <c r="X229" s="35" t="str">
        <f t="shared" si="20"/>
        <v/>
      </c>
    </row>
    <row r="230" spans="20:24">
      <c r="T230" s="20" t="str">
        <f t="shared" si="18"/>
        <v/>
      </c>
      <c r="U230" s="20" t="str">
        <f t="shared" si="21"/>
        <v/>
      </c>
      <c r="V230" s="34" t="str">
        <f t="shared" si="19"/>
        <v/>
      </c>
      <c r="X230" s="35" t="str">
        <f t="shared" si="20"/>
        <v/>
      </c>
    </row>
    <row r="231" spans="20:24">
      <c r="T231" s="20" t="str">
        <f t="shared" si="18"/>
        <v/>
      </c>
      <c r="U231" s="20" t="str">
        <f t="shared" si="21"/>
        <v/>
      </c>
      <c r="V231" s="34" t="str">
        <f t="shared" si="19"/>
        <v/>
      </c>
      <c r="X231" s="35" t="str">
        <f t="shared" si="20"/>
        <v/>
      </c>
    </row>
    <row r="232" spans="20:24">
      <c r="T232" s="20" t="str">
        <f t="shared" si="18"/>
        <v/>
      </c>
      <c r="U232" s="20" t="str">
        <f t="shared" si="21"/>
        <v/>
      </c>
      <c r="V232" s="34" t="str">
        <f t="shared" si="19"/>
        <v/>
      </c>
      <c r="X232" s="35" t="str">
        <f t="shared" si="20"/>
        <v/>
      </c>
    </row>
    <row r="233" spans="20:24">
      <c r="T233" s="20" t="str">
        <f t="shared" si="18"/>
        <v/>
      </c>
      <c r="U233" s="20" t="str">
        <f t="shared" si="21"/>
        <v/>
      </c>
      <c r="V233" s="34" t="str">
        <f t="shared" si="19"/>
        <v/>
      </c>
      <c r="X233" s="35" t="str">
        <f t="shared" si="20"/>
        <v/>
      </c>
    </row>
    <row r="234" spans="20:24">
      <c r="T234" s="20" t="str">
        <f t="shared" si="18"/>
        <v/>
      </c>
      <c r="U234" s="20" t="str">
        <f t="shared" si="21"/>
        <v/>
      </c>
      <c r="V234" s="34" t="str">
        <f t="shared" si="19"/>
        <v/>
      </c>
      <c r="X234" s="35" t="str">
        <f t="shared" si="20"/>
        <v/>
      </c>
    </row>
    <row r="235" spans="20:24">
      <c r="T235" s="20" t="str">
        <f t="shared" si="18"/>
        <v/>
      </c>
      <c r="U235" s="20" t="str">
        <f t="shared" si="21"/>
        <v/>
      </c>
      <c r="V235" s="34" t="str">
        <f t="shared" si="19"/>
        <v/>
      </c>
      <c r="X235" s="35" t="str">
        <f t="shared" si="20"/>
        <v/>
      </c>
    </row>
    <row r="236" spans="20:24">
      <c r="T236" s="20" t="str">
        <f t="shared" si="18"/>
        <v/>
      </c>
      <c r="U236" s="20" t="str">
        <f t="shared" si="21"/>
        <v/>
      </c>
      <c r="V236" s="34" t="str">
        <f t="shared" si="19"/>
        <v/>
      </c>
      <c r="X236" s="35" t="str">
        <f t="shared" si="20"/>
        <v/>
      </c>
    </row>
    <row r="237" spans="20:24">
      <c r="T237" s="20" t="str">
        <f t="shared" si="18"/>
        <v/>
      </c>
      <c r="U237" s="20" t="str">
        <f t="shared" si="21"/>
        <v/>
      </c>
      <c r="V237" s="34" t="str">
        <f t="shared" si="19"/>
        <v/>
      </c>
      <c r="X237" s="35" t="str">
        <f t="shared" si="20"/>
        <v/>
      </c>
    </row>
    <row r="238" spans="20:24">
      <c r="T238" s="20" t="str">
        <f t="shared" si="18"/>
        <v/>
      </c>
      <c r="U238" s="20" t="str">
        <f t="shared" si="21"/>
        <v/>
      </c>
      <c r="V238" s="34" t="str">
        <f t="shared" si="19"/>
        <v/>
      </c>
      <c r="X238" s="35" t="str">
        <f t="shared" si="20"/>
        <v/>
      </c>
    </row>
    <row r="239" spans="20:24">
      <c r="T239" s="20" t="str">
        <f t="shared" si="18"/>
        <v/>
      </c>
      <c r="U239" s="20" t="str">
        <f t="shared" si="21"/>
        <v/>
      </c>
      <c r="V239" s="34" t="str">
        <f t="shared" si="19"/>
        <v/>
      </c>
      <c r="X239" s="35" t="str">
        <f t="shared" si="20"/>
        <v/>
      </c>
    </row>
    <row r="240" spans="20:24">
      <c r="T240" s="20" t="str">
        <f t="shared" si="18"/>
        <v/>
      </c>
      <c r="U240" s="20" t="str">
        <f t="shared" si="21"/>
        <v/>
      </c>
      <c r="V240" s="34" t="str">
        <f t="shared" si="19"/>
        <v/>
      </c>
      <c r="X240" s="35" t="str">
        <f t="shared" si="20"/>
        <v/>
      </c>
    </row>
    <row r="241" spans="20:24">
      <c r="T241" s="20" t="str">
        <f t="shared" si="18"/>
        <v/>
      </c>
      <c r="U241" s="20" t="str">
        <f t="shared" si="21"/>
        <v/>
      </c>
      <c r="V241" s="34" t="str">
        <f t="shared" si="19"/>
        <v/>
      </c>
      <c r="X241" s="35" t="str">
        <f t="shared" si="20"/>
        <v/>
      </c>
    </row>
    <row r="242" spans="20:24">
      <c r="T242" s="20" t="str">
        <f t="shared" si="18"/>
        <v/>
      </c>
      <c r="U242" s="20" t="str">
        <f t="shared" si="21"/>
        <v/>
      </c>
      <c r="V242" s="34" t="str">
        <f t="shared" si="19"/>
        <v/>
      </c>
      <c r="X242" s="35" t="str">
        <f t="shared" si="20"/>
        <v/>
      </c>
    </row>
    <row r="243" spans="20:24">
      <c r="T243" s="20" t="str">
        <f t="shared" si="18"/>
        <v/>
      </c>
      <c r="U243" s="20" t="str">
        <f t="shared" si="21"/>
        <v/>
      </c>
      <c r="V243" s="34" t="str">
        <f t="shared" si="19"/>
        <v/>
      </c>
      <c r="X243" s="35" t="str">
        <f t="shared" si="20"/>
        <v/>
      </c>
    </row>
    <row r="244" spans="20:24">
      <c r="T244" s="20" t="str">
        <f t="shared" si="18"/>
        <v/>
      </c>
      <c r="U244" s="20" t="str">
        <f t="shared" si="21"/>
        <v/>
      </c>
      <c r="V244" s="34" t="str">
        <f t="shared" si="19"/>
        <v/>
      </c>
      <c r="X244" s="35" t="str">
        <f t="shared" si="20"/>
        <v/>
      </c>
    </row>
    <row r="245" spans="20:24">
      <c r="T245" s="20" t="str">
        <f t="shared" si="18"/>
        <v/>
      </c>
      <c r="U245" s="20" t="str">
        <f t="shared" si="21"/>
        <v/>
      </c>
      <c r="V245" s="34" t="str">
        <f t="shared" si="19"/>
        <v/>
      </c>
      <c r="X245" s="35" t="str">
        <f t="shared" si="20"/>
        <v/>
      </c>
    </row>
    <row r="246" spans="20:24">
      <c r="T246" s="20" t="str">
        <f t="shared" si="18"/>
        <v/>
      </c>
      <c r="U246" s="20" t="str">
        <f t="shared" si="21"/>
        <v/>
      </c>
      <c r="V246" s="34" t="str">
        <f t="shared" si="19"/>
        <v/>
      </c>
      <c r="X246" s="35" t="str">
        <f t="shared" si="20"/>
        <v/>
      </c>
    </row>
    <row r="247" spans="20:24">
      <c r="T247" s="20" t="str">
        <f t="shared" si="18"/>
        <v/>
      </c>
      <c r="U247" s="20" t="str">
        <f t="shared" si="21"/>
        <v/>
      </c>
      <c r="V247" s="34" t="str">
        <f t="shared" si="19"/>
        <v/>
      </c>
      <c r="X247" s="35" t="str">
        <f t="shared" si="20"/>
        <v/>
      </c>
    </row>
    <row r="248" spans="20:24">
      <c r="T248" s="20" t="str">
        <f t="shared" si="18"/>
        <v/>
      </c>
      <c r="U248" s="20" t="str">
        <f t="shared" si="21"/>
        <v/>
      </c>
      <c r="V248" s="34" t="str">
        <f t="shared" si="19"/>
        <v/>
      </c>
      <c r="X248" s="35" t="str">
        <f t="shared" si="20"/>
        <v/>
      </c>
    </row>
    <row r="249" spans="20:24">
      <c r="T249" s="20" t="str">
        <f t="shared" si="18"/>
        <v/>
      </c>
      <c r="U249" s="20" t="str">
        <f t="shared" si="21"/>
        <v/>
      </c>
      <c r="V249" s="34" t="str">
        <f t="shared" si="19"/>
        <v/>
      </c>
      <c r="X249" s="35" t="str">
        <f t="shared" si="20"/>
        <v/>
      </c>
    </row>
    <row r="250" spans="20:24">
      <c r="T250" s="20" t="str">
        <f t="shared" si="18"/>
        <v/>
      </c>
      <c r="U250" s="20" t="str">
        <f t="shared" si="21"/>
        <v/>
      </c>
      <c r="V250" s="34" t="str">
        <f t="shared" si="19"/>
        <v/>
      </c>
      <c r="X250" s="35" t="str">
        <f t="shared" si="20"/>
        <v/>
      </c>
    </row>
    <row r="251" spans="20:24">
      <c r="T251" s="20" t="str">
        <f t="shared" si="18"/>
        <v/>
      </c>
      <c r="U251" s="20" t="str">
        <f t="shared" si="21"/>
        <v/>
      </c>
      <c r="V251" s="34" t="str">
        <f t="shared" si="19"/>
        <v/>
      </c>
      <c r="X251" s="35" t="str">
        <f t="shared" ref="X251:X282" si="22">IF(W251&lt;&gt;"",F251 - (SUM(G251:S251)),"")</f>
        <v/>
      </c>
    </row>
    <row r="252" spans="20:24">
      <c r="T252" s="20" t="str">
        <f t="shared" si="18"/>
        <v/>
      </c>
      <c r="U252" s="20" t="str">
        <f t="shared" si="21"/>
        <v/>
      </c>
      <c r="V252" s="34" t="str">
        <f t="shared" si="19"/>
        <v/>
      </c>
      <c r="X252" s="35" t="str">
        <f t="shared" si="22"/>
        <v/>
      </c>
    </row>
    <row r="253" spans="20:24">
      <c r="T253" s="20" t="str">
        <f t="shared" si="18"/>
        <v/>
      </c>
      <c r="U253" s="20" t="str">
        <f t="shared" si="21"/>
        <v/>
      </c>
      <c r="V253" s="34" t="str">
        <f t="shared" si="19"/>
        <v/>
      </c>
      <c r="X253" s="35" t="str">
        <f t="shared" si="22"/>
        <v/>
      </c>
    </row>
    <row r="254" spans="20:24">
      <c r="T254" s="20" t="str">
        <f t="shared" si="18"/>
        <v/>
      </c>
      <c r="U254" s="20" t="str">
        <f t="shared" si="21"/>
        <v/>
      </c>
      <c r="V254" s="34" t="str">
        <f t="shared" si="19"/>
        <v/>
      </c>
      <c r="X254" s="35" t="str">
        <f t="shared" si="22"/>
        <v/>
      </c>
    </row>
    <row r="255" spans="20:24">
      <c r="T255" s="20" t="str">
        <f t="shared" si="18"/>
        <v/>
      </c>
      <c r="U255" s="20" t="str">
        <f t="shared" si="21"/>
        <v/>
      </c>
      <c r="V255" s="34" t="str">
        <f t="shared" si="19"/>
        <v/>
      </c>
      <c r="X255" s="35" t="str">
        <f t="shared" si="22"/>
        <v/>
      </c>
    </row>
    <row r="256" spans="20:24">
      <c r="T256" s="20" t="str">
        <f t="shared" si="18"/>
        <v/>
      </c>
      <c r="U256" s="20" t="str">
        <f t="shared" si="21"/>
        <v/>
      </c>
      <c r="V256" s="34" t="str">
        <f t="shared" si="19"/>
        <v/>
      </c>
      <c r="X256" s="35" t="str">
        <f t="shared" si="22"/>
        <v/>
      </c>
    </row>
    <row r="257" spans="20:24">
      <c r="T257" s="20" t="str">
        <f t="shared" si="18"/>
        <v/>
      </c>
      <c r="U257" s="20" t="str">
        <f t="shared" si="21"/>
        <v/>
      </c>
      <c r="V257" s="34" t="str">
        <f t="shared" si="19"/>
        <v/>
      </c>
      <c r="X257" s="35" t="str">
        <f t="shared" si="22"/>
        <v/>
      </c>
    </row>
    <row r="258" spans="20:24">
      <c r="T258" s="20" t="str">
        <f t="shared" si="18"/>
        <v/>
      </c>
      <c r="U258" s="20" t="str">
        <f t="shared" si="21"/>
        <v/>
      </c>
      <c r="V258" s="34" t="str">
        <f t="shared" si="19"/>
        <v/>
      </c>
      <c r="X258" s="35" t="str">
        <f t="shared" si="22"/>
        <v/>
      </c>
    </row>
    <row r="259" spans="20:24">
      <c r="T259" s="20" t="str">
        <f t="shared" si="18"/>
        <v/>
      </c>
      <c r="U259" s="20" t="str">
        <f t="shared" si="21"/>
        <v/>
      </c>
      <c r="V259" s="34" t="str">
        <f t="shared" si="19"/>
        <v/>
      </c>
      <c r="X259" s="35" t="str">
        <f t="shared" si="22"/>
        <v/>
      </c>
    </row>
    <row r="260" spans="20:24">
      <c r="T260" s="20" t="str">
        <f t="shared" ref="T260:T301" si="23">IF(AND(ISBLANK(E260),ISBLANK(F260),ISBLANK(G260),ISBLANK(H260),ISBLANK(I260),ISBLANK(J260),ISBLANK(K260), ISBLANK(L260), ISBLANK(M260), ISBLANK(N260), ISBLANK(O260), ISBLANK(P260), ISBLANK(Q260), ISBLANK(R260), ISBLANK(S260)),"",SUM(G260:S260))</f>
        <v/>
      </c>
      <c r="U260" s="20" t="str">
        <f t="shared" si="21"/>
        <v/>
      </c>
      <c r="V260" s="34" t="str">
        <f t="shared" si="19"/>
        <v/>
      </c>
      <c r="X260" s="35" t="str">
        <f t="shared" si="22"/>
        <v/>
      </c>
    </row>
    <row r="261" spans="20:24">
      <c r="T261" s="20" t="str">
        <f t="shared" si="23"/>
        <v/>
      </c>
      <c r="U261" s="20" t="str">
        <f t="shared" si="21"/>
        <v/>
      </c>
      <c r="V261" s="34" t="str">
        <f t="shared" ref="V261:V300" si="24">IF(AND(ISBLANK(E261),ISBLANK(F261), ISBLANK(G261), ISBLANK(H261), ISBLANK(I261), ISBLANK(J261), ISBLANK(K261), ISBLANK(L261), ISBLANK(M261),ISBLANK(N261), ISBLANK(O261), ISBLANK(P261), ISBLANK(Q261), ISBLANK(R261), ISBLANK(S261)), "",IFERROR(((F261+E261)-U261)/(F261+E261),""))</f>
        <v/>
      </c>
      <c r="X261" s="35" t="str">
        <f t="shared" si="22"/>
        <v/>
      </c>
    </row>
    <row r="262" spans="20:24">
      <c r="T262" s="20" t="str">
        <f t="shared" si="23"/>
        <v/>
      </c>
      <c r="U262" s="20" t="str">
        <f t="shared" si="21"/>
        <v/>
      </c>
      <c r="V262" s="34" t="str">
        <f t="shared" si="24"/>
        <v/>
      </c>
      <c r="X262" s="35" t="str">
        <f t="shared" si="22"/>
        <v/>
      </c>
    </row>
    <row r="263" spans="20:24">
      <c r="T263" s="20" t="str">
        <f t="shared" si="23"/>
        <v/>
      </c>
      <c r="U263" s="20" t="str">
        <f t="shared" si="21"/>
        <v/>
      </c>
      <c r="V263" s="34" t="str">
        <f t="shared" si="24"/>
        <v/>
      </c>
      <c r="X263" s="35" t="str">
        <f t="shared" si="22"/>
        <v/>
      </c>
    </row>
    <row r="264" spans="20:24">
      <c r="T264" s="20" t="str">
        <f t="shared" si="23"/>
        <v/>
      </c>
      <c r="U264" s="20" t="str">
        <f t="shared" si="21"/>
        <v/>
      </c>
      <c r="V264" s="34" t="str">
        <f t="shared" si="24"/>
        <v/>
      </c>
      <c r="X264" s="35" t="str">
        <f t="shared" si="22"/>
        <v/>
      </c>
    </row>
    <row r="265" spans="20:24">
      <c r="T265" s="20" t="str">
        <f t="shared" si="23"/>
        <v/>
      </c>
      <c r="U265" s="20" t="str">
        <f t="shared" si="21"/>
        <v/>
      </c>
      <c r="V265" s="34" t="str">
        <f t="shared" si="24"/>
        <v/>
      </c>
      <c r="X265" s="35" t="str">
        <f t="shared" si="22"/>
        <v/>
      </c>
    </row>
    <row r="266" spans="20:24">
      <c r="T266" s="20" t="str">
        <f t="shared" si="23"/>
        <v/>
      </c>
      <c r="U266" s="20" t="str">
        <f t="shared" si="21"/>
        <v/>
      </c>
      <c r="V266" s="34" t="str">
        <f t="shared" si="24"/>
        <v/>
      </c>
      <c r="X266" s="35" t="str">
        <f t="shared" si="22"/>
        <v/>
      </c>
    </row>
    <row r="267" spans="20:24">
      <c r="T267" s="20" t="str">
        <f t="shared" si="23"/>
        <v/>
      </c>
      <c r="U267" s="20" t="str">
        <f t="shared" si="21"/>
        <v/>
      </c>
      <c r="V267" s="34" t="str">
        <f t="shared" si="24"/>
        <v/>
      </c>
      <c r="X267" s="35" t="str">
        <f t="shared" si="22"/>
        <v/>
      </c>
    </row>
    <row r="268" spans="20:24">
      <c r="T268" s="20" t="str">
        <f t="shared" si="23"/>
        <v/>
      </c>
      <c r="U268" s="20" t="str">
        <f t="shared" si="21"/>
        <v/>
      </c>
      <c r="V268" s="34" t="str">
        <f t="shared" si="24"/>
        <v/>
      </c>
      <c r="X268" s="35" t="str">
        <f t="shared" si="22"/>
        <v/>
      </c>
    </row>
    <row r="269" spans="20:24">
      <c r="T269" s="20" t="str">
        <f t="shared" si="23"/>
        <v/>
      </c>
      <c r="U269" s="20" t="str">
        <f t="shared" si="21"/>
        <v/>
      </c>
      <c r="V269" s="34" t="str">
        <f t="shared" si="24"/>
        <v/>
      </c>
      <c r="X269" s="35" t="str">
        <f t="shared" si="22"/>
        <v/>
      </c>
    </row>
    <row r="270" spans="20:24">
      <c r="T270" s="20" t="str">
        <f t="shared" si="23"/>
        <v/>
      </c>
      <c r="U270" s="20" t="str">
        <f t="shared" si="21"/>
        <v/>
      </c>
      <c r="V270" s="34" t="str">
        <f t="shared" si="24"/>
        <v/>
      </c>
      <c r="X270" s="35" t="str">
        <f t="shared" si="22"/>
        <v/>
      </c>
    </row>
    <row r="271" spans="20:24">
      <c r="T271" s="20" t="str">
        <f t="shared" si="23"/>
        <v/>
      </c>
      <c r="U271" s="20" t="str">
        <f t="shared" si="21"/>
        <v/>
      </c>
      <c r="V271" s="34" t="str">
        <f t="shared" si="24"/>
        <v/>
      </c>
      <c r="X271" s="35" t="str">
        <f t="shared" si="22"/>
        <v/>
      </c>
    </row>
    <row r="272" spans="20:24">
      <c r="T272" s="20" t="str">
        <f t="shared" si="23"/>
        <v/>
      </c>
      <c r="U272" s="20" t="str">
        <f t="shared" si="21"/>
        <v/>
      </c>
      <c r="V272" s="34" t="str">
        <f t="shared" si="24"/>
        <v/>
      </c>
      <c r="X272" s="35" t="str">
        <f t="shared" si="22"/>
        <v/>
      </c>
    </row>
    <row r="273" spans="20:24">
      <c r="T273" s="20" t="str">
        <f t="shared" si="23"/>
        <v/>
      </c>
      <c r="U273" s="20" t="str">
        <f t="shared" si="21"/>
        <v/>
      </c>
      <c r="V273" s="34" t="str">
        <f t="shared" si="24"/>
        <v/>
      </c>
      <c r="X273" s="35" t="str">
        <f t="shared" si="22"/>
        <v/>
      </c>
    </row>
    <row r="274" spans="20:24">
      <c r="T274" s="20" t="str">
        <f t="shared" si="23"/>
        <v/>
      </c>
      <c r="U274" s="20" t="str">
        <f t="shared" si="21"/>
        <v/>
      </c>
      <c r="V274" s="34" t="str">
        <f t="shared" si="24"/>
        <v/>
      </c>
      <c r="X274" s="35" t="str">
        <f t="shared" si="22"/>
        <v/>
      </c>
    </row>
    <row r="275" spans="20:24">
      <c r="T275" s="20" t="str">
        <f t="shared" si="23"/>
        <v/>
      </c>
      <c r="U275" s="20" t="str">
        <f t="shared" si="21"/>
        <v/>
      </c>
      <c r="V275" s="34" t="str">
        <f t="shared" si="24"/>
        <v/>
      </c>
      <c r="X275" s="35" t="str">
        <f t="shared" si="22"/>
        <v/>
      </c>
    </row>
    <row r="276" spans="20:24">
      <c r="T276" s="20" t="str">
        <f t="shared" si="23"/>
        <v/>
      </c>
      <c r="U276" s="20" t="str">
        <f t="shared" si="21"/>
        <v/>
      </c>
      <c r="V276" s="34" t="str">
        <f t="shared" si="24"/>
        <v/>
      </c>
      <c r="X276" s="35" t="str">
        <f t="shared" si="22"/>
        <v/>
      </c>
    </row>
    <row r="277" spans="20:24">
      <c r="T277" s="20" t="str">
        <f t="shared" si="23"/>
        <v/>
      </c>
      <c r="U277" s="20" t="str">
        <f t="shared" si="21"/>
        <v/>
      </c>
      <c r="V277" s="34" t="str">
        <f t="shared" si="24"/>
        <v/>
      </c>
      <c r="X277" s="35" t="str">
        <f t="shared" si="22"/>
        <v/>
      </c>
    </row>
    <row r="278" spans="20:24">
      <c r="T278" s="20" t="str">
        <f t="shared" si="23"/>
        <v/>
      </c>
      <c r="U278" s="20" t="str">
        <f t="shared" si="21"/>
        <v/>
      </c>
      <c r="V278" s="34" t="str">
        <f t="shared" si="24"/>
        <v/>
      </c>
      <c r="X278" s="35" t="str">
        <f t="shared" si="22"/>
        <v/>
      </c>
    </row>
    <row r="279" spans="20:24">
      <c r="T279" s="20" t="str">
        <f t="shared" si="23"/>
        <v/>
      </c>
      <c r="U279" s="20" t="str">
        <f t="shared" si="21"/>
        <v/>
      </c>
      <c r="V279" s="34" t="str">
        <f t="shared" si="24"/>
        <v/>
      </c>
      <c r="X279" s="35" t="str">
        <f t="shared" si="22"/>
        <v/>
      </c>
    </row>
    <row r="280" spans="20:24">
      <c r="T280" s="20" t="str">
        <f t="shared" si="23"/>
        <v/>
      </c>
      <c r="U280" s="20" t="str">
        <f t="shared" si="21"/>
        <v/>
      </c>
      <c r="V280" s="34" t="str">
        <f t="shared" si="24"/>
        <v/>
      </c>
      <c r="X280" s="35" t="str">
        <f t="shared" si="22"/>
        <v/>
      </c>
    </row>
    <row r="281" spans="20:24">
      <c r="T281" s="20" t="str">
        <f t="shared" si="23"/>
        <v/>
      </c>
      <c r="U281" s="20" t="str">
        <f t="shared" si="21"/>
        <v/>
      </c>
      <c r="V281" s="34" t="str">
        <f t="shared" si="24"/>
        <v/>
      </c>
      <c r="X281" s="35" t="str">
        <f t="shared" si="22"/>
        <v/>
      </c>
    </row>
    <row r="282" spans="20:24">
      <c r="T282" s="20" t="str">
        <f t="shared" si="23"/>
        <v/>
      </c>
      <c r="U282" s="20" t="str">
        <f t="shared" si="21"/>
        <v/>
      </c>
      <c r="V282" s="34" t="str">
        <f t="shared" si="24"/>
        <v/>
      </c>
      <c r="X282" s="35" t="str">
        <f t="shared" si="22"/>
        <v/>
      </c>
    </row>
    <row r="283" spans="20:24">
      <c r="T283" s="20" t="str">
        <f t="shared" si="23"/>
        <v/>
      </c>
      <c r="U283" s="20" t="str">
        <f t="shared" si="21"/>
        <v/>
      </c>
      <c r="V283" s="34" t="str">
        <f t="shared" si="24"/>
        <v/>
      </c>
      <c r="X283" s="35" t="str">
        <f t="shared" ref="X283:X300" si="25">IF(W283&lt;&gt;"",F283 - (SUM(G283:S283)),"")</f>
        <v/>
      </c>
    </row>
    <row r="284" spans="20:24">
      <c r="T284" s="20" t="str">
        <f t="shared" si="23"/>
        <v/>
      </c>
      <c r="U284" s="20" t="str">
        <f t="shared" si="21"/>
        <v/>
      </c>
      <c r="V284" s="34" t="str">
        <f t="shared" si="24"/>
        <v/>
      </c>
      <c r="X284" s="35" t="str">
        <f t="shared" si="25"/>
        <v/>
      </c>
    </row>
    <row r="285" spans="20:24">
      <c r="T285" s="20" t="str">
        <f t="shared" si="23"/>
        <v/>
      </c>
      <c r="U285" s="20" t="str">
        <f t="shared" si="21"/>
        <v/>
      </c>
      <c r="V285" s="34" t="str">
        <f t="shared" si="24"/>
        <v/>
      </c>
      <c r="X285" s="35" t="str">
        <f t="shared" si="25"/>
        <v/>
      </c>
    </row>
    <row r="286" spans="20:24">
      <c r="T286" s="20" t="str">
        <f t="shared" si="23"/>
        <v/>
      </c>
      <c r="U286" s="20" t="str">
        <f t="shared" si="21"/>
        <v/>
      </c>
      <c r="V286" s="34" t="str">
        <f t="shared" si="24"/>
        <v/>
      </c>
      <c r="X286" s="35" t="str">
        <f t="shared" si="25"/>
        <v/>
      </c>
    </row>
    <row r="287" spans="20:24">
      <c r="T287" s="20" t="str">
        <f t="shared" si="23"/>
        <v/>
      </c>
      <c r="U287" s="20" t="str">
        <f t="shared" si="21"/>
        <v/>
      </c>
      <c r="V287" s="34" t="str">
        <f t="shared" si="24"/>
        <v/>
      </c>
      <c r="X287" s="35" t="str">
        <f t="shared" si="25"/>
        <v/>
      </c>
    </row>
    <row r="288" spans="20:24">
      <c r="T288" s="20" t="str">
        <f t="shared" si="23"/>
        <v/>
      </c>
      <c r="U288" s="20" t="str">
        <f t="shared" si="21"/>
        <v/>
      </c>
      <c r="V288" s="34" t="str">
        <f t="shared" si="24"/>
        <v/>
      </c>
      <c r="X288" s="35" t="str">
        <f t="shared" si="25"/>
        <v/>
      </c>
    </row>
    <row r="289" spans="20:24">
      <c r="T289" s="20" t="str">
        <f t="shared" si="23"/>
        <v/>
      </c>
      <c r="U289" s="20" t="str">
        <f t="shared" si="21"/>
        <v/>
      </c>
      <c r="V289" s="34" t="str">
        <f t="shared" si="24"/>
        <v/>
      </c>
      <c r="X289" s="35" t="str">
        <f t="shared" si="25"/>
        <v/>
      </c>
    </row>
    <row r="290" spans="20:24">
      <c r="T290" s="20" t="str">
        <f t="shared" si="23"/>
        <v/>
      </c>
      <c r="U290" s="20" t="str">
        <f t="shared" si="21"/>
        <v/>
      </c>
      <c r="V290" s="34" t="str">
        <f t="shared" si="24"/>
        <v/>
      </c>
      <c r="X290" s="35" t="str">
        <f t="shared" si="25"/>
        <v/>
      </c>
    </row>
    <row r="291" spans="20:24">
      <c r="T291" s="20" t="str">
        <f t="shared" si="23"/>
        <v/>
      </c>
      <c r="U291" s="20" t="str">
        <f t="shared" si="21"/>
        <v/>
      </c>
      <c r="V291" s="34" t="str">
        <f t="shared" si="24"/>
        <v/>
      </c>
      <c r="X291" s="35" t="str">
        <f t="shared" si="25"/>
        <v/>
      </c>
    </row>
    <row r="292" spans="20:24">
      <c r="T292" s="20" t="str">
        <f t="shared" si="23"/>
        <v/>
      </c>
      <c r="U292" s="20" t="str">
        <f t="shared" si="21"/>
        <v/>
      </c>
      <c r="V292" s="34" t="str">
        <f t="shared" si="24"/>
        <v/>
      </c>
      <c r="X292" s="35" t="str">
        <f t="shared" si="25"/>
        <v/>
      </c>
    </row>
    <row r="293" spans="20:24">
      <c r="T293" s="20" t="str">
        <f t="shared" si="23"/>
        <v/>
      </c>
      <c r="U293" s="20" t="str">
        <f t="shared" ref="U293:U300" si="26">IF(W293&lt;&gt;0,0,IF(AND(ISBLANK(E293),ISBLANK(F293),ISBLANK(G293),ISBLANK(H293),ISBLANK(I293),ISBLANK(J293),ISBLANK(K293), ISBLANK(L293), ISBLANK(M293), ISBLANK(N293), ISBLANK(O293), ISBLANK(P293), ISBLANK(Q293), ISBLANK(R293), ISBLANK(S293)),"", (F293+E293)-T293))</f>
        <v/>
      </c>
      <c r="V293" s="34" t="str">
        <f t="shared" si="24"/>
        <v/>
      </c>
      <c r="X293" s="35" t="str">
        <f t="shared" si="25"/>
        <v/>
      </c>
    </row>
    <row r="294" spans="20:24">
      <c r="T294" s="20" t="str">
        <f t="shared" si="23"/>
        <v/>
      </c>
      <c r="U294" s="20" t="str">
        <f t="shared" si="26"/>
        <v/>
      </c>
      <c r="V294" s="34" t="str">
        <f t="shared" si="24"/>
        <v/>
      </c>
      <c r="X294" s="35" t="str">
        <f t="shared" si="25"/>
        <v/>
      </c>
    </row>
    <row r="295" spans="20:24">
      <c r="T295" s="20" t="str">
        <f t="shared" si="23"/>
        <v/>
      </c>
      <c r="U295" s="20" t="str">
        <f t="shared" si="26"/>
        <v/>
      </c>
      <c r="V295" s="34" t="str">
        <f t="shared" si="24"/>
        <v/>
      </c>
      <c r="X295" s="35" t="str">
        <f t="shared" si="25"/>
        <v/>
      </c>
    </row>
    <row r="296" spans="20:24">
      <c r="T296" s="20" t="str">
        <f t="shared" si="23"/>
        <v/>
      </c>
      <c r="U296" s="20" t="str">
        <f t="shared" si="26"/>
        <v/>
      </c>
      <c r="V296" s="34" t="str">
        <f t="shared" si="24"/>
        <v/>
      </c>
      <c r="X296" s="35" t="str">
        <f t="shared" si="25"/>
        <v/>
      </c>
    </row>
    <row r="297" spans="20:24">
      <c r="T297" s="20" t="str">
        <f t="shared" si="23"/>
        <v/>
      </c>
      <c r="U297" s="20" t="str">
        <f t="shared" si="26"/>
        <v/>
      </c>
      <c r="V297" s="34" t="str">
        <f t="shared" si="24"/>
        <v/>
      </c>
      <c r="X297" s="35" t="str">
        <f t="shared" si="25"/>
        <v/>
      </c>
    </row>
    <row r="298" spans="20:24">
      <c r="T298" s="20" t="str">
        <f t="shared" si="23"/>
        <v/>
      </c>
      <c r="U298" s="20" t="str">
        <f t="shared" si="26"/>
        <v/>
      </c>
      <c r="V298" s="34" t="str">
        <f t="shared" si="24"/>
        <v/>
      </c>
      <c r="X298" s="35" t="str">
        <f t="shared" si="25"/>
        <v/>
      </c>
    </row>
    <row r="299" spans="20:24">
      <c r="T299" s="20" t="str">
        <f t="shared" si="23"/>
        <v/>
      </c>
      <c r="U299" s="20" t="str">
        <f t="shared" si="26"/>
        <v/>
      </c>
      <c r="V299" s="34" t="str">
        <f t="shared" si="24"/>
        <v/>
      </c>
      <c r="X299" s="35" t="str">
        <f t="shared" si="25"/>
        <v/>
      </c>
    </row>
    <row r="300" spans="20:24">
      <c r="T300" s="20" t="str">
        <f t="shared" si="23"/>
        <v/>
      </c>
      <c r="U300" s="20" t="str">
        <f t="shared" si="26"/>
        <v/>
      </c>
      <c r="V300" s="34" t="str">
        <f t="shared" si="24"/>
        <v/>
      </c>
      <c r="X300" s="35" t="str">
        <f t="shared" si="25"/>
        <v/>
      </c>
    </row>
    <row r="301" spans="20:24">
      <c r="T301" s="20" t="str">
        <f t="shared" si="23"/>
        <v/>
      </c>
    </row>
  </sheetData>
  <sheetProtection sheet="1" formatColumns="0" formatRows="0" insertHyperlinks="0" sort="0" autoFilter="0" pivotTables="0"/>
  <protectedRanges>
    <protectedRange sqref="A1:X1048576" name="AllowSortRange"/>
  </protectedRanges>
  <autoFilter ref="A3:X301">
    <sortState ref="A4:X301">
      <sortCondition ref="A3:A301"/>
    </sortState>
  </autoFilter>
  <mergeCells count="1">
    <mergeCell ref="A1:X1"/>
  </mergeCells>
  <conditionalFormatting sqref="A4:U1048576">
    <cfRule type="expression" dxfId="39" priority="74" stopIfTrue="1">
      <formula>$W4&lt;&gt;""</formula>
    </cfRule>
    <cfRule type="expression" priority="75" stopIfTrue="1">
      <formula>$B4=""</formula>
    </cfRule>
    <cfRule type="expression" dxfId="38" priority="76" stopIfTrue="1">
      <formula>$U4&lt;0</formula>
    </cfRule>
    <cfRule type="expression" dxfId="37" priority="77">
      <formula>AND($U4&gt;0, $U4&lt;&gt;"")</formula>
    </cfRule>
    <cfRule type="expression" dxfId="36" priority="78">
      <formula>AND($U4=0, $U4&lt;&gt;"")</formula>
    </cfRule>
  </conditionalFormatting>
  <conditionalFormatting sqref="V2:V1048576">
    <cfRule type="dataBar" priority="41">
      <dataBar>
        <cfvo type="num" val="0"/>
        <cfvo type="num" val="1"/>
        <color rgb="FFF79646"/>
      </dataBar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XFC301"/>
  <sheetViews>
    <sheetView zoomScale="80" zoomScaleNormal="80" workbookViewId="0">
      <pane ySplit="3" topLeftCell="A4" activePane="bottomLeft" state="frozen"/>
      <selection activeCell="D1" sqref="D1"/>
      <selection pane="bottomLeft" activeCell="U20" sqref="U20"/>
    </sheetView>
  </sheetViews>
  <sheetFormatPr defaultColWidth="13" defaultRowHeight="17.25"/>
  <cols>
    <col min="1" max="1" width="35.140625" style="36" customWidth="1"/>
    <col min="2" max="2" width="7.7109375" style="37" customWidth="1"/>
    <col min="3" max="3" width="8.7109375" style="38" customWidth="1"/>
    <col min="4" max="4" width="10.7109375" style="38" bestFit="1" customWidth="1"/>
    <col min="5" max="5" width="13.5703125" style="38" customWidth="1"/>
    <col min="6" max="6" width="13.85546875" style="38" customWidth="1"/>
    <col min="7" max="7" width="15.42578125" style="38" customWidth="1"/>
    <col min="8" max="8" width="7.28515625" style="41" bestFit="1" customWidth="1"/>
    <col min="9" max="10" width="8.42578125" style="38" customWidth="1"/>
    <col min="11" max="11" width="9.7109375" style="38" customWidth="1"/>
    <col min="12" max="13" width="8.7109375" style="38" customWidth="1"/>
    <col min="14" max="14" width="9.28515625" style="38" customWidth="1"/>
    <col min="15" max="15" width="8.28515625" style="38" customWidth="1"/>
    <col min="16" max="16" width="8" style="38" customWidth="1"/>
    <col min="17" max="18" width="6.42578125" style="38" bestFit="1" customWidth="1"/>
    <col min="19" max="19" width="6.42578125" style="38" customWidth="1"/>
    <col min="20" max="20" width="11.42578125" style="54" bestFit="1" customWidth="1"/>
    <col min="21" max="21" width="9.42578125" style="51" bestFit="1" customWidth="1"/>
    <col min="22" max="22" width="26.7109375" style="52" customWidth="1"/>
    <col min="23" max="23" width="13" style="38"/>
    <col min="24" max="24" width="17.42578125" style="53" bestFit="1" customWidth="1"/>
    <col min="25" max="16384" width="13" style="21"/>
  </cols>
  <sheetData>
    <row r="1" spans="1:445" ht="18.75">
      <c r="A1" s="296" t="s">
        <v>1294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8"/>
    </row>
    <row r="2" spans="1:445" s="22" customFormat="1" ht="18.75">
      <c r="A2" s="22" t="s">
        <v>1</v>
      </c>
      <c r="B2" s="23"/>
      <c r="C2" s="23">
        <f>SUM(C4:C1048576)</f>
        <v>10148</v>
      </c>
      <c r="D2" s="23"/>
      <c r="E2" s="23">
        <f t="shared" ref="E2:T2" si="0">SUM(E4:E1048576)</f>
        <v>2170</v>
      </c>
      <c r="F2" s="23">
        <f t="shared" si="0"/>
        <v>114250</v>
      </c>
      <c r="G2" s="23">
        <f t="shared" si="0"/>
        <v>15221</v>
      </c>
      <c r="H2" s="23">
        <f t="shared" si="0"/>
        <v>3815</v>
      </c>
      <c r="I2" s="23">
        <f t="shared" si="0"/>
        <v>11118</v>
      </c>
      <c r="J2" s="23">
        <f t="shared" si="0"/>
        <v>10410</v>
      </c>
      <c r="K2" s="23">
        <f t="shared" si="0"/>
        <v>10319</v>
      </c>
      <c r="L2" s="23">
        <f t="shared" si="0"/>
        <v>10392</v>
      </c>
      <c r="M2" s="23">
        <f t="shared" si="0"/>
        <v>10547</v>
      </c>
      <c r="N2" s="23">
        <f t="shared" si="0"/>
        <v>10247</v>
      </c>
      <c r="O2" s="23">
        <f t="shared" si="0"/>
        <v>9958</v>
      </c>
      <c r="P2" s="23">
        <f t="shared" si="0"/>
        <v>8587</v>
      </c>
      <c r="Q2" s="23">
        <f t="shared" si="0"/>
        <v>772</v>
      </c>
      <c r="R2" s="23">
        <f t="shared" si="0"/>
        <v>281</v>
      </c>
      <c r="S2" s="23">
        <f t="shared" si="0"/>
        <v>0</v>
      </c>
      <c r="T2" s="23">
        <f t="shared" si="0"/>
        <v>101667</v>
      </c>
      <c r="U2" s="23">
        <f>SUMIF(U4:U1048576,"&gt;=0")</f>
        <v>7481</v>
      </c>
      <c r="V2" s="24">
        <f>IF(AND(ISBLANK(E2),ISBLANK(F2), ISBLANK(G2), ISBLANK(H2), ISBLANK(I2), ISBLANK(J2), ISBLANK(K2), ISBLANK(L2), ISBLANK(M2),ISBLANK(N2), ISBLANK(O2), ISBLANK(P2), ISBLANK(Q2), ISBLANK(R2), ISBLANK(S2)), "",IFERROR(((F2+E2)-U2)/(F2+E2),""))</f>
        <v>0.93574128156674108</v>
      </c>
      <c r="W2" s="23">
        <f>COUNTA(W4:W1048576)</f>
        <v>13</v>
      </c>
      <c r="X2" s="23">
        <f>SUM(X4:X300)</f>
        <v>6183</v>
      </c>
    </row>
    <row r="3" spans="1:445" ht="19.5" thickBot="1">
      <c r="A3" s="25" t="s">
        <v>2</v>
      </c>
      <c r="B3" s="26" t="s">
        <v>3</v>
      </c>
      <c r="C3" s="27" t="s">
        <v>4</v>
      </c>
      <c r="D3" s="27" t="s">
        <v>5</v>
      </c>
      <c r="E3" s="27" t="s">
        <v>6</v>
      </c>
      <c r="F3" s="27" t="s">
        <v>7</v>
      </c>
      <c r="G3" s="27" t="s">
        <v>8</v>
      </c>
      <c r="H3" s="27" t="s">
        <v>9</v>
      </c>
      <c r="I3" s="27" t="s">
        <v>10</v>
      </c>
      <c r="J3" s="27" t="s">
        <v>11</v>
      </c>
      <c r="K3" s="27" t="s">
        <v>12</v>
      </c>
      <c r="L3" s="27" t="s">
        <v>13</v>
      </c>
      <c r="M3" s="27" t="s">
        <v>14</v>
      </c>
      <c r="N3" s="27" t="s">
        <v>15</v>
      </c>
      <c r="O3" s="27" t="s">
        <v>16</v>
      </c>
      <c r="P3" s="27" t="s">
        <v>17</v>
      </c>
      <c r="Q3" s="27" t="s">
        <v>18</v>
      </c>
      <c r="R3" s="27" t="s">
        <v>19</v>
      </c>
      <c r="S3" s="27" t="s">
        <v>20</v>
      </c>
      <c r="T3" s="28" t="s">
        <v>21</v>
      </c>
      <c r="U3" s="28" t="s">
        <v>22</v>
      </c>
      <c r="V3" s="29" t="s">
        <v>23</v>
      </c>
      <c r="W3" s="30" t="s">
        <v>24</v>
      </c>
      <c r="X3" s="30" t="s">
        <v>25</v>
      </c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  <c r="FY3" s="31"/>
      <c r="FZ3" s="31"/>
      <c r="GA3" s="31"/>
      <c r="GB3" s="31"/>
      <c r="GC3" s="31"/>
      <c r="GD3" s="31"/>
      <c r="GE3" s="31"/>
      <c r="GF3" s="31"/>
      <c r="GG3" s="31"/>
      <c r="GH3" s="31"/>
      <c r="GI3" s="31"/>
      <c r="GJ3" s="31"/>
      <c r="GK3" s="31"/>
      <c r="GL3" s="31"/>
      <c r="GM3" s="31"/>
      <c r="GN3" s="31"/>
      <c r="GO3" s="31"/>
      <c r="GP3" s="31"/>
      <c r="GQ3" s="31"/>
      <c r="GR3" s="3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1"/>
      <c r="HF3" s="31"/>
      <c r="HG3" s="31"/>
      <c r="HH3" s="31"/>
      <c r="HI3" s="31"/>
      <c r="HJ3" s="31"/>
      <c r="HK3" s="31"/>
      <c r="HL3" s="31"/>
      <c r="HM3" s="31"/>
      <c r="HN3" s="31"/>
      <c r="HO3" s="31"/>
      <c r="HP3" s="31"/>
      <c r="HQ3" s="31"/>
      <c r="HR3" s="31"/>
      <c r="HS3" s="31"/>
      <c r="HT3" s="31"/>
      <c r="HU3" s="31"/>
      <c r="HV3" s="31"/>
      <c r="HW3" s="31"/>
      <c r="HX3" s="31"/>
      <c r="HY3" s="31"/>
      <c r="HZ3" s="31"/>
      <c r="IA3" s="31"/>
      <c r="IB3" s="31"/>
      <c r="IC3" s="31"/>
      <c r="ID3" s="31"/>
      <c r="IE3" s="31"/>
      <c r="IF3" s="31"/>
      <c r="IG3" s="31"/>
      <c r="IH3" s="31"/>
      <c r="II3" s="31"/>
      <c r="IJ3" s="31"/>
      <c r="IK3" s="31"/>
      <c r="IL3" s="31"/>
      <c r="IM3" s="31"/>
      <c r="IN3" s="31"/>
      <c r="IO3" s="31"/>
      <c r="IP3" s="31"/>
      <c r="IQ3" s="31"/>
      <c r="IR3" s="31"/>
      <c r="IS3" s="31"/>
      <c r="IT3" s="31"/>
      <c r="IU3" s="31"/>
      <c r="IV3" s="31"/>
      <c r="IW3" s="31"/>
      <c r="IX3" s="31"/>
      <c r="IY3" s="31"/>
      <c r="IZ3" s="31"/>
      <c r="JA3" s="31"/>
      <c r="JB3" s="31"/>
      <c r="JC3" s="31"/>
      <c r="JD3" s="31"/>
      <c r="JE3" s="31"/>
      <c r="JF3" s="31"/>
      <c r="JG3" s="31"/>
      <c r="JH3" s="31"/>
      <c r="JI3" s="31"/>
      <c r="JJ3" s="31"/>
      <c r="JK3" s="31"/>
      <c r="JL3" s="31"/>
      <c r="JM3" s="31"/>
      <c r="JN3" s="31"/>
      <c r="JO3" s="31"/>
      <c r="JP3" s="31"/>
      <c r="JQ3" s="31"/>
      <c r="JR3" s="31"/>
      <c r="JS3" s="31"/>
      <c r="JT3" s="31"/>
      <c r="JU3" s="31"/>
      <c r="JV3" s="31"/>
      <c r="JW3" s="31"/>
      <c r="JX3" s="31"/>
      <c r="JY3" s="31"/>
      <c r="JZ3" s="31"/>
      <c r="KA3" s="31"/>
      <c r="KB3" s="31"/>
      <c r="KC3" s="31"/>
      <c r="KD3" s="31"/>
      <c r="KE3" s="31"/>
      <c r="KF3" s="31"/>
      <c r="KG3" s="31"/>
      <c r="KH3" s="31"/>
      <c r="KI3" s="31"/>
      <c r="KJ3" s="31"/>
      <c r="KK3" s="31"/>
      <c r="KL3" s="31"/>
      <c r="KM3" s="31"/>
      <c r="KN3" s="31"/>
      <c r="KO3" s="31"/>
      <c r="KP3" s="31"/>
      <c r="KQ3" s="31"/>
      <c r="KR3" s="31"/>
      <c r="KS3" s="31"/>
      <c r="KT3" s="31"/>
      <c r="KU3" s="31"/>
      <c r="KV3" s="31"/>
      <c r="KW3" s="31"/>
      <c r="KX3" s="31"/>
      <c r="KY3" s="31"/>
      <c r="KZ3" s="31"/>
      <c r="LA3" s="31"/>
      <c r="LB3" s="31"/>
      <c r="LC3" s="31"/>
      <c r="LD3" s="31"/>
      <c r="LE3" s="31"/>
      <c r="LF3" s="31"/>
      <c r="LG3" s="31"/>
      <c r="LH3" s="31"/>
      <c r="LI3" s="31"/>
      <c r="LJ3" s="31"/>
      <c r="LK3" s="31"/>
      <c r="LL3" s="31"/>
      <c r="LM3" s="31"/>
      <c r="LN3" s="31"/>
      <c r="LO3" s="31"/>
      <c r="LP3" s="31"/>
      <c r="LQ3" s="31"/>
      <c r="LR3" s="31"/>
      <c r="LS3" s="31"/>
      <c r="LT3" s="31"/>
      <c r="LU3" s="31"/>
      <c r="LV3" s="31"/>
      <c r="LW3" s="31"/>
      <c r="LX3" s="31"/>
      <c r="LY3" s="31"/>
      <c r="LZ3" s="31"/>
      <c r="MA3" s="31"/>
      <c r="MB3" s="31"/>
      <c r="MC3" s="31"/>
      <c r="MD3" s="31"/>
      <c r="ME3" s="31"/>
      <c r="MF3" s="31"/>
      <c r="MG3" s="31"/>
      <c r="MH3" s="31"/>
      <c r="MI3" s="31"/>
      <c r="MJ3" s="31"/>
      <c r="MK3" s="31"/>
      <c r="ML3" s="31"/>
      <c r="MM3" s="31"/>
      <c r="MN3" s="31"/>
      <c r="MO3" s="31"/>
      <c r="MP3" s="31"/>
      <c r="MQ3" s="31"/>
      <c r="MR3" s="31"/>
      <c r="MS3" s="31"/>
      <c r="MT3" s="31"/>
      <c r="MU3" s="31"/>
      <c r="MV3" s="31"/>
      <c r="MW3" s="31"/>
      <c r="MX3" s="31"/>
      <c r="MY3" s="31"/>
      <c r="MZ3" s="31"/>
      <c r="NA3" s="31"/>
      <c r="NB3" s="31"/>
      <c r="NC3" s="31"/>
      <c r="ND3" s="31"/>
      <c r="NE3" s="31"/>
      <c r="NF3" s="31"/>
      <c r="NG3" s="31"/>
      <c r="NH3" s="31"/>
      <c r="NI3" s="31"/>
      <c r="NJ3" s="31"/>
      <c r="NK3" s="31"/>
      <c r="NL3" s="31"/>
      <c r="NM3" s="31"/>
      <c r="NN3" s="31"/>
      <c r="NO3" s="31"/>
      <c r="NP3" s="31"/>
      <c r="NQ3" s="31"/>
      <c r="NR3" s="31"/>
      <c r="NS3" s="31"/>
      <c r="NT3" s="31"/>
      <c r="NU3" s="31"/>
      <c r="NV3" s="31"/>
      <c r="NW3" s="31"/>
      <c r="NX3" s="31"/>
      <c r="NY3" s="31"/>
      <c r="NZ3" s="31"/>
      <c r="OA3" s="31"/>
      <c r="OB3" s="31"/>
      <c r="OC3" s="31"/>
      <c r="OD3" s="31"/>
      <c r="OE3" s="31"/>
      <c r="OF3" s="31"/>
      <c r="OG3" s="31"/>
      <c r="OH3" s="31"/>
      <c r="OI3" s="31"/>
      <c r="OJ3" s="31"/>
      <c r="OK3" s="31"/>
      <c r="OL3" s="31"/>
      <c r="OM3" s="31"/>
      <c r="ON3" s="31"/>
      <c r="OO3" s="31"/>
      <c r="OP3" s="31"/>
      <c r="OQ3" s="31"/>
      <c r="OR3" s="31"/>
      <c r="OS3" s="31"/>
      <c r="OT3" s="31"/>
      <c r="OU3" s="31"/>
      <c r="OV3" s="31"/>
      <c r="OW3" s="31"/>
      <c r="OX3" s="31"/>
      <c r="OY3" s="31"/>
      <c r="OZ3" s="31"/>
      <c r="PA3" s="31"/>
      <c r="PB3" s="31"/>
      <c r="PC3" s="31"/>
      <c r="PD3" s="31"/>
      <c r="PE3" s="31"/>
      <c r="PF3" s="31"/>
      <c r="PG3" s="31"/>
      <c r="PH3" s="31"/>
      <c r="PI3" s="31"/>
      <c r="PJ3" s="31"/>
      <c r="PK3" s="31"/>
      <c r="PL3" s="31"/>
      <c r="PM3" s="31"/>
      <c r="PN3" s="31"/>
      <c r="PO3" s="31"/>
      <c r="PP3" s="31"/>
      <c r="PQ3" s="31"/>
      <c r="PR3" s="31"/>
      <c r="PS3" s="31"/>
      <c r="PT3" s="31"/>
      <c r="PU3" s="31"/>
      <c r="PV3" s="31"/>
      <c r="PW3" s="31"/>
      <c r="PX3" s="31"/>
      <c r="PY3" s="31"/>
      <c r="PZ3" s="31"/>
      <c r="QA3" s="31"/>
      <c r="QB3" s="31"/>
      <c r="QC3" s="31"/>
    </row>
    <row r="4" spans="1:445" s="36" customFormat="1" ht="16.5" customHeight="1">
      <c r="A4" s="32" t="s">
        <v>36</v>
      </c>
      <c r="B4" s="33" t="s">
        <v>45</v>
      </c>
      <c r="C4" s="33">
        <v>85</v>
      </c>
      <c r="D4" s="33" t="s">
        <v>174</v>
      </c>
      <c r="E4" s="33">
        <v>160</v>
      </c>
      <c r="F4" s="33">
        <v>705</v>
      </c>
      <c r="G4" s="33">
        <v>65</v>
      </c>
      <c r="H4" s="33"/>
      <c r="I4" s="33">
        <v>100</v>
      </c>
      <c r="J4" s="33">
        <v>100</v>
      </c>
      <c r="K4" s="33">
        <v>100</v>
      </c>
      <c r="L4" s="33">
        <v>100</v>
      </c>
      <c r="M4" s="33">
        <v>100</v>
      </c>
      <c r="N4" s="33">
        <v>100</v>
      </c>
      <c r="O4" s="33">
        <v>200</v>
      </c>
      <c r="P4" s="33"/>
      <c r="Q4" s="33"/>
      <c r="R4" s="33"/>
      <c r="S4" s="33"/>
      <c r="T4" s="20">
        <f t="shared" ref="T4:T67" si="1">IF(AND(ISBLANK(E4),ISBLANK(F4),ISBLANK(G4),ISBLANK(H4),ISBLANK(I4),ISBLANK(J4),ISBLANK(K4), ISBLANK(L4), ISBLANK(M4), ISBLANK(N4), ISBLANK(O4), ISBLANK(P4), ISBLANK(Q4), ISBLANK(R4), ISBLANK(S4)),"",SUM(G4:S4))</f>
        <v>865</v>
      </c>
      <c r="U4" s="20">
        <f t="shared" ref="U4:U67" si="2">IF(W4&lt;&gt;0,0,IF(AND(ISBLANK(E4),ISBLANK(F4),ISBLANK(G4),ISBLANK(H4),ISBLANK(I4),ISBLANK(J4),ISBLANK(K4), ISBLANK(L4), ISBLANK(M4), ISBLANK(N4), ISBLANK(O4), ISBLANK(P4), ISBLANK(Q4), ISBLANK(R4), ISBLANK(S4)),"", (F4+E4)-T4))</f>
        <v>0</v>
      </c>
      <c r="V4" s="34">
        <f t="shared" ref="V4:V67" si="3">IF(AND(ISBLANK(E4),ISBLANK(F4), ISBLANK(G4), ISBLANK(H4), ISBLANK(I4), ISBLANK(J4), ISBLANK(K4), ISBLANK(L4), ISBLANK(M4),ISBLANK(N4), ISBLANK(O4), ISBLANK(P4), ISBLANK(Q4), ISBLANK(R4), ISBLANK(S4)), "",IFERROR(((F4+E4)-U4)/(F4+E4),""))</f>
        <v>1</v>
      </c>
      <c r="W4" s="33"/>
      <c r="X4" s="35" t="str">
        <f t="shared" ref="X4:X35" si="4">IF(W4&lt;&gt;"",F4 - (SUM(G4:S4)),"")</f>
        <v/>
      </c>
    </row>
    <row r="5" spans="1:445" s="36" customFormat="1" ht="15.75">
      <c r="A5" s="36" t="s">
        <v>1297</v>
      </c>
      <c r="B5" s="33" t="s">
        <v>27</v>
      </c>
      <c r="C5" s="33">
        <v>55</v>
      </c>
      <c r="D5" s="33" t="s">
        <v>33</v>
      </c>
      <c r="E5" s="33"/>
      <c r="F5" s="33">
        <v>445</v>
      </c>
      <c r="G5" s="33">
        <v>65</v>
      </c>
      <c r="H5" s="33"/>
      <c r="I5" s="33">
        <v>48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20">
        <f t="shared" si="1"/>
        <v>113</v>
      </c>
      <c r="U5" s="20">
        <f t="shared" si="2"/>
        <v>0</v>
      </c>
      <c r="V5" s="34">
        <f t="shared" si="3"/>
        <v>1</v>
      </c>
      <c r="W5" s="37" t="s">
        <v>45</v>
      </c>
      <c r="X5" s="35">
        <f t="shared" si="4"/>
        <v>332</v>
      </c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  <c r="EM5" s="31"/>
      <c r="EN5" s="31"/>
      <c r="EO5" s="31"/>
      <c r="EP5" s="31"/>
      <c r="EQ5" s="31"/>
      <c r="ER5" s="31"/>
      <c r="ES5" s="31"/>
      <c r="ET5" s="31"/>
      <c r="EU5" s="31"/>
      <c r="EV5" s="31"/>
      <c r="EW5" s="31"/>
      <c r="EX5" s="31"/>
      <c r="EY5" s="31"/>
      <c r="EZ5" s="31"/>
      <c r="FA5" s="31"/>
      <c r="FB5" s="31"/>
      <c r="FC5" s="31"/>
      <c r="FD5" s="31"/>
      <c r="FE5" s="31"/>
      <c r="FF5" s="31"/>
      <c r="FG5" s="31"/>
      <c r="FH5" s="31"/>
      <c r="FI5" s="31"/>
      <c r="FJ5" s="31"/>
      <c r="FK5" s="31"/>
      <c r="FL5" s="31"/>
      <c r="FM5" s="31"/>
      <c r="FN5" s="31"/>
      <c r="FO5" s="31"/>
      <c r="FP5" s="31"/>
      <c r="FQ5" s="31"/>
      <c r="FR5" s="31"/>
      <c r="FS5" s="31"/>
      <c r="FT5" s="31"/>
      <c r="FU5" s="31"/>
      <c r="FV5" s="31"/>
      <c r="FW5" s="31"/>
      <c r="FX5" s="31"/>
      <c r="FY5" s="31"/>
      <c r="FZ5" s="31"/>
      <c r="GA5" s="31"/>
      <c r="GB5" s="31"/>
      <c r="GC5" s="31"/>
      <c r="GD5" s="31"/>
      <c r="GE5" s="31"/>
      <c r="GF5" s="31"/>
      <c r="GG5" s="31"/>
      <c r="GH5" s="31"/>
      <c r="GI5" s="31"/>
      <c r="GJ5" s="31"/>
      <c r="GK5" s="31"/>
      <c r="GL5" s="31"/>
      <c r="GM5" s="31"/>
      <c r="GN5" s="31"/>
      <c r="GO5" s="31"/>
      <c r="GP5" s="31"/>
      <c r="GQ5" s="31"/>
      <c r="GR5" s="31"/>
      <c r="GS5" s="31"/>
      <c r="GT5" s="31"/>
      <c r="GU5" s="31"/>
      <c r="GV5" s="31"/>
      <c r="GW5" s="31"/>
      <c r="GX5" s="31"/>
      <c r="GY5" s="31"/>
      <c r="GZ5" s="31"/>
      <c r="HA5" s="31"/>
      <c r="HB5" s="31"/>
      <c r="HC5" s="31"/>
      <c r="HD5" s="31"/>
      <c r="HE5" s="31"/>
      <c r="HF5" s="31"/>
      <c r="HG5" s="31"/>
      <c r="HH5" s="31"/>
      <c r="HI5" s="31"/>
      <c r="HJ5" s="31"/>
      <c r="HK5" s="31"/>
      <c r="HL5" s="31"/>
      <c r="HM5" s="31"/>
      <c r="HN5" s="31"/>
      <c r="HO5" s="31"/>
      <c r="HP5" s="31"/>
      <c r="HQ5" s="31"/>
      <c r="HR5" s="31"/>
      <c r="HS5" s="31"/>
      <c r="HT5" s="31"/>
      <c r="HU5" s="31"/>
      <c r="HV5" s="31"/>
      <c r="HW5" s="31"/>
      <c r="HX5" s="31"/>
      <c r="HY5" s="31"/>
      <c r="HZ5" s="31"/>
      <c r="IA5" s="31"/>
      <c r="IB5" s="31"/>
      <c r="IC5" s="31"/>
      <c r="ID5" s="31"/>
      <c r="IE5" s="31"/>
      <c r="IF5" s="31"/>
      <c r="IG5" s="31"/>
      <c r="IH5" s="31"/>
      <c r="II5" s="31"/>
      <c r="IJ5" s="31"/>
      <c r="IK5" s="31"/>
      <c r="IL5" s="31"/>
      <c r="IM5" s="31"/>
      <c r="IN5" s="31"/>
      <c r="IO5" s="31"/>
      <c r="IP5" s="31"/>
      <c r="IQ5" s="31"/>
      <c r="IR5" s="31"/>
      <c r="IS5" s="31"/>
      <c r="IT5" s="31"/>
      <c r="IU5" s="31"/>
      <c r="IV5" s="31"/>
      <c r="IW5" s="31"/>
      <c r="IX5" s="31"/>
      <c r="IY5" s="31"/>
      <c r="IZ5" s="31"/>
      <c r="JA5" s="31"/>
      <c r="JB5" s="31"/>
      <c r="JC5" s="31"/>
      <c r="JD5" s="31"/>
      <c r="JE5" s="31"/>
      <c r="JF5" s="31"/>
      <c r="JG5" s="31"/>
      <c r="JH5" s="31"/>
      <c r="JI5" s="31"/>
      <c r="JJ5" s="31"/>
      <c r="JK5" s="31"/>
      <c r="JL5" s="31"/>
      <c r="JM5" s="31"/>
      <c r="JN5" s="31"/>
      <c r="JO5" s="31"/>
      <c r="JP5" s="31"/>
      <c r="JQ5" s="31"/>
      <c r="JR5" s="31"/>
      <c r="JS5" s="31"/>
      <c r="JT5" s="31"/>
      <c r="JU5" s="31"/>
      <c r="JV5" s="31"/>
      <c r="JW5" s="31"/>
      <c r="JX5" s="31"/>
      <c r="JY5" s="31"/>
      <c r="JZ5" s="31"/>
      <c r="KA5" s="31"/>
      <c r="KB5" s="31"/>
      <c r="KC5" s="31"/>
      <c r="KD5" s="31"/>
      <c r="KE5" s="31"/>
      <c r="KF5" s="31"/>
      <c r="KG5" s="31"/>
      <c r="KH5" s="31"/>
      <c r="KI5" s="31"/>
      <c r="KJ5" s="31"/>
      <c r="KK5" s="31"/>
      <c r="KL5" s="31"/>
      <c r="KM5" s="31"/>
      <c r="KN5" s="31"/>
      <c r="KO5" s="31"/>
      <c r="KP5" s="31"/>
      <c r="KQ5" s="31"/>
      <c r="KR5" s="31"/>
      <c r="KS5" s="31"/>
      <c r="KT5" s="31"/>
      <c r="KU5" s="31"/>
      <c r="KV5" s="31"/>
      <c r="KW5" s="31"/>
      <c r="KX5" s="31"/>
      <c r="KY5" s="31"/>
      <c r="KZ5" s="31"/>
      <c r="LA5" s="31"/>
      <c r="LB5" s="31"/>
      <c r="LC5" s="31"/>
      <c r="LD5" s="31"/>
      <c r="LE5" s="31"/>
      <c r="LF5" s="31"/>
      <c r="LG5" s="31"/>
      <c r="LH5" s="31"/>
      <c r="LI5" s="31"/>
      <c r="LJ5" s="31"/>
      <c r="LK5" s="31"/>
      <c r="LL5" s="31"/>
      <c r="LM5" s="31"/>
      <c r="LN5" s="31"/>
      <c r="LO5" s="31"/>
      <c r="LP5" s="31"/>
      <c r="LQ5" s="31"/>
      <c r="LR5" s="31"/>
      <c r="LS5" s="31"/>
      <c r="LT5" s="31"/>
      <c r="LU5" s="31"/>
      <c r="LV5" s="31"/>
      <c r="LW5" s="31"/>
      <c r="LX5" s="31"/>
      <c r="LY5" s="31"/>
      <c r="LZ5" s="31"/>
      <c r="MA5" s="31"/>
      <c r="MB5" s="31"/>
      <c r="MC5" s="31"/>
      <c r="MD5" s="31"/>
      <c r="ME5" s="31"/>
      <c r="MF5" s="31"/>
      <c r="MG5" s="31"/>
      <c r="MH5" s="31"/>
      <c r="MI5" s="31"/>
      <c r="MJ5" s="31"/>
      <c r="MK5" s="31"/>
      <c r="ML5" s="31"/>
      <c r="MM5" s="31"/>
      <c r="MN5" s="31"/>
      <c r="MO5" s="31"/>
      <c r="MP5" s="31"/>
      <c r="MQ5" s="31"/>
      <c r="MR5" s="31"/>
      <c r="MS5" s="31"/>
      <c r="MT5" s="31"/>
      <c r="MU5" s="31"/>
      <c r="MV5" s="31"/>
      <c r="MW5" s="31"/>
      <c r="MX5" s="31"/>
      <c r="MY5" s="31"/>
      <c r="MZ5" s="31"/>
      <c r="NA5" s="31"/>
      <c r="NB5" s="31"/>
      <c r="NC5" s="31"/>
      <c r="ND5" s="31"/>
      <c r="NE5" s="31"/>
      <c r="NF5" s="31"/>
      <c r="NG5" s="31"/>
      <c r="NH5" s="31"/>
      <c r="NI5" s="31"/>
      <c r="NJ5" s="31"/>
      <c r="NK5" s="31"/>
      <c r="NL5" s="31"/>
      <c r="NM5" s="31"/>
      <c r="NN5" s="31"/>
      <c r="NO5" s="31"/>
      <c r="NP5" s="31"/>
      <c r="NQ5" s="31"/>
      <c r="NR5" s="31"/>
      <c r="NS5" s="31"/>
      <c r="NT5" s="31"/>
      <c r="NU5" s="31"/>
      <c r="NV5" s="31"/>
      <c r="NW5" s="31"/>
      <c r="NX5" s="31"/>
      <c r="NY5" s="31"/>
      <c r="NZ5" s="31"/>
      <c r="OA5" s="31"/>
      <c r="OB5" s="31"/>
      <c r="OC5" s="31"/>
      <c r="OD5" s="31"/>
      <c r="OE5" s="31"/>
      <c r="OF5" s="31"/>
      <c r="OG5" s="31"/>
      <c r="OH5" s="31"/>
      <c r="OI5" s="31"/>
      <c r="OJ5" s="31"/>
      <c r="OK5" s="31"/>
      <c r="OL5" s="31"/>
      <c r="OM5" s="31"/>
      <c r="ON5" s="31"/>
      <c r="OO5" s="31"/>
      <c r="OP5" s="31"/>
      <c r="OQ5" s="31"/>
      <c r="OR5" s="31"/>
      <c r="OS5" s="31"/>
      <c r="OT5" s="31"/>
      <c r="OU5" s="31"/>
      <c r="OV5" s="31"/>
      <c r="OW5" s="31"/>
      <c r="OX5" s="31"/>
      <c r="OY5" s="31"/>
      <c r="OZ5" s="31"/>
      <c r="PA5" s="31"/>
      <c r="PB5" s="31"/>
      <c r="PC5" s="31"/>
      <c r="PD5" s="31"/>
      <c r="PE5" s="31"/>
      <c r="PF5" s="31"/>
      <c r="PG5" s="31"/>
      <c r="PH5" s="31"/>
      <c r="PI5" s="31"/>
      <c r="PJ5" s="31"/>
      <c r="PK5" s="31"/>
      <c r="PL5" s="31"/>
      <c r="PM5" s="31"/>
      <c r="PN5" s="31"/>
      <c r="PO5" s="31"/>
      <c r="PP5" s="31"/>
      <c r="PQ5" s="31"/>
      <c r="PR5" s="31"/>
      <c r="PS5" s="31"/>
      <c r="PT5" s="31"/>
      <c r="PU5" s="31"/>
      <c r="PV5" s="31"/>
      <c r="PW5" s="31"/>
      <c r="PX5" s="31"/>
      <c r="PY5" s="31"/>
      <c r="PZ5" s="31"/>
      <c r="QA5" s="31"/>
      <c r="QB5" s="31"/>
      <c r="QC5" s="31"/>
    </row>
    <row r="6" spans="1:445">
      <c r="A6" s="36" t="s">
        <v>1439</v>
      </c>
      <c r="B6" s="33" t="s">
        <v>45</v>
      </c>
      <c r="C6" s="33">
        <v>118</v>
      </c>
      <c r="D6" s="33" t="s">
        <v>28</v>
      </c>
      <c r="E6" s="33"/>
      <c r="F6" s="33">
        <v>1185</v>
      </c>
      <c r="G6" s="33">
        <v>65</v>
      </c>
      <c r="H6" s="33"/>
      <c r="I6" s="33">
        <v>140</v>
      </c>
      <c r="J6" s="33">
        <v>140</v>
      </c>
      <c r="K6" s="33">
        <v>140</v>
      </c>
      <c r="L6" s="33">
        <v>140</v>
      </c>
      <c r="M6" s="33">
        <v>140</v>
      </c>
      <c r="N6" s="33">
        <v>140</v>
      </c>
      <c r="O6" s="33">
        <v>140</v>
      </c>
      <c r="P6" s="33">
        <v>140</v>
      </c>
      <c r="Q6" s="33"/>
      <c r="R6" s="33"/>
      <c r="S6" s="33"/>
      <c r="T6" s="20">
        <f t="shared" si="1"/>
        <v>1185</v>
      </c>
      <c r="U6" s="20">
        <f t="shared" si="2"/>
        <v>0</v>
      </c>
      <c r="V6" s="34">
        <f t="shared" si="3"/>
        <v>1</v>
      </c>
      <c r="W6" s="37"/>
      <c r="X6" s="35" t="str">
        <f t="shared" si="4"/>
        <v/>
      </c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  <c r="DW6" s="31"/>
      <c r="DX6" s="31"/>
      <c r="DY6" s="31"/>
      <c r="DZ6" s="31"/>
      <c r="EA6" s="31"/>
      <c r="EB6" s="31"/>
      <c r="EC6" s="31"/>
      <c r="ED6" s="31"/>
      <c r="EE6" s="31"/>
      <c r="EF6" s="31"/>
      <c r="EG6" s="31"/>
      <c r="EH6" s="31"/>
      <c r="EI6" s="31"/>
      <c r="EJ6" s="31"/>
      <c r="EK6" s="31"/>
      <c r="EL6" s="31"/>
      <c r="EM6" s="31"/>
      <c r="EN6" s="31"/>
      <c r="EO6" s="31"/>
      <c r="EP6" s="31"/>
      <c r="EQ6" s="31"/>
      <c r="ER6" s="31"/>
      <c r="ES6" s="31"/>
      <c r="ET6" s="31"/>
      <c r="EU6" s="31"/>
      <c r="EV6" s="31"/>
      <c r="EW6" s="31"/>
      <c r="EX6" s="31"/>
      <c r="EY6" s="31"/>
      <c r="EZ6" s="31"/>
      <c r="FA6" s="31"/>
      <c r="FB6" s="31"/>
      <c r="FC6" s="31"/>
      <c r="FD6" s="31"/>
      <c r="FE6" s="31"/>
      <c r="FF6" s="31"/>
      <c r="FG6" s="31"/>
      <c r="FH6" s="31"/>
      <c r="FI6" s="31"/>
      <c r="FJ6" s="31"/>
      <c r="FK6" s="31"/>
      <c r="FL6" s="31"/>
      <c r="FM6" s="31"/>
      <c r="FN6" s="31"/>
      <c r="FO6" s="31"/>
      <c r="FP6" s="31"/>
      <c r="FQ6" s="31"/>
      <c r="FR6" s="31"/>
      <c r="FS6" s="31"/>
      <c r="FT6" s="31"/>
      <c r="FU6" s="31"/>
      <c r="FV6" s="31"/>
      <c r="FW6" s="31"/>
      <c r="FX6" s="31"/>
      <c r="FY6" s="31"/>
      <c r="FZ6" s="31"/>
      <c r="GA6" s="31"/>
      <c r="GB6" s="31"/>
      <c r="GC6" s="31"/>
      <c r="GD6" s="31"/>
      <c r="GE6" s="31"/>
      <c r="GF6" s="31"/>
      <c r="GG6" s="31"/>
      <c r="GH6" s="31"/>
      <c r="GI6" s="31"/>
      <c r="GJ6" s="31"/>
      <c r="GK6" s="31"/>
      <c r="GL6" s="31"/>
      <c r="GM6" s="31"/>
      <c r="GN6" s="31"/>
      <c r="GO6" s="31"/>
      <c r="GP6" s="31"/>
      <c r="GQ6" s="31"/>
      <c r="GR6" s="31"/>
      <c r="GS6" s="31"/>
      <c r="GT6" s="31"/>
      <c r="GU6" s="31"/>
      <c r="GV6" s="31"/>
      <c r="GW6" s="31"/>
      <c r="GX6" s="31"/>
      <c r="GY6" s="31"/>
      <c r="GZ6" s="31"/>
      <c r="HA6" s="31"/>
      <c r="HB6" s="31"/>
      <c r="HC6" s="31"/>
      <c r="HD6" s="31"/>
      <c r="HE6" s="31"/>
      <c r="HF6" s="31"/>
      <c r="HG6" s="31"/>
      <c r="HH6" s="31"/>
      <c r="HI6" s="31"/>
      <c r="HJ6" s="31"/>
      <c r="HK6" s="31"/>
      <c r="HL6" s="31"/>
      <c r="HM6" s="31"/>
      <c r="HN6" s="31"/>
      <c r="HO6" s="31"/>
      <c r="HP6" s="31"/>
      <c r="HQ6" s="31"/>
      <c r="HR6" s="31"/>
      <c r="HS6" s="31"/>
      <c r="HT6" s="31"/>
      <c r="HU6" s="31"/>
      <c r="HV6" s="31"/>
      <c r="HW6" s="31"/>
      <c r="HX6" s="31"/>
      <c r="HY6" s="31"/>
      <c r="HZ6" s="31"/>
      <c r="IA6" s="31"/>
      <c r="IB6" s="31"/>
      <c r="IC6" s="31"/>
      <c r="ID6" s="31"/>
      <c r="IE6" s="31"/>
      <c r="IF6" s="31"/>
      <c r="IG6" s="31"/>
      <c r="IH6" s="31"/>
      <c r="II6" s="31"/>
      <c r="IJ6" s="31"/>
      <c r="IK6" s="31"/>
      <c r="IL6" s="31"/>
      <c r="IM6" s="31"/>
      <c r="IN6" s="31"/>
      <c r="IO6" s="31"/>
      <c r="IP6" s="31"/>
      <c r="IQ6" s="31"/>
      <c r="IR6" s="31"/>
      <c r="IS6" s="31"/>
      <c r="IT6" s="31"/>
      <c r="IU6" s="31"/>
      <c r="IV6" s="31"/>
      <c r="IW6" s="31"/>
      <c r="IX6" s="31"/>
      <c r="IY6" s="31"/>
      <c r="IZ6" s="31"/>
      <c r="JA6" s="31"/>
      <c r="JB6" s="31"/>
      <c r="JC6" s="31"/>
      <c r="JD6" s="31"/>
      <c r="JE6" s="31"/>
      <c r="JF6" s="31"/>
      <c r="JG6" s="31"/>
      <c r="JH6" s="31"/>
      <c r="JI6" s="31"/>
      <c r="JJ6" s="31"/>
      <c r="JK6" s="31"/>
      <c r="JL6" s="31"/>
      <c r="JM6" s="31"/>
      <c r="JN6" s="31"/>
      <c r="JO6" s="31"/>
      <c r="JP6" s="31"/>
      <c r="JQ6" s="31"/>
      <c r="JR6" s="31"/>
      <c r="JS6" s="31"/>
      <c r="JT6" s="31"/>
      <c r="JU6" s="31"/>
      <c r="JV6" s="31"/>
      <c r="JW6" s="31"/>
      <c r="JX6" s="31"/>
      <c r="JY6" s="31"/>
      <c r="JZ6" s="31"/>
      <c r="KA6" s="31"/>
      <c r="KB6" s="31"/>
      <c r="KC6" s="31"/>
      <c r="KD6" s="31"/>
      <c r="KE6" s="31"/>
      <c r="KF6" s="31"/>
      <c r="KG6" s="31"/>
      <c r="KH6" s="31"/>
      <c r="KI6" s="31"/>
      <c r="KJ6" s="31"/>
      <c r="KK6" s="31"/>
      <c r="KL6" s="31"/>
      <c r="KM6" s="31"/>
      <c r="KN6" s="31"/>
      <c r="KO6" s="31"/>
      <c r="KP6" s="31"/>
      <c r="KQ6" s="31"/>
      <c r="KR6" s="31"/>
      <c r="KS6" s="31"/>
      <c r="KT6" s="31"/>
      <c r="KU6" s="31"/>
      <c r="KV6" s="31"/>
      <c r="KW6" s="31"/>
      <c r="KX6" s="31"/>
      <c r="KY6" s="31"/>
      <c r="KZ6" s="31"/>
      <c r="LA6" s="31"/>
      <c r="LB6" s="31"/>
      <c r="LC6" s="31"/>
      <c r="LD6" s="31"/>
      <c r="LE6" s="31"/>
      <c r="LF6" s="31"/>
      <c r="LG6" s="31"/>
      <c r="LH6" s="31"/>
      <c r="LI6" s="31"/>
      <c r="LJ6" s="31"/>
      <c r="LK6" s="31"/>
      <c r="LL6" s="31"/>
      <c r="LM6" s="31"/>
      <c r="LN6" s="31"/>
      <c r="LO6" s="31"/>
      <c r="LP6" s="31"/>
      <c r="LQ6" s="31"/>
      <c r="LR6" s="31"/>
      <c r="LS6" s="31"/>
      <c r="LT6" s="31"/>
      <c r="LU6" s="31"/>
      <c r="LV6" s="31"/>
      <c r="LW6" s="31"/>
      <c r="LX6" s="31"/>
      <c r="LY6" s="31"/>
      <c r="LZ6" s="31"/>
      <c r="MA6" s="31"/>
      <c r="MB6" s="31"/>
      <c r="MC6" s="31"/>
      <c r="MD6" s="31"/>
      <c r="ME6" s="31"/>
      <c r="MF6" s="31"/>
      <c r="MG6" s="31"/>
      <c r="MH6" s="31"/>
      <c r="MI6" s="31"/>
      <c r="MJ6" s="31"/>
      <c r="MK6" s="31"/>
      <c r="ML6" s="31"/>
      <c r="MM6" s="31"/>
      <c r="MN6" s="31"/>
      <c r="MO6" s="31"/>
      <c r="MP6" s="31"/>
      <c r="MQ6" s="31"/>
      <c r="MR6" s="31"/>
      <c r="MS6" s="31"/>
      <c r="MT6" s="31"/>
      <c r="MU6" s="31"/>
      <c r="MV6" s="31"/>
      <c r="MW6" s="31"/>
      <c r="MX6" s="31"/>
      <c r="MY6" s="31"/>
      <c r="MZ6" s="31"/>
      <c r="NA6" s="31"/>
      <c r="NB6" s="31"/>
      <c r="NC6" s="31"/>
      <c r="ND6" s="31"/>
      <c r="NE6" s="31"/>
      <c r="NF6" s="31"/>
      <c r="NG6" s="31"/>
      <c r="NH6" s="31"/>
      <c r="NI6" s="31"/>
      <c r="NJ6" s="31"/>
      <c r="NK6" s="31"/>
      <c r="NL6" s="31"/>
      <c r="NM6" s="31"/>
      <c r="NN6" s="31"/>
      <c r="NO6" s="31"/>
      <c r="NP6" s="31"/>
      <c r="NQ6" s="31"/>
      <c r="NR6" s="31"/>
      <c r="NS6" s="31"/>
      <c r="NT6" s="31"/>
      <c r="NU6" s="31"/>
      <c r="NV6" s="31"/>
      <c r="NW6" s="31"/>
      <c r="NX6" s="31"/>
      <c r="NY6" s="31"/>
      <c r="NZ6" s="31"/>
      <c r="OA6" s="31"/>
      <c r="OB6" s="31"/>
      <c r="OC6" s="31"/>
      <c r="OD6" s="31"/>
      <c r="OE6" s="31"/>
      <c r="OF6" s="31"/>
      <c r="OG6" s="31"/>
      <c r="OH6" s="31"/>
      <c r="OI6" s="31"/>
      <c r="OJ6" s="31"/>
      <c r="OK6" s="31"/>
      <c r="OL6" s="31"/>
      <c r="OM6" s="31"/>
      <c r="ON6" s="31"/>
      <c r="OO6" s="31"/>
      <c r="OP6" s="31"/>
      <c r="OQ6" s="31"/>
      <c r="OR6" s="31"/>
      <c r="OS6" s="31"/>
      <c r="OT6" s="31"/>
      <c r="OU6" s="31"/>
      <c r="OV6" s="31"/>
      <c r="OW6" s="31"/>
      <c r="OX6" s="31"/>
      <c r="OY6" s="31"/>
      <c r="OZ6" s="31"/>
      <c r="PA6" s="31"/>
      <c r="PB6" s="31"/>
      <c r="PC6" s="31"/>
      <c r="PD6" s="31"/>
      <c r="PE6" s="31"/>
      <c r="PF6" s="31"/>
      <c r="PG6" s="31"/>
      <c r="PH6" s="31"/>
      <c r="PI6" s="31"/>
      <c r="PJ6" s="31"/>
      <c r="PK6" s="31"/>
      <c r="PL6" s="31"/>
      <c r="PM6" s="31"/>
      <c r="PN6" s="31"/>
      <c r="PO6" s="31"/>
      <c r="PP6" s="31"/>
      <c r="PQ6" s="31"/>
      <c r="PR6" s="31"/>
      <c r="PS6" s="31"/>
      <c r="PT6" s="31"/>
      <c r="PU6" s="31"/>
      <c r="PV6" s="31"/>
      <c r="PW6" s="31"/>
      <c r="PX6" s="31"/>
      <c r="PY6" s="31"/>
      <c r="PZ6" s="31"/>
      <c r="QA6" s="31"/>
      <c r="QB6" s="31"/>
      <c r="QC6" s="31"/>
    </row>
    <row r="7" spans="1:445">
      <c r="A7" s="36" t="s">
        <v>39</v>
      </c>
      <c r="B7" s="33" t="s">
        <v>27</v>
      </c>
      <c r="C7" s="33">
        <v>92</v>
      </c>
      <c r="D7" s="33" t="s">
        <v>35</v>
      </c>
      <c r="E7" s="33"/>
      <c r="F7" s="33">
        <v>801</v>
      </c>
      <c r="G7" s="33">
        <v>65</v>
      </c>
      <c r="H7" s="33"/>
      <c r="I7" s="33">
        <v>92</v>
      </c>
      <c r="J7" s="33">
        <v>92</v>
      </c>
      <c r="K7" s="33">
        <v>92</v>
      </c>
      <c r="L7" s="33">
        <v>92</v>
      </c>
      <c r="M7" s="33">
        <v>92</v>
      </c>
      <c r="N7" s="33">
        <v>92</v>
      </c>
      <c r="O7" s="33">
        <v>184</v>
      </c>
      <c r="Q7" s="33"/>
      <c r="R7" s="33"/>
      <c r="S7" s="33"/>
      <c r="T7" s="20">
        <f>IF(AND(ISBLANK(E7),ISBLANK(F7),ISBLANK(G7),ISBLANK(H7),ISBLANK(I7),ISBLANK(J7),ISBLANK(K7), ISBLANK(L7), ISBLANK(M7), ISBLANK(N7), ISBLANK(#REF!), ISBLANK(O7), ISBLANK(Q7), ISBLANK(R7), ISBLANK(S7)),"",SUM(G7:S7))</f>
        <v>801</v>
      </c>
      <c r="U7" s="20">
        <f>IF(W7&lt;&gt;0,0,IF(AND(ISBLANK(E7),ISBLANK(F7),ISBLANK(G7),ISBLANK(H7),ISBLANK(I7),ISBLANK(J7),ISBLANK(K7), ISBLANK(L7), ISBLANK(M7), ISBLANK(N7), ISBLANK(#REF!), ISBLANK(O7), ISBLANK(Q7), ISBLANK(R7), ISBLANK(S7)),"", (F7+E7)-T7))</f>
        <v>0</v>
      </c>
      <c r="V7" s="34">
        <f>IF(AND(ISBLANK(E7),ISBLANK(F7), ISBLANK(G7), ISBLANK(H7), ISBLANK(I7), ISBLANK(J7), ISBLANK(K7), ISBLANK(L7), ISBLANK(M7),ISBLANK(N7), ISBLANK(#REF!), ISBLANK(O7), ISBLANK(Q7), ISBLANK(R7), ISBLANK(S7)), "",IFERROR(((F7+E7)-U7)/(F7+E7),""))</f>
        <v>1</v>
      </c>
      <c r="X7" s="35" t="str">
        <f t="shared" si="4"/>
        <v/>
      </c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  <c r="IS7" s="31"/>
      <c r="IT7" s="31"/>
      <c r="IU7" s="31"/>
      <c r="IV7" s="31"/>
      <c r="IW7" s="31"/>
      <c r="IX7" s="31"/>
      <c r="IY7" s="31"/>
      <c r="IZ7" s="31"/>
      <c r="JA7" s="31"/>
      <c r="JB7" s="31"/>
      <c r="JC7" s="31"/>
      <c r="JD7" s="31"/>
      <c r="JE7" s="31"/>
      <c r="JF7" s="31"/>
      <c r="JG7" s="31"/>
      <c r="JH7" s="31"/>
      <c r="JI7" s="31"/>
      <c r="JJ7" s="31"/>
      <c r="JK7" s="31"/>
      <c r="JL7" s="31"/>
      <c r="JM7" s="31"/>
      <c r="JN7" s="31"/>
      <c r="JO7" s="31"/>
      <c r="JP7" s="31"/>
      <c r="JQ7" s="31"/>
      <c r="JR7" s="31"/>
      <c r="JS7" s="31"/>
      <c r="JT7" s="31"/>
      <c r="JU7" s="31"/>
      <c r="JV7" s="31"/>
      <c r="JW7" s="31"/>
      <c r="JX7" s="31"/>
      <c r="JY7" s="31"/>
      <c r="JZ7" s="31"/>
      <c r="KA7" s="31"/>
      <c r="KB7" s="31"/>
      <c r="KC7" s="31"/>
      <c r="KD7" s="31"/>
      <c r="KE7" s="31"/>
      <c r="KF7" s="31"/>
      <c r="KG7" s="31"/>
      <c r="KH7" s="31"/>
      <c r="KI7" s="31"/>
      <c r="KJ7" s="31"/>
      <c r="KK7" s="31"/>
      <c r="KL7" s="31"/>
      <c r="KM7" s="31"/>
      <c r="KN7" s="31"/>
      <c r="KO7" s="31"/>
      <c r="KP7" s="31"/>
      <c r="KQ7" s="31"/>
      <c r="KR7" s="31"/>
      <c r="KS7" s="31"/>
      <c r="KT7" s="31"/>
      <c r="KU7" s="31"/>
      <c r="KV7" s="31"/>
      <c r="KW7" s="31"/>
      <c r="KX7" s="31"/>
      <c r="KY7" s="31"/>
      <c r="KZ7" s="31"/>
      <c r="LA7" s="31"/>
      <c r="LB7" s="31"/>
      <c r="LC7" s="31"/>
      <c r="LD7" s="31"/>
      <c r="LE7" s="31"/>
      <c r="LF7" s="31"/>
      <c r="LG7" s="31"/>
      <c r="LH7" s="31"/>
      <c r="LI7" s="31"/>
      <c r="LJ7" s="31"/>
      <c r="LK7" s="31"/>
      <c r="LL7" s="31"/>
      <c r="LM7" s="31"/>
      <c r="LN7" s="31"/>
      <c r="LO7" s="31"/>
      <c r="LP7" s="31"/>
      <c r="LQ7" s="31"/>
      <c r="LR7" s="31"/>
      <c r="LS7" s="31"/>
      <c r="LT7" s="31"/>
      <c r="LU7" s="31"/>
      <c r="LV7" s="31"/>
      <c r="LW7" s="31"/>
      <c r="LX7" s="31"/>
      <c r="LY7" s="31"/>
      <c r="LZ7" s="31"/>
      <c r="MA7" s="31"/>
      <c r="MB7" s="31"/>
      <c r="MC7" s="31"/>
      <c r="MD7" s="31"/>
      <c r="ME7" s="31"/>
      <c r="MF7" s="31"/>
      <c r="MG7" s="31"/>
      <c r="MH7" s="31"/>
      <c r="MI7" s="31"/>
      <c r="MJ7" s="31"/>
      <c r="MK7" s="31"/>
      <c r="ML7" s="31"/>
      <c r="MM7" s="31"/>
      <c r="MN7" s="31"/>
      <c r="MO7" s="31"/>
      <c r="MP7" s="31"/>
      <c r="MQ7" s="31"/>
      <c r="MR7" s="31"/>
      <c r="MS7" s="31"/>
      <c r="MT7" s="31"/>
      <c r="MU7" s="31"/>
      <c r="MV7" s="31"/>
      <c r="MW7" s="31"/>
      <c r="MX7" s="31"/>
      <c r="MY7" s="31"/>
      <c r="MZ7" s="31"/>
      <c r="NA7" s="31"/>
      <c r="NB7" s="31"/>
      <c r="NC7" s="31"/>
      <c r="ND7" s="31"/>
      <c r="NE7" s="31"/>
      <c r="NF7" s="31"/>
      <c r="NG7" s="31"/>
      <c r="NH7" s="31"/>
      <c r="NI7" s="31"/>
      <c r="NJ7" s="31"/>
      <c r="NK7" s="31"/>
      <c r="NL7" s="31"/>
      <c r="NM7" s="31"/>
      <c r="NN7" s="31"/>
      <c r="NO7" s="31"/>
      <c r="NP7" s="31"/>
      <c r="NQ7" s="31"/>
      <c r="NR7" s="31"/>
      <c r="NS7" s="31"/>
      <c r="NT7" s="31"/>
      <c r="NU7" s="31"/>
      <c r="NV7" s="31"/>
      <c r="NW7" s="31"/>
      <c r="NX7" s="31"/>
      <c r="NY7" s="31"/>
      <c r="NZ7" s="31"/>
      <c r="OA7" s="31"/>
      <c r="OB7" s="31"/>
      <c r="OC7" s="31"/>
      <c r="OD7" s="31"/>
      <c r="OE7" s="31"/>
      <c r="OF7" s="31"/>
      <c r="OG7" s="31"/>
      <c r="OH7" s="31"/>
      <c r="OI7" s="31"/>
      <c r="OJ7" s="31"/>
      <c r="OK7" s="31"/>
      <c r="OL7" s="31"/>
      <c r="OM7" s="31"/>
      <c r="ON7" s="31"/>
      <c r="OO7" s="31"/>
      <c r="OP7" s="31"/>
      <c r="OQ7" s="31"/>
      <c r="OR7" s="31"/>
      <c r="OS7" s="31"/>
      <c r="OT7" s="31"/>
      <c r="OU7" s="31"/>
      <c r="OV7" s="31"/>
      <c r="OW7" s="31"/>
      <c r="OX7" s="31"/>
      <c r="OY7" s="31"/>
      <c r="OZ7" s="31"/>
      <c r="PA7" s="31"/>
      <c r="PB7" s="31"/>
      <c r="PC7" s="31"/>
      <c r="PD7" s="31"/>
      <c r="PE7" s="31"/>
      <c r="PF7" s="31"/>
      <c r="PG7" s="31"/>
      <c r="PH7" s="31"/>
      <c r="PI7" s="31"/>
      <c r="PJ7" s="31"/>
      <c r="PK7" s="31"/>
      <c r="PL7" s="31"/>
      <c r="PM7" s="31"/>
      <c r="PN7" s="31"/>
      <c r="PO7" s="31"/>
      <c r="PP7" s="31"/>
      <c r="PQ7" s="31"/>
      <c r="PR7" s="31"/>
      <c r="PS7" s="31"/>
      <c r="PT7" s="31"/>
      <c r="PU7" s="31"/>
      <c r="PV7" s="31"/>
      <c r="PW7" s="31"/>
      <c r="PX7" s="31"/>
      <c r="PY7" s="31"/>
      <c r="PZ7" s="31"/>
      <c r="QA7" s="31"/>
      <c r="QB7" s="31"/>
      <c r="QC7" s="31"/>
    </row>
    <row r="8" spans="1:445">
      <c r="A8" s="36" t="s">
        <v>41</v>
      </c>
      <c r="B8" s="33" t="s">
        <v>45</v>
      </c>
      <c r="C8" s="33">
        <v>85</v>
      </c>
      <c r="D8" s="33" t="s">
        <v>64</v>
      </c>
      <c r="E8" s="33"/>
      <c r="F8" s="33">
        <v>745</v>
      </c>
      <c r="G8" s="33">
        <v>65</v>
      </c>
      <c r="H8" s="33"/>
      <c r="I8" s="33">
        <v>100</v>
      </c>
      <c r="J8" s="33">
        <v>100</v>
      </c>
      <c r="K8" s="33">
        <v>100</v>
      </c>
      <c r="L8" s="33">
        <v>100</v>
      </c>
      <c r="M8" s="33">
        <v>100</v>
      </c>
      <c r="N8" s="33">
        <v>85</v>
      </c>
      <c r="O8" s="33">
        <v>95</v>
      </c>
      <c r="P8" s="33"/>
      <c r="Q8" s="33"/>
      <c r="R8" s="33"/>
      <c r="S8" s="33"/>
      <c r="T8" s="20">
        <f t="shared" si="1"/>
        <v>745</v>
      </c>
      <c r="U8" s="20">
        <f t="shared" si="2"/>
        <v>0</v>
      </c>
      <c r="V8" s="34">
        <f t="shared" si="3"/>
        <v>1</v>
      </c>
      <c r="X8" s="35" t="str">
        <f t="shared" si="4"/>
        <v/>
      </c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31"/>
      <c r="EJ8" s="31"/>
      <c r="EK8" s="31"/>
      <c r="EL8" s="31"/>
      <c r="EM8" s="31"/>
      <c r="EN8" s="31"/>
      <c r="EO8" s="31"/>
      <c r="EP8" s="31"/>
      <c r="EQ8" s="31"/>
      <c r="ER8" s="31"/>
      <c r="ES8" s="31"/>
      <c r="ET8" s="31"/>
      <c r="EU8" s="31"/>
      <c r="EV8" s="31"/>
      <c r="EW8" s="31"/>
      <c r="EX8" s="31"/>
      <c r="EY8" s="31"/>
      <c r="EZ8" s="31"/>
      <c r="FA8" s="31"/>
      <c r="FB8" s="31"/>
      <c r="FC8" s="31"/>
      <c r="FD8" s="31"/>
      <c r="FE8" s="31"/>
      <c r="FF8" s="31"/>
      <c r="FG8" s="31"/>
      <c r="FH8" s="31"/>
      <c r="FI8" s="31"/>
      <c r="FJ8" s="31"/>
      <c r="FK8" s="31"/>
      <c r="FL8" s="31"/>
      <c r="FM8" s="31"/>
      <c r="FN8" s="31"/>
      <c r="FO8" s="31"/>
      <c r="FP8" s="31"/>
      <c r="FQ8" s="31"/>
      <c r="FR8" s="31"/>
      <c r="FS8" s="31"/>
      <c r="FT8" s="31"/>
      <c r="FU8" s="31"/>
      <c r="FV8" s="31"/>
      <c r="FW8" s="31"/>
      <c r="FX8" s="3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  <c r="GP8" s="31"/>
      <c r="GQ8" s="31"/>
      <c r="GR8" s="31"/>
      <c r="GS8" s="31"/>
      <c r="GT8" s="31"/>
      <c r="GU8" s="31"/>
      <c r="GV8" s="31"/>
      <c r="GW8" s="31"/>
      <c r="GX8" s="31"/>
      <c r="GY8" s="31"/>
      <c r="GZ8" s="31"/>
      <c r="HA8" s="31"/>
      <c r="HB8" s="31"/>
      <c r="HC8" s="31"/>
      <c r="HD8" s="31"/>
      <c r="HE8" s="31"/>
      <c r="HF8" s="31"/>
      <c r="HG8" s="31"/>
      <c r="HH8" s="31"/>
      <c r="HI8" s="31"/>
      <c r="HJ8" s="31"/>
      <c r="HK8" s="31"/>
      <c r="HL8" s="31"/>
      <c r="HM8" s="31"/>
      <c r="HN8" s="31"/>
      <c r="HO8" s="31"/>
      <c r="HP8" s="31"/>
      <c r="HQ8" s="31"/>
      <c r="HR8" s="31"/>
      <c r="HS8" s="31"/>
      <c r="HT8" s="31"/>
      <c r="HU8" s="31"/>
      <c r="HV8" s="31"/>
      <c r="HW8" s="31"/>
      <c r="HX8" s="31"/>
      <c r="HY8" s="31"/>
      <c r="HZ8" s="31"/>
      <c r="IA8" s="31"/>
      <c r="IB8" s="31"/>
      <c r="IC8" s="31"/>
      <c r="ID8" s="31"/>
      <c r="IE8" s="31"/>
      <c r="IF8" s="31"/>
      <c r="IG8" s="31"/>
      <c r="IH8" s="31"/>
      <c r="II8" s="31"/>
      <c r="IJ8" s="31"/>
      <c r="IK8" s="31"/>
      <c r="IL8" s="31"/>
      <c r="IM8" s="31"/>
      <c r="IN8" s="31"/>
      <c r="IO8" s="31"/>
      <c r="IP8" s="31"/>
      <c r="IQ8" s="31"/>
      <c r="IR8" s="31"/>
      <c r="IS8" s="31"/>
      <c r="IT8" s="31"/>
      <c r="IU8" s="31"/>
      <c r="IV8" s="31"/>
      <c r="IW8" s="31"/>
      <c r="IX8" s="31"/>
      <c r="IY8" s="31"/>
      <c r="IZ8" s="31"/>
      <c r="JA8" s="31"/>
      <c r="JB8" s="31"/>
      <c r="JC8" s="31"/>
      <c r="JD8" s="31"/>
      <c r="JE8" s="31"/>
      <c r="JF8" s="31"/>
      <c r="JG8" s="31"/>
      <c r="JH8" s="31"/>
      <c r="JI8" s="31"/>
      <c r="JJ8" s="31"/>
      <c r="JK8" s="31"/>
      <c r="JL8" s="31"/>
      <c r="JM8" s="31"/>
      <c r="JN8" s="31"/>
      <c r="JO8" s="31"/>
      <c r="JP8" s="31"/>
      <c r="JQ8" s="31"/>
      <c r="JR8" s="31"/>
      <c r="JS8" s="31"/>
      <c r="JT8" s="31"/>
      <c r="JU8" s="31"/>
      <c r="JV8" s="31"/>
      <c r="JW8" s="31"/>
      <c r="JX8" s="31"/>
      <c r="JY8" s="31"/>
      <c r="JZ8" s="31"/>
      <c r="KA8" s="31"/>
      <c r="KB8" s="31"/>
      <c r="KC8" s="31"/>
      <c r="KD8" s="31"/>
      <c r="KE8" s="31"/>
      <c r="KF8" s="31"/>
      <c r="KG8" s="31"/>
      <c r="KH8" s="31"/>
      <c r="KI8" s="31"/>
      <c r="KJ8" s="31"/>
      <c r="KK8" s="31"/>
      <c r="KL8" s="31"/>
      <c r="KM8" s="31"/>
      <c r="KN8" s="31"/>
      <c r="KO8" s="31"/>
      <c r="KP8" s="31"/>
      <c r="KQ8" s="31"/>
      <c r="KR8" s="31"/>
      <c r="KS8" s="31"/>
      <c r="KT8" s="31"/>
      <c r="KU8" s="31"/>
      <c r="KV8" s="31"/>
      <c r="KW8" s="31"/>
      <c r="KX8" s="31"/>
      <c r="KY8" s="31"/>
      <c r="KZ8" s="31"/>
      <c r="LA8" s="31"/>
      <c r="LB8" s="31"/>
      <c r="LC8" s="31"/>
      <c r="LD8" s="31"/>
      <c r="LE8" s="31"/>
      <c r="LF8" s="31"/>
      <c r="LG8" s="31"/>
      <c r="LH8" s="31"/>
      <c r="LI8" s="31"/>
      <c r="LJ8" s="31"/>
      <c r="LK8" s="31"/>
      <c r="LL8" s="31"/>
      <c r="LM8" s="31"/>
      <c r="LN8" s="31"/>
      <c r="LO8" s="31"/>
      <c r="LP8" s="31"/>
      <c r="LQ8" s="31"/>
      <c r="LR8" s="31"/>
      <c r="LS8" s="31"/>
      <c r="LT8" s="31"/>
      <c r="LU8" s="31"/>
      <c r="LV8" s="31"/>
      <c r="LW8" s="31"/>
      <c r="LX8" s="31"/>
      <c r="LY8" s="31"/>
      <c r="LZ8" s="31"/>
      <c r="MA8" s="31"/>
      <c r="MB8" s="31"/>
      <c r="MC8" s="31"/>
      <c r="MD8" s="31"/>
      <c r="ME8" s="31"/>
      <c r="MF8" s="31"/>
      <c r="MG8" s="31"/>
      <c r="MH8" s="31"/>
      <c r="MI8" s="31"/>
      <c r="MJ8" s="31"/>
      <c r="MK8" s="31"/>
      <c r="ML8" s="31"/>
      <c r="MM8" s="31"/>
      <c r="MN8" s="31"/>
      <c r="MO8" s="31"/>
      <c r="MP8" s="31"/>
      <c r="MQ8" s="31"/>
      <c r="MR8" s="31"/>
      <c r="MS8" s="31"/>
      <c r="MT8" s="31"/>
      <c r="MU8" s="31"/>
      <c r="MV8" s="31"/>
      <c r="MW8" s="31"/>
      <c r="MX8" s="31"/>
      <c r="MY8" s="31"/>
      <c r="MZ8" s="31"/>
      <c r="NA8" s="31"/>
      <c r="NB8" s="31"/>
      <c r="NC8" s="31"/>
      <c r="ND8" s="31"/>
      <c r="NE8" s="31"/>
      <c r="NF8" s="31"/>
      <c r="NG8" s="31"/>
      <c r="NH8" s="31"/>
      <c r="NI8" s="31"/>
      <c r="NJ8" s="31"/>
      <c r="NK8" s="31"/>
      <c r="NL8" s="31"/>
      <c r="NM8" s="31"/>
      <c r="NN8" s="31"/>
      <c r="NO8" s="31"/>
      <c r="NP8" s="31"/>
      <c r="NQ8" s="31"/>
      <c r="NR8" s="31"/>
      <c r="NS8" s="31"/>
      <c r="NT8" s="31"/>
      <c r="NU8" s="31"/>
      <c r="NV8" s="31"/>
      <c r="NW8" s="31"/>
      <c r="NX8" s="31"/>
      <c r="NY8" s="31"/>
      <c r="NZ8" s="31"/>
      <c r="OA8" s="31"/>
      <c r="OB8" s="31"/>
      <c r="OC8" s="31"/>
      <c r="OD8" s="31"/>
      <c r="OE8" s="31"/>
      <c r="OF8" s="31"/>
      <c r="OG8" s="31"/>
      <c r="OH8" s="31"/>
      <c r="OI8" s="31"/>
      <c r="OJ8" s="31"/>
      <c r="OK8" s="31"/>
      <c r="OL8" s="31"/>
      <c r="OM8" s="31"/>
      <c r="ON8" s="31"/>
      <c r="OO8" s="31"/>
      <c r="OP8" s="31"/>
      <c r="OQ8" s="31"/>
      <c r="OR8" s="31"/>
      <c r="OS8" s="31"/>
      <c r="OT8" s="31"/>
      <c r="OU8" s="31"/>
      <c r="OV8" s="31"/>
      <c r="OW8" s="31"/>
      <c r="OX8" s="31"/>
      <c r="OY8" s="31"/>
      <c r="OZ8" s="31"/>
      <c r="PA8" s="31"/>
      <c r="PB8" s="31"/>
      <c r="PC8" s="31"/>
      <c r="PD8" s="31"/>
      <c r="PE8" s="31"/>
      <c r="PF8" s="31"/>
      <c r="PG8" s="31"/>
      <c r="PH8" s="31"/>
      <c r="PI8" s="31"/>
      <c r="PJ8" s="31"/>
      <c r="PK8" s="31"/>
      <c r="PL8" s="31"/>
      <c r="PM8" s="31"/>
      <c r="PN8" s="31"/>
      <c r="PO8" s="31"/>
      <c r="PP8" s="31"/>
      <c r="PQ8" s="31"/>
      <c r="PR8" s="31"/>
      <c r="PS8" s="31"/>
      <c r="PT8" s="31"/>
      <c r="PU8" s="31"/>
      <c r="PV8" s="31"/>
      <c r="PW8" s="31"/>
      <c r="PX8" s="31"/>
      <c r="PY8" s="31"/>
      <c r="PZ8" s="31"/>
      <c r="QA8" s="31"/>
      <c r="QB8" s="31"/>
      <c r="QC8" s="31"/>
    </row>
    <row r="9" spans="1:445">
      <c r="A9" s="36" t="s">
        <v>43</v>
      </c>
      <c r="B9" s="33" t="s">
        <v>45</v>
      </c>
      <c r="C9" s="33">
        <v>85</v>
      </c>
      <c r="D9" s="33" t="s">
        <v>64</v>
      </c>
      <c r="E9" s="33"/>
      <c r="F9" s="33">
        <v>745</v>
      </c>
      <c r="G9" s="33">
        <v>65</v>
      </c>
      <c r="H9" s="33"/>
      <c r="I9" s="33">
        <v>100</v>
      </c>
      <c r="J9" s="33">
        <v>150</v>
      </c>
      <c r="K9" s="33">
        <v>100</v>
      </c>
      <c r="L9" s="33">
        <v>200</v>
      </c>
      <c r="M9" s="33">
        <v>130</v>
      </c>
      <c r="N9" s="33"/>
      <c r="O9" s="33"/>
      <c r="P9" s="33"/>
      <c r="Q9" s="33"/>
      <c r="R9" s="33"/>
      <c r="S9" s="33"/>
      <c r="T9" s="20">
        <f t="shared" si="1"/>
        <v>745</v>
      </c>
      <c r="U9" s="20">
        <f t="shared" si="2"/>
        <v>0</v>
      </c>
      <c r="V9" s="34">
        <f t="shared" si="3"/>
        <v>1</v>
      </c>
      <c r="X9" s="35" t="str">
        <f t="shared" si="4"/>
        <v/>
      </c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1"/>
      <c r="IO9" s="31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31"/>
      <c r="JD9" s="31"/>
      <c r="JE9" s="31"/>
      <c r="JF9" s="31"/>
      <c r="JG9" s="31"/>
      <c r="JH9" s="31"/>
      <c r="JI9" s="31"/>
      <c r="JJ9" s="31"/>
      <c r="JK9" s="31"/>
      <c r="JL9" s="31"/>
      <c r="JM9" s="31"/>
      <c r="JN9" s="31"/>
      <c r="JO9" s="31"/>
      <c r="JP9" s="31"/>
      <c r="JQ9" s="31"/>
      <c r="JR9" s="31"/>
      <c r="JS9" s="31"/>
      <c r="JT9" s="31"/>
      <c r="JU9" s="31"/>
      <c r="JV9" s="31"/>
      <c r="JW9" s="31"/>
      <c r="JX9" s="31"/>
      <c r="JY9" s="31"/>
      <c r="JZ9" s="31"/>
      <c r="KA9" s="31"/>
      <c r="KB9" s="31"/>
      <c r="KC9" s="31"/>
      <c r="KD9" s="31"/>
      <c r="KE9" s="31"/>
      <c r="KF9" s="31"/>
      <c r="KG9" s="31"/>
      <c r="KH9" s="31"/>
      <c r="KI9" s="31"/>
      <c r="KJ9" s="31"/>
      <c r="KK9" s="31"/>
      <c r="KL9" s="31"/>
      <c r="KM9" s="31"/>
      <c r="KN9" s="31"/>
      <c r="KO9" s="31"/>
      <c r="KP9" s="31"/>
      <c r="KQ9" s="31"/>
      <c r="KR9" s="31"/>
      <c r="KS9" s="31"/>
      <c r="KT9" s="31"/>
      <c r="KU9" s="31"/>
      <c r="KV9" s="31"/>
      <c r="KW9" s="31"/>
      <c r="KX9" s="31"/>
      <c r="KY9" s="31"/>
      <c r="KZ9" s="31"/>
      <c r="LA9" s="31"/>
      <c r="LB9" s="31"/>
      <c r="LC9" s="31"/>
      <c r="LD9" s="31"/>
      <c r="LE9" s="31"/>
      <c r="LF9" s="31"/>
      <c r="LG9" s="31"/>
      <c r="LH9" s="31"/>
      <c r="LI9" s="31"/>
      <c r="LJ9" s="31"/>
      <c r="LK9" s="31"/>
      <c r="LL9" s="31"/>
      <c r="LM9" s="31"/>
      <c r="LN9" s="31"/>
      <c r="LO9" s="31"/>
      <c r="LP9" s="31"/>
      <c r="LQ9" s="31"/>
      <c r="LR9" s="31"/>
      <c r="LS9" s="31"/>
      <c r="LT9" s="31"/>
      <c r="LU9" s="31"/>
      <c r="LV9" s="31"/>
      <c r="LW9" s="31"/>
      <c r="LX9" s="31"/>
      <c r="LY9" s="31"/>
      <c r="LZ9" s="31"/>
      <c r="MA9" s="31"/>
      <c r="MB9" s="31"/>
      <c r="MC9" s="31"/>
      <c r="MD9" s="31"/>
      <c r="ME9" s="31"/>
      <c r="MF9" s="31"/>
      <c r="MG9" s="31"/>
      <c r="MH9" s="31"/>
      <c r="MI9" s="31"/>
      <c r="MJ9" s="31"/>
      <c r="MK9" s="31"/>
      <c r="ML9" s="31"/>
      <c r="MM9" s="31"/>
      <c r="MN9" s="31"/>
      <c r="MO9" s="31"/>
      <c r="MP9" s="31"/>
      <c r="MQ9" s="31"/>
      <c r="MR9" s="31"/>
      <c r="MS9" s="31"/>
      <c r="MT9" s="31"/>
      <c r="MU9" s="31"/>
      <c r="MV9" s="31"/>
      <c r="MW9" s="31"/>
      <c r="MX9" s="31"/>
      <c r="MY9" s="31"/>
      <c r="MZ9" s="31"/>
      <c r="NA9" s="31"/>
      <c r="NB9" s="31"/>
      <c r="NC9" s="31"/>
      <c r="ND9" s="31"/>
      <c r="NE9" s="31"/>
      <c r="NF9" s="31"/>
      <c r="NG9" s="31"/>
      <c r="NH9" s="31"/>
      <c r="NI9" s="31"/>
      <c r="NJ9" s="31"/>
      <c r="NK9" s="31"/>
      <c r="NL9" s="31"/>
      <c r="NM9" s="31"/>
      <c r="NN9" s="31"/>
      <c r="NO9" s="31"/>
      <c r="NP9" s="31"/>
      <c r="NQ9" s="31"/>
      <c r="NR9" s="31"/>
      <c r="NS9" s="31"/>
      <c r="NT9" s="31"/>
      <c r="NU9" s="31"/>
      <c r="NV9" s="31"/>
      <c r="NW9" s="31"/>
      <c r="NX9" s="31"/>
      <c r="NY9" s="31"/>
      <c r="NZ9" s="31"/>
      <c r="OA9" s="31"/>
      <c r="OB9" s="31"/>
      <c r="OC9" s="31"/>
      <c r="OD9" s="31"/>
      <c r="OE9" s="31"/>
      <c r="OF9" s="31"/>
      <c r="OG9" s="31"/>
      <c r="OH9" s="31"/>
      <c r="OI9" s="31"/>
      <c r="OJ9" s="31"/>
      <c r="OK9" s="31"/>
      <c r="OL9" s="31"/>
      <c r="OM9" s="31"/>
      <c r="ON9" s="31"/>
      <c r="OO9" s="31"/>
      <c r="OP9" s="31"/>
      <c r="OQ9" s="31"/>
      <c r="OR9" s="31"/>
      <c r="OS9" s="31"/>
      <c r="OT9" s="31"/>
      <c r="OU9" s="31"/>
      <c r="OV9" s="31"/>
      <c r="OW9" s="31"/>
      <c r="OX9" s="31"/>
      <c r="OY9" s="31"/>
      <c r="OZ9" s="31"/>
      <c r="PA9" s="31"/>
      <c r="PB9" s="31"/>
      <c r="PC9" s="31"/>
      <c r="PD9" s="31"/>
      <c r="PE9" s="31"/>
      <c r="PF9" s="31"/>
      <c r="PG9" s="31"/>
      <c r="PH9" s="31"/>
      <c r="PI9" s="31"/>
      <c r="PJ9" s="31"/>
      <c r="PK9" s="31"/>
      <c r="PL9" s="31"/>
      <c r="PM9" s="31"/>
      <c r="PN9" s="31"/>
      <c r="PO9" s="31"/>
      <c r="PP9" s="31"/>
      <c r="PQ9" s="31"/>
      <c r="PR9" s="31"/>
      <c r="PS9" s="31"/>
      <c r="PT9" s="31"/>
      <c r="PU9" s="31"/>
      <c r="PV9" s="31"/>
      <c r="PW9" s="31"/>
      <c r="PX9" s="31"/>
      <c r="PY9" s="31"/>
      <c r="PZ9" s="31"/>
      <c r="QA9" s="31"/>
      <c r="QB9" s="31"/>
      <c r="QC9" s="31"/>
    </row>
    <row r="10" spans="1:445">
      <c r="A10" s="36" t="s">
        <v>44</v>
      </c>
      <c r="B10" s="33" t="s">
        <v>27</v>
      </c>
      <c r="C10" s="33">
        <v>92</v>
      </c>
      <c r="D10" s="33" t="s">
        <v>35</v>
      </c>
      <c r="E10" s="33"/>
      <c r="F10" s="33">
        <v>3290</v>
      </c>
      <c r="G10" s="33">
        <v>230</v>
      </c>
      <c r="H10" s="33">
        <v>380</v>
      </c>
      <c r="I10" s="33">
        <v>380</v>
      </c>
      <c r="J10" s="33">
        <v>380</v>
      </c>
      <c r="K10" s="33">
        <v>320</v>
      </c>
      <c r="L10" s="33">
        <v>320</v>
      </c>
      <c r="M10" s="33">
        <v>320</v>
      </c>
      <c r="N10" s="33">
        <v>320</v>
      </c>
      <c r="O10" s="33">
        <v>320</v>
      </c>
      <c r="P10" s="33">
        <v>320</v>
      </c>
      <c r="Q10" s="33"/>
      <c r="R10" s="33"/>
      <c r="S10" s="33"/>
      <c r="T10" s="20">
        <f t="shared" si="1"/>
        <v>3290</v>
      </c>
      <c r="U10" s="20">
        <f t="shared" si="2"/>
        <v>0</v>
      </c>
      <c r="V10" s="34">
        <f t="shared" si="3"/>
        <v>1</v>
      </c>
      <c r="X10" s="35" t="str">
        <f t="shared" si="4"/>
        <v/>
      </c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  <c r="IS10" s="31"/>
      <c r="IT10" s="31"/>
      <c r="IU10" s="31"/>
      <c r="IV10" s="31"/>
      <c r="IW10" s="31"/>
      <c r="IX10" s="31"/>
      <c r="IY10" s="31"/>
      <c r="IZ10" s="31"/>
      <c r="JA10" s="31"/>
      <c r="JB10" s="31"/>
      <c r="JC10" s="31"/>
      <c r="JD10" s="31"/>
      <c r="JE10" s="31"/>
      <c r="JF10" s="31"/>
      <c r="JG10" s="31"/>
      <c r="JH10" s="31"/>
      <c r="JI10" s="31"/>
      <c r="JJ10" s="31"/>
      <c r="JK10" s="31"/>
      <c r="JL10" s="31"/>
      <c r="JM10" s="31"/>
      <c r="JN10" s="31"/>
      <c r="JO10" s="31"/>
      <c r="JP10" s="31"/>
      <c r="JQ10" s="31"/>
      <c r="JR10" s="31"/>
      <c r="JS10" s="31"/>
      <c r="JT10" s="31"/>
      <c r="JU10" s="31"/>
      <c r="JV10" s="31"/>
      <c r="JW10" s="31"/>
      <c r="JX10" s="31"/>
      <c r="JY10" s="31"/>
      <c r="JZ10" s="31"/>
      <c r="KA10" s="31"/>
      <c r="KB10" s="31"/>
      <c r="KC10" s="31"/>
      <c r="KD10" s="31"/>
      <c r="KE10" s="31"/>
      <c r="KF10" s="31"/>
      <c r="KG10" s="31"/>
      <c r="KH10" s="31"/>
      <c r="KI10" s="31"/>
      <c r="KJ10" s="31"/>
      <c r="KK10" s="31"/>
      <c r="KL10" s="31"/>
      <c r="KM10" s="31"/>
      <c r="KN10" s="31"/>
      <c r="KO10" s="31"/>
      <c r="KP10" s="31"/>
      <c r="KQ10" s="31"/>
      <c r="KR10" s="31"/>
      <c r="KS10" s="31"/>
      <c r="KT10" s="31"/>
      <c r="KU10" s="31"/>
      <c r="KV10" s="31"/>
      <c r="KW10" s="31"/>
      <c r="KX10" s="31"/>
      <c r="KY10" s="31"/>
      <c r="KZ10" s="31"/>
      <c r="LA10" s="31"/>
      <c r="LB10" s="31"/>
      <c r="LC10" s="31"/>
      <c r="LD10" s="31"/>
      <c r="LE10" s="31"/>
      <c r="LF10" s="31"/>
      <c r="LG10" s="31"/>
      <c r="LH10" s="31"/>
      <c r="LI10" s="31"/>
      <c r="LJ10" s="31"/>
      <c r="LK10" s="31"/>
      <c r="LL10" s="31"/>
      <c r="LM10" s="31"/>
      <c r="LN10" s="31"/>
      <c r="LO10" s="31"/>
      <c r="LP10" s="31"/>
      <c r="LQ10" s="31"/>
      <c r="LR10" s="31"/>
      <c r="LS10" s="31"/>
      <c r="LT10" s="31"/>
      <c r="LU10" s="31"/>
      <c r="LV10" s="31"/>
      <c r="LW10" s="31"/>
      <c r="LX10" s="31"/>
      <c r="LY10" s="31"/>
      <c r="LZ10" s="31"/>
      <c r="MA10" s="31"/>
      <c r="MB10" s="31"/>
      <c r="MC10" s="31"/>
      <c r="MD10" s="31"/>
      <c r="ME10" s="31"/>
      <c r="MF10" s="31"/>
      <c r="MG10" s="31"/>
      <c r="MH10" s="31"/>
      <c r="MI10" s="31"/>
      <c r="MJ10" s="31"/>
      <c r="MK10" s="31"/>
      <c r="ML10" s="31"/>
      <c r="MM10" s="31"/>
      <c r="MN10" s="31"/>
      <c r="MO10" s="31"/>
      <c r="MP10" s="31"/>
      <c r="MQ10" s="31"/>
      <c r="MR10" s="31"/>
      <c r="MS10" s="31"/>
      <c r="MT10" s="31"/>
      <c r="MU10" s="31"/>
      <c r="MV10" s="31"/>
      <c r="MW10" s="31"/>
      <c r="MX10" s="31"/>
      <c r="MY10" s="31"/>
      <c r="MZ10" s="31"/>
      <c r="NA10" s="31"/>
      <c r="NB10" s="31"/>
      <c r="NC10" s="31"/>
      <c r="ND10" s="31"/>
      <c r="NE10" s="31"/>
      <c r="NF10" s="31"/>
      <c r="NG10" s="31"/>
      <c r="NH10" s="31"/>
      <c r="NI10" s="31"/>
      <c r="NJ10" s="31"/>
      <c r="NK10" s="31"/>
      <c r="NL10" s="31"/>
      <c r="NM10" s="31"/>
      <c r="NN10" s="31"/>
      <c r="NO10" s="31"/>
      <c r="NP10" s="31"/>
      <c r="NQ10" s="31"/>
      <c r="NR10" s="31"/>
      <c r="NS10" s="31"/>
      <c r="NT10" s="31"/>
      <c r="NU10" s="31"/>
      <c r="NV10" s="31"/>
      <c r="NW10" s="31"/>
      <c r="NX10" s="31"/>
      <c r="NY10" s="31"/>
      <c r="NZ10" s="31"/>
      <c r="OA10" s="31"/>
      <c r="OB10" s="31"/>
      <c r="OC10" s="31"/>
      <c r="OD10" s="31"/>
      <c r="OE10" s="31"/>
      <c r="OF10" s="31"/>
      <c r="OG10" s="31"/>
      <c r="OH10" s="31"/>
      <c r="OI10" s="31"/>
      <c r="OJ10" s="31"/>
      <c r="OK10" s="31"/>
      <c r="OL10" s="31"/>
      <c r="OM10" s="31"/>
      <c r="ON10" s="31"/>
      <c r="OO10" s="31"/>
      <c r="OP10" s="31"/>
      <c r="OQ10" s="31"/>
      <c r="OR10" s="31"/>
      <c r="OS10" s="31"/>
      <c r="OT10" s="31"/>
      <c r="OU10" s="31"/>
      <c r="OV10" s="31"/>
      <c r="OW10" s="31"/>
      <c r="OX10" s="31"/>
      <c r="OY10" s="31"/>
      <c r="OZ10" s="31"/>
      <c r="PA10" s="31"/>
      <c r="PB10" s="31"/>
      <c r="PC10" s="31"/>
      <c r="PD10" s="31"/>
      <c r="PE10" s="31"/>
      <c r="PF10" s="31"/>
      <c r="PG10" s="31"/>
      <c r="PH10" s="31"/>
      <c r="PI10" s="31"/>
      <c r="PJ10" s="31"/>
      <c r="PK10" s="31"/>
      <c r="PL10" s="31"/>
      <c r="PM10" s="31"/>
      <c r="PN10" s="31"/>
      <c r="PO10" s="31"/>
      <c r="PP10" s="31"/>
      <c r="PQ10" s="31"/>
      <c r="PR10" s="31"/>
      <c r="PS10" s="31"/>
      <c r="PT10" s="31"/>
      <c r="PU10" s="31"/>
      <c r="PV10" s="31"/>
      <c r="PW10" s="31"/>
      <c r="PX10" s="31"/>
      <c r="PY10" s="31"/>
      <c r="PZ10" s="31"/>
      <c r="QA10" s="31"/>
      <c r="QB10" s="31"/>
      <c r="QC10" s="31"/>
    </row>
    <row r="11" spans="1:445">
      <c r="A11" s="36" t="s">
        <v>44</v>
      </c>
      <c r="B11" s="33" t="s">
        <v>27</v>
      </c>
      <c r="C11" s="33"/>
      <c r="D11" s="33" t="s">
        <v>92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20" t="str">
        <f t="shared" si="1"/>
        <v/>
      </c>
      <c r="U11" s="20" t="str">
        <f t="shared" si="2"/>
        <v/>
      </c>
      <c r="V11" s="34" t="str">
        <f t="shared" si="3"/>
        <v/>
      </c>
      <c r="W11" s="37"/>
      <c r="X11" s="35" t="str">
        <f t="shared" si="4"/>
        <v/>
      </c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  <c r="GJ11" s="31"/>
      <c r="GK11" s="31"/>
      <c r="GL11" s="31"/>
      <c r="GM11" s="31"/>
      <c r="GN11" s="31"/>
      <c r="GO11" s="31"/>
      <c r="GP11" s="31"/>
      <c r="GQ11" s="31"/>
      <c r="GR11" s="31"/>
      <c r="GS11" s="31"/>
      <c r="GT11" s="31"/>
      <c r="GU11" s="31"/>
      <c r="GV11" s="31"/>
      <c r="GW11" s="31"/>
      <c r="GX11" s="31"/>
      <c r="GY11" s="31"/>
      <c r="GZ11" s="31"/>
      <c r="HA11" s="31"/>
      <c r="HB11" s="31"/>
      <c r="HC11" s="31"/>
      <c r="HD11" s="31"/>
      <c r="HE11" s="31"/>
      <c r="HF11" s="31"/>
      <c r="HG11" s="31"/>
      <c r="HH11" s="31"/>
      <c r="HI11" s="31"/>
      <c r="HJ11" s="31"/>
      <c r="HK11" s="31"/>
      <c r="HL11" s="31"/>
      <c r="HM11" s="31"/>
      <c r="HN11" s="31"/>
      <c r="HO11" s="31"/>
      <c r="HP11" s="31"/>
      <c r="HQ11" s="31"/>
      <c r="HR11" s="31"/>
      <c r="HS11" s="31"/>
      <c r="HT11" s="31"/>
      <c r="HU11" s="31"/>
      <c r="HV11" s="31"/>
      <c r="HW11" s="31"/>
      <c r="HX11" s="31"/>
      <c r="HY11" s="31"/>
      <c r="HZ11" s="31"/>
      <c r="IA11" s="31"/>
      <c r="IB11" s="31"/>
      <c r="IC11" s="31"/>
      <c r="ID11" s="31"/>
      <c r="IE11" s="31"/>
      <c r="IF11" s="31"/>
      <c r="IG11" s="31"/>
      <c r="IH11" s="31"/>
      <c r="II11" s="31"/>
      <c r="IJ11" s="31"/>
      <c r="IK11" s="31"/>
      <c r="IL11" s="31"/>
      <c r="IM11" s="31"/>
      <c r="IN11" s="31"/>
      <c r="IO11" s="31"/>
      <c r="IP11" s="31"/>
      <c r="IQ11" s="31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1"/>
      <c r="JS11" s="31"/>
      <c r="JT11" s="31"/>
      <c r="JU11" s="31"/>
      <c r="JV11" s="31"/>
      <c r="JW11" s="31"/>
      <c r="JX11" s="31"/>
      <c r="JY11" s="31"/>
      <c r="JZ11" s="31"/>
      <c r="KA11" s="31"/>
      <c r="KB11" s="31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1"/>
      <c r="KX11" s="31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Y11" s="31"/>
      <c r="LZ11" s="31"/>
      <c r="MA11" s="31"/>
      <c r="MB11" s="31"/>
      <c r="MC11" s="31"/>
      <c r="MD11" s="31"/>
      <c r="ME11" s="31"/>
      <c r="MF11" s="31"/>
      <c r="MG11" s="31"/>
      <c r="MH11" s="31"/>
      <c r="MI11" s="31"/>
      <c r="MJ11" s="31"/>
      <c r="MK11" s="31"/>
      <c r="ML11" s="31"/>
      <c r="MM11" s="31"/>
      <c r="MN11" s="31"/>
      <c r="MO11" s="31"/>
      <c r="MP11" s="31"/>
      <c r="MQ11" s="31"/>
      <c r="MR11" s="31"/>
      <c r="MS11" s="31"/>
      <c r="MT11" s="31"/>
      <c r="MU11" s="31"/>
      <c r="MV11" s="31"/>
      <c r="MW11" s="31"/>
      <c r="MX11" s="31"/>
      <c r="MY11" s="31"/>
      <c r="MZ11" s="31"/>
      <c r="NA11" s="31"/>
      <c r="NB11" s="31"/>
      <c r="NC11" s="31"/>
      <c r="ND11" s="31"/>
      <c r="NE11" s="31"/>
      <c r="NF11" s="31"/>
      <c r="NG11" s="31"/>
      <c r="NH11" s="31"/>
      <c r="NI11" s="31"/>
      <c r="NJ11" s="31"/>
      <c r="NK11" s="31"/>
      <c r="NL11" s="31"/>
      <c r="NM11" s="31"/>
      <c r="NN11" s="31"/>
      <c r="NO11" s="31"/>
      <c r="NP11" s="31"/>
      <c r="NQ11" s="31"/>
      <c r="NR11" s="31"/>
      <c r="NS11" s="31"/>
      <c r="NT11" s="31"/>
      <c r="NU11" s="31"/>
      <c r="NV11" s="31"/>
      <c r="NW11" s="31"/>
      <c r="NX11" s="31"/>
      <c r="NY11" s="31"/>
      <c r="NZ11" s="31"/>
      <c r="OA11" s="31"/>
      <c r="OB11" s="31"/>
      <c r="OC11" s="31"/>
      <c r="OD11" s="31"/>
      <c r="OE11" s="31"/>
      <c r="OF11" s="31"/>
      <c r="OG11" s="31"/>
      <c r="OH11" s="31"/>
      <c r="OI11" s="31"/>
      <c r="OJ11" s="31"/>
      <c r="OK11" s="31"/>
      <c r="OL11" s="31"/>
      <c r="OM11" s="31"/>
      <c r="ON11" s="31"/>
      <c r="OO11" s="31"/>
      <c r="OP11" s="31"/>
      <c r="OQ11" s="31"/>
      <c r="OR11" s="31"/>
      <c r="OS11" s="31"/>
      <c r="OT11" s="31"/>
      <c r="OU11" s="31"/>
      <c r="OV11" s="31"/>
      <c r="OW11" s="31"/>
      <c r="OX11" s="31"/>
      <c r="OY11" s="31"/>
      <c r="OZ11" s="31"/>
      <c r="PA11" s="31"/>
      <c r="PB11" s="31"/>
      <c r="PC11" s="31"/>
      <c r="PD11" s="31"/>
      <c r="PE11" s="31"/>
      <c r="PF11" s="31"/>
      <c r="PG11" s="31"/>
      <c r="PH11" s="31"/>
      <c r="PI11" s="31"/>
      <c r="PJ11" s="31"/>
      <c r="PK11" s="31"/>
      <c r="PL11" s="31"/>
      <c r="PM11" s="31"/>
      <c r="PN11" s="31"/>
      <c r="PO11" s="31"/>
      <c r="PP11" s="31"/>
      <c r="PQ11" s="31"/>
      <c r="PR11" s="31"/>
      <c r="PS11" s="31"/>
      <c r="PT11" s="31"/>
      <c r="PU11" s="31"/>
      <c r="PV11" s="31"/>
      <c r="PW11" s="31"/>
      <c r="PX11" s="31"/>
      <c r="PY11" s="31"/>
      <c r="PZ11" s="31"/>
      <c r="QA11" s="31"/>
      <c r="QB11" s="31"/>
      <c r="QC11" s="31"/>
    </row>
    <row r="12" spans="1:445">
      <c r="A12" s="36" t="s">
        <v>47</v>
      </c>
      <c r="B12" s="33" t="s">
        <v>27</v>
      </c>
      <c r="C12" s="33">
        <v>118</v>
      </c>
      <c r="D12" s="33" t="s">
        <v>28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20" t="str">
        <f t="shared" si="1"/>
        <v/>
      </c>
      <c r="U12" s="20" t="str">
        <f t="shared" si="2"/>
        <v/>
      </c>
      <c r="V12" s="34" t="str">
        <f t="shared" si="3"/>
        <v/>
      </c>
      <c r="W12" s="37"/>
      <c r="X12" s="35" t="str">
        <f t="shared" si="4"/>
        <v/>
      </c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 s="31"/>
      <c r="GL12" s="31"/>
      <c r="GM12" s="31"/>
      <c r="GN12" s="31"/>
      <c r="GO12" s="31"/>
      <c r="GP12" s="31"/>
      <c r="GQ12" s="31"/>
      <c r="GR12" s="31"/>
      <c r="GS12" s="31"/>
      <c r="GT12" s="31"/>
      <c r="GU12" s="31"/>
      <c r="GV12" s="31"/>
      <c r="GW12" s="31"/>
      <c r="GX12" s="31"/>
      <c r="GY12" s="31"/>
      <c r="GZ12" s="31"/>
      <c r="HA12" s="31"/>
      <c r="HB12" s="31"/>
      <c r="HC12" s="31"/>
      <c r="HD12" s="31"/>
      <c r="HE12" s="31"/>
      <c r="HF12" s="31"/>
      <c r="HG12" s="31"/>
      <c r="HH12" s="31"/>
      <c r="HI12" s="31"/>
      <c r="HJ12" s="31"/>
      <c r="HK12" s="31"/>
      <c r="HL12" s="31"/>
      <c r="HM12" s="31"/>
      <c r="HN12" s="31"/>
      <c r="HO12" s="31"/>
      <c r="HP12" s="31"/>
      <c r="HQ12" s="31"/>
      <c r="HR12" s="31"/>
      <c r="HS12" s="31"/>
      <c r="HT12" s="31"/>
      <c r="HU12" s="31"/>
      <c r="HV12" s="31"/>
      <c r="HW12" s="31"/>
      <c r="HX12" s="31"/>
      <c r="HY12" s="31"/>
      <c r="HZ12" s="31"/>
      <c r="IA12" s="31"/>
      <c r="IB12" s="31"/>
      <c r="IC12" s="31"/>
      <c r="ID12" s="31"/>
      <c r="IE12" s="31"/>
      <c r="IF12" s="31"/>
      <c r="IG12" s="31"/>
      <c r="IH12" s="31"/>
      <c r="II12" s="31"/>
      <c r="IJ12" s="31"/>
      <c r="IK12" s="31"/>
      <c r="IL12" s="31"/>
      <c r="IM12" s="31"/>
      <c r="IN12" s="31"/>
      <c r="IO12" s="31"/>
      <c r="IP12" s="31"/>
      <c r="IQ12" s="31"/>
      <c r="IR12" s="31"/>
      <c r="IS12" s="31"/>
      <c r="IT12" s="31"/>
      <c r="IU12" s="31"/>
      <c r="IV12" s="31"/>
      <c r="IW12" s="31"/>
      <c r="IX12" s="31"/>
      <c r="IY12" s="31"/>
      <c r="IZ12" s="31"/>
      <c r="JA12" s="31"/>
      <c r="JB12" s="31"/>
      <c r="JC12" s="31"/>
      <c r="JD12" s="31"/>
      <c r="JE12" s="31"/>
      <c r="JF12" s="31"/>
      <c r="JG12" s="31"/>
      <c r="JH12" s="31"/>
      <c r="JI12" s="31"/>
      <c r="JJ12" s="31"/>
      <c r="JK12" s="31"/>
      <c r="JL12" s="31"/>
      <c r="JM12" s="31"/>
      <c r="JN12" s="31"/>
      <c r="JO12" s="31"/>
      <c r="JP12" s="31"/>
      <c r="JQ12" s="31"/>
      <c r="JR12" s="31"/>
      <c r="JS12" s="31"/>
      <c r="JT12" s="31"/>
      <c r="JU12" s="31"/>
      <c r="JV12" s="31"/>
      <c r="JW12" s="31"/>
      <c r="JX12" s="31"/>
      <c r="JY12" s="31"/>
      <c r="JZ12" s="31"/>
      <c r="KA12" s="31"/>
      <c r="KB12" s="31"/>
      <c r="KC12" s="31"/>
      <c r="KD12" s="31"/>
      <c r="KE12" s="31"/>
      <c r="KF12" s="31"/>
      <c r="KG12" s="31"/>
      <c r="KH12" s="31"/>
      <c r="KI12" s="31"/>
      <c r="KJ12" s="31"/>
      <c r="KK12" s="31"/>
      <c r="KL12" s="31"/>
      <c r="KM12" s="31"/>
      <c r="KN12" s="31"/>
      <c r="KO12" s="31"/>
      <c r="KP12" s="31"/>
      <c r="KQ12" s="31"/>
      <c r="KR12" s="31"/>
      <c r="KS12" s="31"/>
      <c r="KT12" s="31"/>
      <c r="KU12" s="31"/>
      <c r="KV12" s="31"/>
      <c r="KW12" s="31"/>
      <c r="KX12" s="31"/>
      <c r="KY12" s="31"/>
      <c r="KZ12" s="31"/>
      <c r="LA12" s="31"/>
      <c r="LB12" s="31"/>
      <c r="LC12" s="31"/>
      <c r="LD12" s="31"/>
      <c r="LE12" s="31"/>
      <c r="LF12" s="31"/>
      <c r="LG12" s="31"/>
      <c r="LH12" s="31"/>
      <c r="LI12" s="31"/>
      <c r="LJ12" s="31"/>
      <c r="LK12" s="31"/>
      <c r="LL12" s="31"/>
      <c r="LM12" s="31"/>
      <c r="LN12" s="31"/>
      <c r="LO12" s="31"/>
      <c r="LP12" s="31"/>
      <c r="LQ12" s="31"/>
      <c r="LR12" s="31"/>
      <c r="LS12" s="31"/>
      <c r="LT12" s="31"/>
      <c r="LU12" s="31"/>
      <c r="LV12" s="31"/>
      <c r="LW12" s="31"/>
      <c r="LX12" s="31"/>
      <c r="LY12" s="31"/>
      <c r="LZ12" s="31"/>
      <c r="MA12" s="31"/>
      <c r="MB12" s="31"/>
      <c r="MC12" s="31"/>
      <c r="MD12" s="31"/>
      <c r="ME12" s="31"/>
      <c r="MF12" s="31"/>
      <c r="MG12" s="31"/>
      <c r="MH12" s="31"/>
      <c r="MI12" s="31"/>
      <c r="MJ12" s="31"/>
      <c r="MK12" s="31"/>
      <c r="ML12" s="31"/>
      <c r="MM12" s="31"/>
      <c r="MN12" s="31"/>
      <c r="MO12" s="31"/>
      <c r="MP12" s="31"/>
      <c r="MQ12" s="31"/>
      <c r="MR12" s="31"/>
      <c r="MS12" s="31"/>
      <c r="MT12" s="31"/>
      <c r="MU12" s="31"/>
      <c r="MV12" s="31"/>
      <c r="MW12" s="31"/>
      <c r="MX12" s="31"/>
      <c r="MY12" s="31"/>
      <c r="MZ12" s="31"/>
      <c r="NA12" s="31"/>
      <c r="NB12" s="31"/>
      <c r="NC12" s="31"/>
      <c r="ND12" s="31"/>
      <c r="NE12" s="31"/>
      <c r="NF12" s="31"/>
      <c r="NG12" s="31"/>
      <c r="NH12" s="31"/>
      <c r="NI12" s="31"/>
      <c r="NJ12" s="31"/>
      <c r="NK12" s="31"/>
      <c r="NL12" s="31"/>
      <c r="NM12" s="31"/>
      <c r="NN12" s="31"/>
      <c r="NO12" s="31"/>
      <c r="NP12" s="31"/>
      <c r="NQ12" s="31"/>
      <c r="NR12" s="31"/>
      <c r="NS12" s="31"/>
      <c r="NT12" s="31"/>
      <c r="NU12" s="31"/>
      <c r="NV12" s="31"/>
      <c r="NW12" s="31"/>
      <c r="NX12" s="31"/>
      <c r="NY12" s="31"/>
      <c r="NZ12" s="31"/>
      <c r="OA12" s="31"/>
      <c r="OB12" s="31"/>
      <c r="OC12" s="31"/>
      <c r="OD12" s="31"/>
      <c r="OE12" s="31"/>
      <c r="OF12" s="31"/>
      <c r="OG12" s="31"/>
      <c r="OH12" s="31"/>
      <c r="OI12" s="31"/>
      <c r="OJ12" s="31"/>
      <c r="OK12" s="31"/>
      <c r="OL12" s="31"/>
      <c r="OM12" s="31"/>
      <c r="ON12" s="31"/>
      <c r="OO12" s="31"/>
      <c r="OP12" s="31"/>
      <c r="OQ12" s="31"/>
      <c r="OR12" s="31"/>
      <c r="OS12" s="31"/>
      <c r="OT12" s="31"/>
      <c r="OU12" s="31"/>
      <c r="OV12" s="31"/>
      <c r="OW12" s="31"/>
      <c r="OX12" s="31"/>
      <c r="OY12" s="31"/>
      <c r="OZ12" s="31"/>
      <c r="PA12" s="31"/>
      <c r="PB12" s="31"/>
      <c r="PC12" s="31"/>
      <c r="PD12" s="31"/>
      <c r="PE12" s="31"/>
      <c r="PF12" s="31"/>
      <c r="PG12" s="31"/>
      <c r="PH12" s="31"/>
      <c r="PI12" s="31"/>
      <c r="PJ12" s="31"/>
      <c r="PK12" s="31"/>
      <c r="PL12" s="31"/>
      <c r="PM12" s="31"/>
      <c r="PN12" s="31"/>
      <c r="PO12" s="31"/>
      <c r="PP12" s="31"/>
      <c r="PQ12" s="31"/>
      <c r="PR12" s="31"/>
      <c r="PS12" s="31"/>
      <c r="PT12" s="31"/>
      <c r="PU12" s="31"/>
      <c r="PV12" s="31"/>
      <c r="PW12" s="31"/>
      <c r="PX12" s="31"/>
      <c r="PY12" s="31"/>
      <c r="PZ12" s="31"/>
      <c r="QA12" s="31"/>
      <c r="QB12" s="31"/>
      <c r="QC12" s="31"/>
    </row>
    <row r="13" spans="1:445">
      <c r="A13" s="36" t="s">
        <v>47</v>
      </c>
      <c r="B13" s="33" t="s">
        <v>701</v>
      </c>
      <c r="C13" s="33"/>
      <c r="D13" s="33" t="s">
        <v>154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20" t="str">
        <f t="shared" si="1"/>
        <v/>
      </c>
      <c r="U13" s="20" t="str">
        <f t="shared" si="2"/>
        <v/>
      </c>
      <c r="V13" s="34" t="str">
        <f t="shared" si="3"/>
        <v/>
      </c>
      <c r="W13" s="37"/>
      <c r="X13" s="35" t="str">
        <f t="shared" si="4"/>
        <v/>
      </c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1"/>
      <c r="HJ13" s="31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  <c r="IC13" s="31"/>
      <c r="ID13" s="31"/>
      <c r="IE13" s="31"/>
      <c r="IF13" s="31"/>
      <c r="IG13" s="31"/>
      <c r="IH13" s="31"/>
      <c r="II13" s="31"/>
      <c r="IJ13" s="31"/>
      <c r="IK13" s="31"/>
      <c r="IL13" s="31"/>
      <c r="IM13" s="31"/>
      <c r="IN13" s="31"/>
      <c r="IO13" s="31"/>
      <c r="IP13" s="31"/>
      <c r="IQ13" s="31"/>
      <c r="IR13" s="31"/>
      <c r="IS13" s="31"/>
      <c r="IT13" s="31"/>
      <c r="IU13" s="31"/>
      <c r="IV13" s="31"/>
      <c r="IW13" s="31"/>
      <c r="IX13" s="31"/>
      <c r="IY13" s="31"/>
      <c r="IZ13" s="31"/>
      <c r="JA13" s="31"/>
      <c r="JB13" s="31"/>
      <c r="JC13" s="31"/>
      <c r="JD13" s="31"/>
      <c r="JE13" s="31"/>
      <c r="JF13" s="31"/>
      <c r="JG13" s="31"/>
      <c r="JH13" s="31"/>
      <c r="JI13" s="31"/>
      <c r="JJ13" s="31"/>
      <c r="JK13" s="31"/>
      <c r="JL13" s="31"/>
      <c r="JM13" s="31"/>
      <c r="JN13" s="31"/>
      <c r="JO13" s="31"/>
      <c r="JP13" s="31"/>
      <c r="JQ13" s="31"/>
      <c r="JR13" s="31"/>
      <c r="JS13" s="31"/>
      <c r="JT13" s="31"/>
      <c r="JU13" s="31"/>
      <c r="JV13" s="31"/>
      <c r="JW13" s="31"/>
      <c r="JX13" s="31"/>
      <c r="JY13" s="31"/>
      <c r="JZ13" s="31"/>
      <c r="KA13" s="31"/>
      <c r="KB13" s="31"/>
      <c r="KC13" s="31"/>
      <c r="KD13" s="31"/>
      <c r="KE13" s="31"/>
      <c r="KF13" s="31"/>
      <c r="KG13" s="31"/>
      <c r="KH13" s="31"/>
      <c r="KI13" s="31"/>
      <c r="KJ13" s="31"/>
      <c r="KK13" s="31"/>
      <c r="KL13" s="31"/>
      <c r="KM13" s="31"/>
      <c r="KN13" s="31"/>
      <c r="KO13" s="31"/>
      <c r="KP13" s="31"/>
      <c r="KQ13" s="31"/>
      <c r="KR13" s="31"/>
      <c r="KS13" s="31"/>
      <c r="KT13" s="31"/>
      <c r="KU13" s="31"/>
      <c r="KV13" s="31"/>
      <c r="KW13" s="31"/>
      <c r="KX13" s="31"/>
      <c r="KY13" s="31"/>
      <c r="KZ13" s="31"/>
      <c r="LA13" s="31"/>
      <c r="LB13" s="31"/>
      <c r="LC13" s="31"/>
      <c r="LD13" s="31"/>
      <c r="LE13" s="31"/>
      <c r="LF13" s="31"/>
      <c r="LG13" s="31"/>
      <c r="LH13" s="31"/>
      <c r="LI13" s="31"/>
      <c r="LJ13" s="31"/>
      <c r="LK13" s="31"/>
      <c r="LL13" s="31"/>
      <c r="LM13" s="31"/>
      <c r="LN13" s="31"/>
      <c r="LO13" s="31"/>
      <c r="LP13" s="31"/>
      <c r="LQ13" s="31"/>
      <c r="LR13" s="31"/>
      <c r="LS13" s="31"/>
      <c r="LT13" s="31"/>
      <c r="LU13" s="31"/>
      <c r="LV13" s="31"/>
      <c r="LW13" s="31"/>
      <c r="LX13" s="31"/>
      <c r="LY13" s="31"/>
      <c r="LZ13" s="31"/>
      <c r="MA13" s="31"/>
      <c r="MB13" s="31"/>
      <c r="MC13" s="31"/>
      <c r="MD13" s="31"/>
      <c r="ME13" s="31"/>
      <c r="MF13" s="31"/>
      <c r="MG13" s="31"/>
      <c r="MH13" s="31"/>
      <c r="MI13" s="31"/>
      <c r="MJ13" s="31"/>
      <c r="MK13" s="31"/>
      <c r="ML13" s="31"/>
      <c r="MM13" s="31"/>
      <c r="MN13" s="31"/>
      <c r="MO13" s="31"/>
      <c r="MP13" s="31"/>
      <c r="MQ13" s="31"/>
      <c r="MR13" s="31"/>
      <c r="MS13" s="31"/>
      <c r="MT13" s="31"/>
      <c r="MU13" s="31"/>
      <c r="MV13" s="31"/>
      <c r="MW13" s="31"/>
      <c r="MX13" s="31"/>
      <c r="MY13" s="31"/>
      <c r="MZ13" s="31"/>
      <c r="NA13" s="31"/>
      <c r="NB13" s="31"/>
      <c r="NC13" s="31"/>
      <c r="ND13" s="31"/>
      <c r="NE13" s="31"/>
      <c r="NF13" s="31"/>
      <c r="NG13" s="31"/>
      <c r="NH13" s="31"/>
      <c r="NI13" s="31"/>
      <c r="NJ13" s="31"/>
      <c r="NK13" s="31"/>
      <c r="NL13" s="31"/>
      <c r="NM13" s="31"/>
      <c r="NN13" s="31"/>
      <c r="NO13" s="31"/>
      <c r="NP13" s="31"/>
      <c r="NQ13" s="31"/>
      <c r="NR13" s="31"/>
      <c r="NS13" s="31"/>
      <c r="NT13" s="31"/>
      <c r="NU13" s="31"/>
      <c r="NV13" s="31"/>
      <c r="NW13" s="31"/>
      <c r="NX13" s="31"/>
      <c r="NY13" s="31"/>
      <c r="NZ13" s="31"/>
      <c r="OA13" s="31"/>
      <c r="OB13" s="31"/>
      <c r="OC13" s="31"/>
      <c r="OD13" s="31"/>
      <c r="OE13" s="31"/>
      <c r="OF13" s="31"/>
      <c r="OG13" s="31"/>
      <c r="OH13" s="31"/>
      <c r="OI13" s="31"/>
      <c r="OJ13" s="31"/>
      <c r="OK13" s="31"/>
      <c r="OL13" s="31"/>
      <c r="OM13" s="31"/>
      <c r="ON13" s="31"/>
      <c r="OO13" s="31"/>
      <c r="OP13" s="31"/>
      <c r="OQ13" s="31"/>
      <c r="OR13" s="31"/>
      <c r="OS13" s="31"/>
      <c r="OT13" s="31"/>
      <c r="OU13" s="31"/>
      <c r="OV13" s="31"/>
      <c r="OW13" s="31"/>
      <c r="OX13" s="31"/>
      <c r="OY13" s="31"/>
      <c r="OZ13" s="31"/>
      <c r="PA13" s="31"/>
      <c r="PB13" s="31"/>
      <c r="PC13" s="31"/>
      <c r="PD13" s="31"/>
      <c r="PE13" s="31"/>
      <c r="PF13" s="31"/>
      <c r="PG13" s="31"/>
      <c r="PH13" s="31"/>
      <c r="PI13" s="31"/>
      <c r="PJ13" s="31"/>
      <c r="PK13" s="31"/>
      <c r="PL13" s="31"/>
      <c r="PM13" s="31"/>
      <c r="PN13" s="31"/>
      <c r="PO13" s="31"/>
      <c r="PP13" s="31"/>
      <c r="PQ13" s="31"/>
      <c r="PR13" s="31"/>
      <c r="PS13" s="31"/>
      <c r="PT13" s="31"/>
      <c r="PU13" s="31"/>
      <c r="PV13" s="31"/>
      <c r="PW13" s="31"/>
      <c r="PX13" s="31"/>
      <c r="PY13" s="31"/>
      <c r="PZ13" s="31"/>
      <c r="QA13" s="31"/>
      <c r="QB13" s="31"/>
      <c r="QC13" s="31"/>
    </row>
    <row r="14" spans="1:445">
      <c r="A14" s="36" t="s">
        <v>50</v>
      </c>
      <c r="B14" s="33" t="s">
        <v>45</v>
      </c>
      <c r="C14" s="33">
        <v>80</v>
      </c>
      <c r="D14" s="33" t="s">
        <v>66</v>
      </c>
      <c r="E14" s="33"/>
      <c r="F14" s="33">
        <v>1237</v>
      </c>
      <c r="G14" s="33">
        <v>85</v>
      </c>
      <c r="H14" s="33">
        <v>128</v>
      </c>
      <c r="I14" s="33">
        <v>128</v>
      </c>
      <c r="J14" s="33">
        <v>128</v>
      </c>
      <c r="K14" s="33">
        <v>128</v>
      </c>
      <c r="L14" s="33">
        <v>128</v>
      </c>
      <c r="M14" s="33">
        <v>128</v>
      </c>
      <c r="N14" s="33">
        <v>128</v>
      </c>
      <c r="O14" s="33">
        <v>128</v>
      </c>
      <c r="P14" s="33">
        <v>128</v>
      </c>
      <c r="Q14" s="33"/>
      <c r="R14" s="33"/>
      <c r="S14" s="33"/>
      <c r="T14" s="20">
        <f t="shared" si="1"/>
        <v>1237</v>
      </c>
      <c r="U14" s="20">
        <f t="shared" si="2"/>
        <v>0</v>
      </c>
      <c r="V14" s="34">
        <f t="shared" si="3"/>
        <v>1</v>
      </c>
      <c r="X14" s="35" t="str">
        <f t="shared" si="4"/>
        <v/>
      </c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  <c r="IS14" s="31"/>
      <c r="IT14" s="31"/>
      <c r="IU14" s="31"/>
      <c r="IV14" s="31"/>
      <c r="IW14" s="31"/>
      <c r="IX14" s="31"/>
      <c r="IY14" s="31"/>
      <c r="IZ14" s="31"/>
      <c r="JA14" s="31"/>
      <c r="JB14" s="31"/>
      <c r="JC14" s="31"/>
      <c r="JD14" s="31"/>
      <c r="JE14" s="31"/>
      <c r="JF14" s="31"/>
      <c r="JG14" s="31"/>
      <c r="JH14" s="31"/>
      <c r="JI14" s="31"/>
      <c r="JJ14" s="31"/>
      <c r="JK14" s="31"/>
      <c r="JL14" s="31"/>
      <c r="JM14" s="31"/>
      <c r="JN14" s="31"/>
      <c r="JO14" s="31"/>
      <c r="JP14" s="31"/>
      <c r="JQ14" s="31"/>
      <c r="JR14" s="31"/>
      <c r="JS14" s="31"/>
      <c r="JT14" s="31"/>
      <c r="JU14" s="31"/>
      <c r="JV14" s="31"/>
      <c r="JW14" s="31"/>
      <c r="JX14" s="31"/>
      <c r="JY14" s="31"/>
      <c r="JZ14" s="31"/>
      <c r="KA14" s="31"/>
      <c r="KB14" s="31"/>
      <c r="KC14" s="31"/>
      <c r="KD14" s="31"/>
      <c r="KE14" s="31"/>
      <c r="KF14" s="31"/>
      <c r="KG14" s="31"/>
      <c r="KH14" s="31"/>
      <c r="KI14" s="31"/>
      <c r="KJ14" s="31"/>
      <c r="KK14" s="31"/>
      <c r="KL14" s="31"/>
      <c r="KM14" s="31"/>
      <c r="KN14" s="31"/>
      <c r="KO14" s="31"/>
      <c r="KP14" s="31"/>
      <c r="KQ14" s="31"/>
      <c r="KR14" s="31"/>
      <c r="KS14" s="31"/>
      <c r="KT14" s="31"/>
      <c r="KU14" s="31"/>
      <c r="KV14" s="31"/>
      <c r="KW14" s="31"/>
      <c r="KX14" s="31"/>
      <c r="KY14" s="31"/>
      <c r="KZ14" s="31"/>
      <c r="LA14" s="31"/>
      <c r="LB14" s="31"/>
      <c r="LC14" s="31"/>
      <c r="LD14" s="31"/>
      <c r="LE14" s="31"/>
      <c r="LF14" s="31"/>
      <c r="LG14" s="31"/>
      <c r="LH14" s="31"/>
      <c r="LI14" s="31"/>
      <c r="LJ14" s="31"/>
      <c r="LK14" s="31"/>
      <c r="LL14" s="31"/>
      <c r="LM14" s="31"/>
      <c r="LN14" s="31"/>
      <c r="LO14" s="31"/>
      <c r="LP14" s="31"/>
      <c r="LQ14" s="31"/>
      <c r="LR14" s="31"/>
      <c r="LS14" s="31"/>
      <c r="LT14" s="31"/>
      <c r="LU14" s="31"/>
      <c r="LV14" s="31"/>
      <c r="LW14" s="31"/>
      <c r="LX14" s="31"/>
      <c r="LY14" s="31"/>
      <c r="LZ14" s="31"/>
      <c r="MA14" s="31"/>
      <c r="MB14" s="31"/>
      <c r="MC14" s="31"/>
      <c r="MD14" s="31"/>
      <c r="ME14" s="31"/>
      <c r="MF14" s="31"/>
      <c r="MG14" s="31"/>
      <c r="MH14" s="31"/>
      <c r="MI14" s="31"/>
      <c r="MJ14" s="31"/>
      <c r="MK14" s="31"/>
      <c r="ML14" s="31"/>
      <c r="MM14" s="31"/>
      <c r="MN14" s="31"/>
      <c r="MO14" s="31"/>
      <c r="MP14" s="31"/>
      <c r="MQ14" s="31"/>
      <c r="MR14" s="31"/>
      <c r="MS14" s="31"/>
      <c r="MT14" s="31"/>
      <c r="MU14" s="31"/>
      <c r="MV14" s="31"/>
      <c r="MW14" s="31"/>
      <c r="MX14" s="31"/>
      <c r="MY14" s="31"/>
      <c r="MZ14" s="31"/>
      <c r="NA14" s="31"/>
      <c r="NB14" s="31"/>
      <c r="NC14" s="31"/>
      <c r="ND14" s="31"/>
      <c r="NE14" s="31"/>
      <c r="NF14" s="31"/>
      <c r="NG14" s="31"/>
      <c r="NH14" s="31"/>
      <c r="NI14" s="31"/>
      <c r="NJ14" s="31"/>
      <c r="NK14" s="31"/>
      <c r="NL14" s="31"/>
      <c r="NM14" s="31"/>
      <c r="NN14" s="31"/>
      <c r="NO14" s="31"/>
      <c r="NP14" s="31"/>
      <c r="NQ14" s="31"/>
      <c r="NR14" s="31"/>
      <c r="NS14" s="31"/>
      <c r="NT14" s="31"/>
      <c r="NU14" s="31"/>
      <c r="NV14" s="31"/>
      <c r="NW14" s="31"/>
      <c r="NX14" s="31"/>
      <c r="NY14" s="31"/>
      <c r="NZ14" s="31"/>
      <c r="OA14" s="31"/>
      <c r="OB14" s="31"/>
      <c r="OC14" s="31"/>
      <c r="OD14" s="31"/>
      <c r="OE14" s="31"/>
      <c r="OF14" s="31"/>
      <c r="OG14" s="31"/>
      <c r="OH14" s="31"/>
      <c r="OI14" s="31"/>
      <c r="OJ14" s="31"/>
      <c r="OK14" s="31"/>
      <c r="OL14" s="31"/>
      <c r="OM14" s="31"/>
      <c r="ON14" s="31"/>
      <c r="OO14" s="31"/>
      <c r="OP14" s="31"/>
      <c r="OQ14" s="31"/>
      <c r="OR14" s="31"/>
      <c r="OS14" s="31"/>
      <c r="OT14" s="31"/>
      <c r="OU14" s="31"/>
      <c r="OV14" s="31"/>
      <c r="OW14" s="31"/>
      <c r="OX14" s="31"/>
      <c r="OY14" s="31"/>
      <c r="OZ14" s="31"/>
      <c r="PA14" s="31"/>
      <c r="PB14" s="31"/>
      <c r="PC14" s="31"/>
      <c r="PD14" s="31"/>
      <c r="PE14" s="31"/>
      <c r="PF14" s="31"/>
      <c r="PG14" s="31"/>
      <c r="PH14" s="31"/>
      <c r="PI14" s="31"/>
      <c r="PJ14" s="31"/>
      <c r="PK14" s="31"/>
      <c r="PL14" s="31"/>
      <c r="PM14" s="31"/>
      <c r="PN14" s="31"/>
      <c r="PO14" s="31"/>
      <c r="PP14" s="31"/>
      <c r="PQ14" s="31"/>
      <c r="PR14" s="31"/>
      <c r="PS14" s="31"/>
      <c r="PT14" s="31"/>
      <c r="PU14" s="31"/>
      <c r="PV14" s="31"/>
      <c r="PW14" s="31"/>
      <c r="PX14" s="31"/>
      <c r="PY14" s="31"/>
      <c r="PZ14" s="31"/>
      <c r="QA14" s="31"/>
      <c r="QB14" s="31"/>
      <c r="QC14" s="31"/>
    </row>
    <row r="15" spans="1:445">
      <c r="A15" s="36" t="s">
        <v>1416</v>
      </c>
      <c r="B15" s="33" t="s">
        <v>45</v>
      </c>
      <c r="C15" s="33">
        <v>80</v>
      </c>
      <c r="D15" s="33" t="s">
        <v>31</v>
      </c>
      <c r="E15" s="33"/>
      <c r="F15" s="33">
        <v>425</v>
      </c>
      <c r="G15" s="33">
        <v>65</v>
      </c>
      <c r="H15" s="33"/>
      <c r="I15" s="33">
        <v>45</v>
      </c>
      <c r="J15" s="33">
        <v>45</v>
      </c>
      <c r="K15" s="33">
        <v>45</v>
      </c>
      <c r="L15" s="33">
        <v>45</v>
      </c>
      <c r="M15" s="33">
        <v>45</v>
      </c>
      <c r="N15" s="33">
        <v>45</v>
      </c>
      <c r="O15" s="33">
        <v>45</v>
      </c>
      <c r="P15" s="33">
        <v>45</v>
      </c>
      <c r="Q15" s="33"/>
      <c r="R15" s="33"/>
      <c r="S15" s="33"/>
      <c r="T15" s="20">
        <f t="shared" si="1"/>
        <v>425</v>
      </c>
      <c r="U15" s="20">
        <f t="shared" si="2"/>
        <v>0</v>
      </c>
      <c r="V15" s="34">
        <f t="shared" si="3"/>
        <v>1</v>
      </c>
      <c r="X15" s="35" t="str">
        <f t="shared" si="4"/>
        <v/>
      </c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1"/>
      <c r="HJ15" s="31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  <c r="IC15" s="31"/>
      <c r="ID15" s="31"/>
      <c r="IE15" s="31"/>
      <c r="IF15" s="31"/>
      <c r="IG15" s="31"/>
      <c r="IH15" s="31"/>
      <c r="II15" s="31"/>
      <c r="IJ15" s="31"/>
      <c r="IK15" s="31"/>
      <c r="IL15" s="31"/>
      <c r="IM15" s="31"/>
      <c r="IN15" s="31"/>
      <c r="IO15" s="31"/>
      <c r="IP15" s="31"/>
      <c r="IQ15" s="31"/>
      <c r="IR15" s="31"/>
      <c r="IS15" s="31"/>
      <c r="IT15" s="31"/>
      <c r="IU15" s="31"/>
      <c r="IV15" s="31"/>
      <c r="IW15" s="31"/>
      <c r="IX15" s="31"/>
      <c r="IY15" s="31"/>
      <c r="IZ15" s="31"/>
      <c r="JA15" s="31"/>
      <c r="JB15" s="31"/>
      <c r="JC15" s="31"/>
      <c r="JD15" s="31"/>
      <c r="JE15" s="31"/>
      <c r="JF15" s="31"/>
      <c r="JG15" s="31"/>
      <c r="JH15" s="31"/>
      <c r="JI15" s="31"/>
      <c r="JJ15" s="31"/>
      <c r="JK15" s="31"/>
      <c r="JL15" s="31"/>
      <c r="JM15" s="31"/>
      <c r="JN15" s="31"/>
      <c r="JO15" s="31"/>
      <c r="JP15" s="31"/>
      <c r="JQ15" s="31"/>
      <c r="JR15" s="31"/>
      <c r="JS15" s="31"/>
      <c r="JT15" s="31"/>
      <c r="JU15" s="31"/>
      <c r="JV15" s="31"/>
      <c r="JW15" s="31"/>
      <c r="JX15" s="31"/>
      <c r="JY15" s="31"/>
      <c r="JZ15" s="31"/>
      <c r="KA15" s="31"/>
      <c r="KB15" s="31"/>
      <c r="KC15" s="31"/>
      <c r="KD15" s="31"/>
      <c r="KE15" s="31"/>
      <c r="KF15" s="31"/>
      <c r="KG15" s="31"/>
      <c r="KH15" s="31"/>
      <c r="KI15" s="31"/>
      <c r="KJ15" s="31"/>
      <c r="KK15" s="31"/>
      <c r="KL15" s="31"/>
      <c r="KM15" s="31"/>
      <c r="KN15" s="31"/>
      <c r="KO15" s="31"/>
      <c r="KP15" s="31"/>
      <c r="KQ15" s="31"/>
      <c r="KR15" s="31"/>
      <c r="KS15" s="31"/>
      <c r="KT15" s="31"/>
      <c r="KU15" s="31"/>
      <c r="KV15" s="31"/>
      <c r="KW15" s="31"/>
      <c r="KX15" s="31"/>
      <c r="KY15" s="31"/>
      <c r="KZ15" s="31"/>
      <c r="LA15" s="31"/>
      <c r="LB15" s="31"/>
      <c r="LC15" s="31"/>
      <c r="LD15" s="31"/>
      <c r="LE15" s="31"/>
      <c r="LF15" s="31"/>
      <c r="LG15" s="31"/>
      <c r="LH15" s="31"/>
      <c r="LI15" s="31"/>
      <c r="LJ15" s="31"/>
      <c r="LK15" s="31"/>
      <c r="LL15" s="31"/>
      <c r="LM15" s="31"/>
      <c r="LN15" s="31"/>
      <c r="LO15" s="31"/>
      <c r="LP15" s="31"/>
      <c r="LQ15" s="31"/>
      <c r="LR15" s="31"/>
      <c r="LS15" s="31"/>
      <c r="LT15" s="31"/>
      <c r="LU15" s="31"/>
      <c r="LV15" s="31"/>
      <c r="LW15" s="31"/>
      <c r="LX15" s="31"/>
      <c r="LY15" s="31"/>
      <c r="LZ15" s="31"/>
      <c r="MA15" s="31"/>
      <c r="MB15" s="31"/>
      <c r="MC15" s="31"/>
      <c r="MD15" s="31"/>
      <c r="ME15" s="31"/>
      <c r="MF15" s="31"/>
      <c r="MG15" s="31"/>
      <c r="MH15" s="31"/>
      <c r="MI15" s="31"/>
      <c r="MJ15" s="31"/>
      <c r="MK15" s="31"/>
      <c r="ML15" s="31"/>
      <c r="MM15" s="31"/>
      <c r="MN15" s="31"/>
      <c r="MO15" s="31"/>
      <c r="MP15" s="31"/>
      <c r="MQ15" s="31"/>
      <c r="MR15" s="31"/>
      <c r="MS15" s="31"/>
      <c r="MT15" s="31"/>
      <c r="MU15" s="31"/>
      <c r="MV15" s="31"/>
      <c r="MW15" s="31"/>
      <c r="MX15" s="31"/>
      <c r="MY15" s="31"/>
      <c r="MZ15" s="31"/>
      <c r="NA15" s="31"/>
      <c r="NB15" s="31"/>
      <c r="NC15" s="31"/>
      <c r="ND15" s="31"/>
      <c r="NE15" s="31"/>
      <c r="NF15" s="31"/>
      <c r="NG15" s="31"/>
      <c r="NH15" s="31"/>
      <c r="NI15" s="31"/>
      <c r="NJ15" s="31"/>
      <c r="NK15" s="31"/>
      <c r="NL15" s="31"/>
      <c r="NM15" s="31"/>
      <c r="NN15" s="31"/>
      <c r="NO15" s="31"/>
      <c r="NP15" s="31"/>
      <c r="NQ15" s="31"/>
      <c r="NR15" s="31"/>
      <c r="NS15" s="31"/>
      <c r="NT15" s="31"/>
      <c r="NU15" s="31"/>
      <c r="NV15" s="31"/>
      <c r="NW15" s="31"/>
      <c r="NX15" s="31"/>
      <c r="NY15" s="31"/>
      <c r="NZ15" s="31"/>
      <c r="OA15" s="31"/>
      <c r="OB15" s="31"/>
      <c r="OC15" s="31"/>
      <c r="OD15" s="31"/>
      <c r="OE15" s="31"/>
      <c r="OF15" s="31"/>
      <c r="OG15" s="31"/>
      <c r="OH15" s="31"/>
      <c r="OI15" s="31"/>
      <c r="OJ15" s="31"/>
      <c r="OK15" s="31"/>
      <c r="OL15" s="31"/>
      <c r="OM15" s="31"/>
      <c r="ON15" s="31"/>
      <c r="OO15" s="31"/>
      <c r="OP15" s="31"/>
      <c r="OQ15" s="31"/>
      <c r="OR15" s="31"/>
      <c r="OS15" s="31"/>
      <c r="OT15" s="31"/>
      <c r="OU15" s="31"/>
      <c r="OV15" s="31"/>
      <c r="OW15" s="31"/>
      <c r="OX15" s="31"/>
      <c r="OY15" s="31"/>
      <c r="OZ15" s="31"/>
      <c r="PA15" s="31"/>
      <c r="PB15" s="31"/>
      <c r="PC15" s="31"/>
      <c r="PD15" s="31"/>
      <c r="PE15" s="31"/>
      <c r="PF15" s="31"/>
      <c r="PG15" s="31"/>
      <c r="PH15" s="31"/>
      <c r="PI15" s="31"/>
      <c r="PJ15" s="31"/>
      <c r="PK15" s="31"/>
      <c r="PL15" s="31"/>
      <c r="PM15" s="31"/>
      <c r="PN15" s="31"/>
      <c r="PO15" s="31"/>
      <c r="PP15" s="31"/>
      <c r="PQ15" s="31"/>
      <c r="PR15" s="31"/>
      <c r="PS15" s="31"/>
      <c r="PT15" s="31"/>
      <c r="PU15" s="31"/>
      <c r="PV15" s="31"/>
      <c r="PW15" s="31"/>
      <c r="PX15" s="31"/>
      <c r="PY15" s="31"/>
      <c r="PZ15" s="31"/>
      <c r="QA15" s="31"/>
      <c r="QB15" s="31"/>
      <c r="QC15" s="31"/>
    </row>
    <row r="16" spans="1:445">
      <c r="A16" s="36" t="s">
        <v>57</v>
      </c>
      <c r="B16" s="33" t="s">
        <v>45</v>
      </c>
      <c r="C16" s="33">
        <v>85</v>
      </c>
      <c r="D16" s="33" t="s">
        <v>40</v>
      </c>
      <c r="E16" s="33"/>
      <c r="F16" s="33">
        <v>650</v>
      </c>
      <c r="G16" s="33">
        <v>325</v>
      </c>
      <c r="H16" s="33">
        <v>325</v>
      </c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20">
        <f t="shared" si="1"/>
        <v>650</v>
      </c>
      <c r="U16" s="20">
        <f t="shared" si="2"/>
        <v>0</v>
      </c>
      <c r="V16" s="34">
        <f t="shared" si="3"/>
        <v>1</v>
      </c>
      <c r="X16" s="35" t="str">
        <f t="shared" si="4"/>
        <v/>
      </c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  <c r="FX16" s="31"/>
      <c r="FY16" s="31"/>
      <c r="FZ16" s="31"/>
      <c r="GA16" s="31"/>
      <c r="GB16" s="31"/>
      <c r="GC16" s="31"/>
      <c r="GD16" s="31"/>
      <c r="GE16" s="31"/>
      <c r="GF16" s="31"/>
      <c r="GG16" s="31"/>
      <c r="GH16" s="31"/>
      <c r="GI16" s="31"/>
      <c r="GJ16" s="31"/>
      <c r="GK16" s="31"/>
      <c r="GL16" s="31"/>
      <c r="GM16" s="31"/>
      <c r="GN16" s="31"/>
      <c r="GO16" s="31"/>
      <c r="GP16" s="31"/>
      <c r="GQ16" s="31"/>
      <c r="GR16" s="31"/>
      <c r="GS16" s="31"/>
      <c r="GT16" s="31"/>
      <c r="GU16" s="31"/>
      <c r="GV16" s="31"/>
      <c r="GW16" s="31"/>
      <c r="GX16" s="31"/>
      <c r="GY16" s="31"/>
      <c r="GZ16" s="31"/>
      <c r="HA16" s="31"/>
      <c r="HB16" s="31"/>
      <c r="HC16" s="31"/>
      <c r="HD16" s="31"/>
      <c r="HE16" s="31"/>
      <c r="HF16" s="31"/>
      <c r="HG16" s="31"/>
      <c r="HH16" s="31"/>
      <c r="HI16" s="31"/>
      <c r="HJ16" s="31"/>
      <c r="HK16" s="31"/>
      <c r="HL16" s="31"/>
      <c r="HM16" s="31"/>
      <c r="HN16" s="31"/>
      <c r="HO16" s="31"/>
      <c r="HP16" s="31"/>
      <c r="HQ16" s="31"/>
      <c r="HR16" s="31"/>
      <c r="HS16" s="31"/>
      <c r="HT16" s="31"/>
      <c r="HU16" s="31"/>
      <c r="HV16" s="31"/>
      <c r="HW16" s="31"/>
      <c r="HX16" s="31"/>
      <c r="HY16" s="31"/>
      <c r="HZ16" s="31"/>
      <c r="IA16" s="31"/>
      <c r="IB16" s="31"/>
      <c r="IC16" s="31"/>
      <c r="ID16" s="31"/>
      <c r="IE16" s="31"/>
      <c r="IF16" s="31"/>
      <c r="IG16" s="31"/>
      <c r="IH16" s="31"/>
      <c r="II16" s="31"/>
      <c r="IJ16" s="31"/>
      <c r="IK16" s="31"/>
      <c r="IL16" s="31"/>
      <c r="IM16" s="31"/>
      <c r="IN16" s="31"/>
      <c r="IO16" s="31"/>
      <c r="IP16" s="31"/>
      <c r="IQ16" s="31"/>
      <c r="IR16" s="31"/>
      <c r="IS16" s="31"/>
      <c r="IT16" s="31"/>
      <c r="IU16" s="31"/>
      <c r="IV16" s="31"/>
      <c r="IW16" s="31"/>
      <c r="IX16" s="31"/>
      <c r="IY16" s="31"/>
      <c r="IZ16" s="31"/>
      <c r="JA16" s="31"/>
      <c r="JB16" s="31"/>
      <c r="JC16" s="31"/>
      <c r="JD16" s="31"/>
      <c r="JE16" s="31"/>
      <c r="JF16" s="31"/>
      <c r="JG16" s="31"/>
      <c r="JH16" s="31"/>
      <c r="JI16" s="31"/>
      <c r="JJ16" s="31"/>
      <c r="JK16" s="31"/>
      <c r="JL16" s="31"/>
      <c r="JM16" s="31"/>
      <c r="JN16" s="31"/>
      <c r="JO16" s="31"/>
      <c r="JP16" s="31"/>
      <c r="JQ16" s="31"/>
      <c r="JR16" s="31"/>
      <c r="JS16" s="31"/>
      <c r="JT16" s="31"/>
      <c r="JU16" s="31"/>
      <c r="JV16" s="31"/>
      <c r="JW16" s="31"/>
      <c r="JX16" s="31"/>
      <c r="JY16" s="31"/>
      <c r="JZ16" s="31"/>
      <c r="KA16" s="31"/>
      <c r="KB16" s="31"/>
      <c r="KC16" s="31"/>
      <c r="KD16" s="31"/>
      <c r="KE16" s="31"/>
      <c r="KF16" s="31"/>
      <c r="KG16" s="31"/>
      <c r="KH16" s="31"/>
      <c r="KI16" s="31"/>
      <c r="KJ16" s="31"/>
      <c r="KK16" s="31"/>
      <c r="KL16" s="31"/>
      <c r="KM16" s="31"/>
      <c r="KN16" s="31"/>
      <c r="KO16" s="31"/>
      <c r="KP16" s="31"/>
      <c r="KQ16" s="31"/>
      <c r="KR16" s="31"/>
      <c r="KS16" s="31"/>
      <c r="KT16" s="31"/>
      <c r="KU16" s="31"/>
      <c r="KV16" s="31"/>
      <c r="KW16" s="31"/>
      <c r="KX16" s="31"/>
      <c r="KY16" s="31"/>
      <c r="KZ16" s="31"/>
      <c r="LA16" s="31"/>
      <c r="LB16" s="31"/>
      <c r="LC16" s="31"/>
      <c r="LD16" s="31"/>
      <c r="LE16" s="31"/>
      <c r="LF16" s="31"/>
      <c r="LG16" s="31"/>
      <c r="LH16" s="31"/>
      <c r="LI16" s="31"/>
      <c r="LJ16" s="31"/>
      <c r="LK16" s="31"/>
      <c r="LL16" s="31"/>
      <c r="LM16" s="31"/>
      <c r="LN16" s="31"/>
      <c r="LO16" s="31"/>
      <c r="LP16" s="31"/>
      <c r="LQ16" s="31"/>
      <c r="LR16" s="31"/>
      <c r="LS16" s="31"/>
      <c r="LT16" s="31"/>
      <c r="LU16" s="31"/>
      <c r="LV16" s="31"/>
      <c r="LW16" s="31"/>
      <c r="LX16" s="31"/>
      <c r="LY16" s="31"/>
      <c r="LZ16" s="31"/>
      <c r="MA16" s="31"/>
      <c r="MB16" s="31"/>
      <c r="MC16" s="31"/>
      <c r="MD16" s="31"/>
      <c r="ME16" s="31"/>
      <c r="MF16" s="31"/>
      <c r="MG16" s="31"/>
      <c r="MH16" s="31"/>
      <c r="MI16" s="31"/>
      <c r="MJ16" s="31"/>
      <c r="MK16" s="31"/>
      <c r="ML16" s="31"/>
      <c r="MM16" s="31"/>
      <c r="MN16" s="31"/>
      <c r="MO16" s="31"/>
      <c r="MP16" s="31"/>
      <c r="MQ16" s="31"/>
      <c r="MR16" s="31"/>
      <c r="MS16" s="31"/>
      <c r="MT16" s="31"/>
      <c r="MU16" s="31"/>
      <c r="MV16" s="31"/>
      <c r="MW16" s="31"/>
      <c r="MX16" s="31"/>
      <c r="MY16" s="31"/>
      <c r="MZ16" s="31"/>
      <c r="NA16" s="31"/>
      <c r="NB16" s="31"/>
      <c r="NC16" s="31"/>
      <c r="ND16" s="31"/>
      <c r="NE16" s="31"/>
      <c r="NF16" s="31"/>
      <c r="NG16" s="31"/>
      <c r="NH16" s="31"/>
      <c r="NI16" s="31"/>
      <c r="NJ16" s="31"/>
      <c r="NK16" s="31"/>
      <c r="NL16" s="31"/>
      <c r="NM16" s="31"/>
      <c r="NN16" s="31"/>
      <c r="NO16" s="31"/>
      <c r="NP16" s="31"/>
      <c r="NQ16" s="31"/>
      <c r="NR16" s="31"/>
      <c r="NS16" s="31"/>
      <c r="NT16" s="31"/>
      <c r="NU16" s="31"/>
      <c r="NV16" s="31"/>
      <c r="NW16" s="31"/>
      <c r="NX16" s="31"/>
      <c r="NY16" s="31"/>
      <c r="NZ16" s="31"/>
      <c r="OA16" s="31"/>
      <c r="OB16" s="31"/>
      <c r="OC16" s="31"/>
      <c r="OD16" s="31"/>
      <c r="OE16" s="31"/>
      <c r="OF16" s="31"/>
      <c r="OG16" s="31"/>
      <c r="OH16" s="31"/>
      <c r="OI16" s="31"/>
      <c r="OJ16" s="31"/>
      <c r="OK16" s="31"/>
      <c r="OL16" s="31"/>
      <c r="OM16" s="31"/>
      <c r="ON16" s="31"/>
      <c r="OO16" s="31"/>
      <c r="OP16" s="31"/>
      <c r="OQ16" s="31"/>
      <c r="OR16" s="31"/>
      <c r="OS16" s="31"/>
      <c r="OT16" s="31"/>
      <c r="OU16" s="31"/>
      <c r="OV16" s="31"/>
      <c r="OW16" s="31"/>
      <c r="OX16" s="31"/>
      <c r="OY16" s="31"/>
      <c r="OZ16" s="31"/>
      <c r="PA16" s="31"/>
      <c r="PB16" s="31"/>
      <c r="PC16" s="31"/>
      <c r="PD16" s="31"/>
      <c r="PE16" s="31"/>
      <c r="PF16" s="31"/>
      <c r="PG16" s="31"/>
      <c r="PH16" s="31"/>
      <c r="PI16" s="31"/>
      <c r="PJ16" s="31"/>
      <c r="PK16" s="31"/>
      <c r="PL16" s="31"/>
      <c r="PM16" s="31"/>
      <c r="PN16" s="31"/>
      <c r="PO16" s="31"/>
      <c r="PP16" s="31"/>
      <c r="PQ16" s="31"/>
      <c r="PR16" s="31"/>
      <c r="PS16" s="31"/>
      <c r="PT16" s="31"/>
      <c r="PU16" s="31"/>
      <c r="PV16" s="31"/>
      <c r="PW16" s="31"/>
      <c r="PX16" s="31"/>
      <c r="PY16" s="31"/>
      <c r="PZ16" s="31"/>
      <c r="QA16" s="31"/>
      <c r="QB16" s="31"/>
      <c r="QC16" s="31"/>
    </row>
    <row r="17" spans="1:445" hidden="1">
      <c r="A17" s="36" t="s">
        <v>61</v>
      </c>
      <c r="B17" s="33"/>
      <c r="C17" s="33"/>
      <c r="D17" s="33" t="s">
        <v>64</v>
      </c>
      <c r="E17" s="33"/>
      <c r="F17" s="33">
        <v>750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20">
        <f t="shared" si="1"/>
        <v>0</v>
      </c>
      <c r="U17" s="20">
        <f t="shared" si="2"/>
        <v>750</v>
      </c>
      <c r="V17" s="34">
        <f t="shared" si="3"/>
        <v>0</v>
      </c>
      <c r="W17" s="37"/>
      <c r="X17" s="35" t="str">
        <f t="shared" si="4"/>
        <v/>
      </c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1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1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1"/>
      <c r="GS17" s="31"/>
      <c r="GT17" s="31"/>
      <c r="GU17" s="31"/>
      <c r="GV17" s="31"/>
      <c r="GW17" s="31"/>
      <c r="GX17" s="31"/>
      <c r="GY17" s="31"/>
      <c r="GZ17" s="31"/>
      <c r="HA17" s="31"/>
      <c r="HB17" s="31"/>
      <c r="HC17" s="31"/>
      <c r="HD17" s="31"/>
      <c r="HE17" s="31"/>
      <c r="HF17" s="31"/>
      <c r="HG17" s="31"/>
      <c r="HH17" s="31"/>
      <c r="HI17" s="31"/>
      <c r="HJ17" s="31"/>
      <c r="HK17" s="31"/>
      <c r="HL17" s="31"/>
      <c r="HM17" s="31"/>
      <c r="HN17" s="31"/>
      <c r="HO17" s="31"/>
      <c r="HP17" s="31"/>
      <c r="HQ17" s="31"/>
      <c r="HR17" s="31"/>
      <c r="HS17" s="31"/>
      <c r="HT17" s="31"/>
      <c r="HU17" s="31"/>
      <c r="HV17" s="31"/>
      <c r="HW17" s="31"/>
      <c r="HX17" s="31"/>
      <c r="HY17" s="31"/>
      <c r="HZ17" s="31"/>
      <c r="IA17" s="31"/>
      <c r="IB17" s="31"/>
      <c r="IC17" s="31"/>
      <c r="ID17" s="31"/>
      <c r="IE17" s="31"/>
      <c r="IF17" s="31"/>
      <c r="IG17" s="31"/>
      <c r="IH17" s="31"/>
      <c r="II17" s="31"/>
      <c r="IJ17" s="31"/>
      <c r="IK17" s="31"/>
      <c r="IL17" s="31"/>
      <c r="IM17" s="31"/>
      <c r="IN17" s="31"/>
      <c r="IO17" s="31"/>
      <c r="IP17" s="31"/>
      <c r="IQ17" s="31"/>
      <c r="IR17" s="31"/>
      <c r="IS17" s="31"/>
      <c r="IT17" s="31"/>
      <c r="IU17" s="31"/>
      <c r="IV17" s="31"/>
      <c r="IW17" s="31"/>
      <c r="IX17" s="31"/>
      <c r="IY17" s="31"/>
      <c r="IZ17" s="31"/>
      <c r="JA17" s="31"/>
      <c r="JB17" s="31"/>
      <c r="JC17" s="31"/>
      <c r="JD17" s="31"/>
      <c r="JE17" s="31"/>
      <c r="JF17" s="31"/>
      <c r="JG17" s="31"/>
      <c r="JH17" s="31"/>
      <c r="JI17" s="31"/>
      <c r="JJ17" s="31"/>
      <c r="JK17" s="31"/>
      <c r="JL17" s="31"/>
      <c r="JM17" s="31"/>
      <c r="JN17" s="31"/>
      <c r="JO17" s="31"/>
      <c r="JP17" s="31"/>
      <c r="JQ17" s="31"/>
      <c r="JR17" s="31"/>
      <c r="JS17" s="31"/>
      <c r="JT17" s="31"/>
      <c r="JU17" s="31"/>
      <c r="JV17" s="31"/>
      <c r="JW17" s="31"/>
      <c r="JX17" s="31"/>
      <c r="JY17" s="31"/>
      <c r="JZ17" s="31"/>
      <c r="KA17" s="31"/>
      <c r="KB17" s="31"/>
      <c r="KC17" s="31"/>
      <c r="KD17" s="31"/>
      <c r="KE17" s="31"/>
      <c r="KF17" s="31"/>
      <c r="KG17" s="31"/>
      <c r="KH17" s="31"/>
      <c r="KI17" s="31"/>
      <c r="KJ17" s="31"/>
      <c r="KK17" s="31"/>
      <c r="KL17" s="31"/>
      <c r="KM17" s="31"/>
      <c r="KN17" s="31"/>
      <c r="KO17" s="31"/>
      <c r="KP17" s="31"/>
      <c r="KQ17" s="31"/>
      <c r="KR17" s="31"/>
      <c r="KS17" s="31"/>
      <c r="KT17" s="31"/>
      <c r="KU17" s="31"/>
      <c r="KV17" s="31"/>
      <c r="KW17" s="31"/>
      <c r="KX17" s="31"/>
      <c r="KY17" s="31"/>
      <c r="KZ17" s="31"/>
      <c r="LA17" s="31"/>
      <c r="LB17" s="31"/>
      <c r="LC17" s="31"/>
      <c r="LD17" s="31"/>
      <c r="LE17" s="31"/>
      <c r="LF17" s="31"/>
      <c r="LG17" s="31"/>
      <c r="LH17" s="31"/>
      <c r="LI17" s="31"/>
      <c r="LJ17" s="31"/>
      <c r="LK17" s="31"/>
      <c r="LL17" s="31"/>
      <c r="LM17" s="31"/>
      <c r="LN17" s="31"/>
      <c r="LO17" s="31"/>
      <c r="LP17" s="31"/>
      <c r="LQ17" s="31"/>
      <c r="LR17" s="31"/>
      <c r="LS17" s="31"/>
      <c r="LT17" s="31"/>
      <c r="LU17" s="31"/>
      <c r="LV17" s="31"/>
      <c r="LW17" s="31"/>
      <c r="LX17" s="31"/>
      <c r="LY17" s="31"/>
      <c r="LZ17" s="31"/>
      <c r="MA17" s="31"/>
      <c r="MB17" s="31"/>
      <c r="MC17" s="31"/>
      <c r="MD17" s="31"/>
      <c r="ME17" s="31"/>
      <c r="MF17" s="31"/>
      <c r="MG17" s="31"/>
      <c r="MH17" s="31"/>
      <c r="MI17" s="31"/>
      <c r="MJ17" s="31"/>
      <c r="MK17" s="31"/>
      <c r="ML17" s="31"/>
      <c r="MM17" s="31"/>
      <c r="MN17" s="31"/>
      <c r="MO17" s="31"/>
      <c r="MP17" s="31"/>
      <c r="MQ17" s="31"/>
      <c r="MR17" s="31"/>
      <c r="MS17" s="31"/>
      <c r="MT17" s="31"/>
      <c r="MU17" s="31"/>
      <c r="MV17" s="31"/>
      <c r="MW17" s="31"/>
      <c r="MX17" s="31"/>
      <c r="MY17" s="31"/>
      <c r="MZ17" s="31"/>
      <c r="NA17" s="31"/>
      <c r="NB17" s="31"/>
      <c r="NC17" s="31"/>
      <c r="ND17" s="31"/>
      <c r="NE17" s="31"/>
      <c r="NF17" s="31"/>
      <c r="NG17" s="31"/>
      <c r="NH17" s="31"/>
      <c r="NI17" s="31"/>
      <c r="NJ17" s="31"/>
      <c r="NK17" s="31"/>
      <c r="NL17" s="31"/>
      <c r="NM17" s="31"/>
      <c r="NN17" s="31"/>
      <c r="NO17" s="31"/>
      <c r="NP17" s="31"/>
      <c r="NQ17" s="31"/>
      <c r="NR17" s="31"/>
      <c r="NS17" s="31"/>
      <c r="NT17" s="31"/>
      <c r="NU17" s="31"/>
      <c r="NV17" s="31"/>
      <c r="NW17" s="31"/>
      <c r="NX17" s="31"/>
      <c r="NY17" s="31"/>
      <c r="NZ17" s="31"/>
      <c r="OA17" s="31"/>
      <c r="OB17" s="31"/>
      <c r="OC17" s="31"/>
      <c r="OD17" s="31"/>
      <c r="OE17" s="31"/>
      <c r="OF17" s="31"/>
      <c r="OG17" s="31"/>
      <c r="OH17" s="31"/>
      <c r="OI17" s="31"/>
      <c r="OJ17" s="31"/>
      <c r="OK17" s="31"/>
      <c r="OL17" s="31"/>
      <c r="OM17" s="31"/>
      <c r="ON17" s="31"/>
      <c r="OO17" s="31"/>
      <c r="OP17" s="31"/>
      <c r="OQ17" s="31"/>
      <c r="OR17" s="31"/>
      <c r="OS17" s="31"/>
      <c r="OT17" s="31"/>
      <c r="OU17" s="31"/>
      <c r="OV17" s="31"/>
      <c r="OW17" s="31"/>
      <c r="OX17" s="31"/>
      <c r="OY17" s="31"/>
      <c r="OZ17" s="31"/>
      <c r="PA17" s="31"/>
      <c r="PB17" s="31"/>
      <c r="PC17" s="31"/>
      <c r="PD17" s="31"/>
      <c r="PE17" s="31"/>
      <c r="PF17" s="31"/>
      <c r="PG17" s="31"/>
      <c r="PH17" s="31"/>
      <c r="PI17" s="31"/>
      <c r="PJ17" s="31"/>
      <c r="PK17" s="31"/>
      <c r="PL17" s="31"/>
      <c r="PM17" s="31"/>
      <c r="PN17" s="31"/>
      <c r="PO17" s="31"/>
      <c r="PP17" s="31"/>
      <c r="PQ17" s="31"/>
      <c r="PR17" s="31"/>
      <c r="PS17" s="31"/>
      <c r="PT17" s="31"/>
      <c r="PU17" s="31"/>
      <c r="PV17" s="31"/>
      <c r="PW17" s="31"/>
      <c r="PX17" s="31"/>
      <c r="PY17" s="31"/>
      <c r="PZ17" s="31"/>
      <c r="QA17" s="31"/>
      <c r="QB17" s="31"/>
      <c r="QC17" s="31"/>
    </row>
    <row r="18" spans="1:445" hidden="1">
      <c r="A18" s="36" t="s">
        <v>657</v>
      </c>
      <c r="B18" s="33"/>
      <c r="C18" s="33"/>
      <c r="D18" s="33" t="s">
        <v>33</v>
      </c>
      <c r="E18" s="33"/>
      <c r="F18" s="33">
        <v>470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20">
        <f t="shared" si="1"/>
        <v>0</v>
      </c>
      <c r="U18" s="20">
        <f t="shared" si="2"/>
        <v>470</v>
      </c>
      <c r="V18" s="34">
        <f t="shared" si="3"/>
        <v>0</v>
      </c>
      <c r="W18" s="37"/>
      <c r="X18" s="35" t="str">
        <f t="shared" si="4"/>
        <v/>
      </c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/>
      <c r="MP18" s="31"/>
      <c r="MQ18" s="31"/>
      <c r="MR18" s="31"/>
      <c r="MS18" s="31"/>
      <c r="MT18" s="31"/>
      <c r="MU18" s="31"/>
      <c r="MV18" s="31"/>
      <c r="MW18" s="31"/>
      <c r="MX18" s="31"/>
      <c r="MY18" s="31"/>
      <c r="MZ18" s="31"/>
      <c r="NA18" s="31"/>
      <c r="NB18" s="31"/>
      <c r="NC18" s="31"/>
      <c r="ND18" s="31"/>
      <c r="NE18" s="31"/>
      <c r="NF18" s="31"/>
      <c r="NG18" s="31"/>
      <c r="NH18" s="31"/>
      <c r="NI18" s="31"/>
      <c r="NJ18" s="31"/>
      <c r="NK18" s="31"/>
      <c r="NL18" s="31"/>
      <c r="NM18" s="31"/>
      <c r="NN18" s="31"/>
      <c r="NO18" s="31"/>
      <c r="NP18" s="31"/>
      <c r="NQ18" s="31"/>
      <c r="NR18" s="31"/>
      <c r="NS18" s="31"/>
      <c r="NT18" s="31"/>
      <c r="NU18" s="31"/>
      <c r="NV18" s="31"/>
      <c r="NW18" s="31"/>
      <c r="NX18" s="31"/>
      <c r="NY18" s="31"/>
      <c r="NZ18" s="31"/>
      <c r="OA18" s="31"/>
      <c r="OB18" s="31"/>
      <c r="OC18" s="31"/>
      <c r="OD18" s="31"/>
      <c r="OE18" s="31"/>
      <c r="OF18" s="31"/>
      <c r="OG18" s="31"/>
      <c r="OH18" s="31"/>
      <c r="OI18" s="31"/>
      <c r="OJ18" s="31"/>
      <c r="OK18" s="31"/>
      <c r="OL18" s="31"/>
      <c r="OM18" s="31"/>
      <c r="ON18" s="31"/>
      <c r="OO18" s="31"/>
      <c r="OP18" s="31"/>
      <c r="OQ18" s="31"/>
      <c r="OR18" s="31"/>
      <c r="OS18" s="31"/>
      <c r="OT18" s="31"/>
      <c r="OU18" s="31"/>
      <c r="OV18" s="31"/>
      <c r="OW18" s="31"/>
      <c r="OX18" s="31"/>
      <c r="OY18" s="31"/>
      <c r="OZ18" s="31"/>
      <c r="PA18" s="31"/>
      <c r="PB18" s="31"/>
      <c r="PC18" s="31"/>
      <c r="PD18" s="31"/>
      <c r="PE18" s="31"/>
      <c r="PF18" s="31"/>
      <c r="PG18" s="31"/>
      <c r="PH18" s="31"/>
      <c r="PI18" s="31"/>
      <c r="PJ18" s="31"/>
      <c r="PK18" s="31"/>
      <c r="PL18" s="31"/>
      <c r="PM18" s="31"/>
      <c r="PN18" s="31"/>
      <c r="PO18" s="31"/>
      <c r="PP18" s="31"/>
      <c r="PQ18" s="31"/>
      <c r="PR18" s="31"/>
      <c r="PS18" s="31"/>
      <c r="PT18" s="31"/>
      <c r="PU18" s="31"/>
      <c r="PV18" s="31"/>
      <c r="PW18" s="31"/>
      <c r="PX18" s="31"/>
      <c r="PY18" s="31"/>
      <c r="PZ18" s="31"/>
      <c r="QA18" s="31"/>
      <c r="QB18" s="31"/>
      <c r="QC18" s="31"/>
    </row>
    <row r="19" spans="1:445">
      <c r="A19" s="36" t="s">
        <v>1308</v>
      </c>
      <c r="B19" s="33" t="s">
        <v>728</v>
      </c>
      <c r="C19" s="33">
        <v>66</v>
      </c>
      <c r="D19" s="33" t="s">
        <v>31</v>
      </c>
      <c r="E19" s="33"/>
      <c r="F19" s="33">
        <v>400</v>
      </c>
      <c r="G19" s="33">
        <v>50</v>
      </c>
      <c r="H19" s="33"/>
      <c r="I19" s="33">
        <v>44</v>
      </c>
      <c r="J19" s="33">
        <v>44</v>
      </c>
      <c r="K19" s="33">
        <v>44</v>
      </c>
      <c r="L19" s="33">
        <v>44</v>
      </c>
      <c r="M19" s="33">
        <v>44</v>
      </c>
      <c r="N19" s="33">
        <v>44</v>
      </c>
      <c r="O19" s="33">
        <v>44</v>
      </c>
      <c r="P19" s="33">
        <v>42</v>
      </c>
      <c r="Q19" s="33"/>
      <c r="R19" s="33"/>
      <c r="S19" s="33"/>
      <c r="T19" s="20">
        <f t="shared" si="1"/>
        <v>400</v>
      </c>
      <c r="U19" s="20">
        <f t="shared" si="2"/>
        <v>0</v>
      </c>
      <c r="V19" s="34">
        <f t="shared" si="3"/>
        <v>1</v>
      </c>
      <c r="W19" s="37"/>
      <c r="X19" s="35" t="str">
        <f t="shared" si="4"/>
        <v/>
      </c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  <c r="FX19" s="31"/>
      <c r="FY19" s="31"/>
      <c r="FZ19" s="31"/>
      <c r="GA19" s="31"/>
      <c r="GB19" s="31"/>
      <c r="GC19" s="31"/>
      <c r="GD19" s="31"/>
      <c r="GE19" s="31"/>
      <c r="GF19" s="31"/>
      <c r="GG19" s="31"/>
      <c r="GH19" s="31"/>
      <c r="GI19" s="31"/>
      <c r="GJ19" s="31"/>
      <c r="GK19" s="31"/>
      <c r="GL19" s="31"/>
      <c r="GM19" s="31"/>
      <c r="GN19" s="31"/>
      <c r="GO19" s="31"/>
      <c r="GP19" s="31"/>
      <c r="GQ19" s="31"/>
      <c r="GR19" s="31"/>
      <c r="GS19" s="31"/>
      <c r="GT19" s="31"/>
      <c r="GU19" s="31"/>
      <c r="GV19" s="31"/>
      <c r="GW19" s="31"/>
      <c r="GX19" s="31"/>
      <c r="GY19" s="31"/>
      <c r="GZ19" s="31"/>
      <c r="HA19" s="31"/>
      <c r="HB19" s="31"/>
      <c r="HC19" s="31"/>
      <c r="HD19" s="31"/>
      <c r="HE19" s="31"/>
      <c r="HF19" s="31"/>
      <c r="HG19" s="31"/>
      <c r="HH19" s="31"/>
      <c r="HI19" s="31"/>
      <c r="HJ19" s="31"/>
      <c r="HK19" s="31"/>
      <c r="HL19" s="31"/>
      <c r="HM19" s="31"/>
      <c r="HN19" s="31"/>
      <c r="HO19" s="31"/>
      <c r="HP19" s="31"/>
      <c r="HQ19" s="31"/>
      <c r="HR19" s="31"/>
      <c r="HS19" s="31"/>
      <c r="HT19" s="31"/>
      <c r="HU19" s="31"/>
      <c r="HV19" s="31"/>
      <c r="HW19" s="31"/>
      <c r="HX19" s="31"/>
      <c r="HY19" s="31"/>
      <c r="HZ19" s="31"/>
      <c r="IA19" s="31"/>
      <c r="IB19" s="31"/>
      <c r="IC19" s="31"/>
      <c r="ID19" s="31"/>
      <c r="IE19" s="31"/>
      <c r="IF19" s="31"/>
      <c r="IG19" s="31"/>
      <c r="IH19" s="31"/>
      <c r="II19" s="31"/>
      <c r="IJ19" s="31"/>
      <c r="IK19" s="31"/>
      <c r="IL19" s="31"/>
      <c r="IM19" s="31"/>
      <c r="IN19" s="31"/>
      <c r="IO19" s="31"/>
      <c r="IP19" s="31"/>
      <c r="IQ19" s="31"/>
      <c r="IR19" s="31"/>
      <c r="IS19" s="31"/>
      <c r="IT19" s="31"/>
      <c r="IU19" s="31"/>
      <c r="IV19" s="31"/>
      <c r="IW19" s="31"/>
      <c r="IX19" s="31"/>
      <c r="IY19" s="31"/>
      <c r="IZ19" s="31"/>
      <c r="JA19" s="31"/>
      <c r="JB19" s="31"/>
      <c r="JC19" s="31"/>
      <c r="JD19" s="31"/>
      <c r="JE19" s="31"/>
      <c r="JF19" s="31"/>
      <c r="JG19" s="31"/>
      <c r="JH19" s="31"/>
      <c r="JI19" s="31"/>
      <c r="JJ19" s="31"/>
      <c r="JK19" s="31"/>
      <c r="JL19" s="31"/>
      <c r="JM19" s="31"/>
      <c r="JN19" s="31"/>
      <c r="JO19" s="31"/>
      <c r="JP19" s="31"/>
      <c r="JQ19" s="31"/>
      <c r="JR19" s="31"/>
      <c r="JS19" s="31"/>
      <c r="JT19" s="31"/>
      <c r="JU19" s="31"/>
      <c r="JV19" s="31"/>
      <c r="JW19" s="31"/>
      <c r="JX19" s="31"/>
      <c r="JY19" s="31"/>
      <c r="JZ19" s="31"/>
      <c r="KA19" s="31"/>
      <c r="KB19" s="31"/>
      <c r="KC19" s="31"/>
      <c r="KD19" s="31"/>
      <c r="KE19" s="31"/>
      <c r="KF19" s="31"/>
      <c r="KG19" s="31"/>
      <c r="KH19" s="31"/>
      <c r="KI19" s="31"/>
      <c r="KJ19" s="31"/>
      <c r="KK19" s="31"/>
      <c r="KL19" s="31"/>
      <c r="KM19" s="31"/>
      <c r="KN19" s="31"/>
      <c r="KO19" s="31"/>
      <c r="KP19" s="31"/>
      <c r="KQ19" s="31"/>
      <c r="KR19" s="31"/>
      <c r="KS19" s="31"/>
      <c r="KT19" s="31"/>
      <c r="KU19" s="31"/>
      <c r="KV19" s="31"/>
      <c r="KW19" s="31"/>
      <c r="KX19" s="31"/>
      <c r="KY19" s="31"/>
      <c r="KZ19" s="31"/>
      <c r="LA19" s="31"/>
      <c r="LB19" s="31"/>
      <c r="LC19" s="31"/>
      <c r="LD19" s="31"/>
      <c r="LE19" s="31"/>
      <c r="LF19" s="31"/>
      <c r="LG19" s="31"/>
      <c r="LH19" s="31"/>
      <c r="LI19" s="31"/>
      <c r="LJ19" s="31"/>
      <c r="LK19" s="31"/>
      <c r="LL19" s="31"/>
      <c r="LM19" s="31"/>
      <c r="LN19" s="31"/>
      <c r="LO19" s="31"/>
      <c r="LP19" s="31"/>
      <c r="LQ19" s="31"/>
      <c r="LR19" s="31"/>
      <c r="LS19" s="31"/>
      <c r="LT19" s="31"/>
      <c r="LU19" s="31"/>
      <c r="LV19" s="31"/>
      <c r="LW19" s="31"/>
      <c r="LX19" s="31"/>
      <c r="LY19" s="31"/>
      <c r="LZ19" s="31"/>
      <c r="MA19" s="31"/>
      <c r="MB19" s="31"/>
      <c r="MC19" s="31"/>
      <c r="MD19" s="31"/>
      <c r="ME19" s="31"/>
      <c r="MF19" s="31"/>
      <c r="MG19" s="31"/>
      <c r="MH19" s="31"/>
      <c r="MI19" s="31"/>
      <c r="MJ19" s="31"/>
      <c r="MK19" s="31"/>
      <c r="ML19" s="31"/>
      <c r="MM19" s="31"/>
      <c r="MN19" s="31"/>
      <c r="MO19" s="31"/>
      <c r="MP19" s="31"/>
      <c r="MQ19" s="31"/>
      <c r="MR19" s="31"/>
      <c r="MS19" s="31"/>
      <c r="MT19" s="31"/>
      <c r="MU19" s="31"/>
      <c r="MV19" s="31"/>
      <c r="MW19" s="31"/>
      <c r="MX19" s="31"/>
      <c r="MY19" s="31"/>
      <c r="MZ19" s="31"/>
      <c r="NA19" s="31"/>
      <c r="NB19" s="31"/>
      <c r="NC19" s="31"/>
      <c r="ND19" s="31"/>
      <c r="NE19" s="31"/>
      <c r="NF19" s="31"/>
      <c r="NG19" s="31"/>
      <c r="NH19" s="31"/>
      <c r="NI19" s="31"/>
      <c r="NJ19" s="31"/>
      <c r="NK19" s="31"/>
      <c r="NL19" s="31"/>
      <c r="NM19" s="31"/>
      <c r="NN19" s="31"/>
      <c r="NO19" s="31"/>
      <c r="NP19" s="31"/>
      <c r="NQ19" s="31"/>
      <c r="NR19" s="31"/>
      <c r="NS19" s="31"/>
      <c r="NT19" s="31"/>
      <c r="NU19" s="31"/>
      <c r="NV19" s="31"/>
      <c r="NW19" s="31"/>
      <c r="NX19" s="31"/>
      <c r="NY19" s="31"/>
      <c r="NZ19" s="31"/>
      <c r="OA19" s="31"/>
      <c r="OB19" s="31"/>
      <c r="OC19" s="31"/>
      <c r="OD19" s="31"/>
      <c r="OE19" s="31"/>
      <c r="OF19" s="31"/>
      <c r="OG19" s="31"/>
      <c r="OH19" s="31"/>
      <c r="OI19" s="31"/>
      <c r="OJ19" s="31"/>
      <c r="OK19" s="31"/>
      <c r="OL19" s="31"/>
      <c r="OM19" s="31"/>
      <c r="ON19" s="31"/>
      <c r="OO19" s="31"/>
      <c r="OP19" s="31"/>
      <c r="OQ19" s="31"/>
      <c r="OR19" s="31"/>
      <c r="OS19" s="31"/>
      <c r="OT19" s="31"/>
      <c r="OU19" s="31"/>
      <c r="OV19" s="31"/>
      <c r="OW19" s="31"/>
      <c r="OX19" s="31"/>
      <c r="OY19" s="31"/>
      <c r="OZ19" s="31"/>
      <c r="PA19" s="31"/>
      <c r="PB19" s="31"/>
      <c r="PC19" s="31"/>
      <c r="PD19" s="31"/>
      <c r="PE19" s="31"/>
      <c r="PF19" s="31"/>
      <c r="PG19" s="31"/>
      <c r="PH19" s="31"/>
      <c r="PI19" s="31"/>
      <c r="PJ19" s="31"/>
      <c r="PK19" s="31"/>
      <c r="PL19" s="31"/>
      <c r="PM19" s="31"/>
      <c r="PN19" s="31"/>
      <c r="PO19" s="31"/>
      <c r="PP19" s="31"/>
      <c r="PQ19" s="31"/>
      <c r="PR19" s="31"/>
      <c r="PS19" s="31"/>
      <c r="PT19" s="31"/>
      <c r="PU19" s="31"/>
      <c r="PV19" s="31"/>
      <c r="PW19" s="31"/>
      <c r="PX19" s="31"/>
      <c r="PY19" s="31"/>
      <c r="PZ19" s="31"/>
      <c r="QA19" s="31"/>
      <c r="QB19" s="31"/>
      <c r="QC19" s="31"/>
    </row>
    <row r="20" spans="1:445">
      <c r="A20" s="36" t="s">
        <v>58</v>
      </c>
      <c r="B20" s="33" t="s">
        <v>27</v>
      </c>
      <c r="C20" s="33">
        <v>105</v>
      </c>
      <c r="D20" s="33" t="s">
        <v>64</v>
      </c>
      <c r="E20" s="33"/>
      <c r="F20" s="33">
        <v>745</v>
      </c>
      <c r="G20" s="33">
        <v>50</v>
      </c>
      <c r="H20" s="33"/>
      <c r="I20" s="33">
        <v>87</v>
      </c>
      <c r="J20" s="33">
        <v>87</v>
      </c>
      <c r="K20" s="33">
        <v>87</v>
      </c>
      <c r="L20" s="33">
        <v>87</v>
      </c>
      <c r="M20" s="33">
        <v>87</v>
      </c>
      <c r="N20" s="33">
        <v>87</v>
      </c>
      <c r="O20" s="33">
        <v>87</v>
      </c>
      <c r="P20" s="33">
        <v>86</v>
      </c>
      <c r="Q20" s="33"/>
      <c r="R20" s="33"/>
      <c r="S20" s="33"/>
      <c r="T20" s="20">
        <f t="shared" si="1"/>
        <v>745</v>
      </c>
      <c r="U20" s="20">
        <f t="shared" si="2"/>
        <v>0</v>
      </c>
      <c r="V20" s="34">
        <f t="shared" si="3"/>
        <v>1</v>
      </c>
      <c r="X20" s="35" t="str">
        <f t="shared" si="4"/>
        <v/>
      </c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</row>
    <row r="21" spans="1:445">
      <c r="A21" s="36" t="s">
        <v>60</v>
      </c>
      <c r="B21" s="33" t="s">
        <v>45</v>
      </c>
      <c r="C21" s="33">
        <v>85</v>
      </c>
      <c r="D21" s="33" t="s">
        <v>64</v>
      </c>
      <c r="E21" s="33">
        <v>120</v>
      </c>
      <c r="F21" s="33">
        <v>745</v>
      </c>
      <c r="G21" s="33">
        <v>65</v>
      </c>
      <c r="H21" s="33"/>
      <c r="I21" s="33">
        <v>100</v>
      </c>
      <c r="J21" s="33">
        <v>100</v>
      </c>
      <c r="K21" s="33">
        <v>100</v>
      </c>
      <c r="L21" s="33">
        <v>100</v>
      </c>
      <c r="M21" s="33">
        <v>100</v>
      </c>
      <c r="N21" s="33">
        <v>100</v>
      </c>
      <c r="O21" s="33">
        <v>100</v>
      </c>
      <c r="P21" s="33">
        <v>100</v>
      </c>
      <c r="Q21" s="33"/>
      <c r="R21" s="33"/>
      <c r="S21" s="33"/>
      <c r="T21" s="20">
        <f t="shared" si="1"/>
        <v>865</v>
      </c>
      <c r="U21" s="20">
        <f t="shared" si="2"/>
        <v>0</v>
      </c>
      <c r="V21" s="34">
        <f t="shared" si="3"/>
        <v>1</v>
      </c>
      <c r="X21" s="35" t="str">
        <f t="shared" si="4"/>
        <v/>
      </c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</row>
    <row r="22" spans="1:445">
      <c r="A22" s="36" t="s">
        <v>905</v>
      </c>
      <c r="B22" s="33" t="s">
        <v>45</v>
      </c>
      <c r="C22" s="33"/>
      <c r="D22" s="33" t="s">
        <v>231</v>
      </c>
      <c r="E22" s="33"/>
      <c r="F22" s="33">
        <v>460</v>
      </c>
      <c r="G22" s="33">
        <v>52</v>
      </c>
      <c r="H22" s="37"/>
      <c r="I22" s="33">
        <v>51</v>
      </c>
      <c r="J22" s="33">
        <v>51</v>
      </c>
      <c r="K22" s="33">
        <v>51</v>
      </c>
      <c r="L22" s="33">
        <v>51</v>
      </c>
      <c r="M22" s="33">
        <v>51</v>
      </c>
      <c r="N22" s="33">
        <v>51</v>
      </c>
      <c r="O22" s="33">
        <v>51</v>
      </c>
      <c r="P22" s="33">
        <v>51</v>
      </c>
      <c r="Q22" s="33"/>
      <c r="R22" s="33"/>
      <c r="S22" s="33"/>
      <c r="T22" s="20">
        <f t="shared" si="1"/>
        <v>460</v>
      </c>
      <c r="U22" s="20">
        <f t="shared" si="2"/>
        <v>0</v>
      </c>
      <c r="V22" s="34">
        <f t="shared" si="3"/>
        <v>1</v>
      </c>
      <c r="W22" s="37"/>
      <c r="X22" s="35" t="str">
        <f t="shared" si="4"/>
        <v/>
      </c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</row>
    <row r="23" spans="1:445">
      <c r="A23" s="36" t="s">
        <v>62</v>
      </c>
      <c r="B23" s="33" t="s">
        <v>45</v>
      </c>
      <c r="C23" s="33">
        <v>85</v>
      </c>
      <c r="D23" s="33" t="s">
        <v>40</v>
      </c>
      <c r="E23" s="33"/>
      <c r="F23" s="33">
        <v>705</v>
      </c>
      <c r="G23" s="33">
        <v>65</v>
      </c>
      <c r="H23" s="33"/>
      <c r="I23" s="33">
        <v>80</v>
      </c>
      <c r="J23" s="33">
        <v>80</v>
      </c>
      <c r="K23" s="33">
        <v>80</v>
      </c>
      <c r="L23" s="33">
        <v>80</v>
      </c>
      <c r="M23" s="33">
        <v>80</v>
      </c>
      <c r="N23" s="33">
        <v>80</v>
      </c>
      <c r="O23" s="33">
        <v>80</v>
      </c>
      <c r="P23" s="33">
        <v>80</v>
      </c>
      <c r="Q23" s="33"/>
      <c r="R23" s="33"/>
      <c r="S23" s="33"/>
      <c r="T23" s="20">
        <f t="shared" si="1"/>
        <v>705</v>
      </c>
      <c r="U23" s="20">
        <f t="shared" si="2"/>
        <v>0</v>
      </c>
      <c r="V23" s="34">
        <f t="shared" si="3"/>
        <v>1</v>
      </c>
      <c r="X23" s="35" t="str">
        <f t="shared" si="4"/>
        <v/>
      </c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  <c r="DW23" s="31"/>
      <c r="DX23" s="31"/>
      <c r="DY23" s="31"/>
      <c r="DZ23" s="31"/>
      <c r="EA23" s="31"/>
      <c r="EB23" s="31"/>
      <c r="EC23" s="31"/>
      <c r="ED23" s="31"/>
      <c r="EE23" s="31"/>
      <c r="EF23" s="31"/>
      <c r="EG23" s="31"/>
      <c r="EH23" s="31"/>
      <c r="EI23" s="31"/>
      <c r="EJ23" s="31"/>
      <c r="EK23" s="31"/>
      <c r="EL23" s="31"/>
      <c r="EM23" s="31"/>
      <c r="EN23" s="31"/>
      <c r="EO23" s="31"/>
      <c r="EP23" s="31"/>
      <c r="EQ23" s="31"/>
      <c r="ER23" s="31"/>
      <c r="ES23" s="31"/>
      <c r="ET23" s="31"/>
      <c r="EU23" s="31"/>
      <c r="EV23" s="31"/>
      <c r="EW23" s="31"/>
      <c r="EX23" s="31"/>
      <c r="EY23" s="31"/>
      <c r="EZ23" s="31"/>
      <c r="FA23" s="31"/>
      <c r="FB23" s="31"/>
      <c r="FC23" s="31"/>
      <c r="FD23" s="31"/>
      <c r="FE23" s="31"/>
      <c r="FF23" s="31"/>
      <c r="FG23" s="31"/>
      <c r="FH23" s="31"/>
      <c r="FI23" s="31"/>
      <c r="FJ23" s="31"/>
      <c r="FK23" s="31"/>
      <c r="FL23" s="31"/>
      <c r="FM23" s="31"/>
      <c r="FN23" s="31"/>
      <c r="FO23" s="31"/>
      <c r="FP23" s="31"/>
      <c r="FQ23" s="31"/>
      <c r="FR23" s="31"/>
      <c r="FS23" s="31"/>
      <c r="FT23" s="31"/>
      <c r="FU23" s="31"/>
      <c r="FV23" s="31"/>
      <c r="FW23" s="31"/>
      <c r="FX23" s="31"/>
      <c r="FY23" s="31"/>
      <c r="FZ23" s="31"/>
      <c r="GA23" s="31"/>
      <c r="GB23" s="31"/>
      <c r="GC23" s="31"/>
      <c r="GD23" s="31"/>
      <c r="GE23" s="31"/>
      <c r="GF23" s="31"/>
      <c r="GG23" s="31"/>
      <c r="GH23" s="31"/>
      <c r="GI23" s="31"/>
      <c r="GJ23" s="31"/>
      <c r="GK23" s="31"/>
      <c r="GL23" s="31"/>
      <c r="GM23" s="31"/>
      <c r="GN23" s="31"/>
      <c r="GO23" s="31"/>
      <c r="GP23" s="31"/>
      <c r="GQ23" s="31"/>
      <c r="GR23" s="31"/>
      <c r="GS23" s="31"/>
      <c r="GT23" s="31"/>
      <c r="GU23" s="31"/>
      <c r="GV23" s="31"/>
      <c r="GW23" s="31"/>
      <c r="GX23" s="31"/>
      <c r="GY23" s="31"/>
      <c r="GZ23" s="31"/>
      <c r="HA23" s="31"/>
      <c r="HB23" s="31"/>
      <c r="HC23" s="31"/>
      <c r="HD23" s="31"/>
      <c r="HE23" s="31"/>
      <c r="HF23" s="31"/>
      <c r="HG23" s="31"/>
      <c r="HH23" s="31"/>
      <c r="HI23" s="31"/>
      <c r="HJ23" s="31"/>
      <c r="HK23" s="31"/>
      <c r="HL23" s="31"/>
      <c r="HM23" s="31"/>
      <c r="HN23" s="31"/>
      <c r="HO23" s="31"/>
      <c r="HP23" s="31"/>
      <c r="HQ23" s="31"/>
      <c r="HR23" s="31"/>
      <c r="HS23" s="31"/>
      <c r="HT23" s="31"/>
      <c r="HU23" s="31"/>
      <c r="HV23" s="31"/>
      <c r="HW23" s="31"/>
      <c r="HX23" s="31"/>
      <c r="HY23" s="31"/>
      <c r="HZ23" s="31"/>
      <c r="IA23" s="31"/>
      <c r="IB23" s="31"/>
      <c r="IC23" s="31"/>
      <c r="ID23" s="31"/>
      <c r="IE23" s="31"/>
      <c r="IF23" s="31"/>
      <c r="IG23" s="31"/>
      <c r="IH23" s="31"/>
      <c r="II23" s="31"/>
      <c r="IJ23" s="31"/>
      <c r="IK23" s="31"/>
      <c r="IL23" s="31"/>
      <c r="IM23" s="31"/>
      <c r="IN23" s="31"/>
      <c r="IO23" s="31"/>
      <c r="IP23" s="31"/>
      <c r="IQ23" s="31"/>
      <c r="IR23" s="31"/>
      <c r="IS23" s="31"/>
      <c r="IT23" s="31"/>
      <c r="IU23" s="31"/>
      <c r="IV23" s="31"/>
      <c r="IW23" s="31"/>
      <c r="IX23" s="31"/>
      <c r="IY23" s="31"/>
      <c r="IZ23" s="31"/>
      <c r="JA23" s="31"/>
      <c r="JB23" s="31"/>
      <c r="JC23" s="31"/>
      <c r="JD23" s="31"/>
      <c r="JE23" s="31"/>
      <c r="JF23" s="31"/>
      <c r="JG23" s="31"/>
      <c r="JH23" s="31"/>
      <c r="JI23" s="31"/>
      <c r="JJ23" s="31"/>
      <c r="JK23" s="31"/>
      <c r="JL23" s="31"/>
      <c r="JM23" s="31"/>
      <c r="JN23" s="31"/>
      <c r="JO23" s="31"/>
      <c r="JP23" s="31"/>
      <c r="JQ23" s="31"/>
      <c r="JR23" s="31"/>
      <c r="JS23" s="31"/>
      <c r="JT23" s="31"/>
      <c r="JU23" s="31"/>
      <c r="JV23" s="31"/>
      <c r="JW23" s="31"/>
      <c r="JX23" s="31"/>
      <c r="JY23" s="31"/>
      <c r="JZ23" s="31"/>
      <c r="KA23" s="31"/>
      <c r="KB23" s="31"/>
      <c r="KC23" s="31"/>
      <c r="KD23" s="31"/>
      <c r="KE23" s="31"/>
      <c r="KF23" s="31"/>
      <c r="KG23" s="31"/>
      <c r="KH23" s="31"/>
      <c r="KI23" s="31"/>
      <c r="KJ23" s="31"/>
      <c r="KK23" s="31"/>
      <c r="KL23" s="31"/>
      <c r="KM23" s="31"/>
      <c r="KN23" s="31"/>
      <c r="KO23" s="31"/>
      <c r="KP23" s="31"/>
      <c r="KQ23" s="31"/>
      <c r="KR23" s="31"/>
      <c r="KS23" s="31"/>
      <c r="KT23" s="31"/>
      <c r="KU23" s="31"/>
      <c r="KV23" s="31"/>
      <c r="KW23" s="31"/>
      <c r="KX23" s="31"/>
      <c r="KY23" s="31"/>
      <c r="KZ23" s="31"/>
      <c r="LA23" s="31"/>
      <c r="LB23" s="31"/>
      <c r="LC23" s="31"/>
      <c r="LD23" s="31"/>
      <c r="LE23" s="31"/>
      <c r="LF23" s="31"/>
      <c r="LG23" s="31"/>
      <c r="LH23" s="31"/>
      <c r="LI23" s="31"/>
      <c r="LJ23" s="31"/>
      <c r="LK23" s="31"/>
      <c r="LL23" s="31"/>
      <c r="LM23" s="31"/>
      <c r="LN23" s="31"/>
      <c r="LO23" s="31"/>
      <c r="LP23" s="31"/>
      <c r="LQ23" s="31"/>
      <c r="LR23" s="31"/>
      <c r="LS23" s="31"/>
      <c r="LT23" s="31"/>
      <c r="LU23" s="31"/>
      <c r="LV23" s="31"/>
      <c r="LW23" s="31"/>
      <c r="LX23" s="31"/>
      <c r="LY23" s="31"/>
      <c r="LZ23" s="31"/>
      <c r="MA23" s="31"/>
      <c r="MB23" s="31"/>
      <c r="MC23" s="31"/>
      <c r="MD23" s="31"/>
      <c r="ME23" s="31"/>
      <c r="MF23" s="31"/>
      <c r="MG23" s="31"/>
      <c r="MH23" s="31"/>
      <c r="MI23" s="31"/>
      <c r="MJ23" s="31"/>
      <c r="MK23" s="31"/>
      <c r="ML23" s="31"/>
      <c r="MM23" s="31"/>
      <c r="MN23" s="31"/>
      <c r="MO23" s="31"/>
      <c r="MP23" s="31"/>
      <c r="MQ23" s="31"/>
      <c r="MR23" s="31"/>
      <c r="MS23" s="31"/>
      <c r="MT23" s="31"/>
      <c r="MU23" s="31"/>
      <c r="MV23" s="31"/>
      <c r="MW23" s="31"/>
      <c r="MX23" s="31"/>
      <c r="MY23" s="31"/>
      <c r="MZ23" s="31"/>
      <c r="NA23" s="31"/>
      <c r="NB23" s="31"/>
      <c r="NC23" s="31"/>
      <c r="ND23" s="31"/>
      <c r="NE23" s="31"/>
      <c r="NF23" s="31"/>
      <c r="NG23" s="31"/>
      <c r="NH23" s="31"/>
      <c r="NI23" s="31"/>
      <c r="NJ23" s="31"/>
      <c r="NK23" s="31"/>
      <c r="NL23" s="31"/>
      <c r="NM23" s="31"/>
      <c r="NN23" s="31"/>
      <c r="NO23" s="31"/>
      <c r="NP23" s="31"/>
      <c r="NQ23" s="31"/>
      <c r="NR23" s="31"/>
      <c r="NS23" s="31"/>
      <c r="NT23" s="31"/>
      <c r="NU23" s="31"/>
      <c r="NV23" s="31"/>
      <c r="NW23" s="31"/>
      <c r="NX23" s="31"/>
      <c r="NY23" s="31"/>
      <c r="NZ23" s="31"/>
      <c r="OA23" s="31"/>
      <c r="OB23" s="31"/>
      <c r="OC23" s="31"/>
      <c r="OD23" s="31"/>
      <c r="OE23" s="31"/>
      <c r="OF23" s="31"/>
      <c r="OG23" s="31"/>
      <c r="OH23" s="31"/>
      <c r="OI23" s="31"/>
      <c r="OJ23" s="31"/>
      <c r="OK23" s="31"/>
      <c r="OL23" s="31"/>
      <c r="OM23" s="31"/>
      <c r="ON23" s="31"/>
      <c r="OO23" s="31"/>
      <c r="OP23" s="31"/>
      <c r="OQ23" s="31"/>
      <c r="OR23" s="31"/>
      <c r="OS23" s="31"/>
      <c r="OT23" s="31"/>
      <c r="OU23" s="31"/>
      <c r="OV23" s="31"/>
      <c r="OW23" s="31"/>
      <c r="OX23" s="31"/>
      <c r="OY23" s="31"/>
      <c r="OZ23" s="31"/>
      <c r="PA23" s="31"/>
      <c r="PB23" s="31"/>
      <c r="PC23" s="31"/>
      <c r="PD23" s="31"/>
      <c r="PE23" s="31"/>
      <c r="PF23" s="31"/>
      <c r="PG23" s="31"/>
      <c r="PH23" s="31"/>
      <c r="PI23" s="31"/>
      <c r="PJ23" s="31"/>
      <c r="PK23" s="31"/>
      <c r="PL23" s="31"/>
      <c r="PM23" s="31"/>
      <c r="PN23" s="31"/>
      <c r="PO23" s="31"/>
      <c r="PP23" s="31"/>
      <c r="PQ23" s="31"/>
      <c r="PR23" s="31"/>
      <c r="PS23" s="31"/>
      <c r="PT23" s="31"/>
      <c r="PU23" s="31"/>
      <c r="PV23" s="31"/>
      <c r="PW23" s="31"/>
      <c r="PX23" s="31"/>
      <c r="PY23" s="31"/>
      <c r="PZ23" s="31"/>
      <c r="QA23" s="31"/>
      <c r="QB23" s="31"/>
      <c r="QC23" s="31"/>
    </row>
    <row r="24" spans="1:445">
      <c r="A24" s="36" t="s">
        <v>63</v>
      </c>
      <c r="B24" s="33" t="s">
        <v>45</v>
      </c>
      <c r="C24" s="33">
        <v>118</v>
      </c>
      <c r="D24" s="33" t="s">
        <v>28</v>
      </c>
      <c r="E24" s="33"/>
      <c r="F24" s="33">
        <v>1185</v>
      </c>
      <c r="G24" s="33">
        <v>140</v>
      </c>
      <c r="H24" s="33">
        <v>140</v>
      </c>
      <c r="I24" s="33">
        <v>140</v>
      </c>
      <c r="J24" s="33">
        <v>140</v>
      </c>
      <c r="K24" s="33">
        <v>140</v>
      </c>
      <c r="L24" s="33">
        <v>140</v>
      </c>
      <c r="M24" s="33">
        <v>140</v>
      </c>
      <c r="N24" s="33">
        <v>140</v>
      </c>
      <c r="O24" s="33">
        <v>140</v>
      </c>
      <c r="P24" s="33"/>
      <c r="Q24" s="33"/>
      <c r="R24" s="33"/>
      <c r="S24" s="33"/>
      <c r="T24" s="20">
        <f t="shared" si="1"/>
        <v>1260</v>
      </c>
      <c r="U24" s="20">
        <f t="shared" si="2"/>
        <v>-75</v>
      </c>
      <c r="V24" s="34">
        <f t="shared" si="3"/>
        <v>1.0632911392405062</v>
      </c>
      <c r="X24" s="35" t="str">
        <f t="shared" si="4"/>
        <v/>
      </c>
    </row>
    <row r="25" spans="1:445">
      <c r="A25" s="36" t="s">
        <v>237</v>
      </c>
      <c r="B25" s="33" t="s">
        <v>45</v>
      </c>
      <c r="C25" s="33">
        <v>85</v>
      </c>
      <c r="D25" s="33" t="s">
        <v>141</v>
      </c>
      <c r="E25" s="33"/>
      <c r="F25" s="33">
        <v>665</v>
      </c>
      <c r="G25" s="33">
        <v>65</v>
      </c>
      <c r="H25" s="64"/>
      <c r="I25" s="33">
        <v>75</v>
      </c>
      <c r="J25" s="33">
        <v>75</v>
      </c>
      <c r="K25" s="33">
        <v>75</v>
      </c>
      <c r="L25" s="33">
        <v>75</v>
      </c>
      <c r="M25" s="33">
        <v>75</v>
      </c>
      <c r="N25" s="33">
        <v>75</v>
      </c>
      <c r="O25" s="33">
        <v>75</v>
      </c>
      <c r="P25" s="33">
        <v>75</v>
      </c>
      <c r="Q25" s="33"/>
      <c r="R25" s="33"/>
      <c r="S25" s="33"/>
      <c r="T25" s="20">
        <f t="shared" si="1"/>
        <v>665</v>
      </c>
      <c r="U25" s="20">
        <f t="shared" si="2"/>
        <v>0</v>
      </c>
      <c r="V25" s="34">
        <f t="shared" si="3"/>
        <v>1</v>
      </c>
      <c r="W25" s="37"/>
      <c r="X25" s="35" t="str">
        <f t="shared" si="4"/>
        <v/>
      </c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  <c r="DW25" s="31"/>
      <c r="DX25" s="31"/>
      <c r="DY25" s="31"/>
      <c r="DZ25" s="31"/>
      <c r="EA25" s="31"/>
      <c r="EB25" s="31"/>
      <c r="EC25" s="31"/>
      <c r="ED25" s="31"/>
      <c r="EE25" s="31"/>
      <c r="EF25" s="31"/>
      <c r="EG25" s="31"/>
      <c r="EH25" s="31"/>
      <c r="EI25" s="31"/>
      <c r="EJ25" s="31"/>
      <c r="EK25" s="31"/>
      <c r="EL25" s="31"/>
      <c r="EM25" s="31"/>
      <c r="EN25" s="31"/>
      <c r="EO25" s="31"/>
      <c r="EP25" s="31"/>
      <c r="EQ25" s="31"/>
      <c r="ER25" s="31"/>
      <c r="ES25" s="31"/>
      <c r="ET25" s="31"/>
      <c r="EU25" s="31"/>
      <c r="EV25" s="31"/>
      <c r="EW25" s="31"/>
      <c r="EX25" s="31"/>
      <c r="EY25" s="31"/>
      <c r="EZ25" s="31"/>
      <c r="FA25" s="31"/>
      <c r="FB25" s="31"/>
      <c r="FC25" s="31"/>
      <c r="FD25" s="31"/>
      <c r="FE25" s="31"/>
      <c r="FF25" s="31"/>
      <c r="FG25" s="31"/>
      <c r="FH25" s="31"/>
      <c r="FI25" s="31"/>
      <c r="FJ25" s="31"/>
      <c r="FK25" s="31"/>
      <c r="FL25" s="31"/>
      <c r="FM25" s="31"/>
      <c r="FN25" s="31"/>
      <c r="FO25" s="31"/>
      <c r="FP25" s="31"/>
      <c r="FQ25" s="31"/>
      <c r="FR25" s="31"/>
      <c r="FS25" s="31"/>
      <c r="FT25" s="31"/>
      <c r="FU25" s="31"/>
      <c r="FV25" s="31"/>
      <c r="FW25" s="31"/>
      <c r="FX25" s="31"/>
      <c r="FY25" s="31"/>
      <c r="FZ25" s="31"/>
      <c r="GA25" s="31"/>
      <c r="GB25" s="31"/>
      <c r="GC25" s="31"/>
      <c r="GD25" s="31"/>
      <c r="GE25" s="31"/>
      <c r="GF25" s="31"/>
      <c r="GG25" s="31"/>
      <c r="GH25" s="31"/>
      <c r="GI25" s="31"/>
      <c r="GJ25" s="31"/>
      <c r="GK25" s="31"/>
      <c r="GL25" s="31"/>
      <c r="GM25" s="31"/>
      <c r="GN25" s="31"/>
      <c r="GO25" s="31"/>
      <c r="GP25" s="31"/>
      <c r="GQ25" s="31"/>
      <c r="GR25" s="31"/>
      <c r="GS25" s="31"/>
      <c r="GT25" s="31"/>
      <c r="GU25" s="31"/>
      <c r="GV25" s="31"/>
      <c r="GW25" s="31"/>
      <c r="GX25" s="31"/>
      <c r="GY25" s="31"/>
      <c r="GZ25" s="31"/>
      <c r="HA25" s="31"/>
      <c r="HB25" s="31"/>
      <c r="HC25" s="31"/>
      <c r="HD25" s="31"/>
      <c r="HE25" s="31"/>
      <c r="HF25" s="31"/>
      <c r="HG25" s="31"/>
      <c r="HH25" s="31"/>
      <c r="HI25" s="31"/>
      <c r="HJ25" s="31"/>
      <c r="HK25" s="31"/>
      <c r="HL25" s="31"/>
      <c r="HM25" s="31"/>
      <c r="HN25" s="31"/>
      <c r="HO25" s="31"/>
      <c r="HP25" s="31"/>
      <c r="HQ25" s="31"/>
      <c r="HR25" s="31"/>
      <c r="HS25" s="31"/>
      <c r="HT25" s="31"/>
      <c r="HU25" s="31"/>
      <c r="HV25" s="31"/>
      <c r="HW25" s="31"/>
      <c r="HX25" s="31"/>
      <c r="HY25" s="31"/>
      <c r="HZ25" s="31"/>
      <c r="IA25" s="31"/>
      <c r="IB25" s="31"/>
      <c r="IC25" s="31"/>
      <c r="ID25" s="31"/>
      <c r="IE25" s="31"/>
      <c r="IF25" s="31"/>
      <c r="IG25" s="31"/>
      <c r="IH25" s="31"/>
      <c r="II25" s="31"/>
      <c r="IJ25" s="31"/>
      <c r="IK25" s="31"/>
      <c r="IL25" s="31"/>
      <c r="IM25" s="31"/>
      <c r="IN25" s="31"/>
      <c r="IO25" s="31"/>
      <c r="IP25" s="31"/>
      <c r="IQ25" s="31"/>
      <c r="IR25" s="31"/>
      <c r="IS25" s="31"/>
      <c r="IT25" s="31"/>
      <c r="IU25" s="31"/>
      <c r="IV25" s="31"/>
      <c r="IW25" s="31"/>
      <c r="IX25" s="31"/>
      <c r="IY25" s="31"/>
      <c r="IZ25" s="31"/>
      <c r="JA25" s="31"/>
      <c r="JB25" s="31"/>
      <c r="JC25" s="31"/>
      <c r="JD25" s="31"/>
      <c r="JE25" s="31"/>
      <c r="JF25" s="31"/>
      <c r="JG25" s="31"/>
      <c r="JH25" s="31"/>
      <c r="JI25" s="31"/>
      <c r="JJ25" s="31"/>
      <c r="JK25" s="31"/>
      <c r="JL25" s="31"/>
      <c r="JM25" s="31"/>
      <c r="JN25" s="31"/>
      <c r="JO25" s="31"/>
      <c r="JP25" s="31"/>
      <c r="JQ25" s="31"/>
      <c r="JR25" s="31"/>
      <c r="JS25" s="31"/>
      <c r="JT25" s="31"/>
      <c r="JU25" s="31"/>
      <c r="JV25" s="31"/>
      <c r="JW25" s="31"/>
      <c r="JX25" s="31"/>
      <c r="JY25" s="31"/>
      <c r="JZ25" s="31"/>
      <c r="KA25" s="31"/>
      <c r="KB25" s="31"/>
      <c r="KC25" s="31"/>
      <c r="KD25" s="31"/>
      <c r="KE25" s="31"/>
      <c r="KF25" s="31"/>
      <c r="KG25" s="31"/>
      <c r="KH25" s="31"/>
      <c r="KI25" s="31"/>
      <c r="KJ25" s="31"/>
      <c r="KK25" s="31"/>
      <c r="KL25" s="31"/>
      <c r="KM25" s="31"/>
      <c r="KN25" s="31"/>
      <c r="KO25" s="31"/>
      <c r="KP25" s="31"/>
      <c r="KQ25" s="31"/>
      <c r="KR25" s="31"/>
      <c r="KS25" s="31"/>
      <c r="KT25" s="31"/>
      <c r="KU25" s="31"/>
      <c r="KV25" s="31"/>
      <c r="KW25" s="31"/>
      <c r="KX25" s="31"/>
      <c r="KY25" s="31"/>
      <c r="KZ25" s="31"/>
      <c r="LA25" s="31"/>
      <c r="LB25" s="31"/>
      <c r="LC25" s="31"/>
      <c r="LD25" s="31"/>
      <c r="LE25" s="31"/>
      <c r="LF25" s="31"/>
      <c r="LG25" s="31"/>
      <c r="LH25" s="31"/>
      <c r="LI25" s="31"/>
      <c r="LJ25" s="31"/>
      <c r="LK25" s="31"/>
      <c r="LL25" s="31"/>
      <c r="LM25" s="31"/>
      <c r="LN25" s="31"/>
      <c r="LO25" s="31"/>
      <c r="LP25" s="31"/>
      <c r="LQ25" s="31"/>
      <c r="LR25" s="31"/>
      <c r="LS25" s="31"/>
      <c r="LT25" s="31"/>
      <c r="LU25" s="31"/>
      <c r="LV25" s="31"/>
      <c r="LW25" s="31"/>
      <c r="LX25" s="31"/>
      <c r="LY25" s="31"/>
      <c r="LZ25" s="31"/>
      <c r="MA25" s="31"/>
      <c r="MB25" s="31"/>
      <c r="MC25" s="31"/>
      <c r="MD25" s="31"/>
      <c r="ME25" s="31"/>
      <c r="MF25" s="31"/>
      <c r="MG25" s="31"/>
      <c r="MH25" s="31"/>
      <c r="MI25" s="31"/>
      <c r="MJ25" s="31"/>
      <c r="MK25" s="31"/>
      <c r="ML25" s="31"/>
      <c r="MM25" s="31"/>
      <c r="MN25" s="31"/>
      <c r="MO25" s="31"/>
      <c r="MP25" s="31"/>
      <c r="MQ25" s="31"/>
      <c r="MR25" s="31"/>
      <c r="MS25" s="31"/>
      <c r="MT25" s="31"/>
      <c r="MU25" s="31"/>
      <c r="MV25" s="31"/>
      <c r="MW25" s="31"/>
      <c r="MX25" s="31"/>
      <c r="MY25" s="31"/>
      <c r="MZ25" s="31"/>
      <c r="NA25" s="31"/>
      <c r="NB25" s="31"/>
      <c r="NC25" s="31"/>
      <c r="ND25" s="31"/>
      <c r="NE25" s="31"/>
      <c r="NF25" s="31"/>
      <c r="NG25" s="31"/>
      <c r="NH25" s="31"/>
      <c r="NI25" s="31"/>
      <c r="NJ25" s="31"/>
      <c r="NK25" s="31"/>
      <c r="NL25" s="31"/>
      <c r="NM25" s="31"/>
      <c r="NN25" s="31"/>
      <c r="NO25" s="31"/>
      <c r="NP25" s="31"/>
      <c r="NQ25" s="31"/>
      <c r="NR25" s="31"/>
      <c r="NS25" s="31"/>
      <c r="NT25" s="31"/>
      <c r="NU25" s="31"/>
      <c r="NV25" s="31"/>
      <c r="NW25" s="31"/>
      <c r="NX25" s="31"/>
      <c r="NY25" s="31"/>
      <c r="NZ25" s="31"/>
      <c r="OA25" s="31"/>
      <c r="OB25" s="31"/>
      <c r="OC25" s="31"/>
      <c r="OD25" s="31"/>
      <c r="OE25" s="31"/>
      <c r="OF25" s="31"/>
      <c r="OG25" s="31"/>
      <c r="OH25" s="31"/>
      <c r="OI25" s="31"/>
      <c r="OJ25" s="31"/>
      <c r="OK25" s="31"/>
      <c r="OL25" s="31"/>
      <c r="OM25" s="31"/>
      <c r="ON25" s="31"/>
      <c r="OO25" s="31"/>
      <c r="OP25" s="31"/>
      <c r="OQ25" s="31"/>
      <c r="OR25" s="31"/>
      <c r="OS25" s="31"/>
      <c r="OT25" s="31"/>
      <c r="OU25" s="31"/>
      <c r="OV25" s="31"/>
      <c r="OW25" s="31"/>
      <c r="OX25" s="31"/>
      <c r="OY25" s="31"/>
      <c r="OZ25" s="31"/>
      <c r="PA25" s="31"/>
      <c r="PB25" s="31"/>
      <c r="PC25" s="31"/>
      <c r="PD25" s="31"/>
      <c r="PE25" s="31"/>
      <c r="PF25" s="31"/>
      <c r="PG25" s="31"/>
      <c r="PH25" s="31"/>
      <c r="PI25" s="31"/>
      <c r="PJ25" s="31"/>
      <c r="PK25" s="31"/>
      <c r="PL25" s="31"/>
      <c r="PM25" s="31"/>
      <c r="PN25" s="31"/>
      <c r="PO25" s="31"/>
      <c r="PP25" s="31"/>
      <c r="PQ25" s="31"/>
      <c r="PR25" s="31"/>
      <c r="PS25" s="31"/>
      <c r="PT25" s="31"/>
      <c r="PU25" s="31"/>
      <c r="PV25" s="31"/>
      <c r="PW25" s="31"/>
      <c r="PX25" s="31"/>
      <c r="PY25" s="31"/>
      <c r="PZ25" s="31"/>
      <c r="QA25" s="31"/>
      <c r="QB25" s="31"/>
      <c r="QC25" s="31"/>
    </row>
    <row r="26" spans="1:445" s="39" customFormat="1">
      <c r="A26" s="36" t="s">
        <v>727</v>
      </c>
      <c r="B26" s="33" t="s">
        <v>45</v>
      </c>
      <c r="C26" s="33">
        <v>55</v>
      </c>
      <c r="D26" s="33" t="s">
        <v>33</v>
      </c>
      <c r="E26" s="33"/>
      <c r="F26" s="33">
        <v>420</v>
      </c>
      <c r="G26" s="33">
        <v>65</v>
      </c>
      <c r="H26" s="33"/>
      <c r="I26" s="33">
        <v>44</v>
      </c>
      <c r="J26" s="33">
        <v>44</v>
      </c>
      <c r="K26" s="33">
        <v>44</v>
      </c>
      <c r="L26" s="33">
        <v>44</v>
      </c>
      <c r="M26" s="33">
        <v>44</v>
      </c>
      <c r="N26" s="33">
        <v>44</v>
      </c>
      <c r="O26" s="33">
        <v>44</v>
      </c>
      <c r="P26" s="33">
        <v>47</v>
      </c>
      <c r="Q26" s="33"/>
      <c r="R26" s="33"/>
      <c r="S26" s="33"/>
      <c r="T26" s="20">
        <f t="shared" si="1"/>
        <v>420</v>
      </c>
      <c r="U26" s="20">
        <f t="shared" si="2"/>
        <v>0</v>
      </c>
      <c r="V26" s="34">
        <f t="shared" si="3"/>
        <v>1</v>
      </c>
      <c r="W26" s="37"/>
      <c r="X26" s="35" t="str">
        <f t="shared" si="4"/>
        <v/>
      </c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  <c r="IS26" s="31"/>
      <c r="IT26" s="31"/>
      <c r="IU26" s="31"/>
      <c r="IV26" s="31"/>
      <c r="IW26" s="31"/>
      <c r="IX26" s="31"/>
      <c r="IY26" s="31"/>
      <c r="IZ26" s="31"/>
      <c r="JA26" s="31"/>
      <c r="JB26" s="31"/>
      <c r="JC26" s="31"/>
      <c r="JD26" s="31"/>
      <c r="JE26" s="31"/>
      <c r="JF26" s="31"/>
      <c r="JG26" s="31"/>
      <c r="JH26" s="31"/>
      <c r="JI26" s="31"/>
      <c r="JJ26" s="31"/>
      <c r="JK26" s="31"/>
      <c r="JL26" s="31"/>
      <c r="JM26" s="31"/>
      <c r="JN26" s="31"/>
      <c r="JO26" s="31"/>
      <c r="JP26" s="31"/>
      <c r="JQ26" s="31"/>
      <c r="JR26" s="31"/>
      <c r="JS26" s="31"/>
      <c r="JT26" s="31"/>
      <c r="JU26" s="31"/>
      <c r="JV26" s="31"/>
      <c r="JW26" s="31"/>
      <c r="JX26" s="31"/>
      <c r="JY26" s="31"/>
      <c r="JZ26" s="31"/>
      <c r="KA26" s="31"/>
      <c r="KB26" s="31"/>
      <c r="KC26" s="31"/>
      <c r="KD26" s="31"/>
      <c r="KE26" s="31"/>
      <c r="KF26" s="31"/>
      <c r="KG26" s="31"/>
      <c r="KH26" s="31"/>
      <c r="KI26" s="31"/>
      <c r="KJ26" s="31"/>
      <c r="KK26" s="31"/>
      <c r="KL26" s="31"/>
      <c r="KM26" s="31"/>
      <c r="KN26" s="31"/>
      <c r="KO26" s="31"/>
      <c r="KP26" s="31"/>
      <c r="KQ26" s="31"/>
      <c r="KR26" s="31"/>
      <c r="KS26" s="31"/>
      <c r="KT26" s="31"/>
      <c r="KU26" s="31"/>
      <c r="KV26" s="31"/>
      <c r="KW26" s="31"/>
      <c r="KX26" s="31"/>
      <c r="KY26" s="31"/>
      <c r="KZ26" s="31"/>
      <c r="LA26" s="31"/>
      <c r="LB26" s="31"/>
      <c r="LC26" s="31"/>
      <c r="LD26" s="31"/>
      <c r="LE26" s="31"/>
      <c r="LF26" s="31"/>
      <c r="LG26" s="31"/>
      <c r="LH26" s="31"/>
      <c r="LI26" s="31"/>
      <c r="LJ26" s="31"/>
      <c r="LK26" s="31"/>
      <c r="LL26" s="31"/>
      <c r="LM26" s="31"/>
      <c r="LN26" s="31"/>
      <c r="LO26" s="31"/>
      <c r="LP26" s="31"/>
      <c r="LQ26" s="31"/>
      <c r="LR26" s="31"/>
      <c r="LS26" s="31"/>
      <c r="LT26" s="31"/>
      <c r="LU26" s="31"/>
      <c r="LV26" s="31"/>
      <c r="LW26" s="31"/>
      <c r="LX26" s="31"/>
      <c r="LY26" s="31"/>
      <c r="LZ26" s="31"/>
      <c r="MA26" s="31"/>
      <c r="MB26" s="31"/>
      <c r="MC26" s="31"/>
      <c r="MD26" s="31"/>
      <c r="ME26" s="31"/>
      <c r="MF26" s="31"/>
      <c r="MG26" s="31"/>
      <c r="MH26" s="31"/>
      <c r="MI26" s="31"/>
      <c r="MJ26" s="31"/>
      <c r="MK26" s="31"/>
      <c r="ML26" s="31"/>
      <c r="MM26" s="31"/>
      <c r="MN26" s="31"/>
      <c r="MO26" s="31"/>
      <c r="MP26" s="31"/>
      <c r="MQ26" s="31"/>
      <c r="MR26" s="31"/>
      <c r="MS26" s="31"/>
      <c r="MT26" s="31"/>
      <c r="MU26" s="31"/>
      <c r="MV26" s="31"/>
      <c r="MW26" s="31"/>
      <c r="MX26" s="31"/>
      <c r="MY26" s="31"/>
      <c r="MZ26" s="31"/>
      <c r="NA26" s="31"/>
      <c r="NB26" s="31"/>
      <c r="NC26" s="31"/>
      <c r="ND26" s="31"/>
      <c r="NE26" s="31"/>
      <c r="NF26" s="31"/>
      <c r="NG26" s="31"/>
      <c r="NH26" s="31"/>
      <c r="NI26" s="31"/>
      <c r="NJ26" s="31"/>
      <c r="NK26" s="31"/>
      <c r="NL26" s="31"/>
      <c r="NM26" s="31"/>
      <c r="NN26" s="31"/>
      <c r="NO26" s="31"/>
      <c r="NP26" s="31"/>
      <c r="NQ26" s="31"/>
      <c r="NR26" s="31"/>
      <c r="NS26" s="31"/>
      <c r="NT26" s="31"/>
      <c r="NU26" s="31"/>
      <c r="NV26" s="31"/>
      <c r="NW26" s="31"/>
      <c r="NX26" s="31"/>
      <c r="NY26" s="31"/>
      <c r="NZ26" s="31"/>
      <c r="OA26" s="31"/>
      <c r="OB26" s="31"/>
      <c r="OC26" s="31"/>
      <c r="OD26" s="31"/>
      <c r="OE26" s="31"/>
      <c r="OF26" s="31"/>
      <c r="OG26" s="31"/>
      <c r="OH26" s="31"/>
      <c r="OI26" s="31"/>
      <c r="OJ26" s="31"/>
      <c r="OK26" s="31"/>
      <c r="OL26" s="31"/>
      <c r="OM26" s="31"/>
      <c r="ON26" s="31"/>
      <c r="OO26" s="31"/>
      <c r="OP26" s="31"/>
      <c r="OQ26" s="31"/>
      <c r="OR26" s="31"/>
      <c r="OS26" s="31"/>
      <c r="OT26" s="31"/>
      <c r="OU26" s="31"/>
      <c r="OV26" s="31"/>
      <c r="OW26" s="31"/>
      <c r="OX26" s="31"/>
      <c r="OY26" s="31"/>
      <c r="OZ26" s="31"/>
      <c r="PA26" s="31"/>
      <c r="PB26" s="31"/>
      <c r="PC26" s="31"/>
      <c r="PD26" s="31"/>
      <c r="PE26" s="31"/>
      <c r="PF26" s="31"/>
      <c r="PG26" s="31"/>
      <c r="PH26" s="31"/>
      <c r="PI26" s="31"/>
      <c r="PJ26" s="31"/>
      <c r="PK26" s="31"/>
      <c r="PL26" s="31"/>
      <c r="PM26" s="31"/>
      <c r="PN26" s="31"/>
      <c r="PO26" s="31"/>
      <c r="PP26" s="31"/>
      <c r="PQ26" s="31"/>
      <c r="PR26" s="31"/>
      <c r="PS26" s="31"/>
      <c r="PT26" s="31"/>
      <c r="PU26" s="31"/>
      <c r="PV26" s="31"/>
      <c r="PW26" s="31"/>
      <c r="PX26" s="31"/>
      <c r="PY26" s="31"/>
      <c r="PZ26" s="31"/>
      <c r="QA26" s="31"/>
      <c r="QB26" s="31"/>
      <c r="QC26" s="31"/>
    </row>
    <row r="27" spans="1:445" s="39" customFormat="1">
      <c r="A27" s="36" t="s">
        <v>975</v>
      </c>
      <c r="B27" s="33" t="s">
        <v>45</v>
      </c>
      <c r="C27" s="33">
        <v>27</v>
      </c>
      <c r="D27" s="33" t="s">
        <v>229</v>
      </c>
      <c r="E27" s="33"/>
      <c r="F27" s="33">
        <v>290</v>
      </c>
      <c r="G27" s="33">
        <v>290</v>
      </c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20">
        <f t="shared" si="1"/>
        <v>290</v>
      </c>
      <c r="U27" s="20">
        <f t="shared" si="2"/>
        <v>0</v>
      </c>
      <c r="V27" s="34">
        <f t="shared" si="3"/>
        <v>1</v>
      </c>
      <c r="W27" s="38"/>
      <c r="X27" s="35" t="str">
        <f t="shared" si="4"/>
        <v/>
      </c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  <c r="DW27" s="31"/>
      <c r="DX27" s="31"/>
      <c r="DY27" s="31"/>
      <c r="DZ27" s="31"/>
      <c r="EA27" s="31"/>
      <c r="EB27" s="31"/>
      <c r="EC27" s="31"/>
      <c r="ED27" s="31"/>
      <c r="EE27" s="31"/>
      <c r="EF27" s="31"/>
      <c r="EG27" s="31"/>
      <c r="EH27" s="31"/>
      <c r="EI27" s="31"/>
      <c r="EJ27" s="31"/>
      <c r="EK27" s="31"/>
      <c r="EL27" s="31"/>
      <c r="EM27" s="31"/>
      <c r="EN27" s="31"/>
      <c r="EO27" s="31"/>
      <c r="EP27" s="31"/>
      <c r="EQ27" s="31"/>
      <c r="ER27" s="31"/>
      <c r="ES27" s="31"/>
      <c r="ET27" s="31"/>
      <c r="EU27" s="31"/>
      <c r="EV27" s="31"/>
      <c r="EW27" s="31"/>
      <c r="EX27" s="31"/>
      <c r="EY27" s="31"/>
      <c r="EZ27" s="31"/>
      <c r="FA27" s="31"/>
      <c r="FB27" s="31"/>
      <c r="FC27" s="31"/>
      <c r="FD27" s="31"/>
      <c r="FE27" s="31"/>
      <c r="FF27" s="31"/>
      <c r="FG27" s="31"/>
      <c r="FH27" s="31"/>
      <c r="FI27" s="31"/>
      <c r="FJ27" s="31"/>
      <c r="FK27" s="31"/>
      <c r="FL27" s="31"/>
      <c r="FM27" s="31"/>
      <c r="FN27" s="31"/>
      <c r="FO27" s="31"/>
      <c r="FP27" s="31"/>
      <c r="FQ27" s="31"/>
      <c r="FR27" s="31"/>
      <c r="FS27" s="31"/>
      <c r="FT27" s="31"/>
      <c r="FU27" s="31"/>
      <c r="FV27" s="31"/>
      <c r="FW27" s="31"/>
      <c r="FX27" s="31"/>
      <c r="FY27" s="31"/>
      <c r="FZ27" s="31"/>
      <c r="GA27" s="31"/>
      <c r="GB27" s="31"/>
      <c r="GC27" s="31"/>
      <c r="GD27" s="31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  <c r="GP27" s="31"/>
      <c r="GQ27" s="31"/>
      <c r="GR27" s="31"/>
      <c r="GS27" s="31"/>
      <c r="GT27" s="31"/>
      <c r="GU27" s="31"/>
      <c r="GV27" s="31"/>
      <c r="GW27" s="31"/>
      <c r="GX27" s="31"/>
      <c r="GY27" s="31"/>
      <c r="GZ27" s="31"/>
      <c r="HA27" s="31"/>
      <c r="HB27" s="31"/>
      <c r="HC27" s="31"/>
      <c r="HD27" s="31"/>
      <c r="HE27" s="31"/>
      <c r="HF27" s="31"/>
      <c r="HG27" s="31"/>
      <c r="HH27" s="31"/>
      <c r="HI27" s="31"/>
      <c r="HJ27" s="31"/>
      <c r="HK27" s="31"/>
      <c r="HL27" s="31"/>
      <c r="HM27" s="31"/>
      <c r="HN27" s="31"/>
      <c r="HO27" s="31"/>
      <c r="HP27" s="31"/>
      <c r="HQ27" s="31"/>
      <c r="HR27" s="31"/>
      <c r="HS27" s="31"/>
      <c r="HT27" s="31"/>
      <c r="HU27" s="31"/>
      <c r="HV27" s="31"/>
      <c r="HW27" s="31"/>
      <c r="HX27" s="31"/>
      <c r="HY27" s="31"/>
      <c r="HZ27" s="31"/>
      <c r="IA27" s="31"/>
      <c r="IB27" s="31"/>
      <c r="IC27" s="31"/>
      <c r="ID27" s="31"/>
      <c r="IE27" s="31"/>
      <c r="IF27" s="31"/>
      <c r="IG27" s="31"/>
      <c r="IH27" s="31"/>
      <c r="II27" s="31"/>
      <c r="IJ27" s="31"/>
      <c r="IK27" s="31"/>
      <c r="IL27" s="31"/>
      <c r="IM27" s="31"/>
      <c r="IN27" s="31"/>
      <c r="IO27" s="31"/>
      <c r="IP27" s="31"/>
      <c r="IQ27" s="31"/>
      <c r="IR27" s="31"/>
      <c r="IS27" s="31"/>
      <c r="IT27" s="31"/>
      <c r="IU27" s="31"/>
      <c r="IV27" s="31"/>
      <c r="IW27" s="31"/>
      <c r="IX27" s="31"/>
      <c r="IY27" s="31"/>
      <c r="IZ27" s="31"/>
      <c r="JA27" s="31"/>
      <c r="JB27" s="31"/>
      <c r="JC27" s="31"/>
      <c r="JD27" s="31"/>
      <c r="JE27" s="31"/>
      <c r="JF27" s="31"/>
      <c r="JG27" s="31"/>
      <c r="JH27" s="31"/>
      <c r="JI27" s="31"/>
      <c r="JJ27" s="31"/>
      <c r="JK27" s="31"/>
      <c r="JL27" s="31"/>
      <c r="JM27" s="31"/>
      <c r="JN27" s="31"/>
      <c r="JO27" s="31"/>
      <c r="JP27" s="31"/>
      <c r="JQ27" s="31"/>
      <c r="JR27" s="31"/>
      <c r="JS27" s="31"/>
      <c r="JT27" s="31"/>
      <c r="JU27" s="31"/>
      <c r="JV27" s="31"/>
      <c r="JW27" s="31"/>
      <c r="JX27" s="31"/>
      <c r="JY27" s="31"/>
      <c r="JZ27" s="31"/>
      <c r="KA27" s="31"/>
      <c r="KB27" s="31"/>
      <c r="KC27" s="31"/>
      <c r="KD27" s="31"/>
      <c r="KE27" s="31"/>
      <c r="KF27" s="31"/>
      <c r="KG27" s="31"/>
      <c r="KH27" s="31"/>
      <c r="KI27" s="31"/>
      <c r="KJ27" s="31"/>
      <c r="KK27" s="31"/>
      <c r="KL27" s="31"/>
      <c r="KM27" s="31"/>
      <c r="KN27" s="31"/>
      <c r="KO27" s="31"/>
      <c r="KP27" s="31"/>
      <c r="KQ27" s="31"/>
      <c r="KR27" s="31"/>
      <c r="KS27" s="31"/>
      <c r="KT27" s="31"/>
      <c r="KU27" s="31"/>
      <c r="KV27" s="31"/>
      <c r="KW27" s="31"/>
      <c r="KX27" s="31"/>
      <c r="KY27" s="31"/>
      <c r="KZ27" s="31"/>
      <c r="LA27" s="31"/>
      <c r="LB27" s="31"/>
      <c r="LC27" s="31"/>
      <c r="LD27" s="31"/>
      <c r="LE27" s="31"/>
      <c r="LF27" s="31"/>
      <c r="LG27" s="31"/>
      <c r="LH27" s="31"/>
      <c r="LI27" s="31"/>
      <c r="LJ27" s="31"/>
      <c r="LK27" s="31"/>
      <c r="LL27" s="31"/>
      <c r="LM27" s="31"/>
      <c r="LN27" s="31"/>
      <c r="LO27" s="31"/>
      <c r="LP27" s="31"/>
      <c r="LQ27" s="31"/>
      <c r="LR27" s="31"/>
      <c r="LS27" s="31"/>
      <c r="LT27" s="31"/>
      <c r="LU27" s="31"/>
      <c r="LV27" s="31"/>
      <c r="LW27" s="31"/>
      <c r="LX27" s="31"/>
      <c r="LY27" s="31"/>
      <c r="LZ27" s="31"/>
      <c r="MA27" s="31"/>
      <c r="MB27" s="31"/>
      <c r="MC27" s="31"/>
      <c r="MD27" s="31"/>
      <c r="ME27" s="31"/>
      <c r="MF27" s="31"/>
      <c r="MG27" s="31"/>
      <c r="MH27" s="31"/>
      <c r="MI27" s="31"/>
      <c r="MJ27" s="31"/>
      <c r="MK27" s="31"/>
      <c r="ML27" s="31"/>
      <c r="MM27" s="31"/>
      <c r="MN27" s="31"/>
      <c r="MO27" s="31"/>
      <c r="MP27" s="31"/>
      <c r="MQ27" s="31"/>
      <c r="MR27" s="31"/>
      <c r="MS27" s="31"/>
      <c r="MT27" s="31"/>
      <c r="MU27" s="31"/>
      <c r="MV27" s="31"/>
      <c r="MW27" s="31"/>
      <c r="MX27" s="31"/>
      <c r="MY27" s="31"/>
      <c r="MZ27" s="31"/>
      <c r="NA27" s="31"/>
      <c r="NB27" s="31"/>
      <c r="NC27" s="31"/>
      <c r="ND27" s="31"/>
      <c r="NE27" s="31"/>
      <c r="NF27" s="31"/>
      <c r="NG27" s="31"/>
      <c r="NH27" s="31"/>
      <c r="NI27" s="31"/>
      <c r="NJ27" s="31"/>
      <c r="NK27" s="31"/>
      <c r="NL27" s="31"/>
      <c r="NM27" s="31"/>
      <c r="NN27" s="31"/>
      <c r="NO27" s="31"/>
      <c r="NP27" s="31"/>
      <c r="NQ27" s="31"/>
      <c r="NR27" s="31"/>
      <c r="NS27" s="31"/>
      <c r="NT27" s="31"/>
      <c r="NU27" s="31"/>
      <c r="NV27" s="31"/>
      <c r="NW27" s="31"/>
      <c r="NX27" s="31"/>
      <c r="NY27" s="31"/>
      <c r="NZ27" s="31"/>
      <c r="OA27" s="31"/>
      <c r="OB27" s="31"/>
      <c r="OC27" s="31"/>
      <c r="OD27" s="31"/>
      <c r="OE27" s="31"/>
      <c r="OF27" s="31"/>
      <c r="OG27" s="31"/>
      <c r="OH27" s="31"/>
      <c r="OI27" s="31"/>
      <c r="OJ27" s="31"/>
      <c r="OK27" s="31"/>
      <c r="OL27" s="31"/>
      <c r="OM27" s="31"/>
      <c r="ON27" s="31"/>
      <c r="OO27" s="31"/>
      <c r="OP27" s="31"/>
      <c r="OQ27" s="31"/>
      <c r="OR27" s="31"/>
      <c r="OS27" s="31"/>
      <c r="OT27" s="31"/>
      <c r="OU27" s="31"/>
      <c r="OV27" s="31"/>
      <c r="OW27" s="31"/>
      <c r="OX27" s="31"/>
      <c r="OY27" s="31"/>
      <c r="OZ27" s="31"/>
      <c r="PA27" s="31"/>
      <c r="PB27" s="31"/>
      <c r="PC27" s="31"/>
      <c r="PD27" s="31"/>
      <c r="PE27" s="31"/>
      <c r="PF27" s="31"/>
      <c r="PG27" s="31"/>
      <c r="PH27" s="31"/>
      <c r="PI27" s="31"/>
      <c r="PJ27" s="31"/>
      <c r="PK27" s="31"/>
      <c r="PL27" s="31"/>
      <c r="PM27" s="31"/>
      <c r="PN27" s="31"/>
      <c r="PO27" s="31"/>
      <c r="PP27" s="31"/>
      <c r="PQ27" s="31"/>
      <c r="PR27" s="31"/>
      <c r="PS27" s="31"/>
      <c r="PT27" s="31"/>
      <c r="PU27" s="31"/>
      <c r="PV27" s="31"/>
      <c r="PW27" s="31"/>
      <c r="PX27" s="31"/>
      <c r="PY27" s="31"/>
      <c r="PZ27" s="31"/>
      <c r="QA27" s="31"/>
      <c r="QB27" s="31"/>
      <c r="QC27" s="31"/>
    </row>
    <row r="28" spans="1:445" s="39" customFormat="1">
      <c r="A28" s="36" t="s">
        <v>68</v>
      </c>
      <c r="B28" s="33" t="s">
        <v>45</v>
      </c>
      <c r="C28" s="33">
        <v>118</v>
      </c>
      <c r="D28" s="33" t="s">
        <v>28</v>
      </c>
      <c r="E28" s="33"/>
      <c r="F28" s="33">
        <v>1185</v>
      </c>
      <c r="G28" s="33">
        <v>65</v>
      </c>
      <c r="H28" s="33"/>
      <c r="I28" s="33">
        <v>150</v>
      </c>
      <c r="J28" s="33">
        <v>140</v>
      </c>
      <c r="K28" s="33">
        <v>140</v>
      </c>
      <c r="L28" s="33">
        <v>140</v>
      </c>
      <c r="M28" s="33">
        <v>140</v>
      </c>
      <c r="N28" s="33">
        <v>140</v>
      </c>
      <c r="O28" s="33">
        <v>140</v>
      </c>
      <c r="P28" s="33">
        <v>130</v>
      </c>
      <c r="Q28" s="33"/>
      <c r="R28" s="33"/>
      <c r="S28" s="33"/>
      <c r="T28" s="20">
        <f t="shared" si="1"/>
        <v>1185</v>
      </c>
      <c r="U28" s="20">
        <f t="shared" si="2"/>
        <v>0</v>
      </c>
      <c r="V28" s="34">
        <f t="shared" si="3"/>
        <v>1</v>
      </c>
      <c r="W28" s="37"/>
      <c r="X28" s="35" t="str">
        <f t="shared" si="4"/>
        <v/>
      </c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  <c r="FI28" s="31"/>
      <c r="FJ28" s="31"/>
      <c r="FK28" s="31"/>
      <c r="FL28" s="31"/>
      <c r="FM28" s="31"/>
      <c r="FN28" s="31"/>
      <c r="FO28" s="31"/>
      <c r="FP28" s="31"/>
      <c r="FQ28" s="31"/>
      <c r="FR28" s="31"/>
      <c r="FS28" s="31"/>
      <c r="FT28" s="31"/>
      <c r="FU28" s="31"/>
      <c r="FV28" s="31"/>
      <c r="FW28" s="31"/>
      <c r="FX28" s="31"/>
      <c r="FY28" s="31"/>
      <c r="FZ28" s="31"/>
      <c r="GA28" s="31"/>
      <c r="GB28" s="31"/>
      <c r="GC28" s="31"/>
      <c r="GD28" s="31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  <c r="GP28" s="31"/>
      <c r="GQ28" s="31"/>
      <c r="GR28" s="31"/>
      <c r="GS28" s="31"/>
      <c r="GT28" s="31"/>
      <c r="GU28" s="31"/>
      <c r="GV28" s="31"/>
      <c r="GW28" s="31"/>
      <c r="GX28" s="31"/>
      <c r="GY28" s="31"/>
      <c r="GZ28" s="31"/>
      <c r="HA28" s="31"/>
      <c r="HB28" s="31"/>
      <c r="HC28" s="31"/>
      <c r="HD28" s="31"/>
      <c r="HE28" s="31"/>
      <c r="HF28" s="31"/>
      <c r="HG28" s="31"/>
      <c r="HH28" s="31"/>
      <c r="HI28" s="31"/>
      <c r="HJ28" s="31"/>
      <c r="HK28" s="31"/>
      <c r="HL28" s="31"/>
      <c r="HM28" s="31"/>
      <c r="HN28" s="31"/>
      <c r="HO28" s="31"/>
      <c r="HP28" s="31"/>
      <c r="HQ28" s="31"/>
      <c r="HR28" s="31"/>
      <c r="HS28" s="31"/>
      <c r="HT28" s="31"/>
      <c r="HU28" s="31"/>
      <c r="HV28" s="31"/>
      <c r="HW28" s="31"/>
      <c r="HX28" s="31"/>
      <c r="HY28" s="31"/>
      <c r="HZ28" s="31"/>
      <c r="IA28" s="31"/>
      <c r="IB28" s="31"/>
      <c r="IC28" s="31"/>
      <c r="ID28" s="31"/>
      <c r="IE28" s="31"/>
      <c r="IF28" s="31"/>
      <c r="IG28" s="31"/>
      <c r="IH28" s="31"/>
      <c r="II28" s="31"/>
      <c r="IJ28" s="31"/>
      <c r="IK28" s="31"/>
      <c r="IL28" s="31"/>
      <c r="IM28" s="31"/>
      <c r="IN28" s="31"/>
      <c r="IO28" s="31"/>
      <c r="IP28" s="31"/>
      <c r="IQ28" s="31"/>
      <c r="IR28" s="31"/>
      <c r="IS28" s="31"/>
      <c r="IT28" s="31"/>
      <c r="IU28" s="31"/>
      <c r="IV28" s="31"/>
      <c r="IW28" s="31"/>
      <c r="IX28" s="31"/>
      <c r="IY28" s="31"/>
      <c r="IZ28" s="31"/>
      <c r="JA28" s="31"/>
      <c r="JB28" s="31"/>
      <c r="JC28" s="31"/>
      <c r="JD28" s="31"/>
      <c r="JE28" s="31"/>
      <c r="JF28" s="31"/>
      <c r="JG28" s="31"/>
      <c r="JH28" s="31"/>
      <c r="JI28" s="31"/>
      <c r="JJ28" s="31"/>
      <c r="JK28" s="31"/>
      <c r="JL28" s="31"/>
      <c r="JM28" s="31"/>
      <c r="JN28" s="31"/>
      <c r="JO28" s="31"/>
      <c r="JP28" s="31"/>
      <c r="JQ28" s="31"/>
      <c r="JR28" s="31"/>
      <c r="JS28" s="31"/>
      <c r="JT28" s="31"/>
      <c r="JU28" s="31"/>
      <c r="JV28" s="31"/>
      <c r="JW28" s="31"/>
      <c r="JX28" s="31"/>
      <c r="JY28" s="31"/>
      <c r="JZ28" s="31"/>
      <c r="KA28" s="31"/>
      <c r="KB28" s="31"/>
      <c r="KC28" s="31"/>
      <c r="KD28" s="31"/>
      <c r="KE28" s="31"/>
      <c r="KF28" s="31"/>
      <c r="KG28" s="31"/>
      <c r="KH28" s="31"/>
      <c r="KI28" s="31"/>
      <c r="KJ28" s="31"/>
      <c r="KK28" s="31"/>
      <c r="KL28" s="31"/>
      <c r="KM28" s="31"/>
      <c r="KN28" s="31"/>
      <c r="KO28" s="31"/>
      <c r="KP28" s="31"/>
      <c r="KQ28" s="31"/>
      <c r="KR28" s="31"/>
      <c r="KS28" s="31"/>
      <c r="KT28" s="31"/>
      <c r="KU28" s="31"/>
      <c r="KV28" s="31"/>
      <c r="KW28" s="31"/>
      <c r="KX28" s="31"/>
      <c r="KY28" s="31"/>
      <c r="KZ28" s="31"/>
      <c r="LA28" s="31"/>
      <c r="LB28" s="31"/>
      <c r="LC28" s="31"/>
      <c r="LD28" s="31"/>
      <c r="LE28" s="31"/>
      <c r="LF28" s="31"/>
      <c r="LG28" s="31"/>
      <c r="LH28" s="31"/>
      <c r="LI28" s="31"/>
      <c r="LJ28" s="31"/>
      <c r="LK28" s="31"/>
      <c r="LL28" s="31"/>
      <c r="LM28" s="31"/>
      <c r="LN28" s="31"/>
      <c r="LO28" s="31"/>
      <c r="LP28" s="31"/>
      <c r="LQ28" s="31"/>
      <c r="LR28" s="31"/>
      <c r="LS28" s="31"/>
      <c r="LT28" s="31"/>
      <c r="LU28" s="31"/>
      <c r="LV28" s="31"/>
      <c r="LW28" s="31"/>
      <c r="LX28" s="31"/>
      <c r="LY28" s="31"/>
      <c r="LZ28" s="31"/>
      <c r="MA28" s="31"/>
      <c r="MB28" s="31"/>
      <c r="MC28" s="31"/>
      <c r="MD28" s="31"/>
      <c r="ME28" s="31"/>
      <c r="MF28" s="31"/>
      <c r="MG28" s="31"/>
      <c r="MH28" s="31"/>
      <c r="MI28" s="31"/>
      <c r="MJ28" s="31"/>
      <c r="MK28" s="31"/>
      <c r="ML28" s="31"/>
      <c r="MM28" s="31"/>
      <c r="MN28" s="31"/>
      <c r="MO28" s="31"/>
      <c r="MP28" s="31"/>
      <c r="MQ28" s="31"/>
      <c r="MR28" s="31"/>
      <c r="MS28" s="31"/>
      <c r="MT28" s="31"/>
      <c r="MU28" s="31"/>
      <c r="MV28" s="31"/>
      <c r="MW28" s="31"/>
      <c r="MX28" s="31"/>
      <c r="MY28" s="31"/>
      <c r="MZ28" s="31"/>
      <c r="NA28" s="31"/>
      <c r="NB28" s="31"/>
      <c r="NC28" s="31"/>
      <c r="ND28" s="31"/>
      <c r="NE28" s="31"/>
      <c r="NF28" s="31"/>
      <c r="NG28" s="31"/>
      <c r="NH28" s="31"/>
      <c r="NI28" s="31"/>
      <c r="NJ28" s="31"/>
      <c r="NK28" s="31"/>
      <c r="NL28" s="31"/>
      <c r="NM28" s="31"/>
      <c r="NN28" s="31"/>
      <c r="NO28" s="31"/>
      <c r="NP28" s="31"/>
      <c r="NQ28" s="31"/>
      <c r="NR28" s="31"/>
      <c r="NS28" s="31"/>
      <c r="NT28" s="31"/>
      <c r="NU28" s="31"/>
      <c r="NV28" s="31"/>
      <c r="NW28" s="31"/>
      <c r="NX28" s="31"/>
      <c r="NY28" s="31"/>
      <c r="NZ28" s="31"/>
      <c r="OA28" s="31"/>
      <c r="OB28" s="31"/>
      <c r="OC28" s="31"/>
      <c r="OD28" s="31"/>
      <c r="OE28" s="31"/>
      <c r="OF28" s="31"/>
      <c r="OG28" s="31"/>
      <c r="OH28" s="31"/>
      <c r="OI28" s="31"/>
      <c r="OJ28" s="31"/>
      <c r="OK28" s="31"/>
      <c r="OL28" s="31"/>
      <c r="OM28" s="31"/>
      <c r="ON28" s="31"/>
      <c r="OO28" s="31"/>
      <c r="OP28" s="31"/>
      <c r="OQ28" s="31"/>
      <c r="OR28" s="31"/>
      <c r="OS28" s="31"/>
      <c r="OT28" s="31"/>
      <c r="OU28" s="31"/>
      <c r="OV28" s="31"/>
      <c r="OW28" s="31"/>
      <c r="OX28" s="31"/>
      <c r="OY28" s="31"/>
      <c r="OZ28" s="31"/>
      <c r="PA28" s="31"/>
      <c r="PB28" s="31"/>
      <c r="PC28" s="31"/>
      <c r="PD28" s="31"/>
      <c r="PE28" s="31"/>
      <c r="PF28" s="31"/>
      <c r="PG28" s="31"/>
      <c r="PH28" s="31"/>
      <c r="PI28" s="31"/>
      <c r="PJ28" s="31"/>
      <c r="PK28" s="31"/>
      <c r="PL28" s="31"/>
      <c r="PM28" s="31"/>
      <c r="PN28" s="31"/>
      <c r="PO28" s="31"/>
      <c r="PP28" s="31"/>
      <c r="PQ28" s="31"/>
      <c r="PR28" s="31"/>
      <c r="PS28" s="31"/>
      <c r="PT28" s="31"/>
      <c r="PU28" s="31"/>
      <c r="PV28" s="31"/>
      <c r="PW28" s="31"/>
      <c r="PX28" s="31"/>
      <c r="PY28" s="31"/>
      <c r="PZ28" s="31"/>
      <c r="QA28" s="31"/>
      <c r="QB28" s="31"/>
      <c r="QC28" s="31"/>
    </row>
    <row r="29" spans="1:445" s="39" customFormat="1" hidden="1">
      <c r="A29" s="36" t="s">
        <v>69</v>
      </c>
      <c r="B29" s="33"/>
      <c r="C29" s="33"/>
      <c r="D29" s="33" t="s">
        <v>38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20" t="str">
        <f t="shared" si="1"/>
        <v/>
      </c>
      <c r="U29" s="20" t="str">
        <f t="shared" si="2"/>
        <v/>
      </c>
      <c r="V29" s="34" t="str">
        <f t="shared" si="3"/>
        <v/>
      </c>
      <c r="W29" s="38"/>
      <c r="X29" s="35" t="str">
        <f t="shared" si="4"/>
        <v/>
      </c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  <c r="DW29" s="31"/>
      <c r="DX29" s="31"/>
      <c r="DY29" s="31"/>
      <c r="DZ29" s="31"/>
      <c r="EA29" s="31"/>
      <c r="EB29" s="31"/>
      <c r="EC29" s="31"/>
      <c r="ED29" s="31"/>
      <c r="EE29" s="31"/>
      <c r="EF29" s="31"/>
      <c r="EG29" s="31"/>
      <c r="EH29" s="31"/>
      <c r="EI29" s="31"/>
      <c r="EJ29" s="31"/>
      <c r="EK29" s="31"/>
      <c r="EL29" s="31"/>
      <c r="EM29" s="31"/>
      <c r="EN29" s="31"/>
      <c r="EO29" s="31"/>
      <c r="EP29" s="31"/>
      <c r="EQ29" s="31"/>
      <c r="ER29" s="31"/>
      <c r="ES29" s="31"/>
      <c r="ET29" s="31"/>
      <c r="EU29" s="31"/>
      <c r="EV29" s="31"/>
      <c r="EW29" s="31"/>
      <c r="EX29" s="31"/>
      <c r="EY29" s="31"/>
      <c r="EZ29" s="31"/>
      <c r="FA29" s="31"/>
      <c r="FB29" s="31"/>
      <c r="FC29" s="31"/>
      <c r="FD29" s="31"/>
      <c r="FE29" s="31"/>
      <c r="FF29" s="31"/>
      <c r="FG29" s="31"/>
      <c r="FH29" s="31"/>
      <c r="FI29" s="31"/>
      <c r="FJ29" s="31"/>
      <c r="FK29" s="31"/>
      <c r="FL29" s="31"/>
      <c r="FM29" s="31"/>
      <c r="FN29" s="31"/>
      <c r="FO29" s="31"/>
      <c r="FP29" s="31"/>
      <c r="FQ29" s="31"/>
      <c r="FR29" s="31"/>
      <c r="FS29" s="31"/>
      <c r="FT29" s="31"/>
      <c r="FU29" s="31"/>
      <c r="FV29" s="31"/>
      <c r="FW29" s="31"/>
      <c r="FX29" s="31"/>
      <c r="FY29" s="31"/>
      <c r="FZ29" s="31"/>
      <c r="GA29" s="31"/>
      <c r="GB29" s="31"/>
      <c r="GC29" s="31"/>
      <c r="GD29" s="31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  <c r="GP29" s="31"/>
      <c r="GQ29" s="31"/>
      <c r="GR29" s="31"/>
      <c r="GS29" s="31"/>
      <c r="GT29" s="31"/>
      <c r="GU29" s="31"/>
      <c r="GV29" s="31"/>
      <c r="GW29" s="31"/>
      <c r="GX29" s="31"/>
      <c r="GY29" s="31"/>
      <c r="GZ29" s="31"/>
      <c r="HA29" s="31"/>
      <c r="HB29" s="31"/>
      <c r="HC29" s="31"/>
      <c r="HD29" s="31"/>
      <c r="HE29" s="31"/>
      <c r="HF29" s="31"/>
      <c r="HG29" s="31"/>
      <c r="HH29" s="31"/>
      <c r="HI29" s="31"/>
      <c r="HJ29" s="31"/>
      <c r="HK29" s="31"/>
      <c r="HL29" s="31"/>
      <c r="HM29" s="31"/>
      <c r="HN29" s="31"/>
      <c r="HO29" s="31"/>
      <c r="HP29" s="31"/>
      <c r="HQ29" s="31"/>
      <c r="HR29" s="31"/>
      <c r="HS29" s="31"/>
      <c r="HT29" s="31"/>
      <c r="HU29" s="31"/>
      <c r="HV29" s="31"/>
      <c r="HW29" s="31"/>
      <c r="HX29" s="31"/>
      <c r="HY29" s="31"/>
      <c r="HZ29" s="31"/>
      <c r="IA29" s="31"/>
      <c r="IB29" s="31"/>
      <c r="IC29" s="31"/>
      <c r="ID29" s="31"/>
      <c r="IE29" s="31"/>
      <c r="IF29" s="31"/>
      <c r="IG29" s="31"/>
      <c r="IH29" s="31"/>
      <c r="II29" s="31"/>
      <c r="IJ29" s="31"/>
      <c r="IK29" s="31"/>
      <c r="IL29" s="31"/>
      <c r="IM29" s="31"/>
      <c r="IN29" s="31"/>
      <c r="IO29" s="31"/>
      <c r="IP29" s="31"/>
      <c r="IQ29" s="31"/>
      <c r="IR29" s="31"/>
      <c r="IS29" s="31"/>
      <c r="IT29" s="31"/>
      <c r="IU29" s="31"/>
      <c r="IV29" s="31"/>
      <c r="IW29" s="31"/>
      <c r="IX29" s="31"/>
      <c r="IY29" s="31"/>
      <c r="IZ29" s="31"/>
      <c r="JA29" s="31"/>
      <c r="JB29" s="31"/>
      <c r="JC29" s="31"/>
      <c r="JD29" s="31"/>
      <c r="JE29" s="31"/>
      <c r="JF29" s="31"/>
      <c r="JG29" s="31"/>
      <c r="JH29" s="31"/>
      <c r="JI29" s="31"/>
      <c r="JJ29" s="31"/>
      <c r="JK29" s="31"/>
      <c r="JL29" s="31"/>
      <c r="JM29" s="31"/>
      <c r="JN29" s="31"/>
      <c r="JO29" s="31"/>
      <c r="JP29" s="31"/>
      <c r="JQ29" s="31"/>
      <c r="JR29" s="31"/>
      <c r="JS29" s="31"/>
      <c r="JT29" s="31"/>
      <c r="JU29" s="31"/>
      <c r="JV29" s="31"/>
      <c r="JW29" s="31"/>
      <c r="JX29" s="31"/>
      <c r="JY29" s="31"/>
      <c r="JZ29" s="31"/>
      <c r="KA29" s="31"/>
      <c r="KB29" s="31"/>
      <c r="KC29" s="31"/>
      <c r="KD29" s="31"/>
      <c r="KE29" s="31"/>
      <c r="KF29" s="31"/>
      <c r="KG29" s="31"/>
      <c r="KH29" s="31"/>
      <c r="KI29" s="31"/>
      <c r="KJ29" s="31"/>
      <c r="KK29" s="31"/>
      <c r="KL29" s="31"/>
      <c r="KM29" s="31"/>
      <c r="KN29" s="31"/>
      <c r="KO29" s="31"/>
      <c r="KP29" s="31"/>
      <c r="KQ29" s="31"/>
      <c r="KR29" s="31"/>
      <c r="KS29" s="31"/>
      <c r="KT29" s="31"/>
      <c r="KU29" s="31"/>
      <c r="KV29" s="31"/>
      <c r="KW29" s="31"/>
      <c r="KX29" s="31"/>
      <c r="KY29" s="31"/>
      <c r="KZ29" s="31"/>
      <c r="LA29" s="31"/>
      <c r="LB29" s="31"/>
      <c r="LC29" s="31"/>
      <c r="LD29" s="31"/>
      <c r="LE29" s="31"/>
      <c r="LF29" s="31"/>
      <c r="LG29" s="31"/>
      <c r="LH29" s="31"/>
      <c r="LI29" s="31"/>
      <c r="LJ29" s="31"/>
      <c r="LK29" s="31"/>
      <c r="LL29" s="31"/>
      <c r="LM29" s="31"/>
      <c r="LN29" s="31"/>
      <c r="LO29" s="31"/>
      <c r="LP29" s="31"/>
      <c r="LQ29" s="31"/>
      <c r="LR29" s="31"/>
      <c r="LS29" s="31"/>
      <c r="LT29" s="31"/>
      <c r="LU29" s="31"/>
      <c r="LV29" s="31"/>
      <c r="LW29" s="31"/>
      <c r="LX29" s="31"/>
      <c r="LY29" s="31"/>
      <c r="LZ29" s="31"/>
      <c r="MA29" s="31"/>
      <c r="MB29" s="31"/>
      <c r="MC29" s="31"/>
      <c r="MD29" s="31"/>
      <c r="ME29" s="31"/>
      <c r="MF29" s="31"/>
      <c r="MG29" s="31"/>
      <c r="MH29" s="31"/>
      <c r="MI29" s="31"/>
      <c r="MJ29" s="31"/>
      <c r="MK29" s="31"/>
      <c r="ML29" s="31"/>
      <c r="MM29" s="31"/>
      <c r="MN29" s="31"/>
      <c r="MO29" s="31"/>
      <c r="MP29" s="31"/>
      <c r="MQ29" s="31"/>
      <c r="MR29" s="31"/>
      <c r="MS29" s="31"/>
      <c r="MT29" s="31"/>
      <c r="MU29" s="31"/>
      <c r="MV29" s="31"/>
      <c r="MW29" s="31"/>
      <c r="MX29" s="31"/>
      <c r="MY29" s="31"/>
      <c r="MZ29" s="31"/>
      <c r="NA29" s="31"/>
      <c r="NB29" s="31"/>
      <c r="NC29" s="31"/>
      <c r="ND29" s="31"/>
      <c r="NE29" s="31"/>
      <c r="NF29" s="31"/>
      <c r="NG29" s="31"/>
      <c r="NH29" s="31"/>
      <c r="NI29" s="31"/>
      <c r="NJ29" s="31"/>
      <c r="NK29" s="31"/>
      <c r="NL29" s="31"/>
      <c r="NM29" s="31"/>
      <c r="NN29" s="31"/>
      <c r="NO29" s="31"/>
      <c r="NP29" s="31"/>
      <c r="NQ29" s="31"/>
      <c r="NR29" s="31"/>
      <c r="NS29" s="31"/>
      <c r="NT29" s="31"/>
      <c r="NU29" s="31"/>
      <c r="NV29" s="31"/>
      <c r="NW29" s="31"/>
      <c r="NX29" s="31"/>
      <c r="NY29" s="31"/>
      <c r="NZ29" s="31"/>
      <c r="OA29" s="31"/>
      <c r="OB29" s="31"/>
      <c r="OC29" s="31"/>
      <c r="OD29" s="31"/>
      <c r="OE29" s="31"/>
      <c r="OF29" s="31"/>
      <c r="OG29" s="31"/>
      <c r="OH29" s="31"/>
      <c r="OI29" s="31"/>
      <c r="OJ29" s="31"/>
      <c r="OK29" s="31"/>
      <c r="OL29" s="31"/>
      <c r="OM29" s="31"/>
      <c r="ON29" s="31"/>
      <c r="OO29" s="31"/>
      <c r="OP29" s="31"/>
      <c r="OQ29" s="31"/>
      <c r="OR29" s="31"/>
      <c r="OS29" s="31"/>
      <c r="OT29" s="31"/>
      <c r="OU29" s="31"/>
      <c r="OV29" s="31"/>
      <c r="OW29" s="31"/>
      <c r="OX29" s="31"/>
      <c r="OY29" s="31"/>
      <c r="OZ29" s="31"/>
      <c r="PA29" s="31"/>
      <c r="PB29" s="31"/>
      <c r="PC29" s="31"/>
      <c r="PD29" s="31"/>
      <c r="PE29" s="31"/>
      <c r="PF29" s="31"/>
      <c r="PG29" s="31"/>
      <c r="PH29" s="31"/>
      <c r="PI29" s="31"/>
      <c r="PJ29" s="31"/>
      <c r="PK29" s="31"/>
      <c r="PL29" s="31"/>
      <c r="PM29" s="31"/>
      <c r="PN29" s="31"/>
      <c r="PO29" s="31"/>
      <c r="PP29" s="31"/>
      <c r="PQ29" s="31"/>
      <c r="PR29" s="31"/>
      <c r="PS29" s="31"/>
      <c r="PT29" s="31"/>
      <c r="PU29" s="31"/>
      <c r="PV29" s="31"/>
      <c r="PW29" s="31"/>
      <c r="PX29" s="31"/>
      <c r="PY29" s="31"/>
      <c r="PZ29" s="31"/>
      <c r="QA29" s="31"/>
      <c r="QB29" s="31"/>
      <c r="QC29" s="31"/>
    </row>
    <row r="30" spans="1:445" s="39" customFormat="1">
      <c r="A30" s="36" t="s">
        <v>74</v>
      </c>
      <c r="B30" s="33" t="s">
        <v>45</v>
      </c>
      <c r="C30" s="33">
        <v>118</v>
      </c>
      <c r="D30" s="33" t="s">
        <v>28</v>
      </c>
      <c r="E30" s="33"/>
      <c r="F30" s="33">
        <v>1185</v>
      </c>
      <c r="G30" s="33">
        <v>65</v>
      </c>
      <c r="H30" s="33"/>
      <c r="I30" s="33">
        <v>140</v>
      </c>
      <c r="J30" s="33">
        <v>140</v>
      </c>
      <c r="K30" s="33">
        <v>140</v>
      </c>
      <c r="L30" s="33">
        <v>140</v>
      </c>
      <c r="M30" s="33">
        <v>140</v>
      </c>
      <c r="N30" s="33">
        <v>140</v>
      </c>
      <c r="O30" s="33">
        <v>140</v>
      </c>
      <c r="P30" s="33">
        <v>140</v>
      </c>
      <c r="Q30" s="33"/>
      <c r="R30" s="33"/>
      <c r="S30" s="33"/>
      <c r="T30" s="20">
        <f t="shared" si="1"/>
        <v>1185</v>
      </c>
      <c r="U30" s="20">
        <f t="shared" si="2"/>
        <v>0</v>
      </c>
      <c r="V30" s="34">
        <f t="shared" si="3"/>
        <v>1</v>
      </c>
      <c r="W30" s="37"/>
      <c r="X30" s="35" t="str">
        <f t="shared" si="4"/>
        <v/>
      </c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  <c r="IC30" s="31"/>
      <c r="ID30" s="31"/>
      <c r="IE30" s="31"/>
      <c r="IF30" s="31"/>
      <c r="IG30" s="31"/>
      <c r="IH30" s="31"/>
      <c r="II30" s="31"/>
      <c r="IJ30" s="31"/>
      <c r="IK30" s="31"/>
      <c r="IL30" s="31"/>
      <c r="IM30" s="31"/>
      <c r="IN30" s="31"/>
      <c r="IO30" s="31"/>
      <c r="IP30" s="31"/>
      <c r="IQ30" s="31"/>
      <c r="IR30" s="31"/>
      <c r="IS30" s="31"/>
      <c r="IT30" s="31"/>
      <c r="IU30" s="31"/>
      <c r="IV30" s="31"/>
      <c r="IW30" s="31"/>
      <c r="IX30" s="31"/>
      <c r="IY30" s="31"/>
      <c r="IZ30" s="31"/>
      <c r="JA30" s="31"/>
      <c r="JB30" s="31"/>
      <c r="JC30" s="31"/>
      <c r="JD30" s="31"/>
      <c r="JE30" s="31"/>
      <c r="JF30" s="31"/>
      <c r="JG30" s="31"/>
      <c r="JH30" s="31"/>
      <c r="JI30" s="31"/>
      <c r="JJ30" s="31"/>
      <c r="JK30" s="31"/>
      <c r="JL30" s="31"/>
      <c r="JM30" s="31"/>
      <c r="JN30" s="31"/>
      <c r="JO30" s="31"/>
      <c r="JP30" s="31"/>
      <c r="JQ30" s="31"/>
      <c r="JR30" s="31"/>
      <c r="JS30" s="31"/>
      <c r="JT30" s="31"/>
      <c r="JU30" s="31"/>
      <c r="JV30" s="31"/>
      <c r="JW30" s="31"/>
      <c r="JX30" s="31"/>
      <c r="JY30" s="31"/>
      <c r="JZ30" s="31"/>
      <c r="KA30" s="31"/>
      <c r="KB30" s="31"/>
      <c r="KC30" s="31"/>
      <c r="KD30" s="31"/>
      <c r="KE30" s="31"/>
      <c r="KF30" s="31"/>
      <c r="KG30" s="31"/>
      <c r="KH30" s="31"/>
      <c r="KI30" s="31"/>
      <c r="KJ30" s="31"/>
      <c r="KK30" s="31"/>
      <c r="KL30" s="31"/>
      <c r="KM30" s="31"/>
      <c r="KN30" s="31"/>
      <c r="KO30" s="31"/>
      <c r="KP30" s="31"/>
      <c r="KQ30" s="31"/>
      <c r="KR30" s="31"/>
      <c r="KS30" s="31"/>
      <c r="KT30" s="31"/>
      <c r="KU30" s="31"/>
      <c r="KV30" s="31"/>
      <c r="KW30" s="31"/>
      <c r="KX30" s="31"/>
      <c r="KY30" s="31"/>
      <c r="KZ30" s="31"/>
      <c r="LA30" s="31"/>
      <c r="LB30" s="31"/>
      <c r="LC30" s="31"/>
      <c r="LD30" s="31"/>
      <c r="LE30" s="31"/>
      <c r="LF30" s="31"/>
      <c r="LG30" s="31"/>
      <c r="LH30" s="31"/>
      <c r="LI30" s="31"/>
      <c r="LJ30" s="31"/>
      <c r="LK30" s="31"/>
      <c r="LL30" s="31"/>
      <c r="LM30" s="31"/>
      <c r="LN30" s="31"/>
      <c r="LO30" s="31"/>
      <c r="LP30" s="31"/>
      <c r="LQ30" s="31"/>
      <c r="LR30" s="31"/>
      <c r="LS30" s="31"/>
      <c r="LT30" s="31"/>
      <c r="LU30" s="31"/>
      <c r="LV30" s="31"/>
      <c r="LW30" s="31"/>
      <c r="LX30" s="31"/>
      <c r="LY30" s="31"/>
      <c r="LZ30" s="31"/>
      <c r="MA30" s="31"/>
      <c r="MB30" s="31"/>
      <c r="MC30" s="31"/>
      <c r="MD30" s="31"/>
      <c r="ME30" s="31"/>
      <c r="MF30" s="31"/>
      <c r="MG30" s="31"/>
      <c r="MH30" s="31"/>
      <c r="MI30" s="31"/>
      <c r="MJ30" s="31"/>
      <c r="MK30" s="31"/>
      <c r="ML30" s="31"/>
      <c r="MM30" s="31"/>
      <c r="MN30" s="31"/>
      <c r="MO30" s="31"/>
      <c r="MP30" s="31"/>
      <c r="MQ30" s="31"/>
      <c r="MR30" s="31"/>
      <c r="MS30" s="31"/>
      <c r="MT30" s="31"/>
      <c r="MU30" s="31"/>
      <c r="MV30" s="31"/>
      <c r="MW30" s="31"/>
      <c r="MX30" s="31"/>
      <c r="MY30" s="31"/>
      <c r="MZ30" s="31"/>
      <c r="NA30" s="31"/>
      <c r="NB30" s="31"/>
      <c r="NC30" s="31"/>
      <c r="ND30" s="31"/>
      <c r="NE30" s="31"/>
      <c r="NF30" s="31"/>
      <c r="NG30" s="31"/>
      <c r="NH30" s="31"/>
      <c r="NI30" s="31"/>
      <c r="NJ30" s="31"/>
      <c r="NK30" s="31"/>
      <c r="NL30" s="31"/>
      <c r="NM30" s="31"/>
      <c r="NN30" s="31"/>
      <c r="NO30" s="31"/>
      <c r="NP30" s="31"/>
      <c r="NQ30" s="31"/>
      <c r="NR30" s="31"/>
      <c r="NS30" s="31"/>
      <c r="NT30" s="31"/>
      <c r="NU30" s="31"/>
      <c r="NV30" s="31"/>
      <c r="NW30" s="31"/>
      <c r="NX30" s="31"/>
      <c r="NY30" s="31"/>
      <c r="NZ30" s="31"/>
      <c r="OA30" s="31"/>
      <c r="OB30" s="31"/>
      <c r="OC30" s="31"/>
      <c r="OD30" s="31"/>
      <c r="OE30" s="31"/>
      <c r="OF30" s="31"/>
      <c r="OG30" s="31"/>
      <c r="OH30" s="31"/>
      <c r="OI30" s="31"/>
      <c r="OJ30" s="31"/>
      <c r="OK30" s="31"/>
      <c r="OL30" s="31"/>
      <c r="OM30" s="31"/>
      <c r="ON30" s="31"/>
      <c r="OO30" s="31"/>
      <c r="OP30" s="31"/>
      <c r="OQ30" s="31"/>
      <c r="OR30" s="31"/>
      <c r="OS30" s="31"/>
      <c r="OT30" s="31"/>
      <c r="OU30" s="31"/>
      <c r="OV30" s="31"/>
      <c r="OW30" s="31"/>
      <c r="OX30" s="31"/>
      <c r="OY30" s="31"/>
      <c r="OZ30" s="31"/>
      <c r="PA30" s="31"/>
      <c r="PB30" s="31"/>
      <c r="PC30" s="31"/>
      <c r="PD30" s="31"/>
      <c r="PE30" s="31"/>
      <c r="PF30" s="31"/>
      <c r="PG30" s="31"/>
      <c r="PH30" s="31"/>
      <c r="PI30" s="31"/>
      <c r="PJ30" s="31"/>
      <c r="PK30" s="31"/>
      <c r="PL30" s="31"/>
      <c r="PM30" s="31"/>
      <c r="PN30" s="31"/>
      <c r="PO30" s="31"/>
      <c r="PP30" s="31"/>
      <c r="PQ30" s="31"/>
      <c r="PR30" s="31"/>
      <c r="PS30" s="31"/>
      <c r="PT30" s="31"/>
      <c r="PU30" s="31"/>
      <c r="PV30" s="31"/>
      <c r="PW30" s="31"/>
      <c r="PX30" s="31"/>
      <c r="PY30" s="31"/>
      <c r="PZ30" s="31"/>
      <c r="QA30" s="31"/>
      <c r="QB30" s="31"/>
      <c r="QC30" s="31"/>
    </row>
    <row r="31" spans="1:445" s="39" customFormat="1" hidden="1">
      <c r="A31" s="36" t="s">
        <v>81</v>
      </c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20" t="str">
        <f t="shared" si="1"/>
        <v/>
      </c>
      <c r="U31" s="20" t="str">
        <f t="shared" si="2"/>
        <v/>
      </c>
      <c r="V31" s="34" t="str">
        <f t="shared" si="3"/>
        <v/>
      </c>
      <c r="W31" s="37"/>
      <c r="X31" s="35" t="str">
        <f t="shared" si="4"/>
        <v/>
      </c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1"/>
      <c r="EE31" s="31"/>
      <c r="EF31" s="31"/>
      <c r="EG31" s="31"/>
      <c r="EH31" s="31"/>
      <c r="EI31" s="31"/>
      <c r="EJ31" s="31"/>
      <c r="EK31" s="31"/>
      <c r="EL31" s="31"/>
      <c r="EM31" s="31"/>
      <c r="EN31" s="31"/>
      <c r="EO31" s="31"/>
      <c r="EP31" s="31"/>
      <c r="EQ31" s="31"/>
      <c r="ER31" s="31"/>
      <c r="ES31" s="31"/>
      <c r="ET31" s="31"/>
      <c r="EU31" s="31"/>
      <c r="EV31" s="31"/>
      <c r="EW31" s="31"/>
      <c r="EX31" s="31"/>
      <c r="EY31" s="31"/>
      <c r="EZ31" s="31"/>
      <c r="FA31" s="31"/>
      <c r="FB31" s="31"/>
      <c r="FC31" s="31"/>
      <c r="FD31" s="31"/>
      <c r="FE31" s="31"/>
      <c r="FF31" s="31"/>
      <c r="FG31" s="31"/>
      <c r="FH31" s="31"/>
      <c r="FI31" s="31"/>
      <c r="FJ31" s="31"/>
      <c r="FK31" s="31"/>
      <c r="FL31" s="31"/>
      <c r="FM31" s="31"/>
      <c r="FN31" s="31"/>
      <c r="FO31" s="31"/>
      <c r="FP31" s="31"/>
      <c r="FQ31" s="31"/>
      <c r="FR31" s="31"/>
      <c r="FS31" s="31"/>
      <c r="FT31" s="31"/>
      <c r="FU31" s="31"/>
      <c r="FV31" s="31"/>
      <c r="FW31" s="31"/>
      <c r="FX31" s="31"/>
      <c r="FY31" s="31"/>
      <c r="FZ31" s="31"/>
      <c r="GA31" s="31"/>
      <c r="GB31" s="31"/>
      <c r="GC31" s="31"/>
      <c r="GD31" s="31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  <c r="GP31" s="31"/>
      <c r="GQ31" s="31"/>
      <c r="GR31" s="31"/>
      <c r="GS31" s="31"/>
      <c r="GT31" s="31"/>
      <c r="GU31" s="31"/>
      <c r="GV31" s="31"/>
      <c r="GW31" s="31"/>
      <c r="GX31" s="31"/>
      <c r="GY31" s="31"/>
      <c r="GZ31" s="31"/>
      <c r="HA31" s="31"/>
      <c r="HB31" s="31"/>
      <c r="HC31" s="31"/>
      <c r="HD31" s="31"/>
      <c r="HE31" s="31"/>
      <c r="HF31" s="31"/>
      <c r="HG31" s="31"/>
      <c r="HH31" s="31"/>
      <c r="HI31" s="31"/>
      <c r="HJ31" s="31"/>
      <c r="HK31" s="31"/>
      <c r="HL31" s="31"/>
      <c r="HM31" s="31"/>
      <c r="HN31" s="31"/>
      <c r="HO31" s="31"/>
      <c r="HP31" s="31"/>
      <c r="HQ31" s="31"/>
      <c r="HR31" s="31"/>
      <c r="HS31" s="31"/>
      <c r="HT31" s="31"/>
      <c r="HU31" s="31"/>
      <c r="HV31" s="31"/>
      <c r="HW31" s="31"/>
      <c r="HX31" s="31"/>
      <c r="HY31" s="31"/>
      <c r="HZ31" s="31"/>
      <c r="IA31" s="31"/>
      <c r="IB31" s="31"/>
      <c r="IC31" s="31"/>
      <c r="ID31" s="31"/>
      <c r="IE31" s="31"/>
      <c r="IF31" s="31"/>
      <c r="IG31" s="31"/>
      <c r="IH31" s="31"/>
      <c r="II31" s="31"/>
      <c r="IJ31" s="31"/>
      <c r="IK31" s="31"/>
      <c r="IL31" s="31"/>
      <c r="IM31" s="31"/>
      <c r="IN31" s="31"/>
      <c r="IO31" s="31"/>
      <c r="IP31" s="31"/>
      <c r="IQ31" s="31"/>
      <c r="IR31" s="31"/>
      <c r="IS31" s="31"/>
      <c r="IT31" s="31"/>
      <c r="IU31" s="31"/>
      <c r="IV31" s="31"/>
      <c r="IW31" s="31"/>
      <c r="IX31" s="31"/>
      <c r="IY31" s="31"/>
      <c r="IZ31" s="31"/>
      <c r="JA31" s="31"/>
      <c r="JB31" s="31"/>
      <c r="JC31" s="31"/>
      <c r="JD31" s="31"/>
      <c r="JE31" s="31"/>
      <c r="JF31" s="31"/>
      <c r="JG31" s="31"/>
      <c r="JH31" s="31"/>
      <c r="JI31" s="31"/>
      <c r="JJ31" s="31"/>
      <c r="JK31" s="31"/>
      <c r="JL31" s="31"/>
      <c r="JM31" s="31"/>
      <c r="JN31" s="31"/>
      <c r="JO31" s="31"/>
      <c r="JP31" s="31"/>
      <c r="JQ31" s="31"/>
      <c r="JR31" s="31"/>
      <c r="JS31" s="31"/>
      <c r="JT31" s="31"/>
      <c r="JU31" s="31"/>
      <c r="JV31" s="31"/>
      <c r="JW31" s="31"/>
      <c r="JX31" s="31"/>
      <c r="JY31" s="31"/>
      <c r="JZ31" s="31"/>
      <c r="KA31" s="31"/>
      <c r="KB31" s="31"/>
      <c r="KC31" s="31"/>
      <c r="KD31" s="31"/>
      <c r="KE31" s="31"/>
      <c r="KF31" s="31"/>
      <c r="KG31" s="31"/>
      <c r="KH31" s="31"/>
      <c r="KI31" s="31"/>
      <c r="KJ31" s="31"/>
      <c r="KK31" s="31"/>
      <c r="KL31" s="31"/>
      <c r="KM31" s="31"/>
      <c r="KN31" s="31"/>
      <c r="KO31" s="31"/>
      <c r="KP31" s="31"/>
      <c r="KQ31" s="31"/>
      <c r="KR31" s="31"/>
      <c r="KS31" s="31"/>
      <c r="KT31" s="31"/>
      <c r="KU31" s="31"/>
      <c r="KV31" s="31"/>
      <c r="KW31" s="31"/>
      <c r="KX31" s="31"/>
      <c r="KY31" s="31"/>
      <c r="KZ31" s="31"/>
      <c r="LA31" s="31"/>
      <c r="LB31" s="31"/>
      <c r="LC31" s="31"/>
      <c r="LD31" s="31"/>
      <c r="LE31" s="31"/>
      <c r="LF31" s="31"/>
      <c r="LG31" s="31"/>
      <c r="LH31" s="31"/>
      <c r="LI31" s="31"/>
      <c r="LJ31" s="31"/>
      <c r="LK31" s="31"/>
      <c r="LL31" s="31"/>
      <c r="LM31" s="31"/>
      <c r="LN31" s="31"/>
      <c r="LO31" s="31"/>
      <c r="LP31" s="31"/>
      <c r="LQ31" s="31"/>
      <c r="LR31" s="31"/>
      <c r="LS31" s="31"/>
      <c r="LT31" s="31"/>
      <c r="LU31" s="31"/>
      <c r="LV31" s="31"/>
      <c r="LW31" s="31"/>
      <c r="LX31" s="31"/>
      <c r="LY31" s="31"/>
      <c r="LZ31" s="31"/>
      <c r="MA31" s="31"/>
      <c r="MB31" s="31"/>
      <c r="MC31" s="31"/>
      <c r="MD31" s="31"/>
      <c r="ME31" s="31"/>
      <c r="MF31" s="31"/>
      <c r="MG31" s="31"/>
      <c r="MH31" s="31"/>
      <c r="MI31" s="31"/>
      <c r="MJ31" s="31"/>
      <c r="MK31" s="31"/>
      <c r="ML31" s="31"/>
      <c r="MM31" s="31"/>
      <c r="MN31" s="31"/>
      <c r="MO31" s="31"/>
      <c r="MP31" s="31"/>
      <c r="MQ31" s="31"/>
      <c r="MR31" s="31"/>
      <c r="MS31" s="31"/>
      <c r="MT31" s="31"/>
      <c r="MU31" s="31"/>
      <c r="MV31" s="31"/>
      <c r="MW31" s="31"/>
      <c r="MX31" s="31"/>
      <c r="MY31" s="31"/>
      <c r="MZ31" s="31"/>
      <c r="NA31" s="31"/>
      <c r="NB31" s="31"/>
      <c r="NC31" s="31"/>
      <c r="ND31" s="31"/>
      <c r="NE31" s="31"/>
      <c r="NF31" s="31"/>
      <c r="NG31" s="31"/>
      <c r="NH31" s="31"/>
      <c r="NI31" s="31"/>
      <c r="NJ31" s="31"/>
      <c r="NK31" s="31"/>
      <c r="NL31" s="31"/>
      <c r="NM31" s="31"/>
      <c r="NN31" s="31"/>
      <c r="NO31" s="31"/>
      <c r="NP31" s="31"/>
      <c r="NQ31" s="31"/>
      <c r="NR31" s="31"/>
      <c r="NS31" s="31"/>
      <c r="NT31" s="31"/>
      <c r="NU31" s="31"/>
      <c r="NV31" s="31"/>
      <c r="NW31" s="31"/>
      <c r="NX31" s="31"/>
      <c r="NY31" s="31"/>
      <c r="NZ31" s="31"/>
      <c r="OA31" s="31"/>
      <c r="OB31" s="31"/>
      <c r="OC31" s="31"/>
      <c r="OD31" s="31"/>
      <c r="OE31" s="31"/>
      <c r="OF31" s="31"/>
      <c r="OG31" s="31"/>
      <c r="OH31" s="31"/>
      <c r="OI31" s="31"/>
      <c r="OJ31" s="31"/>
      <c r="OK31" s="31"/>
      <c r="OL31" s="31"/>
      <c r="OM31" s="31"/>
      <c r="ON31" s="31"/>
      <c r="OO31" s="31"/>
      <c r="OP31" s="31"/>
      <c r="OQ31" s="31"/>
      <c r="OR31" s="31"/>
      <c r="OS31" s="31"/>
      <c r="OT31" s="31"/>
      <c r="OU31" s="31"/>
      <c r="OV31" s="31"/>
      <c r="OW31" s="31"/>
      <c r="OX31" s="31"/>
      <c r="OY31" s="31"/>
      <c r="OZ31" s="31"/>
      <c r="PA31" s="31"/>
      <c r="PB31" s="31"/>
      <c r="PC31" s="31"/>
      <c r="PD31" s="31"/>
      <c r="PE31" s="31"/>
      <c r="PF31" s="31"/>
      <c r="PG31" s="31"/>
      <c r="PH31" s="31"/>
      <c r="PI31" s="31"/>
      <c r="PJ31" s="31"/>
      <c r="PK31" s="31"/>
      <c r="PL31" s="31"/>
      <c r="PM31" s="31"/>
      <c r="PN31" s="31"/>
      <c r="PO31" s="31"/>
      <c r="PP31" s="31"/>
      <c r="PQ31" s="31"/>
      <c r="PR31" s="31"/>
      <c r="PS31" s="31"/>
      <c r="PT31" s="31"/>
      <c r="PU31" s="31"/>
      <c r="PV31" s="31"/>
      <c r="PW31" s="31"/>
      <c r="PX31" s="31"/>
      <c r="PY31" s="31"/>
      <c r="PZ31" s="31"/>
      <c r="QA31" s="31"/>
      <c r="QB31" s="31"/>
      <c r="QC31" s="31"/>
    </row>
    <row r="32" spans="1:445" s="39" customFormat="1" hidden="1">
      <c r="A32" s="36" t="s">
        <v>84</v>
      </c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20" t="str">
        <f t="shared" si="1"/>
        <v/>
      </c>
      <c r="U32" s="20" t="str">
        <f t="shared" si="2"/>
        <v/>
      </c>
      <c r="V32" s="34" t="str">
        <f t="shared" si="3"/>
        <v/>
      </c>
      <c r="W32" s="37"/>
      <c r="X32" s="35" t="str">
        <f t="shared" si="4"/>
        <v/>
      </c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  <c r="IS32" s="31"/>
      <c r="IT32" s="31"/>
      <c r="IU32" s="31"/>
      <c r="IV32" s="31"/>
      <c r="IW32" s="31"/>
      <c r="IX32" s="31"/>
      <c r="IY32" s="31"/>
      <c r="IZ32" s="31"/>
      <c r="JA32" s="31"/>
      <c r="JB32" s="31"/>
      <c r="JC32" s="31"/>
      <c r="JD32" s="31"/>
      <c r="JE32" s="31"/>
      <c r="JF32" s="31"/>
      <c r="JG32" s="31"/>
      <c r="JH32" s="31"/>
      <c r="JI32" s="31"/>
      <c r="JJ32" s="31"/>
      <c r="JK32" s="31"/>
      <c r="JL32" s="31"/>
      <c r="JM32" s="31"/>
      <c r="JN32" s="31"/>
      <c r="JO32" s="31"/>
      <c r="JP32" s="31"/>
      <c r="JQ32" s="31"/>
      <c r="JR32" s="31"/>
      <c r="JS32" s="31"/>
      <c r="JT32" s="31"/>
      <c r="JU32" s="31"/>
      <c r="JV32" s="31"/>
      <c r="JW32" s="31"/>
      <c r="JX32" s="31"/>
      <c r="JY32" s="31"/>
      <c r="JZ32" s="31"/>
      <c r="KA32" s="31"/>
      <c r="KB32" s="31"/>
      <c r="KC32" s="31"/>
      <c r="KD32" s="31"/>
      <c r="KE32" s="31"/>
      <c r="KF32" s="31"/>
      <c r="KG32" s="31"/>
      <c r="KH32" s="31"/>
      <c r="KI32" s="31"/>
      <c r="KJ32" s="31"/>
      <c r="KK32" s="31"/>
      <c r="KL32" s="31"/>
      <c r="KM32" s="31"/>
      <c r="KN32" s="31"/>
      <c r="KO32" s="31"/>
      <c r="KP32" s="31"/>
      <c r="KQ32" s="31"/>
      <c r="KR32" s="31"/>
      <c r="KS32" s="31"/>
      <c r="KT32" s="31"/>
      <c r="KU32" s="31"/>
      <c r="KV32" s="31"/>
      <c r="KW32" s="31"/>
      <c r="KX32" s="31"/>
      <c r="KY32" s="31"/>
      <c r="KZ32" s="31"/>
      <c r="LA32" s="31"/>
      <c r="LB32" s="31"/>
      <c r="LC32" s="31"/>
      <c r="LD32" s="31"/>
      <c r="LE32" s="31"/>
      <c r="LF32" s="31"/>
      <c r="LG32" s="31"/>
      <c r="LH32" s="31"/>
      <c r="LI32" s="31"/>
      <c r="LJ32" s="31"/>
      <c r="LK32" s="31"/>
      <c r="LL32" s="31"/>
      <c r="LM32" s="31"/>
      <c r="LN32" s="31"/>
      <c r="LO32" s="31"/>
      <c r="LP32" s="31"/>
      <c r="LQ32" s="31"/>
      <c r="LR32" s="31"/>
      <c r="LS32" s="31"/>
      <c r="LT32" s="31"/>
      <c r="LU32" s="31"/>
      <c r="LV32" s="31"/>
      <c r="LW32" s="31"/>
      <c r="LX32" s="31"/>
      <c r="LY32" s="31"/>
      <c r="LZ32" s="31"/>
      <c r="MA32" s="31"/>
      <c r="MB32" s="31"/>
      <c r="MC32" s="31"/>
      <c r="MD32" s="31"/>
      <c r="ME32" s="31"/>
      <c r="MF32" s="31"/>
      <c r="MG32" s="31"/>
      <c r="MH32" s="31"/>
      <c r="MI32" s="31"/>
      <c r="MJ32" s="31"/>
      <c r="MK32" s="31"/>
      <c r="ML32" s="31"/>
      <c r="MM32" s="31"/>
      <c r="MN32" s="31"/>
      <c r="MO32" s="31"/>
      <c r="MP32" s="31"/>
      <c r="MQ32" s="31"/>
      <c r="MR32" s="31"/>
      <c r="MS32" s="31"/>
      <c r="MT32" s="31"/>
      <c r="MU32" s="31"/>
      <c r="MV32" s="31"/>
      <c r="MW32" s="31"/>
      <c r="MX32" s="31"/>
      <c r="MY32" s="31"/>
      <c r="MZ32" s="31"/>
      <c r="NA32" s="31"/>
      <c r="NB32" s="31"/>
      <c r="NC32" s="31"/>
      <c r="ND32" s="31"/>
      <c r="NE32" s="31"/>
      <c r="NF32" s="31"/>
      <c r="NG32" s="31"/>
      <c r="NH32" s="31"/>
      <c r="NI32" s="31"/>
      <c r="NJ32" s="31"/>
      <c r="NK32" s="31"/>
      <c r="NL32" s="31"/>
      <c r="NM32" s="31"/>
      <c r="NN32" s="31"/>
      <c r="NO32" s="31"/>
      <c r="NP32" s="31"/>
      <c r="NQ32" s="31"/>
      <c r="NR32" s="31"/>
      <c r="NS32" s="31"/>
      <c r="NT32" s="31"/>
      <c r="NU32" s="31"/>
      <c r="NV32" s="31"/>
      <c r="NW32" s="31"/>
      <c r="NX32" s="31"/>
      <c r="NY32" s="31"/>
      <c r="NZ32" s="31"/>
      <c r="OA32" s="31"/>
      <c r="OB32" s="31"/>
      <c r="OC32" s="31"/>
      <c r="OD32" s="31"/>
      <c r="OE32" s="31"/>
      <c r="OF32" s="31"/>
      <c r="OG32" s="31"/>
      <c r="OH32" s="31"/>
      <c r="OI32" s="31"/>
      <c r="OJ32" s="31"/>
      <c r="OK32" s="31"/>
      <c r="OL32" s="31"/>
      <c r="OM32" s="31"/>
      <c r="ON32" s="31"/>
      <c r="OO32" s="31"/>
      <c r="OP32" s="31"/>
      <c r="OQ32" s="31"/>
      <c r="OR32" s="31"/>
      <c r="OS32" s="31"/>
      <c r="OT32" s="31"/>
      <c r="OU32" s="31"/>
      <c r="OV32" s="31"/>
      <c r="OW32" s="31"/>
      <c r="OX32" s="31"/>
      <c r="OY32" s="31"/>
      <c r="OZ32" s="31"/>
      <c r="PA32" s="31"/>
      <c r="PB32" s="31"/>
      <c r="PC32" s="31"/>
      <c r="PD32" s="31"/>
      <c r="PE32" s="31"/>
      <c r="PF32" s="31"/>
      <c r="PG32" s="31"/>
      <c r="PH32" s="31"/>
      <c r="PI32" s="31"/>
      <c r="PJ32" s="31"/>
      <c r="PK32" s="31"/>
      <c r="PL32" s="31"/>
      <c r="PM32" s="31"/>
      <c r="PN32" s="31"/>
      <c r="PO32" s="31"/>
      <c r="PP32" s="31"/>
      <c r="PQ32" s="31"/>
      <c r="PR32" s="31"/>
      <c r="PS32" s="31"/>
      <c r="PT32" s="31"/>
      <c r="PU32" s="31"/>
      <c r="PV32" s="31"/>
      <c r="PW32" s="31"/>
      <c r="PX32" s="31"/>
      <c r="PY32" s="31"/>
      <c r="PZ32" s="31"/>
      <c r="QA32" s="31"/>
      <c r="QB32" s="31"/>
      <c r="QC32" s="31"/>
    </row>
    <row r="33" spans="1:16383" s="39" customFormat="1">
      <c r="A33" s="36" t="s">
        <v>694</v>
      </c>
      <c r="B33" s="33" t="s">
        <v>45</v>
      </c>
      <c r="C33" s="33">
        <v>85</v>
      </c>
      <c r="D33" s="33" t="s">
        <v>180</v>
      </c>
      <c r="E33" s="33"/>
      <c r="F33" s="33">
        <v>665</v>
      </c>
      <c r="G33" s="33">
        <v>65</v>
      </c>
      <c r="H33" s="33"/>
      <c r="I33" s="33">
        <v>75</v>
      </c>
      <c r="J33" s="33">
        <v>75</v>
      </c>
      <c r="K33" s="33">
        <v>75</v>
      </c>
      <c r="L33" s="33">
        <v>75</v>
      </c>
      <c r="M33" s="33">
        <v>75</v>
      </c>
      <c r="N33" s="33">
        <v>75</v>
      </c>
      <c r="O33" s="33">
        <v>75</v>
      </c>
      <c r="P33" s="33">
        <v>75</v>
      </c>
      <c r="Q33" s="33"/>
      <c r="R33" s="33"/>
      <c r="S33" s="33"/>
      <c r="T33" s="20">
        <f t="shared" si="1"/>
        <v>665</v>
      </c>
      <c r="U33" s="20">
        <f t="shared" si="2"/>
        <v>0</v>
      </c>
      <c r="V33" s="34">
        <f t="shared" si="3"/>
        <v>1</v>
      </c>
      <c r="W33" s="37"/>
      <c r="X33" s="35" t="str">
        <f t="shared" si="4"/>
        <v/>
      </c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31"/>
      <c r="EA33" s="31"/>
      <c r="EB33" s="31"/>
      <c r="EC33" s="31"/>
      <c r="ED33" s="31"/>
      <c r="EE33" s="31"/>
      <c r="EF33" s="31"/>
      <c r="EG33" s="31"/>
      <c r="EH33" s="31"/>
      <c r="EI33" s="31"/>
      <c r="EJ33" s="31"/>
      <c r="EK33" s="31"/>
      <c r="EL33" s="31"/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  <c r="FI33" s="31"/>
      <c r="FJ33" s="31"/>
      <c r="FK33" s="31"/>
      <c r="FL33" s="31"/>
      <c r="FM33" s="31"/>
      <c r="FN33" s="31"/>
      <c r="FO33" s="31"/>
      <c r="FP33" s="31"/>
      <c r="FQ33" s="31"/>
      <c r="FR33" s="31"/>
      <c r="FS33" s="31"/>
      <c r="FT33" s="31"/>
      <c r="FU33" s="31"/>
      <c r="FV33" s="31"/>
      <c r="FW33" s="31"/>
      <c r="FX33" s="31"/>
      <c r="FY33" s="31"/>
      <c r="FZ33" s="31"/>
      <c r="GA33" s="31"/>
      <c r="GB33" s="31"/>
      <c r="GC33" s="31"/>
      <c r="GD33" s="31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  <c r="GP33" s="31"/>
      <c r="GQ33" s="31"/>
      <c r="GR33" s="31"/>
      <c r="GS33" s="31"/>
      <c r="GT33" s="31"/>
      <c r="GU33" s="31"/>
      <c r="GV33" s="31"/>
      <c r="GW33" s="31"/>
      <c r="GX33" s="31"/>
      <c r="GY33" s="31"/>
      <c r="GZ33" s="31"/>
      <c r="HA33" s="31"/>
      <c r="HB33" s="31"/>
      <c r="HC33" s="31"/>
      <c r="HD33" s="31"/>
      <c r="HE33" s="31"/>
      <c r="HF33" s="31"/>
      <c r="HG33" s="31"/>
      <c r="HH33" s="31"/>
      <c r="HI33" s="31"/>
      <c r="HJ33" s="31"/>
      <c r="HK33" s="31"/>
      <c r="HL33" s="31"/>
      <c r="HM33" s="31"/>
      <c r="HN33" s="31"/>
      <c r="HO33" s="31"/>
      <c r="HP33" s="31"/>
      <c r="HQ33" s="31"/>
      <c r="HR33" s="31"/>
      <c r="HS33" s="31"/>
      <c r="HT33" s="31"/>
      <c r="HU33" s="31"/>
      <c r="HV33" s="31"/>
      <c r="HW33" s="31"/>
      <c r="HX33" s="31"/>
      <c r="HY33" s="31"/>
      <c r="HZ33" s="31"/>
      <c r="IA33" s="31"/>
      <c r="IB33" s="31"/>
      <c r="IC33" s="31"/>
      <c r="ID33" s="31"/>
      <c r="IE33" s="31"/>
      <c r="IF33" s="31"/>
      <c r="IG33" s="31"/>
      <c r="IH33" s="31"/>
      <c r="II33" s="31"/>
      <c r="IJ33" s="31"/>
      <c r="IK33" s="31"/>
      <c r="IL33" s="31"/>
      <c r="IM33" s="31"/>
      <c r="IN33" s="31"/>
      <c r="IO33" s="31"/>
      <c r="IP33" s="31"/>
      <c r="IQ33" s="31"/>
      <c r="IR33" s="31"/>
      <c r="IS33" s="31"/>
      <c r="IT33" s="31"/>
      <c r="IU33" s="31"/>
      <c r="IV33" s="31"/>
      <c r="IW33" s="31"/>
      <c r="IX33" s="31"/>
      <c r="IY33" s="31"/>
      <c r="IZ33" s="31"/>
      <c r="JA33" s="31"/>
      <c r="JB33" s="31"/>
      <c r="JC33" s="31"/>
      <c r="JD33" s="31"/>
      <c r="JE33" s="31"/>
      <c r="JF33" s="31"/>
      <c r="JG33" s="31"/>
      <c r="JH33" s="31"/>
      <c r="JI33" s="31"/>
      <c r="JJ33" s="31"/>
      <c r="JK33" s="31"/>
      <c r="JL33" s="31"/>
      <c r="JM33" s="31"/>
      <c r="JN33" s="31"/>
      <c r="JO33" s="31"/>
      <c r="JP33" s="31"/>
      <c r="JQ33" s="31"/>
      <c r="JR33" s="31"/>
      <c r="JS33" s="31"/>
      <c r="JT33" s="31"/>
      <c r="JU33" s="31"/>
      <c r="JV33" s="31"/>
      <c r="JW33" s="31"/>
      <c r="JX33" s="31"/>
      <c r="JY33" s="31"/>
      <c r="JZ33" s="31"/>
      <c r="KA33" s="31"/>
      <c r="KB33" s="31"/>
      <c r="KC33" s="31"/>
      <c r="KD33" s="31"/>
      <c r="KE33" s="31"/>
      <c r="KF33" s="31"/>
      <c r="KG33" s="31"/>
      <c r="KH33" s="31"/>
      <c r="KI33" s="31"/>
      <c r="KJ33" s="31"/>
      <c r="KK33" s="31"/>
      <c r="KL33" s="31"/>
      <c r="KM33" s="31"/>
      <c r="KN33" s="31"/>
      <c r="KO33" s="31"/>
      <c r="KP33" s="31"/>
      <c r="KQ33" s="31"/>
      <c r="KR33" s="31"/>
      <c r="KS33" s="31"/>
      <c r="KT33" s="31"/>
      <c r="KU33" s="31"/>
      <c r="KV33" s="31"/>
      <c r="KW33" s="31"/>
      <c r="KX33" s="31"/>
      <c r="KY33" s="31"/>
      <c r="KZ33" s="31"/>
      <c r="LA33" s="31"/>
      <c r="LB33" s="31"/>
      <c r="LC33" s="31"/>
      <c r="LD33" s="31"/>
      <c r="LE33" s="31"/>
      <c r="LF33" s="31"/>
      <c r="LG33" s="31"/>
      <c r="LH33" s="31"/>
      <c r="LI33" s="31"/>
      <c r="LJ33" s="31"/>
      <c r="LK33" s="31"/>
      <c r="LL33" s="31"/>
      <c r="LM33" s="31"/>
      <c r="LN33" s="31"/>
      <c r="LO33" s="31"/>
      <c r="LP33" s="31"/>
      <c r="LQ33" s="31"/>
      <c r="LR33" s="31"/>
      <c r="LS33" s="31"/>
      <c r="LT33" s="31"/>
      <c r="LU33" s="31"/>
      <c r="LV33" s="31"/>
      <c r="LW33" s="31"/>
      <c r="LX33" s="31"/>
      <c r="LY33" s="31"/>
      <c r="LZ33" s="31"/>
      <c r="MA33" s="31"/>
      <c r="MB33" s="31"/>
      <c r="MC33" s="31"/>
      <c r="MD33" s="31"/>
      <c r="ME33" s="31"/>
      <c r="MF33" s="31"/>
      <c r="MG33" s="31"/>
      <c r="MH33" s="31"/>
      <c r="MI33" s="31"/>
      <c r="MJ33" s="31"/>
      <c r="MK33" s="31"/>
      <c r="ML33" s="31"/>
      <c r="MM33" s="31"/>
      <c r="MN33" s="31"/>
      <c r="MO33" s="31"/>
      <c r="MP33" s="31"/>
      <c r="MQ33" s="31"/>
      <c r="MR33" s="31"/>
      <c r="MS33" s="31"/>
      <c r="MT33" s="31"/>
      <c r="MU33" s="31"/>
      <c r="MV33" s="31"/>
      <c r="MW33" s="31"/>
      <c r="MX33" s="31"/>
      <c r="MY33" s="31"/>
      <c r="MZ33" s="31"/>
      <c r="NA33" s="31"/>
      <c r="NB33" s="31"/>
      <c r="NC33" s="31"/>
      <c r="ND33" s="31"/>
      <c r="NE33" s="31"/>
      <c r="NF33" s="31"/>
      <c r="NG33" s="31"/>
      <c r="NH33" s="31"/>
      <c r="NI33" s="31"/>
      <c r="NJ33" s="31"/>
      <c r="NK33" s="31"/>
      <c r="NL33" s="31"/>
      <c r="NM33" s="31"/>
      <c r="NN33" s="31"/>
      <c r="NO33" s="31"/>
      <c r="NP33" s="31"/>
      <c r="NQ33" s="31"/>
      <c r="NR33" s="31"/>
      <c r="NS33" s="31"/>
      <c r="NT33" s="31"/>
      <c r="NU33" s="31"/>
      <c r="NV33" s="31"/>
      <c r="NW33" s="31"/>
      <c r="NX33" s="31"/>
      <c r="NY33" s="31"/>
      <c r="NZ33" s="31"/>
      <c r="OA33" s="31"/>
      <c r="OB33" s="31"/>
      <c r="OC33" s="31"/>
      <c r="OD33" s="31"/>
      <c r="OE33" s="31"/>
      <c r="OF33" s="31"/>
      <c r="OG33" s="31"/>
      <c r="OH33" s="31"/>
      <c r="OI33" s="31"/>
      <c r="OJ33" s="31"/>
      <c r="OK33" s="31"/>
      <c r="OL33" s="31"/>
      <c r="OM33" s="31"/>
      <c r="ON33" s="31"/>
      <c r="OO33" s="31"/>
      <c r="OP33" s="31"/>
      <c r="OQ33" s="31"/>
      <c r="OR33" s="31"/>
      <c r="OS33" s="31"/>
      <c r="OT33" s="31"/>
      <c r="OU33" s="31"/>
      <c r="OV33" s="31"/>
      <c r="OW33" s="31"/>
      <c r="OX33" s="31"/>
      <c r="OY33" s="31"/>
      <c r="OZ33" s="31"/>
      <c r="PA33" s="31"/>
      <c r="PB33" s="31"/>
      <c r="PC33" s="31"/>
      <c r="PD33" s="31"/>
      <c r="PE33" s="31"/>
      <c r="PF33" s="31"/>
      <c r="PG33" s="31"/>
      <c r="PH33" s="31"/>
      <c r="PI33" s="31"/>
      <c r="PJ33" s="31"/>
      <c r="PK33" s="31"/>
      <c r="PL33" s="31"/>
      <c r="PM33" s="31"/>
      <c r="PN33" s="31"/>
      <c r="PO33" s="31"/>
      <c r="PP33" s="31"/>
      <c r="PQ33" s="31"/>
      <c r="PR33" s="31"/>
      <c r="PS33" s="31"/>
      <c r="PT33" s="31"/>
      <c r="PU33" s="31"/>
      <c r="PV33" s="31"/>
      <c r="PW33" s="31"/>
      <c r="PX33" s="31"/>
      <c r="PY33" s="31"/>
      <c r="PZ33" s="31"/>
      <c r="QA33" s="31"/>
      <c r="QB33" s="31"/>
      <c r="QC33" s="31"/>
    </row>
    <row r="34" spans="1:16383" s="39" customFormat="1">
      <c r="A34" s="36" t="s">
        <v>75</v>
      </c>
      <c r="B34" s="33" t="s">
        <v>1395</v>
      </c>
      <c r="C34" s="33">
        <v>80</v>
      </c>
      <c r="D34" s="33" t="s">
        <v>66</v>
      </c>
      <c r="E34" s="33"/>
      <c r="F34" s="33">
        <v>3100</v>
      </c>
      <c r="G34" s="33">
        <v>320</v>
      </c>
      <c r="H34" s="33"/>
      <c r="I34" s="33"/>
      <c r="J34" s="33">
        <v>320</v>
      </c>
      <c r="K34" s="33">
        <v>150</v>
      </c>
      <c r="L34" s="33">
        <v>320</v>
      </c>
      <c r="M34" s="33">
        <v>490</v>
      </c>
      <c r="N34" s="33">
        <v>320</v>
      </c>
      <c r="O34" s="33">
        <v>320</v>
      </c>
      <c r="P34" s="33">
        <v>320</v>
      </c>
      <c r="Q34" s="33">
        <v>320</v>
      </c>
      <c r="R34" s="33">
        <v>220</v>
      </c>
      <c r="S34" s="33"/>
      <c r="T34" s="20">
        <f t="shared" si="1"/>
        <v>3100</v>
      </c>
      <c r="U34" s="20">
        <f t="shared" si="2"/>
        <v>0</v>
      </c>
      <c r="V34" s="34">
        <f t="shared" si="3"/>
        <v>1</v>
      </c>
      <c r="W34" s="37"/>
      <c r="X34" s="35" t="str">
        <f t="shared" si="4"/>
        <v/>
      </c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  <c r="IS34" s="31"/>
      <c r="IT34" s="31"/>
      <c r="IU34" s="31"/>
      <c r="IV34" s="31"/>
      <c r="IW34" s="31"/>
      <c r="IX34" s="31"/>
      <c r="IY34" s="31"/>
      <c r="IZ34" s="31"/>
      <c r="JA34" s="31"/>
      <c r="JB34" s="31"/>
      <c r="JC34" s="31"/>
      <c r="JD34" s="31"/>
      <c r="JE34" s="31"/>
      <c r="JF34" s="31"/>
      <c r="JG34" s="31"/>
      <c r="JH34" s="31"/>
      <c r="JI34" s="31"/>
      <c r="JJ34" s="31"/>
      <c r="JK34" s="31"/>
      <c r="JL34" s="31"/>
      <c r="JM34" s="31"/>
      <c r="JN34" s="31"/>
      <c r="JO34" s="31"/>
      <c r="JP34" s="31"/>
      <c r="JQ34" s="31"/>
      <c r="JR34" s="31"/>
      <c r="JS34" s="31"/>
      <c r="JT34" s="31"/>
      <c r="JU34" s="31"/>
      <c r="JV34" s="31"/>
      <c r="JW34" s="31"/>
      <c r="JX34" s="31"/>
      <c r="JY34" s="31"/>
      <c r="JZ34" s="31"/>
      <c r="KA34" s="31"/>
      <c r="KB34" s="31"/>
      <c r="KC34" s="31"/>
      <c r="KD34" s="31"/>
      <c r="KE34" s="31"/>
      <c r="KF34" s="31"/>
      <c r="KG34" s="31"/>
      <c r="KH34" s="31"/>
      <c r="KI34" s="31"/>
      <c r="KJ34" s="31"/>
      <c r="KK34" s="31"/>
      <c r="KL34" s="31"/>
      <c r="KM34" s="31"/>
      <c r="KN34" s="31"/>
      <c r="KO34" s="31"/>
      <c r="KP34" s="31"/>
      <c r="KQ34" s="31"/>
      <c r="KR34" s="31"/>
      <c r="KS34" s="31"/>
      <c r="KT34" s="31"/>
      <c r="KU34" s="31"/>
      <c r="KV34" s="31"/>
      <c r="KW34" s="31"/>
      <c r="KX34" s="31"/>
      <c r="KY34" s="31"/>
      <c r="KZ34" s="31"/>
      <c r="LA34" s="31"/>
      <c r="LB34" s="31"/>
      <c r="LC34" s="31"/>
      <c r="LD34" s="31"/>
      <c r="LE34" s="31"/>
      <c r="LF34" s="31"/>
      <c r="LG34" s="31"/>
      <c r="LH34" s="31"/>
      <c r="LI34" s="31"/>
      <c r="LJ34" s="31"/>
      <c r="LK34" s="31"/>
      <c r="LL34" s="31"/>
      <c r="LM34" s="31"/>
      <c r="LN34" s="31"/>
      <c r="LO34" s="31"/>
      <c r="LP34" s="31"/>
      <c r="LQ34" s="31"/>
      <c r="LR34" s="31"/>
      <c r="LS34" s="31"/>
      <c r="LT34" s="31"/>
      <c r="LU34" s="31"/>
      <c r="LV34" s="31"/>
      <c r="LW34" s="31"/>
      <c r="LX34" s="31"/>
      <c r="LY34" s="31"/>
      <c r="LZ34" s="31"/>
      <c r="MA34" s="31"/>
      <c r="MB34" s="31"/>
      <c r="MC34" s="31"/>
      <c r="MD34" s="31"/>
      <c r="ME34" s="31"/>
      <c r="MF34" s="31"/>
      <c r="MG34" s="31"/>
      <c r="MH34" s="31"/>
      <c r="MI34" s="31"/>
      <c r="MJ34" s="31"/>
      <c r="MK34" s="31"/>
      <c r="ML34" s="31"/>
      <c r="MM34" s="31"/>
      <c r="MN34" s="31"/>
      <c r="MO34" s="31"/>
      <c r="MP34" s="31"/>
      <c r="MQ34" s="31"/>
      <c r="MR34" s="31"/>
      <c r="MS34" s="31"/>
      <c r="MT34" s="31"/>
      <c r="MU34" s="31"/>
      <c r="MV34" s="31"/>
      <c r="MW34" s="31"/>
      <c r="MX34" s="31"/>
      <c r="MY34" s="31"/>
      <c r="MZ34" s="31"/>
      <c r="NA34" s="31"/>
      <c r="NB34" s="31"/>
      <c r="NC34" s="31"/>
      <c r="ND34" s="31"/>
      <c r="NE34" s="31"/>
      <c r="NF34" s="31"/>
      <c r="NG34" s="31"/>
      <c r="NH34" s="31"/>
      <c r="NI34" s="31"/>
      <c r="NJ34" s="31"/>
      <c r="NK34" s="31"/>
      <c r="NL34" s="31"/>
      <c r="NM34" s="31"/>
      <c r="NN34" s="31"/>
      <c r="NO34" s="31"/>
      <c r="NP34" s="31"/>
      <c r="NQ34" s="31"/>
      <c r="NR34" s="31"/>
      <c r="NS34" s="31"/>
      <c r="NT34" s="31"/>
      <c r="NU34" s="31"/>
      <c r="NV34" s="31"/>
      <c r="NW34" s="31"/>
      <c r="NX34" s="31"/>
      <c r="NY34" s="31"/>
      <c r="NZ34" s="31"/>
      <c r="OA34" s="31"/>
      <c r="OB34" s="31"/>
      <c r="OC34" s="31"/>
      <c r="OD34" s="31"/>
      <c r="OE34" s="31"/>
      <c r="OF34" s="31"/>
      <c r="OG34" s="31"/>
      <c r="OH34" s="31"/>
      <c r="OI34" s="31"/>
      <c r="OJ34" s="31"/>
      <c r="OK34" s="31"/>
      <c r="OL34" s="31"/>
      <c r="OM34" s="31"/>
      <c r="ON34" s="31"/>
      <c r="OO34" s="31"/>
      <c r="OP34" s="31"/>
      <c r="OQ34" s="31"/>
      <c r="OR34" s="31"/>
      <c r="OS34" s="31"/>
      <c r="OT34" s="31"/>
      <c r="OU34" s="31"/>
      <c r="OV34" s="31"/>
      <c r="OW34" s="31"/>
      <c r="OX34" s="31"/>
      <c r="OY34" s="31"/>
      <c r="OZ34" s="31"/>
      <c r="PA34" s="31"/>
      <c r="PB34" s="31"/>
      <c r="PC34" s="31"/>
      <c r="PD34" s="31"/>
      <c r="PE34" s="31"/>
      <c r="PF34" s="31"/>
      <c r="PG34" s="31"/>
      <c r="PH34" s="31"/>
      <c r="PI34" s="31"/>
      <c r="PJ34" s="31"/>
      <c r="PK34" s="31"/>
      <c r="PL34" s="31"/>
      <c r="PM34" s="31"/>
      <c r="PN34" s="31"/>
      <c r="PO34" s="31"/>
      <c r="PP34" s="31"/>
      <c r="PQ34" s="31"/>
      <c r="PR34" s="31"/>
      <c r="PS34" s="31"/>
      <c r="PT34" s="31"/>
      <c r="PU34" s="31"/>
      <c r="PV34" s="31"/>
      <c r="PW34" s="31"/>
      <c r="PX34" s="31"/>
      <c r="PY34" s="31"/>
      <c r="PZ34" s="31"/>
      <c r="QA34" s="31"/>
      <c r="QB34" s="31"/>
      <c r="QC34" s="31"/>
    </row>
    <row r="35" spans="1:16383" s="39" customFormat="1">
      <c r="A35" s="36" t="s">
        <v>75</v>
      </c>
      <c r="B35" s="33"/>
      <c r="C35" s="33"/>
      <c r="D35" s="33" t="s">
        <v>92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20" t="str">
        <f t="shared" si="1"/>
        <v/>
      </c>
      <c r="U35" s="20" t="str">
        <f t="shared" si="2"/>
        <v/>
      </c>
      <c r="V35" s="34" t="str">
        <f t="shared" si="3"/>
        <v/>
      </c>
      <c r="W35" s="37"/>
      <c r="X35" s="35" t="str">
        <f t="shared" si="4"/>
        <v/>
      </c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  <c r="DW35" s="31"/>
      <c r="DX35" s="31"/>
      <c r="DY35" s="31"/>
      <c r="DZ35" s="31"/>
      <c r="EA35" s="31"/>
      <c r="EB35" s="31"/>
      <c r="EC35" s="31"/>
      <c r="ED35" s="31"/>
      <c r="EE35" s="31"/>
      <c r="EF35" s="31"/>
      <c r="EG35" s="31"/>
      <c r="EH35" s="31"/>
      <c r="EI35" s="31"/>
      <c r="EJ35" s="31"/>
      <c r="EK35" s="31"/>
      <c r="EL35" s="31"/>
      <c r="EM35" s="31"/>
      <c r="EN35" s="31"/>
      <c r="EO35" s="31"/>
      <c r="EP35" s="31"/>
      <c r="EQ35" s="31"/>
      <c r="ER35" s="31"/>
      <c r="ES35" s="31"/>
      <c r="ET35" s="31"/>
      <c r="EU35" s="31"/>
      <c r="EV35" s="31"/>
      <c r="EW35" s="31"/>
      <c r="EX35" s="31"/>
      <c r="EY35" s="31"/>
      <c r="EZ35" s="31"/>
      <c r="FA35" s="31"/>
      <c r="FB35" s="31"/>
      <c r="FC35" s="31"/>
      <c r="FD35" s="31"/>
      <c r="FE35" s="31"/>
      <c r="FF35" s="31"/>
      <c r="FG35" s="31"/>
      <c r="FH35" s="31"/>
      <c r="FI35" s="31"/>
      <c r="FJ35" s="31"/>
      <c r="FK35" s="31"/>
      <c r="FL35" s="31"/>
      <c r="FM35" s="31"/>
      <c r="FN35" s="31"/>
      <c r="FO35" s="31"/>
      <c r="FP35" s="31"/>
      <c r="FQ35" s="31"/>
      <c r="FR35" s="31"/>
      <c r="FS35" s="31"/>
      <c r="FT35" s="31"/>
      <c r="FU35" s="31"/>
      <c r="FV35" s="31"/>
      <c r="FW35" s="31"/>
      <c r="FX35" s="31"/>
      <c r="FY35" s="31"/>
      <c r="FZ35" s="31"/>
      <c r="GA35" s="31"/>
      <c r="GB35" s="31"/>
      <c r="GC35" s="31"/>
      <c r="GD35" s="31"/>
      <c r="GE35" s="31"/>
      <c r="GF35" s="31"/>
      <c r="GG35" s="31"/>
      <c r="GH35" s="31"/>
      <c r="GI35" s="31"/>
      <c r="GJ35" s="31"/>
      <c r="GK35" s="31"/>
      <c r="GL35" s="31"/>
      <c r="GM35" s="31"/>
      <c r="GN35" s="31"/>
      <c r="GO35" s="31"/>
      <c r="GP35" s="31"/>
      <c r="GQ35" s="31"/>
      <c r="GR35" s="31"/>
      <c r="GS35" s="31"/>
      <c r="GT35" s="31"/>
      <c r="GU35" s="31"/>
      <c r="GV35" s="31"/>
      <c r="GW35" s="31"/>
      <c r="GX35" s="31"/>
      <c r="GY35" s="31"/>
      <c r="GZ35" s="31"/>
      <c r="HA35" s="31"/>
      <c r="HB35" s="31"/>
      <c r="HC35" s="31"/>
      <c r="HD35" s="31"/>
      <c r="HE35" s="31"/>
      <c r="HF35" s="31"/>
      <c r="HG35" s="31"/>
      <c r="HH35" s="31"/>
      <c r="HI35" s="31"/>
      <c r="HJ35" s="31"/>
      <c r="HK35" s="31"/>
      <c r="HL35" s="31"/>
      <c r="HM35" s="31"/>
      <c r="HN35" s="31"/>
      <c r="HO35" s="31"/>
      <c r="HP35" s="31"/>
      <c r="HQ35" s="31"/>
      <c r="HR35" s="31"/>
      <c r="HS35" s="31"/>
      <c r="HT35" s="31"/>
      <c r="HU35" s="31"/>
      <c r="HV35" s="31"/>
      <c r="HW35" s="31"/>
      <c r="HX35" s="31"/>
      <c r="HY35" s="31"/>
      <c r="HZ35" s="31"/>
      <c r="IA35" s="31"/>
      <c r="IB35" s="31"/>
      <c r="IC35" s="31"/>
      <c r="ID35" s="31"/>
      <c r="IE35" s="31"/>
      <c r="IF35" s="31"/>
      <c r="IG35" s="31"/>
      <c r="IH35" s="31"/>
      <c r="II35" s="31"/>
      <c r="IJ35" s="31"/>
      <c r="IK35" s="31"/>
      <c r="IL35" s="31"/>
      <c r="IM35" s="31"/>
      <c r="IN35" s="31"/>
      <c r="IO35" s="31"/>
      <c r="IP35" s="31"/>
      <c r="IQ35" s="31"/>
      <c r="IR35" s="31"/>
      <c r="IS35" s="31"/>
      <c r="IT35" s="31"/>
      <c r="IU35" s="31"/>
      <c r="IV35" s="31"/>
      <c r="IW35" s="31"/>
      <c r="IX35" s="31"/>
      <c r="IY35" s="31"/>
      <c r="IZ35" s="31"/>
      <c r="JA35" s="31"/>
      <c r="JB35" s="31"/>
      <c r="JC35" s="31"/>
      <c r="JD35" s="31"/>
      <c r="JE35" s="31"/>
      <c r="JF35" s="31"/>
      <c r="JG35" s="31"/>
      <c r="JH35" s="31"/>
      <c r="JI35" s="31"/>
      <c r="JJ35" s="31"/>
      <c r="JK35" s="31"/>
      <c r="JL35" s="31"/>
      <c r="JM35" s="31"/>
      <c r="JN35" s="31"/>
      <c r="JO35" s="31"/>
      <c r="JP35" s="31"/>
      <c r="JQ35" s="31"/>
      <c r="JR35" s="31"/>
      <c r="JS35" s="31"/>
      <c r="JT35" s="31"/>
      <c r="JU35" s="31"/>
      <c r="JV35" s="31"/>
      <c r="JW35" s="31"/>
      <c r="JX35" s="31"/>
      <c r="JY35" s="31"/>
      <c r="JZ35" s="31"/>
      <c r="KA35" s="31"/>
      <c r="KB35" s="31"/>
      <c r="KC35" s="31"/>
      <c r="KD35" s="31"/>
      <c r="KE35" s="31"/>
      <c r="KF35" s="31"/>
      <c r="KG35" s="31"/>
      <c r="KH35" s="31"/>
      <c r="KI35" s="31"/>
      <c r="KJ35" s="31"/>
      <c r="KK35" s="31"/>
      <c r="KL35" s="31"/>
      <c r="KM35" s="31"/>
      <c r="KN35" s="31"/>
      <c r="KO35" s="31"/>
      <c r="KP35" s="31"/>
      <c r="KQ35" s="31"/>
      <c r="KR35" s="31"/>
      <c r="KS35" s="31"/>
      <c r="KT35" s="31"/>
      <c r="KU35" s="31"/>
      <c r="KV35" s="31"/>
      <c r="KW35" s="31"/>
      <c r="KX35" s="31"/>
      <c r="KY35" s="31"/>
      <c r="KZ35" s="31"/>
      <c r="LA35" s="31"/>
      <c r="LB35" s="31"/>
      <c r="LC35" s="31"/>
      <c r="LD35" s="31"/>
      <c r="LE35" s="31"/>
      <c r="LF35" s="31"/>
      <c r="LG35" s="31"/>
      <c r="LH35" s="31"/>
      <c r="LI35" s="31"/>
      <c r="LJ35" s="31"/>
      <c r="LK35" s="31"/>
      <c r="LL35" s="31"/>
      <c r="LM35" s="31"/>
      <c r="LN35" s="31"/>
      <c r="LO35" s="31"/>
      <c r="LP35" s="31"/>
      <c r="LQ35" s="31"/>
      <c r="LR35" s="31"/>
      <c r="LS35" s="31"/>
      <c r="LT35" s="31"/>
      <c r="LU35" s="31"/>
      <c r="LV35" s="31"/>
      <c r="LW35" s="31"/>
      <c r="LX35" s="31"/>
      <c r="LY35" s="31"/>
      <c r="LZ35" s="31"/>
      <c r="MA35" s="31"/>
      <c r="MB35" s="31"/>
      <c r="MC35" s="31"/>
      <c r="MD35" s="31"/>
      <c r="ME35" s="31"/>
      <c r="MF35" s="31"/>
      <c r="MG35" s="31"/>
      <c r="MH35" s="31"/>
      <c r="MI35" s="31"/>
      <c r="MJ35" s="31"/>
      <c r="MK35" s="31"/>
      <c r="ML35" s="31"/>
      <c r="MM35" s="31"/>
      <c r="MN35" s="31"/>
      <c r="MO35" s="31"/>
      <c r="MP35" s="31"/>
      <c r="MQ35" s="31"/>
      <c r="MR35" s="31"/>
      <c r="MS35" s="31"/>
      <c r="MT35" s="31"/>
      <c r="MU35" s="31"/>
      <c r="MV35" s="31"/>
      <c r="MW35" s="31"/>
      <c r="MX35" s="31"/>
      <c r="MY35" s="31"/>
      <c r="MZ35" s="31"/>
      <c r="NA35" s="31"/>
      <c r="NB35" s="31"/>
      <c r="NC35" s="31"/>
      <c r="ND35" s="31"/>
      <c r="NE35" s="31"/>
      <c r="NF35" s="31"/>
      <c r="NG35" s="31"/>
      <c r="NH35" s="31"/>
      <c r="NI35" s="31"/>
      <c r="NJ35" s="31"/>
      <c r="NK35" s="31"/>
      <c r="NL35" s="31"/>
      <c r="NM35" s="31"/>
      <c r="NN35" s="31"/>
      <c r="NO35" s="31"/>
      <c r="NP35" s="31"/>
      <c r="NQ35" s="31"/>
      <c r="NR35" s="31"/>
      <c r="NS35" s="31"/>
      <c r="NT35" s="31"/>
      <c r="NU35" s="31"/>
      <c r="NV35" s="31"/>
      <c r="NW35" s="31"/>
      <c r="NX35" s="31"/>
      <c r="NY35" s="31"/>
      <c r="NZ35" s="31"/>
      <c r="OA35" s="31"/>
      <c r="OB35" s="31"/>
      <c r="OC35" s="31"/>
      <c r="OD35" s="31"/>
      <c r="OE35" s="31"/>
      <c r="OF35" s="31"/>
      <c r="OG35" s="31"/>
      <c r="OH35" s="31"/>
      <c r="OI35" s="31"/>
      <c r="OJ35" s="31"/>
      <c r="OK35" s="31"/>
      <c r="OL35" s="31"/>
      <c r="OM35" s="31"/>
      <c r="ON35" s="31"/>
      <c r="OO35" s="31"/>
      <c r="OP35" s="31"/>
      <c r="OQ35" s="31"/>
      <c r="OR35" s="31"/>
      <c r="OS35" s="31"/>
      <c r="OT35" s="31"/>
      <c r="OU35" s="31"/>
      <c r="OV35" s="31"/>
      <c r="OW35" s="31"/>
      <c r="OX35" s="31"/>
      <c r="OY35" s="31"/>
      <c r="OZ35" s="31"/>
      <c r="PA35" s="31"/>
      <c r="PB35" s="31"/>
      <c r="PC35" s="31"/>
      <c r="PD35" s="31"/>
      <c r="PE35" s="31"/>
      <c r="PF35" s="31"/>
      <c r="PG35" s="31"/>
      <c r="PH35" s="31"/>
      <c r="PI35" s="31"/>
      <c r="PJ35" s="31"/>
      <c r="PK35" s="31"/>
      <c r="PL35" s="31"/>
      <c r="PM35" s="31"/>
      <c r="PN35" s="31"/>
      <c r="PO35" s="31"/>
      <c r="PP35" s="31"/>
      <c r="PQ35" s="31"/>
      <c r="PR35" s="31"/>
      <c r="PS35" s="31"/>
      <c r="PT35" s="31"/>
      <c r="PU35" s="31"/>
      <c r="PV35" s="31"/>
      <c r="PW35" s="31"/>
      <c r="PX35" s="31"/>
      <c r="PY35" s="31"/>
      <c r="PZ35" s="31"/>
      <c r="QA35" s="31"/>
      <c r="QB35" s="31"/>
      <c r="QC35" s="31"/>
    </row>
    <row r="36" spans="1:16383" s="39" customFormat="1">
      <c r="A36" s="36" t="s">
        <v>77</v>
      </c>
      <c r="B36" s="33"/>
      <c r="C36" s="33">
        <v>85</v>
      </c>
      <c r="D36" s="33" t="s">
        <v>40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20" t="str">
        <f t="shared" si="1"/>
        <v/>
      </c>
      <c r="U36" s="20" t="str">
        <f t="shared" si="2"/>
        <v/>
      </c>
      <c r="V36" s="34" t="str">
        <f t="shared" si="3"/>
        <v/>
      </c>
      <c r="W36" s="37"/>
      <c r="X36" s="35" t="str">
        <f t="shared" ref="X36:X67" si="5">IF(W36&lt;&gt;"",F36 - (SUM(G36:S36)),"")</f>
        <v/>
      </c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  <c r="DW36" s="31"/>
      <c r="DX36" s="31"/>
      <c r="DY36" s="31"/>
      <c r="DZ36" s="31"/>
      <c r="EA36" s="31"/>
      <c r="EB36" s="31"/>
      <c r="EC36" s="31"/>
      <c r="ED36" s="31"/>
      <c r="EE36" s="31"/>
      <c r="EF36" s="31"/>
      <c r="EG36" s="31"/>
      <c r="EH36" s="31"/>
      <c r="EI36" s="31"/>
      <c r="EJ36" s="31"/>
      <c r="EK36" s="31"/>
      <c r="EL36" s="31"/>
      <c r="EM36" s="31"/>
      <c r="EN36" s="31"/>
      <c r="EO36" s="31"/>
      <c r="EP36" s="31"/>
      <c r="EQ36" s="31"/>
      <c r="ER36" s="31"/>
      <c r="ES36" s="31"/>
      <c r="ET36" s="31"/>
      <c r="EU36" s="31"/>
      <c r="EV36" s="31"/>
      <c r="EW36" s="31"/>
      <c r="EX36" s="31"/>
      <c r="EY36" s="31"/>
      <c r="EZ36" s="31"/>
      <c r="FA36" s="31"/>
      <c r="FB36" s="31"/>
      <c r="FC36" s="31"/>
      <c r="FD36" s="31"/>
      <c r="FE36" s="31"/>
      <c r="FF36" s="31"/>
      <c r="FG36" s="31"/>
      <c r="FH36" s="31"/>
      <c r="FI36" s="31"/>
      <c r="FJ36" s="31"/>
      <c r="FK36" s="31"/>
      <c r="FL36" s="31"/>
      <c r="FM36" s="31"/>
      <c r="FN36" s="31"/>
      <c r="FO36" s="31"/>
      <c r="FP36" s="31"/>
      <c r="FQ36" s="31"/>
      <c r="FR36" s="31"/>
      <c r="FS36" s="31"/>
      <c r="FT36" s="31"/>
      <c r="FU36" s="31"/>
      <c r="FV36" s="31"/>
      <c r="FW36" s="31"/>
      <c r="FX36" s="31"/>
      <c r="FY36" s="31"/>
      <c r="FZ36" s="31"/>
      <c r="GA36" s="31"/>
      <c r="GB36" s="31"/>
      <c r="GC36" s="31"/>
      <c r="GD36" s="31"/>
      <c r="GE36" s="31"/>
      <c r="GF36" s="31"/>
      <c r="GG36" s="31"/>
      <c r="GH36" s="31"/>
      <c r="GI36" s="31"/>
      <c r="GJ36" s="31"/>
      <c r="GK36" s="31"/>
      <c r="GL36" s="31"/>
      <c r="GM36" s="31"/>
      <c r="GN36" s="31"/>
      <c r="GO36" s="31"/>
      <c r="GP36" s="31"/>
      <c r="GQ36" s="31"/>
      <c r="GR36" s="31"/>
      <c r="GS36" s="31"/>
      <c r="GT36" s="31"/>
      <c r="GU36" s="31"/>
      <c r="GV36" s="31"/>
      <c r="GW36" s="31"/>
      <c r="GX36" s="31"/>
      <c r="GY36" s="31"/>
      <c r="GZ36" s="31"/>
      <c r="HA36" s="31"/>
      <c r="HB36" s="31"/>
      <c r="HC36" s="31"/>
      <c r="HD36" s="31"/>
      <c r="HE36" s="31"/>
      <c r="HF36" s="31"/>
      <c r="HG36" s="31"/>
      <c r="HH36" s="31"/>
      <c r="HI36" s="31"/>
      <c r="HJ36" s="31"/>
      <c r="HK36" s="31"/>
      <c r="HL36" s="31"/>
      <c r="HM36" s="31"/>
      <c r="HN36" s="31"/>
      <c r="HO36" s="31"/>
      <c r="HP36" s="31"/>
      <c r="HQ36" s="31"/>
      <c r="HR36" s="31"/>
      <c r="HS36" s="31"/>
      <c r="HT36" s="31"/>
      <c r="HU36" s="31"/>
      <c r="HV36" s="31"/>
      <c r="HW36" s="31"/>
      <c r="HX36" s="31"/>
      <c r="HY36" s="31"/>
      <c r="HZ36" s="31"/>
      <c r="IA36" s="31"/>
      <c r="IB36" s="31"/>
      <c r="IC36" s="31"/>
      <c r="ID36" s="31"/>
      <c r="IE36" s="31"/>
      <c r="IF36" s="31"/>
      <c r="IG36" s="31"/>
      <c r="IH36" s="31"/>
      <c r="II36" s="31"/>
      <c r="IJ36" s="31"/>
      <c r="IK36" s="31"/>
      <c r="IL36" s="31"/>
      <c r="IM36" s="31"/>
      <c r="IN36" s="31"/>
      <c r="IO36" s="31"/>
      <c r="IP36" s="31"/>
      <c r="IQ36" s="31"/>
      <c r="IR36" s="31"/>
      <c r="IS36" s="31"/>
      <c r="IT36" s="31"/>
      <c r="IU36" s="31"/>
      <c r="IV36" s="31"/>
      <c r="IW36" s="31"/>
      <c r="IX36" s="31"/>
      <c r="IY36" s="31"/>
      <c r="IZ36" s="31"/>
      <c r="JA36" s="31"/>
      <c r="JB36" s="31"/>
      <c r="JC36" s="31"/>
      <c r="JD36" s="31"/>
      <c r="JE36" s="31"/>
      <c r="JF36" s="31"/>
      <c r="JG36" s="31"/>
      <c r="JH36" s="31"/>
      <c r="JI36" s="31"/>
      <c r="JJ36" s="31"/>
      <c r="JK36" s="31"/>
      <c r="JL36" s="31"/>
      <c r="JM36" s="31"/>
      <c r="JN36" s="31"/>
      <c r="JO36" s="31"/>
      <c r="JP36" s="31"/>
      <c r="JQ36" s="31"/>
      <c r="JR36" s="31"/>
      <c r="JS36" s="31"/>
      <c r="JT36" s="31"/>
      <c r="JU36" s="31"/>
      <c r="JV36" s="31"/>
      <c r="JW36" s="31"/>
      <c r="JX36" s="31"/>
      <c r="JY36" s="31"/>
      <c r="JZ36" s="31"/>
      <c r="KA36" s="31"/>
      <c r="KB36" s="31"/>
      <c r="KC36" s="31"/>
      <c r="KD36" s="31"/>
      <c r="KE36" s="31"/>
      <c r="KF36" s="31"/>
      <c r="KG36" s="31"/>
      <c r="KH36" s="31"/>
      <c r="KI36" s="31"/>
      <c r="KJ36" s="31"/>
      <c r="KK36" s="31"/>
      <c r="KL36" s="31"/>
      <c r="KM36" s="31"/>
      <c r="KN36" s="31"/>
      <c r="KO36" s="31"/>
      <c r="KP36" s="31"/>
      <c r="KQ36" s="31"/>
      <c r="KR36" s="31"/>
      <c r="KS36" s="31"/>
      <c r="KT36" s="31"/>
      <c r="KU36" s="31"/>
      <c r="KV36" s="31"/>
      <c r="KW36" s="31"/>
      <c r="KX36" s="31"/>
      <c r="KY36" s="31"/>
      <c r="KZ36" s="31"/>
      <c r="LA36" s="31"/>
      <c r="LB36" s="31"/>
      <c r="LC36" s="31"/>
      <c r="LD36" s="31"/>
      <c r="LE36" s="31"/>
      <c r="LF36" s="31"/>
      <c r="LG36" s="31"/>
      <c r="LH36" s="31"/>
      <c r="LI36" s="31"/>
      <c r="LJ36" s="31"/>
      <c r="LK36" s="31"/>
      <c r="LL36" s="31"/>
      <c r="LM36" s="31"/>
      <c r="LN36" s="31"/>
      <c r="LO36" s="31"/>
      <c r="LP36" s="31"/>
      <c r="LQ36" s="31"/>
      <c r="LR36" s="31"/>
      <c r="LS36" s="31"/>
      <c r="LT36" s="31"/>
      <c r="LU36" s="31"/>
      <c r="LV36" s="31"/>
      <c r="LW36" s="31"/>
      <c r="LX36" s="31"/>
      <c r="LY36" s="31"/>
      <c r="LZ36" s="31"/>
      <c r="MA36" s="31"/>
      <c r="MB36" s="31"/>
      <c r="MC36" s="31"/>
      <c r="MD36" s="31"/>
      <c r="ME36" s="31"/>
      <c r="MF36" s="31"/>
      <c r="MG36" s="31"/>
      <c r="MH36" s="31"/>
      <c r="MI36" s="31"/>
      <c r="MJ36" s="31"/>
      <c r="MK36" s="31"/>
      <c r="ML36" s="31"/>
      <c r="MM36" s="31"/>
      <c r="MN36" s="31"/>
      <c r="MO36" s="31"/>
      <c r="MP36" s="31"/>
      <c r="MQ36" s="31"/>
      <c r="MR36" s="31"/>
      <c r="MS36" s="31"/>
      <c r="MT36" s="31"/>
      <c r="MU36" s="31"/>
      <c r="MV36" s="31"/>
      <c r="MW36" s="31"/>
      <c r="MX36" s="31"/>
      <c r="MY36" s="31"/>
      <c r="MZ36" s="31"/>
      <c r="NA36" s="31"/>
      <c r="NB36" s="31"/>
      <c r="NC36" s="31"/>
      <c r="ND36" s="31"/>
      <c r="NE36" s="31"/>
      <c r="NF36" s="31"/>
      <c r="NG36" s="31"/>
      <c r="NH36" s="31"/>
      <c r="NI36" s="31"/>
      <c r="NJ36" s="31"/>
      <c r="NK36" s="31"/>
      <c r="NL36" s="31"/>
      <c r="NM36" s="31"/>
      <c r="NN36" s="31"/>
      <c r="NO36" s="31"/>
      <c r="NP36" s="31"/>
      <c r="NQ36" s="31"/>
      <c r="NR36" s="31"/>
      <c r="NS36" s="31"/>
      <c r="NT36" s="31"/>
      <c r="NU36" s="31"/>
      <c r="NV36" s="31"/>
      <c r="NW36" s="31"/>
      <c r="NX36" s="31"/>
      <c r="NY36" s="31"/>
      <c r="NZ36" s="31"/>
      <c r="OA36" s="31"/>
      <c r="OB36" s="31"/>
      <c r="OC36" s="31"/>
      <c r="OD36" s="31"/>
      <c r="OE36" s="31"/>
      <c r="OF36" s="31"/>
      <c r="OG36" s="31"/>
      <c r="OH36" s="31"/>
      <c r="OI36" s="31"/>
      <c r="OJ36" s="31"/>
      <c r="OK36" s="31"/>
      <c r="OL36" s="31"/>
      <c r="OM36" s="31"/>
      <c r="ON36" s="31"/>
      <c r="OO36" s="31"/>
      <c r="OP36" s="31"/>
      <c r="OQ36" s="31"/>
      <c r="OR36" s="31"/>
      <c r="OS36" s="31"/>
      <c r="OT36" s="31"/>
      <c r="OU36" s="31"/>
      <c r="OV36" s="31"/>
      <c r="OW36" s="31"/>
      <c r="OX36" s="31"/>
      <c r="OY36" s="31"/>
      <c r="OZ36" s="31"/>
      <c r="PA36" s="31"/>
      <c r="PB36" s="31"/>
      <c r="PC36" s="31"/>
      <c r="PD36" s="31"/>
      <c r="PE36" s="31"/>
      <c r="PF36" s="31"/>
      <c r="PG36" s="31"/>
      <c r="PH36" s="31"/>
      <c r="PI36" s="31"/>
      <c r="PJ36" s="31"/>
      <c r="PK36" s="31"/>
      <c r="PL36" s="31"/>
      <c r="PM36" s="31"/>
      <c r="PN36" s="31"/>
      <c r="PO36" s="31"/>
      <c r="PP36" s="31"/>
      <c r="PQ36" s="31"/>
      <c r="PR36" s="31"/>
      <c r="PS36" s="31"/>
      <c r="PT36" s="31"/>
      <c r="PU36" s="31"/>
      <c r="PV36" s="31"/>
      <c r="PW36" s="31"/>
      <c r="PX36" s="31"/>
      <c r="PY36" s="31"/>
      <c r="PZ36" s="31"/>
      <c r="QA36" s="31"/>
      <c r="QB36" s="31"/>
      <c r="QC36" s="31"/>
    </row>
    <row r="37" spans="1:16383" s="39" customFormat="1">
      <c r="A37" s="36" t="s">
        <v>78</v>
      </c>
      <c r="B37" s="33"/>
      <c r="C37" s="33">
        <v>118</v>
      </c>
      <c r="D37" s="33" t="s">
        <v>28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20" t="str">
        <f t="shared" si="1"/>
        <v/>
      </c>
      <c r="U37" s="20" t="str">
        <f t="shared" si="2"/>
        <v/>
      </c>
      <c r="V37" s="34" t="str">
        <f t="shared" si="3"/>
        <v/>
      </c>
      <c r="W37" s="37"/>
      <c r="X37" s="35" t="str">
        <f t="shared" si="5"/>
        <v/>
      </c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  <c r="DW37" s="31"/>
      <c r="DX37" s="31"/>
      <c r="DY37" s="31"/>
      <c r="DZ37" s="31"/>
      <c r="EA37" s="31"/>
      <c r="EB37" s="31"/>
      <c r="EC37" s="31"/>
      <c r="ED37" s="31"/>
      <c r="EE37" s="31"/>
      <c r="EF37" s="31"/>
      <c r="EG37" s="31"/>
      <c r="EH37" s="31"/>
      <c r="EI37" s="31"/>
      <c r="EJ37" s="31"/>
      <c r="EK37" s="31"/>
      <c r="EL37" s="31"/>
      <c r="EM37" s="31"/>
      <c r="EN37" s="31"/>
      <c r="EO37" s="31"/>
      <c r="EP37" s="31"/>
      <c r="EQ37" s="31"/>
      <c r="ER37" s="31"/>
      <c r="ES37" s="31"/>
      <c r="ET37" s="31"/>
      <c r="EU37" s="31"/>
      <c r="EV37" s="31"/>
      <c r="EW37" s="31"/>
      <c r="EX37" s="31"/>
      <c r="EY37" s="31"/>
      <c r="EZ37" s="31"/>
      <c r="FA37" s="31"/>
      <c r="FB37" s="31"/>
      <c r="FC37" s="31"/>
      <c r="FD37" s="31"/>
      <c r="FE37" s="31"/>
      <c r="FF37" s="31"/>
      <c r="FG37" s="31"/>
      <c r="FH37" s="31"/>
      <c r="FI37" s="31"/>
      <c r="FJ37" s="31"/>
      <c r="FK37" s="31"/>
      <c r="FL37" s="31"/>
      <c r="FM37" s="31"/>
      <c r="FN37" s="31"/>
      <c r="FO37" s="31"/>
      <c r="FP37" s="31"/>
      <c r="FQ37" s="31"/>
      <c r="FR37" s="31"/>
      <c r="FS37" s="31"/>
      <c r="FT37" s="31"/>
      <c r="FU37" s="31"/>
      <c r="FV37" s="31"/>
      <c r="FW37" s="31"/>
      <c r="FX37" s="31"/>
      <c r="FY37" s="31"/>
      <c r="FZ37" s="31"/>
      <c r="GA37" s="31"/>
      <c r="GB37" s="31"/>
      <c r="GC37" s="31"/>
      <c r="GD37" s="31"/>
      <c r="GE37" s="31"/>
      <c r="GF37" s="31"/>
      <c r="GG37" s="31"/>
      <c r="GH37" s="31"/>
      <c r="GI37" s="31"/>
      <c r="GJ37" s="31"/>
      <c r="GK37" s="31"/>
      <c r="GL37" s="31"/>
      <c r="GM37" s="31"/>
      <c r="GN37" s="31"/>
      <c r="GO37" s="31"/>
      <c r="GP37" s="31"/>
      <c r="GQ37" s="31"/>
      <c r="GR37" s="31"/>
      <c r="GS37" s="31"/>
      <c r="GT37" s="31"/>
      <c r="GU37" s="31"/>
      <c r="GV37" s="31"/>
      <c r="GW37" s="31"/>
      <c r="GX37" s="31"/>
      <c r="GY37" s="31"/>
      <c r="GZ37" s="31"/>
      <c r="HA37" s="31"/>
      <c r="HB37" s="31"/>
      <c r="HC37" s="31"/>
      <c r="HD37" s="31"/>
      <c r="HE37" s="31"/>
      <c r="HF37" s="31"/>
      <c r="HG37" s="31"/>
      <c r="HH37" s="31"/>
      <c r="HI37" s="31"/>
      <c r="HJ37" s="31"/>
      <c r="HK37" s="31"/>
      <c r="HL37" s="31"/>
      <c r="HM37" s="31"/>
      <c r="HN37" s="31"/>
      <c r="HO37" s="31"/>
      <c r="HP37" s="31"/>
      <c r="HQ37" s="31"/>
      <c r="HR37" s="31"/>
      <c r="HS37" s="31"/>
      <c r="HT37" s="31"/>
      <c r="HU37" s="31"/>
      <c r="HV37" s="31"/>
      <c r="HW37" s="31"/>
      <c r="HX37" s="31"/>
      <c r="HY37" s="31"/>
      <c r="HZ37" s="31"/>
      <c r="IA37" s="31"/>
      <c r="IB37" s="31"/>
      <c r="IC37" s="31"/>
      <c r="ID37" s="31"/>
      <c r="IE37" s="31"/>
      <c r="IF37" s="31"/>
      <c r="IG37" s="31"/>
      <c r="IH37" s="31"/>
      <c r="II37" s="31"/>
      <c r="IJ37" s="31"/>
      <c r="IK37" s="31"/>
      <c r="IL37" s="31"/>
      <c r="IM37" s="31"/>
      <c r="IN37" s="31"/>
      <c r="IO37" s="31"/>
      <c r="IP37" s="31"/>
      <c r="IQ37" s="31"/>
      <c r="IR37" s="31"/>
      <c r="IS37" s="31"/>
      <c r="IT37" s="31"/>
      <c r="IU37" s="31"/>
      <c r="IV37" s="31"/>
      <c r="IW37" s="31"/>
      <c r="IX37" s="31"/>
      <c r="IY37" s="31"/>
      <c r="IZ37" s="31"/>
      <c r="JA37" s="31"/>
      <c r="JB37" s="31"/>
      <c r="JC37" s="31"/>
      <c r="JD37" s="31"/>
      <c r="JE37" s="31"/>
      <c r="JF37" s="31"/>
      <c r="JG37" s="31"/>
      <c r="JH37" s="31"/>
      <c r="JI37" s="31"/>
      <c r="JJ37" s="31"/>
      <c r="JK37" s="31"/>
      <c r="JL37" s="31"/>
      <c r="JM37" s="31"/>
      <c r="JN37" s="31"/>
      <c r="JO37" s="31"/>
      <c r="JP37" s="31"/>
      <c r="JQ37" s="31"/>
      <c r="JR37" s="31"/>
      <c r="JS37" s="31"/>
      <c r="JT37" s="31"/>
      <c r="JU37" s="31"/>
      <c r="JV37" s="31"/>
      <c r="JW37" s="31"/>
      <c r="JX37" s="31"/>
      <c r="JY37" s="31"/>
      <c r="JZ37" s="31"/>
      <c r="KA37" s="31"/>
      <c r="KB37" s="31"/>
      <c r="KC37" s="31"/>
      <c r="KD37" s="31"/>
      <c r="KE37" s="31"/>
      <c r="KF37" s="31"/>
      <c r="KG37" s="31"/>
      <c r="KH37" s="31"/>
      <c r="KI37" s="31"/>
      <c r="KJ37" s="31"/>
      <c r="KK37" s="31"/>
      <c r="KL37" s="31"/>
      <c r="KM37" s="31"/>
      <c r="KN37" s="31"/>
      <c r="KO37" s="31"/>
      <c r="KP37" s="31"/>
      <c r="KQ37" s="31"/>
      <c r="KR37" s="31"/>
      <c r="KS37" s="31"/>
      <c r="KT37" s="31"/>
      <c r="KU37" s="31"/>
      <c r="KV37" s="31"/>
      <c r="KW37" s="31"/>
      <c r="KX37" s="31"/>
      <c r="KY37" s="31"/>
      <c r="KZ37" s="31"/>
      <c r="LA37" s="31"/>
      <c r="LB37" s="31"/>
      <c r="LC37" s="31"/>
      <c r="LD37" s="31"/>
      <c r="LE37" s="31"/>
      <c r="LF37" s="31"/>
      <c r="LG37" s="31"/>
      <c r="LH37" s="31"/>
      <c r="LI37" s="31"/>
      <c r="LJ37" s="31"/>
      <c r="LK37" s="31"/>
      <c r="LL37" s="31"/>
      <c r="LM37" s="31"/>
      <c r="LN37" s="31"/>
      <c r="LO37" s="31"/>
      <c r="LP37" s="31"/>
      <c r="LQ37" s="31"/>
      <c r="LR37" s="31"/>
      <c r="LS37" s="31"/>
      <c r="LT37" s="31"/>
      <c r="LU37" s="31"/>
      <c r="LV37" s="31"/>
      <c r="LW37" s="31"/>
      <c r="LX37" s="31"/>
      <c r="LY37" s="31"/>
      <c r="LZ37" s="31"/>
      <c r="MA37" s="31"/>
      <c r="MB37" s="31"/>
      <c r="MC37" s="31"/>
      <c r="MD37" s="31"/>
      <c r="ME37" s="31"/>
      <c r="MF37" s="31"/>
      <c r="MG37" s="31"/>
      <c r="MH37" s="31"/>
      <c r="MI37" s="31"/>
      <c r="MJ37" s="31"/>
      <c r="MK37" s="31"/>
      <c r="ML37" s="31"/>
      <c r="MM37" s="31"/>
      <c r="MN37" s="31"/>
      <c r="MO37" s="31"/>
      <c r="MP37" s="31"/>
      <c r="MQ37" s="31"/>
      <c r="MR37" s="31"/>
      <c r="MS37" s="31"/>
      <c r="MT37" s="31"/>
      <c r="MU37" s="31"/>
      <c r="MV37" s="31"/>
      <c r="MW37" s="31"/>
      <c r="MX37" s="31"/>
      <c r="MY37" s="31"/>
      <c r="MZ37" s="31"/>
      <c r="NA37" s="31"/>
      <c r="NB37" s="31"/>
      <c r="NC37" s="31"/>
      <c r="ND37" s="31"/>
      <c r="NE37" s="31"/>
      <c r="NF37" s="31"/>
      <c r="NG37" s="31"/>
      <c r="NH37" s="31"/>
      <c r="NI37" s="31"/>
      <c r="NJ37" s="31"/>
      <c r="NK37" s="31"/>
      <c r="NL37" s="31"/>
      <c r="NM37" s="31"/>
      <c r="NN37" s="31"/>
      <c r="NO37" s="31"/>
      <c r="NP37" s="31"/>
      <c r="NQ37" s="31"/>
      <c r="NR37" s="31"/>
      <c r="NS37" s="31"/>
      <c r="NT37" s="31"/>
      <c r="NU37" s="31"/>
      <c r="NV37" s="31"/>
      <c r="NW37" s="31"/>
      <c r="NX37" s="31"/>
      <c r="NY37" s="31"/>
      <c r="NZ37" s="31"/>
      <c r="OA37" s="31"/>
      <c r="OB37" s="31"/>
      <c r="OC37" s="31"/>
      <c r="OD37" s="31"/>
      <c r="OE37" s="31"/>
      <c r="OF37" s="31"/>
      <c r="OG37" s="31"/>
      <c r="OH37" s="31"/>
      <c r="OI37" s="31"/>
      <c r="OJ37" s="31"/>
      <c r="OK37" s="31"/>
      <c r="OL37" s="31"/>
      <c r="OM37" s="31"/>
      <c r="ON37" s="31"/>
      <c r="OO37" s="31"/>
      <c r="OP37" s="31"/>
      <c r="OQ37" s="31"/>
      <c r="OR37" s="31"/>
      <c r="OS37" s="31"/>
      <c r="OT37" s="31"/>
      <c r="OU37" s="31"/>
      <c r="OV37" s="31"/>
      <c r="OW37" s="31"/>
      <c r="OX37" s="31"/>
      <c r="OY37" s="31"/>
      <c r="OZ37" s="31"/>
      <c r="PA37" s="31"/>
      <c r="PB37" s="31"/>
      <c r="PC37" s="31"/>
      <c r="PD37" s="31"/>
      <c r="PE37" s="31"/>
      <c r="PF37" s="31"/>
      <c r="PG37" s="31"/>
      <c r="PH37" s="31"/>
      <c r="PI37" s="31"/>
      <c r="PJ37" s="31"/>
      <c r="PK37" s="31"/>
      <c r="PL37" s="31"/>
      <c r="PM37" s="31"/>
      <c r="PN37" s="31"/>
      <c r="PO37" s="31"/>
      <c r="PP37" s="31"/>
      <c r="PQ37" s="31"/>
      <c r="PR37" s="31"/>
      <c r="PS37" s="31"/>
      <c r="PT37" s="31"/>
      <c r="PU37" s="31"/>
      <c r="PV37" s="31"/>
      <c r="PW37" s="31"/>
      <c r="PX37" s="31"/>
      <c r="PY37" s="31"/>
      <c r="PZ37" s="31"/>
      <c r="QA37" s="31"/>
      <c r="QB37" s="31"/>
      <c r="QC37" s="31"/>
    </row>
    <row r="38" spans="1:16383" s="39" customFormat="1">
      <c r="A38" s="36" t="s">
        <v>835</v>
      </c>
      <c r="B38" s="33" t="s">
        <v>45</v>
      </c>
      <c r="C38" s="33">
        <v>55</v>
      </c>
      <c r="D38" s="33" t="s">
        <v>33</v>
      </c>
      <c r="E38" s="33"/>
      <c r="F38" s="33">
        <v>500</v>
      </c>
      <c r="G38" s="33">
        <v>65</v>
      </c>
      <c r="H38" s="33"/>
      <c r="I38" s="33">
        <v>50</v>
      </c>
      <c r="J38" s="37">
        <v>55</v>
      </c>
      <c r="K38" s="33">
        <v>55</v>
      </c>
      <c r="L38" s="33">
        <v>55</v>
      </c>
      <c r="M38" s="33">
        <v>55</v>
      </c>
      <c r="N38" s="33"/>
      <c r="O38" s="33"/>
      <c r="P38" s="33"/>
      <c r="Q38" s="33"/>
      <c r="R38" s="33"/>
      <c r="S38" s="33"/>
      <c r="T38" s="20">
        <f t="shared" si="1"/>
        <v>335</v>
      </c>
      <c r="U38" s="20">
        <f t="shared" si="2"/>
        <v>0</v>
      </c>
      <c r="V38" s="34">
        <f t="shared" si="3"/>
        <v>1</v>
      </c>
      <c r="W38" s="37" t="s">
        <v>27</v>
      </c>
      <c r="X38" s="35">
        <f t="shared" si="5"/>
        <v>165</v>
      </c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  <c r="IS38" s="31"/>
      <c r="IT38" s="31"/>
      <c r="IU38" s="31"/>
      <c r="IV38" s="31"/>
      <c r="IW38" s="31"/>
      <c r="IX38" s="31"/>
      <c r="IY38" s="31"/>
      <c r="IZ38" s="31"/>
      <c r="JA38" s="31"/>
      <c r="JB38" s="31"/>
      <c r="JC38" s="31"/>
      <c r="JD38" s="31"/>
      <c r="JE38" s="31"/>
      <c r="JF38" s="31"/>
      <c r="JG38" s="31"/>
      <c r="JH38" s="31"/>
      <c r="JI38" s="31"/>
      <c r="JJ38" s="31"/>
      <c r="JK38" s="31"/>
      <c r="JL38" s="31"/>
      <c r="JM38" s="31"/>
      <c r="JN38" s="31"/>
      <c r="JO38" s="31"/>
      <c r="JP38" s="31"/>
      <c r="JQ38" s="31"/>
      <c r="JR38" s="31"/>
      <c r="JS38" s="31"/>
      <c r="JT38" s="31"/>
      <c r="JU38" s="31"/>
      <c r="JV38" s="31"/>
      <c r="JW38" s="31"/>
      <c r="JX38" s="31"/>
      <c r="JY38" s="31"/>
      <c r="JZ38" s="31"/>
      <c r="KA38" s="31"/>
      <c r="KB38" s="31"/>
      <c r="KC38" s="31"/>
      <c r="KD38" s="31"/>
      <c r="KE38" s="31"/>
      <c r="KF38" s="31"/>
      <c r="KG38" s="31"/>
      <c r="KH38" s="31"/>
      <c r="KI38" s="31"/>
      <c r="KJ38" s="31"/>
      <c r="KK38" s="31"/>
      <c r="KL38" s="31"/>
      <c r="KM38" s="31"/>
      <c r="KN38" s="31"/>
      <c r="KO38" s="31"/>
      <c r="KP38" s="31"/>
      <c r="KQ38" s="31"/>
      <c r="KR38" s="31"/>
      <c r="KS38" s="31"/>
      <c r="KT38" s="31"/>
      <c r="KU38" s="31"/>
      <c r="KV38" s="31"/>
      <c r="KW38" s="31"/>
      <c r="KX38" s="31"/>
      <c r="KY38" s="31"/>
      <c r="KZ38" s="31"/>
      <c r="LA38" s="31"/>
      <c r="LB38" s="31"/>
      <c r="LC38" s="31"/>
      <c r="LD38" s="31"/>
      <c r="LE38" s="31"/>
      <c r="LF38" s="31"/>
      <c r="LG38" s="31"/>
      <c r="LH38" s="31"/>
      <c r="LI38" s="31"/>
      <c r="LJ38" s="31"/>
      <c r="LK38" s="31"/>
      <c r="LL38" s="31"/>
      <c r="LM38" s="31"/>
      <c r="LN38" s="31"/>
      <c r="LO38" s="31"/>
      <c r="LP38" s="31"/>
      <c r="LQ38" s="31"/>
      <c r="LR38" s="31"/>
      <c r="LS38" s="31"/>
      <c r="LT38" s="31"/>
      <c r="LU38" s="31"/>
      <c r="LV38" s="31"/>
      <c r="LW38" s="31"/>
      <c r="LX38" s="31"/>
      <c r="LY38" s="31"/>
      <c r="LZ38" s="31"/>
      <c r="MA38" s="31"/>
      <c r="MB38" s="31"/>
      <c r="MC38" s="31"/>
      <c r="MD38" s="31"/>
      <c r="ME38" s="31"/>
      <c r="MF38" s="31"/>
      <c r="MG38" s="31"/>
      <c r="MH38" s="31"/>
      <c r="MI38" s="31"/>
      <c r="MJ38" s="31"/>
      <c r="MK38" s="31"/>
      <c r="ML38" s="31"/>
      <c r="MM38" s="31"/>
      <c r="MN38" s="31"/>
      <c r="MO38" s="31"/>
      <c r="MP38" s="31"/>
      <c r="MQ38" s="31"/>
      <c r="MR38" s="31"/>
      <c r="MS38" s="31"/>
      <c r="MT38" s="31"/>
      <c r="MU38" s="31"/>
      <c r="MV38" s="31"/>
      <c r="MW38" s="31"/>
      <c r="MX38" s="31"/>
      <c r="MY38" s="31"/>
      <c r="MZ38" s="31"/>
      <c r="NA38" s="31"/>
      <c r="NB38" s="31"/>
      <c r="NC38" s="31"/>
      <c r="ND38" s="31"/>
      <c r="NE38" s="31"/>
      <c r="NF38" s="31"/>
      <c r="NG38" s="31"/>
      <c r="NH38" s="31"/>
      <c r="NI38" s="31"/>
      <c r="NJ38" s="31"/>
      <c r="NK38" s="31"/>
      <c r="NL38" s="31"/>
      <c r="NM38" s="31"/>
      <c r="NN38" s="31"/>
      <c r="NO38" s="31"/>
      <c r="NP38" s="31"/>
      <c r="NQ38" s="31"/>
      <c r="NR38" s="31"/>
      <c r="NS38" s="31"/>
      <c r="NT38" s="31"/>
      <c r="NU38" s="31"/>
      <c r="NV38" s="31"/>
      <c r="NW38" s="31"/>
      <c r="NX38" s="31"/>
      <c r="NY38" s="31"/>
      <c r="NZ38" s="31"/>
      <c r="OA38" s="31"/>
      <c r="OB38" s="31"/>
      <c r="OC38" s="31"/>
      <c r="OD38" s="31"/>
      <c r="OE38" s="31"/>
      <c r="OF38" s="31"/>
      <c r="OG38" s="31"/>
      <c r="OH38" s="31"/>
      <c r="OI38" s="31"/>
      <c r="OJ38" s="31"/>
      <c r="OK38" s="31"/>
      <c r="OL38" s="31"/>
      <c r="OM38" s="31"/>
      <c r="ON38" s="31"/>
      <c r="OO38" s="31"/>
      <c r="OP38" s="31"/>
      <c r="OQ38" s="31"/>
      <c r="OR38" s="31"/>
      <c r="OS38" s="31"/>
      <c r="OT38" s="31"/>
      <c r="OU38" s="31"/>
      <c r="OV38" s="31"/>
      <c r="OW38" s="31"/>
      <c r="OX38" s="31"/>
      <c r="OY38" s="31"/>
      <c r="OZ38" s="31"/>
      <c r="PA38" s="31"/>
      <c r="PB38" s="31"/>
      <c r="PC38" s="31"/>
      <c r="PD38" s="31"/>
      <c r="PE38" s="31"/>
      <c r="PF38" s="31"/>
      <c r="PG38" s="31"/>
      <c r="PH38" s="31"/>
      <c r="PI38" s="31"/>
      <c r="PJ38" s="31"/>
      <c r="PK38" s="31"/>
      <c r="PL38" s="31"/>
      <c r="PM38" s="31"/>
      <c r="PN38" s="31"/>
      <c r="PO38" s="31"/>
      <c r="PP38" s="31"/>
      <c r="PQ38" s="31"/>
      <c r="PR38" s="31"/>
      <c r="PS38" s="31"/>
      <c r="PT38" s="31"/>
      <c r="PU38" s="31"/>
      <c r="PV38" s="31"/>
      <c r="PW38" s="31"/>
      <c r="PX38" s="31"/>
      <c r="PY38" s="31"/>
      <c r="PZ38" s="31"/>
      <c r="QA38" s="31"/>
      <c r="QB38" s="31"/>
      <c r="QC38" s="31"/>
    </row>
    <row r="39" spans="1:16383" s="39" customFormat="1">
      <c r="A39" s="36" t="s">
        <v>843</v>
      </c>
      <c r="B39" s="33" t="s">
        <v>45</v>
      </c>
      <c r="C39" s="33">
        <v>85</v>
      </c>
      <c r="D39" s="33" t="s">
        <v>141</v>
      </c>
      <c r="E39" s="33">
        <v>120</v>
      </c>
      <c r="F39" s="33">
        <v>700</v>
      </c>
      <c r="G39" s="33">
        <v>60</v>
      </c>
      <c r="H39" s="33"/>
      <c r="I39" s="33">
        <v>95</v>
      </c>
      <c r="J39" s="33">
        <v>95</v>
      </c>
      <c r="K39" s="33">
        <v>95</v>
      </c>
      <c r="L39" s="33">
        <v>95</v>
      </c>
      <c r="M39" s="33">
        <v>95</v>
      </c>
      <c r="N39" s="33">
        <v>95</v>
      </c>
      <c r="O39" s="33">
        <v>95</v>
      </c>
      <c r="P39" s="33">
        <v>95</v>
      </c>
      <c r="Q39" s="33"/>
      <c r="R39" s="33"/>
      <c r="S39" s="33"/>
      <c r="T39" s="20">
        <f t="shared" si="1"/>
        <v>820</v>
      </c>
      <c r="U39" s="20">
        <f t="shared" si="2"/>
        <v>0</v>
      </c>
      <c r="V39" s="34">
        <f t="shared" si="3"/>
        <v>1</v>
      </c>
      <c r="W39" s="38"/>
      <c r="X39" s="35" t="str">
        <f t="shared" si="5"/>
        <v/>
      </c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3"/>
      <c r="AP39" s="20"/>
      <c r="AQ39" s="20"/>
      <c r="AR39" s="36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3"/>
      <c r="BL39" s="20"/>
      <c r="BM39" s="20"/>
      <c r="BN39" s="36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3"/>
      <c r="CH39" s="20"/>
      <c r="CI39" s="20"/>
      <c r="CJ39" s="36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3"/>
      <c r="DD39" s="20"/>
      <c r="DE39" s="20"/>
      <c r="DF39" s="36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3"/>
      <c r="DZ39" s="20"/>
      <c r="EA39" s="20"/>
      <c r="EB39" s="36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3"/>
      <c r="EV39" s="20"/>
      <c r="EW39" s="20"/>
      <c r="EX39" s="36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/>
      <c r="FN39" s="37"/>
      <c r="FO39" s="37"/>
      <c r="FP39" s="37"/>
      <c r="FQ39" s="33"/>
      <c r="FR39" s="20"/>
      <c r="FS39" s="20"/>
      <c r="FT39" s="36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3"/>
      <c r="GN39" s="20"/>
      <c r="GO39" s="20"/>
      <c r="GP39" s="36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3"/>
      <c r="HJ39" s="20"/>
      <c r="HK39" s="20"/>
      <c r="HL39" s="36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3"/>
      <c r="IF39" s="20"/>
      <c r="IG39" s="20"/>
      <c r="IH39" s="36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3"/>
      <c r="JB39" s="20"/>
      <c r="JC39" s="20"/>
      <c r="JD39" s="36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3"/>
      <c r="JX39" s="20"/>
      <c r="JY39" s="20"/>
      <c r="JZ39" s="36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3"/>
      <c r="KT39" s="20"/>
      <c r="KU39" s="20"/>
      <c r="KV39" s="36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3"/>
      <c r="LP39" s="20"/>
      <c r="LQ39" s="20"/>
      <c r="LR39" s="36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3"/>
      <c r="ML39" s="20"/>
      <c r="MM39" s="20"/>
      <c r="MN39" s="36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3"/>
      <c r="NH39" s="20"/>
      <c r="NI39" s="20"/>
      <c r="NJ39" s="36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3"/>
      <c r="OD39" s="20"/>
      <c r="OE39" s="20"/>
      <c r="OF39" s="36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  <c r="OU39" s="37"/>
      <c r="OV39" s="37"/>
      <c r="OW39" s="37"/>
      <c r="OX39" s="37"/>
      <c r="OY39" s="33"/>
      <c r="OZ39" s="20"/>
      <c r="PA39" s="20"/>
      <c r="PB39" s="36"/>
      <c r="PC39" s="37"/>
      <c r="PD39" s="37"/>
      <c r="PE39" s="37"/>
      <c r="PF39" s="37"/>
      <c r="PG39" s="37"/>
      <c r="PH39" s="37"/>
      <c r="PI39" s="37"/>
      <c r="PJ39" s="37"/>
      <c r="PK39" s="37"/>
      <c r="PL39" s="37"/>
      <c r="PM39" s="37"/>
      <c r="PN39" s="37"/>
      <c r="PO39" s="37"/>
      <c r="PP39" s="37"/>
      <c r="PQ39" s="37"/>
      <c r="PR39" s="37"/>
      <c r="PS39" s="37"/>
      <c r="PT39" s="37"/>
      <c r="PU39" s="33"/>
      <c r="PV39" s="20"/>
      <c r="PW39" s="20"/>
      <c r="PX39" s="36"/>
      <c r="PY39" s="37"/>
      <c r="PZ39" s="37"/>
      <c r="QA39" s="37"/>
      <c r="QB39" s="37"/>
      <c r="QC39" s="37"/>
      <c r="QD39" s="37"/>
      <c r="QE39" s="37"/>
      <c r="QF39" s="37"/>
      <c r="QG39" s="37"/>
      <c r="QH39" s="37"/>
      <c r="QI39" s="37"/>
      <c r="QJ39" s="37"/>
      <c r="QK39" s="37"/>
      <c r="QL39" s="37"/>
      <c r="QM39" s="37"/>
      <c r="QN39" s="37"/>
      <c r="QO39" s="37"/>
      <c r="QP39" s="37"/>
      <c r="QQ39" s="33"/>
      <c r="QR39" s="20"/>
      <c r="QS39" s="20"/>
      <c r="QT39" s="36"/>
      <c r="QU39" s="37"/>
      <c r="QV39" s="37"/>
      <c r="QW39" s="37"/>
      <c r="QX39" s="37"/>
      <c r="QY39" s="37"/>
      <c r="QZ39" s="37"/>
      <c r="RA39" s="37"/>
      <c r="RB39" s="37"/>
      <c r="RC39" s="37"/>
      <c r="RD39" s="37"/>
      <c r="RE39" s="37"/>
      <c r="RF39" s="37"/>
      <c r="RG39" s="37"/>
      <c r="RH39" s="37"/>
      <c r="RI39" s="37"/>
      <c r="RJ39" s="37"/>
      <c r="RK39" s="37"/>
      <c r="RL39" s="37"/>
      <c r="RM39" s="33"/>
      <c r="RN39" s="20"/>
      <c r="RO39" s="20"/>
      <c r="RP39" s="36"/>
      <c r="RQ39" s="37"/>
      <c r="RR39" s="37"/>
      <c r="RS39" s="37"/>
      <c r="RT39" s="37"/>
      <c r="RU39" s="37"/>
      <c r="RV39" s="37"/>
      <c r="RW39" s="37"/>
      <c r="RX39" s="37"/>
      <c r="RY39" s="37"/>
      <c r="RZ39" s="37"/>
      <c r="SA39" s="37"/>
      <c r="SB39" s="37"/>
      <c r="SC39" s="37"/>
      <c r="SD39" s="37"/>
      <c r="SE39" s="37"/>
      <c r="SF39" s="37"/>
      <c r="SG39" s="37"/>
      <c r="SH39" s="37"/>
      <c r="SI39" s="33"/>
      <c r="SJ39" s="20"/>
      <c r="SK39" s="20"/>
      <c r="SL39" s="36"/>
      <c r="SM39" s="37"/>
      <c r="SN39" s="37"/>
      <c r="SO39" s="37"/>
      <c r="SP39" s="37"/>
      <c r="SQ39" s="37"/>
      <c r="SR39" s="37"/>
      <c r="SS39" s="37"/>
      <c r="ST39" s="37"/>
      <c r="SU39" s="37"/>
      <c r="SV39" s="37"/>
      <c r="SW39" s="37"/>
      <c r="SX39" s="37"/>
      <c r="SY39" s="37"/>
      <c r="SZ39" s="37"/>
      <c r="TA39" s="37"/>
      <c r="TB39" s="37"/>
      <c r="TC39" s="37"/>
      <c r="TD39" s="37"/>
      <c r="TE39" s="33"/>
      <c r="TF39" s="20"/>
      <c r="TG39" s="20"/>
      <c r="TH39" s="36"/>
      <c r="TI39" s="37"/>
      <c r="TJ39" s="37"/>
      <c r="TK39" s="37"/>
      <c r="TL39" s="37"/>
      <c r="TM39" s="37"/>
      <c r="TN39" s="37"/>
      <c r="TO39" s="37"/>
      <c r="TP39" s="37"/>
      <c r="TQ39" s="37"/>
      <c r="TR39" s="37"/>
      <c r="TS39" s="37"/>
      <c r="TT39" s="37"/>
      <c r="TU39" s="37"/>
      <c r="TV39" s="37"/>
      <c r="TW39" s="37"/>
      <c r="TX39" s="37"/>
      <c r="TY39" s="37"/>
      <c r="TZ39" s="37"/>
      <c r="UA39" s="33"/>
      <c r="UB39" s="20"/>
      <c r="UC39" s="20"/>
      <c r="UD39" s="36"/>
      <c r="UE39" s="37"/>
      <c r="UF39" s="37"/>
      <c r="UG39" s="37"/>
      <c r="UH39" s="37"/>
      <c r="UI39" s="37"/>
      <c r="UJ39" s="37"/>
      <c r="UK39" s="37"/>
      <c r="UL39" s="37"/>
      <c r="UM39" s="37"/>
      <c r="UN39" s="37"/>
      <c r="UO39" s="37"/>
      <c r="UP39" s="37"/>
      <c r="UQ39" s="37"/>
      <c r="UR39" s="37"/>
      <c r="US39" s="37"/>
      <c r="UT39" s="37"/>
      <c r="UU39" s="37"/>
      <c r="UV39" s="37"/>
      <c r="UW39" s="33"/>
      <c r="UX39" s="20"/>
      <c r="UY39" s="20"/>
      <c r="UZ39" s="36"/>
      <c r="VA39" s="37"/>
      <c r="VB39" s="37"/>
      <c r="VC39" s="37"/>
      <c r="VD39" s="37"/>
      <c r="VE39" s="37"/>
      <c r="VF39" s="37"/>
      <c r="VG39" s="37"/>
      <c r="VH39" s="37"/>
      <c r="VI39" s="37"/>
      <c r="VJ39" s="37"/>
      <c r="VK39" s="37"/>
      <c r="VL39" s="37"/>
      <c r="VM39" s="37"/>
      <c r="VN39" s="37"/>
      <c r="VO39" s="37"/>
      <c r="VP39" s="37"/>
      <c r="VQ39" s="37"/>
      <c r="VR39" s="37"/>
      <c r="VS39" s="33"/>
      <c r="VT39" s="20"/>
      <c r="VU39" s="20"/>
      <c r="VV39" s="36"/>
      <c r="VW39" s="37"/>
      <c r="VX39" s="37"/>
      <c r="VY39" s="37"/>
      <c r="VZ39" s="37"/>
      <c r="WA39" s="37"/>
      <c r="WB39" s="37"/>
      <c r="WC39" s="37"/>
      <c r="WD39" s="37"/>
      <c r="WE39" s="37"/>
      <c r="WF39" s="37"/>
      <c r="WG39" s="37"/>
      <c r="WH39" s="37"/>
      <c r="WI39" s="37"/>
      <c r="WJ39" s="37"/>
      <c r="WK39" s="37"/>
      <c r="WL39" s="37"/>
      <c r="WM39" s="37"/>
      <c r="WN39" s="37"/>
      <c r="WO39" s="33"/>
      <c r="WP39" s="20"/>
      <c r="WQ39" s="20"/>
      <c r="WR39" s="36"/>
      <c r="WS39" s="37"/>
      <c r="WT39" s="37"/>
      <c r="WU39" s="37"/>
      <c r="WV39" s="37"/>
      <c r="WW39" s="37"/>
      <c r="WX39" s="37"/>
      <c r="WY39" s="37"/>
      <c r="WZ39" s="37"/>
      <c r="XA39" s="37"/>
      <c r="XB39" s="37"/>
      <c r="XC39" s="37"/>
      <c r="XD39" s="37"/>
      <c r="XE39" s="37"/>
      <c r="XF39" s="37"/>
      <c r="XG39" s="37"/>
      <c r="XH39" s="37"/>
      <c r="XI39" s="37"/>
      <c r="XJ39" s="37"/>
      <c r="XK39" s="33"/>
      <c r="XL39" s="20"/>
      <c r="XM39" s="20"/>
      <c r="XN39" s="36"/>
      <c r="XO39" s="37"/>
      <c r="XP39" s="37"/>
      <c r="XQ39" s="37"/>
      <c r="XR39" s="37"/>
      <c r="XS39" s="37"/>
      <c r="XT39" s="37"/>
      <c r="XU39" s="37"/>
      <c r="XV39" s="37"/>
      <c r="XW39" s="37"/>
      <c r="XX39" s="37"/>
      <c r="XY39" s="37"/>
      <c r="XZ39" s="37"/>
      <c r="YA39" s="37"/>
      <c r="YB39" s="37"/>
      <c r="YC39" s="37"/>
      <c r="YD39" s="37"/>
      <c r="YE39" s="37"/>
      <c r="YF39" s="37"/>
      <c r="YG39" s="33"/>
      <c r="YH39" s="20"/>
      <c r="YI39" s="20"/>
      <c r="YJ39" s="36"/>
      <c r="YK39" s="37"/>
      <c r="YL39" s="37"/>
      <c r="YM39" s="37"/>
      <c r="YN39" s="37"/>
      <c r="YO39" s="37"/>
      <c r="YP39" s="37"/>
      <c r="YQ39" s="37"/>
      <c r="YR39" s="37"/>
      <c r="YS39" s="37"/>
      <c r="YT39" s="37"/>
      <c r="YU39" s="37"/>
      <c r="YV39" s="37"/>
      <c r="YW39" s="37"/>
      <c r="YX39" s="37"/>
      <c r="YY39" s="37"/>
      <c r="YZ39" s="37"/>
      <c r="ZA39" s="37"/>
      <c r="ZB39" s="37"/>
      <c r="ZC39" s="33"/>
      <c r="ZD39" s="20"/>
      <c r="ZE39" s="20"/>
      <c r="ZF39" s="36"/>
      <c r="ZG39" s="37"/>
      <c r="ZH39" s="37"/>
      <c r="ZI39" s="37"/>
      <c r="ZJ39" s="37"/>
      <c r="ZK39" s="37"/>
      <c r="ZL39" s="37"/>
      <c r="ZM39" s="37"/>
      <c r="ZN39" s="37"/>
      <c r="ZO39" s="37"/>
      <c r="ZP39" s="37"/>
      <c r="ZQ39" s="37"/>
      <c r="ZR39" s="37"/>
      <c r="ZS39" s="37"/>
      <c r="ZT39" s="37"/>
      <c r="ZU39" s="37"/>
      <c r="ZV39" s="37"/>
      <c r="ZW39" s="37"/>
      <c r="ZX39" s="37"/>
      <c r="ZY39" s="33"/>
      <c r="ZZ39" s="20"/>
      <c r="AAA39" s="20"/>
      <c r="AAB39" s="36"/>
      <c r="AAC39" s="37"/>
      <c r="AAD39" s="37"/>
      <c r="AAE39" s="37"/>
      <c r="AAF39" s="37"/>
      <c r="AAG39" s="37"/>
      <c r="AAH39" s="37"/>
      <c r="AAI39" s="37"/>
      <c r="AAJ39" s="37"/>
      <c r="AAK39" s="37"/>
      <c r="AAL39" s="37"/>
      <c r="AAM39" s="37"/>
      <c r="AAN39" s="37"/>
      <c r="AAO39" s="37"/>
      <c r="AAP39" s="37"/>
      <c r="AAQ39" s="37"/>
      <c r="AAR39" s="37"/>
      <c r="AAS39" s="37"/>
      <c r="AAT39" s="37"/>
      <c r="AAU39" s="33"/>
      <c r="AAV39" s="20"/>
      <c r="AAW39" s="20"/>
      <c r="AAX39" s="36"/>
      <c r="AAY39" s="37"/>
      <c r="AAZ39" s="37"/>
      <c r="ABA39" s="37"/>
      <c r="ABB39" s="37"/>
      <c r="ABC39" s="37"/>
      <c r="ABD39" s="37"/>
      <c r="ABE39" s="37"/>
      <c r="ABF39" s="37"/>
      <c r="ABG39" s="37"/>
      <c r="ABH39" s="37"/>
      <c r="ABI39" s="37"/>
      <c r="ABJ39" s="37"/>
      <c r="ABK39" s="37"/>
      <c r="ABL39" s="37"/>
      <c r="ABM39" s="37"/>
      <c r="ABN39" s="37"/>
      <c r="ABO39" s="37"/>
      <c r="ABP39" s="37"/>
      <c r="ABQ39" s="33"/>
      <c r="ABR39" s="20"/>
      <c r="ABS39" s="20"/>
      <c r="ABT39" s="36"/>
      <c r="ABU39" s="37"/>
      <c r="ABV39" s="37"/>
      <c r="ABW39" s="37"/>
      <c r="ABX39" s="37"/>
      <c r="ABY39" s="37"/>
      <c r="ABZ39" s="37"/>
      <c r="ACA39" s="37"/>
      <c r="ACB39" s="37"/>
      <c r="ACC39" s="37"/>
      <c r="ACD39" s="37"/>
      <c r="ACE39" s="37"/>
      <c r="ACF39" s="37"/>
      <c r="ACG39" s="37"/>
      <c r="ACH39" s="37"/>
      <c r="ACI39" s="37"/>
      <c r="ACJ39" s="37"/>
      <c r="ACK39" s="37"/>
      <c r="ACL39" s="37"/>
      <c r="ACM39" s="33"/>
      <c r="ACN39" s="20"/>
      <c r="ACO39" s="20"/>
      <c r="ACP39" s="36"/>
      <c r="ACQ39" s="37"/>
      <c r="ACR39" s="37"/>
      <c r="ACS39" s="37"/>
      <c r="ACT39" s="37"/>
      <c r="ACU39" s="37"/>
      <c r="ACV39" s="37"/>
      <c r="ACW39" s="37"/>
      <c r="ACX39" s="37"/>
      <c r="ACY39" s="37"/>
      <c r="ACZ39" s="37"/>
      <c r="ADA39" s="37"/>
      <c r="ADB39" s="37"/>
      <c r="ADC39" s="37"/>
      <c r="ADD39" s="37"/>
      <c r="ADE39" s="37"/>
      <c r="ADF39" s="37"/>
      <c r="ADG39" s="37"/>
      <c r="ADH39" s="37"/>
      <c r="ADI39" s="33"/>
      <c r="ADJ39" s="20"/>
      <c r="ADK39" s="20"/>
      <c r="ADL39" s="36"/>
      <c r="ADM39" s="37"/>
      <c r="ADN39" s="37"/>
      <c r="ADO39" s="37"/>
      <c r="ADP39" s="37"/>
      <c r="ADQ39" s="37"/>
      <c r="ADR39" s="37"/>
      <c r="ADS39" s="37"/>
      <c r="ADT39" s="37"/>
      <c r="ADU39" s="37"/>
      <c r="ADV39" s="37"/>
      <c r="ADW39" s="37"/>
      <c r="ADX39" s="37"/>
      <c r="ADY39" s="37"/>
      <c r="ADZ39" s="37"/>
      <c r="AEA39" s="37"/>
      <c r="AEB39" s="37"/>
      <c r="AEC39" s="37"/>
      <c r="AED39" s="37"/>
      <c r="AEE39" s="33"/>
      <c r="AEF39" s="20"/>
      <c r="AEG39" s="20"/>
      <c r="AEH39" s="36"/>
      <c r="AEI39" s="37"/>
      <c r="AEJ39" s="37"/>
      <c r="AEK39" s="37"/>
      <c r="AEL39" s="37"/>
      <c r="AEM39" s="37"/>
      <c r="AEN39" s="37"/>
      <c r="AEO39" s="37"/>
      <c r="AEP39" s="37"/>
      <c r="AEQ39" s="37"/>
      <c r="AER39" s="37"/>
      <c r="AES39" s="37"/>
      <c r="AET39" s="37"/>
      <c r="AEU39" s="37"/>
      <c r="AEV39" s="37"/>
      <c r="AEW39" s="37"/>
      <c r="AEX39" s="37"/>
      <c r="AEY39" s="37"/>
      <c r="AEZ39" s="37"/>
      <c r="AFA39" s="33"/>
      <c r="AFB39" s="20"/>
      <c r="AFC39" s="20"/>
      <c r="AFD39" s="36"/>
      <c r="AFE39" s="37"/>
      <c r="AFF39" s="37"/>
      <c r="AFG39" s="37"/>
      <c r="AFH39" s="37"/>
      <c r="AFI39" s="37"/>
      <c r="AFJ39" s="37"/>
      <c r="AFK39" s="37"/>
      <c r="AFL39" s="37"/>
      <c r="AFM39" s="37"/>
      <c r="AFN39" s="37"/>
      <c r="AFO39" s="37"/>
      <c r="AFP39" s="37"/>
      <c r="AFQ39" s="37"/>
      <c r="AFR39" s="37"/>
      <c r="AFS39" s="37"/>
      <c r="AFT39" s="37"/>
      <c r="AFU39" s="37"/>
      <c r="AFV39" s="37"/>
      <c r="AFW39" s="33"/>
      <c r="AFX39" s="20"/>
      <c r="AFY39" s="20"/>
      <c r="AFZ39" s="36"/>
      <c r="AGA39" s="37"/>
      <c r="AGB39" s="37"/>
      <c r="AGC39" s="37"/>
      <c r="AGD39" s="37"/>
      <c r="AGE39" s="37"/>
      <c r="AGF39" s="37"/>
      <c r="AGG39" s="37"/>
      <c r="AGH39" s="37"/>
      <c r="AGI39" s="37"/>
      <c r="AGJ39" s="37"/>
      <c r="AGK39" s="37"/>
      <c r="AGL39" s="37"/>
      <c r="AGM39" s="37"/>
      <c r="AGN39" s="37"/>
      <c r="AGO39" s="37"/>
      <c r="AGP39" s="37"/>
      <c r="AGQ39" s="37"/>
      <c r="AGR39" s="37"/>
      <c r="AGS39" s="33"/>
      <c r="AGT39" s="20"/>
      <c r="AGU39" s="20"/>
      <c r="AGV39" s="36"/>
      <c r="AGW39" s="37"/>
      <c r="AGX39" s="37"/>
      <c r="AGY39" s="37"/>
      <c r="AGZ39" s="37"/>
      <c r="AHA39" s="37"/>
      <c r="AHB39" s="37"/>
      <c r="AHC39" s="37"/>
      <c r="AHD39" s="37"/>
      <c r="AHE39" s="37"/>
      <c r="AHF39" s="37"/>
      <c r="AHG39" s="37"/>
      <c r="AHH39" s="37"/>
      <c r="AHI39" s="37"/>
      <c r="AHJ39" s="37"/>
      <c r="AHK39" s="37"/>
      <c r="AHL39" s="37"/>
      <c r="AHM39" s="37"/>
      <c r="AHN39" s="37"/>
      <c r="AHO39" s="33"/>
      <c r="AHP39" s="20"/>
      <c r="AHQ39" s="20"/>
      <c r="AHR39" s="36"/>
      <c r="AHS39" s="37"/>
      <c r="AHT39" s="37"/>
      <c r="AHU39" s="37"/>
      <c r="AHV39" s="37"/>
      <c r="AHW39" s="37"/>
      <c r="AHX39" s="37"/>
      <c r="AHY39" s="37"/>
      <c r="AHZ39" s="37"/>
      <c r="AIA39" s="37"/>
      <c r="AIB39" s="37"/>
      <c r="AIC39" s="37"/>
      <c r="AID39" s="37"/>
      <c r="AIE39" s="37"/>
      <c r="AIF39" s="37"/>
      <c r="AIG39" s="37"/>
      <c r="AIH39" s="37"/>
      <c r="AII39" s="37"/>
      <c r="AIJ39" s="37"/>
      <c r="AIK39" s="33"/>
      <c r="AIL39" s="20"/>
      <c r="AIM39" s="20"/>
      <c r="AIN39" s="36"/>
      <c r="AIO39" s="37"/>
      <c r="AIP39" s="37"/>
      <c r="AIQ39" s="37"/>
      <c r="AIR39" s="37"/>
      <c r="AIS39" s="37"/>
      <c r="AIT39" s="37"/>
      <c r="AIU39" s="37"/>
      <c r="AIV39" s="37"/>
      <c r="AIW39" s="37"/>
      <c r="AIX39" s="37"/>
      <c r="AIY39" s="37"/>
      <c r="AIZ39" s="37"/>
      <c r="AJA39" s="37"/>
      <c r="AJB39" s="37"/>
      <c r="AJC39" s="37"/>
      <c r="AJD39" s="37"/>
      <c r="AJE39" s="37"/>
      <c r="AJF39" s="37"/>
      <c r="AJG39" s="33"/>
      <c r="AJH39" s="20"/>
      <c r="AJI39" s="20"/>
      <c r="AJJ39" s="36"/>
      <c r="AJK39" s="37"/>
      <c r="AJL39" s="37"/>
      <c r="AJM39" s="37"/>
      <c r="AJN39" s="37"/>
      <c r="AJO39" s="37"/>
      <c r="AJP39" s="37"/>
      <c r="AJQ39" s="37"/>
      <c r="AJR39" s="37"/>
      <c r="AJS39" s="37"/>
      <c r="AJT39" s="37"/>
      <c r="AJU39" s="37"/>
      <c r="AJV39" s="37"/>
      <c r="AJW39" s="37"/>
      <c r="AJX39" s="37"/>
      <c r="AJY39" s="37"/>
      <c r="AJZ39" s="37"/>
      <c r="AKA39" s="37"/>
      <c r="AKB39" s="37"/>
      <c r="AKC39" s="33"/>
      <c r="AKD39" s="20"/>
      <c r="AKE39" s="20"/>
      <c r="AKF39" s="36"/>
      <c r="AKG39" s="37"/>
      <c r="AKH39" s="37"/>
      <c r="AKI39" s="37"/>
      <c r="AKJ39" s="37"/>
      <c r="AKK39" s="37"/>
      <c r="AKL39" s="37"/>
      <c r="AKM39" s="37"/>
      <c r="AKN39" s="37"/>
      <c r="AKO39" s="37"/>
      <c r="AKP39" s="37"/>
      <c r="AKQ39" s="37"/>
      <c r="AKR39" s="37"/>
      <c r="AKS39" s="37"/>
      <c r="AKT39" s="37"/>
      <c r="AKU39" s="37"/>
      <c r="AKV39" s="37"/>
      <c r="AKW39" s="37"/>
      <c r="AKX39" s="37"/>
      <c r="AKY39" s="33"/>
      <c r="AKZ39" s="20"/>
      <c r="ALA39" s="20"/>
      <c r="ALB39" s="36"/>
      <c r="ALC39" s="37"/>
      <c r="ALD39" s="37"/>
      <c r="ALE39" s="37"/>
      <c r="ALF39" s="37"/>
      <c r="ALG39" s="37"/>
      <c r="ALH39" s="37"/>
      <c r="ALI39" s="37"/>
      <c r="ALJ39" s="37"/>
      <c r="ALK39" s="37"/>
      <c r="ALL39" s="37"/>
      <c r="ALM39" s="37"/>
      <c r="ALN39" s="37"/>
      <c r="ALO39" s="37"/>
      <c r="ALP39" s="37"/>
      <c r="ALQ39" s="37"/>
      <c r="ALR39" s="37"/>
      <c r="ALS39" s="37"/>
      <c r="ALT39" s="37"/>
      <c r="ALU39" s="33"/>
      <c r="ALV39" s="20"/>
      <c r="ALW39" s="20"/>
      <c r="ALX39" s="36"/>
      <c r="ALY39" s="37"/>
      <c r="ALZ39" s="37"/>
      <c r="AMA39" s="37"/>
      <c r="AMB39" s="37"/>
      <c r="AMC39" s="37"/>
      <c r="AMD39" s="37"/>
      <c r="AME39" s="37"/>
      <c r="AMF39" s="37"/>
      <c r="AMG39" s="37"/>
      <c r="AMH39" s="37"/>
      <c r="AMI39" s="37"/>
      <c r="AMJ39" s="37"/>
      <c r="AMK39" s="37"/>
      <c r="AML39" s="37"/>
      <c r="AMM39" s="37"/>
      <c r="AMN39" s="37"/>
      <c r="AMO39" s="37"/>
      <c r="AMP39" s="37"/>
      <c r="AMQ39" s="33"/>
      <c r="AMR39" s="20"/>
      <c r="AMS39" s="20"/>
      <c r="AMT39" s="36"/>
      <c r="AMU39" s="37"/>
      <c r="AMV39" s="37"/>
      <c r="AMW39" s="37"/>
      <c r="AMX39" s="37"/>
      <c r="AMY39" s="37"/>
      <c r="AMZ39" s="37"/>
      <c r="ANA39" s="37"/>
      <c r="ANB39" s="37"/>
      <c r="ANC39" s="37"/>
      <c r="AND39" s="37"/>
      <c r="ANE39" s="37"/>
      <c r="ANF39" s="37"/>
      <c r="ANG39" s="37"/>
      <c r="ANH39" s="37"/>
      <c r="ANI39" s="37"/>
      <c r="ANJ39" s="37"/>
      <c r="ANK39" s="37"/>
      <c r="ANL39" s="37"/>
      <c r="ANM39" s="33"/>
      <c r="ANN39" s="20"/>
      <c r="ANO39" s="20"/>
      <c r="ANP39" s="36"/>
      <c r="ANQ39" s="37"/>
      <c r="ANR39" s="37"/>
      <c r="ANS39" s="37"/>
      <c r="ANT39" s="37"/>
      <c r="ANU39" s="37"/>
      <c r="ANV39" s="37"/>
      <c r="ANW39" s="37"/>
      <c r="ANX39" s="37"/>
      <c r="ANY39" s="37"/>
      <c r="ANZ39" s="37"/>
      <c r="AOA39" s="37"/>
      <c r="AOB39" s="37"/>
      <c r="AOC39" s="37"/>
      <c r="AOD39" s="37"/>
      <c r="AOE39" s="37"/>
      <c r="AOF39" s="37"/>
      <c r="AOG39" s="37"/>
      <c r="AOH39" s="37"/>
      <c r="AOI39" s="33"/>
      <c r="AOJ39" s="20"/>
      <c r="AOK39" s="20"/>
      <c r="AOL39" s="36"/>
      <c r="AOM39" s="37"/>
      <c r="AON39" s="37"/>
      <c r="AOO39" s="37"/>
      <c r="AOP39" s="37"/>
      <c r="AOQ39" s="37"/>
      <c r="AOR39" s="37"/>
      <c r="AOS39" s="37"/>
      <c r="AOT39" s="37"/>
      <c r="AOU39" s="37"/>
      <c r="AOV39" s="37"/>
      <c r="AOW39" s="37"/>
      <c r="AOX39" s="37"/>
      <c r="AOY39" s="37"/>
      <c r="AOZ39" s="37"/>
      <c r="APA39" s="37"/>
      <c r="APB39" s="37"/>
      <c r="APC39" s="37"/>
      <c r="APD39" s="37"/>
      <c r="APE39" s="33"/>
      <c r="APF39" s="20"/>
      <c r="APG39" s="20"/>
      <c r="APH39" s="36"/>
      <c r="API39" s="37"/>
      <c r="APJ39" s="37"/>
      <c r="APK39" s="37"/>
      <c r="APL39" s="37"/>
      <c r="APM39" s="37"/>
      <c r="APN39" s="37"/>
      <c r="APO39" s="37"/>
      <c r="APP39" s="37"/>
      <c r="APQ39" s="37"/>
      <c r="APR39" s="37"/>
      <c r="APS39" s="37"/>
      <c r="APT39" s="37"/>
      <c r="APU39" s="37"/>
      <c r="APV39" s="37"/>
      <c r="APW39" s="37"/>
      <c r="APX39" s="37"/>
      <c r="APY39" s="37"/>
      <c r="APZ39" s="37"/>
      <c r="AQA39" s="33"/>
      <c r="AQB39" s="20"/>
      <c r="AQC39" s="20"/>
      <c r="AQD39" s="36"/>
      <c r="AQE39" s="37"/>
      <c r="AQF39" s="37"/>
      <c r="AQG39" s="37"/>
      <c r="AQH39" s="37"/>
      <c r="AQI39" s="37"/>
      <c r="AQJ39" s="37"/>
      <c r="AQK39" s="37"/>
      <c r="AQL39" s="37"/>
      <c r="AQM39" s="37"/>
      <c r="AQN39" s="37"/>
      <c r="AQO39" s="37"/>
      <c r="AQP39" s="37"/>
      <c r="AQQ39" s="37"/>
      <c r="AQR39" s="37"/>
      <c r="AQS39" s="37"/>
      <c r="AQT39" s="37"/>
      <c r="AQU39" s="37"/>
      <c r="AQV39" s="37"/>
      <c r="AQW39" s="33"/>
      <c r="AQX39" s="20"/>
      <c r="AQY39" s="20"/>
      <c r="AQZ39" s="36"/>
      <c r="ARA39" s="37"/>
      <c r="ARB39" s="37"/>
      <c r="ARC39" s="37"/>
      <c r="ARD39" s="37"/>
      <c r="ARE39" s="37"/>
      <c r="ARF39" s="37"/>
      <c r="ARG39" s="37"/>
      <c r="ARH39" s="37"/>
      <c r="ARI39" s="37"/>
      <c r="ARJ39" s="37"/>
      <c r="ARK39" s="37"/>
      <c r="ARL39" s="37"/>
      <c r="ARM39" s="37"/>
      <c r="ARN39" s="37"/>
      <c r="ARO39" s="37"/>
      <c r="ARP39" s="37"/>
      <c r="ARQ39" s="37"/>
      <c r="ARR39" s="37"/>
      <c r="ARS39" s="33"/>
      <c r="ART39" s="20"/>
      <c r="ARU39" s="20"/>
      <c r="ARV39" s="36"/>
      <c r="ARW39" s="37"/>
      <c r="ARX39" s="37"/>
      <c r="ARY39" s="37"/>
      <c r="ARZ39" s="37"/>
      <c r="ASA39" s="37"/>
      <c r="ASB39" s="37"/>
      <c r="ASC39" s="37"/>
      <c r="ASD39" s="37"/>
      <c r="ASE39" s="37"/>
      <c r="ASF39" s="37"/>
      <c r="ASG39" s="37"/>
      <c r="ASH39" s="37"/>
      <c r="ASI39" s="37"/>
      <c r="ASJ39" s="37"/>
      <c r="ASK39" s="37"/>
      <c r="ASL39" s="37"/>
      <c r="ASM39" s="37"/>
      <c r="ASN39" s="37"/>
      <c r="ASO39" s="33"/>
      <c r="ASP39" s="20"/>
      <c r="ASQ39" s="20"/>
      <c r="ASR39" s="36"/>
      <c r="ASS39" s="37"/>
      <c r="AST39" s="37"/>
      <c r="ASU39" s="37"/>
      <c r="ASV39" s="37"/>
      <c r="ASW39" s="37"/>
      <c r="ASX39" s="37"/>
      <c r="ASY39" s="37"/>
      <c r="ASZ39" s="37"/>
      <c r="ATA39" s="37"/>
      <c r="ATB39" s="37"/>
      <c r="ATC39" s="37"/>
      <c r="ATD39" s="37"/>
      <c r="ATE39" s="37"/>
      <c r="ATF39" s="37"/>
      <c r="ATG39" s="37"/>
      <c r="ATH39" s="37"/>
      <c r="ATI39" s="37"/>
      <c r="ATJ39" s="37"/>
      <c r="ATK39" s="33"/>
      <c r="ATL39" s="20"/>
      <c r="ATM39" s="20"/>
      <c r="ATN39" s="36"/>
      <c r="ATO39" s="37"/>
      <c r="ATP39" s="37"/>
      <c r="ATQ39" s="37"/>
      <c r="ATR39" s="37"/>
      <c r="ATS39" s="37"/>
      <c r="ATT39" s="37"/>
      <c r="ATU39" s="37"/>
      <c r="ATV39" s="37"/>
      <c r="ATW39" s="37"/>
      <c r="ATX39" s="37"/>
      <c r="ATY39" s="37"/>
      <c r="ATZ39" s="37"/>
      <c r="AUA39" s="37"/>
      <c r="AUB39" s="37"/>
      <c r="AUC39" s="37"/>
      <c r="AUD39" s="37"/>
      <c r="AUE39" s="37"/>
      <c r="AUF39" s="37"/>
      <c r="AUG39" s="33"/>
      <c r="AUH39" s="20"/>
      <c r="AUI39" s="20"/>
      <c r="AUJ39" s="36"/>
      <c r="AUK39" s="37"/>
      <c r="AUL39" s="37"/>
      <c r="AUM39" s="37"/>
      <c r="AUN39" s="37"/>
      <c r="AUO39" s="37"/>
      <c r="AUP39" s="37"/>
      <c r="AUQ39" s="37"/>
      <c r="AUR39" s="37"/>
      <c r="AUS39" s="37"/>
      <c r="AUT39" s="37"/>
      <c r="AUU39" s="37"/>
      <c r="AUV39" s="37"/>
      <c r="AUW39" s="37"/>
      <c r="AUX39" s="37"/>
      <c r="AUY39" s="37"/>
      <c r="AUZ39" s="37"/>
      <c r="AVA39" s="37"/>
      <c r="AVB39" s="37"/>
      <c r="AVC39" s="33"/>
      <c r="AVD39" s="20"/>
      <c r="AVE39" s="20"/>
      <c r="AVF39" s="36"/>
      <c r="AVG39" s="37"/>
      <c r="AVH39" s="37"/>
      <c r="AVI39" s="37"/>
      <c r="AVJ39" s="37"/>
      <c r="AVK39" s="37"/>
      <c r="AVL39" s="37"/>
      <c r="AVM39" s="37"/>
      <c r="AVN39" s="37"/>
      <c r="AVO39" s="37"/>
      <c r="AVP39" s="37"/>
      <c r="AVQ39" s="37"/>
      <c r="AVR39" s="37"/>
      <c r="AVS39" s="37"/>
      <c r="AVT39" s="37"/>
      <c r="AVU39" s="37"/>
      <c r="AVV39" s="37"/>
      <c r="AVW39" s="37"/>
      <c r="AVX39" s="37"/>
      <c r="AVY39" s="33"/>
      <c r="AVZ39" s="20"/>
      <c r="AWA39" s="20"/>
      <c r="AWB39" s="36"/>
      <c r="AWC39" s="37"/>
      <c r="AWD39" s="37"/>
      <c r="AWE39" s="37"/>
      <c r="AWF39" s="37"/>
      <c r="AWG39" s="37"/>
      <c r="AWH39" s="37"/>
      <c r="AWI39" s="37"/>
      <c r="AWJ39" s="37"/>
      <c r="AWK39" s="37"/>
      <c r="AWL39" s="37"/>
      <c r="AWM39" s="37"/>
      <c r="AWN39" s="37"/>
      <c r="AWO39" s="37"/>
      <c r="AWP39" s="37"/>
      <c r="AWQ39" s="37"/>
      <c r="AWR39" s="37"/>
      <c r="AWS39" s="37"/>
      <c r="AWT39" s="37"/>
      <c r="AWU39" s="33"/>
      <c r="AWV39" s="20"/>
      <c r="AWW39" s="20"/>
      <c r="AWX39" s="36"/>
      <c r="AWY39" s="37"/>
      <c r="AWZ39" s="37"/>
      <c r="AXA39" s="37"/>
      <c r="AXB39" s="37"/>
      <c r="AXC39" s="37"/>
      <c r="AXD39" s="37"/>
      <c r="AXE39" s="37"/>
      <c r="AXF39" s="37"/>
      <c r="AXG39" s="37"/>
      <c r="AXH39" s="37"/>
      <c r="AXI39" s="37"/>
      <c r="AXJ39" s="37"/>
      <c r="AXK39" s="37"/>
      <c r="AXL39" s="37"/>
      <c r="AXM39" s="37"/>
      <c r="AXN39" s="37"/>
      <c r="AXO39" s="37"/>
      <c r="AXP39" s="37"/>
      <c r="AXQ39" s="33"/>
      <c r="AXR39" s="20"/>
      <c r="AXS39" s="20"/>
      <c r="AXT39" s="36"/>
      <c r="AXU39" s="37"/>
      <c r="AXV39" s="37"/>
      <c r="AXW39" s="37"/>
      <c r="AXX39" s="37"/>
      <c r="AXY39" s="37"/>
      <c r="AXZ39" s="37"/>
      <c r="AYA39" s="37"/>
      <c r="AYB39" s="37"/>
      <c r="AYC39" s="37"/>
      <c r="AYD39" s="37"/>
      <c r="AYE39" s="37"/>
      <c r="AYF39" s="37"/>
      <c r="AYG39" s="37"/>
      <c r="AYH39" s="37"/>
      <c r="AYI39" s="37"/>
      <c r="AYJ39" s="37"/>
      <c r="AYK39" s="37"/>
      <c r="AYL39" s="37"/>
      <c r="AYM39" s="33"/>
      <c r="AYN39" s="20"/>
      <c r="AYO39" s="20"/>
      <c r="AYP39" s="36"/>
      <c r="AYQ39" s="37"/>
      <c r="AYR39" s="37"/>
      <c r="AYS39" s="37"/>
      <c r="AYT39" s="37"/>
      <c r="AYU39" s="37"/>
      <c r="AYV39" s="37"/>
      <c r="AYW39" s="37"/>
      <c r="AYX39" s="37"/>
      <c r="AYY39" s="37"/>
      <c r="AYZ39" s="37"/>
      <c r="AZA39" s="37"/>
      <c r="AZB39" s="37"/>
      <c r="AZC39" s="37"/>
      <c r="AZD39" s="37"/>
      <c r="AZE39" s="37"/>
      <c r="AZF39" s="37"/>
      <c r="AZG39" s="37"/>
      <c r="AZH39" s="37"/>
      <c r="AZI39" s="33"/>
      <c r="AZJ39" s="20"/>
      <c r="AZK39" s="20"/>
      <c r="AZL39" s="36"/>
      <c r="AZM39" s="37"/>
      <c r="AZN39" s="37"/>
      <c r="AZO39" s="37"/>
      <c r="AZP39" s="37"/>
      <c r="AZQ39" s="37"/>
      <c r="AZR39" s="37"/>
      <c r="AZS39" s="37"/>
      <c r="AZT39" s="37"/>
      <c r="AZU39" s="37"/>
      <c r="AZV39" s="37"/>
      <c r="AZW39" s="37"/>
      <c r="AZX39" s="37"/>
      <c r="AZY39" s="37"/>
      <c r="AZZ39" s="37"/>
      <c r="BAA39" s="37"/>
      <c r="BAB39" s="37"/>
      <c r="BAC39" s="37"/>
      <c r="BAD39" s="37"/>
      <c r="BAE39" s="33"/>
      <c r="BAF39" s="20"/>
      <c r="BAG39" s="20"/>
      <c r="BAH39" s="36"/>
      <c r="BAI39" s="37"/>
      <c r="BAJ39" s="37"/>
      <c r="BAK39" s="37"/>
      <c r="BAL39" s="37"/>
      <c r="BAM39" s="37"/>
      <c r="BAN39" s="37"/>
      <c r="BAO39" s="37"/>
      <c r="BAP39" s="37"/>
      <c r="BAQ39" s="37"/>
      <c r="BAR39" s="37"/>
      <c r="BAS39" s="37"/>
      <c r="BAT39" s="37"/>
      <c r="BAU39" s="37"/>
      <c r="BAV39" s="37"/>
      <c r="BAW39" s="37"/>
      <c r="BAX39" s="37"/>
      <c r="BAY39" s="37"/>
      <c r="BAZ39" s="37"/>
      <c r="BBA39" s="33"/>
      <c r="BBB39" s="20"/>
      <c r="BBC39" s="20"/>
      <c r="BBD39" s="36"/>
      <c r="BBE39" s="37"/>
      <c r="BBF39" s="37"/>
      <c r="BBG39" s="37"/>
      <c r="BBH39" s="37"/>
      <c r="BBI39" s="37"/>
      <c r="BBJ39" s="37"/>
      <c r="BBK39" s="37"/>
      <c r="BBL39" s="37"/>
      <c r="BBM39" s="37"/>
      <c r="BBN39" s="37"/>
      <c r="BBO39" s="37"/>
      <c r="BBP39" s="37"/>
      <c r="BBQ39" s="37"/>
      <c r="BBR39" s="37"/>
      <c r="BBS39" s="37"/>
      <c r="BBT39" s="37"/>
      <c r="BBU39" s="37"/>
      <c r="BBV39" s="37"/>
      <c r="BBW39" s="33"/>
      <c r="BBX39" s="20"/>
      <c r="BBY39" s="20"/>
      <c r="BBZ39" s="36"/>
      <c r="BCA39" s="37"/>
      <c r="BCB39" s="37"/>
      <c r="BCC39" s="37"/>
      <c r="BCD39" s="37"/>
      <c r="BCE39" s="37"/>
      <c r="BCF39" s="37"/>
      <c r="BCG39" s="37"/>
      <c r="BCH39" s="37"/>
      <c r="BCI39" s="37"/>
      <c r="BCJ39" s="37"/>
      <c r="BCK39" s="37"/>
      <c r="BCL39" s="37"/>
      <c r="BCM39" s="37"/>
      <c r="BCN39" s="37"/>
      <c r="BCO39" s="37"/>
      <c r="BCP39" s="37"/>
      <c r="BCQ39" s="37"/>
      <c r="BCR39" s="37"/>
      <c r="BCS39" s="33"/>
      <c r="BCT39" s="20"/>
      <c r="BCU39" s="20"/>
      <c r="BCV39" s="36"/>
      <c r="BCW39" s="37"/>
      <c r="BCX39" s="37"/>
      <c r="BCY39" s="37"/>
      <c r="BCZ39" s="37"/>
      <c r="BDA39" s="37"/>
      <c r="BDB39" s="37"/>
      <c r="BDC39" s="37"/>
      <c r="BDD39" s="37"/>
      <c r="BDE39" s="37"/>
      <c r="BDF39" s="37"/>
      <c r="BDG39" s="37"/>
      <c r="BDH39" s="37"/>
      <c r="BDI39" s="37"/>
      <c r="BDJ39" s="37"/>
      <c r="BDK39" s="37"/>
      <c r="BDL39" s="37"/>
      <c r="BDM39" s="37"/>
      <c r="BDN39" s="37"/>
      <c r="BDO39" s="33"/>
      <c r="BDP39" s="20"/>
      <c r="BDQ39" s="20"/>
      <c r="BDR39" s="36"/>
      <c r="BDS39" s="37"/>
      <c r="BDT39" s="37"/>
      <c r="BDU39" s="37"/>
      <c r="BDV39" s="37"/>
      <c r="BDW39" s="37"/>
      <c r="BDX39" s="37"/>
      <c r="BDY39" s="37"/>
      <c r="BDZ39" s="37"/>
      <c r="BEA39" s="37"/>
      <c r="BEB39" s="37"/>
      <c r="BEC39" s="37"/>
      <c r="BED39" s="37"/>
      <c r="BEE39" s="37"/>
      <c r="BEF39" s="37"/>
      <c r="BEG39" s="37"/>
      <c r="BEH39" s="37"/>
      <c r="BEI39" s="37"/>
      <c r="BEJ39" s="37"/>
      <c r="BEK39" s="33"/>
      <c r="BEL39" s="20"/>
      <c r="BEM39" s="20"/>
      <c r="BEN39" s="36"/>
      <c r="BEO39" s="37"/>
      <c r="BEP39" s="37"/>
      <c r="BEQ39" s="37"/>
      <c r="BER39" s="37"/>
      <c r="BES39" s="37"/>
      <c r="BET39" s="37"/>
      <c r="BEU39" s="37"/>
      <c r="BEV39" s="37"/>
      <c r="BEW39" s="37"/>
      <c r="BEX39" s="37"/>
      <c r="BEY39" s="37"/>
      <c r="BEZ39" s="37"/>
      <c r="BFA39" s="37"/>
      <c r="BFB39" s="37"/>
      <c r="BFC39" s="37"/>
      <c r="BFD39" s="37"/>
      <c r="BFE39" s="37"/>
      <c r="BFF39" s="37"/>
      <c r="BFG39" s="33"/>
      <c r="BFH39" s="20"/>
      <c r="BFI39" s="20"/>
      <c r="BFJ39" s="36"/>
      <c r="BFK39" s="37"/>
      <c r="BFL39" s="37"/>
      <c r="BFM39" s="37"/>
      <c r="BFN39" s="37"/>
      <c r="BFO39" s="37"/>
      <c r="BFP39" s="37"/>
      <c r="BFQ39" s="37"/>
      <c r="BFR39" s="37"/>
      <c r="BFS39" s="37"/>
      <c r="BFT39" s="37"/>
      <c r="BFU39" s="37"/>
      <c r="BFV39" s="37"/>
      <c r="BFW39" s="37"/>
      <c r="BFX39" s="37"/>
      <c r="BFY39" s="37"/>
      <c r="BFZ39" s="37"/>
      <c r="BGA39" s="37"/>
      <c r="BGB39" s="37"/>
      <c r="BGC39" s="33"/>
      <c r="BGD39" s="20"/>
      <c r="BGE39" s="20"/>
      <c r="BGF39" s="36"/>
      <c r="BGG39" s="37"/>
      <c r="BGH39" s="37"/>
      <c r="BGI39" s="37"/>
      <c r="BGJ39" s="37"/>
      <c r="BGK39" s="37"/>
      <c r="BGL39" s="37"/>
      <c r="BGM39" s="37"/>
      <c r="BGN39" s="37"/>
      <c r="BGO39" s="37"/>
      <c r="BGP39" s="37"/>
      <c r="BGQ39" s="37"/>
      <c r="BGR39" s="37"/>
      <c r="BGS39" s="37"/>
      <c r="BGT39" s="37"/>
      <c r="BGU39" s="37"/>
      <c r="BGV39" s="37"/>
      <c r="BGW39" s="37"/>
      <c r="BGX39" s="37"/>
      <c r="BGY39" s="33"/>
      <c r="BGZ39" s="20"/>
      <c r="BHA39" s="20"/>
      <c r="BHB39" s="36"/>
      <c r="BHC39" s="37"/>
      <c r="BHD39" s="37"/>
      <c r="BHE39" s="37"/>
      <c r="BHF39" s="37"/>
      <c r="BHG39" s="37"/>
      <c r="BHH39" s="37"/>
      <c r="BHI39" s="37"/>
      <c r="BHJ39" s="37"/>
      <c r="BHK39" s="37"/>
      <c r="BHL39" s="37"/>
      <c r="BHM39" s="37"/>
      <c r="BHN39" s="37"/>
      <c r="BHO39" s="37"/>
      <c r="BHP39" s="37"/>
      <c r="BHQ39" s="37"/>
      <c r="BHR39" s="37"/>
      <c r="BHS39" s="37"/>
      <c r="BHT39" s="37"/>
      <c r="BHU39" s="33"/>
      <c r="BHV39" s="20"/>
      <c r="BHW39" s="20"/>
      <c r="BHX39" s="36"/>
      <c r="BHY39" s="37"/>
      <c r="BHZ39" s="37"/>
      <c r="BIA39" s="37"/>
      <c r="BIB39" s="37"/>
      <c r="BIC39" s="37"/>
      <c r="BID39" s="37"/>
      <c r="BIE39" s="37"/>
      <c r="BIF39" s="37"/>
      <c r="BIG39" s="37"/>
      <c r="BIH39" s="37"/>
      <c r="BII39" s="37"/>
      <c r="BIJ39" s="37"/>
      <c r="BIK39" s="37"/>
      <c r="BIL39" s="37"/>
      <c r="BIM39" s="37"/>
      <c r="BIN39" s="37"/>
      <c r="BIO39" s="37"/>
      <c r="BIP39" s="37"/>
      <c r="BIQ39" s="33"/>
      <c r="BIR39" s="20"/>
      <c r="BIS39" s="20"/>
      <c r="BIT39" s="36"/>
      <c r="BIU39" s="37"/>
      <c r="BIV39" s="37"/>
      <c r="BIW39" s="37"/>
      <c r="BIX39" s="37"/>
      <c r="BIY39" s="37"/>
      <c r="BIZ39" s="37"/>
      <c r="BJA39" s="37"/>
      <c r="BJB39" s="37"/>
      <c r="BJC39" s="37"/>
      <c r="BJD39" s="37"/>
      <c r="BJE39" s="37"/>
      <c r="BJF39" s="37"/>
      <c r="BJG39" s="37"/>
      <c r="BJH39" s="37"/>
      <c r="BJI39" s="37"/>
      <c r="BJJ39" s="37"/>
      <c r="BJK39" s="37"/>
      <c r="BJL39" s="37"/>
      <c r="BJM39" s="33"/>
      <c r="BJN39" s="20"/>
      <c r="BJO39" s="20"/>
      <c r="BJP39" s="36"/>
      <c r="BJQ39" s="37"/>
      <c r="BJR39" s="37"/>
      <c r="BJS39" s="37"/>
      <c r="BJT39" s="37"/>
      <c r="BJU39" s="37"/>
      <c r="BJV39" s="37"/>
      <c r="BJW39" s="37"/>
      <c r="BJX39" s="37"/>
      <c r="BJY39" s="37"/>
      <c r="BJZ39" s="37"/>
      <c r="BKA39" s="37"/>
      <c r="BKB39" s="37"/>
      <c r="BKC39" s="37"/>
      <c r="BKD39" s="37"/>
      <c r="BKE39" s="37"/>
      <c r="BKF39" s="37"/>
      <c r="BKG39" s="37"/>
      <c r="BKH39" s="37"/>
      <c r="BKI39" s="33"/>
      <c r="BKJ39" s="20"/>
      <c r="BKK39" s="20"/>
      <c r="BKL39" s="36"/>
      <c r="BKM39" s="37"/>
      <c r="BKN39" s="37"/>
      <c r="BKO39" s="37"/>
      <c r="BKP39" s="37"/>
      <c r="BKQ39" s="37"/>
      <c r="BKR39" s="37"/>
      <c r="BKS39" s="37"/>
      <c r="BKT39" s="37"/>
      <c r="BKU39" s="37"/>
      <c r="BKV39" s="37"/>
      <c r="BKW39" s="37"/>
      <c r="BKX39" s="37"/>
      <c r="BKY39" s="37"/>
      <c r="BKZ39" s="37"/>
      <c r="BLA39" s="37"/>
      <c r="BLB39" s="37"/>
      <c r="BLC39" s="37"/>
      <c r="BLD39" s="37"/>
      <c r="BLE39" s="33"/>
      <c r="BLF39" s="20"/>
      <c r="BLG39" s="20"/>
      <c r="BLH39" s="36"/>
      <c r="BLI39" s="37"/>
      <c r="BLJ39" s="37"/>
      <c r="BLK39" s="37"/>
      <c r="BLL39" s="37"/>
      <c r="BLM39" s="37"/>
      <c r="BLN39" s="37"/>
      <c r="BLO39" s="37"/>
      <c r="BLP39" s="37"/>
      <c r="BLQ39" s="37"/>
      <c r="BLR39" s="37"/>
      <c r="BLS39" s="37"/>
      <c r="BLT39" s="37"/>
      <c r="BLU39" s="37"/>
      <c r="BLV39" s="37"/>
      <c r="BLW39" s="37"/>
      <c r="BLX39" s="37"/>
      <c r="BLY39" s="37"/>
      <c r="BLZ39" s="37"/>
      <c r="BMA39" s="33"/>
      <c r="BMB39" s="20"/>
      <c r="BMC39" s="20"/>
      <c r="BMD39" s="36"/>
      <c r="BME39" s="37"/>
      <c r="BMF39" s="37"/>
      <c r="BMG39" s="37"/>
      <c r="BMH39" s="37"/>
      <c r="BMI39" s="37"/>
      <c r="BMJ39" s="37"/>
      <c r="BMK39" s="37"/>
      <c r="BML39" s="37"/>
      <c r="BMM39" s="37"/>
      <c r="BMN39" s="37"/>
      <c r="BMO39" s="37"/>
      <c r="BMP39" s="37"/>
      <c r="BMQ39" s="37"/>
      <c r="BMR39" s="37"/>
      <c r="BMS39" s="37"/>
      <c r="BMT39" s="37"/>
      <c r="BMU39" s="37"/>
      <c r="BMV39" s="37"/>
      <c r="BMW39" s="33"/>
      <c r="BMX39" s="20"/>
      <c r="BMY39" s="20"/>
      <c r="BMZ39" s="36"/>
      <c r="BNA39" s="37"/>
      <c r="BNB39" s="37"/>
      <c r="BNC39" s="37"/>
      <c r="BND39" s="37"/>
      <c r="BNE39" s="37"/>
      <c r="BNF39" s="37"/>
      <c r="BNG39" s="37"/>
      <c r="BNH39" s="37"/>
      <c r="BNI39" s="37"/>
      <c r="BNJ39" s="37"/>
      <c r="BNK39" s="37"/>
      <c r="BNL39" s="37"/>
      <c r="BNM39" s="37"/>
      <c r="BNN39" s="37"/>
      <c r="BNO39" s="37"/>
      <c r="BNP39" s="37"/>
      <c r="BNQ39" s="37"/>
      <c r="BNR39" s="37"/>
      <c r="BNS39" s="33"/>
      <c r="BNT39" s="20"/>
      <c r="BNU39" s="20"/>
      <c r="BNV39" s="36"/>
      <c r="BNW39" s="37"/>
      <c r="BNX39" s="37"/>
      <c r="BNY39" s="37"/>
      <c r="BNZ39" s="37"/>
      <c r="BOA39" s="37"/>
      <c r="BOB39" s="37"/>
      <c r="BOC39" s="37"/>
      <c r="BOD39" s="37"/>
      <c r="BOE39" s="37"/>
      <c r="BOF39" s="37"/>
      <c r="BOG39" s="37"/>
      <c r="BOH39" s="37"/>
      <c r="BOI39" s="37"/>
      <c r="BOJ39" s="37"/>
      <c r="BOK39" s="37"/>
      <c r="BOL39" s="37"/>
      <c r="BOM39" s="37"/>
      <c r="BON39" s="37"/>
      <c r="BOO39" s="33"/>
      <c r="BOP39" s="20"/>
      <c r="BOQ39" s="20"/>
      <c r="BOR39" s="36"/>
      <c r="BOS39" s="37"/>
      <c r="BOT39" s="37"/>
      <c r="BOU39" s="37"/>
      <c r="BOV39" s="37"/>
      <c r="BOW39" s="37"/>
      <c r="BOX39" s="37"/>
      <c r="BOY39" s="37"/>
      <c r="BOZ39" s="37"/>
      <c r="BPA39" s="37"/>
      <c r="BPB39" s="37"/>
      <c r="BPC39" s="37"/>
      <c r="BPD39" s="37"/>
      <c r="BPE39" s="37"/>
      <c r="BPF39" s="37"/>
      <c r="BPG39" s="37"/>
      <c r="BPH39" s="37"/>
      <c r="BPI39" s="37"/>
      <c r="BPJ39" s="37"/>
      <c r="BPK39" s="33"/>
      <c r="BPL39" s="20"/>
      <c r="BPM39" s="20"/>
      <c r="BPN39" s="36"/>
      <c r="BPO39" s="37"/>
      <c r="BPP39" s="37"/>
      <c r="BPQ39" s="37"/>
      <c r="BPR39" s="37"/>
      <c r="BPS39" s="37"/>
      <c r="BPT39" s="37"/>
      <c r="BPU39" s="37"/>
      <c r="BPV39" s="37"/>
      <c r="BPW39" s="37"/>
      <c r="BPX39" s="37"/>
      <c r="BPY39" s="37"/>
      <c r="BPZ39" s="37"/>
      <c r="BQA39" s="37"/>
      <c r="BQB39" s="37"/>
      <c r="BQC39" s="37"/>
      <c r="BQD39" s="37"/>
      <c r="BQE39" s="37"/>
      <c r="BQF39" s="37"/>
      <c r="BQG39" s="33"/>
      <c r="BQH39" s="20"/>
      <c r="BQI39" s="20"/>
      <c r="BQJ39" s="36"/>
      <c r="BQK39" s="37"/>
      <c r="BQL39" s="37"/>
      <c r="BQM39" s="37"/>
      <c r="BQN39" s="37"/>
      <c r="BQO39" s="37"/>
      <c r="BQP39" s="37"/>
      <c r="BQQ39" s="37"/>
      <c r="BQR39" s="37"/>
      <c r="BQS39" s="37"/>
      <c r="BQT39" s="37"/>
      <c r="BQU39" s="37"/>
      <c r="BQV39" s="37"/>
      <c r="BQW39" s="37"/>
      <c r="BQX39" s="37"/>
      <c r="BQY39" s="37"/>
      <c r="BQZ39" s="37"/>
      <c r="BRA39" s="37"/>
      <c r="BRB39" s="37"/>
      <c r="BRC39" s="33"/>
      <c r="BRD39" s="20"/>
      <c r="BRE39" s="20"/>
      <c r="BRF39" s="36"/>
      <c r="BRG39" s="37"/>
      <c r="BRH39" s="37"/>
      <c r="BRI39" s="37"/>
      <c r="BRJ39" s="37"/>
      <c r="BRK39" s="37"/>
      <c r="BRL39" s="37"/>
      <c r="BRM39" s="37"/>
      <c r="BRN39" s="37"/>
      <c r="BRO39" s="37"/>
      <c r="BRP39" s="37"/>
      <c r="BRQ39" s="37"/>
      <c r="BRR39" s="37"/>
      <c r="BRS39" s="37"/>
      <c r="BRT39" s="37"/>
      <c r="BRU39" s="37"/>
      <c r="BRV39" s="37"/>
      <c r="BRW39" s="37"/>
      <c r="BRX39" s="37"/>
      <c r="BRY39" s="33"/>
      <c r="BRZ39" s="20"/>
      <c r="BSA39" s="20"/>
      <c r="BSB39" s="36"/>
      <c r="BSC39" s="37"/>
      <c r="BSD39" s="37"/>
      <c r="BSE39" s="37"/>
      <c r="BSF39" s="37"/>
      <c r="BSG39" s="37"/>
      <c r="BSH39" s="37"/>
      <c r="BSI39" s="37"/>
      <c r="BSJ39" s="37"/>
      <c r="BSK39" s="37"/>
      <c r="BSL39" s="37"/>
      <c r="BSM39" s="37"/>
      <c r="BSN39" s="37"/>
      <c r="BSO39" s="37"/>
      <c r="BSP39" s="37"/>
      <c r="BSQ39" s="37"/>
      <c r="BSR39" s="37"/>
      <c r="BSS39" s="37"/>
      <c r="BST39" s="37"/>
      <c r="BSU39" s="33"/>
      <c r="BSV39" s="20"/>
      <c r="BSW39" s="20"/>
      <c r="BSX39" s="36"/>
      <c r="BSY39" s="37"/>
      <c r="BSZ39" s="37"/>
      <c r="BTA39" s="37"/>
      <c r="BTB39" s="37"/>
      <c r="BTC39" s="37"/>
      <c r="BTD39" s="37"/>
      <c r="BTE39" s="37"/>
      <c r="BTF39" s="37"/>
      <c r="BTG39" s="37"/>
      <c r="BTH39" s="37"/>
      <c r="BTI39" s="37"/>
      <c r="BTJ39" s="37"/>
      <c r="BTK39" s="37"/>
      <c r="BTL39" s="37"/>
      <c r="BTM39" s="37"/>
      <c r="BTN39" s="37"/>
      <c r="BTO39" s="37"/>
      <c r="BTP39" s="37"/>
      <c r="BTQ39" s="33"/>
      <c r="BTR39" s="20"/>
      <c r="BTS39" s="20"/>
      <c r="BTT39" s="36"/>
      <c r="BTU39" s="37"/>
      <c r="BTV39" s="37"/>
      <c r="BTW39" s="37"/>
      <c r="BTX39" s="37"/>
      <c r="BTY39" s="37"/>
      <c r="BTZ39" s="37"/>
      <c r="BUA39" s="37"/>
      <c r="BUB39" s="37"/>
      <c r="BUC39" s="37"/>
      <c r="BUD39" s="37"/>
      <c r="BUE39" s="37"/>
      <c r="BUF39" s="37"/>
      <c r="BUG39" s="37"/>
      <c r="BUH39" s="37"/>
      <c r="BUI39" s="37"/>
      <c r="BUJ39" s="37"/>
      <c r="BUK39" s="37"/>
      <c r="BUL39" s="37"/>
      <c r="BUM39" s="33"/>
      <c r="BUN39" s="20"/>
      <c r="BUO39" s="20"/>
      <c r="BUP39" s="36"/>
      <c r="BUQ39" s="37"/>
      <c r="BUR39" s="37"/>
      <c r="BUS39" s="37"/>
      <c r="BUT39" s="37"/>
      <c r="BUU39" s="37"/>
      <c r="BUV39" s="37"/>
      <c r="BUW39" s="37"/>
      <c r="BUX39" s="37"/>
      <c r="BUY39" s="37"/>
      <c r="BUZ39" s="37"/>
      <c r="BVA39" s="37"/>
      <c r="BVB39" s="37"/>
      <c r="BVC39" s="37"/>
      <c r="BVD39" s="37"/>
      <c r="BVE39" s="37"/>
      <c r="BVF39" s="37"/>
      <c r="BVG39" s="37"/>
      <c r="BVH39" s="37"/>
      <c r="BVI39" s="33"/>
      <c r="BVJ39" s="20"/>
      <c r="BVK39" s="20"/>
      <c r="BVL39" s="36"/>
      <c r="BVM39" s="37"/>
      <c r="BVN39" s="37"/>
      <c r="BVO39" s="37"/>
      <c r="BVP39" s="37"/>
      <c r="BVQ39" s="37"/>
      <c r="BVR39" s="37"/>
      <c r="BVS39" s="37"/>
      <c r="BVT39" s="37"/>
      <c r="BVU39" s="37"/>
      <c r="BVV39" s="37"/>
      <c r="BVW39" s="37"/>
      <c r="BVX39" s="37"/>
      <c r="BVY39" s="37"/>
      <c r="BVZ39" s="37"/>
      <c r="BWA39" s="37"/>
      <c r="BWB39" s="37"/>
      <c r="BWC39" s="37"/>
      <c r="BWD39" s="37"/>
      <c r="BWE39" s="33"/>
      <c r="BWF39" s="20"/>
      <c r="BWG39" s="20"/>
      <c r="BWH39" s="36"/>
      <c r="BWI39" s="37"/>
      <c r="BWJ39" s="37"/>
      <c r="BWK39" s="37"/>
      <c r="BWL39" s="37"/>
      <c r="BWM39" s="37"/>
      <c r="BWN39" s="37"/>
      <c r="BWO39" s="37"/>
      <c r="BWP39" s="37"/>
      <c r="BWQ39" s="37"/>
      <c r="BWR39" s="37"/>
      <c r="BWS39" s="37"/>
      <c r="BWT39" s="37"/>
      <c r="BWU39" s="37"/>
      <c r="BWV39" s="37"/>
      <c r="BWW39" s="37"/>
      <c r="BWX39" s="37"/>
      <c r="BWY39" s="37"/>
      <c r="BWZ39" s="37"/>
      <c r="BXA39" s="33"/>
      <c r="BXB39" s="20"/>
      <c r="BXC39" s="20"/>
      <c r="BXD39" s="36"/>
      <c r="BXE39" s="37"/>
      <c r="BXF39" s="37"/>
      <c r="BXG39" s="37"/>
      <c r="BXH39" s="37"/>
      <c r="BXI39" s="37"/>
      <c r="BXJ39" s="37"/>
      <c r="BXK39" s="37"/>
      <c r="BXL39" s="37"/>
      <c r="BXM39" s="37"/>
      <c r="BXN39" s="37"/>
      <c r="BXO39" s="37"/>
      <c r="BXP39" s="37"/>
      <c r="BXQ39" s="37"/>
      <c r="BXR39" s="37"/>
      <c r="BXS39" s="37"/>
      <c r="BXT39" s="37"/>
      <c r="BXU39" s="37"/>
      <c r="BXV39" s="37"/>
      <c r="BXW39" s="33"/>
      <c r="BXX39" s="20"/>
      <c r="BXY39" s="20"/>
      <c r="BXZ39" s="36"/>
      <c r="BYA39" s="37"/>
      <c r="BYB39" s="37"/>
      <c r="BYC39" s="37"/>
      <c r="BYD39" s="37"/>
      <c r="BYE39" s="37"/>
      <c r="BYF39" s="37"/>
      <c r="BYG39" s="37"/>
      <c r="BYH39" s="37"/>
      <c r="BYI39" s="37"/>
      <c r="BYJ39" s="37"/>
      <c r="BYK39" s="37"/>
      <c r="BYL39" s="37"/>
      <c r="BYM39" s="37"/>
      <c r="BYN39" s="37"/>
      <c r="BYO39" s="37"/>
      <c r="BYP39" s="37"/>
      <c r="BYQ39" s="37"/>
      <c r="BYR39" s="37"/>
      <c r="BYS39" s="33"/>
      <c r="BYT39" s="20"/>
      <c r="BYU39" s="20"/>
      <c r="BYV39" s="36"/>
      <c r="BYW39" s="37"/>
      <c r="BYX39" s="37"/>
      <c r="BYY39" s="37"/>
      <c r="BYZ39" s="37"/>
      <c r="BZA39" s="37"/>
      <c r="BZB39" s="37"/>
      <c r="BZC39" s="37"/>
      <c r="BZD39" s="37"/>
      <c r="BZE39" s="37"/>
      <c r="BZF39" s="37"/>
      <c r="BZG39" s="37"/>
      <c r="BZH39" s="37"/>
      <c r="BZI39" s="37"/>
      <c r="BZJ39" s="37"/>
      <c r="BZK39" s="37"/>
      <c r="BZL39" s="37"/>
      <c r="BZM39" s="37"/>
      <c r="BZN39" s="37"/>
      <c r="BZO39" s="33"/>
      <c r="BZP39" s="20"/>
      <c r="BZQ39" s="20"/>
      <c r="BZR39" s="36"/>
      <c r="BZS39" s="37"/>
      <c r="BZT39" s="37"/>
      <c r="BZU39" s="37"/>
      <c r="BZV39" s="37"/>
      <c r="BZW39" s="37"/>
      <c r="BZX39" s="37"/>
      <c r="BZY39" s="37"/>
      <c r="BZZ39" s="37"/>
      <c r="CAA39" s="37"/>
      <c r="CAB39" s="37"/>
      <c r="CAC39" s="37"/>
      <c r="CAD39" s="37"/>
      <c r="CAE39" s="37"/>
      <c r="CAF39" s="37"/>
      <c r="CAG39" s="37"/>
      <c r="CAH39" s="37"/>
      <c r="CAI39" s="37"/>
      <c r="CAJ39" s="37"/>
      <c r="CAK39" s="33"/>
      <c r="CAL39" s="20"/>
      <c r="CAM39" s="20"/>
      <c r="CAN39" s="36"/>
      <c r="CAO39" s="37"/>
      <c r="CAP39" s="37"/>
      <c r="CAQ39" s="37"/>
      <c r="CAR39" s="37"/>
      <c r="CAS39" s="37"/>
      <c r="CAT39" s="37"/>
      <c r="CAU39" s="37"/>
      <c r="CAV39" s="37"/>
      <c r="CAW39" s="37"/>
      <c r="CAX39" s="37"/>
      <c r="CAY39" s="37"/>
      <c r="CAZ39" s="37"/>
      <c r="CBA39" s="37"/>
      <c r="CBB39" s="37"/>
      <c r="CBC39" s="37"/>
      <c r="CBD39" s="37"/>
      <c r="CBE39" s="37"/>
      <c r="CBF39" s="37"/>
      <c r="CBG39" s="33"/>
      <c r="CBH39" s="20"/>
      <c r="CBI39" s="20"/>
      <c r="CBJ39" s="36"/>
      <c r="CBK39" s="37"/>
      <c r="CBL39" s="37"/>
      <c r="CBM39" s="37"/>
      <c r="CBN39" s="37"/>
      <c r="CBO39" s="37"/>
      <c r="CBP39" s="37"/>
      <c r="CBQ39" s="37"/>
      <c r="CBR39" s="37"/>
      <c r="CBS39" s="37"/>
      <c r="CBT39" s="37"/>
      <c r="CBU39" s="37"/>
      <c r="CBV39" s="37"/>
      <c r="CBW39" s="37"/>
      <c r="CBX39" s="37"/>
      <c r="CBY39" s="37"/>
      <c r="CBZ39" s="37"/>
      <c r="CCA39" s="37"/>
      <c r="CCB39" s="37"/>
      <c r="CCC39" s="33"/>
      <c r="CCD39" s="20"/>
      <c r="CCE39" s="20"/>
      <c r="CCF39" s="36"/>
      <c r="CCG39" s="37"/>
      <c r="CCH39" s="37"/>
      <c r="CCI39" s="37"/>
      <c r="CCJ39" s="37"/>
      <c r="CCK39" s="37"/>
      <c r="CCL39" s="37"/>
      <c r="CCM39" s="37"/>
      <c r="CCN39" s="37"/>
      <c r="CCO39" s="37"/>
      <c r="CCP39" s="37"/>
      <c r="CCQ39" s="37"/>
      <c r="CCR39" s="37"/>
      <c r="CCS39" s="37"/>
      <c r="CCT39" s="37"/>
      <c r="CCU39" s="37"/>
      <c r="CCV39" s="37"/>
      <c r="CCW39" s="37"/>
      <c r="CCX39" s="37"/>
      <c r="CCY39" s="33"/>
      <c r="CCZ39" s="20"/>
      <c r="CDA39" s="20"/>
      <c r="CDB39" s="36"/>
      <c r="CDC39" s="37"/>
      <c r="CDD39" s="37"/>
      <c r="CDE39" s="37"/>
      <c r="CDF39" s="37"/>
      <c r="CDG39" s="37"/>
      <c r="CDH39" s="37"/>
      <c r="CDI39" s="37"/>
      <c r="CDJ39" s="37"/>
      <c r="CDK39" s="37"/>
      <c r="CDL39" s="37"/>
      <c r="CDM39" s="37"/>
      <c r="CDN39" s="37"/>
      <c r="CDO39" s="37"/>
      <c r="CDP39" s="37"/>
      <c r="CDQ39" s="37"/>
      <c r="CDR39" s="37"/>
      <c r="CDS39" s="37"/>
      <c r="CDT39" s="37"/>
      <c r="CDU39" s="33"/>
      <c r="CDV39" s="20"/>
      <c r="CDW39" s="20"/>
      <c r="CDX39" s="36"/>
      <c r="CDY39" s="37"/>
      <c r="CDZ39" s="37"/>
      <c r="CEA39" s="37"/>
      <c r="CEB39" s="37"/>
      <c r="CEC39" s="37"/>
      <c r="CED39" s="37"/>
      <c r="CEE39" s="37"/>
      <c r="CEF39" s="37"/>
      <c r="CEG39" s="37"/>
      <c r="CEH39" s="37"/>
      <c r="CEI39" s="37"/>
      <c r="CEJ39" s="37"/>
      <c r="CEK39" s="37"/>
      <c r="CEL39" s="37"/>
      <c r="CEM39" s="37"/>
      <c r="CEN39" s="37"/>
      <c r="CEO39" s="37"/>
      <c r="CEP39" s="37"/>
      <c r="CEQ39" s="33"/>
      <c r="CER39" s="20"/>
      <c r="CES39" s="20"/>
      <c r="CET39" s="36"/>
      <c r="CEU39" s="37"/>
      <c r="CEV39" s="37"/>
      <c r="CEW39" s="37"/>
      <c r="CEX39" s="37"/>
      <c r="CEY39" s="37"/>
      <c r="CEZ39" s="37"/>
      <c r="CFA39" s="37"/>
      <c r="CFB39" s="37"/>
      <c r="CFC39" s="37"/>
      <c r="CFD39" s="37"/>
      <c r="CFE39" s="37"/>
      <c r="CFF39" s="37"/>
      <c r="CFG39" s="37"/>
      <c r="CFH39" s="37"/>
      <c r="CFI39" s="37"/>
      <c r="CFJ39" s="37"/>
      <c r="CFK39" s="37"/>
      <c r="CFL39" s="37"/>
      <c r="CFM39" s="33"/>
      <c r="CFN39" s="20"/>
      <c r="CFO39" s="20"/>
      <c r="CFP39" s="36"/>
      <c r="CFQ39" s="37"/>
      <c r="CFR39" s="37"/>
      <c r="CFS39" s="37"/>
      <c r="CFT39" s="37"/>
      <c r="CFU39" s="37"/>
      <c r="CFV39" s="37"/>
      <c r="CFW39" s="37"/>
      <c r="CFX39" s="37"/>
      <c r="CFY39" s="37"/>
      <c r="CFZ39" s="37"/>
      <c r="CGA39" s="37"/>
      <c r="CGB39" s="37"/>
      <c r="CGC39" s="37"/>
      <c r="CGD39" s="37"/>
      <c r="CGE39" s="37"/>
      <c r="CGF39" s="37"/>
      <c r="CGG39" s="37"/>
      <c r="CGH39" s="37"/>
      <c r="CGI39" s="33"/>
      <c r="CGJ39" s="20"/>
      <c r="CGK39" s="20"/>
      <c r="CGL39" s="36"/>
      <c r="CGM39" s="37"/>
      <c r="CGN39" s="37"/>
      <c r="CGO39" s="37"/>
      <c r="CGP39" s="37"/>
      <c r="CGQ39" s="37"/>
      <c r="CGR39" s="37"/>
      <c r="CGS39" s="37"/>
      <c r="CGT39" s="37"/>
      <c r="CGU39" s="37"/>
      <c r="CGV39" s="37"/>
      <c r="CGW39" s="37"/>
      <c r="CGX39" s="37"/>
      <c r="CGY39" s="37"/>
      <c r="CGZ39" s="37"/>
      <c r="CHA39" s="37"/>
      <c r="CHB39" s="37"/>
      <c r="CHC39" s="37"/>
      <c r="CHD39" s="37"/>
      <c r="CHE39" s="33"/>
      <c r="CHF39" s="20"/>
      <c r="CHG39" s="20"/>
      <c r="CHH39" s="36"/>
      <c r="CHI39" s="37"/>
      <c r="CHJ39" s="37"/>
      <c r="CHK39" s="37"/>
      <c r="CHL39" s="37"/>
      <c r="CHM39" s="37"/>
      <c r="CHN39" s="37"/>
      <c r="CHO39" s="37"/>
      <c r="CHP39" s="37"/>
      <c r="CHQ39" s="37"/>
      <c r="CHR39" s="37"/>
      <c r="CHS39" s="37"/>
      <c r="CHT39" s="37"/>
      <c r="CHU39" s="37"/>
      <c r="CHV39" s="37"/>
      <c r="CHW39" s="37"/>
      <c r="CHX39" s="37"/>
      <c r="CHY39" s="37"/>
      <c r="CHZ39" s="37"/>
      <c r="CIA39" s="33"/>
      <c r="CIB39" s="20"/>
      <c r="CIC39" s="20"/>
      <c r="CID39" s="36"/>
      <c r="CIE39" s="37"/>
      <c r="CIF39" s="37"/>
      <c r="CIG39" s="37"/>
      <c r="CIH39" s="37"/>
      <c r="CII39" s="37"/>
      <c r="CIJ39" s="37"/>
      <c r="CIK39" s="37"/>
      <c r="CIL39" s="37"/>
      <c r="CIM39" s="37"/>
      <c r="CIN39" s="37"/>
      <c r="CIO39" s="37"/>
      <c r="CIP39" s="37"/>
      <c r="CIQ39" s="37"/>
      <c r="CIR39" s="37"/>
      <c r="CIS39" s="37"/>
      <c r="CIT39" s="37"/>
      <c r="CIU39" s="37"/>
      <c r="CIV39" s="37"/>
      <c r="CIW39" s="33"/>
      <c r="CIX39" s="20"/>
      <c r="CIY39" s="20"/>
      <c r="CIZ39" s="36"/>
      <c r="CJA39" s="37"/>
      <c r="CJB39" s="37"/>
      <c r="CJC39" s="37"/>
      <c r="CJD39" s="37"/>
      <c r="CJE39" s="37"/>
      <c r="CJF39" s="37"/>
      <c r="CJG39" s="37"/>
      <c r="CJH39" s="37"/>
      <c r="CJI39" s="37"/>
      <c r="CJJ39" s="37"/>
      <c r="CJK39" s="37"/>
      <c r="CJL39" s="37"/>
      <c r="CJM39" s="37"/>
      <c r="CJN39" s="37"/>
      <c r="CJO39" s="37"/>
      <c r="CJP39" s="37"/>
      <c r="CJQ39" s="37"/>
      <c r="CJR39" s="37"/>
      <c r="CJS39" s="33"/>
      <c r="CJT39" s="20"/>
      <c r="CJU39" s="20"/>
      <c r="CJV39" s="36"/>
      <c r="CJW39" s="37"/>
      <c r="CJX39" s="37"/>
      <c r="CJY39" s="37"/>
      <c r="CJZ39" s="37"/>
      <c r="CKA39" s="37"/>
      <c r="CKB39" s="37"/>
      <c r="CKC39" s="37"/>
      <c r="CKD39" s="37"/>
      <c r="CKE39" s="37"/>
      <c r="CKF39" s="37"/>
      <c r="CKG39" s="37"/>
      <c r="CKH39" s="37"/>
      <c r="CKI39" s="37"/>
      <c r="CKJ39" s="37"/>
      <c r="CKK39" s="37"/>
      <c r="CKL39" s="37"/>
      <c r="CKM39" s="37"/>
      <c r="CKN39" s="37"/>
      <c r="CKO39" s="33"/>
      <c r="CKP39" s="20"/>
      <c r="CKQ39" s="20"/>
      <c r="CKR39" s="36"/>
      <c r="CKS39" s="37"/>
      <c r="CKT39" s="37"/>
      <c r="CKU39" s="37"/>
      <c r="CKV39" s="37"/>
      <c r="CKW39" s="37"/>
      <c r="CKX39" s="37"/>
      <c r="CKY39" s="37"/>
      <c r="CKZ39" s="37"/>
      <c r="CLA39" s="37"/>
      <c r="CLB39" s="37"/>
      <c r="CLC39" s="37"/>
      <c r="CLD39" s="37"/>
      <c r="CLE39" s="37"/>
      <c r="CLF39" s="37"/>
      <c r="CLG39" s="37"/>
      <c r="CLH39" s="37"/>
      <c r="CLI39" s="37"/>
      <c r="CLJ39" s="37"/>
      <c r="CLK39" s="33"/>
      <c r="CLL39" s="20"/>
      <c r="CLM39" s="20"/>
      <c r="CLN39" s="36"/>
      <c r="CLO39" s="37"/>
      <c r="CLP39" s="37"/>
      <c r="CLQ39" s="37"/>
      <c r="CLR39" s="37"/>
      <c r="CLS39" s="37"/>
      <c r="CLT39" s="37"/>
      <c r="CLU39" s="37"/>
      <c r="CLV39" s="37"/>
      <c r="CLW39" s="37"/>
      <c r="CLX39" s="37"/>
      <c r="CLY39" s="37"/>
      <c r="CLZ39" s="37"/>
      <c r="CMA39" s="37"/>
      <c r="CMB39" s="37"/>
      <c r="CMC39" s="37"/>
      <c r="CMD39" s="37"/>
      <c r="CME39" s="37"/>
      <c r="CMF39" s="37"/>
      <c r="CMG39" s="33"/>
      <c r="CMH39" s="20"/>
      <c r="CMI39" s="20"/>
      <c r="CMJ39" s="36"/>
      <c r="CMK39" s="37"/>
      <c r="CML39" s="37"/>
      <c r="CMM39" s="37"/>
      <c r="CMN39" s="37"/>
      <c r="CMO39" s="37"/>
      <c r="CMP39" s="37"/>
      <c r="CMQ39" s="37"/>
      <c r="CMR39" s="37"/>
      <c r="CMS39" s="37"/>
      <c r="CMT39" s="37"/>
      <c r="CMU39" s="37"/>
      <c r="CMV39" s="37"/>
      <c r="CMW39" s="37"/>
      <c r="CMX39" s="37"/>
      <c r="CMY39" s="37"/>
      <c r="CMZ39" s="37"/>
      <c r="CNA39" s="37"/>
      <c r="CNB39" s="37"/>
      <c r="CNC39" s="33"/>
      <c r="CND39" s="20"/>
      <c r="CNE39" s="20"/>
      <c r="CNF39" s="36"/>
      <c r="CNG39" s="37"/>
      <c r="CNH39" s="37"/>
      <c r="CNI39" s="37"/>
      <c r="CNJ39" s="37"/>
      <c r="CNK39" s="37"/>
      <c r="CNL39" s="37"/>
      <c r="CNM39" s="37"/>
      <c r="CNN39" s="37"/>
      <c r="CNO39" s="37"/>
      <c r="CNP39" s="37"/>
      <c r="CNQ39" s="37"/>
      <c r="CNR39" s="37"/>
      <c r="CNS39" s="37"/>
      <c r="CNT39" s="37"/>
      <c r="CNU39" s="37"/>
      <c r="CNV39" s="37"/>
      <c r="CNW39" s="37"/>
      <c r="CNX39" s="37"/>
      <c r="CNY39" s="33"/>
      <c r="CNZ39" s="20"/>
      <c r="COA39" s="20"/>
      <c r="COB39" s="36"/>
      <c r="COC39" s="37"/>
      <c r="COD39" s="37"/>
      <c r="COE39" s="37"/>
      <c r="COF39" s="37"/>
      <c r="COG39" s="37"/>
      <c r="COH39" s="37"/>
      <c r="COI39" s="37"/>
      <c r="COJ39" s="37"/>
      <c r="COK39" s="37"/>
      <c r="COL39" s="37"/>
      <c r="COM39" s="37"/>
      <c r="CON39" s="37"/>
      <c r="COO39" s="37"/>
      <c r="COP39" s="37"/>
      <c r="COQ39" s="37"/>
      <c r="COR39" s="37"/>
      <c r="COS39" s="37"/>
      <c r="COT39" s="37"/>
      <c r="COU39" s="33"/>
      <c r="COV39" s="20"/>
      <c r="COW39" s="20"/>
      <c r="COX39" s="36"/>
      <c r="COY39" s="37"/>
      <c r="COZ39" s="37"/>
      <c r="CPA39" s="37"/>
      <c r="CPB39" s="37"/>
      <c r="CPC39" s="37"/>
      <c r="CPD39" s="37"/>
      <c r="CPE39" s="37"/>
      <c r="CPF39" s="37"/>
      <c r="CPG39" s="37"/>
      <c r="CPH39" s="37"/>
      <c r="CPI39" s="37"/>
      <c r="CPJ39" s="37"/>
      <c r="CPK39" s="37"/>
      <c r="CPL39" s="37"/>
      <c r="CPM39" s="37"/>
      <c r="CPN39" s="37"/>
      <c r="CPO39" s="37"/>
      <c r="CPP39" s="37"/>
      <c r="CPQ39" s="33"/>
      <c r="CPR39" s="20"/>
      <c r="CPS39" s="20"/>
      <c r="CPT39" s="36"/>
      <c r="CPU39" s="37"/>
      <c r="CPV39" s="37"/>
      <c r="CPW39" s="37"/>
      <c r="CPX39" s="37"/>
      <c r="CPY39" s="37"/>
      <c r="CPZ39" s="37"/>
      <c r="CQA39" s="37"/>
      <c r="CQB39" s="37"/>
      <c r="CQC39" s="37"/>
      <c r="CQD39" s="37"/>
      <c r="CQE39" s="37"/>
      <c r="CQF39" s="37"/>
      <c r="CQG39" s="37"/>
      <c r="CQH39" s="37"/>
      <c r="CQI39" s="37"/>
      <c r="CQJ39" s="37"/>
      <c r="CQK39" s="37"/>
      <c r="CQL39" s="37"/>
      <c r="CQM39" s="33"/>
      <c r="CQN39" s="20"/>
      <c r="CQO39" s="20"/>
      <c r="CQP39" s="36"/>
      <c r="CQQ39" s="37"/>
      <c r="CQR39" s="37"/>
      <c r="CQS39" s="37"/>
      <c r="CQT39" s="37"/>
      <c r="CQU39" s="37"/>
      <c r="CQV39" s="37"/>
      <c r="CQW39" s="37"/>
      <c r="CQX39" s="37"/>
      <c r="CQY39" s="37"/>
      <c r="CQZ39" s="37"/>
      <c r="CRA39" s="37"/>
      <c r="CRB39" s="37"/>
      <c r="CRC39" s="37"/>
      <c r="CRD39" s="37"/>
      <c r="CRE39" s="37"/>
      <c r="CRF39" s="37"/>
      <c r="CRG39" s="37"/>
      <c r="CRH39" s="37"/>
      <c r="CRI39" s="33"/>
      <c r="CRJ39" s="20"/>
      <c r="CRK39" s="20"/>
      <c r="CRL39" s="36"/>
      <c r="CRM39" s="37"/>
      <c r="CRN39" s="37"/>
      <c r="CRO39" s="37"/>
      <c r="CRP39" s="37"/>
      <c r="CRQ39" s="37"/>
      <c r="CRR39" s="37"/>
      <c r="CRS39" s="37"/>
      <c r="CRT39" s="37"/>
      <c r="CRU39" s="37"/>
      <c r="CRV39" s="37"/>
      <c r="CRW39" s="37"/>
      <c r="CRX39" s="37"/>
      <c r="CRY39" s="37"/>
      <c r="CRZ39" s="37"/>
      <c r="CSA39" s="37"/>
      <c r="CSB39" s="37"/>
      <c r="CSC39" s="37"/>
      <c r="CSD39" s="37"/>
      <c r="CSE39" s="33"/>
      <c r="CSF39" s="20"/>
      <c r="CSG39" s="20"/>
      <c r="CSH39" s="36"/>
      <c r="CSI39" s="37"/>
      <c r="CSJ39" s="37"/>
      <c r="CSK39" s="37"/>
      <c r="CSL39" s="37"/>
      <c r="CSM39" s="37"/>
      <c r="CSN39" s="37"/>
      <c r="CSO39" s="37"/>
      <c r="CSP39" s="37"/>
      <c r="CSQ39" s="37"/>
      <c r="CSR39" s="37"/>
      <c r="CSS39" s="37"/>
      <c r="CST39" s="37"/>
      <c r="CSU39" s="37"/>
      <c r="CSV39" s="37"/>
      <c r="CSW39" s="37"/>
      <c r="CSX39" s="37"/>
      <c r="CSY39" s="37"/>
      <c r="CSZ39" s="37"/>
      <c r="CTA39" s="33"/>
      <c r="CTB39" s="20"/>
      <c r="CTC39" s="20"/>
      <c r="CTD39" s="36"/>
      <c r="CTE39" s="37"/>
      <c r="CTF39" s="37"/>
      <c r="CTG39" s="37"/>
      <c r="CTH39" s="37"/>
      <c r="CTI39" s="37"/>
      <c r="CTJ39" s="37"/>
      <c r="CTK39" s="37"/>
      <c r="CTL39" s="37"/>
      <c r="CTM39" s="37"/>
      <c r="CTN39" s="37"/>
      <c r="CTO39" s="37"/>
      <c r="CTP39" s="37"/>
      <c r="CTQ39" s="37"/>
      <c r="CTR39" s="37"/>
      <c r="CTS39" s="37"/>
      <c r="CTT39" s="37"/>
      <c r="CTU39" s="37"/>
      <c r="CTV39" s="37"/>
      <c r="CTW39" s="33"/>
      <c r="CTX39" s="20"/>
      <c r="CTY39" s="20"/>
      <c r="CTZ39" s="36"/>
      <c r="CUA39" s="37"/>
      <c r="CUB39" s="37"/>
      <c r="CUC39" s="37"/>
      <c r="CUD39" s="37"/>
      <c r="CUE39" s="37"/>
      <c r="CUF39" s="37"/>
      <c r="CUG39" s="37"/>
      <c r="CUH39" s="37"/>
      <c r="CUI39" s="37"/>
      <c r="CUJ39" s="37"/>
      <c r="CUK39" s="37"/>
      <c r="CUL39" s="37"/>
      <c r="CUM39" s="37"/>
      <c r="CUN39" s="37"/>
      <c r="CUO39" s="37"/>
      <c r="CUP39" s="37"/>
      <c r="CUQ39" s="37"/>
      <c r="CUR39" s="37"/>
      <c r="CUS39" s="33"/>
      <c r="CUT39" s="20"/>
      <c r="CUU39" s="20"/>
      <c r="CUV39" s="36"/>
      <c r="CUW39" s="37"/>
      <c r="CUX39" s="37"/>
      <c r="CUY39" s="37"/>
      <c r="CUZ39" s="37"/>
      <c r="CVA39" s="37"/>
      <c r="CVB39" s="37"/>
      <c r="CVC39" s="37"/>
      <c r="CVD39" s="37"/>
      <c r="CVE39" s="37"/>
      <c r="CVF39" s="37"/>
      <c r="CVG39" s="37"/>
      <c r="CVH39" s="37"/>
      <c r="CVI39" s="37"/>
      <c r="CVJ39" s="37"/>
      <c r="CVK39" s="37"/>
      <c r="CVL39" s="37"/>
      <c r="CVM39" s="37"/>
      <c r="CVN39" s="37"/>
      <c r="CVO39" s="33"/>
      <c r="CVP39" s="20"/>
      <c r="CVQ39" s="20"/>
      <c r="CVR39" s="36"/>
      <c r="CVS39" s="37"/>
      <c r="CVT39" s="37"/>
      <c r="CVU39" s="37"/>
      <c r="CVV39" s="37"/>
      <c r="CVW39" s="37"/>
      <c r="CVX39" s="37"/>
      <c r="CVY39" s="37"/>
      <c r="CVZ39" s="37"/>
      <c r="CWA39" s="37"/>
      <c r="CWB39" s="37"/>
      <c r="CWC39" s="37"/>
      <c r="CWD39" s="37"/>
      <c r="CWE39" s="37"/>
      <c r="CWF39" s="37"/>
      <c r="CWG39" s="37"/>
      <c r="CWH39" s="37"/>
      <c r="CWI39" s="37"/>
      <c r="CWJ39" s="37"/>
      <c r="CWK39" s="33"/>
      <c r="CWL39" s="20"/>
      <c r="CWM39" s="20"/>
      <c r="CWN39" s="36"/>
      <c r="CWO39" s="37"/>
      <c r="CWP39" s="37"/>
      <c r="CWQ39" s="37"/>
      <c r="CWR39" s="37"/>
      <c r="CWS39" s="37"/>
      <c r="CWT39" s="37"/>
      <c r="CWU39" s="37"/>
      <c r="CWV39" s="37"/>
      <c r="CWW39" s="37"/>
      <c r="CWX39" s="37"/>
      <c r="CWY39" s="37"/>
      <c r="CWZ39" s="37"/>
      <c r="CXA39" s="37"/>
      <c r="CXB39" s="37"/>
      <c r="CXC39" s="37"/>
      <c r="CXD39" s="37"/>
      <c r="CXE39" s="37"/>
      <c r="CXF39" s="37"/>
      <c r="CXG39" s="33"/>
      <c r="CXH39" s="20"/>
      <c r="CXI39" s="20"/>
      <c r="CXJ39" s="36"/>
      <c r="CXK39" s="37"/>
      <c r="CXL39" s="37"/>
      <c r="CXM39" s="37"/>
      <c r="CXN39" s="37"/>
      <c r="CXO39" s="37"/>
      <c r="CXP39" s="37"/>
      <c r="CXQ39" s="37"/>
      <c r="CXR39" s="37"/>
      <c r="CXS39" s="37"/>
      <c r="CXT39" s="37"/>
      <c r="CXU39" s="37"/>
      <c r="CXV39" s="37"/>
      <c r="CXW39" s="37"/>
      <c r="CXX39" s="37"/>
      <c r="CXY39" s="37"/>
      <c r="CXZ39" s="37"/>
      <c r="CYA39" s="37"/>
      <c r="CYB39" s="37"/>
      <c r="CYC39" s="33"/>
      <c r="CYD39" s="20"/>
      <c r="CYE39" s="20"/>
      <c r="CYF39" s="36"/>
      <c r="CYG39" s="37"/>
      <c r="CYH39" s="37"/>
      <c r="CYI39" s="37"/>
      <c r="CYJ39" s="37"/>
      <c r="CYK39" s="37"/>
      <c r="CYL39" s="37"/>
      <c r="CYM39" s="37"/>
      <c r="CYN39" s="37"/>
      <c r="CYO39" s="37"/>
      <c r="CYP39" s="37"/>
      <c r="CYQ39" s="37"/>
      <c r="CYR39" s="37"/>
      <c r="CYS39" s="37"/>
      <c r="CYT39" s="37"/>
      <c r="CYU39" s="37"/>
      <c r="CYV39" s="37"/>
      <c r="CYW39" s="37"/>
      <c r="CYX39" s="37"/>
      <c r="CYY39" s="33"/>
      <c r="CYZ39" s="20"/>
      <c r="CZA39" s="20"/>
      <c r="CZB39" s="36"/>
      <c r="CZC39" s="37"/>
      <c r="CZD39" s="37"/>
      <c r="CZE39" s="37"/>
      <c r="CZF39" s="37"/>
      <c r="CZG39" s="37"/>
      <c r="CZH39" s="37"/>
      <c r="CZI39" s="37"/>
      <c r="CZJ39" s="37"/>
      <c r="CZK39" s="37"/>
      <c r="CZL39" s="37"/>
      <c r="CZM39" s="37"/>
      <c r="CZN39" s="37"/>
      <c r="CZO39" s="37"/>
      <c r="CZP39" s="37"/>
      <c r="CZQ39" s="37"/>
      <c r="CZR39" s="37"/>
      <c r="CZS39" s="37"/>
      <c r="CZT39" s="37"/>
      <c r="CZU39" s="33"/>
      <c r="CZV39" s="20"/>
      <c r="CZW39" s="20"/>
      <c r="CZX39" s="36"/>
      <c r="CZY39" s="37"/>
      <c r="CZZ39" s="37"/>
      <c r="DAA39" s="37"/>
      <c r="DAB39" s="37"/>
      <c r="DAC39" s="37"/>
      <c r="DAD39" s="37"/>
      <c r="DAE39" s="37"/>
      <c r="DAF39" s="37"/>
      <c r="DAG39" s="37"/>
      <c r="DAH39" s="37"/>
      <c r="DAI39" s="37"/>
      <c r="DAJ39" s="37"/>
      <c r="DAK39" s="37"/>
      <c r="DAL39" s="37"/>
      <c r="DAM39" s="37"/>
      <c r="DAN39" s="37"/>
      <c r="DAO39" s="37"/>
      <c r="DAP39" s="37"/>
      <c r="DAQ39" s="33"/>
      <c r="DAR39" s="20"/>
      <c r="DAS39" s="20"/>
      <c r="DAT39" s="36"/>
      <c r="DAU39" s="37"/>
      <c r="DAV39" s="37"/>
      <c r="DAW39" s="37"/>
      <c r="DAX39" s="37"/>
      <c r="DAY39" s="37"/>
      <c r="DAZ39" s="37"/>
      <c r="DBA39" s="37"/>
      <c r="DBB39" s="37"/>
      <c r="DBC39" s="37"/>
      <c r="DBD39" s="37"/>
      <c r="DBE39" s="37"/>
      <c r="DBF39" s="37"/>
      <c r="DBG39" s="37"/>
      <c r="DBH39" s="37"/>
      <c r="DBI39" s="37"/>
      <c r="DBJ39" s="37"/>
      <c r="DBK39" s="37"/>
      <c r="DBL39" s="37"/>
      <c r="DBM39" s="33"/>
      <c r="DBN39" s="20"/>
      <c r="DBO39" s="20"/>
      <c r="DBP39" s="36"/>
      <c r="DBQ39" s="37"/>
      <c r="DBR39" s="37"/>
      <c r="DBS39" s="37"/>
      <c r="DBT39" s="37"/>
      <c r="DBU39" s="37"/>
      <c r="DBV39" s="37"/>
      <c r="DBW39" s="37"/>
      <c r="DBX39" s="37"/>
      <c r="DBY39" s="37"/>
      <c r="DBZ39" s="37"/>
      <c r="DCA39" s="37"/>
      <c r="DCB39" s="37"/>
      <c r="DCC39" s="37"/>
      <c r="DCD39" s="37"/>
      <c r="DCE39" s="37"/>
      <c r="DCF39" s="37"/>
      <c r="DCG39" s="37"/>
      <c r="DCH39" s="37"/>
      <c r="DCI39" s="33"/>
      <c r="DCJ39" s="20"/>
      <c r="DCK39" s="20"/>
      <c r="DCL39" s="36"/>
      <c r="DCM39" s="37"/>
      <c r="DCN39" s="37"/>
      <c r="DCO39" s="37"/>
      <c r="DCP39" s="37"/>
      <c r="DCQ39" s="37"/>
      <c r="DCR39" s="37"/>
      <c r="DCS39" s="37"/>
      <c r="DCT39" s="37"/>
      <c r="DCU39" s="37"/>
      <c r="DCV39" s="37"/>
      <c r="DCW39" s="37"/>
      <c r="DCX39" s="37"/>
      <c r="DCY39" s="37"/>
      <c r="DCZ39" s="37"/>
      <c r="DDA39" s="37"/>
      <c r="DDB39" s="37"/>
      <c r="DDC39" s="37"/>
      <c r="DDD39" s="37"/>
      <c r="DDE39" s="33"/>
      <c r="DDF39" s="20"/>
      <c r="DDG39" s="20"/>
      <c r="DDH39" s="36"/>
      <c r="DDI39" s="37"/>
      <c r="DDJ39" s="37"/>
      <c r="DDK39" s="37"/>
      <c r="DDL39" s="37"/>
      <c r="DDM39" s="37"/>
      <c r="DDN39" s="37"/>
      <c r="DDO39" s="37"/>
      <c r="DDP39" s="37"/>
      <c r="DDQ39" s="37"/>
      <c r="DDR39" s="37"/>
      <c r="DDS39" s="37"/>
      <c r="DDT39" s="37"/>
      <c r="DDU39" s="37"/>
      <c r="DDV39" s="37"/>
      <c r="DDW39" s="37"/>
      <c r="DDX39" s="37"/>
      <c r="DDY39" s="37"/>
      <c r="DDZ39" s="37"/>
      <c r="DEA39" s="33"/>
      <c r="DEB39" s="20"/>
      <c r="DEC39" s="20"/>
      <c r="DED39" s="36"/>
      <c r="DEE39" s="37"/>
      <c r="DEF39" s="37"/>
      <c r="DEG39" s="37"/>
      <c r="DEH39" s="37"/>
      <c r="DEI39" s="37"/>
      <c r="DEJ39" s="37"/>
      <c r="DEK39" s="37"/>
      <c r="DEL39" s="37"/>
      <c r="DEM39" s="37"/>
      <c r="DEN39" s="37"/>
      <c r="DEO39" s="37"/>
      <c r="DEP39" s="37"/>
      <c r="DEQ39" s="37"/>
      <c r="DER39" s="37"/>
      <c r="DES39" s="37"/>
      <c r="DET39" s="37"/>
      <c r="DEU39" s="37"/>
      <c r="DEV39" s="37"/>
      <c r="DEW39" s="33"/>
      <c r="DEX39" s="20"/>
      <c r="DEY39" s="20"/>
      <c r="DEZ39" s="36"/>
      <c r="DFA39" s="37"/>
      <c r="DFB39" s="37"/>
      <c r="DFC39" s="37"/>
      <c r="DFD39" s="37"/>
      <c r="DFE39" s="37"/>
      <c r="DFF39" s="37"/>
      <c r="DFG39" s="37"/>
      <c r="DFH39" s="37"/>
      <c r="DFI39" s="37"/>
      <c r="DFJ39" s="37"/>
      <c r="DFK39" s="37"/>
      <c r="DFL39" s="37"/>
      <c r="DFM39" s="37"/>
      <c r="DFN39" s="37"/>
      <c r="DFO39" s="37"/>
      <c r="DFP39" s="37"/>
      <c r="DFQ39" s="37"/>
      <c r="DFR39" s="37"/>
      <c r="DFS39" s="33"/>
      <c r="DFT39" s="20"/>
      <c r="DFU39" s="20"/>
      <c r="DFV39" s="36"/>
      <c r="DFW39" s="37"/>
      <c r="DFX39" s="37"/>
      <c r="DFY39" s="37"/>
      <c r="DFZ39" s="37"/>
      <c r="DGA39" s="37"/>
      <c r="DGB39" s="37"/>
      <c r="DGC39" s="37"/>
      <c r="DGD39" s="37"/>
      <c r="DGE39" s="37"/>
      <c r="DGF39" s="37"/>
      <c r="DGG39" s="37"/>
      <c r="DGH39" s="37"/>
      <c r="DGI39" s="37"/>
      <c r="DGJ39" s="37"/>
      <c r="DGK39" s="37"/>
      <c r="DGL39" s="37"/>
      <c r="DGM39" s="37"/>
      <c r="DGN39" s="37"/>
      <c r="DGO39" s="33"/>
      <c r="DGP39" s="20"/>
      <c r="DGQ39" s="20"/>
      <c r="DGR39" s="36"/>
      <c r="DGS39" s="37"/>
      <c r="DGT39" s="37"/>
      <c r="DGU39" s="37"/>
      <c r="DGV39" s="37"/>
      <c r="DGW39" s="37"/>
      <c r="DGX39" s="37"/>
      <c r="DGY39" s="37"/>
      <c r="DGZ39" s="37"/>
      <c r="DHA39" s="37"/>
      <c r="DHB39" s="37"/>
      <c r="DHC39" s="37"/>
      <c r="DHD39" s="37"/>
      <c r="DHE39" s="37"/>
      <c r="DHF39" s="37"/>
      <c r="DHG39" s="37"/>
      <c r="DHH39" s="37"/>
      <c r="DHI39" s="37"/>
      <c r="DHJ39" s="37"/>
      <c r="DHK39" s="33"/>
      <c r="DHL39" s="20"/>
      <c r="DHM39" s="20"/>
      <c r="DHN39" s="36"/>
      <c r="DHO39" s="37"/>
      <c r="DHP39" s="37"/>
      <c r="DHQ39" s="37"/>
      <c r="DHR39" s="37"/>
      <c r="DHS39" s="37"/>
      <c r="DHT39" s="37"/>
      <c r="DHU39" s="37"/>
      <c r="DHV39" s="37"/>
      <c r="DHW39" s="37"/>
      <c r="DHX39" s="37"/>
      <c r="DHY39" s="37"/>
      <c r="DHZ39" s="37"/>
      <c r="DIA39" s="37"/>
      <c r="DIB39" s="37"/>
      <c r="DIC39" s="37"/>
      <c r="DID39" s="37"/>
      <c r="DIE39" s="37"/>
      <c r="DIF39" s="37"/>
      <c r="DIG39" s="33"/>
      <c r="DIH39" s="20"/>
      <c r="DII39" s="20"/>
      <c r="DIJ39" s="36"/>
      <c r="DIK39" s="37"/>
      <c r="DIL39" s="37"/>
      <c r="DIM39" s="37"/>
      <c r="DIN39" s="37"/>
      <c r="DIO39" s="37"/>
      <c r="DIP39" s="37"/>
      <c r="DIQ39" s="37"/>
      <c r="DIR39" s="37"/>
      <c r="DIS39" s="37"/>
      <c r="DIT39" s="37"/>
      <c r="DIU39" s="37"/>
      <c r="DIV39" s="37"/>
      <c r="DIW39" s="37"/>
      <c r="DIX39" s="37"/>
      <c r="DIY39" s="37"/>
      <c r="DIZ39" s="37"/>
      <c r="DJA39" s="37"/>
      <c r="DJB39" s="37"/>
      <c r="DJC39" s="33"/>
      <c r="DJD39" s="20"/>
      <c r="DJE39" s="20"/>
      <c r="DJF39" s="36"/>
      <c r="DJG39" s="37"/>
      <c r="DJH39" s="37"/>
      <c r="DJI39" s="37"/>
      <c r="DJJ39" s="37"/>
      <c r="DJK39" s="37"/>
      <c r="DJL39" s="37"/>
      <c r="DJM39" s="37"/>
      <c r="DJN39" s="37"/>
      <c r="DJO39" s="37"/>
      <c r="DJP39" s="37"/>
      <c r="DJQ39" s="37"/>
      <c r="DJR39" s="37"/>
      <c r="DJS39" s="37"/>
      <c r="DJT39" s="37"/>
      <c r="DJU39" s="37"/>
      <c r="DJV39" s="37"/>
      <c r="DJW39" s="37"/>
      <c r="DJX39" s="37"/>
      <c r="DJY39" s="33"/>
      <c r="DJZ39" s="20"/>
      <c r="DKA39" s="20"/>
      <c r="DKB39" s="36"/>
      <c r="DKC39" s="37"/>
      <c r="DKD39" s="37"/>
      <c r="DKE39" s="37"/>
      <c r="DKF39" s="37"/>
      <c r="DKG39" s="37"/>
      <c r="DKH39" s="37"/>
      <c r="DKI39" s="37"/>
      <c r="DKJ39" s="37"/>
      <c r="DKK39" s="37"/>
      <c r="DKL39" s="37"/>
      <c r="DKM39" s="37"/>
      <c r="DKN39" s="37"/>
      <c r="DKO39" s="37"/>
      <c r="DKP39" s="37"/>
      <c r="DKQ39" s="37"/>
      <c r="DKR39" s="37"/>
      <c r="DKS39" s="37"/>
      <c r="DKT39" s="37"/>
      <c r="DKU39" s="33"/>
      <c r="DKV39" s="20"/>
      <c r="DKW39" s="20"/>
      <c r="DKX39" s="36"/>
      <c r="DKY39" s="37"/>
      <c r="DKZ39" s="37"/>
      <c r="DLA39" s="37"/>
      <c r="DLB39" s="37"/>
      <c r="DLC39" s="37"/>
      <c r="DLD39" s="37"/>
      <c r="DLE39" s="37"/>
      <c r="DLF39" s="37"/>
      <c r="DLG39" s="37"/>
      <c r="DLH39" s="37"/>
      <c r="DLI39" s="37"/>
      <c r="DLJ39" s="37"/>
      <c r="DLK39" s="37"/>
      <c r="DLL39" s="37"/>
      <c r="DLM39" s="37"/>
      <c r="DLN39" s="37"/>
      <c r="DLO39" s="37"/>
      <c r="DLP39" s="37"/>
      <c r="DLQ39" s="33"/>
      <c r="DLR39" s="20"/>
      <c r="DLS39" s="20"/>
      <c r="DLT39" s="36"/>
      <c r="DLU39" s="37"/>
      <c r="DLV39" s="37"/>
      <c r="DLW39" s="37"/>
      <c r="DLX39" s="37"/>
      <c r="DLY39" s="37"/>
      <c r="DLZ39" s="37"/>
      <c r="DMA39" s="37"/>
      <c r="DMB39" s="37"/>
      <c r="DMC39" s="37"/>
      <c r="DMD39" s="37"/>
      <c r="DME39" s="37"/>
      <c r="DMF39" s="37"/>
      <c r="DMG39" s="37"/>
      <c r="DMH39" s="37"/>
      <c r="DMI39" s="37"/>
      <c r="DMJ39" s="37"/>
      <c r="DMK39" s="37"/>
      <c r="DML39" s="37"/>
      <c r="DMM39" s="33"/>
      <c r="DMN39" s="20"/>
      <c r="DMO39" s="20"/>
      <c r="DMP39" s="36"/>
      <c r="DMQ39" s="37"/>
      <c r="DMR39" s="37"/>
      <c r="DMS39" s="37"/>
      <c r="DMT39" s="37"/>
      <c r="DMU39" s="37"/>
      <c r="DMV39" s="37"/>
      <c r="DMW39" s="37"/>
      <c r="DMX39" s="37"/>
      <c r="DMY39" s="37"/>
      <c r="DMZ39" s="37"/>
      <c r="DNA39" s="37"/>
      <c r="DNB39" s="37"/>
      <c r="DNC39" s="37"/>
      <c r="DND39" s="37"/>
      <c r="DNE39" s="37"/>
      <c r="DNF39" s="37"/>
      <c r="DNG39" s="37"/>
      <c r="DNH39" s="37"/>
      <c r="DNI39" s="33"/>
      <c r="DNJ39" s="20"/>
      <c r="DNK39" s="20"/>
      <c r="DNL39" s="36"/>
      <c r="DNM39" s="37"/>
      <c r="DNN39" s="37"/>
      <c r="DNO39" s="37"/>
      <c r="DNP39" s="37"/>
      <c r="DNQ39" s="37"/>
      <c r="DNR39" s="37"/>
      <c r="DNS39" s="37"/>
      <c r="DNT39" s="37"/>
      <c r="DNU39" s="37"/>
      <c r="DNV39" s="37"/>
      <c r="DNW39" s="37"/>
      <c r="DNX39" s="37"/>
      <c r="DNY39" s="37"/>
      <c r="DNZ39" s="37"/>
      <c r="DOA39" s="37"/>
      <c r="DOB39" s="37"/>
      <c r="DOC39" s="37"/>
      <c r="DOD39" s="37"/>
      <c r="DOE39" s="33"/>
      <c r="DOF39" s="20"/>
      <c r="DOG39" s="20"/>
      <c r="DOH39" s="36"/>
      <c r="DOI39" s="37"/>
      <c r="DOJ39" s="37"/>
      <c r="DOK39" s="37"/>
      <c r="DOL39" s="37"/>
      <c r="DOM39" s="37"/>
      <c r="DON39" s="37"/>
      <c r="DOO39" s="37"/>
      <c r="DOP39" s="37"/>
      <c r="DOQ39" s="37"/>
      <c r="DOR39" s="37"/>
      <c r="DOS39" s="37"/>
      <c r="DOT39" s="37"/>
      <c r="DOU39" s="37"/>
      <c r="DOV39" s="37"/>
      <c r="DOW39" s="37"/>
      <c r="DOX39" s="37"/>
      <c r="DOY39" s="37"/>
      <c r="DOZ39" s="37"/>
      <c r="DPA39" s="33"/>
      <c r="DPB39" s="20"/>
      <c r="DPC39" s="20"/>
      <c r="DPD39" s="36"/>
      <c r="DPE39" s="37"/>
      <c r="DPF39" s="37"/>
      <c r="DPG39" s="37"/>
      <c r="DPH39" s="37"/>
      <c r="DPI39" s="37"/>
      <c r="DPJ39" s="37"/>
      <c r="DPK39" s="37"/>
      <c r="DPL39" s="37"/>
      <c r="DPM39" s="37"/>
      <c r="DPN39" s="37"/>
      <c r="DPO39" s="37"/>
      <c r="DPP39" s="37"/>
      <c r="DPQ39" s="37"/>
      <c r="DPR39" s="37"/>
      <c r="DPS39" s="37"/>
      <c r="DPT39" s="37"/>
      <c r="DPU39" s="37"/>
      <c r="DPV39" s="37"/>
      <c r="DPW39" s="33"/>
      <c r="DPX39" s="20"/>
      <c r="DPY39" s="20"/>
      <c r="DPZ39" s="36"/>
      <c r="DQA39" s="37"/>
      <c r="DQB39" s="37"/>
      <c r="DQC39" s="37"/>
      <c r="DQD39" s="37"/>
      <c r="DQE39" s="37"/>
      <c r="DQF39" s="37"/>
      <c r="DQG39" s="37"/>
      <c r="DQH39" s="37"/>
      <c r="DQI39" s="37"/>
      <c r="DQJ39" s="37"/>
      <c r="DQK39" s="37"/>
      <c r="DQL39" s="37"/>
      <c r="DQM39" s="37"/>
      <c r="DQN39" s="37"/>
      <c r="DQO39" s="37"/>
      <c r="DQP39" s="37"/>
      <c r="DQQ39" s="37"/>
      <c r="DQR39" s="37"/>
      <c r="DQS39" s="33"/>
      <c r="DQT39" s="20"/>
      <c r="DQU39" s="20"/>
      <c r="DQV39" s="36"/>
      <c r="DQW39" s="37"/>
      <c r="DQX39" s="37"/>
      <c r="DQY39" s="37"/>
      <c r="DQZ39" s="37"/>
      <c r="DRA39" s="37"/>
      <c r="DRB39" s="37"/>
      <c r="DRC39" s="37"/>
      <c r="DRD39" s="37"/>
      <c r="DRE39" s="37"/>
      <c r="DRF39" s="37"/>
      <c r="DRG39" s="37"/>
      <c r="DRH39" s="37"/>
      <c r="DRI39" s="37"/>
      <c r="DRJ39" s="37"/>
      <c r="DRK39" s="37"/>
      <c r="DRL39" s="37"/>
      <c r="DRM39" s="37"/>
      <c r="DRN39" s="37"/>
      <c r="DRO39" s="33"/>
      <c r="DRP39" s="20"/>
      <c r="DRQ39" s="20"/>
      <c r="DRR39" s="36"/>
      <c r="DRS39" s="37"/>
      <c r="DRT39" s="37"/>
      <c r="DRU39" s="37"/>
      <c r="DRV39" s="37"/>
      <c r="DRW39" s="37"/>
      <c r="DRX39" s="37"/>
      <c r="DRY39" s="37"/>
      <c r="DRZ39" s="37"/>
      <c r="DSA39" s="37"/>
      <c r="DSB39" s="37"/>
      <c r="DSC39" s="37"/>
      <c r="DSD39" s="37"/>
      <c r="DSE39" s="37"/>
      <c r="DSF39" s="37"/>
      <c r="DSG39" s="37"/>
      <c r="DSH39" s="37"/>
      <c r="DSI39" s="37"/>
      <c r="DSJ39" s="37"/>
      <c r="DSK39" s="33"/>
      <c r="DSL39" s="20"/>
      <c r="DSM39" s="20"/>
      <c r="DSN39" s="36"/>
      <c r="DSO39" s="37"/>
      <c r="DSP39" s="37"/>
      <c r="DSQ39" s="37"/>
      <c r="DSR39" s="37"/>
      <c r="DSS39" s="37"/>
      <c r="DST39" s="37"/>
      <c r="DSU39" s="37"/>
      <c r="DSV39" s="37"/>
      <c r="DSW39" s="37"/>
      <c r="DSX39" s="37"/>
      <c r="DSY39" s="37"/>
      <c r="DSZ39" s="37"/>
      <c r="DTA39" s="37"/>
      <c r="DTB39" s="37"/>
      <c r="DTC39" s="37"/>
      <c r="DTD39" s="37"/>
      <c r="DTE39" s="37"/>
      <c r="DTF39" s="37"/>
      <c r="DTG39" s="33"/>
      <c r="DTH39" s="20"/>
      <c r="DTI39" s="20"/>
      <c r="DTJ39" s="36"/>
      <c r="DTK39" s="37"/>
      <c r="DTL39" s="37"/>
      <c r="DTM39" s="37"/>
      <c r="DTN39" s="37"/>
      <c r="DTO39" s="37"/>
      <c r="DTP39" s="37"/>
      <c r="DTQ39" s="37"/>
      <c r="DTR39" s="37"/>
      <c r="DTS39" s="37"/>
      <c r="DTT39" s="37"/>
      <c r="DTU39" s="37"/>
      <c r="DTV39" s="37"/>
      <c r="DTW39" s="37"/>
      <c r="DTX39" s="37"/>
      <c r="DTY39" s="37"/>
      <c r="DTZ39" s="37"/>
      <c r="DUA39" s="37"/>
      <c r="DUB39" s="37"/>
      <c r="DUC39" s="33"/>
      <c r="DUD39" s="20"/>
      <c r="DUE39" s="20"/>
      <c r="DUF39" s="36"/>
      <c r="DUG39" s="37"/>
      <c r="DUH39" s="37"/>
      <c r="DUI39" s="37"/>
      <c r="DUJ39" s="37"/>
      <c r="DUK39" s="37"/>
      <c r="DUL39" s="37"/>
      <c r="DUM39" s="37"/>
      <c r="DUN39" s="37"/>
      <c r="DUO39" s="37"/>
      <c r="DUP39" s="37"/>
      <c r="DUQ39" s="37"/>
      <c r="DUR39" s="37"/>
      <c r="DUS39" s="37"/>
      <c r="DUT39" s="37"/>
      <c r="DUU39" s="37"/>
      <c r="DUV39" s="37"/>
      <c r="DUW39" s="37"/>
      <c r="DUX39" s="37"/>
      <c r="DUY39" s="33"/>
      <c r="DUZ39" s="20"/>
      <c r="DVA39" s="20"/>
      <c r="DVB39" s="36"/>
      <c r="DVC39" s="37"/>
      <c r="DVD39" s="37"/>
      <c r="DVE39" s="37"/>
      <c r="DVF39" s="37"/>
      <c r="DVG39" s="37"/>
      <c r="DVH39" s="37"/>
      <c r="DVI39" s="37"/>
      <c r="DVJ39" s="37"/>
      <c r="DVK39" s="37"/>
      <c r="DVL39" s="37"/>
      <c r="DVM39" s="37"/>
      <c r="DVN39" s="37"/>
      <c r="DVO39" s="37"/>
      <c r="DVP39" s="37"/>
      <c r="DVQ39" s="37"/>
      <c r="DVR39" s="37"/>
      <c r="DVS39" s="37"/>
      <c r="DVT39" s="37"/>
      <c r="DVU39" s="33"/>
      <c r="DVV39" s="20"/>
      <c r="DVW39" s="20"/>
      <c r="DVX39" s="36"/>
      <c r="DVY39" s="37"/>
      <c r="DVZ39" s="37"/>
      <c r="DWA39" s="37"/>
      <c r="DWB39" s="37"/>
      <c r="DWC39" s="37"/>
      <c r="DWD39" s="37"/>
      <c r="DWE39" s="37"/>
      <c r="DWF39" s="37"/>
      <c r="DWG39" s="37"/>
      <c r="DWH39" s="37"/>
      <c r="DWI39" s="37"/>
      <c r="DWJ39" s="37"/>
      <c r="DWK39" s="37"/>
      <c r="DWL39" s="37"/>
      <c r="DWM39" s="37"/>
      <c r="DWN39" s="37"/>
      <c r="DWO39" s="37"/>
      <c r="DWP39" s="37"/>
      <c r="DWQ39" s="33"/>
      <c r="DWR39" s="20"/>
      <c r="DWS39" s="20"/>
      <c r="DWT39" s="36"/>
      <c r="DWU39" s="37"/>
      <c r="DWV39" s="37"/>
      <c r="DWW39" s="37"/>
      <c r="DWX39" s="37"/>
      <c r="DWY39" s="37"/>
      <c r="DWZ39" s="37"/>
      <c r="DXA39" s="37"/>
      <c r="DXB39" s="37"/>
      <c r="DXC39" s="37"/>
      <c r="DXD39" s="37"/>
      <c r="DXE39" s="37"/>
      <c r="DXF39" s="37"/>
      <c r="DXG39" s="37"/>
      <c r="DXH39" s="37"/>
      <c r="DXI39" s="37"/>
      <c r="DXJ39" s="37"/>
      <c r="DXK39" s="37"/>
      <c r="DXL39" s="37"/>
      <c r="DXM39" s="33"/>
      <c r="DXN39" s="20"/>
      <c r="DXO39" s="20"/>
      <c r="DXP39" s="36"/>
      <c r="DXQ39" s="37"/>
      <c r="DXR39" s="37"/>
      <c r="DXS39" s="37"/>
      <c r="DXT39" s="37"/>
      <c r="DXU39" s="37"/>
      <c r="DXV39" s="37"/>
      <c r="DXW39" s="37"/>
      <c r="DXX39" s="37"/>
      <c r="DXY39" s="37"/>
      <c r="DXZ39" s="37"/>
      <c r="DYA39" s="37"/>
      <c r="DYB39" s="37"/>
      <c r="DYC39" s="37"/>
      <c r="DYD39" s="37"/>
      <c r="DYE39" s="37"/>
      <c r="DYF39" s="37"/>
      <c r="DYG39" s="37"/>
      <c r="DYH39" s="37"/>
      <c r="DYI39" s="33"/>
      <c r="DYJ39" s="20"/>
      <c r="DYK39" s="20"/>
      <c r="DYL39" s="36"/>
      <c r="DYM39" s="37"/>
      <c r="DYN39" s="37"/>
      <c r="DYO39" s="37"/>
      <c r="DYP39" s="37"/>
      <c r="DYQ39" s="37"/>
      <c r="DYR39" s="37"/>
      <c r="DYS39" s="37"/>
      <c r="DYT39" s="37"/>
      <c r="DYU39" s="37"/>
      <c r="DYV39" s="37"/>
      <c r="DYW39" s="37"/>
      <c r="DYX39" s="37"/>
      <c r="DYY39" s="37"/>
      <c r="DYZ39" s="37"/>
      <c r="DZA39" s="37"/>
      <c r="DZB39" s="37"/>
      <c r="DZC39" s="37"/>
      <c r="DZD39" s="37"/>
      <c r="DZE39" s="33"/>
      <c r="DZF39" s="20"/>
      <c r="DZG39" s="20"/>
      <c r="DZH39" s="36"/>
      <c r="DZI39" s="37"/>
      <c r="DZJ39" s="37"/>
      <c r="DZK39" s="37"/>
      <c r="DZL39" s="37"/>
      <c r="DZM39" s="37"/>
      <c r="DZN39" s="37"/>
      <c r="DZO39" s="37"/>
      <c r="DZP39" s="37"/>
      <c r="DZQ39" s="37"/>
      <c r="DZR39" s="37"/>
      <c r="DZS39" s="37"/>
      <c r="DZT39" s="37"/>
      <c r="DZU39" s="37"/>
      <c r="DZV39" s="37"/>
      <c r="DZW39" s="37"/>
      <c r="DZX39" s="37"/>
      <c r="DZY39" s="37"/>
      <c r="DZZ39" s="37"/>
      <c r="EAA39" s="33"/>
      <c r="EAB39" s="20"/>
      <c r="EAC39" s="20"/>
      <c r="EAD39" s="36"/>
      <c r="EAE39" s="37"/>
      <c r="EAF39" s="37"/>
      <c r="EAG39" s="37"/>
      <c r="EAH39" s="37"/>
      <c r="EAI39" s="37"/>
      <c r="EAJ39" s="37"/>
      <c r="EAK39" s="37"/>
      <c r="EAL39" s="37"/>
      <c r="EAM39" s="37"/>
      <c r="EAN39" s="37"/>
      <c r="EAO39" s="37"/>
      <c r="EAP39" s="37"/>
      <c r="EAQ39" s="37"/>
      <c r="EAR39" s="37"/>
      <c r="EAS39" s="37"/>
      <c r="EAT39" s="37"/>
      <c r="EAU39" s="37"/>
      <c r="EAV39" s="37"/>
      <c r="EAW39" s="33"/>
      <c r="EAX39" s="20"/>
      <c r="EAY39" s="20"/>
      <c r="EAZ39" s="36"/>
      <c r="EBA39" s="37"/>
      <c r="EBB39" s="37"/>
      <c r="EBC39" s="37"/>
      <c r="EBD39" s="37"/>
      <c r="EBE39" s="37"/>
      <c r="EBF39" s="37"/>
      <c r="EBG39" s="37"/>
      <c r="EBH39" s="37"/>
      <c r="EBI39" s="37"/>
      <c r="EBJ39" s="37"/>
      <c r="EBK39" s="37"/>
      <c r="EBL39" s="37"/>
      <c r="EBM39" s="37"/>
      <c r="EBN39" s="37"/>
      <c r="EBO39" s="37"/>
      <c r="EBP39" s="37"/>
      <c r="EBQ39" s="37"/>
      <c r="EBR39" s="37"/>
      <c r="EBS39" s="33"/>
      <c r="EBT39" s="20"/>
      <c r="EBU39" s="20"/>
      <c r="EBV39" s="36"/>
      <c r="EBW39" s="37"/>
      <c r="EBX39" s="37"/>
      <c r="EBY39" s="37"/>
      <c r="EBZ39" s="37"/>
      <c r="ECA39" s="37"/>
      <c r="ECB39" s="37"/>
      <c r="ECC39" s="37"/>
      <c r="ECD39" s="37"/>
      <c r="ECE39" s="37"/>
      <c r="ECF39" s="37"/>
      <c r="ECG39" s="37"/>
      <c r="ECH39" s="37"/>
      <c r="ECI39" s="37"/>
      <c r="ECJ39" s="37"/>
      <c r="ECK39" s="37"/>
      <c r="ECL39" s="37"/>
      <c r="ECM39" s="37"/>
      <c r="ECN39" s="37"/>
      <c r="ECO39" s="33"/>
      <c r="ECP39" s="20"/>
      <c r="ECQ39" s="20"/>
      <c r="ECR39" s="36"/>
      <c r="ECS39" s="37"/>
      <c r="ECT39" s="37"/>
      <c r="ECU39" s="37"/>
      <c r="ECV39" s="37"/>
      <c r="ECW39" s="37"/>
      <c r="ECX39" s="37"/>
      <c r="ECY39" s="37"/>
      <c r="ECZ39" s="37"/>
      <c r="EDA39" s="37"/>
      <c r="EDB39" s="37"/>
      <c r="EDC39" s="37"/>
      <c r="EDD39" s="37"/>
      <c r="EDE39" s="37"/>
      <c r="EDF39" s="37"/>
      <c r="EDG39" s="37"/>
      <c r="EDH39" s="37"/>
      <c r="EDI39" s="37"/>
      <c r="EDJ39" s="37"/>
      <c r="EDK39" s="33"/>
      <c r="EDL39" s="20"/>
      <c r="EDM39" s="20"/>
      <c r="EDN39" s="36"/>
      <c r="EDO39" s="37"/>
      <c r="EDP39" s="37"/>
      <c r="EDQ39" s="37"/>
      <c r="EDR39" s="37"/>
      <c r="EDS39" s="37"/>
      <c r="EDT39" s="37"/>
      <c r="EDU39" s="37"/>
      <c r="EDV39" s="37"/>
      <c r="EDW39" s="37"/>
      <c r="EDX39" s="37"/>
      <c r="EDY39" s="37"/>
      <c r="EDZ39" s="37"/>
      <c r="EEA39" s="37"/>
      <c r="EEB39" s="37"/>
      <c r="EEC39" s="37"/>
      <c r="EED39" s="37"/>
      <c r="EEE39" s="37"/>
      <c r="EEF39" s="37"/>
      <c r="EEG39" s="33"/>
      <c r="EEH39" s="20"/>
      <c r="EEI39" s="20"/>
      <c r="EEJ39" s="36"/>
      <c r="EEK39" s="37"/>
      <c r="EEL39" s="37"/>
      <c r="EEM39" s="37"/>
      <c r="EEN39" s="37"/>
      <c r="EEO39" s="37"/>
      <c r="EEP39" s="37"/>
      <c r="EEQ39" s="37"/>
      <c r="EER39" s="37"/>
      <c r="EES39" s="37"/>
      <c r="EET39" s="37"/>
      <c r="EEU39" s="37"/>
      <c r="EEV39" s="37"/>
      <c r="EEW39" s="37"/>
      <c r="EEX39" s="37"/>
      <c r="EEY39" s="37"/>
      <c r="EEZ39" s="37"/>
      <c r="EFA39" s="37"/>
      <c r="EFB39" s="37"/>
      <c r="EFC39" s="33"/>
      <c r="EFD39" s="20"/>
      <c r="EFE39" s="20"/>
      <c r="EFF39" s="36"/>
      <c r="EFG39" s="37"/>
      <c r="EFH39" s="37"/>
      <c r="EFI39" s="37"/>
      <c r="EFJ39" s="37"/>
      <c r="EFK39" s="37"/>
      <c r="EFL39" s="37"/>
      <c r="EFM39" s="37"/>
      <c r="EFN39" s="37"/>
      <c r="EFO39" s="37"/>
      <c r="EFP39" s="37"/>
      <c r="EFQ39" s="37"/>
      <c r="EFR39" s="37"/>
      <c r="EFS39" s="37"/>
      <c r="EFT39" s="37"/>
      <c r="EFU39" s="37"/>
      <c r="EFV39" s="37"/>
      <c r="EFW39" s="37"/>
      <c r="EFX39" s="37"/>
      <c r="EFY39" s="33"/>
      <c r="EFZ39" s="20"/>
      <c r="EGA39" s="20"/>
      <c r="EGB39" s="36"/>
      <c r="EGC39" s="37"/>
      <c r="EGD39" s="37"/>
      <c r="EGE39" s="37"/>
      <c r="EGF39" s="37"/>
      <c r="EGG39" s="37"/>
      <c r="EGH39" s="37"/>
      <c r="EGI39" s="37"/>
      <c r="EGJ39" s="37"/>
      <c r="EGK39" s="37"/>
      <c r="EGL39" s="37"/>
      <c r="EGM39" s="37"/>
      <c r="EGN39" s="37"/>
      <c r="EGO39" s="37"/>
      <c r="EGP39" s="37"/>
      <c r="EGQ39" s="37"/>
      <c r="EGR39" s="37"/>
      <c r="EGS39" s="37"/>
      <c r="EGT39" s="37"/>
      <c r="EGU39" s="33"/>
      <c r="EGV39" s="20"/>
      <c r="EGW39" s="20"/>
      <c r="EGX39" s="36"/>
      <c r="EGY39" s="37"/>
      <c r="EGZ39" s="37"/>
      <c r="EHA39" s="37"/>
      <c r="EHB39" s="37"/>
      <c r="EHC39" s="37"/>
      <c r="EHD39" s="37"/>
      <c r="EHE39" s="37"/>
      <c r="EHF39" s="37"/>
      <c r="EHG39" s="37"/>
      <c r="EHH39" s="37"/>
      <c r="EHI39" s="37"/>
      <c r="EHJ39" s="37"/>
      <c r="EHK39" s="37"/>
      <c r="EHL39" s="37"/>
      <c r="EHM39" s="37"/>
      <c r="EHN39" s="37"/>
      <c r="EHO39" s="37"/>
      <c r="EHP39" s="37"/>
      <c r="EHQ39" s="33"/>
      <c r="EHR39" s="20"/>
      <c r="EHS39" s="20"/>
      <c r="EHT39" s="36"/>
      <c r="EHU39" s="37"/>
      <c r="EHV39" s="37"/>
      <c r="EHW39" s="37"/>
      <c r="EHX39" s="37"/>
      <c r="EHY39" s="37"/>
      <c r="EHZ39" s="37"/>
      <c r="EIA39" s="37"/>
      <c r="EIB39" s="37"/>
      <c r="EIC39" s="37"/>
      <c r="EID39" s="37"/>
      <c r="EIE39" s="37"/>
      <c r="EIF39" s="37"/>
      <c r="EIG39" s="37"/>
      <c r="EIH39" s="37"/>
      <c r="EII39" s="37"/>
      <c r="EIJ39" s="37"/>
      <c r="EIK39" s="37"/>
      <c r="EIL39" s="37"/>
      <c r="EIM39" s="33"/>
      <c r="EIN39" s="20"/>
      <c r="EIO39" s="20"/>
      <c r="EIP39" s="36"/>
      <c r="EIQ39" s="37"/>
      <c r="EIR39" s="37"/>
      <c r="EIS39" s="37"/>
      <c r="EIT39" s="37"/>
      <c r="EIU39" s="37"/>
      <c r="EIV39" s="37"/>
      <c r="EIW39" s="37"/>
      <c r="EIX39" s="37"/>
      <c r="EIY39" s="37"/>
      <c r="EIZ39" s="37"/>
      <c r="EJA39" s="37"/>
      <c r="EJB39" s="37"/>
      <c r="EJC39" s="37"/>
      <c r="EJD39" s="37"/>
      <c r="EJE39" s="37"/>
      <c r="EJF39" s="37"/>
      <c r="EJG39" s="37"/>
      <c r="EJH39" s="37"/>
      <c r="EJI39" s="33"/>
      <c r="EJJ39" s="20"/>
      <c r="EJK39" s="20"/>
      <c r="EJL39" s="36"/>
      <c r="EJM39" s="37"/>
      <c r="EJN39" s="37"/>
      <c r="EJO39" s="37"/>
      <c r="EJP39" s="37"/>
      <c r="EJQ39" s="37"/>
      <c r="EJR39" s="37"/>
      <c r="EJS39" s="37"/>
      <c r="EJT39" s="37"/>
      <c r="EJU39" s="37"/>
      <c r="EJV39" s="37"/>
      <c r="EJW39" s="37"/>
      <c r="EJX39" s="37"/>
      <c r="EJY39" s="37"/>
      <c r="EJZ39" s="37"/>
      <c r="EKA39" s="37"/>
      <c r="EKB39" s="37"/>
      <c r="EKC39" s="37"/>
      <c r="EKD39" s="37"/>
      <c r="EKE39" s="33"/>
      <c r="EKF39" s="20"/>
      <c r="EKG39" s="20"/>
      <c r="EKH39" s="36"/>
      <c r="EKI39" s="37"/>
      <c r="EKJ39" s="37"/>
      <c r="EKK39" s="37"/>
      <c r="EKL39" s="37"/>
      <c r="EKM39" s="37"/>
      <c r="EKN39" s="37"/>
      <c r="EKO39" s="37"/>
      <c r="EKP39" s="37"/>
      <c r="EKQ39" s="37"/>
      <c r="EKR39" s="37"/>
      <c r="EKS39" s="37"/>
      <c r="EKT39" s="37"/>
      <c r="EKU39" s="37"/>
      <c r="EKV39" s="37"/>
      <c r="EKW39" s="37"/>
      <c r="EKX39" s="37"/>
      <c r="EKY39" s="37"/>
      <c r="EKZ39" s="37"/>
      <c r="ELA39" s="33"/>
      <c r="ELB39" s="20"/>
      <c r="ELC39" s="20"/>
      <c r="ELD39" s="36"/>
      <c r="ELE39" s="37"/>
      <c r="ELF39" s="37"/>
      <c r="ELG39" s="37"/>
      <c r="ELH39" s="37"/>
      <c r="ELI39" s="37"/>
      <c r="ELJ39" s="37"/>
      <c r="ELK39" s="37"/>
      <c r="ELL39" s="37"/>
      <c r="ELM39" s="37"/>
      <c r="ELN39" s="37"/>
      <c r="ELO39" s="37"/>
      <c r="ELP39" s="37"/>
      <c r="ELQ39" s="37"/>
      <c r="ELR39" s="37"/>
      <c r="ELS39" s="37"/>
      <c r="ELT39" s="37"/>
      <c r="ELU39" s="37"/>
      <c r="ELV39" s="37"/>
      <c r="ELW39" s="33"/>
      <c r="ELX39" s="20"/>
      <c r="ELY39" s="20"/>
      <c r="ELZ39" s="36"/>
      <c r="EMA39" s="37"/>
      <c r="EMB39" s="37"/>
      <c r="EMC39" s="37"/>
      <c r="EMD39" s="37"/>
      <c r="EME39" s="37"/>
      <c r="EMF39" s="37"/>
      <c r="EMG39" s="37"/>
      <c r="EMH39" s="37"/>
      <c r="EMI39" s="37"/>
      <c r="EMJ39" s="37"/>
      <c r="EMK39" s="37"/>
      <c r="EML39" s="37"/>
      <c r="EMM39" s="37"/>
      <c r="EMN39" s="37"/>
      <c r="EMO39" s="37"/>
      <c r="EMP39" s="37"/>
      <c r="EMQ39" s="37"/>
      <c r="EMR39" s="37"/>
      <c r="EMS39" s="33"/>
      <c r="EMT39" s="20"/>
      <c r="EMU39" s="20"/>
      <c r="EMV39" s="36"/>
      <c r="EMW39" s="37"/>
      <c r="EMX39" s="37"/>
      <c r="EMY39" s="37"/>
      <c r="EMZ39" s="37"/>
      <c r="ENA39" s="37"/>
      <c r="ENB39" s="37"/>
      <c r="ENC39" s="37"/>
      <c r="END39" s="37"/>
      <c r="ENE39" s="37"/>
      <c r="ENF39" s="37"/>
      <c r="ENG39" s="37"/>
      <c r="ENH39" s="37"/>
      <c r="ENI39" s="37"/>
      <c r="ENJ39" s="37"/>
      <c r="ENK39" s="37"/>
      <c r="ENL39" s="37"/>
      <c r="ENM39" s="37"/>
      <c r="ENN39" s="37"/>
      <c r="ENO39" s="33"/>
      <c r="ENP39" s="20"/>
      <c r="ENQ39" s="20"/>
      <c r="ENR39" s="36"/>
      <c r="ENS39" s="37"/>
      <c r="ENT39" s="37"/>
      <c r="ENU39" s="37"/>
      <c r="ENV39" s="37"/>
      <c r="ENW39" s="37"/>
      <c r="ENX39" s="37"/>
      <c r="ENY39" s="37"/>
      <c r="ENZ39" s="37"/>
      <c r="EOA39" s="37"/>
      <c r="EOB39" s="37"/>
      <c r="EOC39" s="37"/>
      <c r="EOD39" s="37"/>
      <c r="EOE39" s="37"/>
      <c r="EOF39" s="37"/>
      <c r="EOG39" s="37"/>
      <c r="EOH39" s="37"/>
      <c r="EOI39" s="37"/>
      <c r="EOJ39" s="37"/>
      <c r="EOK39" s="33"/>
      <c r="EOL39" s="20"/>
      <c r="EOM39" s="20"/>
      <c r="EON39" s="36"/>
      <c r="EOO39" s="37"/>
      <c r="EOP39" s="37"/>
      <c r="EOQ39" s="37"/>
      <c r="EOR39" s="37"/>
      <c r="EOS39" s="37"/>
      <c r="EOT39" s="37"/>
      <c r="EOU39" s="37"/>
      <c r="EOV39" s="37"/>
      <c r="EOW39" s="37"/>
      <c r="EOX39" s="37"/>
      <c r="EOY39" s="37"/>
      <c r="EOZ39" s="37"/>
      <c r="EPA39" s="37"/>
      <c r="EPB39" s="37"/>
      <c r="EPC39" s="37"/>
      <c r="EPD39" s="37"/>
      <c r="EPE39" s="37"/>
      <c r="EPF39" s="37"/>
      <c r="EPG39" s="33"/>
      <c r="EPH39" s="20"/>
      <c r="EPI39" s="20"/>
      <c r="EPJ39" s="36"/>
      <c r="EPK39" s="37"/>
      <c r="EPL39" s="37"/>
      <c r="EPM39" s="37"/>
      <c r="EPN39" s="37"/>
      <c r="EPO39" s="37"/>
      <c r="EPP39" s="37"/>
      <c r="EPQ39" s="37"/>
      <c r="EPR39" s="37"/>
      <c r="EPS39" s="37"/>
      <c r="EPT39" s="37"/>
      <c r="EPU39" s="37"/>
      <c r="EPV39" s="37"/>
      <c r="EPW39" s="37"/>
      <c r="EPX39" s="37"/>
      <c r="EPY39" s="37"/>
      <c r="EPZ39" s="37"/>
      <c r="EQA39" s="37"/>
      <c r="EQB39" s="37"/>
      <c r="EQC39" s="33"/>
      <c r="EQD39" s="20"/>
      <c r="EQE39" s="20"/>
      <c r="EQF39" s="36"/>
      <c r="EQG39" s="37"/>
      <c r="EQH39" s="37"/>
      <c r="EQI39" s="37"/>
      <c r="EQJ39" s="37"/>
      <c r="EQK39" s="37"/>
      <c r="EQL39" s="37"/>
      <c r="EQM39" s="37"/>
      <c r="EQN39" s="37"/>
      <c r="EQO39" s="37"/>
      <c r="EQP39" s="37"/>
      <c r="EQQ39" s="37"/>
      <c r="EQR39" s="37"/>
      <c r="EQS39" s="37"/>
      <c r="EQT39" s="37"/>
      <c r="EQU39" s="37"/>
      <c r="EQV39" s="37"/>
      <c r="EQW39" s="37"/>
      <c r="EQX39" s="37"/>
      <c r="EQY39" s="33"/>
      <c r="EQZ39" s="20"/>
      <c r="ERA39" s="20"/>
      <c r="ERB39" s="36"/>
      <c r="ERC39" s="37"/>
      <c r="ERD39" s="37"/>
      <c r="ERE39" s="37"/>
      <c r="ERF39" s="37"/>
      <c r="ERG39" s="37"/>
      <c r="ERH39" s="37"/>
      <c r="ERI39" s="37"/>
      <c r="ERJ39" s="37"/>
      <c r="ERK39" s="37"/>
      <c r="ERL39" s="37"/>
      <c r="ERM39" s="37"/>
      <c r="ERN39" s="37"/>
      <c r="ERO39" s="37"/>
      <c r="ERP39" s="37"/>
      <c r="ERQ39" s="37"/>
      <c r="ERR39" s="37"/>
      <c r="ERS39" s="37"/>
      <c r="ERT39" s="37"/>
      <c r="ERU39" s="33"/>
      <c r="ERV39" s="20"/>
      <c r="ERW39" s="20"/>
      <c r="ERX39" s="36"/>
      <c r="ERY39" s="37"/>
      <c r="ERZ39" s="37"/>
      <c r="ESA39" s="37"/>
      <c r="ESB39" s="37"/>
      <c r="ESC39" s="37"/>
      <c r="ESD39" s="37"/>
      <c r="ESE39" s="37"/>
      <c r="ESF39" s="37"/>
      <c r="ESG39" s="37"/>
      <c r="ESH39" s="37"/>
      <c r="ESI39" s="37"/>
      <c r="ESJ39" s="37"/>
      <c r="ESK39" s="37"/>
      <c r="ESL39" s="37"/>
      <c r="ESM39" s="37"/>
      <c r="ESN39" s="37"/>
      <c r="ESO39" s="37"/>
      <c r="ESP39" s="37"/>
      <c r="ESQ39" s="33"/>
      <c r="ESR39" s="20"/>
      <c r="ESS39" s="20"/>
      <c r="EST39" s="36"/>
      <c r="ESU39" s="37"/>
      <c r="ESV39" s="37"/>
      <c r="ESW39" s="37"/>
      <c r="ESX39" s="37"/>
      <c r="ESY39" s="37"/>
      <c r="ESZ39" s="37"/>
      <c r="ETA39" s="37"/>
      <c r="ETB39" s="37"/>
      <c r="ETC39" s="37"/>
      <c r="ETD39" s="37"/>
      <c r="ETE39" s="37"/>
      <c r="ETF39" s="37"/>
      <c r="ETG39" s="37"/>
      <c r="ETH39" s="37"/>
      <c r="ETI39" s="37"/>
      <c r="ETJ39" s="37"/>
      <c r="ETK39" s="37"/>
      <c r="ETL39" s="37"/>
      <c r="ETM39" s="33"/>
      <c r="ETN39" s="20"/>
      <c r="ETO39" s="20"/>
      <c r="ETP39" s="36"/>
      <c r="ETQ39" s="37"/>
      <c r="ETR39" s="37"/>
      <c r="ETS39" s="37"/>
      <c r="ETT39" s="37"/>
      <c r="ETU39" s="37"/>
      <c r="ETV39" s="37"/>
      <c r="ETW39" s="37"/>
      <c r="ETX39" s="37"/>
      <c r="ETY39" s="37"/>
      <c r="ETZ39" s="37"/>
      <c r="EUA39" s="37"/>
      <c r="EUB39" s="37"/>
      <c r="EUC39" s="37"/>
      <c r="EUD39" s="37"/>
      <c r="EUE39" s="37"/>
      <c r="EUF39" s="37"/>
      <c r="EUG39" s="37"/>
      <c r="EUH39" s="37"/>
      <c r="EUI39" s="33"/>
      <c r="EUJ39" s="20"/>
      <c r="EUK39" s="20"/>
      <c r="EUL39" s="36"/>
      <c r="EUM39" s="37"/>
      <c r="EUN39" s="37"/>
      <c r="EUO39" s="37"/>
      <c r="EUP39" s="37"/>
      <c r="EUQ39" s="37"/>
      <c r="EUR39" s="37"/>
      <c r="EUS39" s="37"/>
      <c r="EUT39" s="37"/>
      <c r="EUU39" s="37"/>
      <c r="EUV39" s="37"/>
      <c r="EUW39" s="37"/>
      <c r="EUX39" s="37"/>
      <c r="EUY39" s="37"/>
      <c r="EUZ39" s="37"/>
      <c r="EVA39" s="37"/>
      <c r="EVB39" s="37"/>
      <c r="EVC39" s="37"/>
      <c r="EVD39" s="37"/>
      <c r="EVE39" s="33"/>
      <c r="EVF39" s="20"/>
      <c r="EVG39" s="20"/>
      <c r="EVH39" s="36"/>
      <c r="EVI39" s="37"/>
      <c r="EVJ39" s="37"/>
      <c r="EVK39" s="37"/>
      <c r="EVL39" s="37"/>
      <c r="EVM39" s="37"/>
      <c r="EVN39" s="37"/>
      <c r="EVO39" s="37"/>
      <c r="EVP39" s="37"/>
      <c r="EVQ39" s="37"/>
      <c r="EVR39" s="37"/>
      <c r="EVS39" s="37"/>
      <c r="EVT39" s="37"/>
      <c r="EVU39" s="37"/>
      <c r="EVV39" s="37"/>
      <c r="EVW39" s="37"/>
      <c r="EVX39" s="37"/>
      <c r="EVY39" s="37"/>
      <c r="EVZ39" s="37"/>
      <c r="EWA39" s="33"/>
      <c r="EWB39" s="20"/>
      <c r="EWC39" s="20"/>
      <c r="EWD39" s="36"/>
      <c r="EWE39" s="37"/>
      <c r="EWF39" s="37"/>
      <c r="EWG39" s="37"/>
      <c r="EWH39" s="37"/>
      <c r="EWI39" s="37"/>
      <c r="EWJ39" s="37"/>
      <c r="EWK39" s="37"/>
      <c r="EWL39" s="37"/>
      <c r="EWM39" s="37"/>
      <c r="EWN39" s="37"/>
      <c r="EWO39" s="37"/>
      <c r="EWP39" s="37"/>
      <c r="EWQ39" s="37"/>
      <c r="EWR39" s="37"/>
      <c r="EWS39" s="37"/>
      <c r="EWT39" s="37"/>
      <c r="EWU39" s="37"/>
      <c r="EWV39" s="37"/>
      <c r="EWW39" s="33"/>
      <c r="EWX39" s="20"/>
      <c r="EWY39" s="20"/>
      <c r="EWZ39" s="36"/>
      <c r="EXA39" s="37"/>
      <c r="EXB39" s="37"/>
      <c r="EXC39" s="37"/>
      <c r="EXD39" s="37"/>
      <c r="EXE39" s="37"/>
      <c r="EXF39" s="37"/>
      <c r="EXG39" s="37"/>
      <c r="EXH39" s="37"/>
      <c r="EXI39" s="37"/>
      <c r="EXJ39" s="37"/>
      <c r="EXK39" s="37"/>
      <c r="EXL39" s="37"/>
      <c r="EXM39" s="37"/>
      <c r="EXN39" s="37"/>
      <c r="EXO39" s="37"/>
      <c r="EXP39" s="37"/>
      <c r="EXQ39" s="37"/>
      <c r="EXR39" s="37"/>
      <c r="EXS39" s="33"/>
      <c r="EXT39" s="20"/>
      <c r="EXU39" s="20"/>
      <c r="EXV39" s="36"/>
      <c r="EXW39" s="37"/>
      <c r="EXX39" s="37"/>
      <c r="EXY39" s="37"/>
      <c r="EXZ39" s="37"/>
      <c r="EYA39" s="37"/>
      <c r="EYB39" s="37"/>
      <c r="EYC39" s="37"/>
      <c r="EYD39" s="37"/>
      <c r="EYE39" s="37"/>
      <c r="EYF39" s="37"/>
      <c r="EYG39" s="37"/>
      <c r="EYH39" s="37"/>
      <c r="EYI39" s="37"/>
      <c r="EYJ39" s="37"/>
      <c r="EYK39" s="37"/>
      <c r="EYL39" s="37"/>
      <c r="EYM39" s="37"/>
      <c r="EYN39" s="37"/>
      <c r="EYO39" s="33"/>
      <c r="EYP39" s="20"/>
      <c r="EYQ39" s="20"/>
      <c r="EYR39" s="36"/>
      <c r="EYS39" s="37"/>
      <c r="EYT39" s="37"/>
      <c r="EYU39" s="37"/>
      <c r="EYV39" s="37"/>
      <c r="EYW39" s="37"/>
      <c r="EYX39" s="37"/>
      <c r="EYY39" s="37"/>
      <c r="EYZ39" s="37"/>
      <c r="EZA39" s="37"/>
      <c r="EZB39" s="37"/>
      <c r="EZC39" s="37"/>
      <c r="EZD39" s="37"/>
      <c r="EZE39" s="37"/>
      <c r="EZF39" s="37"/>
      <c r="EZG39" s="37"/>
      <c r="EZH39" s="37"/>
      <c r="EZI39" s="37"/>
      <c r="EZJ39" s="37"/>
      <c r="EZK39" s="33"/>
      <c r="EZL39" s="20"/>
      <c r="EZM39" s="20"/>
      <c r="EZN39" s="36"/>
      <c r="EZO39" s="37"/>
      <c r="EZP39" s="37"/>
      <c r="EZQ39" s="37"/>
      <c r="EZR39" s="37"/>
      <c r="EZS39" s="37"/>
      <c r="EZT39" s="37"/>
      <c r="EZU39" s="37"/>
      <c r="EZV39" s="37"/>
      <c r="EZW39" s="37"/>
      <c r="EZX39" s="37"/>
      <c r="EZY39" s="37"/>
      <c r="EZZ39" s="37"/>
      <c r="FAA39" s="37"/>
      <c r="FAB39" s="37"/>
      <c r="FAC39" s="37"/>
      <c r="FAD39" s="37"/>
      <c r="FAE39" s="37"/>
      <c r="FAF39" s="37"/>
      <c r="FAG39" s="33"/>
      <c r="FAH39" s="20"/>
      <c r="FAI39" s="20"/>
      <c r="FAJ39" s="36"/>
      <c r="FAK39" s="37"/>
      <c r="FAL39" s="37"/>
      <c r="FAM39" s="37"/>
      <c r="FAN39" s="37"/>
      <c r="FAO39" s="37"/>
      <c r="FAP39" s="37"/>
      <c r="FAQ39" s="37"/>
      <c r="FAR39" s="37"/>
      <c r="FAS39" s="37"/>
      <c r="FAT39" s="37"/>
      <c r="FAU39" s="37"/>
      <c r="FAV39" s="37"/>
      <c r="FAW39" s="37"/>
      <c r="FAX39" s="37"/>
      <c r="FAY39" s="37"/>
      <c r="FAZ39" s="37"/>
      <c r="FBA39" s="37"/>
      <c r="FBB39" s="37"/>
      <c r="FBC39" s="33"/>
      <c r="FBD39" s="20"/>
      <c r="FBE39" s="20"/>
      <c r="FBF39" s="36"/>
      <c r="FBG39" s="37"/>
      <c r="FBH39" s="37"/>
      <c r="FBI39" s="37"/>
      <c r="FBJ39" s="37"/>
      <c r="FBK39" s="37"/>
      <c r="FBL39" s="37"/>
      <c r="FBM39" s="37"/>
      <c r="FBN39" s="37"/>
      <c r="FBO39" s="37"/>
      <c r="FBP39" s="37"/>
      <c r="FBQ39" s="37"/>
      <c r="FBR39" s="37"/>
      <c r="FBS39" s="37"/>
      <c r="FBT39" s="37"/>
      <c r="FBU39" s="37"/>
      <c r="FBV39" s="37"/>
      <c r="FBW39" s="37"/>
      <c r="FBX39" s="37"/>
      <c r="FBY39" s="33"/>
      <c r="FBZ39" s="20"/>
      <c r="FCA39" s="20"/>
      <c r="FCB39" s="36"/>
      <c r="FCC39" s="37"/>
      <c r="FCD39" s="37"/>
      <c r="FCE39" s="37"/>
      <c r="FCF39" s="37"/>
      <c r="FCG39" s="37"/>
      <c r="FCH39" s="37"/>
      <c r="FCI39" s="37"/>
      <c r="FCJ39" s="37"/>
      <c r="FCK39" s="37"/>
      <c r="FCL39" s="37"/>
      <c r="FCM39" s="37"/>
      <c r="FCN39" s="37"/>
      <c r="FCO39" s="37"/>
      <c r="FCP39" s="37"/>
      <c r="FCQ39" s="37"/>
      <c r="FCR39" s="37"/>
      <c r="FCS39" s="37"/>
      <c r="FCT39" s="37"/>
      <c r="FCU39" s="33"/>
      <c r="FCV39" s="20"/>
      <c r="FCW39" s="20"/>
      <c r="FCX39" s="36"/>
      <c r="FCY39" s="37"/>
      <c r="FCZ39" s="37"/>
      <c r="FDA39" s="37"/>
      <c r="FDB39" s="37"/>
      <c r="FDC39" s="37"/>
      <c r="FDD39" s="37"/>
      <c r="FDE39" s="37"/>
      <c r="FDF39" s="37"/>
      <c r="FDG39" s="37"/>
      <c r="FDH39" s="37"/>
      <c r="FDI39" s="37"/>
      <c r="FDJ39" s="37"/>
      <c r="FDK39" s="37"/>
      <c r="FDL39" s="37"/>
      <c r="FDM39" s="37"/>
      <c r="FDN39" s="37"/>
      <c r="FDO39" s="37"/>
      <c r="FDP39" s="37"/>
      <c r="FDQ39" s="33"/>
      <c r="FDR39" s="20"/>
      <c r="FDS39" s="20"/>
      <c r="FDT39" s="36"/>
      <c r="FDU39" s="37"/>
      <c r="FDV39" s="37"/>
      <c r="FDW39" s="37"/>
      <c r="FDX39" s="37"/>
      <c r="FDY39" s="37"/>
      <c r="FDZ39" s="37"/>
      <c r="FEA39" s="37"/>
      <c r="FEB39" s="37"/>
      <c r="FEC39" s="37"/>
      <c r="FED39" s="37"/>
      <c r="FEE39" s="37"/>
      <c r="FEF39" s="37"/>
      <c r="FEG39" s="37"/>
      <c r="FEH39" s="37"/>
      <c r="FEI39" s="37"/>
      <c r="FEJ39" s="37"/>
      <c r="FEK39" s="37"/>
      <c r="FEL39" s="37"/>
      <c r="FEM39" s="33"/>
      <c r="FEN39" s="20"/>
      <c r="FEO39" s="20"/>
      <c r="FEP39" s="36"/>
      <c r="FEQ39" s="37"/>
      <c r="FER39" s="37"/>
      <c r="FES39" s="37"/>
      <c r="FET39" s="37"/>
      <c r="FEU39" s="37"/>
      <c r="FEV39" s="37"/>
      <c r="FEW39" s="37"/>
      <c r="FEX39" s="37"/>
      <c r="FEY39" s="37"/>
      <c r="FEZ39" s="37"/>
      <c r="FFA39" s="37"/>
      <c r="FFB39" s="37"/>
      <c r="FFC39" s="37"/>
      <c r="FFD39" s="37"/>
      <c r="FFE39" s="37"/>
      <c r="FFF39" s="37"/>
      <c r="FFG39" s="37"/>
      <c r="FFH39" s="37"/>
      <c r="FFI39" s="33"/>
      <c r="FFJ39" s="20"/>
      <c r="FFK39" s="20"/>
      <c r="FFL39" s="36"/>
      <c r="FFM39" s="37"/>
      <c r="FFN39" s="37"/>
      <c r="FFO39" s="37"/>
      <c r="FFP39" s="37"/>
      <c r="FFQ39" s="37"/>
      <c r="FFR39" s="37"/>
      <c r="FFS39" s="37"/>
      <c r="FFT39" s="37"/>
      <c r="FFU39" s="37"/>
      <c r="FFV39" s="37"/>
      <c r="FFW39" s="37"/>
      <c r="FFX39" s="37"/>
      <c r="FFY39" s="37"/>
      <c r="FFZ39" s="37"/>
      <c r="FGA39" s="37"/>
      <c r="FGB39" s="37"/>
      <c r="FGC39" s="37"/>
      <c r="FGD39" s="37"/>
      <c r="FGE39" s="33"/>
      <c r="FGF39" s="20"/>
      <c r="FGG39" s="20"/>
      <c r="FGH39" s="36"/>
      <c r="FGI39" s="37"/>
      <c r="FGJ39" s="37"/>
      <c r="FGK39" s="37"/>
      <c r="FGL39" s="37"/>
      <c r="FGM39" s="37"/>
      <c r="FGN39" s="37"/>
      <c r="FGO39" s="37"/>
      <c r="FGP39" s="37"/>
      <c r="FGQ39" s="37"/>
      <c r="FGR39" s="37"/>
      <c r="FGS39" s="37"/>
      <c r="FGT39" s="37"/>
      <c r="FGU39" s="37"/>
      <c r="FGV39" s="37"/>
      <c r="FGW39" s="37"/>
      <c r="FGX39" s="37"/>
      <c r="FGY39" s="37"/>
      <c r="FGZ39" s="37"/>
      <c r="FHA39" s="33"/>
      <c r="FHB39" s="20"/>
      <c r="FHC39" s="20"/>
      <c r="FHD39" s="36"/>
      <c r="FHE39" s="37"/>
      <c r="FHF39" s="37"/>
      <c r="FHG39" s="37"/>
      <c r="FHH39" s="37"/>
      <c r="FHI39" s="37"/>
      <c r="FHJ39" s="37"/>
      <c r="FHK39" s="37"/>
      <c r="FHL39" s="37"/>
      <c r="FHM39" s="37"/>
      <c r="FHN39" s="37"/>
      <c r="FHO39" s="37"/>
      <c r="FHP39" s="37"/>
      <c r="FHQ39" s="37"/>
      <c r="FHR39" s="37"/>
      <c r="FHS39" s="37"/>
      <c r="FHT39" s="37"/>
      <c r="FHU39" s="37"/>
      <c r="FHV39" s="37"/>
      <c r="FHW39" s="33"/>
      <c r="FHX39" s="20"/>
      <c r="FHY39" s="20"/>
      <c r="FHZ39" s="36"/>
      <c r="FIA39" s="37"/>
      <c r="FIB39" s="37"/>
      <c r="FIC39" s="37"/>
      <c r="FID39" s="37"/>
      <c r="FIE39" s="37"/>
      <c r="FIF39" s="37"/>
      <c r="FIG39" s="37"/>
      <c r="FIH39" s="37"/>
      <c r="FII39" s="37"/>
      <c r="FIJ39" s="37"/>
      <c r="FIK39" s="37"/>
      <c r="FIL39" s="37"/>
      <c r="FIM39" s="37"/>
      <c r="FIN39" s="37"/>
      <c r="FIO39" s="37"/>
      <c r="FIP39" s="37"/>
      <c r="FIQ39" s="37"/>
      <c r="FIR39" s="37"/>
      <c r="FIS39" s="33"/>
      <c r="FIT39" s="20"/>
      <c r="FIU39" s="20"/>
      <c r="FIV39" s="36"/>
      <c r="FIW39" s="37"/>
      <c r="FIX39" s="37"/>
      <c r="FIY39" s="37"/>
      <c r="FIZ39" s="37"/>
      <c r="FJA39" s="37"/>
      <c r="FJB39" s="37"/>
      <c r="FJC39" s="37"/>
      <c r="FJD39" s="37"/>
      <c r="FJE39" s="37"/>
      <c r="FJF39" s="37"/>
      <c r="FJG39" s="37"/>
      <c r="FJH39" s="37"/>
      <c r="FJI39" s="37"/>
      <c r="FJJ39" s="37"/>
      <c r="FJK39" s="37"/>
      <c r="FJL39" s="37"/>
      <c r="FJM39" s="37"/>
      <c r="FJN39" s="37"/>
      <c r="FJO39" s="33"/>
      <c r="FJP39" s="20"/>
      <c r="FJQ39" s="20"/>
      <c r="FJR39" s="36"/>
      <c r="FJS39" s="37"/>
      <c r="FJT39" s="37"/>
      <c r="FJU39" s="37"/>
      <c r="FJV39" s="37"/>
      <c r="FJW39" s="37"/>
      <c r="FJX39" s="37"/>
      <c r="FJY39" s="37"/>
      <c r="FJZ39" s="37"/>
      <c r="FKA39" s="37"/>
      <c r="FKB39" s="37"/>
      <c r="FKC39" s="37"/>
      <c r="FKD39" s="37"/>
      <c r="FKE39" s="37"/>
      <c r="FKF39" s="37"/>
      <c r="FKG39" s="37"/>
      <c r="FKH39" s="37"/>
      <c r="FKI39" s="37"/>
      <c r="FKJ39" s="37"/>
      <c r="FKK39" s="33"/>
      <c r="FKL39" s="20"/>
      <c r="FKM39" s="20"/>
      <c r="FKN39" s="36"/>
      <c r="FKO39" s="37"/>
      <c r="FKP39" s="37"/>
      <c r="FKQ39" s="37"/>
      <c r="FKR39" s="37"/>
      <c r="FKS39" s="37"/>
      <c r="FKT39" s="37"/>
      <c r="FKU39" s="37"/>
      <c r="FKV39" s="37"/>
      <c r="FKW39" s="37"/>
      <c r="FKX39" s="37"/>
      <c r="FKY39" s="37"/>
      <c r="FKZ39" s="37"/>
      <c r="FLA39" s="37"/>
      <c r="FLB39" s="37"/>
      <c r="FLC39" s="37"/>
      <c r="FLD39" s="37"/>
      <c r="FLE39" s="37"/>
      <c r="FLF39" s="37"/>
      <c r="FLG39" s="33"/>
      <c r="FLH39" s="20"/>
      <c r="FLI39" s="20"/>
      <c r="FLJ39" s="36"/>
      <c r="FLK39" s="37"/>
      <c r="FLL39" s="37"/>
      <c r="FLM39" s="37"/>
      <c r="FLN39" s="37"/>
      <c r="FLO39" s="37"/>
      <c r="FLP39" s="37"/>
      <c r="FLQ39" s="37"/>
      <c r="FLR39" s="37"/>
      <c r="FLS39" s="37"/>
      <c r="FLT39" s="37"/>
      <c r="FLU39" s="37"/>
      <c r="FLV39" s="37"/>
      <c r="FLW39" s="37"/>
      <c r="FLX39" s="37"/>
      <c r="FLY39" s="37"/>
      <c r="FLZ39" s="37"/>
      <c r="FMA39" s="37"/>
      <c r="FMB39" s="37"/>
      <c r="FMC39" s="33"/>
      <c r="FMD39" s="20"/>
      <c r="FME39" s="20"/>
      <c r="FMF39" s="36"/>
      <c r="FMG39" s="37"/>
      <c r="FMH39" s="37"/>
      <c r="FMI39" s="37"/>
      <c r="FMJ39" s="37"/>
      <c r="FMK39" s="37"/>
      <c r="FML39" s="37"/>
      <c r="FMM39" s="37"/>
      <c r="FMN39" s="37"/>
      <c r="FMO39" s="37"/>
      <c r="FMP39" s="37"/>
      <c r="FMQ39" s="37"/>
      <c r="FMR39" s="37"/>
      <c r="FMS39" s="37"/>
      <c r="FMT39" s="37"/>
      <c r="FMU39" s="37"/>
      <c r="FMV39" s="37"/>
      <c r="FMW39" s="37"/>
      <c r="FMX39" s="37"/>
      <c r="FMY39" s="33"/>
      <c r="FMZ39" s="20"/>
      <c r="FNA39" s="20"/>
      <c r="FNB39" s="36"/>
      <c r="FNC39" s="37"/>
      <c r="FND39" s="37"/>
      <c r="FNE39" s="37"/>
      <c r="FNF39" s="37"/>
      <c r="FNG39" s="37"/>
      <c r="FNH39" s="37"/>
      <c r="FNI39" s="37"/>
      <c r="FNJ39" s="37"/>
      <c r="FNK39" s="37"/>
      <c r="FNL39" s="37"/>
      <c r="FNM39" s="37"/>
      <c r="FNN39" s="37"/>
      <c r="FNO39" s="37"/>
      <c r="FNP39" s="37"/>
      <c r="FNQ39" s="37"/>
      <c r="FNR39" s="37"/>
      <c r="FNS39" s="37"/>
      <c r="FNT39" s="37"/>
      <c r="FNU39" s="33"/>
      <c r="FNV39" s="20"/>
      <c r="FNW39" s="20"/>
      <c r="FNX39" s="36"/>
      <c r="FNY39" s="37"/>
      <c r="FNZ39" s="37"/>
      <c r="FOA39" s="37"/>
      <c r="FOB39" s="37"/>
      <c r="FOC39" s="37"/>
      <c r="FOD39" s="37"/>
      <c r="FOE39" s="37"/>
      <c r="FOF39" s="37"/>
      <c r="FOG39" s="37"/>
      <c r="FOH39" s="37"/>
      <c r="FOI39" s="37"/>
      <c r="FOJ39" s="37"/>
      <c r="FOK39" s="37"/>
      <c r="FOL39" s="37"/>
      <c r="FOM39" s="37"/>
      <c r="FON39" s="37"/>
      <c r="FOO39" s="37"/>
      <c r="FOP39" s="37"/>
      <c r="FOQ39" s="33"/>
      <c r="FOR39" s="20"/>
      <c r="FOS39" s="20"/>
      <c r="FOT39" s="36"/>
      <c r="FOU39" s="37"/>
      <c r="FOV39" s="37"/>
      <c r="FOW39" s="37"/>
      <c r="FOX39" s="37"/>
      <c r="FOY39" s="37"/>
      <c r="FOZ39" s="37"/>
      <c r="FPA39" s="37"/>
      <c r="FPB39" s="37"/>
      <c r="FPC39" s="37"/>
      <c r="FPD39" s="37"/>
      <c r="FPE39" s="37"/>
      <c r="FPF39" s="37"/>
      <c r="FPG39" s="37"/>
      <c r="FPH39" s="37"/>
      <c r="FPI39" s="37"/>
      <c r="FPJ39" s="37"/>
      <c r="FPK39" s="37"/>
      <c r="FPL39" s="37"/>
      <c r="FPM39" s="33"/>
      <c r="FPN39" s="20"/>
      <c r="FPO39" s="20"/>
      <c r="FPP39" s="36"/>
      <c r="FPQ39" s="37"/>
      <c r="FPR39" s="37"/>
      <c r="FPS39" s="37"/>
      <c r="FPT39" s="37"/>
      <c r="FPU39" s="37"/>
      <c r="FPV39" s="37"/>
      <c r="FPW39" s="37"/>
      <c r="FPX39" s="37"/>
      <c r="FPY39" s="37"/>
      <c r="FPZ39" s="37"/>
      <c r="FQA39" s="37"/>
      <c r="FQB39" s="37"/>
      <c r="FQC39" s="37"/>
      <c r="FQD39" s="37"/>
      <c r="FQE39" s="37"/>
      <c r="FQF39" s="37"/>
      <c r="FQG39" s="37"/>
      <c r="FQH39" s="37"/>
      <c r="FQI39" s="33"/>
      <c r="FQJ39" s="20"/>
      <c r="FQK39" s="20"/>
      <c r="FQL39" s="36"/>
      <c r="FQM39" s="37"/>
      <c r="FQN39" s="37"/>
      <c r="FQO39" s="37"/>
      <c r="FQP39" s="37"/>
      <c r="FQQ39" s="37"/>
      <c r="FQR39" s="37"/>
      <c r="FQS39" s="37"/>
      <c r="FQT39" s="37"/>
      <c r="FQU39" s="37"/>
      <c r="FQV39" s="37"/>
      <c r="FQW39" s="37"/>
      <c r="FQX39" s="37"/>
      <c r="FQY39" s="37"/>
      <c r="FQZ39" s="37"/>
      <c r="FRA39" s="37"/>
      <c r="FRB39" s="37"/>
      <c r="FRC39" s="37"/>
      <c r="FRD39" s="37"/>
      <c r="FRE39" s="33"/>
      <c r="FRF39" s="20"/>
      <c r="FRG39" s="20"/>
      <c r="FRH39" s="36"/>
      <c r="FRI39" s="37"/>
      <c r="FRJ39" s="37"/>
      <c r="FRK39" s="37"/>
      <c r="FRL39" s="37"/>
      <c r="FRM39" s="37"/>
      <c r="FRN39" s="37"/>
      <c r="FRO39" s="37"/>
      <c r="FRP39" s="37"/>
      <c r="FRQ39" s="37"/>
      <c r="FRR39" s="37"/>
      <c r="FRS39" s="37"/>
      <c r="FRT39" s="37"/>
      <c r="FRU39" s="37"/>
      <c r="FRV39" s="37"/>
      <c r="FRW39" s="37"/>
      <c r="FRX39" s="37"/>
      <c r="FRY39" s="37"/>
      <c r="FRZ39" s="37"/>
      <c r="FSA39" s="33"/>
      <c r="FSB39" s="20"/>
      <c r="FSC39" s="20"/>
      <c r="FSD39" s="36"/>
      <c r="FSE39" s="37"/>
      <c r="FSF39" s="37"/>
      <c r="FSG39" s="37"/>
      <c r="FSH39" s="37"/>
      <c r="FSI39" s="37"/>
      <c r="FSJ39" s="37"/>
      <c r="FSK39" s="37"/>
      <c r="FSL39" s="37"/>
      <c r="FSM39" s="37"/>
      <c r="FSN39" s="37"/>
      <c r="FSO39" s="37"/>
      <c r="FSP39" s="37"/>
      <c r="FSQ39" s="37"/>
      <c r="FSR39" s="37"/>
      <c r="FSS39" s="37"/>
      <c r="FST39" s="37"/>
      <c r="FSU39" s="37"/>
      <c r="FSV39" s="37"/>
      <c r="FSW39" s="33"/>
      <c r="FSX39" s="20"/>
      <c r="FSY39" s="20"/>
      <c r="FSZ39" s="36"/>
      <c r="FTA39" s="37"/>
      <c r="FTB39" s="37"/>
      <c r="FTC39" s="37"/>
      <c r="FTD39" s="37"/>
      <c r="FTE39" s="37"/>
      <c r="FTF39" s="37"/>
      <c r="FTG39" s="37"/>
      <c r="FTH39" s="37"/>
      <c r="FTI39" s="37"/>
      <c r="FTJ39" s="37"/>
      <c r="FTK39" s="37"/>
      <c r="FTL39" s="37"/>
      <c r="FTM39" s="37"/>
      <c r="FTN39" s="37"/>
      <c r="FTO39" s="37"/>
      <c r="FTP39" s="37"/>
      <c r="FTQ39" s="37"/>
      <c r="FTR39" s="37"/>
      <c r="FTS39" s="33"/>
      <c r="FTT39" s="20"/>
      <c r="FTU39" s="20"/>
      <c r="FTV39" s="36"/>
      <c r="FTW39" s="37"/>
      <c r="FTX39" s="37"/>
      <c r="FTY39" s="37"/>
      <c r="FTZ39" s="37"/>
      <c r="FUA39" s="37"/>
      <c r="FUB39" s="37"/>
      <c r="FUC39" s="37"/>
      <c r="FUD39" s="37"/>
      <c r="FUE39" s="37"/>
      <c r="FUF39" s="37"/>
      <c r="FUG39" s="37"/>
      <c r="FUH39" s="37"/>
      <c r="FUI39" s="37"/>
      <c r="FUJ39" s="37"/>
      <c r="FUK39" s="37"/>
      <c r="FUL39" s="37"/>
      <c r="FUM39" s="37"/>
      <c r="FUN39" s="37"/>
      <c r="FUO39" s="33"/>
      <c r="FUP39" s="20"/>
      <c r="FUQ39" s="20"/>
      <c r="FUR39" s="36"/>
      <c r="FUS39" s="37"/>
      <c r="FUT39" s="37"/>
      <c r="FUU39" s="37"/>
      <c r="FUV39" s="37"/>
      <c r="FUW39" s="37"/>
      <c r="FUX39" s="37"/>
      <c r="FUY39" s="37"/>
      <c r="FUZ39" s="37"/>
      <c r="FVA39" s="37"/>
      <c r="FVB39" s="37"/>
      <c r="FVC39" s="37"/>
      <c r="FVD39" s="37"/>
      <c r="FVE39" s="37"/>
      <c r="FVF39" s="37"/>
      <c r="FVG39" s="37"/>
      <c r="FVH39" s="37"/>
      <c r="FVI39" s="37"/>
      <c r="FVJ39" s="37"/>
      <c r="FVK39" s="33"/>
      <c r="FVL39" s="20"/>
      <c r="FVM39" s="20"/>
      <c r="FVN39" s="36"/>
      <c r="FVO39" s="37"/>
      <c r="FVP39" s="37"/>
      <c r="FVQ39" s="37"/>
      <c r="FVR39" s="37"/>
      <c r="FVS39" s="37"/>
      <c r="FVT39" s="37"/>
      <c r="FVU39" s="37"/>
      <c r="FVV39" s="37"/>
      <c r="FVW39" s="37"/>
      <c r="FVX39" s="37"/>
      <c r="FVY39" s="37"/>
      <c r="FVZ39" s="37"/>
      <c r="FWA39" s="37"/>
      <c r="FWB39" s="37"/>
      <c r="FWC39" s="37"/>
      <c r="FWD39" s="37"/>
      <c r="FWE39" s="37"/>
      <c r="FWF39" s="37"/>
      <c r="FWG39" s="33"/>
      <c r="FWH39" s="20"/>
      <c r="FWI39" s="20"/>
      <c r="FWJ39" s="36"/>
      <c r="FWK39" s="37"/>
      <c r="FWL39" s="37"/>
      <c r="FWM39" s="37"/>
      <c r="FWN39" s="37"/>
      <c r="FWO39" s="37"/>
      <c r="FWP39" s="37"/>
      <c r="FWQ39" s="37"/>
      <c r="FWR39" s="37"/>
      <c r="FWS39" s="37"/>
      <c r="FWT39" s="37"/>
      <c r="FWU39" s="37"/>
      <c r="FWV39" s="37"/>
      <c r="FWW39" s="37"/>
      <c r="FWX39" s="37"/>
      <c r="FWY39" s="37"/>
      <c r="FWZ39" s="37"/>
      <c r="FXA39" s="37"/>
      <c r="FXB39" s="37"/>
      <c r="FXC39" s="33"/>
      <c r="FXD39" s="20"/>
      <c r="FXE39" s="20"/>
      <c r="FXF39" s="36"/>
      <c r="FXG39" s="37"/>
      <c r="FXH39" s="37"/>
      <c r="FXI39" s="37"/>
      <c r="FXJ39" s="37"/>
      <c r="FXK39" s="37"/>
      <c r="FXL39" s="37"/>
      <c r="FXM39" s="37"/>
      <c r="FXN39" s="37"/>
      <c r="FXO39" s="37"/>
      <c r="FXP39" s="37"/>
      <c r="FXQ39" s="37"/>
      <c r="FXR39" s="37"/>
      <c r="FXS39" s="37"/>
      <c r="FXT39" s="37"/>
      <c r="FXU39" s="37"/>
      <c r="FXV39" s="37"/>
      <c r="FXW39" s="37"/>
      <c r="FXX39" s="37"/>
      <c r="FXY39" s="33"/>
      <c r="FXZ39" s="20"/>
      <c r="FYA39" s="20"/>
      <c r="FYB39" s="36"/>
      <c r="FYC39" s="37"/>
      <c r="FYD39" s="37"/>
      <c r="FYE39" s="37"/>
      <c r="FYF39" s="37"/>
      <c r="FYG39" s="37"/>
      <c r="FYH39" s="37"/>
      <c r="FYI39" s="37"/>
      <c r="FYJ39" s="37"/>
      <c r="FYK39" s="37"/>
      <c r="FYL39" s="37"/>
      <c r="FYM39" s="37"/>
      <c r="FYN39" s="37"/>
      <c r="FYO39" s="37"/>
      <c r="FYP39" s="37"/>
      <c r="FYQ39" s="37"/>
      <c r="FYR39" s="37"/>
      <c r="FYS39" s="37"/>
      <c r="FYT39" s="37"/>
      <c r="FYU39" s="33"/>
      <c r="FYV39" s="20"/>
      <c r="FYW39" s="20"/>
      <c r="FYX39" s="36"/>
      <c r="FYY39" s="37"/>
      <c r="FYZ39" s="37"/>
      <c r="FZA39" s="37"/>
      <c r="FZB39" s="37"/>
      <c r="FZC39" s="37"/>
      <c r="FZD39" s="37"/>
      <c r="FZE39" s="37"/>
      <c r="FZF39" s="37"/>
      <c r="FZG39" s="37"/>
      <c r="FZH39" s="37"/>
      <c r="FZI39" s="37"/>
      <c r="FZJ39" s="37"/>
      <c r="FZK39" s="37"/>
      <c r="FZL39" s="37"/>
      <c r="FZM39" s="37"/>
      <c r="FZN39" s="37"/>
      <c r="FZO39" s="37"/>
      <c r="FZP39" s="37"/>
      <c r="FZQ39" s="33"/>
      <c r="FZR39" s="20"/>
      <c r="FZS39" s="20"/>
      <c r="FZT39" s="36"/>
      <c r="FZU39" s="37"/>
      <c r="FZV39" s="37"/>
      <c r="FZW39" s="37"/>
      <c r="FZX39" s="37"/>
      <c r="FZY39" s="37"/>
      <c r="FZZ39" s="37"/>
      <c r="GAA39" s="37"/>
      <c r="GAB39" s="37"/>
      <c r="GAC39" s="37"/>
      <c r="GAD39" s="37"/>
      <c r="GAE39" s="37"/>
      <c r="GAF39" s="37"/>
      <c r="GAG39" s="37"/>
      <c r="GAH39" s="37"/>
      <c r="GAI39" s="37"/>
      <c r="GAJ39" s="37"/>
      <c r="GAK39" s="37"/>
      <c r="GAL39" s="37"/>
      <c r="GAM39" s="33"/>
      <c r="GAN39" s="20"/>
      <c r="GAO39" s="20"/>
      <c r="GAP39" s="36"/>
      <c r="GAQ39" s="37"/>
      <c r="GAR39" s="37"/>
      <c r="GAS39" s="37"/>
      <c r="GAT39" s="37"/>
      <c r="GAU39" s="37"/>
      <c r="GAV39" s="37"/>
      <c r="GAW39" s="37"/>
      <c r="GAX39" s="37"/>
      <c r="GAY39" s="37"/>
      <c r="GAZ39" s="37"/>
      <c r="GBA39" s="37"/>
      <c r="GBB39" s="37"/>
      <c r="GBC39" s="37"/>
      <c r="GBD39" s="37"/>
      <c r="GBE39" s="37"/>
      <c r="GBF39" s="37"/>
      <c r="GBG39" s="37"/>
      <c r="GBH39" s="37"/>
      <c r="GBI39" s="33"/>
      <c r="GBJ39" s="20"/>
      <c r="GBK39" s="20"/>
      <c r="GBL39" s="36"/>
      <c r="GBM39" s="37"/>
      <c r="GBN39" s="37"/>
      <c r="GBO39" s="37"/>
      <c r="GBP39" s="37"/>
      <c r="GBQ39" s="37"/>
      <c r="GBR39" s="37"/>
      <c r="GBS39" s="37"/>
      <c r="GBT39" s="37"/>
      <c r="GBU39" s="37"/>
      <c r="GBV39" s="37"/>
      <c r="GBW39" s="37"/>
      <c r="GBX39" s="37"/>
      <c r="GBY39" s="37"/>
      <c r="GBZ39" s="37"/>
      <c r="GCA39" s="37"/>
      <c r="GCB39" s="37"/>
      <c r="GCC39" s="37"/>
      <c r="GCD39" s="37"/>
      <c r="GCE39" s="33"/>
      <c r="GCF39" s="20"/>
      <c r="GCG39" s="20"/>
      <c r="GCH39" s="36"/>
      <c r="GCI39" s="37"/>
      <c r="GCJ39" s="37"/>
      <c r="GCK39" s="37"/>
      <c r="GCL39" s="37"/>
      <c r="GCM39" s="37"/>
      <c r="GCN39" s="37"/>
      <c r="GCO39" s="37"/>
      <c r="GCP39" s="37"/>
      <c r="GCQ39" s="37"/>
      <c r="GCR39" s="37"/>
      <c r="GCS39" s="37"/>
      <c r="GCT39" s="37"/>
      <c r="GCU39" s="37"/>
      <c r="GCV39" s="37"/>
      <c r="GCW39" s="37"/>
      <c r="GCX39" s="37"/>
      <c r="GCY39" s="37"/>
      <c r="GCZ39" s="37"/>
      <c r="GDA39" s="33"/>
      <c r="GDB39" s="20"/>
      <c r="GDC39" s="20"/>
      <c r="GDD39" s="36"/>
      <c r="GDE39" s="37"/>
      <c r="GDF39" s="37"/>
      <c r="GDG39" s="37"/>
      <c r="GDH39" s="37"/>
      <c r="GDI39" s="37"/>
      <c r="GDJ39" s="37"/>
      <c r="GDK39" s="37"/>
      <c r="GDL39" s="37"/>
      <c r="GDM39" s="37"/>
      <c r="GDN39" s="37"/>
      <c r="GDO39" s="37"/>
      <c r="GDP39" s="37"/>
      <c r="GDQ39" s="37"/>
      <c r="GDR39" s="37"/>
      <c r="GDS39" s="37"/>
      <c r="GDT39" s="37"/>
      <c r="GDU39" s="37"/>
      <c r="GDV39" s="37"/>
      <c r="GDW39" s="33"/>
      <c r="GDX39" s="20"/>
      <c r="GDY39" s="20"/>
      <c r="GDZ39" s="36"/>
      <c r="GEA39" s="37"/>
      <c r="GEB39" s="37"/>
      <c r="GEC39" s="37"/>
      <c r="GED39" s="37"/>
      <c r="GEE39" s="37"/>
      <c r="GEF39" s="37"/>
      <c r="GEG39" s="37"/>
      <c r="GEH39" s="37"/>
      <c r="GEI39" s="37"/>
      <c r="GEJ39" s="37"/>
      <c r="GEK39" s="37"/>
      <c r="GEL39" s="37"/>
      <c r="GEM39" s="37"/>
      <c r="GEN39" s="37"/>
      <c r="GEO39" s="37"/>
      <c r="GEP39" s="37"/>
      <c r="GEQ39" s="37"/>
      <c r="GER39" s="37"/>
      <c r="GES39" s="33"/>
      <c r="GET39" s="20"/>
      <c r="GEU39" s="20"/>
      <c r="GEV39" s="36"/>
      <c r="GEW39" s="37"/>
      <c r="GEX39" s="37"/>
      <c r="GEY39" s="37"/>
      <c r="GEZ39" s="37"/>
      <c r="GFA39" s="37"/>
      <c r="GFB39" s="37"/>
      <c r="GFC39" s="37"/>
      <c r="GFD39" s="37"/>
      <c r="GFE39" s="37"/>
      <c r="GFF39" s="37"/>
      <c r="GFG39" s="37"/>
      <c r="GFH39" s="37"/>
      <c r="GFI39" s="37"/>
      <c r="GFJ39" s="37"/>
      <c r="GFK39" s="37"/>
      <c r="GFL39" s="37"/>
      <c r="GFM39" s="37"/>
      <c r="GFN39" s="37"/>
      <c r="GFO39" s="33"/>
      <c r="GFP39" s="20"/>
      <c r="GFQ39" s="20"/>
      <c r="GFR39" s="36"/>
      <c r="GFS39" s="37"/>
      <c r="GFT39" s="37"/>
      <c r="GFU39" s="37"/>
      <c r="GFV39" s="37"/>
      <c r="GFW39" s="37"/>
      <c r="GFX39" s="37"/>
      <c r="GFY39" s="37"/>
      <c r="GFZ39" s="37"/>
      <c r="GGA39" s="37"/>
      <c r="GGB39" s="37"/>
      <c r="GGC39" s="37"/>
      <c r="GGD39" s="37"/>
      <c r="GGE39" s="37"/>
      <c r="GGF39" s="37"/>
      <c r="GGG39" s="37"/>
      <c r="GGH39" s="37"/>
      <c r="GGI39" s="37"/>
      <c r="GGJ39" s="37"/>
      <c r="GGK39" s="33"/>
      <c r="GGL39" s="20"/>
      <c r="GGM39" s="20"/>
      <c r="GGN39" s="36"/>
      <c r="GGO39" s="37"/>
      <c r="GGP39" s="37"/>
      <c r="GGQ39" s="37"/>
      <c r="GGR39" s="37"/>
      <c r="GGS39" s="37"/>
      <c r="GGT39" s="37"/>
      <c r="GGU39" s="37"/>
      <c r="GGV39" s="37"/>
      <c r="GGW39" s="37"/>
      <c r="GGX39" s="37"/>
      <c r="GGY39" s="37"/>
      <c r="GGZ39" s="37"/>
      <c r="GHA39" s="37"/>
      <c r="GHB39" s="37"/>
      <c r="GHC39" s="37"/>
      <c r="GHD39" s="37"/>
      <c r="GHE39" s="37"/>
      <c r="GHF39" s="37"/>
      <c r="GHG39" s="33"/>
      <c r="GHH39" s="20"/>
      <c r="GHI39" s="20"/>
      <c r="GHJ39" s="36"/>
      <c r="GHK39" s="37"/>
      <c r="GHL39" s="37"/>
      <c r="GHM39" s="37"/>
      <c r="GHN39" s="37"/>
      <c r="GHO39" s="37"/>
      <c r="GHP39" s="37"/>
      <c r="GHQ39" s="37"/>
      <c r="GHR39" s="37"/>
      <c r="GHS39" s="37"/>
      <c r="GHT39" s="37"/>
      <c r="GHU39" s="37"/>
      <c r="GHV39" s="37"/>
      <c r="GHW39" s="37"/>
      <c r="GHX39" s="37"/>
      <c r="GHY39" s="37"/>
      <c r="GHZ39" s="37"/>
      <c r="GIA39" s="37"/>
      <c r="GIB39" s="37"/>
      <c r="GIC39" s="33"/>
      <c r="GID39" s="20"/>
      <c r="GIE39" s="20"/>
      <c r="GIF39" s="36"/>
      <c r="GIG39" s="37"/>
      <c r="GIH39" s="37"/>
      <c r="GII39" s="37"/>
      <c r="GIJ39" s="37"/>
      <c r="GIK39" s="37"/>
      <c r="GIL39" s="37"/>
      <c r="GIM39" s="37"/>
      <c r="GIN39" s="37"/>
      <c r="GIO39" s="37"/>
      <c r="GIP39" s="37"/>
      <c r="GIQ39" s="37"/>
      <c r="GIR39" s="37"/>
      <c r="GIS39" s="37"/>
      <c r="GIT39" s="37"/>
      <c r="GIU39" s="37"/>
      <c r="GIV39" s="37"/>
      <c r="GIW39" s="37"/>
      <c r="GIX39" s="37"/>
      <c r="GIY39" s="33"/>
      <c r="GIZ39" s="20"/>
      <c r="GJA39" s="20"/>
      <c r="GJB39" s="36"/>
      <c r="GJC39" s="37"/>
      <c r="GJD39" s="37"/>
      <c r="GJE39" s="37"/>
      <c r="GJF39" s="37"/>
      <c r="GJG39" s="37"/>
      <c r="GJH39" s="37"/>
      <c r="GJI39" s="37"/>
      <c r="GJJ39" s="37"/>
      <c r="GJK39" s="37"/>
      <c r="GJL39" s="37"/>
      <c r="GJM39" s="37"/>
      <c r="GJN39" s="37"/>
      <c r="GJO39" s="37"/>
      <c r="GJP39" s="37"/>
      <c r="GJQ39" s="37"/>
      <c r="GJR39" s="37"/>
      <c r="GJS39" s="37"/>
      <c r="GJT39" s="37"/>
      <c r="GJU39" s="33"/>
      <c r="GJV39" s="20"/>
      <c r="GJW39" s="20"/>
      <c r="GJX39" s="36"/>
      <c r="GJY39" s="37"/>
      <c r="GJZ39" s="37"/>
      <c r="GKA39" s="37"/>
      <c r="GKB39" s="37"/>
      <c r="GKC39" s="37"/>
      <c r="GKD39" s="37"/>
      <c r="GKE39" s="37"/>
      <c r="GKF39" s="37"/>
      <c r="GKG39" s="37"/>
      <c r="GKH39" s="37"/>
      <c r="GKI39" s="37"/>
      <c r="GKJ39" s="37"/>
      <c r="GKK39" s="37"/>
      <c r="GKL39" s="37"/>
      <c r="GKM39" s="37"/>
      <c r="GKN39" s="37"/>
      <c r="GKO39" s="37"/>
      <c r="GKP39" s="37"/>
      <c r="GKQ39" s="33"/>
      <c r="GKR39" s="20"/>
      <c r="GKS39" s="20"/>
      <c r="GKT39" s="36"/>
      <c r="GKU39" s="37"/>
      <c r="GKV39" s="37"/>
      <c r="GKW39" s="37"/>
      <c r="GKX39" s="37"/>
      <c r="GKY39" s="37"/>
      <c r="GKZ39" s="37"/>
      <c r="GLA39" s="37"/>
      <c r="GLB39" s="37"/>
      <c r="GLC39" s="37"/>
      <c r="GLD39" s="37"/>
      <c r="GLE39" s="37"/>
      <c r="GLF39" s="37"/>
      <c r="GLG39" s="37"/>
      <c r="GLH39" s="37"/>
      <c r="GLI39" s="37"/>
      <c r="GLJ39" s="37"/>
      <c r="GLK39" s="37"/>
      <c r="GLL39" s="37"/>
      <c r="GLM39" s="33"/>
      <c r="GLN39" s="20"/>
      <c r="GLO39" s="20"/>
      <c r="GLP39" s="36"/>
      <c r="GLQ39" s="37"/>
      <c r="GLR39" s="37"/>
      <c r="GLS39" s="37"/>
      <c r="GLT39" s="37"/>
      <c r="GLU39" s="37"/>
      <c r="GLV39" s="37"/>
      <c r="GLW39" s="37"/>
      <c r="GLX39" s="37"/>
      <c r="GLY39" s="37"/>
      <c r="GLZ39" s="37"/>
      <c r="GMA39" s="37"/>
      <c r="GMB39" s="37"/>
      <c r="GMC39" s="37"/>
      <c r="GMD39" s="37"/>
      <c r="GME39" s="37"/>
      <c r="GMF39" s="37"/>
      <c r="GMG39" s="37"/>
      <c r="GMH39" s="37"/>
      <c r="GMI39" s="33"/>
      <c r="GMJ39" s="20"/>
      <c r="GMK39" s="20"/>
      <c r="GML39" s="36"/>
      <c r="GMM39" s="37"/>
      <c r="GMN39" s="37"/>
      <c r="GMO39" s="37"/>
      <c r="GMP39" s="37"/>
      <c r="GMQ39" s="37"/>
      <c r="GMR39" s="37"/>
      <c r="GMS39" s="37"/>
      <c r="GMT39" s="37"/>
      <c r="GMU39" s="37"/>
      <c r="GMV39" s="37"/>
      <c r="GMW39" s="37"/>
      <c r="GMX39" s="37"/>
      <c r="GMY39" s="37"/>
      <c r="GMZ39" s="37"/>
      <c r="GNA39" s="37"/>
      <c r="GNB39" s="37"/>
      <c r="GNC39" s="37"/>
      <c r="GND39" s="37"/>
      <c r="GNE39" s="33"/>
      <c r="GNF39" s="20"/>
      <c r="GNG39" s="20"/>
      <c r="GNH39" s="36"/>
      <c r="GNI39" s="37"/>
      <c r="GNJ39" s="37"/>
      <c r="GNK39" s="37"/>
      <c r="GNL39" s="37"/>
      <c r="GNM39" s="37"/>
      <c r="GNN39" s="37"/>
      <c r="GNO39" s="37"/>
      <c r="GNP39" s="37"/>
      <c r="GNQ39" s="37"/>
      <c r="GNR39" s="37"/>
      <c r="GNS39" s="37"/>
      <c r="GNT39" s="37"/>
      <c r="GNU39" s="37"/>
      <c r="GNV39" s="37"/>
      <c r="GNW39" s="37"/>
      <c r="GNX39" s="37"/>
      <c r="GNY39" s="37"/>
      <c r="GNZ39" s="37"/>
      <c r="GOA39" s="33"/>
      <c r="GOB39" s="20"/>
      <c r="GOC39" s="20"/>
      <c r="GOD39" s="36"/>
      <c r="GOE39" s="37"/>
      <c r="GOF39" s="37"/>
      <c r="GOG39" s="37"/>
      <c r="GOH39" s="37"/>
      <c r="GOI39" s="37"/>
      <c r="GOJ39" s="37"/>
      <c r="GOK39" s="37"/>
      <c r="GOL39" s="37"/>
      <c r="GOM39" s="37"/>
      <c r="GON39" s="37"/>
      <c r="GOO39" s="37"/>
      <c r="GOP39" s="37"/>
      <c r="GOQ39" s="37"/>
      <c r="GOR39" s="37"/>
      <c r="GOS39" s="37"/>
      <c r="GOT39" s="37"/>
      <c r="GOU39" s="37"/>
      <c r="GOV39" s="37"/>
      <c r="GOW39" s="33"/>
      <c r="GOX39" s="20"/>
      <c r="GOY39" s="20"/>
      <c r="GOZ39" s="36"/>
      <c r="GPA39" s="37"/>
      <c r="GPB39" s="37"/>
      <c r="GPC39" s="37"/>
      <c r="GPD39" s="37"/>
      <c r="GPE39" s="37"/>
      <c r="GPF39" s="37"/>
      <c r="GPG39" s="37"/>
      <c r="GPH39" s="37"/>
      <c r="GPI39" s="37"/>
      <c r="GPJ39" s="37"/>
      <c r="GPK39" s="37"/>
      <c r="GPL39" s="37"/>
      <c r="GPM39" s="37"/>
      <c r="GPN39" s="37"/>
      <c r="GPO39" s="37"/>
      <c r="GPP39" s="37"/>
      <c r="GPQ39" s="37"/>
      <c r="GPR39" s="37"/>
      <c r="GPS39" s="33"/>
      <c r="GPT39" s="20"/>
      <c r="GPU39" s="20"/>
      <c r="GPV39" s="36"/>
      <c r="GPW39" s="37"/>
      <c r="GPX39" s="37"/>
      <c r="GPY39" s="37"/>
      <c r="GPZ39" s="37"/>
      <c r="GQA39" s="37"/>
      <c r="GQB39" s="37"/>
      <c r="GQC39" s="37"/>
      <c r="GQD39" s="37"/>
      <c r="GQE39" s="37"/>
      <c r="GQF39" s="37"/>
      <c r="GQG39" s="37"/>
      <c r="GQH39" s="37"/>
      <c r="GQI39" s="37"/>
      <c r="GQJ39" s="37"/>
      <c r="GQK39" s="37"/>
      <c r="GQL39" s="37"/>
      <c r="GQM39" s="37"/>
      <c r="GQN39" s="37"/>
      <c r="GQO39" s="33"/>
      <c r="GQP39" s="20"/>
      <c r="GQQ39" s="20"/>
      <c r="GQR39" s="36"/>
      <c r="GQS39" s="37"/>
      <c r="GQT39" s="37"/>
      <c r="GQU39" s="37"/>
      <c r="GQV39" s="37"/>
      <c r="GQW39" s="37"/>
      <c r="GQX39" s="37"/>
      <c r="GQY39" s="37"/>
      <c r="GQZ39" s="37"/>
      <c r="GRA39" s="37"/>
      <c r="GRB39" s="37"/>
      <c r="GRC39" s="37"/>
      <c r="GRD39" s="37"/>
      <c r="GRE39" s="37"/>
      <c r="GRF39" s="37"/>
      <c r="GRG39" s="37"/>
      <c r="GRH39" s="37"/>
      <c r="GRI39" s="37"/>
      <c r="GRJ39" s="37"/>
      <c r="GRK39" s="33"/>
      <c r="GRL39" s="20"/>
      <c r="GRM39" s="20"/>
      <c r="GRN39" s="36"/>
      <c r="GRO39" s="37"/>
      <c r="GRP39" s="37"/>
      <c r="GRQ39" s="37"/>
      <c r="GRR39" s="37"/>
      <c r="GRS39" s="37"/>
      <c r="GRT39" s="37"/>
      <c r="GRU39" s="37"/>
      <c r="GRV39" s="37"/>
      <c r="GRW39" s="37"/>
      <c r="GRX39" s="37"/>
      <c r="GRY39" s="37"/>
      <c r="GRZ39" s="37"/>
      <c r="GSA39" s="37"/>
      <c r="GSB39" s="37"/>
      <c r="GSC39" s="37"/>
      <c r="GSD39" s="37"/>
      <c r="GSE39" s="37"/>
      <c r="GSF39" s="37"/>
      <c r="GSG39" s="33"/>
      <c r="GSH39" s="20"/>
      <c r="GSI39" s="20"/>
      <c r="GSJ39" s="36"/>
      <c r="GSK39" s="37"/>
      <c r="GSL39" s="37"/>
      <c r="GSM39" s="37"/>
      <c r="GSN39" s="37"/>
      <c r="GSO39" s="37"/>
      <c r="GSP39" s="37"/>
      <c r="GSQ39" s="37"/>
      <c r="GSR39" s="37"/>
      <c r="GSS39" s="37"/>
      <c r="GST39" s="37"/>
      <c r="GSU39" s="37"/>
      <c r="GSV39" s="37"/>
      <c r="GSW39" s="37"/>
      <c r="GSX39" s="37"/>
      <c r="GSY39" s="37"/>
      <c r="GSZ39" s="37"/>
      <c r="GTA39" s="37"/>
      <c r="GTB39" s="37"/>
      <c r="GTC39" s="33"/>
      <c r="GTD39" s="20"/>
      <c r="GTE39" s="20"/>
      <c r="GTF39" s="36"/>
      <c r="GTG39" s="37"/>
      <c r="GTH39" s="37"/>
      <c r="GTI39" s="37"/>
      <c r="GTJ39" s="37"/>
      <c r="GTK39" s="37"/>
      <c r="GTL39" s="37"/>
      <c r="GTM39" s="37"/>
      <c r="GTN39" s="37"/>
      <c r="GTO39" s="37"/>
      <c r="GTP39" s="37"/>
      <c r="GTQ39" s="37"/>
      <c r="GTR39" s="37"/>
      <c r="GTS39" s="37"/>
      <c r="GTT39" s="37"/>
      <c r="GTU39" s="37"/>
      <c r="GTV39" s="37"/>
      <c r="GTW39" s="37"/>
      <c r="GTX39" s="37"/>
      <c r="GTY39" s="33"/>
      <c r="GTZ39" s="20"/>
      <c r="GUA39" s="20"/>
      <c r="GUB39" s="36"/>
      <c r="GUC39" s="37"/>
      <c r="GUD39" s="37"/>
      <c r="GUE39" s="37"/>
      <c r="GUF39" s="37"/>
      <c r="GUG39" s="37"/>
      <c r="GUH39" s="37"/>
      <c r="GUI39" s="37"/>
      <c r="GUJ39" s="37"/>
      <c r="GUK39" s="37"/>
      <c r="GUL39" s="37"/>
      <c r="GUM39" s="37"/>
      <c r="GUN39" s="37"/>
      <c r="GUO39" s="37"/>
      <c r="GUP39" s="37"/>
      <c r="GUQ39" s="37"/>
      <c r="GUR39" s="37"/>
      <c r="GUS39" s="37"/>
      <c r="GUT39" s="37"/>
      <c r="GUU39" s="33"/>
      <c r="GUV39" s="20"/>
      <c r="GUW39" s="20"/>
      <c r="GUX39" s="36"/>
      <c r="GUY39" s="37"/>
      <c r="GUZ39" s="37"/>
      <c r="GVA39" s="37"/>
      <c r="GVB39" s="37"/>
      <c r="GVC39" s="37"/>
      <c r="GVD39" s="37"/>
      <c r="GVE39" s="37"/>
      <c r="GVF39" s="37"/>
      <c r="GVG39" s="37"/>
      <c r="GVH39" s="37"/>
      <c r="GVI39" s="37"/>
      <c r="GVJ39" s="37"/>
      <c r="GVK39" s="37"/>
      <c r="GVL39" s="37"/>
      <c r="GVM39" s="37"/>
      <c r="GVN39" s="37"/>
      <c r="GVO39" s="37"/>
      <c r="GVP39" s="37"/>
      <c r="GVQ39" s="33"/>
      <c r="GVR39" s="20"/>
      <c r="GVS39" s="20"/>
      <c r="GVT39" s="36"/>
      <c r="GVU39" s="37"/>
      <c r="GVV39" s="37"/>
      <c r="GVW39" s="37"/>
      <c r="GVX39" s="37"/>
      <c r="GVY39" s="37"/>
      <c r="GVZ39" s="37"/>
      <c r="GWA39" s="37"/>
      <c r="GWB39" s="37"/>
      <c r="GWC39" s="37"/>
      <c r="GWD39" s="37"/>
      <c r="GWE39" s="37"/>
      <c r="GWF39" s="37"/>
      <c r="GWG39" s="37"/>
      <c r="GWH39" s="37"/>
      <c r="GWI39" s="37"/>
      <c r="GWJ39" s="37"/>
      <c r="GWK39" s="37"/>
      <c r="GWL39" s="37"/>
      <c r="GWM39" s="33"/>
      <c r="GWN39" s="20"/>
      <c r="GWO39" s="20"/>
      <c r="GWP39" s="36"/>
      <c r="GWQ39" s="37"/>
      <c r="GWR39" s="37"/>
      <c r="GWS39" s="37"/>
      <c r="GWT39" s="37"/>
      <c r="GWU39" s="37"/>
      <c r="GWV39" s="37"/>
      <c r="GWW39" s="37"/>
      <c r="GWX39" s="37"/>
      <c r="GWY39" s="37"/>
      <c r="GWZ39" s="37"/>
      <c r="GXA39" s="37"/>
      <c r="GXB39" s="37"/>
      <c r="GXC39" s="37"/>
      <c r="GXD39" s="37"/>
      <c r="GXE39" s="37"/>
      <c r="GXF39" s="37"/>
      <c r="GXG39" s="37"/>
      <c r="GXH39" s="37"/>
      <c r="GXI39" s="33"/>
      <c r="GXJ39" s="20"/>
      <c r="GXK39" s="20"/>
      <c r="GXL39" s="36"/>
      <c r="GXM39" s="37"/>
      <c r="GXN39" s="37"/>
      <c r="GXO39" s="37"/>
      <c r="GXP39" s="37"/>
      <c r="GXQ39" s="37"/>
      <c r="GXR39" s="37"/>
      <c r="GXS39" s="37"/>
      <c r="GXT39" s="37"/>
      <c r="GXU39" s="37"/>
      <c r="GXV39" s="37"/>
      <c r="GXW39" s="37"/>
      <c r="GXX39" s="37"/>
      <c r="GXY39" s="37"/>
      <c r="GXZ39" s="37"/>
      <c r="GYA39" s="37"/>
      <c r="GYB39" s="37"/>
      <c r="GYC39" s="37"/>
      <c r="GYD39" s="37"/>
      <c r="GYE39" s="33"/>
      <c r="GYF39" s="20"/>
      <c r="GYG39" s="20"/>
      <c r="GYH39" s="36"/>
      <c r="GYI39" s="37"/>
      <c r="GYJ39" s="37"/>
      <c r="GYK39" s="37"/>
      <c r="GYL39" s="37"/>
      <c r="GYM39" s="37"/>
      <c r="GYN39" s="37"/>
      <c r="GYO39" s="37"/>
      <c r="GYP39" s="37"/>
      <c r="GYQ39" s="37"/>
      <c r="GYR39" s="37"/>
      <c r="GYS39" s="37"/>
      <c r="GYT39" s="37"/>
      <c r="GYU39" s="37"/>
      <c r="GYV39" s="37"/>
      <c r="GYW39" s="37"/>
      <c r="GYX39" s="37"/>
      <c r="GYY39" s="37"/>
      <c r="GYZ39" s="37"/>
      <c r="GZA39" s="33"/>
      <c r="GZB39" s="20"/>
      <c r="GZC39" s="20"/>
      <c r="GZD39" s="36"/>
      <c r="GZE39" s="37"/>
      <c r="GZF39" s="37"/>
      <c r="GZG39" s="37"/>
      <c r="GZH39" s="37"/>
      <c r="GZI39" s="37"/>
      <c r="GZJ39" s="37"/>
      <c r="GZK39" s="37"/>
      <c r="GZL39" s="37"/>
      <c r="GZM39" s="37"/>
      <c r="GZN39" s="37"/>
      <c r="GZO39" s="37"/>
      <c r="GZP39" s="37"/>
      <c r="GZQ39" s="37"/>
      <c r="GZR39" s="37"/>
      <c r="GZS39" s="37"/>
      <c r="GZT39" s="37"/>
      <c r="GZU39" s="37"/>
      <c r="GZV39" s="37"/>
      <c r="GZW39" s="33"/>
      <c r="GZX39" s="20"/>
      <c r="GZY39" s="20"/>
      <c r="GZZ39" s="36"/>
      <c r="HAA39" s="37"/>
      <c r="HAB39" s="37"/>
      <c r="HAC39" s="37"/>
      <c r="HAD39" s="37"/>
      <c r="HAE39" s="37"/>
      <c r="HAF39" s="37"/>
      <c r="HAG39" s="37"/>
      <c r="HAH39" s="37"/>
      <c r="HAI39" s="37"/>
      <c r="HAJ39" s="37"/>
      <c r="HAK39" s="37"/>
      <c r="HAL39" s="37"/>
      <c r="HAM39" s="37"/>
      <c r="HAN39" s="37"/>
      <c r="HAO39" s="37"/>
      <c r="HAP39" s="37"/>
      <c r="HAQ39" s="37"/>
      <c r="HAR39" s="37"/>
      <c r="HAS39" s="33"/>
      <c r="HAT39" s="20"/>
      <c r="HAU39" s="20"/>
      <c r="HAV39" s="36"/>
      <c r="HAW39" s="37"/>
      <c r="HAX39" s="37"/>
      <c r="HAY39" s="37"/>
      <c r="HAZ39" s="37"/>
      <c r="HBA39" s="37"/>
      <c r="HBB39" s="37"/>
      <c r="HBC39" s="37"/>
      <c r="HBD39" s="37"/>
      <c r="HBE39" s="37"/>
      <c r="HBF39" s="37"/>
      <c r="HBG39" s="37"/>
      <c r="HBH39" s="37"/>
      <c r="HBI39" s="37"/>
      <c r="HBJ39" s="37"/>
      <c r="HBK39" s="37"/>
      <c r="HBL39" s="37"/>
      <c r="HBM39" s="37"/>
      <c r="HBN39" s="37"/>
      <c r="HBO39" s="33"/>
      <c r="HBP39" s="20"/>
      <c r="HBQ39" s="20"/>
      <c r="HBR39" s="36"/>
      <c r="HBS39" s="37"/>
      <c r="HBT39" s="37"/>
      <c r="HBU39" s="37"/>
      <c r="HBV39" s="37"/>
      <c r="HBW39" s="37"/>
      <c r="HBX39" s="37"/>
      <c r="HBY39" s="37"/>
      <c r="HBZ39" s="37"/>
      <c r="HCA39" s="37"/>
      <c r="HCB39" s="37"/>
      <c r="HCC39" s="37"/>
      <c r="HCD39" s="37"/>
      <c r="HCE39" s="37"/>
      <c r="HCF39" s="37"/>
      <c r="HCG39" s="37"/>
      <c r="HCH39" s="37"/>
      <c r="HCI39" s="37"/>
      <c r="HCJ39" s="37"/>
      <c r="HCK39" s="33"/>
      <c r="HCL39" s="20"/>
      <c r="HCM39" s="20"/>
      <c r="HCN39" s="36"/>
      <c r="HCO39" s="37"/>
      <c r="HCP39" s="37"/>
      <c r="HCQ39" s="37"/>
      <c r="HCR39" s="37"/>
      <c r="HCS39" s="37"/>
      <c r="HCT39" s="37"/>
      <c r="HCU39" s="37"/>
      <c r="HCV39" s="37"/>
      <c r="HCW39" s="37"/>
      <c r="HCX39" s="37"/>
      <c r="HCY39" s="37"/>
      <c r="HCZ39" s="37"/>
      <c r="HDA39" s="37"/>
      <c r="HDB39" s="37"/>
      <c r="HDC39" s="37"/>
      <c r="HDD39" s="37"/>
      <c r="HDE39" s="37"/>
      <c r="HDF39" s="37"/>
      <c r="HDG39" s="33"/>
      <c r="HDH39" s="20"/>
      <c r="HDI39" s="20"/>
      <c r="HDJ39" s="36"/>
      <c r="HDK39" s="37"/>
      <c r="HDL39" s="37"/>
      <c r="HDM39" s="37"/>
      <c r="HDN39" s="37"/>
      <c r="HDO39" s="37"/>
      <c r="HDP39" s="37"/>
      <c r="HDQ39" s="37"/>
      <c r="HDR39" s="37"/>
      <c r="HDS39" s="37"/>
      <c r="HDT39" s="37"/>
      <c r="HDU39" s="37"/>
      <c r="HDV39" s="37"/>
      <c r="HDW39" s="37"/>
      <c r="HDX39" s="37"/>
      <c r="HDY39" s="37"/>
      <c r="HDZ39" s="37"/>
      <c r="HEA39" s="37"/>
      <c r="HEB39" s="37"/>
      <c r="HEC39" s="33"/>
      <c r="HED39" s="20"/>
      <c r="HEE39" s="20"/>
      <c r="HEF39" s="36"/>
      <c r="HEG39" s="37"/>
      <c r="HEH39" s="37"/>
      <c r="HEI39" s="37"/>
      <c r="HEJ39" s="37"/>
      <c r="HEK39" s="37"/>
      <c r="HEL39" s="37"/>
      <c r="HEM39" s="37"/>
      <c r="HEN39" s="37"/>
      <c r="HEO39" s="37"/>
      <c r="HEP39" s="37"/>
      <c r="HEQ39" s="37"/>
      <c r="HER39" s="37"/>
      <c r="HES39" s="37"/>
      <c r="HET39" s="37"/>
      <c r="HEU39" s="37"/>
      <c r="HEV39" s="37"/>
      <c r="HEW39" s="37"/>
      <c r="HEX39" s="37"/>
      <c r="HEY39" s="33"/>
      <c r="HEZ39" s="20"/>
      <c r="HFA39" s="20"/>
      <c r="HFB39" s="36"/>
      <c r="HFC39" s="37"/>
      <c r="HFD39" s="37"/>
      <c r="HFE39" s="37"/>
      <c r="HFF39" s="37"/>
      <c r="HFG39" s="37"/>
      <c r="HFH39" s="37"/>
      <c r="HFI39" s="37"/>
      <c r="HFJ39" s="37"/>
      <c r="HFK39" s="37"/>
      <c r="HFL39" s="37"/>
      <c r="HFM39" s="37"/>
      <c r="HFN39" s="37"/>
      <c r="HFO39" s="37"/>
      <c r="HFP39" s="37"/>
      <c r="HFQ39" s="37"/>
      <c r="HFR39" s="37"/>
      <c r="HFS39" s="37"/>
      <c r="HFT39" s="37"/>
      <c r="HFU39" s="33"/>
      <c r="HFV39" s="20"/>
      <c r="HFW39" s="20"/>
      <c r="HFX39" s="36"/>
      <c r="HFY39" s="37"/>
      <c r="HFZ39" s="37"/>
      <c r="HGA39" s="37"/>
      <c r="HGB39" s="37"/>
      <c r="HGC39" s="37"/>
      <c r="HGD39" s="37"/>
      <c r="HGE39" s="37"/>
      <c r="HGF39" s="37"/>
      <c r="HGG39" s="37"/>
      <c r="HGH39" s="37"/>
      <c r="HGI39" s="37"/>
      <c r="HGJ39" s="37"/>
      <c r="HGK39" s="37"/>
      <c r="HGL39" s="37"/>
      <c r="HGM39" s="37"/>
      <c r="HGN39" s="37"/>
      <c r="HGO39" s="37"/>
      <c r="HGP39" s="37"/>
      <c r="HGQ39" s="33"/>
      <c r="HGR39" s="20"/>
      <c r="HGS39" s="20"/>
      <c r="HGT39" s="36"/>
      <c r="HGU39" s="37"/>
      <c r="HGV39" s="37"/>
      <c r="HGW39" s="37"/>
      <c r="HGX39" s="37"/>
      <c r="HGY39" s="37"/>
      <c r="HGZ39" s="37"/>
      <c r="HHA39" s="37"/>
      <c r="HHB39" s="37"/>
      <c r="HHC39" s="37"/>
      <c r="HHD39" s="37"/>
      <c r="HHE39" s="37"/>
      <c r="HHF39" s="37"/>
      <c r="HHG39" s="37"/>
      <c r="HHH39" s="37"/>
      <c r="HHI39" s="37"/>
      <c r="HHJ39" s="37"/>
      <c r="HHK39" s="37"/>
      <c r="HHL39" s="37"/>
      <c r="HHM39" s="33"/>
      <c r="HHN39" s="20"/>
      <c r="HHO39" s="20"/>
      <c r="HHP39" s="36"/>
      <c r="HHQ39" s="37"/>
      <c r="HHR39" s="37"/>
      <c r="HHS39" s="37"/>
      <c r="HHT39" s="37"/>
      <c r="HHU39" s="37"/>
      <c r="HHV39" s="37"/>
      <c r="HHW39" s="37"/>
      <c r="HHX39" s="37"/>
      <c r="HHY39" s="37"/>
      <c r="HHZ39" s="37"/>
      <c r="HIA39" s="37"/>
      <c r="HIB39" s="37"/>
      <c r="HIC39" s="37"/>
      <c r="HID39" s="37"/>
      <c r="HIE39" s="37"/>
      <c r="HIF39" s="37"/>
      <c r="HIG39" s="37"/>
      <c r="HIH39" s="37"/>
      <c r="HII39" s="33"/>
      <c r="HIJ39" s="20"/>
      <c r="HIK39" s="20"/>
      <c r="HIL39" s="36"/>
      <c r="HIM39" s="37"/>
      <c r="HIN39" s="37"/>
      <c r="HIO39" s="37"/>
      <c r="HIP39" s="37"/>
      <c r="HIQ39" s="37"/>
      <c r="HIR39" s="37"/>
      <c r="HIS39" s="37"/>
      <c r="HIT39" s="37"/>
      <c r="HIU39" s="37"/>
      <c r="HIV39" s="37"/>
      <c r="HIW39" s="37"/>
      <c r="HIX39" s="37"/>
      <c r="HIY39" s="37"/>
      <c r="HIZ39" s="37"/>
      <c r="HJA39" s="37"/>
      <c r="HJB39" s="37"/>
      <c r="HJC39" s="37"/>
      <c r="HJD39" s="37"/>
      <c r="HJE39" s="33"/>
      <c r="HJF39" s="20"/>
      <c r="HJG39" s="20"/>
      <c r="HJH39" s="36"/>
      <c r="HJI39" s="37"/>
      <c r="HJJ39" s="37"/>
      <c r="HJK39" s="37"/>
      <c r="HJL39" s="37"/>
      <c r="HJM39" s="37"/>
      <c r="HJN39" s="37"/>
      <c r="HJO39" s="37"/>
      <c r="HJP39" s="37"/>
      <c r="HJQ39" s="37"/>
      <c r="HJR39" s="37"/>
      <c r="HJS39" s="37"/>
      <c r="HJT39" s="37"/>
      <c r="HJU39" s="37"/>
      <c r="HJV39" s="37"/>
      <c r="HJW39" s="37"/>
      <c r="HJX39" s="37"/>
      <c r="HJY39" s="37"/>
      <c r="HJZ39" s="37"/>
      <c r="HKA39" s="33"/>
      <c r="HKB39" s="20"/>
      <c r="HKC39" s="20"/>
      <c r="HKD39" s="36"/>
      <c r="HKE39" s="37"/>
      <c r="HKF39" s="37"/>
      <c r="HKG39" s="37"/>
      <c r="HKH39" s="37"/>
      <c r="HKI39" s="37"/>
      <c r="HKJ39" s="37"/>
      <c r="HKK39" s="37"/>
      <c r="HKL39" s="37"/>
      <c r="HKM39" s="37"/>
      <c r="HKN39" s="37"/>
      <c r="HKO39" s="37"/>
      <c r="HKP39" s="37"/>
      <c r="HKQ39" s="37"/>
      <c r="HKR39" s="37"/>
      <c r="HKS39" s="37"/>
      <c r="HKT39" s="37"/>
      <c r="HKU39" s="37"/>
      <c r="HKV39" s="37"/>
      <c r="HKW39" s="33"/>
      <c r="HKX39" s="20"/>
      <c r="HKY39" s="20"/>
      <c r="HKZ39" s="36"/>
      <c r="HLA39" s="37"/>
      <c r="HLB39" s="37"/>
      <c r="HLC39" s="37"/>
      <c r="HLD39" s="37"/>
      <c r="HLE39" s="37"/>
      <c r="HLF39" s="37"/>
      <c r="HLG39" s="37"/>
      <c r="HLH39" s="37"/>
      <c r="HLI39" s="37"/>
      <c r="HLJ39" s="37"/>
      <c r="HLK39" s="37"/>
      <c r="HLL39" s="37"/>
      <c r="HLM39" s="37"/>
      <c r="HLN39" s="37"/>
      <c r="HLO39" s="37"/>
      <c r="HLP39" s="37"/>
      <c r="HLQ39" s="37"/>
      <c r="HLR39" s="37"/>
      <c r="HLS39" s="33"/>
      <c r="HLT39" s="20"/>
      <c r="HLU39" s="20"/>
      <c r="HLV39" s="36"/>
      <c r="HLW39" s="37"/>
      <c r="HLX39" s="37"/>
      <c r="HLY39" s="37"/>
      <c r="HLZ39" s="37"/>
      <c r="HMA39" s="37"/>
      <c r="HMB39" s="37"/>
      <c r="HMC39" s="37"/>
      <c r="HMD39" s="37"/>
      <c r="HME39" s="37"/>
      <c r="HMF39" s="37"/>
      <c r="HMG39" s="37"/>
      <c r="HMH39" s="37"/>
      <c r="HMI39" s="37"/>
      <c r="HMJ39" s="37"/>
      <c r="HMK39" s="37"/>
      <c r="HML39" s="37"/>
      <c r="HMM39" s="37"/>
      <c r="HMN39" s="37"/>
      <c r="HMO39" s="33"/>
      <c r="HMP39" s="20"/>
      <c r="HMQ39" s="20"/>
      <c r="HMR39" s="36"/>
      <c r="HMS39" s="37"/>
      <c r="HMT39" s="37"/>
      <c r="HMU39" s="37"/>
      <c r="HMV39" s="37"/>
      <c r="HMW39" s="37"/>
      <c r="HMX39" s="37"/>
      <c r="HMY39" s="37"/>
      <c r="HMZ39" s="37"/>
      <c r="HNA39" s="37"/>
      <c r="HNB39" s="37"/>
      <c r="HNC39" s="37"/>
      <c r="HND39" s="37"/>
      <c r="HNE39" s="37"/>
      <c r="HNF39" s="37"/>
      <c r="HNG39" s="37"/>
      <c r="HNH39" s="37"/>
      <c r="HNI39" s="37"/>
      <c r="HNJ39" s="37"/>
      <c r="HNK39" s="33"/>
      <c r="HNL39" s="20"/>
      <c r="HNM39" s="20"/>
      <c r="HNN39" s="36"/>
      <c r="HNO39" s="37"/>
      <c r="HNP39" s="37"/>
      <c r="HNQ39" s="37"/>
      <c r="HNR39" s="37"/>
      <c r="HNS39" s="37"/>
      <c r="HNT39" s="37"/>
      <c r="HNU39" s="37"/>
      <c r="HNV39" s="37"/>
      <c r="HNW39" s="37"/>
      <c r="HNX39" s="37"/>
      <c r="HNY39" s="37"/>
      <c r="HNZ39" s="37"/>
      <c r="HOA39" s="37"/>
      <c r="HOB39" s="37"/>
      <c r="HOC39" s="37"/>
      <c r="HOD39" s="37"/>
      <c r="HOE39" s="37"/>
      <c r="HOF39" s="37"/>
      <c r="HOG39" s="33"/>
      <c r="HOH39" s="20"/>
      <c r="HOI39" s="20"/>
      <c r="HOJ39" s="36"/>
      <c r="HOK39" s="37"/>
      <c r="HOL39" s="37"/>
      <c r="HOM39" s="37"/>
      <c r="HON39" s="37"/>
      <c r="HOO39" s="37"/>
      <c r="HOP39" s="37"/>
      <c r="HOQ39" s="37"/>
      <c r="HOR39" s="37"/>
      <c r="HOS39" s="37"/>
      <c r="HOT39" s="37"/>
      <c r="HOU39" s="37"/>
      <c r="HOV39" s="37"/>
      <c r="HOW39" s="37"/>
      <c r="HOX39" s="37"/>
      <c r="HOY39" s="37"/>
      <c r="HOZ39" s="37"/>
      <c r="HPA39" s="37"/>
      <c r="HPB39" s="37"/>
      <c r="HPC39" s="33"/>
      <c r="HPD39" s="20"/>
      <c r="HPE39" s="20"/>
      <c r="HPF39" s="36"/>
      <c r="HPG39" s="37"/>
      <c r="HPH39" s="37"/>
      <c r="HPI39" s="37"/>
      <c r="HPJ39" s="37"/>
      <c r="HPK39" s="37"/>
      <c r="HPL39" s="37"/>
      <c r="HPM39" s="37"/>
      <c r="HPN39" s="37"/>
      <c r="HPO39" s="37"/>
      <c r="HPP39" s="37"/>
      <c r="HPQ39" s="37"/>
      <c r="HPR39" s="37"/>
      <c r="HPS39" s="37"/>
      <c r="HPT39" s="37"/>
      <c r="HPU39" s="37"/>
      <c r="HPV39" s="37"/>
      <c r="HPW39" s="37"/>
      <c r="HPX39" s="37"/>
      <c r="HPY39" s="33"/>
      <c r="HPZ39" s="20"/>
      <c r="HQA39" s="20"/>
      <c r="HQB39" s="36"/>
      <c r="HQC39" s="37"/>
      <c r="HQD39" s="37"/>
      <c r="HQE39" s="37"/>
      <c r="HQF39" s="37"/>
      <c r="HQG39" s="37"/>
      <c r="HQH39" s="37"/>
      <c r="HQI39" s="37"/>
      <c r="HQJ39" s="37"/>
      <c r="HQK39" s="37"/>
      <c r="HQL39" s="37"/>
      <c r="HQM39" s="37"/>
      <c r="HQN39" s="37"/>
      <c r="HQO39" s="37"/>
      <c r="HQP39" s="37"/>
      <c r="HQQ39" s="37"/>
      <c r="HQR39" s="37"/>
      <c r="HQS39" s="37"/>
      <c r="HQT39" s="37"/>
      <c r="HQU39" s="33"/>
      <c r="HQV39" s="20"/>
      <c r="HQW39" s="20"/>
      <c r="HQX39" s="36"/>
      <c r="HQY39" s="37"/>
      <c r="HQZ39" s="37"/>
      <c r="HRA39" s="37"/>
      <c r="HRB39" s="37"/>
      <c r="HRC39" s="37"/>
      <c r="HRD39" s="37"/>
      <c r="HRE39" s="37"/>
      <c r="HRF39" s="37"/>
      <c r="HRG39" s="37"/>
      <c r="HRH39" s="37"/>
      <c r="HRI39" s="37"/>
      <c r="HRJ39" s="37"/>
      <c r="HRK39" s="37"/>
      <c r="HRL39" s="37"/>
      <c r="HRM39" s="37"/>
      <c r="HRN39" s="37"/>
      <c r="HRO39" s="37"/>
      <c r="HRP39" s="37"/>
      <c r="HRQ39" s="33"/>
      <c r="HRR39" s="20"/>
      <c r="HRS39" s="20"/>
      <c r="HRT39" s="36"/>
      <c r="HRU39" s="37"/>
      <c r="HRV39" s="37"/>
      <c r="HRW39" s="37"/>
      <c r="HRX39" s="37"/>
      <c r="HRY39" s="37"/>
      <c r="HRZ39" s="37"/>
      <c r="HSA39" s="37"/>
      <c r="HSB39" s="37"/>
      <c r="HSC39" s="37"/>
      <c r="HSD39" s="37"/>
      <c r="HSE39" s="37"/>
      <c r="HSF39" s="37"/>
      <c r="HSG39" s="37"/>
      <c r="HSH39" s="37"/>
      <c r="HSI39" s="37"/>
      <c r="HSJ39" s="37"/>
      <c r="HSK39" s="37"/>
      <c r="HSL39" s="37"/>
      <c r="HSM39" s="33"/>
      <c r="HSN39" s="20"/>
      <c r="HSO39" s="20"/>
      <c r="HSP39" s="36"/>
      <c r="HSQ39" s="37"/>
      <c r="HSR39" s="37"/>
      <c r="HSS39" s="37"/>
      <c r="HST39" s="37"/>
      <c r="HSU39" s="37"/>
      <c r="HSV39" s="37"/>
      <c r="HSW39" s="37"/>
      <c r="HSX39" s="37"/>
      <c r="HSY39" s="37"/>
      <c r="HSZ39" s="37"/>
      <c r="HTA39" s="37"/>
      <c r="HTB39" s="37"/>
      <c r="HTC39" s="37"/>
      <c r="HTD39" s="37"/>
      <c r="HTE39" s="37"/>
      <c r="HTF39" s="37"/>
      <c r="HTG39" s="37"/>
      <c r="HTH39" s="37"/>
      <c r="HTI39" s="33"/>
      <c r="HTJ39" s="20"/>
      <c r="HTK39" s="20"/>
      <c r="HTL39" s="36"/>
      <c r="HTM39" s="37"/>
      <c r="HTN39" s="37"/>
      <c r="HTO39" s="37"/>
      <c r="HTP39" s="37"/>
      <c r="HTQ39" s="37"/>
      <c r="HTR39" s="37"/>
      <c r="HTS39" s="37"/>
      <c r="HTT39" s="37"/>
      <c r="HTU39" s="37"/>
      <c r="HTV39" s="37"/>
      <c r="HTW39" s="37"/>
      <c r="HTX39" s="37"/>
      <c r="HTY39" s="37"/>
      <c r="HTZ39" s="37"/>
      <c r="HUA39" s="37"/>
      <c r="HUB39" s="37"/>
      <c r="HUC39" s="37"/>
      <c r="HUD39" s="37"/>
      <c r="HUE39" s="33"/>
      <c r="HUF39" s="20"/>
      <c r="HUG39" s="20"/>
      <c r="HUH39" s="36"/>
      <c r="HUI39" s="37"/>
      <c r="HUJ39" s="37"/>
      <c r="HUK39" s="37"/>
      <c r="HUL39" s="37"/>
      <c r="HUM39" s="37"/>
      <c r="HUN39" s="37"/>
      <c r="HUO39" s="37"/>
      <c r="HUP39" s="37"/>
      <c r="HUQ39" s="37"/>
      <c r="HUR39" s="37"/>
      <c r="HUS39" s="37"/>
      <c r="HUT39" s="37"/>
      <c r="HUU39" s="37"/>
      <c r="HUV39" s="37"/>
      <c r="HUW39" s="37"/>
      <c r="HUX39" s="37"/>
      <c r="HUY39" s="37"/>
      <c r="HUZ39" s="37"/>
      <c r="HVA39" s="33"/>
      <c r="HVB39" s="20"/>
      <c r="HVC39" s="20"/>
      <c r="HVD39" s="36"/>
      <c r="HVE39" s="37"/>
      <c r="HVF39" s="37"/>
      <c r="HVG39" s="37"/>
      <c r="HVH39" s="37"/>
      <c r="HVI39" s="37"/>
      <c r="HVJ39" s="37"/>
      <c r="HVK39" s="37"/>
      <c r="HVL39" s="37"/>
      <c r="HVM39" s="37"/>
      <c r="HVN39" s="37"/>
      <c r="HVO39" s="37"/>
      <c r="HVP39" s="37"/>
      <c r="HVQ39" s="37"/>
      <c r="HVR39" s="37"/>
      <c r="HVS39" s="37"/>
      <c r="HVT39" s="37"/>
      <c r="HVU39" s="37"/>
      <c r="HVV39" s="37"/>
      <c r="HVW39" s="33"/>
      <c r="HVX39" s="20"/>
      <c r="HVY39" s="20"/>
      <c r="HVZ39" s="36"/>
      <c r="HWA39" s="37"/>
      <c r="HWB39" s="37"/>
      <c r="HWC39" s="37"/>
      <c r="HWD39" s="37"/>
      <c r="HWE39" s="37"/>
      <c r="HWF39" s="37"/>
      <c r="HWG39" s="37"/>
      <c r="HWH39" s="37"/>
      <c r="HWI39" s="37"/>
      <c r="HWJ39" s="37"/>
      <c r="HWK39" s="37"/>
      <c r="HWL39" s="37"/>
      <c r="HWM39" s="37"/>
      <c r="HWN39" s="37"/>
      <c r="HWO39" s="37"/>
      <c r="HWP39" s="37"/>
      <c r="HWQ39" s="37"/>
      <c r="HWR39" s="37"/>
      <c r="HWS39" s="33"/>
      <c r="HWT39" s="20"/>
      <c r="HWU39" s="20"/>
      <c r="HWV39" s="36"/>
      <c r="HWW39" s="37"/>
      <c r="HWX39" s="37"/>
      <c r="HWY39" s="37"/>
      <c r="HWZ39" s="37"/>
      <c r="HXA39" s="37"/>
      <c r="HXB39" s="37"/>
      <c r="HXC39" s="37"/>
      <c r="HXD39" s="37"/>
      <c r="HXE39" s="37"/>
      <c r="HXF39" s="37"/>
      <c r="HXG39" s="37"/>
      <c r="HXH39" s="37"/>
      <c r="HXI39" s="37"/>
      <c r="HXJ39" s="37"/>
      <c r="HXK39" s="37"/>
      <c r="HXL39" s="37"/>
      <c r="HXM39" s="37"/>
      <c r="HXN39" s="37"/>
      <c r="HXO39" s="33"/>
      <c r="HXP39" s="20"/>
      <c r="HXQ39" s="20"/>
      <c r="HXR39" s="36"/>
      <c r="HXS39" s="37"/>
      <c r="HXT39" s="37"/>
      <c r="HXU39" s="37"/>
      <c r="HXV39" s="37"/>
      <c r="HXW39" s="37"/>
      <c r="HXX39" s="37"/>
      <c r="HXY39" s="37"/>
      <c r="HXZ39" s="37"/>
      <c r="HYA39" s="37"/>
      <c r="HYB39" s="37"/>
      <c r="HYC39" s="37"/>
      <c r="HYD39" s="37"/>
      <c r="HYE39" s="37"/>
      <c r="HYF39" s="37"/>
      <c r="HYG39" s="37"/>
      <c r="HYH39" s="37"/>
      <c r="HYI39" s="37"/>
      <c r="HYJ39" s="37"/>
      <c r="HYK39" s="33"/>
      <c r="HYL39" s="20"/>
      <c r="HYM39" s="20"/>
      <c r="HYN39" s="36"/>
      <c r="HYO39" s="37"/>
      <c r="HYP39" s="37"/>
      <c r="HYQ39" s="37"/>
      <c r="HYR39" s="37"/>
      <c r="HYS39" s="37"/>
      <c r="HYT39" s="37"/>
      <c r="HYU39" s="37"/>
      <c r="HYV39" s="37"/>
      <c r="HYW39" s="37"/>
      <c r="HYX39" s="37"/>
      <c r="HYY39" s="37"/>
      <c r="HYZ39" s="37"/>
      <c r="HZA39" s="37"/>
      <c r="HZB39" s="37"/>
      <c r="HZC39" s="37"/>
      <c r="HZD39" s="37"/>
      <c r="HZE39" s="37"/>
      <c r="HZF39" s="37"/>
      <c r="HZG39" s="33"/>
      <c r="HZH39" s="20"/>
      <c r="HZI39" s="20"/>
      <c r="HZJ39" s="36"/>
      <c r="HZK39" s="37"/>
      <c r="HZL39" s="37"/>
      <c r="HZM39" s="37"/>
      <c r="HZN39" s="37"/>
      <c r="HZO39" s="37"/>
      <c r="HZP39" s="37"/>
      <c r="HZQ39" s="37"/>
      <c r="HZR39" s="37"/>
      <c r="HZS39" s="37"/>
      <c r="HZT39" s="37"/>
      <c r="HZU39" s="37"/>
      <c r="HZV39" s="37"/>
      <c r="HZW39" s="37"/>
      <c r="HZX39" s="37"/>
      <c r="HZY39" s="37"/>
      <c r="HZZ39" s="37"/>
      <c r="IAA39" s="37"/>
      <c r="IAB39" s="37"/>
      <c r="IAC39" s="33"/>
      <c r="IAD39" s="20"/>
      <c r="IAE39" s="20"/>
      <c r="IAF39" s="36"/>
      <c r="IAG39" s="37"/>
      <c r="IAH39" s="37"/>
      <c r="IAI39" s="37"/>
      <c r="IAJ39" s="37"/>
      <c r="IAK39" s="37"/>
      <c r="IAL39" s="37"/>
      <c r="IAM39" s="37"/>
      <c r="IAN39" s="37"/>
      <c r="IAO39" s="37"/>
      <c r="IAP39" s="37"/>
      <c r="IAQ39" s="37"/>
      <c r="IAR39" s="37"/>
      <c r="IAS39" s="37"/>
      <c r="IAT39" s="37"/>
      <c r="IAU39" s="37"/>
      <c r="IAV39" s="37"/>
      <c r="IAW39" s="37"/>
      <c r="IAX39" s="37"/>
      <c r="IAY39" s="33"/>
      <c r="IAZ39" s="20"/>
      <c r="IBA39" s="20"/>
      <c r="IBB39" s="36"/>
      <c r="IBC39" s="37"/>
      <c r="IBD39" s="37"/>
      <c r="IBE39" s="37"/>
      <c r="IBF39" s="37"/>
      <c r="IBG39" s="37"/>
      <c r="IBH39" s="37"/>
      <c r="IBI39" s="37"/>
      <c r="IBJ39" s="37"/>
      <c r="IBK39" s="37"/>
      <c r="IBL39" s="37"/>
      <c r="IBM39" s="37"/>
      <c r="IBN39" s="37"/>
      <c r="IBO39" s="37"/>
      <c r="IBP39" s="37"/>
      <c r="IBQ39" s="37"/>
      <c r="IBR39" s="37"/>
      <c r="IBS39" s="37"/>
      <c r="IBT39" s="37"/>
      <c r="IBU39" s="33"/>
      <c r="IBV39" s="20"/>
      <c r="IBW39" s="20"/>
      <c r="IBX39" s="36"/>
      <c r="IBY39" s="37"/>
      <c r="IBZ39" s="37"/>
      <c r="ICA39" s="37"/>
      <c r="ICB39" s="37"/>
      <c r="ICC39" s="37"/>
      <c r="ICD39" s="37"/>
      <c r="ICE39" s="37"/>
      <c r="ICF39" s="37"/>
      <c r="ICG39" s="37"/>
      <c r="ICH39" s="37"/>
      <c r="ICI39" s="37"/>
      <c r="ICJ39" s="37"/>
      <c r="ICK39" s="37"/>
      <c r="ICL39" s="37"/>
      <c r="ICM39" s="37"/>
      <c r="ICN39" s="37"/>
      <c r="ICO39" s="37"/>
      <c r="ICP39" s="37"/>
      <c r="ICQ39" s="33"/>
      <c r="ICR39" s="20"/>
      <c r="ICS39" s="20"/>
      <c r="ICT39" s="36"/>
      <c r="ICU39" s="37"/>
      <c r="ICV39" s="37"/>
      <c r="ICW39" s="37"/>
      <c r="ICX39" s="37"/>
      <c r="ICY39" s="37"/>
      <c r="ICZ39" s="37"/>
      <c r="IDA39" s="37"/>
      <c r="IDB39" s="37"/>
      <c r="IDC39" s="37"/>
      <c r="IDD39" s="37"/>
      <c r="IDE39" s="37"/>
      <c r="IDF39" s="37"/>
      <c r="IDG39" s="37"/>
      <c r="IDH39" s="37"/>
      <c r="IDI39" s="37"/>
      <c r="IDJ39" s="37"/>
      <c r="IDK39" s="37"/>
      <c r="IDL39" s="37"/>
      <c r="IDM39" s="33"/>
      <c r="IDN39" s="20"/>
      <c r="IDO39" s="20"/>
      <c r="IDP39" s="36"/>
      <c r="IDQ39" s="37"/>
      <c r="IDR39" s="37"/>
      <c r="IDS39" s="37"/>
      <c r="IDT39" s="37"/>
      <c r="IDU39" s="37"/>
      <c r="IDV39" s="37"/>
      <c r="IDW39" s="37"/>
      <c r="IDX39" s="37"/>
      <c r="IDY39" s="37"/>
      <c r="IDZ39" s="37"/>
      <c r="IEA39" s="37"/>
      <c r="IEB39" s="37"/>
      <c r="IEC39" s="37"/>
      <c r="IED39" s="37"/>
      <c r="IEE39" s="37"/>
      <c r="IEF39" s="37"/>
      <c r="IEG39" s="37"/>
      <c r="IEH39" s="37"/>
      <c r="IEI39" s="33"/>
      <c r="IEJ39" s="20"/>
      <c r="IEK39" s="20"/>
      <c r="IEL39" s="36"/>
      <c r="IEM39" s="37"/>
      <c r="IEN39" s="37"/>
      <c r="IEO39" s="37"/>
      <c r="IEP39" s="37"/>
      <c r="IEQ39" s="37"/>
      <c r="IER39" s="37"/>
      <c r="IES39" s="37"/>
      <c r="IET39" s="37"/>
      <c r="IEU39" s="37"/>
      <c r="IEV39" s="37"/>
      <c r="IEW39" s="37"/>
      <c r="IEX39" s="37"/>
      <c r="IEY39" s="37"/>
      <c r="IEZ39" s="37"/>
      <c r="IFA39" s="37"/>
      <c r="IFB39" s="37"/>
      <c r="IFC39" s="37"/>
      <c r="IFD39" s="37"/>
      <c r="IFE39" s="33"/>
      <c r="IFF39" s="20"/>
      <c r="IFG39" s="20"/>
      <c r="IFH39" s="36"/>
      <c r="IFI39" s="37"/>
      <c r="IFJ39" s="37"/>
      <c r="IFK39" s="37"/>
      <c r="IFL39" s="37"/>
      <c r="IFM39" s="37"/>
      <c r="IFN39" s="37"/>
      <c r="IFO39" s="37"/>
      <c r="IFP39" s="37"/>
      <c r="IFQ39" s="37"/>
      <c r="IFR39" s="37"/>
      <c r="IFS39" s="37"/>
      <c r="IFT39" s="37"/>
      <c r="IFU39" s="37"/>
      <c r="IFV39" s="37"/>
      <c r="IFW39" s="37"/>
      <c r="IFX39" s="37"/>
      <c r="IFY39" s="37"/>
      <c r="IFZ39" s="37"/>
      <c r="IGA39" s="33"/>
      <c r="IGB39" s="20"/>
      <c r="IGC39" s="20"/>
      <c r="IGD39" s="36"/>
      <c r="IGE39" s="37"/>
      <c r="IGF39" s="37"/>
      <c r="IGG39" s="37"/>
      <c r="IGH39" s="37"/>
      <c r="IGI39" s="37"/>
      <c r="IGJ39" s="37"/>
      <c r="IGK39" s="37"/>
      <c r="IGL39" s="37"/>
      <c r="IGM39" s="37"/>
      <c r="IGN39" s="37"/>
      <c r="IGO39" s="37"/>
      <c r="IGP39" s="37"/>
      <c r="IGQ39" s="37"/>
      <c r="IGR39" s="37"/>
      <c r="IGS39" s="37"/>
      <c r="IGT39" s="37"/>
      <c r="IGU39" s="37"/>
      <c r="IGV39" s="37"/>
      <c r="IGW39" s="33"/>
      <c r="IGX39" s="20"/>
      <c r="IGY39" s="20"/>
      <c r="IGZ39" s="36"/>
      <c r="IHA39" s="37"/>
      <c r="IHB39" s="37"/>
      <c r="IHC39" s="37"/>
      <c r="IHD39" s="37"/>
      <c r="IHE39" s="37"/>
      <c r="IHF39" s="37"/>
      <c r="IHG39" s="37"/>
      <c r="IHH39" s="37"/>
      <c r="IHI39" s="37"/>
      <c r="IHJ39" s="37"/>
      <c r="IHK39" s="37"/>
      <c r="IHL39" s="37"/>
      <c r="IHM39" s="37"/>
      <c r="IHN39" s="37"/>
      <c r="IHO39" s="37"/>
      <c r="IHP39" s="37"/>
      <c r="IHQ39" s="37"/>
      <c r="IHR39" s="37"/>
      <c r="IHS39" s="33"/>
      <c r="IHT39" s="20"/>
      <c r="IHU39" s="20"/>
      <c r="IHV39" s="36"/>
      <c r="IHW39" s="37"/>
      <c r="IHX39" s="37"/>
      <c r="IHY39" s="37"/>
      <c r="IHZ39" s="37"/>
      <c r="IIA39" s="37"/>
      <c r="IIB39" s="37"/>
      <c r="IIC39" s="37"/>
      <c r="IID39" s="37"/>
      <c r="IIE39" s="37"/>
      <c r="IIF39" s="37"/>
      <c r="IIG39" s="37"/>
      <c r="IIH39" s="37"/>
      <c r="III39" s="37"/>
      <c r="IIJ39" s="37"/>
      <c r="IIK39" s="37"/>
      <c r="IIL39" s="37"/>
      <c r="IIM39" s="37"/>
      <c r="IIN39" s="37"/>
      <c r="IIO39" s="33"/>
      <c r="IIP39" s="20"/>
      <c r="IIQ39" s="20"/>
      <c r="IIR39" s="36"/>
      <c r="IIS39" s="37"/>
      <c r="IIT39" s="37"/>
      <c r="IIU39" s="37"/>
      <c r="IIV39" s="37"/>
      <c r="IIW39" s="37"/>
      <c r="IIX39" s="37"/>
      <c r="IIY39" s="37"/>
      <c r="IIZ39" s="37"/>
      <c r="IJA39" s="37"/>
      <c r="IJB39" s="37"/>
      <c r="IJC39" s="37"/>
      <c r="IJD39" s="37"/>
      <c r="IJE39" s="37"/>
      <c r="IJF39" s="37"/>
      <c r="IJG39" s="37"/>
      <c r="IJH39" s="37"/>
      <c r="IJI39" s="37"/>
      <c r="IJJ39" s="37"/>
      <c r="IJK39" s="33"/>
      <c r="IJL39" s="20"/>
      <c r="IJM39" s="20"/>
      <c r="IJN39" s="36"/>
      <c r="IJO39" s="37"/>
      <c r="IJP39" s="37"/>
      <c r="IJQ39" s="37"/>
      <c r="IJR39" s="37"/>
      <c r="IJS39" s="37"/>
      <c r="IJT39" s="37"/>
      <c r="IJU39" s="37"/>
      <c r="IJV39" s="37"/>
      <c r="IJW39" s="37"/>
      <c r="IJX39" s="37"/>
      <c r="IJY39" s="37"/>
      <c r="IJZ39" s="37"/>
      <c r="IKA39" s="37"/>
      <c r="IKB39" s="37"/>
      <c r="IKC39" s="37"/>
      <c r="IKD39" s="37"/>
      <c r="IKE39" s="37"/>
      <c r="IKF39" s="37"/>
      <c r="IKG39" s="33"/>
      <c r="IKH39" s="20"/>
      <c r="IKI39" s="20"/>
      <c r="IKJ39" s="36"/>
      <c r="IKK39" s="37"/>
      <c r="IKL39" s="37"/>
      <c r="IKM39" s="37"/>
      <c r="IKN39" s="37"/>
      <c r="IKO39" s="37"/>
      <c r="IKP39" s="37"/>
      <c r="IKQ39" s="37"/>
      <c r="IKR39" s="37"/>
      <c r="IKS39" s="37"/>
      <c r="IKT39" s="37"/>
      <c r="IKU39" s="37"/>
      <c r="IKV39" s="37"/>
      <c r="IKW39" s="37"/>
      <c r="IKX39" s="37"/>
      <c r="IKY39" s="37"/>
      <c r="IKZ39" s="37"/>
      <c r="ILA39" s="37"/>
      <c r="ILB39" s="37"/>
      <c r="ILC39" s="33"/>
      <c r="ILD39" s="20"/>
      <c r="ILE39" s="20"/>
      <c r="ILF39" s="36"/>
      <c r="ILG39" s="37"/>
      <c r="ILH39" s="37"/>
      <c r="ILI39" s="37"/>
      <c r="ILJ39" s="37"/>
      <c r="ILK39" s="37"/>
      <c r="ILL39" s="37"/>
      <c r="ILM39" s="37"/>
      <c r="ILN39" s="37"/>
      <c r="ILO39" s="37"/>
      <c r="ILP39" s="37"/>
      <c r="ILQ39" s="37"/>
      <c r="ILR39" s="37"/>
      <c r="ILS39" s="37"/>
      <c r="ILT39" s="37"/>
      <c r="ILU39" s="37"/>
      <c r="ILV39" s="37"/>
      <c r="ILW39" s="37"/>
      <c r="ILX39" s="37"/>
      <c r="ILY39" s="33"/>
      <c r="ILZ39" s="20"/>
      <c r="IMA39" s="20"/>
      <c r="IMB39" s="36"/>
      <c r="IMC39" s="37"/>
      <c r="IMD39" s="37"/>
      <c r="IME39" s="37"/>
      <c r="IMF39" s="37"/>
      <c r="IMG39" s="37"/>
      <c r="IMH39" s="37"/>
      <c r="IMI39" s="37"/>
      <c r="IMJ39" s="37"/>
      <c r="IMK39" s="37"/>
      <c r="IML39" s="37"/>
      <c r="IMM39" s="37"/>
      <c r="IMN39" s="37"/>
      <c r="IMO39" s="37"/>
      <c r="IMP39" s="37"/>
      <c r="IMQ39" s="37"/>
      <c r="IMR39" s="37"/>
      <c r="IMS39" s="37"/>
      <c r="IMT39" s="37"/>
      <c r="IMU39" s="33"/>
      <c r="IMV39" s="20"/>
      <c r="IMW39" s="20"/>
      <c r="IMX39" s="36"/>
      <c r="IMY39" s="37"/>
      <c r="IMZ39" s="37"/>
      <c r="INA39" s="37"/>
      <c r="INB39" s="37"/>
      <c r="INC39" s="37"/>
      <c r="IND39" s="37"/>
      <c r="INE39" s="37"/>
      <c r="INF39" s="37"/>
      <c r="ING39" s="37"/>
      <c r="INH39" s="37"/>
      <c r="INI39" s="37"/>
      <c r="INJ39" s="37"/>
      <c r="INK39" s="37"/>
      <c r="INL39" s="37"/>
      <c r="INM39" s="37"/>
      <c r="INN39" s="37"/>
      <c r="INO39" s="37"/>
      <c r="INP39" s="37"/>
      <c r="INQ39" s="33"/>
      <c r="INR39" s="20"/>
      <c r="INS39" s="20"/>
      <c r="INT39" s="36"/>
      <c r="INU39" s="37"/>
      <c r="INV39" s="37"/>
      <c r="INW39" s="37"/>
      <c r="INX39" s="37"/>
      <c r="INY39" s="37"/>
      <c r="INZ39" s="37"/>
      <c r="IOA39" s="37"/>
      <c r="IOB39" s="37"/>
      <c r="IOC39" s="37"/>
      <c r="IOD39" s="37"/>
      <c r="IOE39" s="37"/>
      <c r="IOF39" s="37"/>
      <c r="IOG39" s="37"/>
      <c r="IOH39" s="37"/>
      <c r="IOI39" s="37"/>
      <c r="IOJ39" s="37"/>
      <c r="IOK39" s="37"/>
      <c r="IOL39" s="37"/>
      <c r="IOM39" s="33"/>
      <c r="ION39" s="20"/>
      <c r="IOO39" s="20"/>
      <c r="IOP39" s="36"/>
      <c r="IOQ39" s="37"/>
      <c r="IOR39" s="37"/>
      <c r="IOS39" s="37"/>
      <c r="IOT39" s="37"/>
      <c r="IOU39" s="37"/>
      <c r="IOV39" s="37"/>
      <c r="IOW39" s="37"/>
      <c r="IOX39" s="37"/>
      <c r="IOY39" s="37"/>
      <c r="IOZ39" s="37"/>
      <c r="IPA39" s="37"/>
      <c r="IPB39" s="37"/>
      <c r="IPC39" s="37"/>
      <c r="IPD39" s="37"/>
      <c r="IPE39" s="37"/>
      <c r="IPF39" s="37"/>
      <c r="IPG39" s="37"/>
      <c r="IPH39" s="37"/>
      <c r="IPI39" s="33"/>
      <c r="IPJ39" s="20"/>
      <c r="IPK39" s="20"/>
      <c r="IPL39" s="36"/>
      <c r="IPM39" s="37"/>
      <c r="IPN39" s="37"/>
      <c r="IPO39" s="37"/>
      <c r="IPP39" s="37"/>
      <c r="IPQ39" s="37"/>
      <c r="IPR39" s="37"/>
      <c r="IPS39" s="37"/>
      <c r="IPT39" s="37"/>
      <c r="IPU39" s="37"/>
      <c r="IPV39" s="37"/>
      <c r="IPW39" s="37"/>
      <c r="IPX39" s="37"/>
      <c r="IPY39" s="37"/>
      <c r="IPZ39" s="37"/>
      <c r="IQA39" s="37"/>
      <c r="IQB39" s="37"/>
      <c r="IQC39" s="37"/>
      <c r="IQD39" s="37"/>
      <c r="IQE39" s="33"/>
      <c r="IQF39" s="20"/>
      <c r="IQG39" s="20"/>
      <c r="IQH39" s="36"/>
      <c r="IQI39" s="37"/>
      <c r="IQJ39" s="37"/>
      <c r="IQK39" s="37"/>
      <c r="IQL39" s="37"/>
      <c r="IQM39" s="37"/>
      <c r="IQN39" s="37"/>
      <c r="IQO39" s="37"/>
      <c r="IQP39" s="37"/>
      <c r="IQQ39" s="37"/>
      <c r="IQR39" s="37"/>
      <c r="IQS39" s="37"/>
      <c r="IQT39" s="37"/>
      <c r="IQU39" s="37"/>
      <c r="IQV39" s="37"/>
      <c r="IQW39" s="37"/>
      <c r="IQX39" s="37"/>
      <c r="IQY39" s="37"/>
      <c r="IQZ39" s="37"/>
      <c r="IRA39" s="33"/>
      <c r="IRB39" s="20"/>
      <c r="IRC39" s="20"/>
      <c r="IRD39" s="36"/>
      <c r="IRE39" s="37"/>
      <c r="IRF39" s="37"/>
      <c r="IRG39" s="37"/>
      <c r="IRH39" s="37"/>
      <c r="IRI39" s="37"/>
      <c r="IRJ39" s="37"/>
      <c r="IRK39" s="37"/>
      <c r="IRL39" s="37"/>
      <c r="IRM39" s="37"/>
      <c r="IRN39" s="37"/>
      <c r="IRO39" s="37"/>
      <c r="IRP39" s="37"/>
      <c r="IRQ39" s="37"/>
      <c r="IRR39" s="37"/>
      <c r="IRS39" s="37"/>
      <c r="IRT39" s="37"/>
      <c r="IRU39" s="37"/>
      <c r="IRV39" s="37"/>
      <c r="IRW39" s="33"/>
      <c r="IRX39" s="20"/>
      <c r="IRY39" s="20"/>
      <c r="IRZ39" s="36"/>
      <c r="ISA39" s="37"/>
      <c r="ISB39" s="37"/>
      <c r="ISC39" s="37"/>
      <c r="ISD39" s="37"/>
      <c r="ISE39" s="37"/>
      <c r="ISF39" s="37"/>
      <c r="ISG39" s="37"/>
      <c r="ISH39" s="37"/>
      <c r="ISI39" s="37"/>
      <c r="ISJ39" s="37"/>
      <c r="ISK39" s="37"/>
      <c r="ISL39" s="37"/>
      <c r="ISM39" s="37"/>
      <c r="ISN39" s="37"/>
      <c r="ISO39" s="37"/>
      <c r="ISP39" s="37"/>
      <c r="ISQ39" s="37"/>
      <c r="ISR39" s="37"/>
      <c r="ISS39" s="33"/>
      <c r="IST39" s="20"/>
      <c r="ISU39" s="20"/>
      <c r="ISV39" s="36"/>
      <c r="ISW39" s="37"/>
      <c r="ISX39" s="37"/>
      <c r="ISY39" s="37"/>
      <c r="ISZ39" s="37"/>
      <c r="ITA39" s="37"/>
      <c r="ITB39" s="37"/>
      <c r="ITC39" s="37"/>
      <c r="ITD39" s="37"/>
      <c r="ITE39" s="37"/>
      <c r="ITF39" s="37"/>
      <c r="ITG39" s="37"/>
      <c r="ITH39" s="37"/>
      <c r="ITI39" s="37"/>
      <c r="ITJ39" s="37"/>
      <c r="ITK39" s="37"/>
      <c r="ITL39" s="37"/>
      <c r="ITM39" s="37"/>
      <c r="ITN39" s="37"/>
      <c r="ITO39" s="33"/>
      <c r="ITP39" s="20"/>
      <c r="ITQ39" s="20"/>
      <c r="ITR39" s="36"/>
      <c r="ITS39" s="37"/>
      <c r="ITT39" s="37"/>
      <c r="ITU39" s="37"/>
      <c r="ITV39" s="37"/>
      <c r="ITW39" s="37"/>
      <c r="ITX39" s="37"/>
      <c r="ITY39" s="37"/>
      <c r="ITZ39" s="37"/>
      <c r="IUA39" s="37"/>
      <c r="IUB39" s="37"/>
      <c r="IUC39" s="37"/>
      <c r="IUD39" s="37"/>
      <c r="IUE39" s="37"/>
      <c r="IUF39" s="37"/>
      <c r="IUG39" s="37"/>
      <c r="IUH39" s="37"/>
      <c r="IUI39" s="37"/>
      <c r="IUJ39" s="37"/>
      <c r="IUK39" s="33"/>
      <c r="IUL39" s="20"/>
      <c r="IUM39" s="20"/>
      <c r="IUN39" s="36"/>
      <c r="IUO39" s="37"/>
      <c r="IUP39" s="37"/>
      <c r="IUQ39" s="37"/>
      <c r="IUR39" s="37"/>
      <c r="IUS39" s="37"/>
      <c r="IUT39" s="37"/>
      <c r="IUU39" s="37"/>
      <c r="IUV39" s="37"/>
      <c r="IUW39" s="37"/>
      <c r="IUX39" s="37"/>
      <c r="IUY39" s="37"/>
      <c r="IUZ39" s="37"/>
      <c r="IVA39" s="37"/>
      <c r="IVB39" s="37"/>
      <c r="IVC39" s="37"/>
      <c r="IVD39" s="37"/>
      <c r="IVE39" s="37"/>
      <c r="IVF39" s="37"/>
      <c r="IVG39" s="33"/>
      <c r="IVH39" s="20"/>
      <c r="IVI39" s="20"/>
      <c r="IVJ39" s="36"/>
      <c r="IVK39" s="37"/>
      <c r="IVL39" s="37"/>
      <c r="IVM39" s="37"/>
      <c r="IVN39" s="37"/>
      <c r="IVO39" s="37"/>
      <c r="IVP39" s="37"/>
      <c r="IVQ39" s="37"/>
      <c r="IVR39" s="37"/>
      <c r="IVS39" s="37"/>
      <c r="IVT39" s="37"/>
      <c r="IVU39" s="37"/>
      <c r="IVV39" s="37"/>
      <c r="IVW39" s="37"/>
      <c r="IVX39" s="37"/>
      <c r="IVY39" s="37"/>
      <c r="IVZ39" s="37"/>
      <c r="IWA39" s="37"/>
      <c r="IWB39" s="37"/>
      <c r="IWC39" s="33"/>
      <c r="IWD39" s="20"/>
      <c r="IWE39" s="20"/>
      <c r="IWF39" s="36"/>
      <c r="IWG39" s="37"/>
      <c r="IWH39" s="37"/>
      <c r="IWI39" s="37"/>
      <c r="IWJ39" s="37"/>
      <c r="IWK39" s="37"/>
      <c r="IWL39" s="37"/>
      <c r="IWM39" s="37"/>
      <c r="IWN39" s="37"/>
      <c r="IWO39" s="37"/>
      <c r="IWP39" s="37"/>
      <c r="IWQ39" s="37"/>
      <c r="IWR39" s="37"/>
      <c r="IWS39" s="37"/>
      <c r="IWT39" s="37"/>
      <c r="IWU39" s="37"/>
      <c r="IWV39" s="37"/>
      <c r="IWW39" s="37"/>
      <c r="IWX39" s="37"/>
      <c r="IWY39" s="33"/>
      <c r="IWZ39" s="20"/>
      <c r="IXA39" s="20"/>
      <c r="IXB39" s="36"/>
      <c r="IXC39" s="37"/>
      <c r="IXD39" s="37"/>
      <c r="IXE39" s="37"/>
      <c r="IXF39" s="37"/>
      <c r="IXG39" s="37"/>
      <c r="IXH39" s="37"/>
      <c r="IXI39" s="37"/>
      <c r="IXJ39" s="37"/>
      <c r="IXK39" s="37"/>
      <c r="IXL39" s="37"/>
      <c r="IXM39" s="37"/>
      <c r="IXN39" s="37"/>
      <c r="IXO39" s="37"/>
      <c r="IXP39" s="37"/>
      <c r="IXQ39" s="37"/>
      <c r="IXR39" s="37"/>
      <c r="IXS39" s="37"/>
      <c r="IXT39" s="37"/>
      <c r="IXU39" s="33"/>
      <c r="IXV39" s="20"/>
      <c r="IXW39" s="20"/>
      <c r="IXX39" s="36"/>
      <c r="IXY39" s="37"/>
      <c r="IXZ39" s="37"/>
      <c r="IYA39" s="37"/>
      <c r="IYB39" s="37"/>
      <c r="IYC39" s="37"/>
      <c r="IYD39" s="37"/>
      <c r="IYE39" s="37"/>
      <c r="IYF39" s="37"/>
      <c r="IYG39" s="37"/>
      <c r="IYH39" s="37"/>
      <c r="IYI39" s="37"/>
      <c r="IYJ39" s="37"/>
      <c r="IYK39" s="37"/>
      <c r="IYL39" s="37"/>
      <c r="IYM39" s="37"/>
      <c r="IYN39" s="37"/>
      <c r="IYO39" s="37"/>
      <c r="IYP39" s="37"/>
      <c r="IYQ39" s="33"/>
      <c r="IYR39" s="20"/>
      <c r="IYS39" s="20"/>
      <c r="IYT39" s="36"/>
      <c r="IYU39" s="37"/>
      <c r="IYV39" s="37"/>
      <c r="IYW39" s="37"/>
      <c r="IYX39" s="37"/>
      <c r="IYY39" s="37"/>
      <c r="IYZ39" s="37"/>
      <c r="IZA39" s="37"/>
      <c r="IZB39" s="37"/>
      <c r="IZC39" s="37"/>
      <c r="IZD39" s="37"/>
      <c r="IZE39" s="37"/>
      <c r="IZF39" s="37"/>
      <c r="IZG39" s="37"/>
      <c r="IZH39" s="37"/>
      <c r="IZI39" s="37"/>
      <c r="IZJ39" s="37"/>
      <c r="IZK39" s="37"/>
      <c r="IZL39" s="37"/>
      <c r="IZM39" s="33"/>
      <c r="IZN39" s="20"/>
      <c r="IZO39" s="20"/>
      <c r="IZP39" s="36"/>
      <c r="IZQ39" s="37"/>
      <c r="IZR39" s="37"/>
      <c r="IZS39" s="37"/>
      <c r="IZT39" s="37"/>
      <c r="IZU39" s="37"/>
      <c r="IZV39" s="37"/>
      <c r="IZW39" s="37"/>
      <c r="IZX39" s="37"/>
      <c r="IZY39" s="37"/>
      <c r="IZZ39" s="37"/>
      <c r="JAA39" s="37"/>
      <c r="JAB39" s="37"/>
      <c r="JAC39" s="37"/>
      <c r="JAD39" s="37"/>
      <c r="JAE39" s="37"/>
      <c r="JAF39" s="37"/>
      <c r="JAG39" s="37"/>
      <c r="JAH39" s="37"/>
      <c r="JAI39" s="33"/>
      <c r="JAJ39" s="20"/>
      <c r="JAK39" s="20"/>
      <c r="JAL39" s="36"/>
      <c r="JAM39" s="37"/>
      <c r="JAN39" s="37"/>
      <c r="JAO39" s="37"/>
      <c r="JAP39" s="37"/>
      <c r="JAQ39" s="37"/>
      <c r="JAR39" s="37"/>
      <c r="JAS39" s="37"/>
      <c r="JAT39" s="37"/>
      <c r="JAU39" s="37"/>
      <c r="JAV39" s="37"/>
      <c r="JAW39" s="37"/>
      <c r="JAX39" s="37"/>
      <c r="JAY39" s="37"/>
      <c r="JAZ39" s="37"/>
      <c r="JBA39" s="37"/>
      <c r="JBB39" s="37"/>
      <c r="JBC39" s="37"/>
      <c r="JBD39" s="37"/>
      <c r="JBE39" s="33"/>
      <c r="JBF39" s="20"/>
      <c r="JBG39" s="20"/>
      <c r="JBH39" s="36"/>
      <c r="JBI39" s="37"/>
      <c r="JBJ39" s="37"/>
      <c r="JBK39" s="37"/>
      <c r="JBL39" s="37"/>
      <c r="JBM39" s="37"/>
      <c r="JBN39" s="37"/>
      <c r="JBO39" s="37"/>
      <c r="JBP39" s="37"/>
      <c r="JBQ39" s="37"/>
      <c r="JBR39" s="37"/>
      <c r="JBS39" s="37"/>
      <c r="JBT39" s="37"/>
      <c r="JBU39" s="37"/>
      <c r="JBV39" s="37"/>
      <c r="JBW39" s="37"/>
      <c r="JBX39" s="37"/>
      <c r="JBY39" s="37"/>
      <c r="JBZ39" s="37"/>
      <c r="JCA39" s="33"/>
      <c r="JCB39" s="20"/>
      <c r="JCC39" s="20"/>
      <c r="JCD39" s="36"/>
      <c r="JCE39" s="37"/>
      <c r="JCF39" s="37"/>
      <c r="JCG39" s="37"/>
      <c r="JCH39" s="37"/>
      <c r="JCI39" s="37"/>
      <c r="JCJ39" s="37"/>
      <c r="JCK39" s="37"/>
      <c r="JCL39" s="37"/>
      <c r="JCM39" s="37"/>
      <c r="JCN39" s="37"/>
      <c r="JCO39" s="37"/>
      <c r="JCP39" s="37"/>
      <c r="JCQ39" s="37"/>
      <c r="JCR39" s="37"/>
      <c r="JCS39" s="37"/>
      <c r="JCT39" s="37"/>
      <c r="JCU39" s="37"/>
      <c r="JCV39" s="37"/>
      <c r="JCW39" s="33"/>
      <c r="JCX39" s="20"/>
      <c r="JCY39" s="20"/>
      <c r="JCZ39" s="36"/>
      <c r="JDA39" s="37"/>
      <c r="JDB39" s="37"/>
      <c r="JDC39" s="37"/>
      <c r="JDD39" s="37"/>
      <c r="JDE39" s="37"/>
      <c r="JDF39" s="37"/>
      <c r="JDG39" s="37"/>
      <c r="JDH39" s="37"/>
      <c r="JDI39" s="37"/>
      <c r="JDJ39" s="37"/>
      <c r="JDK39" s="37"/>
      <c r="JDL39" s="37"/>
      <c r="JDM39" s="37"/>
      <c r="JDN39" s="37"/>
      <c r="JDO39" s="37"/>
      <c r="JDP39" s="37"/>
      <c r="JDQ39" s="37"/>
      <c r="JDR39" s="37"/>
      <c r="JDS39" s="33"/>
      <c r="JDT39" s="20"/>
      <c r="JDU39" s="20"/>
      <c r="JDV39" s="36"/>
      <c r="JDW39" s="37"/>
      <c r="JDX39" s="37"/>
      <c r="JDY39" s="37"/>
      <c r="JDZ39" s="37"/>
      <c r="JEA39" s="37"/>
      <c r="JEB39" s="37"/>
      <c r="JEC39" s="37"/>
      <c r="JED39" s="37"/>
      <c r="JEE39" s="37"/>
      <c r="JEF39" s="37"/>
      <c r="JEG39" s="37"/>
      <c r="JEH39" s="37"/>
      <c r="JEI39" s="37"/>
      <c r="JEJ39" s="37"/>
      <c r="JEK39" s="37"/>
      <c r="JEL39" s="37"/>
      <c r="JEM39" s="37"/>
      <c r="JEN39" s="37"/>
      <c r="JEO39" s="33"/>
      <c r="JEP39" s="20"/>
      <c r="JEQ39" s="20"/>
      <c r="JER39" s="36"/>
      <c r="JES39" s="37"/>
      <c r="JET39" s="37"/>
      <c r="JEU39" s="37"/>
      <c r="JEV39" s="37"/>
      <c r="JEW39" s="37"/>
      <c r="JEX39" s="37"/>
      <c r="JEY39" s="37"/>
      <c r="JEZ39" s="37"/>
      <c r="JFA39" s="37"/>
      <c r="JFB39" s="37"/>
      <c r="JFC39" s="37"/>
      <c r="JFD39" s="37"/>
      <c r="JFE39" s="37"/>
      <c r="JFF39" s="37"/>
      <c r="JFG39" s="37"/>
      <c r="JFH39" s="37"/>
      <c r="JFI39" s="37"/>
      <c r="JFJ39" s="37"/>
      <c r="JFK39" s="33"/>
      <c r="JFL39" s="20"/>
      <c r="JFM39" s="20"/>
      <c r="JFN39" s="36"/>
      <c r="JFO39" s="37"/>
      <c r="JFP39" s="37"/>
      <c r="JFQ39" s="37"/>
      <c r="JFR39" s="37"/>
      <c r="JFS39" s="37"/>
      <c r="JFT39" s="37"/>
      <c r="JFU39" s="37"/>
      <c r="JFV39" s="37"/>
      <c r="JFW39" s="37"/>
      <c r="JFX39" s="37"/>
      <c r="JFY39" s="37"/>
      <c r="JFZ39" s="37"/>
      <c r="JGA39" s="37"/>
      <c r="JGB39" s="37"/>
      <c r="JGC39" s="37"/>
      <c r="JGD39" s="37"/>
      <c r="JGE39" s="37"/>
      <c r="JGF39" s="37"/>
      <c r="JGG39" s="33"/>
      <c r="JGH39" s="20"/>
      <c r="JGI39" s="20"/>
      <c r="JGJ39" s="36"/>
      <c r="JGK39" s="37"/>
      <c r="JGL39" s="37"/>
      <c r="JGM39" s="37"/>
      <c r="JGN39" s="37"/>
      <c r="JGO39" s="37"/>
      <c r="JGP39" s="37"/>
      <c r="JGQ39" s="37"/>
      <c r="JGR39" s="37"/>
      <c r="JGS39" s="37"/>
      <c r="JGT39" s="37"/>
      <c r="JGU39" s="37"/>
      <c r="JGV39" s="37"/>
      <c r="JGW39" s="37"/>
      <c r="JGX39" s="37"/>
      <c r="JGY39" s="37"/>
      <c r="JGZ39" s="37"/>
      <c r="JHA39" s="37"/>
      <c r="JHB39" s="37"/>
      <c r="JHC39" s="33"/>
      <c r="JHD39" s="20"/>
      <c r="JHE39" s="20"/>
      <c r="JHF39" s="36"/>
      <c r="JHG39" s="37"/>
      <c r="JHH39" s="37"/>
      <c r="JHI39" s="37"/>
      <c r="JHJ39" s="37"/>
      <c r="JHK39" s="37"/>
      <c r="JHL39" s="37"/>
      <c r="JHM39" s="37"/>
      <c r="JHN39" s="37"/>
      <c r="JHO39" s="37"/>
      <c r="JHP39" s="37"/>
      <c r="JHQ39" s="37"/>
      <c r="JHR39" s="37"/>
      <c r="JHS39" s="37"/>
      <c r="JHT39" s="37"/>
      <c r="JHU39" s="37"/>
      <c r="JHV39" s="37"/>
      <c r="JHW39" s="37"/>
      <c r="JHX39" s="37"/>
      <c r="JHY39" s="33"/>
      <c r="JHZ39" s="20"/>
      <c r="JIA39" s="20"/>
      <c r="JIB39" s="36"/>
      <c r="JIC39" s="37"/>
      <c r="JID39" s="37"/>
      <c r="JIE39" s="37"/>
      <c r="JIF39" s="37"/>
      <c r="JIG39" s="37"/>
      <c r="JIH39" s="37"/>
      <c r="JII39" s="37"/>
      <c r="JIJ39" s="37"/>
      <c r="JIK39" s="37"/>
      <c r="JIL39" s="37"/>
      <c r="JIM39" s="37"/>
      <c r="JIN39" s="37"/>
      <c r="JIO39" s="37"/>
      <c r="JIP39" s="37"/>
      <c r="JIQ39" s="37"/>
      <c r="JIR39" s="37"/>
      <c r="JIS39" s="37"/>
      <c r="JIT39" s="37"/>
      <c r="JIU39" s="33"/>
      <c r="JIV39" s="20"/>
      <c r="JIW39" s="20"/>
      <c r="JIX39" s="36"/>
      <c r="JIY39" s="37"/>
      <c r="JIZ39" s="37"/>
      <c r="JJA39" s="37"/>
      <c r="JJB39" s="37"/>
      <c r="JJC39" s="37"/>
      <c r="JJD39" s="37"/>
      <c r="JJE39" s="37"/>
      <c r="JJF39" s="37"/>
      <c r="JJG39" s="37"/>
      <c r="JJH39" s="37"/>
      <c r="JJI39" s="37"/>
      <c r="JJJ39" s="37"/>
      <c r="JJK39" s="37"/>
      <c r="JJL39" s="37"/>
      <c r="JJM39" s="37"/>
      <c r="JJN39" s="37"/>
      <c r="JJO39" s="37"/>
      <c r="JJP39" s="37"/>
      <c r="JJQ39" s="33"/>
      <c r="JJR39" s="20"/>
      <c r="JJS39" s="20"/>
      <c r="JJT39" s="36"/>
      <c r="JJU39" s="37"/>
      <c r="JJV39" s="37"/>
      <c r="JJW39" s="37"/>
      <c r="JJX39" s="37"/>
      <c r="JJY39" s="37"/>
      <c r="JJZ39" s="37"/>
      <c r="JKA39" s="37"/>
      <c r="JKB39" s="37"/>
      <c r="JKC39" s="37"/>
      <c r="JKD39" s="37"/>
      <c r="JKE39" s="37"/>
      <c r="JKF39" s="37"/>
      <c r="JKG39" s="37"/>
      <c r="JKH39" s="37"/>
      <c r="JKI39" s="37"/>
      <c r="JKJ39" s="37"/>
      <c r="JKK39" s="37"/>
      <c r="JKL39" s="37"/>
      <c r="JKM39" s="33"/>
      <c r="JKN39" s="20"/>
      <c r="JKO39" s="20"/>
      <c r="JKP39" s="36"/>
      <c r="JKQ39" s="37"/>
      <c r="JKR39" s="37"/>
      <c r="JKS39" s="37"/>
      <c r="JKT39" s="37"/>
      <c r="JKU39" s="37"/>
      <c r="JKV39" s="37"/>
      <c r="JKW39" s="37"/>
      <c r="JKX39" s="37"/>
      <c r="JKY39" s="37"/>
      <c r="JKZ39" s="37"/>
      <c r="JLA39" s="37"/>
      <c r="JLB39" s="37"/>
      <c r="JLC39" s="37"/>
      <c r="JLD39" s="37"/>
      <c r="JLE39" s="37"/>
      <c r="JLF39" s="37"/>
      <c r="JLG39" s="37"/>
      <c r="JLH39" s="37"/>
      <c r="JLI39" s="33"/>
      <c r="JLJ39" s="20"/>
      <c r="JLK39" s="20"/>
      <c r="JLL39" s="36"/>
      <c r="JLM39" s="37"/>
      <c r="JLN39" s="37"/>
      <c r="JLO39" s="37"/>
      <c r="JLP39" s="37"/>
      <c r="JLQ39" s="37"/>
      <c r="JLR39" s="37"/>
      <c r="JLS39" s="37"/>
      <c r="JLT39" s="37"/>
      <c r="JLU39" s="37"/>
      <c r="JLV39" s="37"/>
      <c r="JLW39" s="37"/>
      <c r="JLX39" s="37"/>
      <c r="JLY39" s="37"/>
      <c r="JLZ39" s="37"/>
      <c r="JMA39" s="37"/>
      <c r="JMB39" s="37"/>
      <c r="JMC39" s="37"/>
      <c r="JMD39" s="37"/>
      <c r="JME39" s="33"/>
      <c r="JMF39" s="20"/>
      <c r="JMG39" s="20"/>
      <c r="JMH39" s="36"/>
      <c r="JMI39" s="37"/>
      <c r="JMJ39" s="37"/>
      <c r="JMK39" s="37"/>
      <c r="JML39" s="37"/>
      <c r="JMM39" s="37"/>
      <c r="JMN39" s="37"/>
      <c r="JMO39" s="37"/>
      <c r="JMP39" s="37"/>
      <c r="JMQ39" s="37"/>
      <c r="JMR39" s="37"/>
      <c r="JMS39" s="37"/>
      <c r="JMT39" s="37"/>
      <c r="JMU39" s="37"/>
      <c r="JMV39" s="37"/>
      <c r="JMW39" s="37"/>
      <c r="JMX39" s="37"/>
      <c r="JMY39" s="37"/>
      <c r="JMZ39" s="37"/>
      <c r="JNA39" s="33"/>
      <c r="JNB39" s="20"/>
      <c r="JNC39" s="20"/>
      <c r="JND39" s="36"/>
      <c r="JNE39" s="37"/>
      <c r="JNF39" s="37"/>
      <c r="JNG39" s="37"/>
      <c r="JNH39" s="37"/>
      <c r="JNI39" s="37"/>
      <c r="JNJ39" s="37"/>
      <c r="JNK39" s="37"/>
      <c r="JNL39" s="37"/>
      <c r="JNM39" s="37"/>
      <c r="JNN39" s="37"/>
      <c r="JNO39" s="37"/>
      <c r="JNP39" s="37"/>
      <c r="JNQ39" s="37"/>
      <c r="JNR39" s="37"/>
      <c r="JNS39" s="37"/>
      <c r="JNT39" s="37"/>
      <c r="JNU39" s="37"/>
      <c r="JNV39" s="37"/>
      <c r="JNW39" s="33"/>
      <c r="JNX39" s="20"/>
      <c r="JNY39" s="20"/>
      <c r="JNZ39" s="36"/>
      <c r="JOA39" s="37"/>
      <c r="JOB39" s="37"/>
      <c r="JOC39" s="37"/>
      <c r="JOD39" s="37"/>
      <c r="JOE39" s="37"/>
      <c r="JOF39" s="37"/>
      <c r="JOG39" s="37"/>
      <c r="JOH39" s="37"/>
      <c r="JOI39" s="37"/>
      <c r="JOJ39" s="37"/>
      <c r="JOK39" s="37"/>
      <c r="JOL39" s="37"/>
      <c r="JOM39" s="37"/>
      <c r="JON39" s="37"/>
      <c r="JOO39" s="37"/>
      <c r="JOP39" s="37"/>
      <c r="JOQ39" s="37"/>
      <c r="JOR39" s="37"/>
      <c r="JOS39" s="33"/>
      <c r="JOT39" s="20"/>
      <c r="JOU39" s="20"/>
      <c r="JOV39" s="36"/>
      <c r="JOW39" s="37"/>
      <c r="JOX39" s="37"/>
      <c r="JOY39" s="37"/>
      <c r="JOZ39" s="37"/>
      <c r="JPA39" s="37"/>
      <c r="JPB39" s="37"/>
      <c r="JPC39" s="37"/>
      <c r="JPD39" s="37"/>
      <c r="JPE39" s="37"/>
      <c r="JPF39" s="37"/>
      <c r="JPG39" s="37"/>
      <c r="JPH39" s="37"/>
      <c r="JPI39" s="37"/>
      <c r="JPJ39" s="37"/>
      <c r="JPK39" s="37"/>
      <c r="JPL39" s="37"/>
      <c r="JPM39" s="37"/>
      <c r="JPN39" s="37"/>
      <c r="JPO39" s="33"/>
      <c r="JPP39" s="20"/>
      <c r="JPQ39" s="20"/>
      <c r="JPR39" s="36"/>
      <c r="JPS39" s="37"/>
      <c r="JPT39" s="37"/>
      <c r="JPU39" s="37"/>
      <c r="JPV39" s="37"/>
      <c r="JPW39" s="37"/>
      <c r="JPX39" s="37"/>
      <c r="JPY39" s="37"/>
      <c r="JPZ39" s="37"/>
      <c r="JQA39" s="37"/>
      <c r="JQB39" s="37"/>
      <c r="JQC39" s="37"/>
      <c r="JQD39" s="37"/>
      <c r="JQE39" s="37"/>
      <c r="JQF39" s="37"/>
      <c r="JQG39" s="37"/>
      <c r="JQH39" s="37"/>
      <c r="JQI39" s="37"/>
      <c r="JQJ39" s="37"/>
      <c r="JQK39" s="33"/>
      <c r="JQL39" s="20"/>
      <c r="JQM39" s="20"/>
      <c r="JQN39" s="36"/>
      <c r="JQO39" s="37"/>
      <c r="JQP39" s="37"/>
      <c r="JQQ39" s="37"/>
      <c r="JQR39" s="37"/>
      <c r="JQS39" s="37"/>
      <c r="JQT39" s="37"/>
      <c r="JQU39" s="37"/>
      <c r="JQV39" s="37"/>
      <c r="JQW39" s="37"/>
      <c r="JQX39" s="37"/>
      <c r="JQY39" s="37"/>
      <c r="JQZ39" s="37"/>
      <c r="JRA39" s="37"/>
      <c r="JRB39" s="37"/>
      <c r="JRC39" s="37"/>
      <c r="JRD39" s="37"/>
      <c r="JRE39" s="37"/>
      <c r="JRF39" s="37"/>
      <c r="JRG39" s="33"/>
      <c r="JRH39" s="20"/>
      <c r="JRI39" s="20"/>
      <c r="JRJ39" s="36"/>
      <c r="JRK39" s="37"/>
      <c r="JRL39" s="37"/>
      <c r="JRM39" s="37"/>
      <c r="JRN39" s="37"/>
      <c r="JRO39" s="37"/>
      <c r="JRP39" s="37"/>
      <c r="JRQ39" s="37"/>
      <c r="JRR39" s="37"/>
      <c r="JRS39" s="37"/>
      <c r="JRT39" s="37"/>
      <c r="JRU39" s="37"/>
      <c r="JRV39" s="37"/>
      <c r="JRW39" s="37"/>
      <c r="JRX39" s="37"/>
      <c r="JRY39" s="37"/>
      <c r="JRZ39" s="37"/>
      <c r="JSA39" s="37"/>
      <c r="JSB39" s="37"/>
      <c r="JSC39" s="33"/>
      <c r="JSD39" s="20"/>
      <c r="JSE39" s="20"/>
      <c r="JSF39" s="36"/>
      <c r="JSG39" s="37"/>
      <c r="JSH39" s="37"/>
      <c r="JSI39" s="37"/>
      <c r="JSJ39" s="37"/>
      <c r="JSK39" s="37"/>
      <c r="JSL39" s="37"/>
      <c r="JSM39" s="37"/>
      <c r="JSN39" s="37"/>
      <c r="JSO39" s="37"/>
      <c r="JSP39" s="37"/>
      <c r="JSQ39" s="37"/>
      <c r="JSR39" s="37"/>
      <c r="JSS39" s="37"/>
      <c r="JST39" s="37"/>
      <c r="JSU39" s="37"/>
      <c r="JSV39" s="37"/>
      <c r="JSW39" s="37"/>
      <c r="JSX39" s="37"/>
      <c r="JSY39" s="33"/>
      <c r="JSZ39" s="20"/>
      <c r="JTA39" s="20"/>
      <c r="JTB39" s="36"/>
      <c r="JTC39" s="37"/>
      <c r="JTD39" s="37"/>
      <c r="JTE39" s="37"/>
      <c r="JTF39" s="37"/>
      <c r="JTG39" s="37"/>
      <c r="JTH39" s="37"/>
      <c r="JTI39" s="37"/>
      <c r="JTJ39" s="37"/>
      <c r="JTK39" s="37"/>
      <c r="JTL39" s="37"/>
      <c r="JTM39" s="37"/>
      <c r="JTN39" s="37"/>
      <c r="JTO39" s="37"/>
      <c r="JTP39" s="37"/>
      <c r="JTQ39" s="37"/>
      <c r="JTR39" s="37"/>
      <c r="JTS39" s="37"/>
      <c r="JTT39" s="37"/>
      <c r="JTU39" s="33"/>
      <c r="JTV39" s="20"/>
      <c r="JTW39" s="20"/>
      <c r="JTX39" s="36"/>
      <c r="JTY39" s="37"/>
      <c r="JTZ39" s="37"/>
      <c r="JUA39" s="37"/>
      <c r="JUB39" s="37"/>
      <c r="JUC39" s="37"/>
      <c r="JUD39" s="37"/>
      <c r="JUE39" s="37"/>
      <c r="JUF39" s="37"/>
      <c r="JUG39" s="37"/>
      <c r="JUH39" s="37"/>
      <c r="JUI39" s="37"/>
      <c r="JUJ39" s="37"/>
      <c r="JUK39" s="37"/>
      <c r="JUL39" s="37"/>
      <c r="JUM39" s="37"/>
      <c r="JUN39" s="37"/>
      <c r="JUO39" s="37"/>
      <c r="JUP39" s="37"/>
      <c r="JUQ39" s="33"/>
      <c r="JUR39" s="20"/>
      <c r="JUS39" s="20"/>
      <c r="JUT39" s="36"/>
      <c r="JUU39" s="37"/>
      <c r="JUV39" s="37"/>
      <c r="JUW39" s="37"/>
      <c r="JUX39" s="37"/>
      <c r="JUY39" s="37"/>
      <c r="JUZ39" s="37"/>
      <c r="JVA39" s="37"/>
      <c r="JVB39" s="37"/>
      <c r="JVC39" s="37"/>
      <c r="JVD39" s="37"/>
      <c r="JVE39" s="37"/>
      <c r="JVF39" s="37"/>
      <c r="JVG39" s="37"/>
      <c r="JVH39" s="37"/>
      <c r="JVI39" s="37"/>
      <c r="JVJ39" s="37"/>
      <c r="JVK39" s="37"/>
      <c r="JVL39" s="37"/>
      <c r="JVM39" s="33"/>
      <c r="JVN39" s="20"/>
      <c r="JVO39" s="20"/>
      <c r="JVP39" s="36"/>
      <c r="JVQ39" s="37"/>
      <c r="JVR39" s="37"/>
      <c r="JVS39" s="37"/>
      <c r="JVT39" s="37"/>
      <c r="JVU39" s="37"/>
      <c r="JVV39" s="37"/>
      <c r="JVW39" s="37"/>
      <c r="JVX39" s="37"/>
      <c r="JVY39" s="37"/>
      <c r="JVZ39" s="37"/>
      <c r="JWA39" s="37"/>
      <c r="JWB39" s="37"/>
      <c r="JWC39" s="37"/>
      <c r="JWD39" s="37"/>
      <c r="JWE39" s="37"/>
      <c r="JWF39" s="37"/>
      <c r="JWG39" s="37"/>
      <c r="JWH39" s="37"/>
      <c r="JWI39" s="33"/>
      <c r="JWJ39" s="20"/>
      <c r="JWK39" s="20"/>
      <c r="JWL39" s="36"/>
      <c r="JWM39" s="37"/>
      <c r="JWN39" s="37"/>
      <c r="JWO39" s="37"/>
      <c r="JWP39" s="37"/>
      <c r="JWQ39" s="37"/>
      <c r="JWR39" s="37"/>
      <c r="JWS39" s="37"/>
      <c r="JWT39" s="37"/>
      <c r="JWU39" s="37"/>
      <c r="JWV39" s="37"/>
      <c r="JWW39" s="37"/>
      <c r="JWX39" s="37"/>
      <c r="JWY39" s="37"/>
      <c r="JWZ39" s="37"/>
      <c r="JXA39" s="37"/>
      <c r="JXB39" s="37"/>
      <c r="JXC39" s="37"/>
      <c r="JXD39" s="37"/>
      <c r="JXE39" s="33"/>
      <c r="JXF39" s="20"/>
      <c r="JXG39" s="20"/>
      <c r="JXH39" s="36"/>
      <c r="JXI39" s="37"/>
      <c r="JXJ39" s="37"/>
      <c r="JXK39" s="37"/>
      <c r="JXL39" s="37"/>
      <c r="JXM39" s="37"/>
      <c r="JXN39" s="37"/>
      <c r="JXO39" s="37"/>
      <c r="JXP39" s="37"/>
      <c r="JXQ39" s="37"/>
      <c r="JXR39" s="37"/>
      <c r="JXS39" s="37"/>
      <c r="JXT39" s="37"/>
      <c r="JXU39" s="37"/>
      <c r="JXV39" s="37"/>
      <c r="JXW39" s="37"/>
      <c r="JXX39" s="37"/>
      <c r="JXY39" s="37"/>
      <c r="JXZ39" s="37"/>
      <c r="JYA39" s="33"/>
      <c r="JYB39" s="20"/>
      <c r="JYC39" s="20"/>
      <c r="JYD39" s="36"/>
      <c r="JYE39" s="37"/>
      <c r="JYF39" s="37"/>
      <c r="JYG39" s="37"/>
      <c r="JYH39" s="37"/>
      <c r="JYI39" s="37"/>
      <c r="JYJ39" s="37"/>
      <c r="JYK39" s="37"/>
      <c r="JYL39" s="37"/>
      <c r="JYM39" s="37"/>
      <c r="JYN39" s="37"/>
      <c r="JYO39" s="37"/>
      <c r="JYP39" s="37"/>
      <c r="JYQ39" s="37"/>
      <c r="JYR39" s="37"/>
      <c r="JYS39" s="37"/>
      <c r="JYT39" s="37"/>
      <c r="JYU39" s="37"/>
      <c r="JYV39" s="37"/>
      <c r="JYW39" s="33"/>
      <c r="JYX39" s="20"/>
      <c r="JYY39" s="20"/>
      <c r="JYZ39" s="36"/>
      <c r="JZA39" s="37"/>
      <c r="JZB39" s="37"/>
      <c r="JZC39" s="37"/>
      <c r="JZD39" s="37"/>
      <c r="JZE39" s="37"/>
      <c r="JZF39" s="37"/>
      <c r="JZG39" s="37"/>
      <c r="JZH39" s="37"/>
      <c r="JZI39" s="37"/>
      <c r="JZJ39" s="37"/>
      <c r="JZK39" s="37"/>
      <c r="JZL39" s="37"/>
      <c r="JZM39" s="37"/>
      <c r="JZN39" s="37"/>
      <c r="JZO39" s="37"/>
      <c r="JZP39" s="37"/>
      <c r="JZQ39" s="37"/>
      <c r="JZR39" s="37"/>
      <c r="JZS39" s="33"/>
      <c r="JZT39" s="20"/>
      <c r="JZU39" s="20"/>
      <c r="JZV39" s="36"/>
      <c r="JZW39" s="37"/>
      <c r="JZX39" s="37"/>
      <c r="JZY39" s="37"/>
      <c r="JZZ39" s="37"/>
      <c r="KAA39" s="37"/>
      <c r="KAB39" s="37"/>
      <c r="KAC39" s="37"/>
      <c r="KAD39" s="37"/>
      <c r="KAE39" s="37"/>
      <c r="KAF39" s="37"/>
      <c r="KAG39" s="37"/>
      <c r="KAH39" s="37"/>
      <c r="KAI39" s="37"/>
      <c r="KAJ39" s="37"/>
      <c r="KAK39" s="37"/>
      <c r="KAL39" s="37"/>
      <c r="KAM39" s="37"/>
      <c r="KAN39" s="37"/>
      <c r="KAO39" s="33"/>
      <c r="KAP39" s="20"/>
      <c r="KAQ39" s="20"/>
      <c r="KAR39" s="36"/>
      <c r="KAS39" s="37"/>
      <c r="KAT39" s="37"/>
      <c r="KAU39" s="37"/>
      <c r="KAV39" s="37"/>
      <c r="KAW39" s="37"/>
      <c r="KAX39" s="37"/>
      <c r="KAY39" s="37"/>
      <c r="KAZ39" s="37"/>
      <c r="KBA39" s="37"/>
      <c r="KBB39" s="37"/>
      <c r="KBC39" s="37"/>
      <c r="KBD39" s="37"/>
      <c r="KBE39" s="37"/>
      <c r="KBF39" s="37"/>
      <c r="KBG39" s="37"/>
      <c r="KBH39" s="37"/>
      <c r="KBI39" s="37"/>
      <c r="KBJ39" s="37"/>
      <c r="KBK39" s="33"/>
      <c r="KBL39" s="20"/>
      <c r="KBM39" s="20"/>
      <c r="KBN39" s="36"/>
      <c r="KBO39" s="37"/>
      <c r="KBP39" s="37"/>
      <c r="KBQ39" s="37"/>
      <c r="KBR39" s="37"/>
      <c r="KBS39" s="37"/>
      <c r="KBT39" s="37"/>
      <c r="KBU39" s="37"/>
      <c r="KBV39" s="37"/>
      <c r="KBW39" s="37"/>
      <c r="KBX39" s="37"/>
      <c r="KBY39" s="37"/>
      <c r="KBZ39" s="37"/>
      <c r="KCA39" s="37"/>
      <c r="KCB39" s="37"/>
      <c r="KCC39" s="37"/>
      <c r="KCD39" s="37"/>
      <c r="KCE39" s="37"/>
      <c r="KCF39" s="37"/>
      <c r="KCG39" s="33"/>
      <c r="KCH39" s="20"/>
      <c r="KCI39" s="20"/>
      <c r="KCJ39" s="36"/>
      <c r="KCK39" s="37"/>
      <c r="KCL39" s="37"/>
      <c r="KCM39" s="37"/>
      <c r="KCN39" s="37"/>
      <c r="KCO39" s="37"/>
      <c r="KCP39" s="37"/>
      <c r="KCQ39" s="37"/>
      <c r="KCR39" s="37"/>
      <c r="KCS39" s="37"/>
      <c r="KCT39" s="37"/>
      <c r="KCU39" s="37"/>
      <c r="KCV39" s="37"/>
      <c r="KCW39" s="37"/>
      <c r="KCX39" s="37"/>
      <c r="KCY39" s="37"/>
      <c r="KCZ39" s="37"/>
      <c r="KDA39" s="37"/>
      <c r="KDB39" s="37"/>
      <c r="KDC39" s="33"/>
      <c r="KDD39" s="20"/>
      <c r="KDE39" s="20"/>
      <c r="KDF39" s="36"/>
      <c r="KDG39" s="37"/>
      <c r="KDH39" s="37"/>
      <c r="KDI39" s="37"/>
      <c r="KDJ39" s="37"/>
      <c r="KDK39" s="37"/>
      <c r="KDL39" s="37"/>
      <c r="KDM39" s="37"/>
      <c r="KDN39" s="37"/>
      <c r="KDO39" s="37"/>
      <c r="KDP39" s="37"/>
      <c r="KDQ39" s="37"/>
      <c r="KDR39" s="37"/>
      <c r="KDS39" s="37"/>
      <c r="KDT39" s="37"/>
      <c r="KDU39" s="37"/>
      <c r="KDV39" s="37"/>
      <c r="KDW39" s="37"/>
      <c r="KDX39" s="37"/>
      <c r="KDY39" s="33"/>
      <c r="KDZ39" s="20"/>
      <c r="KEA39" s="20"/>
      <c r="KEB39" s="36"/>
      <c r="KEC39" s="37"/>
      <c r="KED39" s="37"/>
      <c r="KEE39" s="37"/>
      <c r="KEF39" s="37"/>
      <c r="KEG39" s="37"/>
      <c r="KEH39" s="37"/>
      <c r="KEI39" s="37"/>
      <c r="KEJ39" s="37"/>
      <c r="KEK39" s="37"/>
      <c r="KEL39" s="37"/>
      <c r="KEM39" s="37"/>
      <c r="KEN39" s="37"/>
      <c r="KEO39" s="37"/>
      <c r="KEP39" s="37"/>
      <c r="KEQ39" s="37"/>
      <c r="KER39" s="37"/>
      <c r="KES39" s="37"/>
      <c r="KET39" s="37"/>
      <c r="KEU39" s="33"/>
      <c r="KEV39" s="20"/>
      <c r="KEW39" s="20"/>
      <c r="KEX39" s="36"/>
      <c r="KEY39" s="37"/>
      <c r="KEZ39" s="37"/>
      <c r="KFA39" s="37"/>
      <c r="KFB39" s="37"/>
      <c r="KFC39" s="37"/>
      <c r="KFD39" s="37"/>
      <c r="KFE39" s="37"/>
      <c r="KFF39" s="37"/>
      <c r="KFG39" s="37"/>
      <c r="KFH39" s="37"/>
      <c r="KFI39" s="37"/>
      <c r="KFJ39" s="37"/>
      <c r="KFK39" s="37"/>
      <c r="KFL39" s="37"/>
      <c r="KFM39" s="37"/>
      <c r="KFN39" s="37"/>
      <c r="KFO39" s="37"/>
      <c r="KFP39" s="37"/>
      <c r="KFQ39" s="33"/>
      <c r="KFR39" s="20"/>
      <c r="KFS39" s="20"/>
      <c r="KFT39" s="36"/>
      <c r="KFU39" s="37"/>
      <c r="KFV39" s="37"/>
      <c r="KFW39" s="37"/>
      <c r="KFX39" s="37"/>
      <c r="KFY39" s="37"/>
      <c r="KFZ39" s="37"/>
      <c r="KGA39" s="37"/>
      <c r="KGB39" s="37"/>
      <c r="KGC39" s="37"/>
      <c r="KGD39" s="37"/>
      <c r="KGE39" s="37"/>
      <c r="KGF39" s="37"/>
      <c r="KGG39" s="37"/>
      <c r="KGH39" s="37"/>
      <c r="KGI39" s="37"/>
      <c r="KGJ39" s="37"/>
      <c r="KGK39" s="37"/>
      <c r="KGL39" s="37"/>
      <c r="KGM39" s="33"/>
      <c r="KGN39" s="20"/>
      <c r="KGO39" s="20"/>
      <c r="KGP39" s="36"/>
      <c r="KGQ39" s="37"/>
      <c r="KGR39" s="37"/>
      <c r="KGS39" s="37"/>
      <c r="KGT39" s="37"/>
      <c r="KGU39" s="37"/>
      <c r="KGV39" s="37"/>
      <c r="KGW39" s="37"/>
      <c r="KGX39" s="37"/>
      <c r="KGY39" s="37"/>
      <c r="KGZ39" s="37"/>
      <c r="KHA39" s="37"/>
      <c r="KHB39" s="37"/>
      <c r="KHC39" s="37"/>
      <c r="KHD39" s="37"/>
      <c r="KHE39" s="37"/>
      <c r="KHF39" s="37"/>
      <c r="KHG39" s="37"/>
      <c r="KHH39" s="37"/>
      <c r="KHI39" s="33"/>
      <c r="KHJ39" s="20"/>
      <c r="KHK39" s="20"/>
      <c r="KHL39" s="36"/>
      <c r="KHM39" s="37"/>
      <c r="KHN39" s="37"/>
      <c r="KHO39" s="37"/>
      <c r="KHP39" s="37"/>
      <c r="KHQ39" s="37"/>
      <c r="KHR39" s="37"/>
      <c r="KHS39" s="37"/>
      <c r="KHT39" s="37"/>
      <c r="KHU39" s="37"/>
      <c r="KHV39" s="37"/>
      <c r="KHW39" s="37"/>
      <c r="KHX39" s="37"/>
      <c r="KHY39" s="37"/>
      <c r="KHZ39" s="37"/>
      <c r="KIA39" s="37"/>
      <c r="KIB39" s="37"/>
      <c r="KIC39" s="37"/>
      <c r="KID39" s="37"/>
      <c r="KIE39" s="33"/>
      <c r="KIF39" s="20"/>
      <c r="KIG39" s="20"/>
      <c r="KIH39" s="36"/>
      <c r="KII39" s="37"/>
      <c r="KIJ39" s="37"/>
      <c r="KIK39" s="37"/>
      <c r="KIL39" s="37"/>
      <c r="KIM39" s="37"/>
      <c r="KIN39" s="37"/>
      <c r="KIO39" s="37"/>
      <c r="KIP39" s="37"/>
      <c r="KIQ39" s="37"/>
      <c r="KIR39" s="37"/>
      <c r="KIS39" s="37"/>
      <c r="KIT39" s="37"/>
      <c r="KIU39" s="37"/>
      <c r="KIV39" s="37"/>
      <c r="KIW39" s="37"/>
      <c r="KIX39" s="37"/>
      <c r="KIY39" s="37"/>
      <c r="KIZ39" s="37"/>
      <c r="KJA39" s="33"/>
      <c r="KJB39" s="20"/>
      <c r="KJC39" s="20"/>
      <c r="KJD39" s="36"/>
      <c r="KJE39" s="37"/>
      <c r="KJF39" s="37"/>
      <c r="KJG39" s="37"/>
      <c r="KJH39" s="37"/>
      <c r="KJI39" s="37"/>
      <c r="KJJ39" s="37"/>
      <c r="KJK39" s="37"/>
      <c r="KJL39" s="37"/>
      <c r="KJM39" s="37"/>
      <c r="KJN39" s="37"/>
      <c r="KJO39" s="37"/>
      <c r="KJP39" s="37"/>
      <c r="KJQ39" s="37"/>
      <c r="KJR39" s="37"/>
      <c r="KJS39" s="37"/>
      <c r="KJT39" s="37"/>
      <c r="KJU39" s="37"/>
      <c r="KJV39" s="37"/>
      <c r="KJW39" s="33"/>
      <c r="KJX39" s="20"/>
      <c r="KJY39" s="20"/>
      <c r="KJZ39" s="36"/>
      <c r="KKA39" s="37"/>
      <c r="KKB39" s="37"/>
      <c r="KKC39" s="37"/>
      <c r="KKD39" s="37"/>
      <c r="KKE39" s="37"/>
      <c r="KKF39" s="37"/>
      <c r="KKG39" s="37"/>
      <c r="KKH39" s="37"/>
      <c r="KKI39" s="37"/>
      <c r="KKJ39" s="37"/>
      <c r="KKK39" s="37"/>
      <c r="KKL39" s="37"/>
      <c r="KKM39" s="37"/>
      <c r="KKN39" s="37"/>
      <c r="KKO39" s="37"/>
      <c r="KKP39" s="37"/>
      <c r="KKQ39" s="37"/>
      <c r="KKR39" s="37"/>
      <c r="KKS39" s="33"/>
      <c r="KKT39" s="20"/>
      <c r="KKU39" s="20"/>
      <c r="KKV39" s="36"/>
      <c r="KKW39" s="37"/>
      <c r="KKX39" s="37"/>
      <c r="KKY39" s="37"/>
      <c r="KKZ39" s="37"/>
      <c r="KLA39" s="37"/>
      <c r="KLB39" s="37"/>
      <c r="KLC39" s="37"/>
      <c r="KLD39" s="37"/>
      <c r="KLE39" s="37"/>
      <c r="KLF39" s="37"/>
      <c r="KLG39" s="37"/>
      <c r="KLH39" s="37"/>
      <c r="KLI39" s="37"/>
      <c r="KLJ39" s="37"/>
      <c r="KLK39" s="37"/>
      <c r="KLL39" s="37"/>
      <c r="KLM39" s="37"/>
      <c r="KLN39" s="37"/>
      <c r="KLO39" s="33"/>
      <c r="KLP39" s="20"/>
      <c r="KLQ39" s="20"/>
      <c r="KLR39" s="36"/>
      <c r="KLS39" s="37"/>
      <c r="KLT39" s="37"/>
      <c r="KLU39" s="37"/>
      <c r="KLV39" s="37"/>
      <c r="KLW39" s="37"/>
      <c r="KLX39" s="37"/>
      <c r="KLY39" s="37"/>
      <c r="KLZ39" s="37"/>
      <c r="KMA39" s="37"/>
      <c r="KMB39" s="37"/>
      <c r="KMC39" s="37"/>
      <c r="KMD39" s="37"/>
      <c r="KME39" s="37"/>
      <c r="KMF39" s="37"/>
      <c r="KMG39" s="37"/>
      <c r="KMH39" s="37"/>
      <c r="KMI39" s="37"/>
      <c r="KMJ39" s="37"/>
      <c r="KMK39" s="33"/>
      <c r="KML39" s="20"/>
      <c r="KMM39" s="20"/>
      <c r="KMN39" s="36"/>
      <c r="KMO39" s="37"/>
      <c r="KMP39" s="37"/>
      <c r="KMQ39" s="37"/>
      <c r="KMR39" s="37"/>
      <c r="KMS39" s="37"/>
      <c r="KMT39" s="37"/>
      <c r="KMU39" s="37"/>
      <c r="KMV39" s="37"/>
      <c r="KMW39" s="37"/>
      <c r="KMX39" s="37"/>
      <c r="KMY39" s="37"/>
      <c r="KMZ39" s="37"/>
      <c r="KNA39" s="37"/>
      <c r="KNB39" s="37"/>
      <c r="KNC39" s="37"/>
      <c r="KND39" s="37"/>
      <c r="KNE39" s="37"/>
      <c r="KNF39" s="37"/>
      <c r="KNG39" s="33"/>
      <c r="KNH39" s="20"/>
      <c r="KNI39" s="20"/>
      <c r="KNJ39" s="36"/>
      <c r="KNK39" s="37"/>
      <c r="KNL39" s="37"/>
      <c r="KNM39" s="37"/>
      <c r="KNN39" s="37"/>
      <c r="KNO39" s="37"/>
      <c r="KNP39" s="37"/>
      <c r="KNQ39" s="37"/>
      <c r="KNR39" s="37"/>
      <c r="KNS39" s="37"/>
      <c r="KNT39" s="37"/>
      <c r="KNU39" s="37"/>
      <c r="KNV39" s="37"/>
      <c r="KNW39" s="37"/>
      <c r="KNX39" s="37"/>
      <c r="KNY39" s="37"/>
      <c r="KNZ39" s="37"/>
      <c r="KOA39" s="37"/>
      <c r="KOB39" s="37"/>
      <c r="KOC39" s="33"/>
      <c r="KOD39" s="20"/>
      <c r="KOE39" s="20"/>
      <c r="KOF39" s="36"/>
      <c r="KOG39" s="37"/>
      <c r="KOH39" s="37"/>
      <c r="KOI39" s="37"/>
      <c r="KOJ39" s="37"/>
      <c r="KOK39" s="37"/>
      <c r="KOL39" s="37"/>
      <c r="KOM39" s="37"/>
      <c r="KON39" s="37"/>
      <c r="KOO39" s="37"/>
      <c r="KOP39" s="37"/>
      <c r="KOQ39" s="37"/>
      <c r="KOR39" s="37"/>
      <c r="KOS39" s="37"/>
      <c r="KOT39" s="37"/>
      <c r="KOU39" s="37"/>
      <c r="KOV39" s="37"/>
      <c r="KOW39" s="37"/>
      <c r="KOX39" s="37"/>
      <c r="KOY39" s="33"/>
      <c r="KOZ39" s="20"/>
      <c r="KPA39" s="20"/>
      <c r="KPB39" s="36"/>
      <c r="KPC39" s="37"/>
      <c r="KPD39" s="37"/>
      <c r="KPE39" s="37"/>
      <c r="KPF39" s="37"/>
      <c r="KPG39" s="37"/>
      <c r="KPH39" s="37"/>
      <c r="KPI39" s="37"/>
      <c r="KPJ39" s="37"/>
      <c r="KPK39" s="37"/>
      <c r="KPL39" s="37"/>
      <c r="KPM39" s="37"/>
      <c r="KPN39" s="37"/>
      <c r="KPO39" s="37"/>
      <c r="KPP39" s="37"/>
      <c r="KPQ39" s="37"/>
      <c r="KPR39" s="37"/>
      <c r="KPS39" s="37"/>
      <c r="KPT39" s="37"/>
      <c r="KPU39" s="33"/>
      <c r="KPV39" s="20"/>
      <c r="KPW39" s="20"/>
      <c r="KPX39" s="36"/>
      <c r="KPY39" s="37"/>
      <c r="KPZ39" s="37"/>
      <c r="KQA39" s="37"/>
      <c r="KQB39" s="37"/>
      <c r="KQC39" s="37"/>
      <c r="KQD39" s="37"/>
      <c r="KQE39" s="37"/>
      <c r="KQF39" s="37"/>
      <c r="KQG39" s="37"/>
      <c r="KQH39" s="37"/>
      <c r="KQI39" s="37"/>
      <c r="KQJ39" s="37"/>
      <c r="KQK39" s="37"/>
      <c r="KQL39" s="37"/>
      <c r="KQM39" s="37"/>
      <c r="KQN39" s="37"/>
      <c r="KQO39" s="37"/>
      <c r="KQP39" s="37"/>
      <c r="KQQ39" s="33"/>
      <c r="KQR39" s="20"/>
      <c r="KQS39" s="20"/>
      <c r="KQT39" s="36"/>
      <c r="KQU39" s="37"/>
      <c r="KQV39" s="37"/>
      <c r="KQW39" s="37"/>
      <c r="KQX39" s="37"/>
      <c r="KQY39" s="37"/>
      <c r="KQZ39" s="37"/>
      <c r="KRA39" s="37"/>
      <c r="KRB39" s="37"/>
      <c r="KRC39" s="37"/>
      <c r="KRD39" s="37"/>
      <c r="KRE39" s="37"/>
      <c r="KRF39" s="37"/>
      <c r="KRG39" s="37"/>
      <c r="KRH39" s="37"/>
      <c r="KRI39" s="37"/>
      <c r="KRJ39" s="37"/>
      <c r="KRK39" s="37"/>
      <c r="KRL39" s="37"/>
      <c r="KRM39" s="33"/>
      <c r="KRN39" s="20"/>
      <c r="KRO39" s="20"/>
      <c r="KRP39" s="36"/>
      <c r="KRQ39" s="37"/>
      <c r="KRR39" s="37"/>
      <c r="KRS39" s="37"/>
      <c r="KRT39" s="37"/>
      <c r="KRU39" s="37"/>
      <c r="KRV39" s="37"/>
      <c r="KRW39" s="37"/>
      <c r="KRX39" s="37"/>
      <c r="KRY39" s="37"/>
      <c r="KRZ39" s="37"/>
      <c r="KSA39" s="37"/>
      <c r="KSB39" s="37"/>
      <c r="KSC39" s="37"/>
      <c r="KSD39" s="37"/>
      <c r="KSE39" s="37"/>
      <c r="KSF39" s="37"/>
      <c r="KSG39" s="37"/>
      <c r="KSH39" s="37"/>
      <c r="KSI39" s="33"/>
      <c r="KSJ39" s="20"/>
      <c r="KSK39" s="20"/>
      <c r="KSL39" s="36"/>
      <c r="KSM39" s="37"/>
      <c r="KSN39" s="37"/>
      <c r="KSO39" s="37"/>
      <c r="KSP39" s="37"/>
      <c r="KSQ39" s="37"/>
      <c r="KSR39" s="37"/>
      <c r="KSS39" s="37"/>
      <c r="KST39" s="37"/>
      <c r="KSU39" s="37"/>
      <c r="KSV39" s="37"/>
      <c r="KSW39" s="37"/>
      <c r="KSX39" s="37"/>
      <c r="KSY39" s="37"/>
      <c r="KSZ39" s="37"/>
      <c r="KTA39" s="37"/>
      <c r="KTB39" s="37"/>
      <c r="KTC39" s="37"/>
      <c r="KTD39" s="37"/>
      <c r="KTE39" s="33"/>
      <c r="KTF39" s="20"/>
      <c r="KTG39" s="20"/>
      <c r="KTH39" s="36"/>
      <c r="KTI39" s="37"/>
      <c r="KTJ39" s="37"/>
      <c r="KTK39" s="37"/>
      <c r="KTL39" s="37"/>
      <c r="KTM39" s="37"/>
      <c r="KTN39" s="37"/>
      <c r="KTO39" s="37"/>
      <c r="KTP39" s="37"/>
      <c r="KTQ39" s="37"/>
      <c r="KTR39" s="37"/>
      <c r="KTS39" s="37"/>
      <c r="KTT39" s="37"/>
      <c r="KTU39" s="37"/>
      <c r="KTV39" s="37"/>
      <c r="KTW39" s="37"/>
      <c r="KTX39" s="37"/>
      <c r="KTY39" s="37"/>
      <c r="KTZ39" s="37"/>
      <c r="KUA39" s="33"/>
      <c r="KUB39" s="20"/>
      <c r="KUC39" s="20"/>
      <c r="KUD39" s="36"/>
      <c r="KUE39" s="37"/>
      <c r="KUF39" s="37"/>
      <c r="KUG39" s="37"/>
      <c r="KUH39" s="37"/>
      <c r="KUI39" s="37"/>
      <c r="KUJ39" s="37"/>
      <c r="KUK39" s="37"/>
      <c r="KUL39" s="37"/>
      <c r="KUM39" s="37"/>
      <c r="KUN39" s="37"/>
      <c r="KUO39" s="37"/>
      <c r="KUP39" s="37"/>
      <c r="KUQ39" s="37"/>
      <c r="KUR39" s="37"/>
      <c r="KUS39" s="37"/>
      <c r="KUT39" s="37"/>
      <c r="KUU39" s="37"/>
      <c r="KUV39" s="37"/>
      <c r="KUW39" s="33"/>
      <c r="KUX39" s="20"/>
      <c r="KUY39" s="20"/>
      <c r="KUZ39" s="36"/>
      <c r="KVA39" s="37"/>
      <c r="KVB39" s="37"/>
      <c r="KVC39" s="37"/>
      <c r="KVD39" s="37"/>
      <c r="KVE39" s="37"/>
      <c r="KVF39" s="37"/>
      <c r="KVG39" s="37"/>
      <c r="KVH39" s="37"/>
      <c r="KVI39" s="37"/>
      <c r="KVJ39" s="37"/>
      <c r="KVK39" s="37"/>
      <c r="KVL39" s="37"/>
      <c r="KVM39" s="37"/>
      <c r="KVN39" s="37"/>
      <c r="KVO39" s="37"/>
      <c r="KVP39" s="37"/>
      <c r="KVQ39" s="37"/>
      <c r="KVR39" s="37"/>
      <c r="KVS39" s="33"/>
      <c r="KVT39" s="20"/>
      <c r="KVU39" s="20"/>
      <c r="KVV39" s="36"/>
      <c r="KVW39" s="37"/>
      <c r="KVX39" s="37"/>
      <c r="KVY39" s="37"/>
      <c r="KVZ39" s="37"/>
      <c r="KWA39" s="37"/>
      <c r="KWB39" s="37"/>
      <c r="KWC39" s="37"/>
      <c r="KWD39" s="37"/>
      <c r="KWE39" s="37"/>
      <c r="KWF39" s="37"/>
      <c r="KWG39" s="37"/>
      <c r="KWH39" s="37"/>
      <c r="KWI39" s="37"/>
      <c r="KWJ39" s="37"/>
      <c r="KWK39" s="37"/>
      <c r="KWL39" s="37"/>
      <c r="KWM39" s="37"/>
      <c r="KWN39" s="37"/>
      <c r="KWO39" s="33"/>
      <c r="KWP39" s="20"/>
      <c r="KWQ39" s="20"/>
      <c r="KWR39" s="36"/>
      <c r="KWS39" s="37"/>
      <c r="KWT39" s="37"/>
      <c r="KWU39" s="37"/>
      <c r="KWV39" s="37"/>
      <c r="KWW39" s="37"/>
      <c r="KWX39" s="37"/>
      <c r="KWY39" s="37"/>
      <c r="KWZ39" s="37"/>
      <c r="KXA39" s="37"/>
      <c r="KXB39" s="37"/>
      <c r="KXC39" s="37"/>
      <c r="KXD39" s="37"/>
      <c r="KXE39" s="37"/>
      <c r="KXF39" s="37"/>
      <c r="KXG39" s="37"/>
      <c r="KXH39" s="37"/>
      <c r="KXI39" s="37"/>
      <c r="KXJ39" s="37"/>
      <c r="KXK39" s="33"/>
      <c r="KXL39" s="20"/>
      <c r="KXM39" s="20"/>
      <c r="KXN39" s="36"/>
      <c r="KXO39" s="37"/>
      <c r="KXP39" s="37"/>
      <c r="KXQ39" s="37"/>
      <c r="KXR39" s="37"/>
      <c r="KXS39" s="37"/>
      <c r="KXT39" s="37"/>
      <c r="KXU39" s="37"/>
      <c r="KXV39" s="37"/>
      <c r="KXW39" s="37"/>
      <c r="KXX39" s="37"/>
      <c r="KXY39" s="37"/>
      <c r="KXZ39" s="37"/>
      <c r="KYA39" s="37"/>
      <c r="KYB39" s="37"/>
      <c r="KYC39" s="37"/>
      <c r="KYD39" s="37"/>
      <c r="KYE39" s="37"/>
      <c r="KYF39" s="37"/>
      <c r="KYG39" s="33"/>
      <c r="KYH39" s="20"/>
      <c r="KYI39" s="20"/>
      <c r="KYJ39" s="36"/>
      <c r="KYK39" s="37"/>
      <c r="KYL39" s="37"/>
      <c r="KYM39" s="37"/>
      <c r="KYN39" s="37"/>
      <c r="KYO39" s="37"/>
      <c r="KYP39" s="37"/>
      <c r="KYQ39" s="37"/>
      <c r="KYR39" s="37"/>
      <c r="KYS39" s="37"/>
      <c r="KYT39" s="37"/>
      <c r="KYU39" s="37"/>
      <c r="KYV39" s="37"/>
      <c r="KYW39" s="37"/>
      <c r="KYX39" s="37"/>
      <c r="KYY39" s="37"/>
      <c r="KYZ39" s="37"/>
      <c r="KZA39" s="37"/>
      <c r="KZB39" s="37"/>
      <c r="KZC39" s="33"/>
      <c r="KZD39" s="20"/>
      <c r="KZE39" s="20"/>
      <c r="KZF39" s="36"/>
      <c r="KZG39" s="37"/>
      <c r="KZH39" s="37"/>
      <c r="KZI39" s="37"/>
      <c r="KZJ39" s="37"/>
      <c r="KZK39" s="37"/>
      <c r="KZL39" s="37"/>
      <c r="KZM39" s="37"/>
      <c r="KZN39" s="37"/>
      <c r="KZO39" s="37"/>
      <c r="KZP39" s="37"/>
      <c r="KZQ39" s="37"/>
      <c r="KZR39" s="37"/>
      <c r="KZS39" s="37"/>
      <c r="KZT39" s="37"/>
      <c r="KZU39" s="37"/>
      <c r="KZV39" s="37"/>
      <c r="KZW39" s="37"/>
      <c r="KZX39" s="37"/>
      <c r="KZY39" s="33"/>
      <c r="KZZ39" s="20"/>
      <c r="LAA39" s="20"/>
      <c r="LAB39" s="36"/>
      <c r="LAC39" s="37"/>
      <c r="LAD39" s="37"/>
      <c r="LAE39" s="37"/>
      <c r="LAF39" s="37"/>
      <c r="LAG39" s="37"/>
      <c r="LAH39" s="37"/>
      <c r="LAI39" s="37"/>
      <c r="LAJ39" s="37"/>
      <c r="LAK39" s="37"/>
      <c r="LAL39" s="37"/>
      <c r="LAM39" s="37"/>
      <c r="LAN39" s="37"/>
      <c r="LAO39" s="37"/>
      <c r="LAP39" s="37"/>
      <c r="LAQ39" s="37"/>
      <c r="LAR39" s="37"/>
      <c r="LAS39" s="37"/>
      <c r="LAT39" s="37"/>
      <c r="LAU39" s="33"/>
      <c r="LAV39" s="20"/>
      <c r="LAW39" s="20"/>
      <c r="LAX39" s="36"/>
      <c r="LAY39" s="37"/>
      <c r="LAZ39" s="37"/>
      <c r="LBA39" s="37"/>
      <c r="LBB39" s="37"/>
      <c r="LBC39" s="37"/>
      <c r="LBD39" s="37"/>
      <c r="LBE39" s="37"/>
      <c r="LBF39" s="37"/>
      <c r="LBG39" s="37"/>
      <c r="LBH39" s="37"/>
      <c r="LBI39" s="37"/>
      <c r="LBJ39" s="37"/>
      <c r="LBK39" s="37"/>
      <c r="LBL39" s="37"/>
      <c r="LBM39" s="37"/>
      <c r="LBN39" s="37"/>
      <c r="LBO39" s="37"/>
      <c r="LBP39" s="37"/>
      <c r="LBQ39" s="33"/>
      <c r="LBR39" s="20"/>
      <c r="LBS39" s="20"/>
      <c r="LBT39" s="36"/>
      <c r="LBU39" s="37"/>
      <c r="LBV39" s="37"/>
      <c r="LBW39" s="37"/>
      <c r="LBX39" s="37"/>
      <c r="LBY39" s="37"/>
      <c r="LBZ39" s="37"/>
      <c r="LCA39" s="37"/>
      <c r="LCB39" s="37"/>
      <c r="LCC39" s="37"/>
      <c r="LCD39" s="37"/>
      <c r="LCE39" s="37"/>
      <c r="LCF39" s="37"/>
      <c r="LCG39" s="37"/>
      <c r="LCH39" s="37"/>
      <c r="LCI39" s="37"/>
      <c r="LCJ39" s="37"/>
      <c r="LCK39" s="37"/>
      <c r="LCL39" s="37"/>
      <c r="LCM39" s="33"/>
      <c r="LCN39" s="20"/>
      <c r="LCO39" s="20"/>
      <c r="LCP39" s="36"/>
      <c r="LCQ39" s="37"/>
      <c r="LCR39" s="37"/>
      <c r="LCS39" s="37"/>
      <c r="LCT39" s="37"/>
      <c r="LCU39" s="37"/>
      <c r="LCV39" s="37"/>
      <c r="LCW39" s="37"/>
      <c r="LCX39" s="37"/>
      <c r="LCY39" s="37"/>
      <c r="LCZ39" s="37"/>
      <c r="LDA39" s="37"/>
      <c r="LDB39" s="37"/>
      <c r="LDC39" s="37"/>
      <c r="LDD39" s="37"/>
      <c r="LDE39" s="37"/>
      <c r="LDF39" s="37"/>
      <c r="LDG39" s="37"/>
      <c r="LDH39" s="37"/>
      <c r="LDI39" s="33"/>
      <c r="LDJ39" s="20"/>
      <c r="LDK39" s="20"/>
      <c r="LDL39" s="36"/>
      <c r="LDM39" s="37"/>
      <c r="LDN39" s="37"/>
      <c r="LDO39" s="37"/>
      <c r="LDP39" s="37"/>
      <c r="LDQ39" s="37"/>
      <c r="LDR39" s="37"/>
      <c r="LDS39" s="37"/>
      <c r="LDT39" s="37"/>
      <c r="LDU39" s="37"/>
      <c r="LDV39" s="37"/>
      <c r="LDW39" s="37"/>
      <c r="LDX39" s="37"/>
      <c r="LDY39" s="37"/>
      <c r="LDZ39" s="37"/>
      <c r="LEA39" s="37"/>
      <c r="LEB39" s="37"/>
      <c r="LEC39" s="37"/>
      <c r="LED39" s="37"/>
      <c r="LEE39" s="33"/>
      <c r="LEF39" s="20"/>
      <c r="LEG39" s="20"/>
      <c r="LEH39" s="36"/>
      <c r="LEI39" s="37"/>
      <c r="LEJ39" s="37"/>
      <c r="LEK39" s="37"/>
      <c r="LEL39" s="37"/>
      <c r="LEM39" s="37"/>
      <c r="LEN39" s="37"/>
      <c r="LEO39" s="37"/>
      <c r="LEP39" s="37"/>
      <c r="LEQ39" s="37"/>
      <c r="LER39" s="37"/>
      <c r="LES39" s="37"/>
      <c r="LET39" s="37"/>
      <c r="LEU39" s="37"/>
      <c r="LEV39" s="37"/>
      <c r="LEW39" s="37"/>
      <c r="LEX39" s="37"/>
      <c r="LEY39" s="37"/>
      <c r="LEZ39" s="37"/>
      <c r="LFA39" s="33"/>
      <c r="LFB39" s="20"/>
      <c r="LFC39" s="20"/>
      <c r="LFD39" s="36"/>
      <c r="LFE39" s="37"/>
      <c r="LFF39" s="37"/>
      <c r="LFG39" s="37"/>
      <c r="LFH39" s="37"/>
      <c r="LFI39" s="37"/>
      <c r="LFJ39" s="37"/>
      <c r="LFK39" s="37"/>
      <c r="LFL39" s="37"/>
      <c r="LFM39" s="37"/>
      <c r="LFN39" s="37"/>
      <c r="LFO39" s="37"/>
      <c r="LFP39" s="37"/>
      <c r="LFQ39" s="37"/>
      <c r="LFR39" s="37"/>
      <c r="LFS39" s="37"/>
      <c r="LFT39" s="37"/>
      <c r="LFU39" s="37"/>
      <c r="LFV39" s="37"/>
      <c r="LFW39" s="33"/>
      <c r="LFX39" s="20"/>
      <c r="LFY39" s="20"/>
      <c r="LFZ39" s="36"/>
      <c r="LGA39" s="37"/>
      <c r="LGB39" s="37"/>
      <c r="LGC39" s="37"/>
      <c r="LGD39" s="37"/>
      <c r="LGE39" s="37"/>
      <c r="LGF39" s="37"/>
      <c r="LGG39" s="37"/>
      <c r="LGH39" s="37"/>
      <c r="LGI39" s="37"/>
      <c r="LGJ39" s="37"/>
      <c r="LGK39" s="37"/>
      <c r="LGL39" s="37"/>
      <c r="LGM39" s="37"/>
      <c r="LGN39" s="37"/>
      <c r="LGO39" s="37"/>
      <c r="LGP39" s="37"/>
      <c r="LGQ39" s="37"/>
      <c r="LGR39" s="37"/>
      <c r="LGS39" s="33"/>
      <c r="LGT39" s="20"/>
      <c r="LGU39" s="20"/>
      <c r="LGV39" s="36"/>
      <c r="LGW39" s="37"/>
      <c r="LGX39" s="37"/>
      <c r="LGY39" s="37"/>
      <c r="LGZ39" s="37"/>
      <c r="LHA39" s="37"/>
      <c r="LHB39" s="37"/>
      <c r="LHC39" s="37"/>
      <c r="LHD39" s="37"/>
      <c r="LHE39" s="37"/>
      <c r="LHF39" s="37"/>
      <c r="LHG39" s="37"/>
      <c r="LHH39" s="37"/>
      <c r="LHI39" s="37"/>
      <c r="LHJ39" s="37"/>
      <c r="LHK39" s="37"/>
      <c r="LHL39" s="37"/>
      <c r="LHM39" s="37"/>
      <c r="LHN39" s="37"/>
      <c r="LHO39" s="33"/>
      <c r="LHP39" s="20"/>
      <c r="LHQ39" s="20"/>
      <c r="LHR39" s="36"/>
      <c r="LHS39" s="37"/>
      <c r="LHT39" s="37"/>
      <c r="LHU39" s="37"/>
      <c r="LHV39" s="37"/>
      <c r="LHW39" s="37"/>
      <c r="LHX39" s="37"/>
      <c r="LHY39" s="37"/>
      <c r="LHZ39" s="37"/>
      <c r="LIA39" s="37"/>
      <c r="LIB39" s="37"/>
      <c r="LIC39" s="37"/>
      <c r="LID39" s="37"/>
      <c r="LIE39" s="37"/>
      <c r="LIF39" s="37"/>
      <c r="LIG39" s="37"/>
      <c r="LIH39" s="37"/>
      <c r="LII39" s="37"/>
      <c r="LIJ39" s="37"/>
      <c r="LIK39" s="33"/>
      <c r="LIL39" s="20"/>
      <c r="LIM39" s="20"/>
      <c r="LIN39" s="36"/>
      <c r="LIO39" s="37"/>
      <c r="LIP39" s="37"/>
      <c r="LIQ39" s="37"/>
      <c r="LIR39" s="37"/>
      <c r="LIS39" s="37"/>
      <c r="LIT39" s="37"/>
      <c r="LIU39" s="37"/>
      <c r="LIV39" s="37"/>
      <c r="LIW39" s="37"/>
      <c r="LIX39" s="37"/>
      <c r="LIY39" s="37"/>
      <c r="LIZ39" s="37"/>
      <c r="LJA39" s="37"/>
      <c r="LJB39" s="37"/>
      <c r="LJC39" s="37"/>
      <c r="LJD39" s="37"/>
      <c r="LJE39" s="37"/>
      <c r="LJF39" s="37"/>
      <c r="LJG39" s="33"/>
      <c r="LJH39" s="20"/>
      <c r="LJI39" s="20"/>
      <c r="LJJ39" s="36"/>
      <c r="LJK39" s="37"/>
      <c r="LJL39" s="37"/>
      <c r="LJM39" s="37"/>
      <c r="LJN39" s="37"/>
      <c r="LJO39" s="37"/>
      <c r="LJP39" s="37"/>
      <c r="LJQ39" s="37"/>
      <c r="LJR39" s="37"/>
      <c r="LJS39" s="37"/>
      <c r="LJT39" s="37"/>
      <c r="LJU39" s="37"/>
      <c r="LJV39" s="37"/>
      <c r="LJW39" s="37"/>
      <c r="LJX39" s="37"/>
      <c r="LJY39" s="37"/>
      <c r="LJZ39" s="37"/>
      <c r="LKA39" s="37"/>
      <c r="LKB39" s="37"/>
      <c r="LKC39" s="33"/>
      <c r="LKD39" s="20"/>
      <c r="LKE39" s="20"/>
      <c r="LKF39" s="36"/>
      <c r="LKG39" s="37"/>
      <c r="LKH39" s="37"/>
      <c r="LKI39" s="37"/>
      <c r="LKJ39" s="37"/>
      <c r="LKK39" s="37"/>
      <c r="LKL39" s="37"/>
      <c r="LKM39" s="37"/>
      <c r="LKN39" s="37"/>
      <c r="LKO39" s="37"/>
      <c r="LKP39" s="37"/>
      <c r="LKQ39" s="37"/>
      <c r="LKR39" s="37"/>
      <c r="LKS39" s="37"/>
      <c r="LKT39" s="37"/>
      <c r="LKU39" s="37"/>
      <c r="LKV39" s="37"/>
      <c r="LKW39" s="37"/>
      <c r="LKX39" s="37"/>
      <c r="LKY39" s="33"/>
      <c r="LKZ39" s="20"/>
      <c r="LLA39" s="20"/>
      <c r="LLB39" s="36"/>
      <c r="LLC39" s="37"/>
      <c r="LLD39" s="37"/>
      <c r="LLE39" s="37"/>
      <c r="LLF39" s="37"/>
      <c r="LLG39" s="37"/>
      <c r="LLH39" s="37"/>
      <c r="LLI39" s="37"/>
      <c r="LLJ39" s="37"/>
      <c r="LLK39" s="37"/>
      <c r="LLL39" s="37"/>
      <c r="LLM39" s="37"/>
      <c r="LLN39" s="37"/>
      <c r="LLO39" s="37"/>
      <c r="LLP39" s="37"/>
      <c r="LLQ39" s="37"/>
      <c r="LLR39" s="37"/>
      <c r="LLS39" s="37"/>
      <c r="LLT39" s="37"/>
      <c r="LLU39" s="33"/>
      <c r="LLV39" s="20"/>
      <c r="LLW39" s="20"/>
      <c r="LLX39" s="36"/>
      <c r="LLY39" s="37"/>
      <c r="LLZ39" s="37"/>
      <c r="LMA39" s="37"/>
      <c r="LMB39" s="37"/>
      <c r="LMC39" s="37"/>
      <c r="LMD39" s="37"/>
      <c r="LME39" s="37"/>
      <c r="LMF39" s="37"/>
      <c r="LMG39" s="37"/>
      <c r="LMH39" s="37"/>
      <c r="LMI39" s="37"/>
      <c r="LMJ39" s="37"/>
      <c r="LMK39" s="37"/>
      <c r="LML39" s="37"/>
      <c r="LMM39" s="37"/>
      <c r="LMN39" s="37"/>
      <c r="LMO39" s="37"/>
      <c r="LMP39" s="37"/>
      <c r="LMQ39" s="33"/>
      <c r="LMR39" s="20"/>
      <c r="LMS39" s="20"/>
      <c r="LMT39" s="36"/>
      <c r="LMU39" s="37"/>
      <c r="LMV39" s="37"/>
      <c r="LMW39" s="37"/>
      <c r="LMX39" s="37"/>
      <c r="LMY39" s="37"/>
      <c r="LMZ39" s="37"/>
      <c r="LNA39" s="37"/>
      <c r="LNB39" s="37"/>
      <c r="LNC39" s="37"/>
      <c r="LND39" s="37"/>
      <c r="LNE39" s="37"/>
      <c r="LNF39" s="37"/>
      <c r="LNG39" s="37"/>
      <c r="LNH39" s="37"/>
      <c r="LNI39" s="37"/>
      <c r="LNJ39" s="37"/>
      <c r="LNK39" s="37"/>
      <c r="LNL39" s="37"/>
      <c r="LNM39" s="33"/>
      <c r="LNN39" s="20"/>
      <c r="LNO39" s="20"/>
      <c r="LNP39" s="36"/>
      <c r="LNQ39" s="37"/>
      <c r="LNR39" s="37"/>
      <c r="LNS39" s="37"/>
      <c r="LNT39" s="37"/>
      <c r="LNU39" s="37"/>
      <c r="LNV39" s="37"/>
      <c r="LNW39" s="37"/>
      <c r="LNX39" s="37"/>
      <c r="LNY39" s="37"/>
      <c r="LNZ39" s="37"/>
      <c r="LOA39" s="37"/>
      <c r="LOB39" s="37"/>
      <c r="LOC39" s="37"/>
      <c r="LOD39" s="37"/>
      <c r="LOE39" s="37"/>
      <c r="LOF39" s="37"/>
      <c r="LOG39" s="37"/>
      <c r="LOH39" s="37"/>
      <c r="LOI39" s="33"/>
      <c r="LOJ39" s="20"/>
      <c r="LOK39" s="20"/>
      <c r="LOL39" s="36"/>
      <c r="LOM39" s="37"/>
      <c r="LON39" s="37"/>
      <c r="LOO39" s="37"/>
      <c r="LOP39" s="37"/>
      <c r="LOQ39" s="37"/>
      <c r="LOR39" s="37"/>
      <c r="LOS39" s="37"/>
      <c r="LOT39" s="37"/>
      <c r="LOU39" s="37"/>
      <c r="LOV39" s="37"/>
      <c r="LOW39" s="37"/>
      <c r="LOX39" s="37"/>
      <c r="LOY39" s="37"/>
      <c r="LOZ39" s="37"/>
      <c r="LPA39" s="37"/>
      <c r="LPB39" s="37"/>
      <c r="LPC39" s="37"/>
      <c r="LPD39" s="37"/>
      <c r="LPE39" s="33"/>
      <c r="LPF39" s="20"/>
      <c r="LPG39" s="20"/>
      <c r="LPH39" s="36"/>
      <c r="LPI39" s="37"/>
      <c r="LPJ39" s="37"/>
      <c r="LPK39" s="37"/>
      <c r="LPL39" s="37"/>
      <c r="LPM39" s="37"/>
      <c r="LPN39" s="37"/>
      <c r="LPO39" s="37"/>
      <c r="LPP39" s="37"/>
      <c r="LPQ39" s="37"/>
      <c r="LPR39" s="37"/>
      <c r="LPS39" s="37"/>
      <c r="LPT39" s="37"/>
      <c r="LPU39" s="37"/>
      <c r="LPV39" s="37"/>
      <c r="LPW39" s="37"/>
      <c r="LPX39" s="37"/>
      <c r="LPY39" s="37"/>
      <c r="LPZ39" s="37"/>
      <c r="LQA39" s="33"/>
      <c r="LQB39" s="20"/>
      <c r="LQC39" s="20"/>
      <c r="LQD39" s="36"/>
      <c r="LQE39" s="37"/>
      <c r="LQF39" s="37"/>
      <c r="LQG39" s="37"/>
      <c r="LQH39" s="37"/>
      <c r="LQI39" s="37"/>
      <c r="LQJ39" s="37"/>
      <c r="LQK39" s="37"/>
      <c r="LQL39" s="37"/>
      <c r="LQM39" s="37"/>
      <c r="LQN39" s="37"/>
      <c r="LQO39" s="37"/>
      <c r="LQP39" s="37"/>
      <c r="LQQ39" s="37"/>
      <c r="LQR39" s="37"/>
      <c r="LQS39" s="37"/>
      <c r="LQT39" s="37"/>
      <c r="LQU39" s="37"/>
      <c r="LQV39" s="37"/>
      <c r="LQW39" s="33"/>
      <c r="LQX39" s="20"/>
      <c r="LQY39" s="20"/>
      <c r="LQZ39" s="36"/>
      <c r="LRA39" s="37"/>
      <c r="LRB39" s="37"/>
      <c r="LRC39" s="37"/>
      <c r="LRD39" s="37"/>
      <c r="LRE39" s="37"/>
      <c r="LRF39" s="37"/>
      <c r="LRG39" s="37"/>
      <c r="LRH39" s="37"/>
      <c r="LRI39" s="37"/>
      <c r="LRJ39" s="37"/>
      <c r="LRK39" s="37"/>
      <c r="LRL39" s="37"/>
      <c r="LRM39" s="37"/>
      <c r="LRN39" s="37"/>
      <c r="LRO39" s="37"/>
      <c r="LRP39" s="37"/>
      <c r="LRQ39" s="37"/>
      <c r="LRR39" s="37"/>
      <c r="LRS39" s="33"/>
      <c r="LRT39" s="20"/>
      <c r="LRU39" s="20"/>
      <c r="LRV39" s="36"/>
      <c r="LRW39" s="37"/>
      <c r="LRX39" s="37"/>
      <c r="LRY39" s="37"/>
      <c r="LRZ39" s="37"/>
      <c r="LSA39" s="37"/>
      <c r="LSB39" s="37"/>
      <c r="LSC39" s="37"/>
      <c r="LSD39" s="37"/>
      <c r="LSE39" s="37"/>
      <c r="LSF39" s="37"/>
      <c r="LSG39" s="37"/>
      <c r="LSH39" s="37"/>
      <c r="LSI39" s="37"/>
      <c r="LSJ39" s="37"/>
      <c r="LSK39" s="37"/>
      <c r="LSL39" s="37"/>
      <c r="LSM39" s="37"/>
      <c r="LSN39" s="37"/>
      <c r="LSO39" s="33"/>
      <c r="LSP39" s="20"/>
      <c r="LSQ39" s="20"/>
      <c r="LSR39" s="36"/>
      <c r="LSS39" s="37"/>
      <c r="LST39" s="37"/>
      <c r="LSU39" s="37"/>
      <c r="LSV39" s="37"/>
      <c r="LSW39" s="37"/>
      <c r="LSX39" s="37"/>
      <c r="LSY39" s="37"/>
      <c r="LSZ39" s="37"/>
      <c r="LTA39" s="37"/>
      <c r="LTB39" s="37"/>
      <c r="LTC39" s="37"/>
      <c r="LTD39" s="37"/>
      <c r="LTE39" s="37"/>
      <c r="LTF39" s="37"/>
      <c r="LTG39" s="37"/>
      <c r="LTH39" s="37"/>
      <c r="LTI39" s="37"/>
      <c r="LTJ39" s="37"/>
      <c r="LTK39" s="33"/>
      <c r="LTL39" s="20"/>
      <c r="LTM39" s="20"/>
      <c r="LTN39" s="36"/>
      <c r="LTO39" s="37"/>
      <c r="LTP39" s="37"/>
      <c r="LTQ39" s="37"/>
      <c r="LTR39" s="37"/>
      <c r="LTS39" s="37"/>
      <c r="LTT39" s="37"/>
      <c r="LTU39" s="37"/>
      <c r="LTV39" s="37"/>
      <c r="LTW39" s="37"/>
      <c r="LTX39" s="37"/>
      <c r="LTY39" s="37"/>
      <c r="LTZ39" s="37"/>
      <c r="LUA39" s="37"/>
      <c r="LUB39" s="37"/>
      <c r="LUC39" s="37"/>
      <c r="LUD39" s="37"/>
      <c r="LUE39" s="37"/>
      <c r="LUF39" s="37"/>
      <c r="LUG39" s="33"/>
      <c r="LUH39" s="20"/>
      <c r="LUI39" s="20"/>
      <c r="LUJ39" s="36"/>
      <c r="LUK39" s="37"/>
      <c r="LUL39" s="37"/>
      <c r="LUM39" s="37"/>
      <c r="LUN39" s="37"/>
      <c r="LUO39" s="37"/>
      <c r="LUP39" s="37"/>
      <c r="LUQ39" s="37"/>
      <c r="LUR39" s="37"/>
      <c r="LUS39" s="37"/>
      <c r="LUT39" s="37"/>
      <c r="LUU39" s="37"/>
      <c r="LUV39" s="37"/>
      <c r="LUW39" s="37"/>
      <c r="LUX39" s="37"/>
      <c r="LUY39" s="37"/>
      <c r="LUZ39" s="37"/>
      <c r="LVA39" s="37"/>
      <c r="LVB39" s="37"/>
      <c r="LVC39" s="33"/>
      <c r="LVD39" s="20"/>
      <c r="LVE39" s="20"/>
      <c r="LVF39" s="36"/>
      <c r="LVG39" s="37"/>
      <c r="LVH39" s="37"/>
      <c r="LVI39" s="37"/>
      <c r="LVJ39" s="37"/>
      <c r="LVK39" s="37"/>
      <c r="LVL39" s="37"/>
      <c r="LVM39" s="37"/>
      <c r="LVN39" s="37"/>
      <c r="LVO39" s="37"/>
      <c r="LVP39" s="37"/>
      <c r="LVQ39" s="37"/>
      <c r="LVR39" s="37"/>
      <c r="LVS39" s="37"/>
      <c r="LVT39" s="37"/>
      <c r="LVU39" s="37"/>
      <c r="LVV39" s="37"/>
      <c r="LVW39" s="37"/>
      <c r="LVX39" s="37"/>
      <c r="LVY39" s="33"/>
      <c r="LVZ39" s="20"/>
      <c r="LWA39" s="20"/>
      <c r="LWB39" s="36"/>
      <c r="LWC39" s="37"/>
      <c r="LWD39" s="37"/>
      <c r="LWE39" s="37"/>
      <c r="LWF39" s="37"/>
      <c r="LWG39" s="37"/>
      <c r="LWH39" s="37"/>
      <c r="LWI39" s="37"/>
      <c r="LWJ39" s="37"/>
      <c r="LWK39" s="37"/>
      <c r="LWL39" s="37"/>
      <c r="LWM39" s="37"/>
      <c r="LWN39" s="37"/>
      <c r="LWO39" s="37"/>
      <c r="LWP39" s="37"/>
      <c r="LWQ39" s="37"/>
      <c r="LWR39" s="37"/>
      <c r="LWS39" s="37"/>
      <c r="LWT39" s="37"/>
      <c r="LWU39" s="33"/>
      <c r="LWV39" s="20"/>
      <c r="LWW39" s="20"/>
      <c r="LWX39" s="36"/>
      <c r="LWY39" s="37"/>
      <c r="LWZ39" s="37"/>
      <c r="LXA39" s="37"/>
      <c r="LXB39" s="37"/>
      <c r="LXC39" s="37"/>
      <c r="LXD39" s="37"/>
      <c r="LXE39" s="37"/>
      <c r="LXF39" s="37"/>
      <c r="LXG39" s="37"/>
      <c r="LXH39" s="37"/>
      <c r="LXI39" s="37"/>
      <c r="LXJ39" s="37"/>
      <c r="LXK39" s="37"/>
      <c r="LXL39" s="37"/>
      <c r="LXM39" s="37"/>
      <c r="LXN39" s="37"/>
      <c r="LXO39" s="37"/>
      <c r="LXP39" s="37"/>
      <c r="LXQ39" s="33"/>
      <c r="LXR39" s="20"/>
      <c r="LXS39" s="20"/>
      <c r="LXT39" s="36"/>
      <c r="LXU39" s="37"/>
      <c r="LXV39" s="37"/>
      <c r="LXW39" s="37"/>
      <c r="LXX39" s="37"/>
      <c r="LXY39" s="37"/>
      <c r="LXZ39" s="37"/>
      <c r="LYA39" s="37"/>
      <c r="LYB39" s="37"/>
      <c r="LYC39" s="37"/>
      <c r="LYD39" s="37"/>
      <c r="LYE39" s="37"/>
      <c r="LYF39" s="37"/>
      <c r="LYG39" s="37"/>
      <c r="LYH39" s="37"/>
      <c r="LYI39" s="37"/>
      <c r="LYJ39" s="37"/>
      <c r="LYK39" s="37"/>
      <c r="LYL39" s="37"/>
      <c r="LYM39" s="33"/>
      <c r="LYN39" s="20"/>
      <c r="LYO39" s="20"/>
      <c r="LYP39" s="36"/>
      <c r="LYQ39" s="37"/>
      <c r="LYR39" s="37"/>
      <c r="LYS39" s="37"/>
      <c r="LYT39" s="37"/>
      <c r="LYU39" s="37"/>
      <c r="LYV39" s="37"/>
      <c r="LYW39" s="37"/>
      <c r="LYX39" s="37"/>
      <c r="LYY39" s="37"/>
      <c r="LYZ39" s="37"/>
      <c r="LZA39" s="37"/>
      <c r="LZB39" s="37"/>
      <c r="LZC39" s="37"/>
      <c r="LZD39" s="37"/>
      <c r="LZE39" s="37"/>
      <c r="LZF39" s="37"/>
      <c r="LZG39" s="37"/>
      <c r="LZH39" s="37"/>
      <c r="LZI39" s="33"/>
      <c r="LZJ39" s="20"/>
      <c r="LZK39" s="20"/>
      <c r="LZL39" s="36"/>
      <c r="LZM39" s="37"/>
      <c r="LZN39" s="37"/>
      <c r="LZO39" s="37"/>
      <c r="LZP39" s="37"/>
      <c r="LZQ39" s="37"/>
      <c r="LZR39" s="37"/>
      <c r="LZS39" s="37"/>
      <c r="LZT39" s="37"/>
      <c r="LZU39" s="37"/>
      <c r="LZV39" s="37"/>
      <c r="LZW39" s="37"/>
      <c r="LZX39" s="37"/>
      <c r="LZY39" s="37"/>
      <c r="LZZ39" s="37"/>
      <c r="MAA39" s="37"/>
      <c r="MAB39" s="37"/>
      <c r="MAC39" s="37"/>
      <c r="MAD39" s="37"/>
      <c r="MAE39" s="33"/>
      <c r="MAF39" s="20"/>
      <c r="MAG39" s="20"/>
      <c r="MAH39" s="36"/>
      <c r="MAI39" s="37"/>
      <c r="MAJ39" s="37"/>
      <c r="MAK39" s="37"/>
      <c r="MAL39" s="37"/>
      <c r="MAM39" s="37"/>
      <c r="MAN39" s="37"/>
      <c r="MAO39" s="37"/>
      <c r="MAP39" s="37"/>
      <c r="MAQ39" s="37"/>
      <c r="MAR39" s="37"/>
      <c r="MAS39" s="37"/>
      <c r="MAT39" s="37"/>
      <c r="MAU39" s="37"/>
      <c r="MAV39" s="37"/>
      <c r="MAW39" s="37"/>
      <c r="MAX39" s="37"/>
      <c r="MAY39" s="37"/>
      <c r="MAZ39" s="37"/>
      <c r="MBA39" s="33"/>
      <c r="MBB39" s="20"/>
      <c r="MBC39" s="20"/>
      <c r="MBD39" s="36"/>
      <c r="MBE39" s="37"/>
      <c r="MBF39" s="37"/>
      <c r="MBG39" s="37"/>
      <c r="MBH39" s="37"/>
      <c r="MBI39" s="37"/>
      <c r="MBJ39" s="37"/>
      <c r="MBK39" s="37"/>
      <c r="MBL39" s="37"/>
      <c r="MBM39" s="37"/>
      <c r="MBN39" s="37"/>
      <c r="MBO39" s="37"/>
      <c r="MBP39" s="37"/>
      <c r="MBQ39" s="37"/>
      <c r="MBR39" s="37"/>
      <c r="MBS39" s="37"/>
      <c r="MBT39" s="37"/>
      <c r="MBU39" s="37"/>
      <c r="MBV39" s="37"/>
      <c r="MBW39" s="33"/>
      <c r="MBX39" s="20"/>
      <c r="MBY39" s="20"/>
      <c r="MBZ39" s="36"/>
      <c r="MCA39" s="37"/>
      <c r="MCB39" s="37"/>
      <c r="MCC39" s="37"/>
      <c r="MCD39" s="37"/>
      <c r="MCE39" s="37"/>
      <c r="MCF39" s="37"/>
      <c r="MCG39" s="37"/>
      <c r="MCH39" s="37"/>
      <c r="MCI39" s="37"/>
      <c r="MCJ39" s="37"/>
      <c r="MCK39" s="37"/>
      <c r="MCL39" s="37"/>
      <c r="MCM39" s="37"/>
      <c r="MCN39" s="37"/>
      <c r="MCO39" s="37"/>
      <c r="MCP39" s="37"/>
      <c r="MCQ39" s="37"/>
      <c r="MCR39" s="37"/>
      <c r="MCS39" s="33"/>
      <c r="MCT39" s="20"/>
      <c r="MCU39" s="20"/>
      <c r="MCV39" s="36"/>
      <c r="MCW39" s="37"/>
      <c r="MCX39" s="37"/>
      <c r="MCY39" s="37"/>
      <c r="MCZ39" s="37"/>
      <c r="MDA39" s="37"/>
      <c r="MDB39" s="37"/>
      <c r="MDC39" s="37"/>
      <c r="MDD39" s="37"/>
      <c r="MDE39" s="37"/>
      <c r="MDF39" s="37"/>
      <c r="MDG39" s="37"/>
      <c r="MDH39" s="37"/>
      <c r="MDI39" s="37"/>
      <c r="MDJ39" s="37"/>
      <c r="MDK39" s="37"/>
      <c r="MDL39" s="37"/>
      <c r="MDM39" s="37"/>
      <c r="MDN39" s="37"/>
      <c r="MDO39" s="33"/>
      <c r="MDP39" s="20"/>
      <c r="MDQ39" s="20"/>
      <c r="MDR39" s="36"/>
      <c r="MDS39" s="37"/>
      <c r="MDT39" s="37"/>
      <c r="MDU39" s="37"/>
      <c r="MDV39" s="37"/>
      <c r="MDW39" s="37"/>
      <c r="MDX39" s="37"/>
      <c r="MDY39" s="37"/>
      <c r="MDZ39" s="37"/>
      <c r="MEA39" s="37"/>
      <c r="MEB39" s="37"/>
      <c r="MEC39" s="37"/>
      <c r="MED39" s="37"/>
      <c r="MEE39" s="37"/>
      <c r="MEF39" s="37"/>
      <c r="MEG39" s="37"/>
      <c r="MEH39" s="37"/>
      <c r="MEI39" s="37"/>
      <c r="MEJ39" s="37"/>
      <c r="MEK39" s="33"/>
      <c r="MEL39" s="20"/>
      <c r="MEM39" s="20"/>
      <c r="MEN39" s="36"/>
      <c r="MEO39" s="37"/>
      <c r="MEP39" s="37"/>
      <c r="MEQ39" s="37"/>
      <c r="MER39" s="37"/>
      <c r="MES39" s="37"/>
      <c r="MET39" s="37"/>
      <c r="MEU39" s="37"/>
      <c r="MEV39" s="37"/>
      <c r="MEW39" s="37"/>
      <c r="MEX39" s="37"/>
      <c r="MEY39" s="37"/>
      <c r="MEZ39" s="37"/>
      <c r="MFA39" s="37"/>
      <c r="MFB39" s="37"/>
      <c r="MFC39" s="37"/>
      <c r="MFD39" s="37"/>
      <c r="MFE39" s="37"/>
      <c r="MFF39" s="37"/>
      <c r="MFG39" s="33"/>
      <c r="MFH39" s="20"/>
      <c r="MFI39" s="20"/>
      <c r="MFJ39" s="36"/>
      <c r="MFK39" s="37"/>
      <c r="MFL39" s="37"/>
      <c r="MFM39" s="37"/>
      <c r="MFN39" s="37"/>
      <c r="MFO39" s="37"/>
      <c r="MFP39" s="37"/>
      <c r="MFQ39" s="37"/>
      <c r="MFR39" s="37"/>
      <c r="MFS39" s="37"/>
      <c r="MFT39" s="37"/>
      <c r="MFU39" s="37"/>
      <c r="MFV39" s="37"/>
      <c r="MFW39" s="37"/>
      <c r="MFX39" s="37"/>
      <c r="MFY39" s="37"/>
      <c r="MFZ39" s="37"/>
      <c r="MGA39" s="37"/>
      <c r="MGB39" s="37"/>
      <c r="MGC39" s="33"/>
      <c r="MGD39" s="20"/>
      <c r="MGE39" s="20"/>
      <c r="MGF39" s="36"/>
      <c r="MGG39" s="37"/>
      <c r="MGH39" s="37"/>
      <c r="MGI39" s="37"/>
      <c r="MGJ39" s="37"/>
      <c r="MGK39" s="37"/>
      <c r="MGL39" s="37"/>
      <c r="MGM39" s="37"/>
      <c r="MGN39" s="37"/>
      <c r="MGO39" s="37"/>
      <c r="MGP39" s="37"/>
      <c r="MGQ39" s="37"/>
      <c r="MGR39" s="37"/>
      <c r="MGS39" s="37"/>
      <c r="MGT39" s="37"/>
      <c r="MGU39" s="37"/>
      <c r="MGV39" s="37"/>
      <c r="MGW39" s="37"/>
      <c r="MGX39" s="37"/>
      <c r="MGY39" s="33"/>
      <c r="MGZ39" s="20"/>
      <c r="MHA39" s="20"/>
      <c r="MHB39" s="36"/>
      <c r="MHC39" s="37"/>
      <c r="MHD39" s="37"/>
      <c r="MHE39" s="37"/>
      <c r="MHF39" s="37"/>
      <c r="MHG39" s="37"/>
      <c r="MHH39" s="37"/>
      <c r="MHI39" s="37"/>
      <c r="MHJ39" s="37"/>
      <c r="MHK39" s="37"/>
      <c r="MHL39" s="37"/>
      <c r="MHM39" s="37"/>
      <c r="MHN39" s="37"/>
      <c r="MHO39" s="37"/>
      <c r="MHP39" s="37"/>
      <c r="MHQ39" s="37"/>
      <c r="MHR39" s="37"/>
      <c r="MHS39" s="37"/>
      <c r="MHT39" s="37"/>
      <c r="MHU39" s="33"/>
      <c r="MHV39" s="20"/>
      <c r="MHW39" s="20"/>
      <c r="MHX39" s="36"/>
      <c r="MHY39" s="37"/>
      <c r="MHZ39" s="37"/>
      <c r="MIA39" s="37"/>
      <c r="MIB39" s="37"/>
      <c r="MIC39" s="37"/>
      <c r="MID39" s="37"/>
      <c r="MIE39" s="37"/>
      <c r="MIF39" s="37"/>
      <c r="MIG39" s="37"/>
      <c r="MIH39" s="37"/>
      <c r="MII39" s="37"/>
      <c r="MIJ39" s="37"/>
      <c r="MIK39" s="37"/>
      <c r="MIL39" s="37"/>
      <c r="MIM39" s="37"/>
      <c r="MIN39" s="37"/>
      <c r="MIO39" s="37"/>
      <c r="MIP39" s="37"/>
      <c r="MIQ39" s="33"/>
      <c r="MIR39" s="20"/>
      <c r="MIS39" s="20"/>
      <c r="MIT39" s="36"/>
      <c r="MIU39" s="37"/>
      <c r="MIV39" s="37"/>
      <c r="MIW39" s="37"/>
      <c r="MIX39" s="37"/>
      <c r="MIY39" s="37"/>
      <c r="MIZ39" s="37"/>
      <c r="MJA39" s="37"/>
      <c r="MJB39" s="37"/>
      <c r="MJC39" s="37"/>
      <c r="MJD39" s="37"/>
      <c r="MJE39" s="37"/>
      <c r="MJF39" s="37"/>
      <c r="MJG39" s="37"/>
      <c r="MJH39" s="37"/>
      <c r="MJI39" s="37"/>
      <c r="MJJ39" s="37"/>
      <c r="MJK39" s="37"/>
      <c r="MJL39" s="37"/>
      <c r="MJM39" s="33"/>
      <c r="MJN39" s="20"/>
      <c r="MJO39" s="20"/>
      <c r="MJP39" s="36"/>
      <c r="MJQ39" s="37"/>
      <c r="MJR39" s="37"/>
      <c r="MJS39" s="37"/>
      <c r="MJT39" s="37"/>
      <c r="MJU39" s="37"/>
      <c r="MJV39" s="37"/>
      <c r="MJW39" s="37"/>
      <c r="MJX39" s="37"/>
      <c r="MJY39" s="37"/>
      <c r="MJZ39" s="37"/>
      <c r="MKA39" s="37"/>
      <c r="MKB39" s="37"/>
      <c r="MKC39" s="37"/>
      <c r="MKD39" s="37"/>
      <c r="MKE39" s="37"/>
      <c r="MKF39" s="37"/>
      <c r="MKG39" s="37"/>
      <c r="MKH39" s="37"/>
      <c r="MKI39" s="33"/>
      <c r="MKJ39" s="20"/>
      <c r="MKK39" s="20"/>
      <c r="MKL39" s="36"/>
      <c r="MKM39" s="37"/>
      <c r="MKN39" s="37"/>
      <c r="MKO39" s="37"/>
      <c r="MKP39" s="37"/>
      <c r="MKQ39" s="37"/>
      <c r="MKR39" s="37"/>
      <c r="MKS39" s="37"/>
      <c r="MKT39" s="37"/>
      <c r="MKU39" s="37"/>
      <c r="MKV39" s="37"/>
      <c r="MKW39" s="37"/>
      <c r="MKX39" s="37"/>
      <c r="MKY39" s="37"/>
      <c r="MKZ39" s="37"/>
      <c r="MLA39" s="37"/>
      <c r="MLB39" s="37"/>
      <c r="MLC39" s="37"/>
      <c r="MLD39" s="37"/>
      <c r="MLE39" s="33"/>
      <c r="MLF39" s="20"/>
      <c r="MLG39" s="20"/>
      <c r="MLH39" s="36"/>
      <c r="MLI39" s="37"/>
      <c r="MLJ39" s="37"/>
      <c r="MLK39" s="37"/>
      <c r="MLL39" s="37"/>
      <c r="MLM39" s="37"/>
      <c r="MLN39" s="37"/>
      <c r="MLO39" s="37"/>
      <c r="MLP39" s="37"/>
      <c r="MLQ39" s="37"/>
      <c r="MLR39" s="37"/>
      <c r="MLS39" s="37"/>
      <c r="MLT39" s="37"/>
      <c r="MLU39" s="37"/>
      <c r="MLV39" s="37"/>
      <c r="MLW39" s="37"/>
      <c r="MLX39" s="37"/>
      <c r="MLY39" s="37"/>
      <c r="MLZ39" s="37"/>
      <c r="MMA39" s="33"/>
      <c r="MMB39" s="20"/>
      <c r="MMC39" s="20"/>
      <c r="MMD39" s="36"/>
      <c r="MME39" s="37"/>
      <c r="MMF39" s="37"/>
      <c r="MMG39" s="37"/>
      <c r="MMH39" s="37"/>
      <c r="MMI39" s="37"/>
      <c r="MMJ39" s="37"/>
      <c r="MMK39" s="37"/>
      <c r="MML39" s="37"/>
      <c r="MMM39" s="37"/>
      <c r="MMN39" s="37"/>
      <c r="MMO39" s="37"/>
      <c r="MMP39" s="37"/>
      <c r="MMQ39" s="37"/>
      <c r="MMR39" s="37"/>
      <c r="MMS39" s="37"/>
      <c r="MMT39" s="37"/>
      <c r="MMU39" s="37"/>
      <c r="MMV39" s="37"/>
      <c r="MMW39" s="33"/>
      <c r="MMX39" s="20"/>
      <c r="MMY39" s="20"/>
      <c r="MMZ39" s="36"/>
      <c r="MNA39" s="37"/>
      <c r="MNB39" s="37"/>
      <c r="MNC39" s="37"/>
      <c r="MND39" s="37"/>
      <c r="MNE39" s="37"/>
      <c r="MNF39" s="37"/>
      <c r="MNG39" s="37"/>
      <c r="MNH39" s="37"/>
      <c r="MNI39" s="37"/>
      <c r="MNJ39" s="37"/>
      <c r="MNK39" s="37"/>
      <c r="MNL39" s="37"/>
      <c r="MNM39" s="37"/>
      <c r="MNN39" s="37"/>
      <c r="MNO39" s="37"/>
      <c r="MNP39" s="37"/>
      <c r="MNQ39" s="37"/>
      <c r="MNR39" s="37"/>
      <c r="MNS39" s="33"/>
      <c r="MNT39" s="20"/>
      <c r="MNU39" s="20"/>
      <c r="MNV39" s="36"/>
      <c r="MNW39" s="37"/>
      <c r="MNX39" s="37"/>
      <c r="MNY39" s="37"/>
      <c r="MNZ39" s="37"/>
      <c r="MOA39" s="37"/>
      <c r="MOB39" s="37"/>
      <c r="MOC39" s="37"/>
      <c r="MOD39" s="37"/>
      <c r="MOE39" s="37"/>
      <c r="MOF39" s="37"/>
      <c r="MOG39" s="37"/>
      <c r="MOH39" s="37"/>
      <c r="MOI39" s="37"/>
      <c r="MOJ39" s="37"/>
      <c r="MOK39" s="37"/>
      <c r="MOL39" s="37"/>
      <c r="MOM39" s="37"/>
      <c r="MON39" s="37"/>
      <c r="MOO39" s="33"/>
      <c r="MOP39" s="20"/>
      <c r="MOQ39" s="20"/>
      <c r="MOR39" s="36"/>
      <c r="MOS39" s="37"/>
      <c r="MOT39" s="37"/>
      <c r="MOU39" s="37"/>
      <c r="MOV39" s="37"/>
      <c r="MOW39" s="37"/>
      <c r="MOX39" s="37"/>
      <c r="MOY39" s="37"/>
      <c r="MOZ39" s="37"/>
      <c r="MPA39" s="37"/>
      <c r="MPB39" s="37"/>
      <c r="MPC39" s="37"/>
      <c r="MPD39" s="37"/>
      <c r="MPE39" s="37"/>
      <c r="MPF39" s="37"/>
      <c r="MPG39" s="37"/>
      <c r="MPH39" s="37"/>
      <c r="MPI39" s="37"/>
      <c r="MPJ39" s="37"/>
      <c r="MPK39" s="33"/>
      <c r="MPL39" s="20"/>
      <c r="MPM39" s="20"/>
      <c r="MPN39" s="36"/>
      <c r="MPO39" s="37"/>
      <c r="MPP39" s="37"/>
      <c r="MPQ39" s="37"/>
      <c r="MPR39" s="37"/>
      <c r="MPS39" s="37"/>
      <c r="MPT39" s="37"/>
      <c r="MPU39" s="37"/>
      <c r="MPV39" s="37"/>
      <c r="MPW39" s="37"/>
      <c r="MPX39" s="37"/>
      <c r="MPY39" s="37"/>
      <c r="MPZ39" s="37"/>
      <c r="MQA39" s="37"/>
      <c r="MQB39" s="37"/>
      <c r="MQC39" s="37"/>
      <c r="MQD39" s="37"/>
      <c r="MQE39" s="37"/>
      <c r="MQF39" s="37"/>
      <c r="MQG39" s="33"/>
      <c r="MQH39" s="20"/>
      <c r="MQI39" s="20"/>
      <c r="MQJ39" s="36"/>
      <c r="MQK39" s="37"/>
      <c r="MQL39" s="37"/>
      <c r="MQM39" s="37"/>
      <c r="MQN39" s="37"/>
      <c r="MQO39" s="37"/>
      <c r="MQP39" s="37"/>
      <c r="MQQ39" s="37"/>
      <c r="MQR39" s="37"/>
      <c r="MQS39" s="37"/>
      <c r="MQT39" s="37"/>
      <c r="MQU39" s="37"/>
      <c r="MQV39" s="37"/>
      <c r="MQW39" s="37"/>
      <c r="MQX39" s="37"/>
      <c r="MQY39" s="37"/>
      <c r="MQZ39" s="37"/>
      <c r="MRA39" s="37"/>
      <c r="MRB39" s="37"/>
      <c r="MRC39" s="33"/>
      <c r="MRD39" s="20"/>
      <c r="MRE39" s="20"/>
      <c r="MRF39" s="36"/>
      <c r="MRG39" s="37"/>
      <c r="MRH39" s="37"/>
      <c r="MRI39" s="37"/>
      <c r="MRJ39" s="37"/>
      <c r="MRK39" s="37"/>
      <c r="MRL39" s="37"/>
      <c r="MRM39" s="37"/>
      <c r="MRN39" s="37"/>
      <c r="MRO39" s="37"/>
      <c r="MRP39" s="37"/>
      <c r="MRQ39" s="37"/>
      <c r="MRR39" s="37"/>
      <c r="MRS39" s="37"/>
      <c r="MRT39" s="37"/>
      <c r="MRU39" s="37"/>
      <c r="MRV39" s="37"/>
      <c r="MRW39" s="37"/>
      <c r="MRX39" s="37"/>
      <c r="MRY39" s="33"/>
      <c r="MRZ39" s="20"/>
      <c r="MSA39" s="20"/>
      <c r="MSB39" s="36"/>
      <c r="MSC39" s="37"/>
      <c r="MSD39" s="37"/>
      <c r="MSE39" s="37"/>
      <c r="MSF39" s="37"/>
      <c r="MSG39" s="37"/>
      <c r="MSH39" s="37"/>
      <c r="MSI39" s="37"/>
      <c r="MSJ39" s="37"/>
      <c r="MSK39" s="37"/>
      <c r="MSL39" s="37"/>
      <c r="MSM39" s="37"/>
      <c r="MSN39" s="37"/>
      <c r="MSO39" s="37"/>
      <c r="MSP39" s="37"/>
      <c r="MSQ39" s="37"/>
      <c r="MSR39" s="37"/>
      <c r="MSS39" s="37"/>
      <c r="MST39" s="37"/>
      <c r="MSU39" s="33"/>
      <c r="MSV39" s="20"/>
      <c r="MSW39" s="20"/>
      <c r="MSX39" s="36"/>
      <c r="MSY39" s="37"/>
      <c r="MSZ39" s="37"/>
      <c r="MTA39" s="37"/>
      <c r="MTB39" s="37"/>
      <c r="MTC39" s="37"/>
      <c r="MTD39" s="37"/>
      <c r="MTE39" s="37"/>
      <c r="MTF39" s="37"/>
      <c r="MTG39" s="37"/>
      <c r="MTH39" s="37"/>
      <c r="MTI39" s="37"/>
      <c r="MTJ39" s="37"/>
      <c r="MTK39" s="37"/>
      <c r="MTL39" s="37"/>
      <c r="MTM39" s="37"/>
      <c r="MTN39" s="37"/>
      <c r="MTO39" s="37"/>
      <c r="MTP39" s="37"/>
      <c r="MTQ39" s="33"/>
      <c r="MTR39" s="20"/>
      <c r="MTS39" s="20"/>
      <c r="MTT39" s="36"/>
      <c r="MTU39" s="37"/>
      <c r="MTV39" s="37"/>
      <c r="MTW39" s="37"/>
      <c r="MTX39" s="37"/>
      <c r="MTY39" s="37"/>
      <c r="MTZ39" s="37"/>
      <c r="MUA39" s="37"/>
      <c r="MUB39" s="37"/>
      <c r="MUC39" s="37"/>
      <c r="MUD39" s="37"/>
      <c r="MUE39" s="37"/>
      <c r="MUF39" s="37"/>
      <c r="MUG39" s="37"/>
      <c r="MUH39" s="37"/>
      <c r="MUI39" s="37"/>
      <c r="MUJ39" s="37"/>
      <c r="MUK39" s="37"/>
      <c r="MUL39" s="37"/>
      <c r="MUM39" s="33"/>
      <c r="MUN39" s="20"/>
      <c r="MUO39" s="20"/>
      <c r="MUP39" s="36"/>
      <c r="MUQ39" s="37"/>
      <c r="MUR39" s="37"/>
      <c r="MUS39" s="37"/>
      <c r="MUT39" s="37"/>
      <c r="MUU39" s="37"/>
      <c r="MUV39" s="37"/>
      <c r="MUW39" s="37"/>
      <c r="MUX39" s="37"/>
      <c r="MUY39" s="37"/>
      <c r="MUZ39" s="37"/>
      <c r="MVA39" s="37"/>
      <c r="MVB39" s="37"/>
      <c r="MVC39" s="37"/>
      <c r="MVD39" s="37"/>
      <c r="MVE39" s="37"/>
      <c r="MVF39" s="37"/>
      <c r="MVG39" s="37"/>
      <c r="MVH39" s="37"/>
      <c r="MVI39" s="33"/>
      <c r="MVJ39" s="20"/>
      <c r="MVK39" s="20"/>
      <c r="MVL39" s="36"/>
      <c r="MVM39" s="37"/>
      <c r="MVN39" s="37"/>
      <c r="MVO39" s="37"/>
      <c r="MVP39" s="37"/>
      <c r="MVQ39" s="37"/>
      <c r="MVR39" s="37"/>
      <c r="MVS39" s="37"/>
      <c r="MVT39" s="37"/>
      <c r="MVU39" s="37"/>
      <c r="MVV39" s="37"/>
      <c r="MVW39" s="37"/>
      <c r="MVX39" s="37"/>
      <c r="MVY39" s="37"/>
      <c r="MVZ39" s="37"/>
      <c r="MWA39" s="37"/>
      <c r="MWB39" s="37"/>
      <c r="MWC39" s="37"/>
      <c r="MWD39" s="37"/>
      <c r="MWE39" s="33"/>
      <c r="MWF39" s="20"/>
      <c r="MWG39" s="20"/>
      <c r="MWH39" s="36"/>
      <c r="MWI39" s="37"/>
      <c r="MWJ39" s="37"/>
      <c r="MWK39" s="37"/>
      <c r="MWL39" s="37"/>
      <c r="MWM39" s="37"/>
      <c r="MWN39" s="37"/>
      <c r="MWO39" s="37"/>
      <c r="MWP39" s="37"/>
      <c r="MWQ39" s="37"/>
      <c r="MWR39" s="37"/>
      <c r="MWS39" s="37"/>
      <c r="MWT39" s="37"/>
      <c r="MWU39" s="37"/>
      <c r="MWV39" s="37"/>
      <c r="MWW39" s="37"/>
      <c r="MWX39" s="37"/>
      <c r="MWY39" s="37"/>
      <c r="MWZ39" s="37"/>
      <c r="MXA39" s="33"/>
      <c r="MXB39" s="20"/>
      <c r="MXC39" s="20"/>
      <c r="MXD39" s="36"/>
      <c r="MXE39" s="37"/>
      <c r="MXF39" s="37"/>
      <c r="MXG39" s="37"/>
      <c r="MXH39" s="37"/>
      <c r="MXI39" s="37"/>
      <c r="MXJ39" s="37"/>
      <c r="MXK39" s="37"/>
      <c r="MXL39" s="37"/>
      <c r="MXM39" s="37"/>
      <c r="MXN39" s="37"/>
      <c r="MXO39" s="37"/>
      <c r="MXP39" s="37"/>
      <c r="MXQ39" s="37"/>
      <c r="MXR39" s="37"/>
      <c r="MXS39" s="37"/>
      <c r="MXT39" s="37"/>
      <c r="MXU39" s="37"/>
      <c r="MXV39" s="37"/>
      <c r="MXW39" s="33"/>
      <c r="MXX39" s="20"/>
      <c r="MXY39" s="20"/>
      <c r="MXZ39" s="36"/>
      <c r="MYA39" s="37"/>
      <c r="MYB39" s="37"/>
      <c r="MYC39" s="37"/>
      <c r="MYD39" s="37"/>
      <c r="MYE39" s="37"/>
      <c r="MYF39" s="37"/>
      <c r="MYG39" s="37"/>
      <c r="MYH39" s="37"/>
      <c r="MYI39" s="37"/>
      <c r="MYJ39" s="37"/>
      <c r="MYK39" s="37"/>
      <c r="MYL39" s="37"/>
      <c r="MYM39" s="37"/>
      <c r="MYN39" s="37"/>
      <c r="MYO39" s="37"/>
      <c r="MYP39" s="37"/>
      <c r="MYQ39" s="37"/>
      <c r="MYR39" s="37"/>
      <c r="MYS39" s="33"/>
      <c r="MYT39" s="20"/>
      <c r="MYU39" s="20"/>
      <c r="MYV39" s="36"/>
      <c r="MYW39" s="37"/>
      <c r="MYX39" s="37"/>
      <c r="MYY39" s="37"/>
      <c r="MYZ39" s="37"/>
      <c r="MZA39" s="37"/>
      <c r="MZB39" s="37"/>
      <c r="MZC39" s="37"/>
      <c r="MZD39" s="37"/>
      <c r="MZE39" s="37"/>
      <c r="MZF39" s="37"/>
      <c r="MZG39" s="37"/>
      <c r="MZH39" s="37"/>
      <c r="MZI39" s="37"/>
      <c r="MZJ39" s="37"/>
      <c r="MZK39" s="37"/>
      <c r="MZL39" s="37"/>
      <c r="MZM39" s="37"/>
      <c r="MZN39" s="37"/>
      <c r="MZO39" s="33"/>
      <c r="MZP39" s="20"/>
      <c r="MZQ39" s="20"/>
      <c r="MZR39" s="36"/>
      <c r="MZS39" s="37"/>
      <c r="MZT39" s="37"/>
      <c r="MZU39" s="37"/>
      <c r="MZV39" s="37"/>
      <c r="MZW39" s="37"/>
      <c r="MZX39" s="37"/>
      <c r="MZY39" s="37"/>
      <c r="MZZ39" s="37"/>
      <c r="NAA39" s="37"/>
      <c r="NAB39" s="37"/>
      <c r="NAC39" s="37"/>
      <c r="NAD39" s="37"/>
      <c r="NAE39" s="37"/>
      <c r="NAF39" s="37"/>
      <c r="NAG39" s="37"/>
      <c r="NAH39" s="37"/>
      <c r="NAI39" s="37"/>
      <c r="NAJ39" s="37"/>
      <c r="NAK39" s="33"/>
      <c r="NAL39" s="20"/>
      <c r="NAM39" s="20"/>
      <c r="NAN39" s="36"/>
      <c r="NAO39" s="37"/>
      <c r="NAP39" s="37"/>
      <c r="NAQ39" s="37"/>
      <c r="NAR39" s="37"/>
      <c r="NAS39" s="37"/>
      <c r="NAT39" s="37"/>
      <c r="NAU39" s="37"/>
      <c r="NAV39" s="37"/>
      <c r="NAW39" s="37"/>
      <c r="NAX39" s="37"/>
      <c r="NAY39" s="37"/>
      <c r="NAZ39" s="37"/>
      <c r="NBA39" s="37"/>
      <c r="NBB39" s="37"/>
      <c r="NBC39" s="37"/>
      <c r="NBD39" s="37"/>
      <c r="NBE39" s="37"/>
      <c r="NBF39" s="37"/>
      <c r="NBG39" s="33"/>
      <c r="NBH39" s="20"/>
      <c r="NBI39" s="20"/>
      <c r="NBJ39" s="36"/>
      <c r="NBK39" s="37"/>
      <c r="NBL39" s="37"/>
      <c r="NBM39" s="37"/>
      <c r="NBN39" s="37"/>
      <c r="NBO39" s="37"/>
      <c r="NBP39" s="37"/>
      <c r="NBQ39" s="37"/>
      <c r="NBR39" s="37"/>
      <c r="NBS39" s="37"/>
      <c r="NBT39" s="37"/>
      <c r="NBU39" s="37"/>
      <c r="NBV39" s="37"/>
      <c r="NBW39" s="37"/>
      <c r="NBX39" s="37"/>
      <c r="NBY39" s="37"/>
      <c r="NBZ39" s="37"/>
      <c r="NCA39" s="37"/>
      <c r="NCB39" s="37"/>
      <c r="NCC39" s="33"/>
      <c r="NCD39" s="20"/>
      <c r="NCE39" s="20"/>
      <c r="NCF39" s="36"/>
      <c r="NCG39" s="37"/>
      <c r="NCH39" s="37"/>
      <c r="NCI39" s="37"/>
      <c r="NCJ39" s="37"/>
      <c r="NCK39" s="37"/>
      <c r="NCL39" s="37"/>
      <c r="NCM39" s="37"/>
      <c r="NCN39" s="37"/>
      <c r="NCO39" s="37"/>
      <c r="NCP39" s="37"/>
      <c r="NCQ39" s="37"/>
      <c r="NCR39" s="37"/>
      <c r="NCS39" s="37"/>
      <c r="NCT39" s="37"/>
      <c r="NCU39" s="37"/>
      <c r="NCV39" s="37"/>
      <c r="NCW39" s="37"/>
      <c r="NCX39" s="37"/>
      <c r="NCY39" s="33"/>
      <c r="NCZ39" s="20"/>
      <c r="NDA39" s="20"/>
      <c r="NDB39" s="36"/>
      <c r="NDC39" s="37"/>
      <c r="NDD39" s="37"/>
      <c r="NDE39" s="37"/>
      <c r="NDF39" s="37"/>
      <c r="NDG39" s="37"/>
      <c r="NDH39" s="37"/>
      <c r="NDI39" s="37"/>
      <c r="NDJ39" s="37"/>
      <c r="NDK39" s="37"/>
      <c r="NDL39" s="37"/>
      <c r="NDM39" s="37"/>
      <c r="NDN39" s="37"/>
      <c r="NDO39" s="37"/>
      <c r="NDP39" s="37"/>
      <c r="NDQ39" s="37"/>
      <c r="NDR39" s="37"/>
      <c r="NDS39" s="37"/>
      <c r="NDT39" s="37"/>
      <c r="NDU39" s="33"/>
      <c r="NDV39" s="20"/>
      <c r="NDW39" s="20"/>
      <c r="NDX39" s="36"/>
      <c r="NDY39" s="37"/>
      <c r="NDZ39" s="37"/>
      <c r="NEA39" s="37"/>
      <c r="NEB39" s="37"/>
      <c r="NEC39" s="37"/>
      <c r="NED39" s="37"/>
      <c r="NEE39" s="37"/>
      <c r="NEF39" s="37"/>
      <c r="NEG39" s="37"/>
      <c r="NEH39" s="37"/>
      <c r="NEI39" s="37"/>
      <c r="NEJ39" s="37"/>
      <c r="NEK39" s="37"/>
      <c r="NEL39" s="37"/>
      <c r="NEM39" s="37"/>
      <c r="NEN39" s="37"/>
      <c r="NEO39" s="37"/>
      <c r="NEP39" s="37"/>
      <c r="NEQ39" s="33"/>
      <c r="NER39" s="20"/>
      <c r="NES39" s="20"/>
      <c r="NET39" s="36"/>
      <c r="NEU39" s="37"/>
      <c r="NEV39" s="37"/>
      <c r="NEW39" s="37"/>
      <c r="NEX39" s="37"/>
      <c r="NEY39" s="37"/>
      <c r="NEZ39" s="37"/>
      <c r="NFA39" s="37"/>
      <c r="NFB39" s="37"/>
      <c r="NFC39" s="37"/>
      <c r="NFD39" s="37"/>
      <c r="NFE39" s="37"/>
      <c r="NFF39" s="37"/>
      <c r="NFG39" s="37"/>
      <c r="NFH39" s="37"/>
      <c r="NFI39" s="37"/>
      <c r="NFJ39" s="37"/>
      <c r="NFK39" s="37"/>
      <c r="NFL39" s="37"/>
      <c r="NFM39" s="33"/>
      <c r="NFN39" s="20"/>
      <c r="NFO39" s="20"/>
      <c r="NFP39" s="36"/>
      <c r="NFQ39" s="37"/>
      <c r="NFR39" s="37"/>
      <c r="NFS39" s="37"/>
      <c r="NFT39" s="37"/>
      <c r="NFU39" s="37"/>
      <c r="NFV39" s="37"/>
      <c r="NFW39" s="37"/>
      <c r="NFX39" s="37"/>
      <c r="NFY39" s="37"/>
      <c r="NFZ39" s="37"/>
      <c r="NGA39" s="37"/>
      <c r="NGB39" s="37"/>
      <c r="NGC39" s="37"/>
      <c r="NGD39" s="37"/>
      <c r="NGE39" s="37"/>
      <c r="NGF39" s="37"/>
      <c r="NGG39" s="37"/>
      <c r="NGH39" s="37"/>
      <c r="NGI39" s="33"/>
      <c r="NGJ39" s="20"/>
      <c r="NGK39" s="20"/>
      <c r="NGL39" s="36"/>
      <c r="NGM39" s="37"/>
      <c r="NGN39" s="37"/>
      <c r="NGO39" s="37"/>
      <c r="NGP39" s="37"/>
      <c r="NGQ39" s="37"/>
      <c r="NGR39" s="37"/>
      <c r="NGS39" s="37"/>
      <c r="NGT39" s="37"/>
      <c r="NGU39" s="37"/>
      <c r="NGV39" s="37"/>
      <c r="NGW39" s="37"/>
      <c r="NGX39" s="37"/>
      <c r="NGY39" s="37"/>
      <c r="NGZ39" s="37"/>
      <c r="NHA39" s="37"/>
      <c r="NHB39" s="37"/>
      <c r="NHC39" s="37"/>
      <c r="NHD39" s="37"/>
      <c r="NHE39" s="33"/>
      <c r="NHF39" s="20"/>
      <c r="NHG39" s="20"/>
      <c r="NHH39" s="36"/>
      <c r="NHI39" s="37"/>
      <c r="NHJ39" s="37"/>
      <c r="NHK39" s="37"/>
      <c r="NHL39" s="37"/>
      <c r="NHM39" s="37"/>
      <c r="NHN39" s="37"/>
      <c r="NHO39" s="37"/>
      <c r="NHP39" s="37"/>
      <c r="NHQ39" s="37"/>
      <c r="NHR39" s="37"/>
      <c r="NHS39" s="37"/>
      <c r="NHT39" s="37"/>
      <c r="NHU39" s="37"/>
      <c r="NHV39" s="37"/>
      <c r="NHW39" s="37"/>
      <c r="NHX39" s="37"/>
      <c r="NHY39" s="37"/>
      <c r="NHZ39" s="37"/>
      <c r="NIA39" s="33"/>
      <c r="NIB39" s="20"/>
      <c r="NIC39" s="20"/>
      <c r="NID39" s="36"/>
      <c r="NIE39" s="37"/>
      <c r="NIF39" s="37"/>
      <c r="NIG39" s="37"/>
      <c r="NIH39" s="37"/>
      <c r="NII39" s="37"/>
      <c r="NIJ39" s="37"/>
      <c r="NIK39" s="37"/>
      <c r="NIL39" s="37"/>
      <c r="NIM39" s="37"/>
      <c r="NIN39" s="37"/>
      <c r="NIO39" s="37"/>
      <c r="NIP39" s="37"/>
      <c r="NIQ39" s="37"/>
      <c r="NIR39" s="37"/>
      <c r="NIS39" s="37"/>
      <c r="NIT39" s="37"/>
      <c r="NIU39" s="37"/>
      <c r="NIV39" s="37"/>
      <c r="NIW39" s="33"/>
      <c r="NIX39" s="20"/>
      <c r="NIY39" s="20"/>
      <c r="NIZ39" s="36"/>
      <c r="NJA39" s="37"/>
      <c r="NJB39" s="37"/>
      <c r="NJC39" s="37"/>
      <c r="NJD39" s="37"/>
      <c r="NJE39" s="37"/>
      <c r="NJF39" s="37"/>
      <c r="NJG39" s="37"/>
      <c r="NJH39" s="37"/>
      <c r="NJI39" s="37"/>
      <c r="NJJ39" s="37"/>
      <c r="NJK39" s="37"/>
      <c r="NJL39" s="37"/>
      <c r="NJM39" s="37"/>
      <c r="NJN39" s="37"/>
      <c r="NJO39" s="37"/>
      <c r="NJP39" s="37"/>
      <c r="NJQ39" s="37"/>
      <c r="NJR39" s="37"/>
      <c r="NJS39" s="33"/>
      <c r="NJT39" s="20"/>
      <c r="NJU39" s="20"/>
      <c r="NJV39" s="36"/>
      <c r="NJW39" s="37"/>
      <c r="NJX39" s="37"/>
      <c r="NJY39" s="37"/>
      <c r="NJZ39" s="37"/>
      <c r="NKA39" s="37"/>
      <c r="NKB39" s="37"/>
      <c r="NKC39" s="37"/>
      <c r="NKD39" s="37"/>
      <c r="NKE39" s="37"/>
      <c r="NKF39" s="37"/>
      <c r="NKG39" s="37"/>
      <c r="NKH39" s="37"/>
      <c r="NKI39" s="37"/>
      <c r="NKJ39" s="37"/>
      <c r="NKK39" s="37"/>
      <c r="NKL39" s="37"/>
      <c r="NKM39" s="37"/>
      <c r="NKN39" s="37"/>
      <c r="NKO39" s="33"/>
      <c r="NKP39" s="20"/>
      <c r="NKQ39" s="20"/>
      <c r="NKR39" s="36"/>
      <c r="NKS39" s="37"/>
      <c r="NKT39" s="37"/>
      <c r="NKU39" s="37"/>
      <c r="NKV39" s="37"/>
      <c r="NKW39" s="37"/>
      <c r="NKX39" s="37"/>
      <c r="NKY39" s="37"/>
      <c r="NKZ39" s="37"/>
      <c r="NLA39" s="37"/>
      <c r="NLB39" s="37"/>
      <c r="NLC39" s="37"/>
      <c r="NLD39" s="37"/>
      <c r="NLE39" s="37"/>
      <c r="NLF39" s="37"/>
      <c r="NLG39" s="37"/>
      <c r="NLH39" s="37"/>
      <c r="NLI39" s="37"/>
      <c r="NLJ39" s="37"/>
      <c r="NLK39" s="33"/>
      <c r="NLL39" s="20"/>
      <c r="NLM39" s="20"/>
      <c r="NLN39" s="36"/>
      <c r="NLO39" s="37"/>
      <c r="NLP39" s="37"/>
      <c r="NLQ39" s="37"/>
      <c r="NLR39" s="37"/>
      <c r="NLS39" s="37"/>
      <c r="NLT39" s="37"/>
      <c r="NLU39" s="37"/>
      <c r="NLV39" s="37"/>
      <c r="NLW39" s="37"/>
      <c r="NLX39" s="37"/>
      <c r="NLY39" s="37"/>
      <c r="NLZ39" s="37"/>
      <c r="NMA39" s="37"/>
      <c r="NMB39" s="37"/>
      <c r="NMC39" s="37"/>
      <c r="NMD39" s="37"/>
      <c r="NME39" s="37"/>
      <c r="NMF39" s="37"/>
      <c r="NMG39" s="33"/>
      <c r="NMH39" s="20"/>
      <c r="NMI39" s="20"/>
      <c r="NMJ39" s="36"/>
      <c r="NMK39" s="37"/>
      <c r="NML39" s="37"/>
      <c r="NMM39" s="37"/>
      <c r="NMN39" s="37"/>
      <c r="NMO39" s="37"/>
      <c r="NMP39" s="37"/>
      <c r="NMQ39" s="37"/>
      <c r="NMR39" s="37"/>
      <c r="NMS39" s="37"/>
      <c r="NMT39" s="37"/>
      <c r="NMU39" s="37"/>
      <c r="NMV39" s="37"/>
      <c r="NMW39" s="37"/>
      <c r="NMX39" s="37"/>
      <c r="NMY39" s="37"/>
      <c r="NMZ39" s="37"/>
      <c r="NNA39" s="37"/>
      <c r="NNB39" s="37"/>
      <c r="NNC39" s="33"/>
      <c r="NND39" s="20"/>
      <c r="NNE39" s="20"/>
      <c r="NNF39" s="36"/>
      <c r="NNG39" s="37"/>
      <c r="NNH39" s="37"/>
      <c r="NNI39" s="37"/>
      <c r="NNJ39" s="37"/>
      <c r="NNK39" s="37"/>
      <c r="NNL39" s="37"/>
      <c r="NNM39" s="37"/>
      <c r="NNN39" s="37"/>
      <c r="NNO39" s="37"/>
      <c r="NNP39" s="37"/>
      <c r="NNQ39" s="37"/>
      <c r="NNR39" s="37"/>
      <c r="NNS39" s="37"/>
      <c r="NNT39" s="37"/>
      <c r="NNU39" s="37"/>
      <c r="NNV39" s="37"/>
      <c r="NNW39" s="37"/>
      <c r="NNX39" s="37"/>
      <c r="NNY39" s="33"/>
      <c r="NNZ39" s="20"/>
      <c r="NOA39" s="20"/>
      <c r="NOB39" s="36"/>
      <c r="NOC39" s="37"/>
      <c r="NOD39" s="37"/>
      <c r="NOE39" s="37"/>
      <c r="NOF39" s="37"/>
      <c r="NOG39" s="37"/>
      <c r="NOH39" s="37"/>
      <c r="NOI39" s="37"/>
      <c r="NOJ39" s="37"/>
      <c r="NOK39" s="37"/>
      <c r="NOL39" s="37"/>
      <c r="NOM39" s="37"/>
      <c r="NON39" s="37"/>
      <c r="NOO39" s="37"/>
      <c r="NOP39" s="37"/>
      <c r="NOQ39" s="37"/>
      <c r="NOR39" s="37"/>
      <c r="NOS39" s="37"/>
      <c r="NOT39" s="37"/>
      <c r="NOU39" s="33"/>
      <c r="NOV39" s="20"/>
      <c r="NOW39" s="20"/>
      <c r="NOX39" s="36"/>
      <c r="NOY39" s="37"/>
      <c r="NOZ39" s="37"/>
      <c r="NPA39" s="37"/>
      <c r="NPB39" s="37"/>
      <c r="NPC39" s="37"/>
      <c r="NPD39" s="37"/>
      <c r="NPE39" s="37"/>
      <c r="NPF39" s="37"/>
      <c r="NPG39" s="37"/>
      <c r="NPH39" s="37"/>
      <c r="NPI39" s="37"/>
      <c r="NPJ39" s="37"/>
      <c r="NPK39" s="37"/>
      <c r="NPL39" s="37"/>
      <c r="NPM39" s="37"/>
      <c r="NPN39" s="37"/>
      <c r="NPO39" s="37"/>
      <c r="NPP39" s="37"/>
      <c r="NPQ39" s="33"/>
      <c r="NPR39" s="20"/>
      <c r="NPS39" s="20"/>
      <c r="NPT39" s="36"/>
      <c r="NPU39" s="37"/>
      <c r="NPV39" s="37"/>
      <c r="NPW39" s="37"/>
      <c r="NPX39" s="37"/>
      <c r="NPY39" s="37"/>
      <c r="NPZ39" s="37"/>
      <c r="NQA39" s="37"/>
      <c r="NQB39" s="37"/>
      <c r="NQC39" s="37"/>
      <c r="NQD39" s="37"/>
      <c r="NQE39" s="37"/>
      <c r="NQF39" s="37"/>
      <c r="NQG39" s="37"/>
      <c r="NQH39" s="37"/>
      <c r="NQI39" s="37"/>
      <c r="NQJ39" s="37"/>
      <c r="NQK39" s="37"/>
      <c r="NQL39" s="37"/>
      <c r="NQM39" s="33"/>
      <c r="NQN39" s="20"/>
      <c r="NQO39" s="20"/>
      <c r="NQP39" s="36"/>
      <c r="NQQ39" s="37"/>
      <c r="NQR39" s="37"/>
      <c r="NQS39" s="37"/>
      <c r="NQT39" s="37"/>
      <c r="NQU39" s="37"/>
      <c r="NQV39" s="37"/>
      <c r="NQW39" s="37"/>
      <c r="NQX39" s="37"/>
      <c r="NQY39" s="37"/>
      <c r="NQZ39" s="37"/>
      <c r="NRA39" s="37"/>
      <c r="NRB39" s="37"/>
      <c r="NRC39" s="37"/>
      <c r="NRD39" s="37"/>
      <c r="NRE39" s="37"/>
      <c r="NRF39" s="37"/>
      <c r="NRG39" s="37"/>
      <c r="NRH39" s="37"/>
      <c r="NRI39" s="33"/>
      <c r="NRJ39" s="20"/>
      <c r="NRK39" s="20"/>
      <c r="NRL39" s="36"/>
      <c r="NRM39" s="37"/>
      <c r="NRN39" s="37"/>
      <c r="NRO39" s="37"/>
      <c r="NRP39" s="37"/>
      <c r="NRQ39" s="37"/>
      <c r="NRR39" s="37"/>
      <c r="NRS39" s="37"/>
      <c r="NRT39" s="37"/>
      <c r="NRU39" s="37"/>
      <c r="NRV39" s="37"/>
      <c r="NRW39" s="37"/>
      <c r="NRX39" s="37"/>
      <c r="NRY39" s="37"/>
      <c r="NRZ39" s="37"/>
      <c r="NSA39" s="37"/>
      <c r="NSB39" s="37"/>
      <c r="NSC39" s="37"/>
      <c r="NSD39" s="37"/>
      <c r="NSE39" s="33"/>
      <c r="NSF39" s="20"/>
      <c r="NSG39" s="20"/>
      <c r="NSH39" s="36"/>
      <c r="NSI39" s="37"/>
      <c r="NSJ39" s="37"/>
      <c r="NSK39" s="37"/>
      <c r="NSL39" s="37"/>
      <c r="NSM39" s="37"/>
      <c r="NSN39" s="37"/>
      <c r="NSO39" s="37"/>
      <c r="NSP39" s="37"/>
      <c r="NSQ39" s="37"/>
      <c r="NSR39" s="37"/>
      <c r="NSS39" s="37"/>
      <c r="NST39" s="37"/>
      <c r="NSU39" s="37"/>
      <c r="NSV39" s="37"/>
      <c r="NSW39" s="37"/>
      <c r="NSX39" s="37"/>
      <c r="NSY39" s="37"/>
      <c r="NSZ39" s="37"/>
      <c r="NTA39" s="33"/>
      <c r="NTB39" s="20"/>
      <c r="NTC39" s="20"/>
      <c r="NTD39" s="36"/>
      <c r="NTE39" s="37"/>
      <c r="NTF39" s="37"/>
      <c r="NTG39" s="37"/>
      <c r="NTH39" s="37"/>
      <c r="NTI39" s="37"/>
      <c r="NTJ39" s="37"/>
      <c r="NTK39" s="37"/>
      <c r="NTL39" s="37"/>
      <c r="NTM39" s="37"/>
      <c r="NTN39" s="37"/>
      <c r="NTO39" s="37"/>
      <c r="NTP39" s="37"/>
      <c r="NTQ39" s="37"/>
      <c r="NTR39" s="37"/>
      <c r="NTS39" s="37"/>
      <c r="NTT39" s="37"/>
      <c r="NTU39" s="37"/>
      <c r="NTV39" s="37"/>
      <c r="NTW39" s="33"/>
      <c r="NTX39" s="20"/>
      <c r="NTY39" s="20"/>
      <c r="NTZ39" s="36"/>
      <c r="NUA39" s="37"/>
      <c r="NUB39" s="37"/>
      <c r="NUC39" s="37"/>
      <c r="NUD39" s="37"/>
      <c r="NUE39" s="37"/>
      <c r="NUF39" s="37"/>
      <c r="NUG39" s="37"/>
      <c r="NUH39" s="37"/>
      <c r="NUI39" s="37"/>
      <c r="NUJ39" s="37"/>
      <c r="NUK39" s="37"/>
      <c r="NUL39" s="37"/>
      <c r="NUM39" s="37"/>
      <c r="NUN39" s="37"/>
      <c r="NUO39" s="37"/>
      <c r="NUP39" s="37"/>
      <c r="NUQ39" s="37"/>
      <c r="NUR39" s="37"/>
      <c r="NUS39" s="33"/>
      <c r="NUT39" s="20"/>
      <c r="NUU39" s="20"/>
      <c r="NUV39" s="36"/>
      <c r="NUW39" s="37"/>
      <c r="NUX39" s="37"/>
      <c r="NUY39" s="37"/>
      <c r="NUZ39" s="37"/>
      <c r="NVA39" s="37"/>
      <c r="NVB39" s="37"/>
      <c r="NVC39" s="37"/>
      <c r="NVD39" s="37"/>
      <c r="NVE39" s="37"/>
      <c r="NVF39" s="37"/>
      <c r="NVG39" s="37"/>
      <c r="NVH39" s="37"/>
      <c r="NVI39" s="37"/>
      <c r="NVJ39" s="37"/>
      <c r="NVK39" s="37"/>
      <c r="NVL39" s="37"/>
      <c r="NVM39" s="37"/>
      <c r="NVN39" s="37"/>
      <c r="NVO39" s="33"/>
      <c r="NVP39" s="20"/>
      <c r="NVQ39" s="20"/>
      <c r="NVR39" s="36"/>
      <c r="NVS39" s="37"/>
      <c r="NVT39" s="37"/>
      <c r="NVU39" s="37"/>
      <c r="NVV39" s="37"/>
      <c r="NVW39" s="37"/>
      <c r="NVX39" s="37"/>
      <c r="NVY39" s="37"/>
      <c r="NVZ39" s="37"/>
      <c r="NWA39" s="37"/>
      <c r="NWB39" s="37"/>
      <c r="NWC39" s="37"/>
      <c r="NWD39" s="37"/>
      <c r="NWE39" s="37"/>
      <c r="NWF39" s="37"/>
      <c r="NWG39" s="37"/>
      <c r="NWH39" s="37"/>
      <c r="NWI39" s="37"/>
      <c r="NWJ39" s="37"/>
      <c r="NWK39" s="33"/>
      <c r="NWL39" s="20"/>
      <c r="NWM39" s="20"/>
      <c r="NWN39" s="36"/>
      <c r="NWO39" s="37"/>
      <c r="NWP39" s="37"/>
      <c r="NWQ39" s="37"/>
      <c r="NWR39" s="37"/>
      <c r="NWS39" s="37"/>
      <c r="NWT39" s="37"/>
      <c r="NWU39" s="37"/>
      <c r="NWV39" s="37"/>
      <c r="NWW39" s="37"/>
      <c r="NWX39" s="37"/>
      <c r="NWY39" s="37"/>
      <c r="NWZ39" s="37"/>
      <c r="NXA39" s="37"/>
      <c r="NXB39" s="37"/>
      <c r="NXC39" s="37"/>
      <c r="NXD39" s="37"/>
      <c r="NXE39" s="37"/>
      <c r="NXF39" s="37"/>
      <c r="NXG39" s="33"/>
      <c r="NXH39" s="20"/>
      <c r="NXI39" s="20"/>
      <c r="NXJ39" s="36"/>
      <c r="NXK39" s="37"/>
      <c r="NXL39" s="37"/>
      <c r="NXM39" s="37"/>
      <c r="NXN39" s="37"/>
      <c r="NXO39" s="37"/>
      <c r="NXP39" s="37"/>
      <c r="NXQ39" s="37"/>
      <c r="NXR39" s="37"/>
      <c r="NXS39" s="37"/>
      <c r="NXT39" s="37"/>
      <c r="NXU39" s="37"/>
      <c r="NXV39" s="37"/>
      <c r="NXW39" s="37"/>
      <c r="NXX39" s="37"/>
      <c r="NXY39" s="37"/>
      <c r="NXZ39" s="37"/>
      <c r="NYA39" s="37"/>
      <c r="NYB39" s="37"/>
      <c r="NYC39" s="33"/>
      <c r="NYD39" s="20"/>
      <c r="NYE39" s="20"/>
      <c r="NYF39" s="36"/>
      <c r="NYG39" s="37"/>
      <c r="NYH39" s="37"/>
      <c r="NYI39" s="37"/>
      <c r="NYJ39" s="37"/>
      <c r="NYK39" s="37"/>
      <c r="NYL39" s="37"/>
      <c r="NYM39" s="37"/>
      <c r="NYN39" s="37"/>
      <c r="NYO39" s="37"/>
      <c r="NYP39" s="37"/>
      <c r="NYQ39" s="37"/>
      <c r="NYR39" s="37"/>
      <c r="NYS39" s="37"/>
      <c r="NYT39" s="37"/>
      <c r="NYU39" s="37"/>
      <c r="NYV39" s="37"/>
      <c r="NYW39" s="37"/>
      <c r="NYX39" s="37"/>
      <c r="NYY39" s="33"/>
      <c r="NYZ39" s="20"/>
      <c r="NZA39" s="20"/>
      <c r="NZB39" s="36"/>
      <c r="NZC39" s="37"/>
      <c r="NZD39" s="37"/>
      <c r="NZE39" s="37"/>
      <c r="NZF39" s="37"/>
      <c r="NZG39" s="37"/>
      <c r="NZH39" s="37"/>
      <c r="NZI39" s="37"/>
      <c r="NZJ39" s="37"/>
      <c r="NZK39" s="37"/>
      <c r="NZL39" s="37"/>
      <c r="NZM39" s="37"/>
      <c r="NZN39" s="37"/>
      <c r="NZO39" s="37"/>
      <c r="NZP39" s="37"/>
      <c r="NZQ39" s="37"/>
      <c r="NZR39" s="37"/>
      <c r="NZS39" s="37"/>
      <c r="NZT39" s="37"/>
      <c r="NZU39" s="33"/>
      <c r="NZV39" s="20"/>
      <c r="NZW39" s="20"/>
      <c r="NZX39" s="36"/>
      <c r="NZY39" s="37"/>
      <c r="NZZ39" s="37"/>
      <c r="OAA39" s="37"/>
      <c r="OAB39" s="37"/>
      <c r="OAC39" s="37"/>
      <c r="OAD39" s="37"/>
      <c r="OAE39" s="37"/>
      <c r="OAF39" s="37"/>
      <c r="OAG39" s="37"/>
      <c r="OAH39" s="37"/>
      <c r="OAI39" s="37"/>
      <c r="OAJ39" s="37"/>
      <c r="OAK39" s="37"/>
      <c r="OAL39" s="37"/>
      <c r="OAM39" s="37"/>
      <c r="OAN39" s="37"/>
      <c r="OAO39" s="37"/>
      <c r="OAP39" s="37"/>
      <c r="OAQ39" s="33"/>
      <c r="OAR39" s="20"/>
      <c r="OAS39" s="20"/>
      <c r="OAT39" s="36"/>
      <c r="OAU39" s="37"/>
      <c r="OAV39" s="37"/>
      <c r="OAW39" s="37"/>
      <c r="OAX39" s="37"/>
      <c r="OAY39" s="37"/>
      <c r="OAZ39" s="37"/>
      <c r="OBA39" s="37"/>
      <c r="OBB39" s="37"/>
      <c r="OBC39" s="37"/>
      <c r="OBD39" s="37"/>
      <c r="OBE39" s="37"/>
      <c r="OBF39" s="37"/>
      <c r="OBG39" s="37"/>
      <c r="OBH39" s="37"/>
      <c r="OBI39" s="37"/>
      <c r="OBJ39" s="37"/>
      <c r="OBK39" s="37"/>
      <c r="OBL39" s="37"/>
      <c r="OBM39" s="33"/>
      <c r="OBN39" s="20"/>
      <c r="OBO39" s="20"/>
      <c r="OBP39" s="36"/>
      <c r="OBQ39" s="37"/>
      <c r="OBR39" s="37"/>
      <c r="OBS39" s="37"/>
      <c r="OBT39" s="37"/>
      <c r="OBU39" s="37"/>
      <c r="OBV39" s="37"/>
      <c r="OBW39" s="37"/>
      <c r="OBX39" s="37"/>
      <c r="OBY39" s="37"/>
      <c r="OBZ39" s="37"/>
      <c r="OCA39" s="37"/>
      <c r="OCB39" s="37"/>
      <c r="OCC39" s="37"/>
      <c r="OCD39" s="37"/>
      <c r="OCE39" s="37"/>
      <c r="OCF39" s="37"/>
      <c r="OCG39" s="37"/>
      <c r="OCH39" s="37"/>
      <c r="OCI39" s="33"/>
      <c r="OCJ39" s="20"/>
      <c r="OCK39" s="20"/>
      <c r="OCL39" s="36"/>
      <c r="OCM39" s="37"/>
      <c r="OCN39" s="37"/>
      <c r="OCO39" s="37"/>
      <c r="OCP39" s="37"/>
      <c r="OCQ39" s="37"/>
      <c r="OCR39" s="37"/>
      <c r="OCS39" s="37"/>
      <c r="OCT39" s="37"/>
      <c r="OCU39" s="37"/>
      <c r="OCV39" s="37"/>
      <c r="OCW39" s="37"/>
      <c r="OCX39" s="37"/>
      <c r="OCY39" s="37"/>
      <c r="OCZ39" s="37"/>
      <c r="ODA39" s="37"/>
      <c r="ODB39" s="37"/>
      <c r="ODC39" s="37"/>
      <c r="ODD39" s="37"/>
      <c r="ODE39" s="33"/>
      <c r="ODF39" s="20"/>
      <c r="ODG39" s="20"/>
      <c r="ODH39" s="36"/>
      <c r="ODI39" s="37"/>
      <c r="ODJ39" s="37"/>
      <c r="ODK39" s="37"/>
      <c r="ODL39" s="37"/>
      <c r="ODM39" s="37"/>
      <c r="ODN39" s="37"/>
      <c r="ODO39" s="37"/>
      <c r="ODP39" s="37"/>
      <c r="ODQ39" s="37"/>
      <c r="ODR39" s="37"/>
      <c r="ODS39" s="37"/>
      <c r="ODT39" s="37"/>
      <c r="ODU39" s="37"/>
      <c r="ODV39" s="37"/>
      <c r="ODW39" s="37"/>
      <c r="ODX39" s="37"/>
      <c r="ODY39" s="37"/>
      <c r="ODZ39" s="37"/>
      <c r="OEA39" s="33"/>
      <c r="OEB39" s="20"/>
      <c r="OEC39" s="20"/>
      <c r="OED39" s="36"/>
      <c r="OEE39" s="37"/>
      <c r="OEF39" s="37"/>
      <c r="OEG39" s="37"/>
      <c r="OEH39" s="37"/>
      <c r="OEI39" s="37"/>
      <c r="OEJ39" s="37"/>
      <c r="OEK39" s="37"/>
      <c r="OEL39" s="37"/>
      <c r="OEM39" s="37"/>
      <c r="OEN39" s="37"/>
      <c r="OEO39" s="37"/>
      <c r="OEP39" s="37"/>
      <c r="OEQ39" s="37"/>
      <c r="OER39" s="37"/>
      <c r="OES39" s="37"/>
      <c r="OET39" s="37"/>
      <c r="OEU39" s="37"/>
      <c r="OEV39" s="37"/>
      <c r="OEW39" s="33"/>
      <c r="OEX39" s="20"/>
      <c r="OEY39" s="20"/>
      <c r="OEZ39" s="36"/>
      <c r="OFA39" s="37"/>
      <c r="OFB39" s="37"/>
      <c r="OFC39" s="37"/>
      <c r="OFD39" s="37"/>
      <c r="OFE39" s="37"/>
      <c r="OFF39" s="37"/>
      <c r="OFG39" s="37"/>
      <c r="OFH39" s="37"/>
      <c r="OFI39" s="37"/>
      <c r="OFJ39" s="37"/>
      <c r="OFK39" s="37"/>
      <c r="OFL39" s="37"/>
      <c r="OFM39" s="37"/>
      <c r="OFN39" s="37"/>
      <c r="OFO39" s="37"/>
      <c r="OFP39" s="37"/>
      <c r="OFQ39" s="37"/>
      <c r="OFR39" s="37"/>
      <c r="OFS39" s="33"/>
      <c r="OFT39" s="20"/>
      <c r="OFU39" s="20"/>
      <c r="OFV39" s="36"/>
      <c r="OFW39" s="37"/>
      <c r="OFX39" s="37"/>
      <c r="OFY39" s="37"/>
      <c r="OFZ39" s="37"/>
      <c r="OGA39" s="37"/>
      <c r="OGB39" s="37"/>
      <c r="OGC39" s="37"/>
      <c r="OGD39" s="37"/>
      <c r="OGE39" s="37"/>
      <c r="OGF39" s="37"/>
      <c r="OGG39" s="37"/>
      <c r="OGH39" s="37"/>
      <c r="OGI39" s="37"/>
      <c r="OGJ39" s="37"/>
      <c r="OGK39" s="37"/>
      <c r="OGL39" s="37"/>
      <c r="OGM39" s="37"/>
      <c r="OGN39" s="37"/>
      <c r="OGO39" s="33"/>
      <c r="OGP39" s="20"/>
      <c r="OGQ39" s="20"/>
      <c r="OGR39" s="36"/>
      <c r="OGS39" s="37"/>
      <c r="OGT39" s="37"/>
      <c r="OGU39" s="37"/>
      <c r="OGV39" s="37"/>
      <c r="OGW39" s="37"/>
      <c r="OGX39" s="37"/>
      <c r="OGY39" s="37"/>
      <c r="OGZ39" s="37"/>
      <c r="OHA39" s="37"/>
      <c r="OHB39" s="37"/>
      <c r="OHC39" s="37"/>
      <c r="OHD39" s="37"/>
      <c r="OHE39" s="37"/>
      <c r="OHF39" s="37"/>
      <c r="OHG39" s="37"/>
      <c r="OHH39" s="37"/>
      <c r="OHI39" s="37"/>
      <c r="OHJ39" s="37"/>
      <c r="OHK39" s="33"/>
      <c r="OHL39" s="20"/>
      <c r="OHM39" s="20"/>
      <c r="OHN39" s="36"/>
      <c r="OHO39" s="37"/>
      <c r="OHP39" s="37"/>
      <c r="OHQ39" s="37"/>
      <c r="OHR39" s="37"/>
      <c r="OHS39" s="37"/>
      <c r="OHT39" s="37"/>
      <c r="OHU39" s="37"/>
      <c r="OHV39" s="37"/>
      <c r="OHW39" s="37"/>
      <c r="OHX39" s="37"/>
      <c r="OHY39" s="37"/>
      <c r="OHZ39" s="37"/>
      <c r="OIA39" s="37"/>
      <c r="OIB39" s="37"/>
      <c r="OIC39" s="37"/>
      <c r="OID39" s="37"/>
      <c r="OIE39" s="37"/>
      <c r="OIF39" s="37"/>
      <c r="OIG39" s="33"/>
      <c r="OIH39" s="20"/>
      <c r="OII39" s="20"/>
      <c r="OIJ39" s="36"/>
      <c r="OIK39" s="37"/>
      <c r="OIL39" s="37"/>
      <c r="OIM39" s="37"/>
      <c r="OIN39" s="37"/>
      <c r="OIO39" s="37"/>
      <c r="OIP39" s="37"/>
      <c r="OIQ39" s="37"/>
      <c r="OIR39" s="37"/>
      <c r="OIS39" s="37"/>
      <c r="OIT39" s="37"/>
      <c r="OIU39" s="37"/>
      <c r="OIV39" s="37"/>
      <c r="OIW39" s="37"/>
      <c r="OIX39" s="37"/>
      <c r="OIY39" s="37"/>
      <c r="OIZ39" s="37"/>
      <c r="OJA39" s="37"/>
      <c r="OJB39" s="37"/>
      <c r="OJC39" s="33"/>
      <c r="OJD39" s="20"/>
      <c r="OJE39" s="20"/>
      <c r="OJF39" s="36"/>
      <c r="OJG39" s="37"/>
      <c r="OJH39" s="37"/>
      <c r="OJI39" s="37"/>
      <c r="OJJ39" s="37"/>
      <c r="OJK39" s="37"/>
      <c r="OJL39" s="37"/>
      <c r="OJM39" s="37"/>
      <c r="OJN39" s="37"/>
      <c r="OJO39" s="37"/>
      <c r="OJP39" s="37"/>
      <c r="OJQ39" s="37"/>
      <c r="OJR39" s="37"/>
      <c r="OJS39" s="37"/>
      <c r="OJT39" s="37"/>
      <c r="OJU39" s="37"/>
      <c r="OJV39" s="37"/>
      <c r="OJW39" s="37"/>
      <c r="OJX39" s="37"/>
      <c r="OJY39" s="33"/>
      <c r="OJZ39" s="20"/>
      <c r="OKA39" s="20"/>
      <c r="OKB39" s="36"/>
      <c r="OKC39" s="37"/>
      <c r="OKD39" s="37"/>
      <c r="OKE39" s="37"/>
      <c r="OKF39" s="37"/>
      <c r="OKG39" s="37"/>
      <c r="OKH39" s="37"/>
      <c r="OKI39" s="37"/>
      <c r="OKJ39" s="37"/>
      <c r="OKK39" s="37"/>
      <c r="OKL39" s="37"/>
      <c r="OKM39" s="37"/>
      <c r="OKN39" s="37"/>
      <c r="OKO39" s="37"/>
      <c r="OKP39" s="37"/>
      <c r="OKQ39" s="37"/>
      <c r="OKR39" s="37"/>
      <c r="OKS39" s="37"/>
      <c r="OKT39" s="37"/>
      <c r="OKU39" s="33"/>
      <c r="OKV39" s="20"/>
      <c r="OKW39" s="20"/>
      <c r="OKX39" s="36"/>
      <c r="OKY39" s="37"/>
      <c r="OKZ39" s="37"/>
      <c r="OLA39" s="37"/>
      <c r="OLB39" s="37"/>
      <c r="OLC39" s="37"/>
      <c r="OLD39" s="37"/>
      <c r="OLE39" s="37"/>
      <c r="OLF39" s="37"/>
      <c r="OLG39" s="37"/>
      <c r="OLH39" s="37"/>
      <c r="OLI39" s="37"/>
      <c r="OLJ39" s="37"/>
      <c r="OLK39" s="37"/>
      <c r="OLL39" s="37"/>
      <c r="OLM39" s="37"/>
      <c r="OLN39" s="37"/>
      <c r="OLO39" s="37"/>
      <c r="OLP39" s="37"/>
      <c r="OLQ39" s="33"/>
      <c r="OLR39" s="20"/>
      <c r="OLS39" s="20"/>
      <c r="OLT39" s="36"/>
      <c r="OLU39" s="37"/>
      <c r="OLV39" s="37"/>
      <c r="OLW39" s="37"/>
      <c r="OLX39" s="37"/>
      <c r="OLY39" s="37"/>
      <c r="OLZ39" s="37"/>
      <c r="OMA39" s="37"/>
      <c r="OMB39" s="37"/>
      <c r="OMC39" s="37"/>
      <c r="OMD39" s="37"/>
      <c r="OME39" s="37"/>
      <c r="OMF39" s="37"/>
      <c r="OMG39" s="37"/>
      <c r="OMH39" s="37"/>
      <c r="OMI39" s="37"/>
      <c r="OMJ39" s="37"/>
      <c r="OMK39" s="37"/>
      <c r="OML39" s="37"/>
      <c r="OMM39" s="33"/>
      <c r="OMN39" s="20"/>
      <c r="OMO39" s="20"/>
      <c r="OMP39" s="36"/>
      <c r="OMQ39" s="37"/>
      <c r="OMR39" s="37"/>
      <c r="OMS39" s="37"/>
      <c r="OMT39" s="37"/>
      <c r="OMU39" s="37"/>
      <c r="OMV39" s="37"/>
      <c r="OMW39" s="37"/>
      <c r="OMX39" s="37"/>
      <c r="OMY39" s="37"/>
      <c r="OMZ39" s="37"/>
      <c r="ONA39" s="37"/>
      <c r="ONB39" s="37"/>
      <c r="ONC39" s="37"/>
      <c r="OND39" s="37"/>
      <c r="ONE39" s="37"/>
      <c r="ONF39" s="37"/>
      <c r="ONG39" s="37"/>
      <c r="ONH39" s="37"/>
      <c r="ONI39" s="33"/>
      <c r="ONJ39" s="20"/>
      <c r="ONK39" s="20"/>
      <c r="ONL39" s="36"/>
      <c r="ONM39" s="37"/>
      <c r="ONN39" s="37"/>
      <c r="ONO39" s="37"/>
      <c r="ONP39" s="37"/>
      <c r="ONQ39" s="37"/>
      <c r="ONR39" s="37"/>
      <c r="ONS39" s="37"/>
      <c r="ONT39" s="37"/>
      <c r="ONU39" s="37"/>
      <c r="ONV39" s="37"/>
      <c r="ONW39" s="37"/>
      <c r="ONX39" s="37"/>
      <c r="ONY39" s="37"/>
      <c r="ONZ39" s="37"/>
      <c r="OOA39" s="37"/>
      <c r="OOB39" s="37"/>
      <c r="OOC39" s="37"/>
      <c r="OOD39" s="37"/>
      <c r="OOE39" s="33"/>
      <c r="OOF39" s="20"/>
      <c r="OOG39" s="20"/>
      <c r="OOH39" s="36"/>
      <c r="OOI39" s="37"/>
      <c r="OOJ39" s="37"/>
      <c r="OOK39" s="37"/>
      <c r="OOL39" s="37"/>
      <c r="OOM39" s="37"/>
      <c r="OON39" s="37"/>
      <c r="OOO39" s="37"/>
      <c r="OOP39" s="37"/>
      <c r="OOQ39" s="37"/>
      <c r="OOR39" s="37"/>
      <c r="OOS39" s="37"/>
      <c r="OOT39" s="37"/>
      <c r="OOU39" s="37"/>
      <c r="OOV39" s="37"/>
      <c r="OOW39" s="37"/>
      <c r="OOX39" s="37"/>
      <c r="OOY39" s="37"/>
      <c r="OOZ39" s="37"/>
      <c r="OPA39" s="33"/>
      <c r="OPB39" s="20"/>
      <c r="OPC39" s="20"/>
      <c r="OPD39" s="36"/>
      <c r="OPE39" s="37"/>
      <c r="OPF39" s="37"/>
      <c r="OPG39" s="37"/>
      <c r="OPH39" s="37"/>
      <c r="OPI39" s="37"/>
      <c r="OPJ39" s="37"/>
      <c r="OPK39" s="37"/>
      <c r="OPL39" s="37"/>
      <c r="OPM39" s="37"/>
      <c r="OPN39" s="37"/>
      <c r="OPO39" s="37"/>
      <c r="OPP39" s="37"/>
      <c r="OPQ39" s="37"/>
      <c r="OPR39" s="37"/>
      <c r="OPS39" s="37"/>
      <c r="OPT39" s="37"/>
      <c r="OPU39" s="37"/>
      <c r="OPV39" s="37"/>
      <c r="OPW39" s="33"/>
      <c r="OPX39" s="20"/>
      <c r="OPY39" s="20"/>
      <c r="OPZ39" s="36"/>
      <c r="OQA39" s="37"/>
      <c r="OQB39" s="37"/>
      <c r="OQC39" s="37"/>
      <c r="OQD39" s="37"/>
      <c r="OQE39" s="37"/>
      <c r="OQF39" s="37"/>
      <c r="OQG39" s="37"/>
      <c r="OQH39" s="37"/>
      <c r="OQI39" s="37"/>
      <c r="OQJ39" s="37"/>
      <c r="OQK39" s="37"/>
      <c r="OQL39" s="37"/>
      <c r="OQM39" s="37"/>
      <c r="OQN39" s="37"/>
      <c r="OQO39" s="37"/>
      <c r="OQP39" s="37"/>
      <c r="OQQ39" s="37"/>
      <c r="OQR39" s="37"/>
      <c r="OQS39" s="33"/>
      <c r="OQT39" s="20"/>
      <c r="OQU39" s="20"/>
      <c r="OQV39" s="36"/>
      <c r="OQW39" s="37"/>
      <c r="OQX39" s="37"/>
      <c r="OQY39" s="37"/>
      <c r="OQZ39" s="37"/>
      <c r="ORA39" s="37"/>
      <c r="ORB39" s="37"/>
      <c r="ORC39" s="37"/>
      <c r="ORD39" s="37"/>
      <c r="ORE39" s="37"/>
      <c r="ORF39" s="37"/>
      <c r="ORG39" s="37"/>
      <c r="ORH39" s="37"/>
      <c r="ORI39" s="37"/>
      <c r="ORJ39" s="37"/>
      <c r="ORK39" s="37"/>
      <c r="ORL39" s="37"/>
      <c r="ORM39" s="37"/>
      <c r="ORN39" s="37"/>
      <c r="ORO39" s="33"/>
      <c r="ORP39" s="20"/>
      <c r="ORQ39" s="20"/>
      <c r="ORR39" s="36"/>
      <c r="ORS39" s="37"/>
      <c r="ORT39" s="37"/>
      <c r="ORU39" s="37"/>
      <c r="ORV39" s="37"/>
      <c r="ORW39" s="37"/>
      <c r="ORX39" s="37"/>
      <c r="ORY39" s="37"/>
      <c r="ORZ39" s="37"/>
      <c r="OSA39" s="37"/>
      <c r="OSB39" s="37"/>
      <c r="OSC39" s="37"/>
      <c r="OSD39" s="37"/>
      <c r="OSE39" s="37"/>
      <c r="OSF39" s="37"/>
      <c r="OSG39" s="37"/>
      <c r="OSH39" s="37"/>
      <c r="OSI39" s="37"/>
      <c r="OSJ39" s="37"/>
      <c r="OSK39" s="33"/>
      <c r="OSL39" s="20"/>
      <c r="OSM39" s="20"/>
      <c r="OSN39" s="36"/>
      <c r="OSO39" s="37"/>
      <c r="OSP39" s="37"/>
      <c r="OSQ39" s="37"/>
      <c r="OSR39" s="37"/>
      <c r="OSS39" s="37"/>
      <c r="OST39" s="37"/>
      <c r="OSU39" s="37"/>
      <c r="OSV39" s="37"/>
      <c r="OSW39" s="37"/>
      <c r="OSX39" s="37"/>
      <c r="OSY39" s="37"/>
      <c r="OSZ39" s="37"/>
      <c r="OTA39" s="37"/>
      <c r="OTB39" s="37"/>
      <c r="OTC39" s="37"/>
      <c r="OTD39" s="37"/>
      <c r="OTE39" s="37"/>
      <c r="OTF39" s="37"/>
      <c r="OTG39" s="33"/>
      <c r="OTH39" s="20"/>
      <c r="OTI39" s="20"/>
      <c r="OTJ39" s="36"/>
      <c r="OTK39" s="37"/>
      <c r="OTL39" s="37"/>
      <c r="OTM39" s="37"/>
      <c r="OTN39" s="37"/>
      <c r="OTO39" s="37"/>
      <c r="OTP39" s="37"/>
      <c r="OTQ39" s="37"/>
      <c r="OTR39" s="37"/>
      <c r="OTS39" s="37"/>
      <c r="OTT39" s="37"/>
      <c r="OTU39" s="37"/>
      <c r="OTV39" s="37"/>
      <c r="OTW39" s="37"/>
      <c r="OTX39" s="37"/>
      <c r="OTY39" s="37"/>
      <c r="OTZ39" s="37"/>
      <c r="OUA39" s="37"/>
      <c r="OUB39" s="37"/>
      <c r="OUC39" s="33"/>
      <c r="OUD39" s="20"/>
      <c r="OUE39" s="20"/>
      <c r="OUF39" s="36"/>
      <c r="OUG39" s="37"/>
      <c r="OUH39" s="37"/>
      <c r="OUI39" s="37"/>
      <c r="OUJ39" s="37"/>
      <c r="OUK39" s="37"/>
      <c r="OUL39" s="37"/>
      <c r="OUM39" s="37"/>
      <c r="OUN39" s="37"/>
      <c r="OUO39" s="37"/>
      <c r="OUP39" s="37"/>
      <c r="OUQ39" s="37"/>
      <c r="OUR39" s="37"/>
      <c r="OUS39" s="37"/>
      <c r="OUT39" s="37"/>
      <c r="OUU39" s="37"/>
      <c r="OUV39" s="37"/>
      <c r="OUW39" s="37"/>
      <c r="OUX39" s="37"/>
      <c r="OUY39" s="33"/>
      <c r="OUZ39" s="20"/>
      <c r="OVA39" s="20"/>
      <c r="OVB39" s="36"/>
      <c r="OVC39" s="37"/>
      <c r="OVD39" s="37"/>
      <c r="OVE39" s="37"/>
      <c r="OVF39" s="37"/>
      <c r="OVG39" s="37"/>
      <c r="OVH39" s="37"/>
      <c r="OVI39" s="37"/>
      <c r="OVJ39" s="37"/>
      <c r="OVK39" s="37"/>
      <c r="OVL39" s="37"/>
      <c r="OVM39" s="37"/>
      <c r="OVN39" s="37"/>
      <c r="OVO39" s="37"/>
      <c r="OVP39" s="37"/>
      <c r="OVQ39" s="37"/>
      <c r="OVR39" s="37"/>
      <c r="OVS39" s="37"/>
      <c r="OVT39" s="37"/>
      <c r="OVU39" s="33"/>
      <c r="OVV39" s="20"/>
      <c r="OVW39" s="20"/>
      <c r="OVX39" s="36"/>
      <c r="OVY39" s="37"/>
      <c r="OVZ39" s="37"/>
      <c r="OWA39" s="37"/>
      <c r="OWB39" s="37"/>
      <c r="OWC39" s="37"/>
      <c r="OWD39" s="37"/>
      <c r="OWE39" s="37"/>
      <c r="OWF39" s="37"/>
      <c r="OWG39" s="37"/>
      <c r="OWH39" s="37"/>
      <c r="OWI39" s="37"/>
      <c r="OWJ39" s="37"/>
      <c r="OWK39" s="37"/>
      <c r="OWL39" s="37"/>
      <c r="OWM39" s="37"/>
      <c r="OWN39" s="37"/>
      <c r="OWO39" s="37"/>
      <c r="OWP39" s="37"/>
      <c r="OWQ39" s="33"/>
      <c r="OWR39" s="20"/>
      <c r="OWS39" s="20"/>
      <c r="OWT39" s="36"/>
      <c r="OWU39" s="37"/>
      <c r="OWV39" s="37"/>
      <c r="OWW39" s="37"/>
      <c r="OWX39" s="37"/>
      <c r="OWY39" s="37"/>
      <c r="OWZ39" s="37"/>
      <c r="OXA39" s="37"/>
      <c r="OXB39" s="37"/>
      <c r="OXC39" s="37"/>
      <c r="OXD39" s="37"/>
      <c r="OXE39" s="37"/>
      <c r="OXF39" s="37"/>
      <c r="OXG39" s="37"/>
      <c r="OXH39" s="37"/>
      <c r="OXI39" s="37"/>
      <c r="OXJ39" s="37"/>
      <c r="OXK39" s="37"/>
      <c r="OXL39" s="37"/>
      <c r="OXM39" s="33"/>
      <c r="OXN39" s="20"/>
      <c r="OXO39" s="20"/>
      <c r="OXP39" s="36"/>
      <c r="OXQ39" s="37"/>
      <c r="OXR39" s="37"/>
      <c r="OXS39" s="37"/>
      <c r="OXT39" s="37"/>
      <c r="OXU39" s="37"/>
      <c r="OXV39" s="37"/>
      <c r="OXW39" s="37"/>
      <c r="OXX39" s="37"/>
      <c r="OXY39" s="37"/>
      <c r="OXZ39" s="37"/>
      <c r="OYA39" s="37"/>
      <c r="OYB39" s="37"/>
      <c r="OYC39" s="37"/>
      <c r="OYD39" s="37"/>
      <c r="OYE39" s="37"/>
      <c r="OYF39" s="37"/>
      <c r="OYG39" s="37"/>
      <c r="OYH39" s="37"/>
      <c r="OYI39" s="33"/>
      <c r="OYJ39" s="20"/>
      <c r="OYK39" s="20"/>
      <c r="OYL39" s="36"/>
      <c r="OYM39" s="37"/>
      <c r="OYN39" s="37"/>
      <c r="OYO39" s="37"/>
      <c r="OYP39" s="37"/>
      <c r="OYQ39" s="37"/>
      <c r="OYR39" s="37"/>
      <c r="OYS39" s="37"/>
      <c r="OYT39" s="37"/>
      <c r="OYU39" s="37"/>
      <c r="OYV39" s="37"/>
      <c r="OYW39" s="37"/>
      <c r="OYX39" s="37"/>
      <c r="OYY39" s="37"/>
      <c r="OYZ39" s="37"/>
      <c r="OZA39" s="37"/>
      <c r="OZB39" s="37"/>
      <c r="OZC39" s="37"/>
      <c r="OZD39" s="37"/>
      <c r="OZE39" s="33"/>
      <c r="OZF39" s="20"/>
      <c r="OZG39" s="20"/>
      <c r="OZH39" s="36"/>
      <c r="OZI39" s="37"/>
      <c r="OZJ39" s="37"/>
      <c r="OZK39" s="37"/>
      <c r="OZL39" s="37"/>
      <c r="OZM39" s="37"/>
      <c r="OZN39" s="37"/>
      <c r="OZO39" s="37"/>
      <c r="OZP39" s="37"/>
      <c r="OZQ39" s="37"/>
      <c r="OZR39" s="37"/>
      <c r="OZS39" s="37"/>
      <c r="OZT39" s="37"/>
      <c r="OZU39" s="37"/>
      <c r="OZV39" s="37"/>
      <c r="OZW39" s="37"/>
      <c r="OZX39" s="37"/>
      <c r="OZY39" s="37"/>
      <c r="OZZ39" s="37"/>
      <c r="PAA39" s="33"/>
      <c r="PAB39" s="20"/>
      <c r="PAC39" s="20"/>
      <c r="PAD39" s="36"/>
      <c r="PAE39" s="37"/>
      <c r="PAF39" s="37"/>
      <c r="PAG39" s="37"/>
      <c r="PAH39" s="37"/>
      <c r="PAI39" s="37"/>
      <c r="PAJ39" s="37"/>
      <c r="PAK39" s="37"/>
      <c r="PAL39" s="37"/>
      <c r="PAM39" s="37"/>
      <c r="PAN39" s="37"/>
      <c r="PAO39" s="37"/>
      <c r="PAP39" s="37"/>
      <c r="PAQ39" s="37"/>
      <c r="PAR39" s="37"/>
      <c r="PAS39" s="37"/>
      <c r="PAT39" s="37"/>
      <c r="PAU39" s="37"/>
      <c r="PAV39" s="37"/>
      <c r="PAW39" s="33"/>
      <c r="PAX39" s="20"/>
      <c r="PAY39" s="20"/>
      <c r="PAZ39" s="36"/>
      <c r="PBA39" s="37"/>
      <c r="PBB39" s="37"/>
      <c r="PBC39" s="37"/>
      <c r="PBD39" s="37"/>
      <c r="PBE39" s="37"/>
      <c r="PBF39" s="37"/>
      <c r="PBG39" s="37"/>
      <c r="PBH39" s="37"/>
      <c r="PBI39" s="37"/>
      <c r="PBJ39" s="37"/>
      <c r="PBK39" s="37"/>
      <c r="PBL39" s="37"/>
      <c r="PBM39" s="37"/>
      <c r="PBN39" s="37"/>
      <c r="PBO39" s="37"/>
      <c r="PBP39" s="37"/>
      <c r="PBQ39" s="37"/>
      <c r="PBR39" s="37"/>
      <c r="PBS39" s="33"/>
      <c r="PBT39" s="20"/>
      <c r="PBU39" s="20"/>
      <c r="PBV39" s="36"/>
      <c r="PBW39" s="37"/>
      <c r="PBX39" s="37"/>
      <c r="PBY39" s="37"/>
      <c r="PBZ39" s="37"/>
      <c r="PCA39" s="37"/>
      <c r="PCB39" s="37"/>
      <c r="PCC39" s="37"/>
      <c r="PCD39" s="37"/>
      <c r="PCE39" s="37"/>
      <c r="PCF39" s="37"/>
      <c r="PCG39" s="37"/>
      <c r="PCH39" s="37"/>
      <c r="PCI39" s="37"/>
      <c r="PCJ39" s="37"/>
      <c r="PCK39" s="37"/>
      <c r="PCL39" s="37"/>
      <c r="PCM39" s="37"/>
      <c r="PCN39" s="37"/>
      <c r="PCO39" s="33"/>
      <c r="PCP39" s="20"/>
      <c r="PCQ39" s="20"/>
      <c r="PCR39" s="36"/>
      <c r="PCS39" s="37"/>
      <c r="PCT39" s="37"/>
      <c r="PCU39" s="37"/>
      <c r="PCV39" s="37"/>
      <c r="PCW39" s="37"/>
      <c r="PCX39" s="37"/>
      <c r="PCY39" s="37"/>
      <c r="PCZ39" s="37"/>
      <c r="PDA39" s="37"/>
      <c r="PDB39" s="37"/>
      <c r="PDC39" s="37"/>
      <c r="PDD39" s="37"/>
      <c r="PDE39" s="37"/>
      <c r="PDF39" s="37"/>
      <c r="PDG39" s="37"/>
      <c r="PDH39" s="37"/>
      <c r="PDI39" s="37"/>
      <c r="PDJ39" s="37"/>
      <c r="PDK39" s="33"/>
      <c r="PDL39" s="20"/>
      <c r="PDM39" s="20"/>
      <c r="PDN39" s="36"/>
      <c r="PDO39" s="37"/>
      <c r="PDP39" s="37"/>
      <c r="PDQ39" s="37"/>
      <c r="PDR39" s="37"/>
      <c r="PDS39" s="37"/>
      <c r="PDT39" s="37"/>
      <c r="PDU39" s="37"/>
      <c r="PDV39" s="37"/>
      <c r="PDW39" s="37"/>
      <c r="PDX39" s="37"/>
      <c r="PDY39" s="37"/>
      <c r="PDZ39" s="37"/>
      <c r="PEA39" s="37"/>
      <c r="PEB39" s="37"/>
      <c r="PEC39" s="37"/>
      <c r="PED39" s="37"/>
      <c r="PEE39" s="37"/>
      <c r="PEF39" s="37"/>
      <c r="PEG39" s="33"/>
      <c r="PEH39" s="20"/>
      <c r="PEI39" s="20"/>
      <c r="PEJ39" s="36"/>
      <c r="PEK39" s="37"/>
      <c r="PEL39" s="37"/>
      <c r="PEM39" s="37"/>
      <c r="PEN39" s="37"/>
      <c r="PEO39" s="37"/>
      <c r="PEP39" s="37"/>
      <c r="PEQ39" s="37"/>
      <c r="PER39" s="37"/>
      <c r="PES39" s="37"/>
      <c r="PET39" s="37"/>
      <c r="PEU39" s="37"/>
      <c r="PEV39" s="37"/>
      <c r="PEW39" s="37"/>
      <c r="PEX39" s="37"/>
      <c r="PEY39" s="37"/>
      <c r="PEZ39" s="37"/>
      <c r="PFA39" s="37"/>
      <c r="PFB39" s="37"/>
      <c r="PFC39" s="33"/>
      <c r="PFD39" s="20"/>
      <c r="PFE39" s="20"/>
      <c r="PFF39" s="36"/>
      <c r="PFG39" s="37"/>
      <c r="PFH39" s="37"/>
      <c r="PFI39" s="37"/>
      <c r="PFJ39" s="37"/>
      <c r="PFK39" s="37"/>
      <c r="PFL39" s="37"/>
      <c r="PFM39" s="37"/>
      <c r="PFN39" s="37"/>
      <c r="PFO39" s="37"/>
      <c r="PFP39" s="37"/>
      <c r="PFQ39" s="37"/>
      <c r="PFR39" s="37"/>
      <c r="PFS39" s="37"/>
      <c r="PFT39" s="37"/>
      <c r="PFU39" s="37"/>
      <c r="PFV39" s="37"/>
      <c r="PFW39" s="37"/>
      <c r="PFX39" s="37"/>
      <c r="PFY39" s="33"/>
      <c r="PFZ39" s="20"/>
      <c r="PGA39" s="20"/>
      <c r="PGB39" s="36"/>
      <c r="PGC39" s="37"/>
      <c r="PGD39" s="37"/>
      <c r="PGE39" s="37"/>
      <c r="PGF39" s="37"/>
      <c r="PGG39" s="37"/>
      <c r="PGH39" s="37"/>
      <c r="PGI39" s="37"/>
      <c r="PGJ39" s="37"/>
      <c r="PGK39" s="37"/>
      <c r="PGL39" s="37"/>
      <c r="PGM39" s="37"/>
      <c r="PGN39" s="37"/>
      <c r="PGO39" s="37"/>
      <c r="PGP39" s="37"/>
      <c r="PGQ39" s="37"/>
      <c r="PGR39" s="37"/>
      <c r="PGS39" s="37"/>
      <c r="PGT39" s="37"/>
      <c r="PGU39" s="33"/>
      <c r="PGV39" s="20"/>
      <c r="PGW39" s="20"/>
      <c r="PGX39" s="36"/>
      <c r="PGY39" s="37"/>
      <c r="PGZ39" s="37"/>
      <c r="PHA39" s="37"/>
      <c r="PHB39" s="37"/>
      <c r="PHC39" s="37"/>
      <c r="PHD39" s="37"/>
      <c r="PHE39" s="37"/>
      <c r="PHF39" s="37"/>
      <c r="PHG39" s="37"/>
      <c r="PHH39" s="37"/>
      <c r="PHI39" s="37"/>
      <c r="PHJ39" s="37"/>
      <c r="PHK39" s="37"/>
      <c r="PHL39" s="37"/>
      <c r="PHM39" s="37"/>
      <c r="PHN39" s="37"/>
      <c r="PHO39" s="37"/>
      <c r="PHP39" s="37"/>
      <c r="PHQ39" s="33"/>
      <c r="PHR39" s="20"/>
      <c r="PHS39" s="20"/>
      <c r="PHT39" s="36"/>
      <c r="PHU39" s="37"/>
      <c r="PHV39" s="37"/>
      <c r="PHW39" s="37"/>
      <c r="PHX39" s="37"/>
      <c r="PHY39" s="37"/>
      <c r="PHZ39" s="37"/>
      <c r="PIA39" s="37"/>
      <c r="PIB39" s="37"/>
      <c r="PIC39" s="37"/>
      <c r="PID39" s="37"/>
      <c r="PIE39" s="37"/>
      <c r="PIF39" s="37"/>
      <c r="PIG39" s="37"/>
      <c r="PIH39" s="37"/>
      <c r="PII39" s="37"/>
      <c r="PIJ39" s="37"/>
      <c r="PIK39" s="37"/>
      <c r="PIL39" s="37"/>
      <c r="PIM39" s="33"/>
      <c r="PIN39" s="20"/>
      <c r="PIO39" s="20"/>
      <c r="PIP39" s="36"/>
      <c r="PIQ39" s="37"/>
      <c r="PIR39" s="37"/>
      <c r="PIS39" s="37"/>
      <c r="PIT39" s="37"/>
      <c r="PIU39" s="37"/>
      <c r="PIV39" s="37"/>
      <c r="PIW39" s="37"/>
      <c r="PIX39" s="37"/>
      <c r="PIY39" s="37"/>
      <c r="PIZ39" s="37"/>
      <c r="PJA39" s="37"/>
      <c r="PJB39" s="37"/>
      <c r="PJC39" s="37"/>
      <c r="PJD39" s="37"/>
      <c r="PJE39" s="37"/>
      <c r="PJF39" s="37"/>
      <c r="PJG39" s="37"/>
      <c r="PJH39" s="37"/>
      <c r="PJI39" s="33"/>
      <c r="PJJ39" s="20"/>
      <c r="PJK39" s="20"/>
      <c r="PJL39" s="36"/>
      <c r="PJM39" s="37"/>
      <c r="PJN39" s="37"/>
      <c r="PJO39" s="37"/>
      <c r="PJP39" s="37"/>
      <c r="PJQ39" s="37"/>
      <c r="PJR39" s="37"/>
      <c r="PJS39" s="37"/>
      <c r="PJT39" s="37"/>
      <c r="PJU39" s="37"/>
      <c r="PJV39" s="37"/>
      <c r="PJW39" s="37"/>
      <c r="PJX39" s="37"/>
      <c r="PJY39" s="37"/>
      <c r="PJZ39" s="37"/>
      <c r="PKA39" s="37"/>
      <c r="PKB39" s="37"/>
      <c r="PKC39" s="37"/>
      <c r="PKD39" s="37"/>
      <c r="PKE39" s="33"/>
      <c r="PKF39" s="20"/>
      <c r="PKG39" s="20"/>
      <c r="PKH39" s="36"/>
      <c r="PKI39" s="37"/>
      <c r="PKJ39" s="37"/>
      <c r="PKK39" s="37"/>
      <c r="PKL39" s="37"/>
      <c r="PKM39" s="37"/>
      <c r="PKN39" s="37"/>
      <c r="PKO39" s="37"/>
      <c r="PKP39" s="37"/>
      <c r="PKQ39" s="37"/>
      <c r="PKR39" s="37"/>
      <c r="PKS39" s="37"/>
      <c r="PKT39" s="37"/>
      <c r="PKU39" s="37"/>
      <c r="PKV39" s="37"/>
      <c r="PKW39" s="37"/>
      <c r="PKX39" s="37"/>
      <c r="PKY39" s="37"/>
      <c r="PKZ39" s="37"/>
      <c r="PLA39" s="33"/>
      <c r="PLB39" s="20"/>
      <c r="PLC39" s="20"/>
      <c r="PLD39" s="36"/>
      <c r="PLE39" s="37"/>
      <c r="PLF39" s="37"/>
      <c r="PLG39" s="37"/>
      <c r="PLH39" s="37"/>
      <c r="PLI39" s="37"/>
      <c r="PLJ39" s="37"/>
      <c r="PLK39" s="37"/>
      <c r="PLL39" s="37"/>
      <c r="PLM39" s="37"/>
      <c r="PLN39" s="37"/>
      <c r="PLO39" s="37"/>
      <c r="PLP39" s="37"/>
      <c r="PLQ39" s="37"/>
      <c r="PLR39" s="37"/>
      <c r="PLS39" s="37"/>
      <c r="PLT39" s="37"/>
      <c r="PLU39" s="37"/>
      <c r="PLV39" s="37"/>
      <c r="PLW39" s="33"/>
      <c r="PLX39" s="20"/>
      <c r="PLY39" s="20"/>
      <c r="PLZ39" s="36"/>
      <c r="PMA39" s="37"/>
      <c r="PMB39" s="37"/>
      <c r="PMC39" s="37"/>
      <c r="PMD39" s="37"/>
      <c r="PME39" s="37"/>
      <c r="PMF39" s="37"/>
      <c r="PMG39" s="37"/>
      <c r="PMH39" s="37"/>
      <c r="PMI39" s="37"/>
      <c r="PMJ39" s="37"/>
      <c r="PMK39" s="37"/>
      <c r="PML39" s="37"/>
      <c r="PMM39" s="37"/>
      <c r="PMN39" s="37"/>
      <c r="PMO39" s="37"/>
      <c r="PMP39" s="37"/>
      <c r="PMQ39" s="37"/>
      <c r="PMR39" s="37"/>
      <c r="PMS39" s="33"/>
      <c r="PMT39" s="20"/>
      <c r="PMU39" s="20"/>
      <c r="PMV39" s="36"/>
      <c r="PMW39" s="37"/>
      <c r="PMX39" s="37"/>
      <c r="PMY39" s="37"/>
      <c r="PMZ39" s="37"/>
      <c r="PNA39" s="37"/>
      <c r="PNB39" s="37"/>
      <c r="PNC39" s="37"/>
      <c r="PND39" s="37"/>
      <c r="PNE39" s="37"/>
      <c r="PNF39" s="37"/>
      <c r="PNG39" s="37"/>
      <c r="PNH39" s="37"/>
      <c r="PNI39" s="37"/>
      <c r="PNJ39" s="37"/>
      <c r="PNK39" s="37"/>
      <c r="PNL39" s="37"/>
      <c r="PNM39" s="37"/>
      <c r="PNN39" s="37"/>
      <c r="PNO39" s="33"/>
      <c r="PNP39" s="20"/>
      <c r="PNQ39" s="20"/>
      <c r="PNR39" s="36"/>
      <c r="PNS39" s="37"/>
      <c r="PNT39" s="37"/>
      <c r="PNU39" s="37"/>
      <c r="PNV39" s="37"/>
      <c r="PNW39" s="37"/>
      <c r="PNX39" s="37"/>
      <c r="PNY39" s="37"/>
      <c r="PNZ39" s="37"/>
      <c r="POA39" s="37"/>
      <c r="POB39" s="37"/>
      <c r="POC39" s="37"/>
      <c r="POD39" s="37"/>
      <c r="POE39" s="37"/>
      <c r="POF39" s="37"/>
      <c r="POG39" s="37"/>
      <c r="POH39" s="37"/>
      <c r="POI39" s="37"/>
      <c r="POJ39" s="37"/>
      <c r="POK39" s="33"/>
      <c r="POL39" s="20"/>
      <c r="POM39" s="20"/>
      <c r="PON39" s="36"/>
      <c r="POO39" s="37"/>
      <c r="POP39" s="37"/>
      <c r="POQ39" s="37"/>
      <c r="POR39" s="37"/>
      <c r="POS39" s="37"/>
      <c r="POT39" s="37"/>
      <c r="POU39" s="37"/>
      <c r="POV39" s="37"/>
      <c r="POW39" s="37"/>
      <c r="POX39" s="37"/>
      <c r="POY39" s="37"/>
      <c r="POZ39" s="37"/>
      <c r="PPA39" s="37"/>
      <c r="PPB39" s="37"/>
      <c r="PPC39" s="37"/>
      <c r="PPD39" s="37"/>
      <c r="PPE39" s="37"/>
      <c r="PPF39" s="37"/>
      <c r="PPG39" s="33"/>
      <c r="PPH39" s="20"/>
      <c r="PPI39" s="20"/>
      <c r="PPJ39" s="36"/>
      <c r="PPK39" s="37"/>
      <c r="PPL39" s="37"/>
      <c r="PPM39" s="37"/>
      <c r="PPN39" s="37"/>
      <c r="PPO39" s="37"/>
      <c r="PPP39" s="37"/>
      <c r="PPQ39" s="37"/>
      <c r="PPR39" s="37"/>
      <c r="PPS39" s="37"/>
      <c r="PPT39" s="37"/>
      <c r="PPU39" s="37"/>
      <c r="PPV39" s="37"/>
      <c r="PPW39" s="37"/>
      <c r="PPX39" s="37"/>
      <c r="PPY39" s="37"/>
      <c r="PPZ39" s="37"/>
      <c r="PQA39" s="37"/>
      <c r="PQB39" s="37"/>
      <c r="PQC39" s="33"/>
      <c r="PQD39" s="20"/>
      <c r="PQE39" s="20"/>
      <c r="PQF39" s="36"/>
      <c r="PQG39" s="37"/>
      <c r="PQH39" s="37"/>
      <c r="PQI39" s="37"/>
      <c r="PQJ39" s="37"/>
      <c r="PQK39" s="37"/>
      <c r="PQL39" s="37"/>
      <c r="PQM39" s="37"/>
      <c r="PQN39" s="37"/>
      <c r="PQO39" s="37"/>
      <c r="PQP39" s="37"/>
      <c r="PQQ39" s="37"/>
      <c r="PQR39" s="37"/>
      <c r="PQS39" s="37"/>
      <c r="PQT39" s="37"/>
      <c r="PQU39" s="37"/>
      <c r="PQV39" s="37"/>
      <c r="PQW39" s="37"/>
      <c r="PQX39" s="37"/>
      <c r="PQY39" s="33"/>
      <c r="PQZ39" s="20"/>
      <c r="PRA39" s="20"/>
      <c r="PRB39" s="36"/>
      <c r="PRC39" s="37"/>
      <c r="PRD39" s="37"/>
      <c r="PRE39" s="37"/>
      <c r="PRF39" s="37"/>
      <c r="PRG39" s="37"/>
      <c r="PRH39" s="37"/>
      <c r="PRI39" s="37"/>
      <c r="PRJ39" s="37"/>
      <c r="PRK39" s="37"/>
      <c r="PRL39" s="37"/>
      <c r="PRM39" s="37"/>
      <c r="PRN39" s="37"/>
      <c r="PRO39" s="37"/>
      <c r="PRP39" s="37"/>
      <c r="PRQ39" s="37"/>
      <c r="PRR39" s="37"/>
      <c r="PRS39" s="37"/>
      <c r="PRT39" s="37"/>
      <c r="PRU39" s="33"/>
      <c r="PRV39" s="20"/>
      <c r="PRW39" s="20"/>
      <c r="PRX39" s="36"/>
      <c r="PRY39" s="37"/>
      <c r="PRZ39" s="37"/>
      <c r="PSA39" s="37"/>
      <c r="PSB39" s="37"/>
      <c r="PSC39" s="37"/>
      <c r="PSD39" s="37"/>
      <c r="PSE39" s="37"/>
      <c r="PSF39" s="37"/>
      <c r="PSG39" s="37"/>
      <c r="PSH39" s="37"/>
      <c r="PSI39" s="37"/>
      <c r="PSJ39" s="37"/>
      <c r="PSK39" s="37"/>
      <c r="PSL39" s="37"/>
      <c r="PSM39" s="37"/>
      <c r="PSN39" s="37"/>
      <c r="PSO39" s="37"/>
      <c r="PSP39" s="37"/>
      <c r="PSQ39" s="33"/>
      <c r="PSR39" s="20"/>
      <c r="PSS39" s="20"/>
      <c r="PST39" s="36"/>
      <c r="PSU39" s="37"/>
      <c r="PSV39" s="37"/>
      <c r="PSW39" s="37"/>
      <c r="PSX39" s="37"/>
      <c r="PSY39" s="37"/>
      <c r="PSZ39" s="37"/>
      <c r="PTA39" s="37"/>
      <c r="PTB39" s="37"/>
      <c r="PTC39" s="37"/>
      <c r="PTD39" s="37"/>
      <c r="PTE39" s="37"/>
      <c r="PTF39" s="37"/>
      <c r="PTG39" s="37"/>
      <c r="PTH39" s="37"/>
      <c r="PTI39" s="37"/>
      <c r="PTJ39" s="37"/>
      <c r="PTK39" s="37"/>
      <c r="PTL39" s="37"/>
      <c r="PTM39" s="33"/>
      <c r="PTN39" s="20"/>
      <c r="PTO39" s="20"/>
      <c r="PTP39" s="36"/>
      <c r="PTQ39" s="37"/>
      <c r="PTR39" s="37"/>
      <c r="PTS39" s="37"/>
      <c r="PTT39" s="37"/>
      <c r="PTU39" s="37"/>
      <c r="PTV39" s="37"/>
      <c r="PTW39" s="37"/>
      <c r="PTX39" s="37"/>
      <c r="PTY39" s="37"/>
      <c r="PTZ39" s="37"/>
      <c r="PUA39" s="37"/>
      <c r="PUB39" s="37"/>
      <c r="PUC39" s="37"/>
      <c r="PUD39" s="37"/>
      <c r="PUE39" s="37"/>
      <c r="PUF39" s="37"/>
      <c r="PUG39" s="37"/>
      <c r="PUH39" s="37"/>
      <c r="PUI39" s="33"/>
      <c r="PUJ39" s="20"/>
      <c r="PUK39" s="20"/>
      <c r="PUL39" s="36"/>
      <c r="PUM39" s="37"/>
      <c r="PUN39" s="37"/>
      <c r="PUO39" s="37"/>
      <c r="PUP39" s="37"/>
      <c r="PUQ39" s="37"/>
      <c r="PUR39" s="37"/>
      <c r="PUS39" s="37"/>
      <c r="PUT39" s="37"/>
      <c r="PUU39" s="37"/>
      <c r="PUV39" s="37"/>
      <c r="PUW39" s="37"/>
      <c r="PUX39" s="37"/>
      <c r="PUY39" s="37"/>
      <c r="PUZ39" s="37"/>
      <c r="PVA39" s="37"/>
      <c r="PVB39" s="37"/>
      <c r="PVC39" s="37"/>
      <c r="PVD39" s="37"/>
      <c r="PVE39" s="33"/>
      <c r="PVF39" s="20"/>
      <c r="PVG39" s="20"/>
      <c r="PVH39" s="36"/>
      <c r="PVI39" s="37"/>
      <c r="PVJ39" s="37"/>
      <c r="PVK39" s="37"/>
      <c r="PVL39" s="37"/>
      <c r="PVM39" s="37"/>
      <c r="PVN39" s="37"/>
      <c r="PVO39" s="37"/>
      <c r="PVP39" s="37"/>
      <c r="PVQ39" s="37"/>
      <c r="PVR39" s="37"/>
      <c r="PVS39" s="37"/>
      <c r="PVT39" s="37"/>
      <c r="PVU39" s="37"/>
      <c r="PVV39" s="37"/>
      <c r="PVW39" s="37"/>
      <c r="PVX39" s="37"/>
      <c r="PVY39" s="37"/>
      <c r="PVZ39" s="37"/>
      <c r="PWA39" s="33"/>
      <c r="PWB39" s="20"/>
      <c r="PWC39" s="20"/>
      <c r="PWD39" s="36"/>
      <c r="PWE39" s="37"/>
      <c r="PWF39" s="37"/>
      <c r="PWG39" s="37"/>
      <c r="PWH39" s="37"/>
      <c r="PWI39" s="37"/>
      <c r="PWJ39" s="37"/>
      <c r="PWK39" s="37"/>
      <c r="PWL39" s="37"/>
      <c r="PWM39" s="37"/>
      <c r="PWN39" s="37"/>
      <c r="PWO39" s="37"/>
      <c r="PWP39" s="37"/>
      <c r="PWQ39" s="37"/>
      <c r="PWR39" s="37"/>
      <c r="PWS39" s="37"/>
      <c r="PWT39" s="37"/>
      <c r="PWU39" s="37"/>
      <c r="PWV39" s="37"/>
      <c r="PWW39" s="33"/>
      <c r="PWX39" s="20"/>
      <c r="PWY39" s="20"/>
      <c r="PWZ39" s="36"/>
      <c r="PXA39" s="37"/>
      <c r="PXB39" s="37"/>
      <c r="PXC39" s="37"/>
      <c r="PXD39" s="37"/>
      <c r="PXE39" s="37"/>
      <c r="PXF39" s="37"/>
      <c r="PXG39" s="37"/>
      <c r="PXH39" s="37"/>
      <c r="PXI39" s="37"/>
      <c r="PXJ39" s="37"/>
      <c r="PXK39" s="37"/>
      <c r="PXL39" s="37"/>
      <c r="PXM39" s="37"/>
      <c r="PXN39" s="37"/>
      <c r="PXO39" s="37"/>
      <c r="PXP39" s="37"/>
      <c r="PXQ39" s="37"/>
      <c r="PXR39" s="37"/>
      <c r="PXS39" s="33"/>
      <c r="PXT39" s="20"/>
      <c r="PXU39" s="20"/>
      <c r="PXV39" s="36"/>
      <c r="PXW39" s="37"/>
      <c r="PXX39" s="37"/>
      <c r="PXY39" s="37"/>
      <c r="PXZ39" s="37"/>
      <c r="PYA39" s="37"/>
      <c r="PYB39" s="37"/>
      <c r="PYC39" s="37"/>
      <c r="PYD39" s="37"/>
      <c r="PYE39" s="37"/>
      <c r="PYF39" s="37"/>
      <c r="PYG39" s="37"/>
      <c r="PYH39" s="37"/>
      <c r="PYI39" s="37"/>
      <c r="PYJ39" s="37"/>
      <c r="PYK39" s="37"/>
      <c r="PYL39" s="37"/>
      <c r="PYM39" s="37"/>
      <c r="PYN39" s="37"/>
      <c r="PYO39" s="33"/>
      <c r="PYP39" s="20"/>
      <c r="PYQ39" s="20"/>
      <c r="PYR39" s="36"/>
      <c r="PYS39" s="37"/>
      <c r="PYT39" s="37"/>
      <c r="PYU39" s="37"/>
      <c r="PYV39" s="37"/>
      <c r="PYW39" s="37"/>
      <c r="PYX39" s="37"/>
      <c r="PYY39" s="37"/>
      <c r="PYZ39" s="37"/>
      <c r="PZA39" s="37"/>
      <c r="PZB39" s="37"/>
      <c r="PZC39" s="37"/>
      <c r="PZD39" s="37"/>
      <c r="PZE39" s="37"/>
      <c r="PZF39" s="37"/>
      <c r="PZG39" s="37"/>
      <c r="PZH39" s="37"/>
      <c r="PZI39" s="37"/>
      <c r="PZJ39" s="37"/>
      <c r="PZK39" s="33"/>
      <c r="PZL39" s="20"/>
      <c r="PZM39" s="20"/>
      <c r="PZN39" s="36"/>
      <c r="PZO39" s="37"/>
      <c r="PZP39" s="37"/>
      <c r="PZQ39" s="37"/>
      <c r="PZR39" s="37"/>
      <c r="PZS39" s="37"/>
      <c r="PZT39" s="37"/>
      <c r="PZU39" s="37"/>
      <c r="PZV39" s="37"/>
      <c r="PZW39" s="37"/>
      <c r="PZX39" s="37"/>
      <c r="PZY39" s="37"/>
      <c r="PZZ39" s="37"/>
      <c r="QAA39" s="37"/>
      <c r="QAB39" s="37"/>
      <c r="QAC39" s="37"/>
      <c r="QAD39" s="37"/>
      <c r="QAE39" s="37"/>
      <c r="QAF39" s="37"/>
      <c r="QAG39" s="33"/>
      <c r="QAH39" s="20"/>
      <c r="QAI39" s="20"/>
      <c r="QAJ39" s="36"/>
      <c r="QAK39" s="37"/>
      <c r="QAL39" s="37"/>
      <c r="QAM39" s="37"/>
      <c r="QAN39" s="37"/>
      <c r="QAO39" s="37"/>
      <c r="QAP39" s="37"/>
      <c r="QAQ39" s="37"/>
      <c r="QAR39" s="37"/>
      <c r="QAS39" s="37"/>
      <c r="QAT39" s="37"/>
      <c r="QAU39" s="37"/>
      <c r="QAV39" s="37"/>
      <c r="QAW39" s="37"/>
      <c r="QAX39" s="37"/>
      <c r="QAY39" s="37"/>
      <c r="QAZ39" s="37"/>
      <c r="QBA39" s="37"/>
      <c r="QBB39" s="37"/>
      <c r="QBC39" s="33"/>
      <c r="QBD39" s="20"/>
      <c r="QBE39" s="20"/>
      <c r="QBF39" s="36"/>
      <c r="QBG39" s="37"/>
      <c r="QBH39" s="37"/>
      <c r="QBI39" s="37"/>
      <c r="QBJ39" s="37"/>
      <c r="QBK39" s="37"/>
      <c r="QBL39" s="37"/>
      <c r="QBM39" s="37"/>
      <c r="QBN39" s="37"/>
      <c r="QBO39" s="37"/>
      <c r="QBP39" s="37"/>
      <c r="QBQ39" s="37"/>
      <c r="QBR39" s="37"/>
      <c r="QBS39" s="37"/>
      <c r="QBT39" s="37"/>
      <c r="QBU39" s="37"/>
      <c r="QBV39" s="37"/>
      <c r="QBW39" s="37"/>
      <c r="QBX39" s="37"/>
      <c r="QBY39" s="33"/>
      <c r="QBZ39" s="20"/>
      <c r="QCA39" s="20"/>
      <c r="QCB39" s="36"/>
      <c r="QCC39" s="37"/>
      <c r="QCD39" s="37"/>
      <c r="QCE39" s="37"/>
      <c r="QCF39" s="37"/>
      <c r="QCG39" s="37"/>
      <c r="QCH39" s="37"/>
      <c r="QCI39" s="37"/>
      <c r="QCJ39" s="37"/>
      <c r="QCK39" s="37"/>
      <c r="QCL39" s="37"/>
      <c r="QCM39" s="37"/>
      <c r="QCN39" s="37"/>
      <c r="QCO39" s="37"/>
      <c r="QCP39" s="37"/>
      <c r="QCQ39" s="37"/>
      <c r="QCR39" s="37"/>
      <c r="QCS39" s="37"/>
      <c r="QCT39" s="37"/>
      <c r="QCU39" s="33"/>
      <c r="QCV39" s="20"/>
      <c r="QCW39" s="20"/>
      <c r="QCX39" s="36"/>
      <c r="QCY39" s="37"/>
      <c r="QCZ39" s="37"/>
      <c r="QDA39" s="37"/>
      <c r="QDB39" s="37"/>
      <c r="QDC39" s="37"/>
      <c r="QDD39" s="37"/>
      <c r="QDE39" s="37"/>
      <c r="QDF39" s="37"/>
      <c r="QDG39" s="37"/>
      <c r="QDH39" s="37"/>
      <c r="QDI39" s="37"/>
      <c r="QDJ39" s="37"/>
      <c r="QDK39" s="37"/>
      <c r="QDL39" s="37"/>
      <c r="QDM39" s="37"/>
      <c r="QDN39" s="37"/>
      <c r="QDO39" s="37"/>
      <c r="QDP39" s="37"/>
      <c r="QDQ39" s="33"/>
      <c r="QDR39" s="20"/>
      <c r="QDS39" s="20"/>
      <c r="QDT39" s="36"/>
      <c r="QDU39" s="37"/>
      <c r="QDV39" s="37"/>
      <c r="QDW39" s="37"/>
      <c r="QDX39" s="37"/>
      <c r="QDY39" s="37"/>
      <c r="QDZ39" s="37"/>
      <c r="QEA39" s="37"/>
      <c r="QEB39" s="37"/>
      <c r="QEC39" s="37"/>
      <c r="QED39" s="37"/>
      <c r="QEE39" s="37"/>
      <c r="QEF39" s="37"/>
      <c r="QEG39" s="37"/>
      <c r="QEH39" s="37"/>
      <c r="QEI39" s="37"/>
      <c r="QEJ39" s="37"/>
      <c r="QEK39" s="37"/>
      <c r="QEL39" s="37"/>
      <c r="QEM39" s="33"/>
      <c r="QEN39" s="20"/>
      <c r="QEO39" s="20"/>
      <c r="QEP39" s="36"/>
      <c r="QEQ39" s="37"/>
      <c r="QER39" s="37"/>
      <c r="QES39" s="37"/>
      <c r="QET39" s="37"/>
      <c r="QEU39" s="37"/>
      <c r="QEV39" s="37"/>
      <c r="QEW39" s="37"/>
      <c r="QEX39" s="37"/>
      <c r="QEY39" s="37"/>
      <c r="QEZ39" s="37"/>
      <c r="QFA39" s="37"/>
      <c r="QFB39" s="37"/>
      <c r="QFC39" s="37"/>
      <c r="QFD39" s="37"/>
      <c r="QFE39" s="37"/>
      <c r="QFF39" s="37"/>
      <c r="QFG39" s="37"/>
      <c r="QFH39" s="37"/>
      <c r="QFI39" s="33"/>
      <c r="QFJ39" s="20"/>
      <c r="QFK39" s="20"/>
      <c r="QFL39" s="36"/>
      <c r="QFM39" s="37"/>
      <c r="QFN39" s="37"/>
      <c r="QFO39" s="37"/>
      <c r="QFP39" s="37"/>
      <c r="QFQ39" s="37"/>
      <c r="QFR39" s="37"/>
      <c r="QFS39" s="37"/>
      <c r="QFT39" s="37"/>
      <c r="QFU39" s="37"/>
      <c r="QFV39" s="37"/>
      <c r="QFW39" s="37"/>
      <c r="QFX39" s="37"/>
      <c r="QFY39" s="37"/>
      <c r="QFZ39" s="37"/>
      <c r="QGA39" s="37"/>
      <c r="QGB39" s="37"/>
      <c r="QGC39" s="37"/>
      <c r="QGD39" s="37"/>
      <c r="QGE39" s="33"/>
      <c r="QGF39" s="20"/>
      <c r="QGG39" s="20"/>
      <c r="QGH39" s="36"/>
      <c r="QGI39" s="37"/>
      <c r="QGJ39" s="37"/>
      <c r="QGK39" s="37"/>
      <c r="QGL39" s="37"/>
      <c r="QGM39" s="37"/>
      <c r="QGN39" s="37"/>
      <c r="QGO39" s="37"/>
      <c r="QGP39" s="37"/>
      <c r="QGQ39" s="37"/>
      <c r="QGR39" s="37"/>
      <c r="QGS39" s="37"/>
      <c r="QGT39" s="37"/>
      <c r="QGU39" s="37"/>
      <c r="QGV39" s="37"/>
      <c r="QGW39" s="37"/>
      <c r="QGX39" s="37"/>
      <c r="QGY39" s="37"/>
      <c r="QGZ39" s="37"/>
      <c r="QHA39" s="33"/>
      <c r="QHB39" s="20"/>
      <c r="QHC39" s="20"/>
      <c r="QHD39" s="36"/>
      <c r="QHE39" s="37"/>
      <c r="QHF39" s="37"/>
      <c r="QHG39" s="37"/>
      <c r="QHH39" s="37"/>
      <c r="QHI39" s="37"/>
      <c r="QHJ39" s="37"/>
      <c r="QHK39" s="37"/>
      <c r="QHL39" s="37"/>
      <c r="QHM39" s="37"/>
      <c r="QHN39" s="37"/>
      <c r="QHO39" s="37"/>
      <c r="QHP39" s="37"/>
      <c r="QHQ39" s="37"/>
      <c r="QHR39" s="37"/>
      <c r="QHS39" s="37"/>
      <c r="QHT39" s="37"/>
      <c r="QHU39" s="37"/>
      <c r="QHV39" s="37"/>
      <c r="QHW39" s="33"/>
      <c r="QHX39" s="20"/>
      <c r="QHY39" s="20"/>
      <c r="QHZ39" s="36"/>
      <c r="QIA39" s="37"/>
      <c r="QIB39" s="37"/>
      <c r="QIC39" s="37"/>
      <c r="QID39" s="37"/>
      <c r="QIE39" s="37"/>
      <c r="QIF39" s="37"/>
      <c r="QIG39" s="37"/>
      <c r="QIH39" s="37"/>
      <c r="QII39" s="37"/>
      <c r="QIJ39" s="37"/>
      <c r="QIK39" s="37"/>
      <c r="QIL39" s="37"/>
      <c r="QIM39" s="37"/>
      <c r="QIN39" s="37"/>
      <c r="QIO39" s="37"/>
      <c r="QIP39" s="37"/>
      <c r="QIQ39" s="37"/>
      <c r="QIR39" s="37"/>
      <c r="QIS39" s="33"/>
      <c r="QIT39" s="20"/>
      <c r="QIU39" s="20"/>
      <c r="QIV39" s="36"/>
      <c r="QIW39" s="37"/>
      <c r="QIX39" s="37"/>
      <c r="QIY39" s="37"/>
      <c r="QIZ39" s="37"/>
      <c r="QJA39" s="37"/>
      <c r="QJB39" s="37"/>
      <c r="QJC39" s="37"/>
      <c r="QJD39" s="37"/>
      <c r="QJE39" s="37"/>
      <c r="QJF39" s="37"/>
      <c r="QJG39" s="37"/>
      <c r="QJH39" s="37"/>
      <c r="QJI39" s="37"/>
      <c r="QJJ39" s="37"/>
      <c r="QJK39" s="37"/>
      <c r="QJL39" s="37"/>
      <c r="QJM39" s="37"/>
      <c r="QJN39" s="37"/>
      <c r="QJO39" s="33"/>
      <c r="QJP39" s="20"/>
      <c r="QJQ39" s="20"/>
      <c r="QJR39" s="36"/>
      <c r="QJS39" s="37"/>
      <c r="QJT39" s="37"/>
      <c r="QJU39" s="37"/>
      <c r="QJV39" s="37"/>
      <c r="QJW39" s="37"/>
      <c r="QJX39" s="37"/>
      <c r="QJY39" s="37"/>
      <c r="QJZ39" s="37"/>
      <c r="QKA39" s="37"/>
      <c r="QKB39" s="37"/>
      <c r="QKC39" s="37"/>
      <c r="QKD39" s="37"/>
      <c r="QKE39" s="37"/>
      <c r="QKF39" s="37"/>
      <c r="QKG39" s="37"/>
      <c r="QKH39" s="37"/>
      <c r="QKI39" s="37"/>
      <c r="QKJ39" s="37"/>
      <c r="QKK39" s="33"/>
      <c r="QKL39" s="20"/>
      <c r="QKM39" s="20"/>
      <c r="QKN39" s="36"/>
      <c r="QKO39" s="37"/>
      <c r="QKP39" s="37"/>
      <c r="QKQ39" s="37"/>
      <c r="QKR39" s="37"/>
      <c r="QKS39" s="37"/>
      <c r="QKT39" s="37"/>
      <c r="QKU39" s="37"/>
      <c r="QKV39" s="37"/>
      <c r="QKW39" s="37"/>
      <c r="QKX39" s="37"/>
      <c r="QKY39" s="37"/>
      <c r="QKZ39" s="37"/>
      <c r="QLA39" s="37"/>
      <c r="QLB39" s="37"/>
      <c r="QLC39" s="37"/>
      <c r="QLD39" s="37"/>
      <c r="QLE39" s="37"/>
      <c r="QLF39" s="37"/>
      <c r="QLG39" s="33"/>
      <c r="QLH39" s="20"/>
      <c r="QLI39" s="20"/>
      <c r="QLJ39" s="36"/>
      <c r="QLK39" s="37"/>
      <c r="QLL39" s="37"/>
      <c r="QLM39" s="37"/>
      <c r="QLN39" s="37"/>
      <c r="QLO39" s="37"/>
      <c r="QLP39" s="37"/>
      <c r="QLQ39" s="37"/>
      <c r="QLR39" s="37"/>
      <c r="QLS39" s="37"/>
      <c r="QLT39" s="37"/>
      <c r="QLU39" s="37"/>
      <c r="QLV39" s="37"/>
      <c r="QLW39" s="37"/>
      <c r="QLX39" s="37"/>
      <c r="QLY39" s="37"/>
      <c r="QLZ39" s="37"/>
      <c r="QMA39" s="37"/>
      <c r="QMB39" s="37"/>
      <c r="QMC39" s="33"/>
      <c r="QMD39" s="20"/>
      <c r="QME39" s="20"/>
      <c r="QMF39" s="36"/>
      <c r="QMG39" s="37"/>
      <c r="QMH39" s="37"/>
      <c r="QMI39" s="37"/>
      <c r="QMJ39" s="37"/>
      <c r="QMK39" s="37"/>
      <c r="QML39" s="37"/>
      <c r="QMM39" s="37"/>
      <c r="QMN39" s="37"/>
      <c r="QMO39" s="37"/>
      <c r="QMP39" s="37"/>
      <c r="QMQ39" s="37"/>
      <c r="QMR39" s="37"/>
      <c r="QMS39" s="37"/>
      <c r="QMT39" s="37"/>
      <c r="QMU39" s="37"/>
      <c r="QMV39" s="37"/>
      <c r="QMW39" s="37"/>
      <c r="QMX39" s="37"/>
      <c r="QMY39" s="33"/>
      <c r="QMZ39" s="20"/>
      <c r="QNA39" s="20"/>
      <c r="QNB39" s="36"/>
      <c r="QNC39" s="37"/>
      <c r="QND39" s="37"/>
      <c r="QNE39" s="37"/>
      <c r="QNF39" s="37"/>
      <c r="QNG39" s="37"/>
      <c r="QNH39" s="37"/>
      <c r="QNI39" s="37"/>
      <c r="QNJ39" s="37"/>
      <c r="QNK39" s="37"/>
      <c r="QNL39" s="37"/>
      <c r="QNM39" s="37"/>
      <c r="QNN39" s="37"/>
      <c r="QNO39" s="37"/>
      <c r="QNP39" s="37"/>
      <c r="QNQ39" s="37"/>
      <c r="QNR39" s="37"/>
      <c r="QNS39" s="37"/>
      <c r="QNT39" s="37"/>
      <c r="QNU39" s="33"/>
      <c r="QNV39" s="20"/>
      <c r="QNW39" s="20"/>
      <c r="QNX39" s="36"/>
      <c r="QNY39" s="37"/>
      <c r="QNZ39" s="37"/>
      <c r="QOA39" s="37"/>
      <c r="QOB39" s="37"/>
      <c r="QOC39" s="37"/>
      <c r="QOD39" s="37"/>
      <c r="QOE39" s="37"/>
      <c r="QOF39" s="37"/>
      <c r="QOG39" s="37"/>
      <c r="QOH39" s="37"/>
      <c r="QOI39" s="37"/>
      <c r="QOJ39" s="37"/>
      <c r="QOK39" s="37"/>
      <c r="QOL39" s="37"/>
      <c r="QOM39" s="37"/>
      <c r="QON39" s="37"/>
      <c r="QOO39" s="37"/>
      <c r="QOP39" s="37"/>
      <c r="QOQ39" s="33"/>
      <c r="QOR39" s="20"/>
      <c r="QOS39" s="20"/>
      <c r="QOT39" s="36"/>
      <c r="QOU39" s="37"/>
      <c r="QOV39" s="37"/>
      <c r="QOW39" s="37"/>
      <c r="QOX39" s="37"/>
      <c r="QOY39" s="37"/>
      <c r="QOZ39" s="37"/>
      <c r="QPA39" s="37"/>
      <c r="QPB39" s="37"/>
      <c r="QPC39" s="37"/>
      <c r="QPD39" s="37"/>
      <c r="QPE39" s="37"/>
      <c r="QPF39" s="37"/>
      <c r="QPG39" s="37"/>
      <c r="QPH39" s="37"/>
      <c r="QPI39" s="37"/>
      <c r="QPJ39" s="37"/>
      <c r="QPK39" s="37"/>
      <c r="QPL39" s="37"/>
      <c r="QPM39" s="33"/>
      <c r="QPN39" s="20"/>
      <c r="QPO39" s="20"/>
      <c r="QPP39" s="36"/>
      <c r="QPQ39" s="37"/>
      <c r="QPR39" s="37"/>
      <c r="QPS39" s="37"/>
      <c r="QPT39" s="37"/>
      <c r="QPU39" s="37"/>
      <c r="QPV39" s="37"/>
      <c r="QPW39" s="37"/>
      <c r="QPX39" s="37"/>
      <c r="QPY39" s="37"/>
      <c r="QPZ39" s="37"/>
      <c r="QQA39" s="37"/>
      <c r="QQB39" s="37"/>
      <c r="QQC39" s="37"/>
      <c r="QQD39" s="37"/>
      <c r="QQE39" s="37"/>
      <c r="QQF39" s="37"/>
      <c r="QQG39" s="37"/>
      <c r="QQH39" s="37"/>
      <c r="QQI39" s="33"/>
      <c r="QQJ39" s="20"/>
      <c r="QQK39" s="20"/>
      <c r="QQL39" s="36"/>
      <c r="QQM39" s="37"/>
      <c r="QQN39" s="37"/>
      <c r="QQO39" s="37"/>
      <c r="QQP39" s="37"/>
      <c r="QQQ39" s="37"/>
      <c r="QQR39" s="37"/>
      <c r="QQS39" s="37"/>
      <c r="QQT39" s="37"/>
      <c r="QQU39" s="37"/>
      <c r="QQV39" s="37"/>
      <c r="QQW39" s="37"/>
      <c r="QQX39" s="37"/>
      <c r="QQY39" s="37"/>
      <c r="QQZ39" s="37"/>
      <c r="QRA39" s="37"/>
      <c r="QRB39" s="37"/>
      <c r="QRC39" s="37"/>
      <c r="QRD39" s="37"/>
      <c r="QRE39" s="33"/>
      <c r="QRF39" s="20"/>
      <c r="QRG39" s="20"/>
      <c r="QRH39" s="36"/>
      <c r="QRI39" s="37"/>
      <c r="QRJ39" s="37"/>
      <c r="QRK39" s="37"/>
      <c r="QRL39" s="37"/>
      <c r="QRM39" s="37"/>
      <c r="QRN39" s="37"/>
      <c r="QRO39" s="37"/>
      <c r="QRP39" s="37"/>
      <c r="QRQ39" s="37"/>
      <c r="QRR39" s="37"/>
      <c r="QRS39" s="37"/>
      <c r="QRT39" s="37"/>
      <c r="QRU39" s="37"/>
      <c r="QRV39" s="37"/>
      <c r="QRW39" s="37"/>
      <c r="QRX39" s="37"/>
      <c r="QRY39" s="37"/>
      <c r="QRZ39" s="37"/>
      <c r="QSA39" s="33"/>
      <c r="QSB39" s="20"/>
      <c r="QSC39" s="20"/>
      <c r="QSD39" s="36"/>
      <c r="QSE39" s="37"/>
      <c r="QSF39" s="37"/>
      <c r="QSG39" s="37"/>
      <c r="QSH39" s="37"/>
      <c r="QSI39" s="37"/>
      <c r="QSJ39" s="37"/>
      <c r="QSK39" s="37"/>
      <c r="QSL39" s="37"/>
      <c r="QSM39" s="37"/>
      <c r="QSN39" s="37"/>
      <c r="QSO39" s="37"/>
      <c r="QSP39" s="37"/>
      <c r="QSQ39" s="37"/>
      <c r="QSR39" s="37"/>
      <c r="QSS39" s="37"/>
      <c r="QST39" s="37"/>
      <c r="QSU39" s="37"/>
      <c r="QSV39" s="37"/>
      <c r="QSW39" s="33"/>
      <c r="QSX39" s="20"/>
      <c r="QSY39" s="20"/>
      <c r="QSZ39" s="36"/>
      <c r="QTA39" s="37"/>
      <c r="QTB39" s="37"/>
      <c r="QTC39" s="37"/>
      <c r="QTD39" s="37"/>
      <c r="QTE39" s="37"/>
      <c r="QTF39" s="37"/>
      <c r="QTG39" s="37"/>
      <c r="QTH39" s="37"/>
      <c r="QTI39" s="37"/>
      <c r="QTJ39" s="37"/>
      <c r="QTK39" s="37"/>
      <c r="QTL39" s="37"/>
      <c r="QTM39" s="37"/>
      <c r="QTN39" s="37"/>
      <c r="QTO39" s="37"/>
      <c r="QTP39" s="37"/>
      <c r="QTQ39" s="37"/>
      <c r="QTR39" s="37"/>
      <c r="QTS39" s="33"/>
      <c r="QTT39" s="20"/>
      <c r="QTU39" s="20"/>
      <c r="QTV39" s="36"/>
      <c r="QTW39" s="37"/>
      <c r="QTX39" s="37"/>
      <c r="QTY39" s="37"/>
      <c r="QTZ39" s="37"/>
      <c r="QUA39" s="37"/>
      <c r="QUB39" s="37"/>
      <c r="QUC39" s="37"/>
      <c r="QUD39" s="37"/>
      <c r="QUE39" s="37"/>
      <c r="QUF39" s="37"/>
      <c r="QUG39" s="37"/>
      <c r="QUH39" s="37"/>
      <c r="QUI39" s="37"/>
      <c r="QUJ39" s="37"/>
      <c r="QUK39" s="37"/>
      <c r="QUL39" s="37"/>
      <c r="QUM39" s="37"/>
      <c r="QUN39" s="37"/>
      <c r="QUO39" s="33"/>
      <c r="QUP39" s="20"/>
      <c r="QUQ39" s="20"/>
      <c r="QUR39" s="36"/>
      <c r="QUS39" s="37"/>
      <c r="QUT39" s="37"/>
      <c r="QUU39" s="37"/>
      <c r="QUV39" s="37"/>
      <c r="QUW39" s="37"/>
      <c r="QUX39" s="37"/>
      <c r="QUY39" s="37"/>
      <c r="QUZ39" s="37"/>
      <c r="QVA39" s="37"/>
      <c r="QVB39" s="37"/>
      <c r="QVC39" s="37"/>
      <c r="QVD39" s="37"/>
      <c r="QVE39" s="37"/>
      <c r="QVF39" s="37"/>
      <c r="QVG39" s="37"/>
      <c r="QVH39" s="37"/>
      <c r="QVI39" s="37"/>
      <c r="QVJ39" s="37"/>
      <c r="QVK39" s="33"/>
      <c r="QVL39" s="20"/>
      <c r="QVM39" s="20"/>
      <c r="QVN39" s="36"/>
      <c r="QVO39" s="37"/>
      <c r="QVP39" s="37"/>
      <c r="QVQ39" s="37"/>
      <c r="QVR39" s="37"/>
      <c r="QVS39" s="37"/>
      <c r="QVT39" s="37"/>
      <c r="QVU39" s="37"/>
      <c r="QVV39" s="37"/>
      <c r="QVW39" s="37"/>
      <c r="QVX39" s="37"/>
      <c r="QVY39" s="37"/>
      <c r="QVZ39" s="37"/>
      <c r="QWA39" s="37"/>
      <c r="QWB39" s="37"/>
      <c r="QWC39" s="37"/>
      <c r="QWD39" s="37"/>
      <c r="QWE39" s="37"/>
      <c r="QWF39" s="37"/>
      <c r="QWG39" s="33"/>
      <c r="QWH39" s="20"/>
      <c r="QWI39" s="20"/>
      <c r="QWJ39" s="36"/>
      <c r="QWK39" s="37"/>
      <c r="QWL39" s="37"/>
      <c r="QWM39" s="37"/>
      <c r="QWN39" s="37"/>
      <c r="QWO39" s="37"/>
      <c r="QWP39" s="37"/>
      <c r="QWQ39" s="37"/>
      <c r="QWR39" s="37"/>
      <c r="QWS39" s="37"/>
      <c r="QWT39" s="37"/>
      <c r="QWU39" s="37"/>
      <c r="QWV39" s="37"/>
      <c r="QWW39" s="37"/>
      <c r="QWX39" s="37"/>
      <c r="QWY39" s="37"/>
      <c r="QWZ39" s="37"/>
      <c r="QXA39" s="37"/>
      <c r="QXB39" s="37"/>
      <c r="QXC39" s="33"/>
      <c r="QXD39" s="20"/>
      <c r="QXE39" s="20"/>
      <c r="QXF39" s="36"/>
      <c r="QXG39" s="37"/>
      <c r="QXH39" s="37"/>
      <c r="QXI39" s="37"/>
      <c r="QXJ39" s="37"/>
      <c r="QXK39" s="37"/>
      <c r="QXL39" s="37"/>
      <c r="QXM39" s="37"/>
      <c r="QXN39" s="37"/>
      <c r="QXO39" s="37"/>
      <c r="QXP39" s="37"/>
      <c r="QXQ39" s="37"/>
      <c r="QXR39" s="37"/>
      <c r="QXS39" s="37"/>
      <c r="QXT39" s="37"/>
      <c r="QXU39" s="37"/>
      <c r="QXV39" s="37"/>
      <c r="QXW39" s="37"/>
      <c r="QXX39" s="37"/>
      <c r="QXY39" s="33"/>
      <c r="QXZ39" s="20"/>
      <c r="QYA39" s="20"/>
      <c r="QYB39" s="36"/>
      <c r="QYC39" s="37"/>
      <c r="QYD39" s="37"/>
      <c r="QYE39" s="37"/>
      <c r="QYF39" s="37"/>
      <c r="QYG39" s="37"/>
      <c r="QYH39" s="37"/>
      <c r="QYI39" s="37"/>
      <c r="QYJ39" s="37"/>
      <c r="QYK39" s="37"/>
      <c r="QYL39" s="37"/>
      <c r="QYM39" s="37"/>
      <c r="QYN39" s="37"/>
      <c r="QYO39" s="37"/>
      <c r="QYP39" s="37"/>
      <c r="QYQ39" s="37"/>
      <c r="QYR39" s="37"/>
      <c r="QYS39" s="37"/>
      <c r="QYT39" s="37"/>
      <c r="QYU39" s="33"/>
      <c r="QYV39" s="20"/>
      <c r="QYW39" s="20"/>
      <c r="QYX39" s="36"/>
      <c r="QYY39" s="37"/>
      <c r="QYZ39" s="37"/>
      <c r="QZA39" s="37"/>
      <c r="QZB39" s="37"/>
      <c r="QZC39" s="37"/>
      <c r="QZD39" s="37"/>
      <c r="QZE39" s="37"/>
      <c r="QZF39" s="37"/>
      <c r="QZG39" s="37"/>
      <c r="QZH39" s="37"/>
      <c r="QZI39" s="37"/>
      <c r="QZJ39" s="37"/>
      <c r="QZK39" s="37"/>
      <c r="QZL39" s="37"/>
      <c r="QZM39" s="37"/>
      <c r="QZN39" s="37"/>
      <c r="QZO39" s="37"/>
      <c r="QZP39" s="37"/>
      <c r="QZQ39" s="33"/>
      <c r="QZR39" s="20"/>
      <c r="QZS39" s="20"/>
      <c r="QZT39" s="36"/>
      <c r="QZU39" s="37"/>
      <c r="QZV39" s="37"/>
      <c r="QZW39" s="37"/>
      <c r="QZX39" s="37"/>
      <c r="QZY39" s="37"/>
      <c r="QZZ39" s="37"/>
      <c r="RAA39" s="37"/>
      <c r="RAB39" s="37"/>
      <c r="RAC39" s="37"/>
      <c r="RAD39" s="37"/>
      <c r="RAE39" s="37"/>
      <c r="RAF39" s="37"/>
      <c r="RAG39" s="37"/>
      <c r="RAH39" s="37"/>
      <c r="RAI39" s="37"/>
      <c r="RAJ39" s="37"/>
      <c r="RAK39" s="37"/>
      <c r="RAL39" s="37"/>
      <c r="RAM39" s="33"/>
      <c r="RAN39" s="20"/>
      <c r="RAO39" s="20"/>
      <c r="RAP39" s="36"/>
      <c r="RAQ39" s="37"/>
      <c r="RAR39" s="37"/>
      <c r="RAS39" s="37"/>
      <c r="RAT39" s="37"/>
      <c r="RAU39" s="37"/>
      <c r="RAV39" s="37"/>
      <c r="RAW39" s="37"/>
      <c r="RAX39" s="37"/>
      <c r="RAY39" s="37"/>
      <c r="RAZ39" s="37"/>
      <c r="RBA39" s="37"/>
      <c r="RBB39" s="37"/>
      <c r="RBC39" s="37"/>
      <c r="RBD39" s="37"/>
      <c r="RBE39" s="37"/>
      <c r="RBF39" s="37"/>
      <c r="RBG39" s="37"/>
      <c r="RBH39" s="37"/>
      <c r="RBI39" s="33"/>
      <c r="RBJ39" s="20"/>
      <c r="RBK39" s="20"/>
      <c r="RBL39" s="36"/>
      <c r="RBM39" s="37"/>
      <c r="RBN39" s="37"/>
      <c r="RBO39" s="37"/>
      <c r="RBP39" s="37"/>
      <c r="RBQ39" s="37"/>
      <c r="RBR39" s="37"/>
      <c r="RBS39" s="37"/>
      <c r="RBT39" s="37"/>
      <c r="RBU39" s="37"/>
      <c r="RBV39" s="37"/>
      <c r="RBW39" s="37"/>
      <c r="RBX39" s="37"/>
      <c r="RBY39" s="37"/>
      <c r="RBZ39" s="37"/>
      <c r="RCA39" s="37"/>
      <c r="RCB39" s="37"/>
      <c r="RCC39" s="37"/>
      <c r="RCD39" s="37"/>
      <c r="RCE39" s="33"/>
      <c r="RCF39" s="20"/>
      <c r="RCG39" s="20"/>
      <c r="RCH39" s="36"/>
      <c r="RCI39" s="37"/>
      <c r="RCJ39" s="37"/>
      <c r="RCK39" s="37"/>
      <c r="RCL39" s="37"/>
      <c r="RCM39" s="37"/>
      <c r="RCN39" s="37"/>
      <c r="RCO39" s="37"/>
      <c r="RCP39" s="37"/>
      <c r="RCQ39" s="37"/>
      <c r="RCR39" s="37"/>
      <c r="RCS39" s="37"/>
      <c r="RCT39" s="37"/>
      <c r="RCU39" s="37"/>
      <c r="RCV39" s="37"/>
      <c r="RCW39" s="37"/>
      <c r="RCX39" s="37"/>
      <c r="RCY39" s="37"/>
      <c r="RCZ39" s="37"/>
      <c r="RDA39" s="33"/>
      <c r="RDB39" s="20"/>
      <c r="RDC39" s="20"/>
      <c r="RDD39" s="36"/>
      <c r="RDE39" s="37"/>
      <c r="RDF39" s="37"/>
      <c r="RDG39" s="37"/>
      <c r="RDH39" s="37"/>
      <c r="RDI39" s="37"/>
      <c r="RDJ39" s="37"/>
      <c r="RDK39" s="37"/>
      <c r="RDL39" s="37"/>
      <c r="RDM39" s="37"/>
      <c r="RDN39" s="37"/>
      <c r="RDO39" s="37"/>
      <c r="RDP39" s="37"/>
      <c r="RDQ39" s="37"/>
      <c r="RDR39" s="37"/>
      <c r="RDS39" s="37"/>
      <c r="RDT39" s="37"/>
      <c r="RDU39" s="37"/>
      <c r="RDV39" s="37"/>
      <c r="RDW39" s="33"/>
      <c r="RDX39" s="20"/>
      <c r="RDY39" s="20"/>
      <c r="RDZ39" s="36"/>
      <c r="REA39" s="37"/>
      <c r="REB39" s="37"/>
      <c r="REC39" s="37"/>
      <c r="RED39" s="37"/>
      <c r="REE39" s="37"/>
      <c r="REF39" s="37"/>
      <c r="REG39" s="37"/>
      <c r="REH39" s="37"/>
      <c r="REI39" s="37"/>
      <c r="REJ39" s="37"/>
      <c r="REK39" s="37"/>
      <c r="REL39" s="37"/>
      <c r="REM39" s="37"/>
      <c r="REN39" s="37"/>
      <c r="REO39" s="37"/>
      <c r="REP39" s="37"/>
      <c r="REQ39" s="37"/>
      <c r="RER39" s="37"/>
      <c r="RES39" s="33"/>
      <c r="RET39" s="20"/>
      <c r="REU39" s="20"/>
      <c r="REV39" s="36"/>
      <c r="REW39" s="37"/>
      <c r="REX39" s="37"/>
      <c r="REY39" s="37"/>
      <c r="REZ39" s="37"/>
      <c r="RFA39" s="37"/>
      <c r="RFB39" s="37"/>
      <c r="RFC39" s="37"/>
      <c r="RFD39" s="37"/>
      <c r="RFE39" s="37"/>
      <c r="RFF39" s="37"/>
      <c r="RFG39" s="37"/>
      <c r="RFH39" s="37"/>
      <c r="RFI39" s="37"/>
      <c r="RFJ39" s="37"/>
      <c r="RFK39" s="37"/>
      <c r="RFL39" s="37"/>
      <c r="RFM39" s="37"/>
      <c r="RFN39" s="37"/>
      <c r="RFO39" s="33"/>
      <c r="RFP39" s="20"/>
      <c r="RFQ39" s="20"/>
      <c r="RFR39" s="36"/>
      <c r="RFS39" s="37"/>
      <c r="RFT39" s="37"/>
      <c r="RFU39" s="37"/>
      <c r="RFV39" s="37"/>
      <c r="RFW39" s="37"/>
      <c r="RFX39" s="37"/>
      <c r="RFY39" s="37"/>
      <c r="RFZ39" s="37"/>
      <c r="RGA39" s="37"/>
      <c r="RGB39" s="37"/>
      <c r="RGC39" s="37"/>
      <c r="RGD39" s="37"/>
      <c r="RGE39" s="37"/>
      <c r="RGF39" s="37"/>
      <c r="RGG39" s="37"/>
      <c r="RGH39" s="37"/>
      <c r="RGI39" s="37"/>
      <c r="RGJ39" s="37"/>
      <c r="RGK39" s="33"/>
      <c r="RGL39" s="20"/>
      <c r="RGM39" s="20"/>
      <c r="RGN39" s="36"/>
      <c r="RGO39" s="37"/>
      <c r="RGP39" s="37"/>
      <c r="RGQ39" s="37"/>
      <c r="RGR39" s="37"/>
      <c r="RGS39" s="37"/>
      <c r="RGT39" s="37"/>
      <c r="RGU39" s="37"/>
      <c r="RGV39" s="37"/>
      <c r="RGW39" s="37"/>
      <c r="RGX39" s="37"/>
      <c r="RGY39" s="37"/>
      <c r="RGZ39" s="37"/>
      <c r="RHA39" s="37"/>
      <c r="RHB39" s="37"/>
      <c r="RHC39" s="37"/>
      <c r="RHD39" s="37"/>
      <c r="RHE39" s="37"/>
      <c r="RHF39" s="37"/>
      <c r="RHG39" s="33"/>
      <c r="RHH39" s="20"/>
      <c r="RHI39" s="20"/>
      <c r="RHJ39" s="36"/>
      <c r="RHK39" s="37"/>
      <c r="RHL39" s="37"/>
      <c r="RHM39" s="37"/>
      <c r="RHN39" s="37"/>
      <c r="RHO39" s="37"/>
      <c r="RHP39" s="37"/>
      <c r="RHQ39" s="37"/>
      <c r="RHR39" s="37"/>
      <c r="RHS39" s="37"/>
      <c r="RHT39" s="37"/>
      <c r="RHU39" s="37"/>
      <c r="RHV39" s="37"/>
      <c r="RHW39" s="37"/>
      <c r="RHX39" s="37"/>
      <c r="RHY39" s="37"/>
      <c r="RHZ39" s="37"/>
      <c r="RIA39" s="37"/>
      <c r="RIB39" s="37"/>
      <c r="RIC39" s="33"/>
      <c r="RID39" s="20"/>
      <c r="RIE39" s="20"/>
      <c r="RIF39" s="36"/>
      <c r="RIG39" s="37"/>
      <c r="RIH39" s="37"/>
      <c r="RII39" s="37"/>
      <c r="RIJ39" s="37"/>
      <c r="RIK39" s="37"/>
      <c r="RIL39" s="37"/>
      <c r="RIM39" s="37"/>
      <c r="RIN39" s="37"/>
      <c r="RIO39" s="37"/>
      <c r="RIP39" s="37"/>
      <c r="RIQ39" s="37"/>
      <c r="RIR39" s="37"/>
      <c r="RIS39" s="37"/>
      <c r="RIT39" s="37"/>
      <c r="RIU39" s="37"/>
      <c r="RIV39" s="37"/>
      <c r="RIW39" s="37"/>
      <c r="RIX39" s="37"/>
      <c r="RIY39" s="33"/>
      <c r="RIZ39" s="20"/>
      <c r="RJA39" s="20"/>
      <c r="RJB39" s="36"/>
      <c r="RJC39" s="37"/>
      <c r="RJD39" s="37"/>
      <c r="RJE39" s="37"/>
      <c r="RJF39" s="37"/>
      <c r="RJG39" s="37"/>
      <c r="RJH39" s="37"/>
      <c r="RJI39" s="37"/>
      <c r="RJJ39" s="37"/>
      <c r="RJK39" s="37"/>
      <c r="RJL39" s="37"/>
      <c r="RJM39" s="37"/>
      <c r="RJN39" s="37"/>
      <c r="RJO39" s="37"/>
      <c r="RJP39" s="37"/>
      <c r="RJQ39" s="37"/>
      <c r="RJR39" s="37"/>
      <c r="RJS39" s="37"/>
      <c r="RJT39" s="37"/>
      <c r="RJU39" s="33"/>
      <c r="RJV39" s="20"/>
      <c r="RJW39" s="20"/>
      <c r="RJX39" s="36"/>
      <c r="RJY39" s="37"/>
      <c r="RJZ39" s="37"/>
      <c r="RKA39" s="37"/>
      <c r="RKB39" s="37"/>
      <c r="RKC39" s="37"/>
      <c r="RKD39" s="37"/>
      <c r="RKE39" s="37"/>
      <c r="RKF39" s="37"/>
      <c r="RKG39" s="37"/>
      <c r="RKH39" s="37"/>
      <c r="RKI39" s="37"/>
      <c r="RKJ39" s="37"/>
      <c r="RKK39" s="37"/>
      <c r="RKL39" s="37"/>
      <c r="RKM39" s="37"/>
      <c r="RKN39" s="37"/>
      <c r="RKO39" s="37"/>
      <c r="RKP39" s="37"/>
      <c r="RKQ39" s="33"/>
      <c r="RKR39" s="20"/>
      <c r="RKS39" s="20"/>
      <c r="RKT39" s="36"/>
      <c r="RKU39" s="37"/>
      <c r="RKV39" s="37"/>
      <c r="RKW39" s="37"/>
      <c r="RKX39" s="37"/>
      <c r="RKY39" s="37"/>
      <c r="RKZ39" s="37"/>
      <c r="RLA39" s="37"/>
      <c r="RLB39" s="37"/>
      <c r="RLC39" s="37"/>
      <c r="RLD39" s="37"/>
      <c r="RLE39" s="37"/>
      <c r="RLF39" s="37"/>
      <c r="RLG39" s="37"/>
      <c r="RLH39" s="37"/>
      <c r="RLI39" s="37"/>
      <c r="RLJ39" s="37"/>
      <c r="RLK39" s="37"/>
      <c r="RLL39" s="37"/>
      <c r="RLM39" s="33"/>
      <c r="RLN39" s="20"/>
      <c r="RLO39" s="20"/>
      <c r="RLP39" s="36"/>
      <c r="RLQ39" s="37"/>
      <c r="RLR39" s="37"/>
      <c r="RLS39" s="37"/>
      <c r="RLT39" s="37"/>
      <c r="RLU39" s="37"/>
      <c r="RLV39" s="37"/>
      <c r="RLW39" s="37"/>
      <c r="RLX39" s="37"/>
      <c r="RLY39" s="37"/>
      <c r="RLZ39" s="37"/>
      <c r="RMA39" s="37"/>
      <c r="RMB39" s="37"/>
      <c r="RMC39" s="37"/>
      <c r="RMD39" s="37"/>
      <c r="RME39" s="37"/>
      <c r="RMF39" s="37"/>
      <c r="RMG39" s="37"/>
      <c r="RMH39" s="37"/>
      <c r="RMI39" s="33"/>
      <c r="RMJ39" s="20"/>
      <c r="RMK39" s="20"/>
      <c r="RML39" s="36"/>
      <c r="RMM39" s="37"/>
      <c r="RMN39" s="37"/>
      <c r="RMO39" s="37"/>
      <c r="RMP39" s="37"/>
      <c r="RMQ39" s="37"/>
      <c r="RMR39" s="37"/>
      <c r="RMS39" s="37"/>
      <c r="RMT39" s="37"/>
      <c r="RMU39" s="37"/>
      <c r="RMV39" s="37"/>
      <c r="RMW39" s="37"/>
      <c r="RMX39" s="37"/>
      <c r="RMY39" s="37"/>
      <c r="RMZ39" s="37"/>
      <c r="RNA39" s="37"/>
      <c r="RNB39" s="37"/>
      <c r="RNC39" s="37"/>
      <c r="RND39" s="37"/>
      <c r="RNE39" s="33"/>
      <c r="RNF39" s="20"/>
      <c r="RNG39" s="20"/>
      <c r="RNH39" s="36"/>
      <c r="RNI39" s="37"/>
      <c r="RNJ39" s="37"/>
      <c r="RNK39" s="37"/>
      <c r="RNL39" s="37"/>
      <c r="RNM39" s="37"/>
      <c r="RNN39" s="37"/>
      <c r="RNO39" s="37"/>
      <c r="RNP39" s="37"/>
      <c r="RNQ39" s="37"/>
      <c r="RNR39" s="37"/>
      <c r="RNS39" s="37"/>
      <c r="RNT39" s="37"/>
      <c r="RNU39" s="37"/>
      <c r="RNV39" s="37"/>
      <c r="RNW39" s="37"/>
      <c r="RNX39" s="37"/>
      <c r="RNY39" s="37"/>
      <c r="RNZ39" s="37"/>
      <c r="ROA39" s="33"/>
      <c r="ROB39" s="20"/>
      <c r="ROC39" s="20"/>
      <c r="ROD39" s="36"/>
      <c r="ROE39" s="37"/>
      <c r="ROF39" s="37"/>
      <c r="ROG39" s="37"/>
      <c r="ROH39" s="37"/>
      <c r="ROI39" s="37"/>
      <c r="ROJ39" s="37"/>
      <c r="ROK39" s="37"/>
      <c r="ROL39" s="37"/>
      <c r="ROM39" s="37"/>
      <c r="RON39" s="37"/>
      <c r="ROO39" s="37"/>
      <c r="ROP39" s="37"/>
      <c r="ROQ39" s="37"/>
      <c r="ROR39" s="37"/>
      <c r="ROS39" s="37"/>
      <c r="ROT39" s="37"/>
      <c r="ROU39" s="37"/>
      <c r="ROV39" s="37"/>
      <c r="ROW39" s="33"/>
      <c r="ROX39" s="20"/>
      <c r="ROY39" s="20"/>
      <c r="ROZ39" s="36"/>
      <c r="RPA39" s="37"/>
      <c r="RPB39" s="37"/>
      <c r="RPC39" s="37"/>
      <c r="RPD39" s="37"/>
      <c r="RPE39" s="37"/>
      <c r="RPF39" s="37"/>
      <c r="RPG39" s="37"/>
      <c r="RPH39" s="37"/>
      <c r="RPI39" s="37"/>
      <c r="RPJ39" s="37"/>
      <c r="RPK39" s="37"/>
      <c r="RPL39" s="37"/>
      <c r="RPM39" s="37"/>
      <c r="RPN39" s="37"/>
      <c r="RPO39" s="37"/>
      <c r="RPP39" s="37"/>
      <c r="RPQ39" s="37"/>
      <c r="RPR39" s="37"/>
      <c r="RPS39" s="33"/>
      <c r="RPT39" s="20"/>
      <c r="RPU39" s="20"/>
      <c r="RPV39" s="36"/>
      <c r="RPW39" s="37"/>
      <c r="RPX39" s="37"/>
      <c r="RPY39" s="37"/>
      <c r="RPZ39" s="37"/>
      <c r="RQA39" s="37"/>
      <c r="RQB39" s="37"/>
      <c r="RQC39" s="37"/>
      <c r="RQD39" s="37"/>
      <c r="RQE39" s="37"/>
      <c r="RQF39" s="37"/>
      <c r="RQG39" s="37"/>
      <c r="RQH39" s="37"/>
      <c r="RQI39" s="37"/>
      <c r="RQJ39" s="37"/>
      <c r="RQK39" s="37"/>
      <c r="RQL39" s="37"/>
      <c r="RQM39" s="37"/>
      <c r="RQN39" s="37"/>
      <c r="RQO39" s="33"/>
      <c r="RQP39" s="20"/>
      <c r="RQQ39" s="20"/>
      <c r="RQR39" s="36"/>
      <c r="RQS39" s="37"/>
      <c r="RQT39" s="37"/>
      <c r="RQU39" s="37"/>
      <c r="RQV39" s="37"/>
      <c r="RQW39" s="37"/>
      <c r="RQX39" s="37"/>
      <c r="RQY39" s="37"/>
      <c r="RQZ39" s="37"/>
      <c r="RRA39" s="37"/>
      <c r="RRB39" s="37"/>
      <c r="RRC39" s="37"/>
      <c r="RRD39" s="37"/>
      <c r="RRE39" s="37"/>
      <c r="RRF39" s="37"/>
      <c r="RRG39" s="37"/>
      <c r="RRH39" s="37"/>
      <c r="RRI39" s="37"/>
      <c r="RRJ39" s="37"/>
      <c r="RRK39" s="33"/>
      <c r="RRL39" s="20"/>
      <c r="RRM39" s="20"/>
      <c r="RRN39" s="36"/>
      <c r="RRO39" s="37"/>
      <c r="RRP39" s="37"/>
      <c r="RRQ39" s="37"/>
      <c r="RRR39" s="37"/>
      <c r="RRS39" s="37"/>
      <c r="RRT39" s="37"/>
      <c r="RRU39" s="37"/>
      <c r="RRV39" s="37"/>
      <c r="RRW39" s="37"/>
      <c r="RRX39" s="37"/>
      <c r="RRY39" s="37"/>
      <c r="RRZ39" s="37"/>
      <c r="RSA39" s="37"/>
      <c r="RSB39" s="37"/>
      <c r="RSC39" s="37"/>
      <c r="RSD39" s="37"/>
      <c r="RSE39" s="37"/>
      <c r="RSF39" s="37"/>
      <c r="RSG39" s="33"/>
      <c r="RSH39" s="20"/>
      <c r="RSI39" s="20"/>
      <c r="RSJ39" s="36"/>
      <c r="RSK39" s="37"/>
      <c r="RSL39" s="37"/>
      <c r="RSM39" s="37"/>
      <c r="RSN39" s="37"/>
      <c r="RSO39" s="37"/>
      <c r="RSP39" s="37"/>
      <c r="RSQ39" s="37"/>
      <c r="RSR39" s="37"/>
      <c r="RSS39" s="37"/>
      <c r="RST39" s="37"/>
      <c r="RSU39" s="37"/>
      <c r="RSV39" s="37"/>
      <c r="RSW39" s="37"/>
      <c r="RSX39" s="37"/>
      <c r="RSY39" s="37"/>
      <c r="RSZ39" s="37"/>
      <c r="RTA39" s="37"/>
      <c r="RTB39" s="37"/>
      <c r="RTC39" s="33"/>
      <c r="RTD39" s="20"/>
      <c r="RTE39" s="20"/>
      <c r="RTF39" s="36"/>
      <c r="RTG39" s="37"/>
      <c r="RTH39" s="37"/>
      <c r="RTI39" s="37"/>
      <c r="RTJ39" s="37"/>
      <c r="RTK39" s="37"/>
      <c r="RTL39" s="37"/>
      <c r="RTM39" s="37"/>
      <c r="RTN39" s="37"/>
      <c r="RTO39" s="37"/>
      <c r="RTP39" s="37"/>
      <c r="RTQ39" s="37"/>
      <c r="RTR39" s="37"/>
      <c r="RTS39" s="37"/>
      <c r="RTT39" s="37"/>
      <c r="RTU39" s="37"/>
      <c r="RTV39" s="37"/>
      <c r="RTW39" s="37"/>
      <c r="RTX39" s="37"/>
      <c r="RTY39" s="33"/>
      <c r="RTZ39" s="20"/>
      <c r="RUA39" s="20"/>
      <c r="RUB39" s="36"/>
      <c r="RUC39" s="37"/>
      <c r="RUD39" s="37"/>
      <c r="RUE39" s="37"/>
      <c r="RUF39" s="37"/>
      <c r="RUG39" s="37"/>
      <c r="RUH39" s="37"/>
      <c r="RUI39" s="37"/>
      <c r="RUJ39" s="37"/>
      <c r="RUK39" s="37"/>
      <c r="RUL39" s="37"/>
      <c r="RUM39" s="37"/>
      <c r="RUN39" s="37"/>
      <c r="RUO39" s="37"/>
      <c r="RUP39" s="37"/>
      <c r="RUQ39" s="37"/>
      <c r="RUR39" s="37"/>
      <c r="RUS39" s="37"/>
      <c r="RUT39" s="37"/>
      <c r="RUU39" s="33"/>
      <c r="RUV39" s="20"/>
      <c r="RUW39" s="20"/>
      <c r="RUX39" s="36"/>
      <c r="RUY39" s="37"/>
      <c r="RUZ39" s="37"/>
      <c r="RVA39" s="37"/>
      <c r="RVB39" s="37"/>
      <c r="RVC39" s="37"/>
      <c r="RVD39" s="37"/>
      <c r="RVE39" s="37"/>
      <c r="RVF39" s="37"/>
      <c r="RVG39" s="37"/>
      <c r="RVH39" s="37"/>
      <c r="RVI39" s="37"/>
      <c r="RVJ39" s="37"/>
      <c r="RVK39" s="37"/>
      <c r="RVL39" s="37"/>
      <c r="RVM39" s="37"/>
      <c r="RVN39" s="37"/>
      <c r="RVO39" s="37"/>
      <c r="RVP39" s="37"/>
      <c r="RVQ39" s="33"/>
      <c r="RVR39" s="20"/>
      <c r="RVS39" s="20"/>
      <c r="RVT39" s="36"/>
      <c r="RVU39" s="37"/>
      <c r="RVV39" s="37"/>
      <c r="RVW39" s="37"/>
      <c r="RVX39" s="37"/>
      <c r="RVY39" s="37"/>
      <c r="RVZ39" s="37"/>
      <c r="RWA39" s="37"/>
      <c r="RWB39" s="37"/>
      <c r="RWC39" s="37"/>
      <c r="RWD39" s="37"/>
      <c r="RWE39" s="37"/>
      <c r="RWF39" s="37"/>
      <c r="RWG39" s="37"/>
      <c r="RWH39" s="37"/>
      <c r="RWI39" s="37"/>
      <c r="RWJ39" s="37"/>
      <c r="RWK39" s="37"/>
      <c r="RWL39" s="37"/>
      <c r="RWM39" s="33"/>
      <c r="RWN39" s="20"/>
      <c r="RWO39" s="20"/>
      <c r="RWP39" s="36"/>
      <c r="RWQ39" s="37"/>
      <c r="RWR39" s="37"/>
      <c r="RWS39" s="37"/>
      <c r="RWT39" s="37"/>
      <c r="RWU39" s="37"/>
      <c r="RWV39" s="37"/>
      <c r="RWW39" s="37"/>
      <c r="RWX39" s="37"/>
      <c r="RWY39" s="37"/>
      <c r="RWZ39" s="37"/>
      <c r="RXA39" s="37"/>
      <c r="RXB39" s="37"/>
      <c r="RXC39" s="37"/>
      <c r="RXD39" s="37"/>
      <c r="RXE39" s="37"/>
      <c r="RXF39" s="37"/>
      <c r="RXG39" s="37"/>
      <c r="RXH39" s="37"/>
      <c r="RXI39" s="33"/>
      <c r="RXJ39" s="20"/>
      <c r="RXK39" s="20"/>
      <c r="RXL39" s="36"/>
      <c r="RXM39" s="37"/>
      <c r="RXN39" s="37"/>
      <c r="RXO39" s="37"/>
      <c r="RXP39" s="37"/>
      <c r="RXQ39" s="37"/>
      <c r="RXR39" s="37"/>
      <c r="RXS39" s="37"/>
      <c r="RXT39" s="37"/>
      <c r="RXU39" s="37"/>
      <c r="RXV39" s="37"/>
      <c r="RXW39" s="37"/>
      <c r="RXX39" s="37"/>
      <c r="RXY39" s="37"/>
      <c r="RXZ39" s="37"/>
      <c r="RYA39" s="37"/>
      <c r="RYB39" s="37"/>
      <c r="RYC39" s="37"/>
      <c r="RYD39" s="37"/>
      <c r="RYE39" s="33"/>
      <c r="RYF39" s="20"/>
      <c r="RYG39" s="20"/>
      <c r="RYH39" s="36"/>
      <c r="RYI39" s="37"/>
      <c r="RYJ39" s="37"/>
      <c r="RYK39" s="37"/>
      <c r="RYL39" s="37"/>
      <c r="RYM39" s="37"/>
      <c r="RYN39" s="37"/>
      <c r="RYO39" s="37"/>
      <c r="RYP39" s="37"/>
      <c r="RYQ39" s="37"/>
      <c r="RYR39" s="37"/>
      <c r="RYS39" s="37"/>
      <c r="RYT39" s="37"/>
      <c r="RYU39" s="37"/>
      <c r="RYV39" s="37"/>
      <c r="RYW39" s="37"/>
      <c r="RYX39" s="37"/>
      <c r="RYY39" s="37"/>
      <c r="RYZ39" s="37"/>
      <c r="RZA39" s="33"/>
      <c r="RZB39" s="20"/>
      <c r="RZC39" s="20"/>
      <c r="RZD39" s="36"/>
      <c r="RZE39" s="37"/>
      <c r="RZF39" s="37"/>
      <c r="RZG39" s="37"/>
      <c r="RZH39" s="37"/>
      <c r="RZI39" s="37"/>
      <c r="RZJ39" s="37"/>
      <c r="RZK39" s="37"/>
      <c r="RZL39" s="37"/>
      <c r="RZM39" s="37"/>
      <c r="RZN39" s="37"/>
      <c r="RZO39" s="37"/>
      <c r="RZP39" s="37"/>
      <c r="RZQ39" s="37"/>
      <c r="RZR39" s="37"/>
      <c r="RZS39" s="37"/>
      <c r="RZT39" s="37"/>
      <c r="RZU39" s="37"/>
      <c r="RZV39" s="37"/>
      <c r="RZW39" s="33"/>
      <c r="RZX39" s="20"/>
      <c r="RZY39" s="20"/>
      <c r="RZZ39" s="36"/>
      <c r="SAA39" s="37"/>
      <c r="SAB39" s="37"/>
      <c r="SAC39" s="37"/>
      <c r="SAD39" s="37"/>
      <c r="SAE39" s="37"/>
      <c r="SAF39" s="37"/>
      <c r="SAG39" s="37"/>
      <c r="SAH39" s="37"/>
      <c r="SAI39" s="37"/>
      <c r="SAJ39" s="37"/>
      <c r="SAK39" s="37"/>
      <c r="SAL39" s="37"/>
      <c r="SAM39" s="37"/>
      <c r="SAN39" s="37"/>
      <c r="SAO39" s="37"/>
      <c r="SAP39" s="37"/>
      <c r="SAQ39" s="37"/>
      <c r="SAR39" s="37"/>
      <c r="SAS39" s="33"/>
      <c r="SAT39" s="20"/>
      <c r="SAU39" s="20"/>
      <c r="SAV39" s="36"/>
      <c r="SAW39" s="37"/>
      <c r="SAX39" s="37"/>
      <c r="SAY39" s="37"/>
      <c r="SAZ39" s="37"/>
      <c r="SBA39" s="37"/>
      <c r="SBB39" s="37"/>
      <c r="SBC39" s="37"/>
      <c r="SBD39" s="37"/>
      <c r="SBE39" s="37"/>
      <c r="SBF39" s="37"/>
      <c r="SBG39" s="37"/>
      <c r="SBH39" s="37"/>
      <c r="SBI39" s="37"/>
      <c r="SBJ39" s="37"/>
      <c r="SBK39" s="37"/>
      <c r="SBL39" s="37"/>
      <c r="SBM39" s="37"/>
      <c r="SBN39" s="37"/>
      <c r="SBO39" s="33"/>
      <c r="SBP39" s="20"/>
      <c r="SBQ39" s="20"/>
      <c r="SBR39" s="36"/>
      <c r="SBS39" s="37"/>
      <c r="SBT39" s="37"/>
      <c r="SBU39" s="37"/>
      <c r="SBV39" s="37"/>
      <c r="SBW39" s="37"/>
      <c r="SBX39" s="37"/>
      <c r="SBY39" s="37"/>
      <c r="SBZ39" s="37"/>
      <c r="SCA39" s="37"/>
      <c r="SCB39" s="37"/>
      <c r="SCC39" s="37"/>
      <c r="SCD39" s="37"/>
      <c r="SCE39" s="37"/>
      <c r="SCF39" s="37"/>
      <c r="SCG39" s="37"/>
      <c r="SCH39" s="37"/>
      <c r="SCI39" s="37"/>
      <c r="SCJ39" s="37"/>
      <c r="SCK39" s="33"/>
      <c r="SCL39" s="20"/>
      <c r="SCM39" s="20"/>
      <c r="SCN39" s="36"/>
      <c r="SCO39" s="37"/>
      <c r="SCP39" s="37"/>
      <c r="SCQ39" s="37"/>
      <c r="SCR39" s="37"/>
      <c r="SCS39" s="37"/>
      <c r="SCT39" s="37"/>
      <c r="SCU39" s="37"/>
      <c r="SCV39" s="37"/>
      <c r="SCW39" s="37"/>
      <c r="SCX39" s="37"/>
      <c r="SCY39" s="37"/>
      <c r="SCZ39" s="37"/>
      <c r="SDA39" s="37"/>
      <c r="SDB39" s="37"/>
      <c r="SDC39" s="37"/>
      <c r="SDD39" s="37"/>
      <c r="SDE39" s="37"/>
      <c r="SDF39" s="37"/>
      <c r="SDG39" s="33"/>
      <c r="SDH39" s="20"/>
      <c r="SDI39" s="20"/>
      <c r="SDJ39" s="36"/>
      <c r="SDK39" s="37"/>
      <c r="SDL39" s="37"/>
      <c r="SDM39" s="37"/>
      <c r="SDN39" s="37"/>
      <c r="SDO39" s="37"/>
      <c r="SDP39" s="37"/>
      <c r="SDQ39" s="37"/>
      <c r="SDR39" s="37"/>
      <c r="SDS39" s="37"/>
      <c r="SDT39" s="37"/>
      <c r="SDU39" s="37"/>
      <c r="SDV39" s="37"/>
      <c r="SDW39" s="37"/>
      <c r="SDX39" s="37"/>
      <c r="SDY39" s="37"/>
      <c r="SDZ39" s="37"/>
      <c r="SEA39" s="37"/>
      <c r="SEB39" s="37"/>
      <c r="SEC39" s="33"/>
      <c r="SED39" s="20"/>
      <c r="SEE39" s="20"/>
      <c r="SEF39" s="36"/>
      <c r="SEG39" s="37"/>
      <c r="SEH39" s="37"/>
      <c r="SEI39" s="37"/>
      <c r="SEJ39" s="37"/>
      <c r="SEK39" s="37"/>
      <c r="SEL39" s="37"/>
      <c r="SEM39" s="37"/>
      <c r="SEN39" s="37"/>
      <c r="SEO39" s="37"/>
      <c r="SEP39" s="37"/>
      <c r="SEQ39" s="37"/>
      <c r="SER39" s="37"/>
      <c r="SES39" s="37"/>
      <c r="SET39" s="37"/>
      <c r="SEU39" s="37"/>
      <c r="SEV39" s="37"/>
      <c r="SEW39" s="37"/>
      <c r="SEX39" s="37"/>
      <c r="SEY39" s="33"/>
      <c r="SEZ39" s="20"/>
      <c r="SFA39" s="20"/>
      <c r="SFB39" s="36"/>
      <c r="SFC39" s="37"/>
      <c r="SFD39" s="37"/>
      <c r="SFE39" s="37"/>
      <c r="SFF39" s="37"/>
      <c r="SFG39" s="37"/>
      <c r="SFH39" s="37"/>
      <c r="SFI39" s="37"/>
      <c r="SFJ39" s="37"/>
      <c r="SFK39" s="37"/>
      <c r="SFL39" s="37"/>
      <c r="SFM39" s="37"/>
      <c r="SFN39" s="37"/>
      <c r="SFO39" s="37"/>
      <c r="SFP39" s="37"/>
      <c r="SFQ39" s="37"/>
      <c r="SFR39" s="37"/>
      <c r="SFS39" s="37"/>
      <c r="SFT39" s="37"/>
      <c r="SFU39" s="33"/>
      <c r="SFV39" s="20"/>
      <c r="SFW39" s="20"/>
      <c r="SFX39" s="36"/>
      <c r="SFY39" s="37"/>
      <c r="SFZ39" s="37"/>
      <c r="SGA39" s="37"/>
      <c r="SGB39" s="37"/>
      <c r="SGC39" s="37"/>
      <c r="SGD39" s="37"/>
      <c r="SGE39" s="37"/>
      <c r="SGF39" s="37"/>
      <c r="SGG39" s="37"/>
      <c r="SGH39" s="37"/>
      <c r="SGI39" s="37"/>
      <c r="SGJ39" s="37"/>
      <c r="SGK39" s="37"/>
      <c r="SGL39" s="37"/>
      <c r="SGM39" s="37"/>
      <c r="SGN39" s="37"/>
      <c r="SGO39" s="37"/>
      <c r="SGP39" s="37"/>
      <c r="SGQ39" s="33"/>
      <c r="SGR39" s="20"/>
      <c r="SGS39" s="20"/>
      <c r="SGT39" s="36"/>
      <c r="SGU39" s="37"/>
      <c r="SGV39" s="37"/>
      <c r="SGW39" s="37"/>
      <c r="SGX39" s="37"/>
      <c r="SGY39" s="37"/>
      <c r="SGZ39" s="37"/>
      <c r="SHA39" s="37"/>
      <c r="SHB39" s="37"/>
      <c r="SHC39" s="37"/>
      <c r="SHD39" s="37"/>
      <c r="SHE39" s="37"/>
      <c r="SHF39" s="37"/>
      <c r="SHG39" s="37"/>
      <c r="SHH39" s="37"/>
      <c r="SHI39" s="37"/>
      <c r="SHJ39" s="37"/>
      <c r="SHK39" s="37"/>
      <c r="SHL39" s="37"/>
      <c r="SHM39" s="33"/>
      <c r="SHN39" s="20"/>
      <c r="SHO39" s="20"/>
      <c r="SHP39" s="36"/>
      <c r="SHQ39" s="37"/>
      <c r="SHR39" s="37"/>
      <c r="SHS39" s="37"/>
      <c r="SHT39" s="37"/>
      <c r="SHU39" s="37"/>
      <c r="SHV39" s="37"/>
      <c r="SHW39" s="37"/>
      <c r="SHX39" s="37"/>
      <c r="SHY39" s="37"/>
      <c r="SHZ39" s="37"/>
      <c r="SIA39" s="37"/>
      <c r="SIB39" s="37"/>
      <c r="SIC39" s="37"/>
      <c r="SID39" s="37"/>
      <c r="SIE39" s="37"/>
      <c r="SIF39" s="37"/>
      <c r="SIG39" s="37"/>
      <c r="SIH39" s="37"/>
      <c r="SII39" s="33"/>
      <c r="SIJ39" s="20"/>
      <c r="SIK39" s="20"/>
      <c r="SIL39" s="36"/>
      <c r="SIM39" s="37"/>
      <c r="SIN39" s="37"/>
      <c r="SIO39" s="37"/>
      <c r="SIP39" s="37"/>
      <c r="SIQ39" s="37"/>
      <c r="SIR39" s="37"/>
      <c r="SIS39" s="37"/>
      <c r="SIT39" s="37"/>
      <c r="SIU39" s="37"/>
      <c r="SIV39" s="37"/>
      <c r="SIW39" s="37"/>
      <c r="SIX39" s="37"/>
      <c r="SIY39" s="37"/>
      <c r="SIZ39" s="37"/>
      <c r="SJA39" s="37"/>
      <c r="SJB39" s="37"/>
      <c r="SJC39" s="37"/>
      <c r="SJD39" s="37"/>
      <c r="SJE39" s="33"/>
      <c r="SJF39" s="20"/>
      <c r="SJG39" s="20"/>
      <c r="SJH39" s="36"/>
      <c r="SJI39" s="37"/>
      <c r="SJJ39" s="37"/>
      <c r="SJK39" s="37"/>
      <c r="SJL39" s="37"/>
      <c r="SJM39" s="37"/>
      <c r="SJN39" s="37"/>
      <c r="SJO39" s="37"/>
      <c r="SJP39" s="37"/>
      <c r="SJQ39" s="37"/>
      <c r="SJR39" s="37"/>
      <c r="SJS39" s="37"/>
      <c r="SJT39" s="37"/>
      <c r="SJU39" s="37"/>
      <c r="SJV39" s="37"/>
      <c r="SJW39" s="37"/>
      <c r="SJX39" s="37"/>
      <c r="SJY39" s="37"/>
      <c r="SJZ39" s="37"/>
      <c r="SKA39" s="33"/>
      <c r="SKB39" s="20"/>
      <c r="SKC39" s="20"/>
      <c r="SKD39" s="36"/>
      <c r="SKE39" s="37"/>
      <c r="SKF39" s="37"/>
      <c r="SKG39" s="37"/>
      <c r="SKH39" s="37"/>
      <c r="SKI39" s="37"/>
      <c r="SKJ39" s="37"/>
      <c r="SKK39" s="37"/>
      <c r="SKL39" s="37"/>
      <c r="SKM39" s="37"/>
      <c r="SKN39" s="37"/>
      <c r="SKO39" s="37"/>
      <c r="SKP39" s="37"/>
      <c r="SKQ39" s="37"/>
      <c r="SKR39" s="37"/>
      <c r="SKS39" s="37"/>
      <c r="SKT39" s="37"/>
      <c r="SKU39" s="37"/>
      <c r="SKV39" s="37"/>
      <c r="SKW39" s="33"/>
      <c r="SKX39" s="20"/>
      <c r="SKY39" s="20"/>
      <c r="SKZ39" s="36"/>
      <c r="SLA39" s="37"/>
      <c r="SLB39" s="37"/>
      <c r="SLC39" s="37"/>
      <c r="SLD39" s="37"/>
      <c r="SLE39" s="37"/>
      <c r="SLF39" s="37"/>
      <c r="SLG39" s="37"/>
      <c r="SLH39" s="37"/>
      <c r="SLI39" s="37"/>
      <c r="SLJ39" s="37"/>
      <c r="SLK39" s="37"/>
      <c r="SLL39" s="37"/>
      <c r="SLM39" s="37"/>
      <c r="SLN39" s="37"/>
      <c r="SLO39" s="37"/>
      <c r="SLP39" s="37"/>
      <c r="SLQ39" s="37"/>
      <c r="SLR39" s="37"/>
      <c r="SLS39" s="33"/>
      <c r="SLT39" s="20"/>
      <c r="SLU39" s="20"/>
      <c r="SLV39" s="36"/>
      <c r="SLW39" s="37"/>
      <c r="SLX39" s="37"/>
      <c r="SLY39" s="37"/>
      <c r="SLZ39" s="37"/>
      <c r="SMA39" s="37"/>
      <c r="SMB39" s="37"/>
      <c r="SMC39" s="37"/>
      <c r="SMD39" s="37"/>
      <c r="SME39" s="37"/>
      <c r="SMF39" s="37"/>
      <c r="SMG39" s="37"/>
      <c r="SMH39" s="37"/>
      <c r="SMI39" s="37"/>
      <c r="SMJ39" s="37"/>
      <c r="SMK39" s="37"/>
      <c r="SML39" s="37"/>
      <c r="SMM39" s="37"/>
      <c r="SMN39" s="37"/>
      <c r="SMO39" s="33"/>
      <c r="SMP39" s="20"/>
      <c r="SMQ39" s="20"/>
      <c r="SMR39" s="36"/>
      <c r="SMS39" s="37"/>
      <c r="SMT39" s="37"/>
      <c r="SMU39" s="37"/>
      <c r="SMV39" s="37"/>
      <c r="SMW39" s="37"/>
      <c r="SMX39" s="37"/>
      <c r="SMY39" s="37"/>
      <c r="SMZ39" s="37"/>
      <c r="SNA39" s="37"/>
      <c r="SNB39" s="37"/>
      <c r="SNC39" s="37"/>
      <c r="SND39" s="37"/>
      <c r="SNE39" s="37"/>
      <c r="SNF39" s="37"/>
      <c r="SNG39" s="37"/>
      <c r="SNH39" s="37"/>
      <c r="SNI39" s="37"/>
      <c r="SNJ39" s="37"/>
      <c r="SNK39" s="33"/>
      <c r="SNL39" s="20"/>
      <c r="SNM39" s="20"/>
      <c r="SNN39" s="36"/>
      <c r="SNO39" s="37"/>
      <c r="SNP39" s="37"/>
      <c r="SNQ39" s="37"/>
      <c r="SNR39" s="37"/>
      <c r="SNS39" s="37"/>
      <c r="SNT39" s="37"/>
      <c r="SNU39" s="37"/>
      <c r="SNV39" s="37"/>
      <c r="SNW39" s="37"/>
      <c r="SNX39" s="37"/>
      <c r="SNY39" s="37"/>
      <c r="SNZ39" s="37"/>
      <c r="SOA39" s="37"/>
      <c r="SOB39" s="37"/>
      <c r="SOC39" s="37"/>
      <c r="SOD39" s="37"/>
      <c r="SOE39" s="37"/>
      <c r="SOF39" s="37"/>
      <c r="SOG39" s="33"/>
      <c r="SOH39" s="20"/>
      <c r="SOI39" s="20"/>
      <c r="SOJ39" s="36"/>
      <c r="SOK39" s="37"/>
      <c r="SOL39" s="37"/>
      <c r="SOM39" s="37"/>
      <c r="SON39" s="37"/>
      <c r="SOO39" s="37"/>
      <c r="SOP39" s="37"/>
      <c r="SOQ39" s="37"/>
      <c r="SOR39" s="37"/>
      <c r="SOS39" s="37"/>
      <c r="SOT39" s="37"/>
      <c r="SOU39" s="37"/>
      <c r="SOV39" s="37"/>
      <c r="SOW39" s="37"/>
      <c r="SOX39" s="37"/>
      <c r="SOY39" s="37"/>
      <c r="SOZ39" s="37"/>
      <c r="SPA39" s="37"/>
      <c r="SPB39" s="37"/>
      <c r="SPC39" s="33"/>
      <c r="SPD39" s="20"/>
      <c r="SPE39" s="20"/>
      <c r="SPF39" s="36"/>
      <c r="SPG39" s="37"/>
      <c r="SPH39" s="37"/>
      <c r="SPI39" s="37"/>
      <c r="SPJ39" s="37"/>
      <c r="SPK39" s="37"/>
      <c r="SPL39" s="37"/>
      <c r="SPM39" s="37"/>
      <c r="SPN39" s="37"/>
      <c r="SPO39" s="37"/>
      <c r="SPP39" s="37"/>
      <c r="SPQ39" s="37"/>
      <c r="SPR39" s="37"/>
      <c r="SPS39" s="37"/>
      <c r="SPT39" s="37"/>
      <c r="SPU39" s="37"/>
      <c r="SPV39" s="37"/>
      <c r="SPW39" s="37"/>
      <c r="SPX39" s="37"/>
      <c r="SPY39" s="33"/>
      <c r="SPZ39" s="20"/>
      <c r="SQA39" s="20"/>
      <c r="SQB39" s="36"/>
      <c r="SQC39" s="37"/>
      <c r="SQD39" s="37"/>
      <c r="SQE39" s="37"/>
      <c r="SQF39" s="37"/>
      <c r="SQG39" s="37"/>
      <c r="SQH39" s="37"/>
      <c r="SQI39" s="37"/>
      <c r="SQJ39" s="37"/>
      <c r="SQK39" s="37"/>
      <c r="SQL39" s="37"/>
      <c r="SQM39" s="37"/>
      <c r="SQN39" s="37"/>
      <c r="SQO39" s="37"/>
      <c r="SQP39" s="37"/>
      <c r="SQQ39" s="37"/>
      <c r="SQR39" s="37"/>
      <c r="SQS39" s="37"/>
      <c r="SQT39" s="37"/>
      <c r="SQU39" s="33"/>
      <c r="SQV39" s="20"/>
      <c r="SQW39" s="20"/>
      <c r="SQX39" s="36"/>
      <c r="SQY39" s="37"/>
      <c r="SQZ39" s="37"/>
      <c r="SRA39" s="37"/>
      <c r="SRB39" s="37"/>
      <c r="SRC39" s="37"/>
      <c r="SRD39" s="37"/>
      <c r="SRE39" s="37"/>
      <c r="SRF39" s="37"/>
      <c r="SRG39" s="37"/>
      <c r="SRH39" s="37"/>
      <c r="SRI39" s="37"/>
      <c r="SRJ39" s="37"/>
      <c r="SRK39" s="37"/>
      <c r="SRL39" s="37"/>
      <c r="SRM39" s="37"/>
      <c r="SRN39" s="37"/>
      <c r="SRO39" s="37"/>
      <c r="SRP39" s="37"/>
      <c r="SRQ39" s="33"/>
      <c r="SRR39" s="20"/>
      <c r="SRS39" s="20"/>
      <c r="SRT39" s="36"/>
      <c r="SRU39" s="37"/>
      <c r="SRV39" s="37"/>
      <c r="SRW39" s="37"/>
      <c r="SRX39" s="37"/>
      <c r="SRY39" s="37"/>
      <c r="SRZ39" s="37"/>
      <c r="SSA39" s="37"/>
      <c r="SSB39" s="37"/>
      <c r="SSC39" s="37"/>
      <c r="SSD39" s="37"/>
      <c r="SSE39" s="37"/>
      <c r="SSF39" s="37"/>
      <c r="SSG39" s="37"/>
      <c r="SSH39" s="37"/>
      <c r="SSI39" s="37"/>
      <c r="SSJ39" s="37"/>
      <c r="SSK39" s="37"/>
      <c r="SSL39" s="37"/>
      <c r="SSM39" s="33"/>
      <c r="SSN39" s="20"/>
      <c r="SSO39" s="20"/>
      <c r="SSP39" s="36"/>
      <c r="SSQ39" s="37"/>
      <c r="SSR39" s="37"/>
      <c r="SSS39" s="37"/>
      <c r="SST39" s="37"/>
      <c r="SSU39" s="37"/>
      <c r="SSV39" s="37"/>
      <c r="SSW39" s="37"/>
      <c r="SSX39" s="37"/>
      <c r="SSY39" s="37"/>
      <c r="SSZ39" s="37"/>
      <c r="STA39" s="37"/>
      <c r="STB39" s="37"/>
      <c r="STC39" s="37"/>
      <c r="STD39" s="37"/>
      <c r="STE39" s="37"/>
      <c r="STF39" s="37"/>
      <c r="STG39" s="37"/>
      <c r="STH39" s="37"/>
      <c r="STI39" s="33"/>
      <c r="STJ39" s="20"/>
      <c r="STK39" s="20"/>
      <c r="STL39" s="36"/>
      <c r="STM39" s="37"/>
      <c r="STN39" s="37"/>
      <c r="STO39" s="37"/>
      <c r="STP39" s="37"/>
      <c r="STQ39" s="37"/>
      <c r="STR39" s="37"/>
      <c r="STS39" s="37"/>
      <c r="STT39" s="37"/>
      <c r="STU39" s="37"/>
      <c r="STV39" s="37"/>
      <c r="STW39" s="37"/>
      <c r="STX39" s="37"/>
      <c r="STY39" s="37"/>
      <c r="STZ39" s="37"/>
      <c r="SUA39" s="37"/>
      <c r="SUB39" s="37"/>
      <c r="SUC39" s="37"/>
      <c r="SUD39" s="37"/>
      <c r="SUE39" s="33"/>
      <c r="SUF39" s="20"/>
      <c r="SUG39" s="20"/>
      <c r="SUH39" s="36"/>
      <c r="SUI39" s="37"/>
      <c r="SUJ39" s="37"/>
      <c r="SUK39" s="37"/>
      <c r="SUL39" s="37"/>
      <c r="SUM39" s="37"/>
      <c r="SUN39" s="37"/>
      <c r="SUO39" s="37"/>
      <c r="SUP39" s="37"/>
      <c r="SUQ39" s="37"/>
      <c r="SUR39" s="37"/>
      <c r="SUS39" s="37"/>
      <c r="SUT39" s="37"/>
      <c r="SUU39" s="37"/>
      <c r="SUV39" s="37"/>
      <c r="SUW39" s="37"/>
      <c r="SUX39" s="37"/>
      <c r="SUY39" s="37"/>
      <c r="SUZ39" s="37"/>
      <c r="SVA39" s="33"/>
      <c r="SVB39" s="20"/>
      <c r="SVC39" s="20"/>
      <c r="SVD39" s="36"/>
      <c r="SVE39" s="37"/>
      <c r="SVF39" s="37"/>
      <c r="SVG39" s="37"/>
      <c r="SVH39" s="37"/>
      <c r="SVI39" s="37"/>
      <c r="SVJ39" s="37"/>
      <c r="SVK39" s="37"/>
      <c r="SVL39" s="37"/>
      <c r="SVM39" s="37"/>
      <c r="SVN39" s="37"/>
      <c r="SVO39" s="37"/>
      <c r="SVP39" s="37"/>
      <c r="SVQ39" s="37"/>
      <c r="SVR39" s="37"/>
      <c r="SVS39" s="37"/>
      <c r="SVT39" s="37"/>
      <c r="SVU39" s="37"/>
      <c r="SVV39" s="37"/>
      <c r="SVW39" s="33"/>
      <c r="SVX39" s="20"/>
      <c r="SVY39" s="20"/>
      <c r="SVZ39" s="36"/>
      <c r="SWA39" s="37"/>
      <c r="SWB39" s="37"/>
      <c r="SWC39" s="37"/>
      <c r="SWD39" s="37"/>
      <c r="SWE39" s="37"/>
      <c r="SWF39" s="37"/>
      <c r="SWG39" s="37"/>
      <c r="SWH39" s="37"/>
      <c r="SWI39" s="37"/>
      <c r="SWJ39" s="37"/>
      <c r="SWK39" s="37"/>
      <c r="SWL39" s="37"/>
      <c r="SWM39" s="37"/>
      <c r="SWN39" s="37"/>
      <c r="SWO39" s="37"/>
      <c r="SWP39" s="37"/>
      <c r="SWQ39" s="37"/>
      <c r="SWR39" s="37"/>
      <c r="SWS39" s="33"/>
      <c r="SWT39" s="20"/>
      <c r="SWU39" s="20"/>
      <c r="SWV39" s="36"/>
      <c r="SWW39" s="37"/>
      <c r="SWX39" s="37"/>
      <c r="SWY39" s="37"/>
      <c r="SWZ39" s="37"/>
      <c r="SXA39" s="37"/>
      <c r="SXB39" s="37"/>
      <c r="SXC39" s="37"/>
      <c r="SXD39" s="37"/>
      <c r="SXE39" s="37"/>
      <c r="SXF39" s="37"/>
      <c r="SXG39" s="37"/>
      <c r="SXH39" s="37"/>
      <c r="SXI39" s="37"/>
      <c r="SXJ39" s="37"/>
      <c r="SXK39" s="37"/>
      <c r="SXL39" s="37"/>
      <c r="SXM39" s="37"/>
      <c r="SXN39" s="37"/>
      <c r="SXO39" s="33"/>
      <c r="SXP39" s="20"/>
      <c r="SXQ39" s="20"/>
      <c r="SXR39" s="36"/>
      <c r="SXS39" s="37"/>
      <c r="SXT39" s="37"/>
      <c r="SXU39" s="37"/>
      <c r="SXV39" s="37"/>
      <c r="SXW39" s="37"/>
      <c r="SXX39" s="37"/>
      <c r="SXY39" s="37"/>
      <c r="SXZ39" s="37"/>
      <c r="SYA39" s="37"/>
      <c r="SYB39" s="37"/>
      <c r="SYC39" s="37"/>
      <c r="SYD39" s="37"/>
      <c r="SYE39" s="37"/>
      <c r="SYF39" s="37"/>
      <c r="SYG39" s="37"/>
      <c r="SYH39" s="37"/>
      <c r="SYI39" s="37"/>
      <c r="SYJ39" s="37"/>
      <c r="SYK39" s="33"/>
      <c r="SYL39" s="20"/>
      <c r="SYM39" s="20"/>
      <c r="SYN39" s="36"/>
      <c r="SYO39" s="37"/>
      <c r="SYP39" s="37"/>
      <c r="SYQ39" s="37"/>
      <c r="SYR39" s="37"/>
      <c r="SYS39" s="37"/>
      <c r="SYT39" s="37"/>
      <c r="SYU39" s="37"/>
      <c r="SYV39" s="37"/>
      <c r="SYW39" s="37"/>
      <c r="SYX39" s="37"/>
      <c r="SYY39" s="37"/>
      <c r="SYZ39" s="37"/>
      <c r="SZA39" s="37"/>
      <c r="SZB39" s="37"/>
      <c r="SZC39" s="37"/>
      <c r="SZD39" s="37"/>
      <c r="SZE39" s="37"/>
      <c r="SZF39" s="37"/>
      <c r="SZG39" s="33"/>
      <c r="SZH39" s="20"/>
      <c r="SZI39" s="20"/>
      <c r="SZJ39" s="36"/>
      <c r="SZK39" s="37"/>
      <c r="SZL39" s="37"/>
      <c r="SZM39" s="37"/>
      <c r="SZN39" s="37"/>
      <c r="SZO39" s="37"/>
      <c r="SZP39" s="37"/>
      <c r="SZQ39" s="37"/>
      <c r="SZR39" s="37"/>
      <c r="SZS39" s="37"/>
      <c r="SZT39" s="37"/>
      <c r="SZU39" s="37"/>
      <c r="SZV39" s="37"/>
      <c r="SZW39" s="37"/>
      <c r="SZX39" s="37"/>
      <c r="SZY39" s="37"/>
      <c r="SZZ39" s="37"/>
      <c r="TAA39" s="37"/>
      <c r="TAB39" s="37"/>
      <c r="TAC39" s="33"/>
      <c r="TAD39" s="20"/>
      <c r="TAE39" s="20"/>
      <c r="TAF39" s="36"/>
      <c r="TAG39" s="37"/>
      <c r="TAH39" s="37"/>
      <c r="TAI39" s="37"/>
      <c r="TAJ39" s="37"/>
      <c r="TAK39" s="37"/>
      <c r="TAL39" s="37"/>
      <c r="TAM39" s="37"/>
      <c r="TAN39" s="37"/>
      <c r="TAO39" s="37"/>
      <c r="TAP39" s="37"/>
      <c r="TAQ39" s="37"/>
      <c r="TAR39" s="37"/>
      <c r="TAS39" s="37"/>
      <c r="TAT39" s="37"/>
      <c r="TAU39" s="37"/>
      <c r="TAV39" s="37"/>
      <c r="TAW39" s="37"/>
      <c r="TAX39" s="37"/>
      <c r="TAY39" s="33"/>
      <c r="TAZ39" s="20"/>
      <c r="TBA39" s="20"/>
      <c r="TBB39" s="36"/>
      <c r="TBC39" s="37"/>
      <c r="TBD39" s="37"/>
      <c r="TBE39" s="37"/>
      <c r="TBF39" s="37"/>
      <c r="TBG39" s="37"/>
      <c r="TBH39" s="37"/>
      <c r="TBI39" s="37"/>
      <c r="TBJ39" s="37"/>
      <c r="TBK39" s="37"/>
      <c r="TBL39" s="37"/>
      <c r="TBM39" s="37"/>
      <c r="TBN39" s="37"/>
      <c r="TBO39" s="37"/>
      <c r="TBP39" s="37"/>
      <c r="TBQ39" s="37"/>
      <c r="TBR39" s="37"/>
      <c r="TBS39" s="37"/>
      <c r="TBT39" s="37"/>
      <c r="TBU39" s="33"/>
      <c r="TBV39" s="20"/>
      <c r="TBW39" s="20"/>
      <c r="TBX39" s="36"/>
      <c r="TBY39" s="37"/>
      <c r="TBZ39" s="37"/>
      <c r="TCA39" s="37"/>
      <c r="TCB39" s="37"/>
      <c r="TCC39" s="37"/>
      <c r="TCD39" s="37"/>
      <c r="TCE39" s="37"/>
      <c r="TCF39" s="37"/>
      <c r="TCG39" s="37"/>
      <c r="TCH39" s="37"/>
      <c r="TCI39" s="37"/>
      <c r="TCJ39" s="37"/>
      <c r="TCK39" s="37"/>
      <c r="TCL39" s="37"/>
      <c r="TCM39" s="37"/>
      <c r="TCN39" s="37"/>
      <c r="TCO39" s="37"/>
      <c r="TCP39" s="37"/>
      <c r="TCQ39" s="33"/>
      <c r="TCR39" s="20"/>
      <c r="TCS39" s="20"/>
      <c r="TCT39" s="36"/>
      <c r="TCU39" s="37"/>
      <c r="TCV39" s="37"/>
      <c r="TCW39" s="37"/>
      <c r="TCX39" s="37"/>
      <c r="TCY39" s="37"/>
      <c r="TCZ39" s="37"/>
      <c r="TDA39" s="37"/>
      <c r="TDB39" s="37"/>
      <c r="TDC39" s="37"/>
      <c r="TDD39" s="37"/>
      <c r="TDE39" s="37"/>
      <c r="TDF39" s="37"/>
      <c r="TDG39" s="37"/>
      <c r="TDH39" s="37"/>
      <c r="TDI39" s="37"/>
      <c r="TDJ39" s="37"/>
      <c r="TDK39" s="37"/>
      <c r="TDL39" s="37"/>
      <c r="TDM39" s="33"/>
      <c r="TDN39" s="20"/>
      <c r="TDO39" s="20"/>
      <c r="TDP39" s="36"/>
      <c r="TDQ39" s="37"/>
      <c r="TDR39" s="37"/>
      <c r="TDS39" s="37"/>
      <c r="TDT39" s="37"/>
      <c r="TDU39" s="37"/>
      <c r="TDV39" s="37"/>
      <c r="TDW39" s="37"/>
      <c r="TDX39" s="37"/>
      <c r="TDY39" s="37"/>
      <c r="TDZ39" s="37"/>
      <c r="TEA39" s="37"/>
      <c r="TEB39" s="37"/>
      <c r="TEC39" s="37"/>
      <c r="TED39" s="37"/>
      <c r="TEE39" s="37"/>
      <c r="TEF39" s="37"/>
      <c r="TEG39" s="37"/>
      <c r="TEH39" s="37"/>
      <c r="TEI39" s="33"/>
      <c r="TEJ39" s="20"/>
      <c r="TEK39" s="20"/>
      <c r="TEL39" s="36"/>
      <c r="TEM39" s="37"/>
      <c r="TEN39" s="37"/>
      <c r="TEO39" s="37"/>
      <c r="TEP39" s="37"/>
      <c r="TEQ39" s="37"/>
      <c r="TER39" s="37"/>
      <c r="TES39" s="37"/>
      <c r="TET39" s="37"/>
      <c r="TEU39" s="37"/>
      <c r="TEV39" s="37"/>
      <c r="TEW39" s="37"/>
      <c r="TEX39" s="37"/>
      <c r="TEY39" s="37"/>
      <c r="TEZ39" s="37"/>
      <c r="TFA39" s="37"/>
      <c r="TFB39" s="37"/>
      <c r="TFC39" s="37"/>
      <c r="TFD39" s="37"/>
      <c r="TFE39" s="33"/>
      <c r="TFF39" s="20"/>
      <c r="TFG39" s="20"/>
      <c r="TFH39" s="36"/>
      <c r="TFI39" s="37"/>
      <c r="TFJ39" s="37"/>
      <c r="TFK39" s="37"/>
      <c r="TFL39" s="37"/>
      <c r="TFM39" s="37"/>
      <c r="TFN39" s="37"/>
      <c r="TFO39" s="37"/>
      <c r="TFP39" s="37"/>
      <c r="TFQ39" s="37"/>
      <c r="TFR39" s="37"/>
      <c r="TFS39" s="37"/>
      <c r="TFT39" s="37"/>
      <c r="TFU39" s="37"/>
      <c r="TFV39" s="37"/>
      <c r="TFW39" s="37"/>
      <c r="TFX39" s="37"/>
      <c r="TFY39" s="37"/>
      <c r="TFZ39" s="37"/>
      <c r="TGA39" s="33"/>
      <c r="TGB39" s="20"/>
      <c r="TGC39" s="20"/>
      <c r="TGD39" s="36"/>
      <c r="TGE39" s="37"/>
      <c r="TGF39" s="37"/>
      <c r="TGG39" s="37"/>
      <c r="TGH39" s="37"/>
      <c r="TGI39" s="37"/>
      <c r="TGJ39" s="37"/>
      <c r="TGK39" s="37"/>
      <c r="TGL39" s="37"/>
      <c r="TGM39" s="37"/>
      <c r="TGN39" s="37"/>
      <c r="TGO39" s="37"/>
      <c r="TGP39" s="37"/>
      <c r="TGQ39" s="37"/>
      <c r="TGR39" s="37"/>
      <c r="TGS39" s="37"/>
      <c r="TGT39" s="37"/>
      <c r="TGU39" s="37"/>
      <c r="TGV39" s="37"/>
      <c r="TGW39" s="33"/>
      <c r="TGX39" s="20"/>
      <c r="TGY39" s="20"/>
      <c r="TGZ39" s="36"/>
      <c r="THA39" s="37"/>
      <c r="THB39" s="37"/>
      <c r="THC39" s="37"/>
      <c r="THD39" s="37"/>
      <c r="THE39" s="37"/>
      <c r="THF39" s="37"/>
      <c r="THG39" s="37"/>
      <c r="THH39" s="37"/>
      <c r="THI39" s="37"/>
      <c r="THJ39" s="37"/>
      <c r="THK39" s="37"/>
      <c r="THL39" s="37"/>
      <c r="THM39" s="37"/>
      <c r="THN39" s="37"/>
      <c r="THO39" s="37"/>
      <c r="THP39" s="37"/>
      <c r="THQ39" s="37"/>
      <c r="THR39" s="37"/>
      <c r="THS39" s="33"/>
      <c r="THT39" s="20"/>
      <c r="THU39" s="20"/>
      <c r="THV39" s="36"/>
      <c r="THW39" s="37"/>
      <c r="THX39" s="37"/>
      <c r="THY39" s="37"/>
      <c r="THZ39" s="37"/>
      <c r="TIA39" s="37"/>
      <c r="TIB39" s="37"/>
      <c r="TIC39" s="37"/>
      <c r="TID39" s="37"/>
      <c r="TIE39" s="37"/>
      <c r="TIF39" s="37"/>
      <c r="TIG39" s="37"/>
      <c r="TIH39" s="37"/>
      <c r="TII39" s="37"/>
      <c r="TIJ39" s="37"/>
      <c r="TIK39" s="37"/>
      <c r="TIL39" s="37"/>
      <c r="TIM39" s="37"/>
      <c r="TIN39" s="37"/>
      <c r="TIO39" s="33"/>
      <c r="TIP39" s="20"/>
      <c r="TIQ39" s="20"/>
      <c r="TIR39" s="36"/>
      <c r="TIS39" s="37"/>
      <c r="TIT39" s="37"/>
      <c r="TIU39" s="37"/>
      <c r="TIV39" s="37"/>
      <c r="TIW39" s="37"/>
      <c r="TIX39" s="37"/>
      <c r="TIY39" s="37"/>
      <c r="TIZ39" s="37"/>
      <c r="TJA39" s="37"/>
      <c r="TJB39" s="37"/>
      <c r="TJC39" s="37"/>
      <c r="TJD39" s="37"/>
      <c r="TJE39" s="37"/>
      <c r="TJF39" s="37"/>
      <c r="TJG39" s="37"/>
      <c r="TJH39" s="37"/>
      <c r="TJI39" s="37"/>
      <c r="TJJ39" s="37"/>
      <c r="TJK39" s="33"/>
      <c r="TJL39" s="20"/>
      <c r="TJM39" s="20"/>
      <c r="TJN39" s="36"/>
      <c r="TJO39" s="37"/>
      <c r="TJP39" s="37"/>
      <c r="TJQ39" s="37"/>
      <c r="TJR39" s="37"/>
      <c r="TJS39" s="37"/>
      <c r="TJT39" s="37"/>
      <c r="TJU39" s="37"/>
      <c r="TJV39" s="37"/>
      <c r="TJW39" s="37"/>
      <c r="TJX39" s="37"/>
      <c r="TJY39" s="37"/>
      <c r="TJZ39" s="37"/>
      <c r="TKA39" s="37"/>
      <c r="TKB39" s="37"/>
      <c r="TKC39" s="37"/>
      <c r="TKD39" s="37"/>
      <c r="TKE39" s="37"/>
      <c r="TKF39" s="37"/>
      <c r="TKG39" s="33"/>
      <c r="TKH39" s="20"/>
      <c r="TKI39" s="20"/>
      <c r="TKJ39" s="36"/>
      <c r="TKK39" s="37"/>
      <c r="TKL39" s="37"/>
      <c r="TKM39" s="37"/>
      <c r="TKN39" s="37"/>
      <c r="TKO39" s="37"/>
      <c r="TKP39" s="37"/>
      <c r="TKQ39" s="37"/>
      <c r="TKR39" s="37"/>
      <c r="TKS39" s="37"/>
      <c r="TKT39" s="37"/>
      <c r="TKU39" s="37"/>
      <c r="TKV39" s="37"/>
      <c r="TKW39" s="37"/>
      <c r="TKX39" s="37"/>
      <c r="TKY39" s="37"/>
      <c r="TKZ39" s="37"/>
      <c r="TLA39" s="37"/>
      <c r="TLB39" s="37"/>
      <c r="TLC39" s="33"/>
      <c r="TLD39" s="20"/>
      <c r="TLE39" s="20"/>
      <c r="TLF39" s="36"/>
      <c r="TLG39" s="37"/>
      <c r="TLH39" s="37"/>
      <c r="TLI39" s="37"/>
      <c r="TLJ39" s="37"/>
      <c r="TLK39" s="37"/>
      <c r="TLL39" s="37"/>
      <c r="TLM39" s="37"/>
      <c r="TLN39" s="37"/>
      <c r="TLO39" s="37"/>
      <c r="TLP39" s="37"/>
      <c r="TLQ39" s="37"/>
      <c r="TLR39" s="37"/>
      <c r="TLS39" s="37"/>
      <c r="TLT39" s="37"/>
      <c r="TLU39" s="37"/>
      <c r="TLV39" s="37"/>
      <c r="TLW39" s="37"/>
      <c r="TLX39" s="37"/>
      <c r="TLY39" s="33"/>
      <c r="TLZ39" s="20"/>
      <c r="TMA39" s="20"/>
      <c r="TMB39" s="36"/>
      <c r="TMC39" s="37"/>
      <c r="TMD39" s="37"/>
      <c r="TME39" s="37"/>
      <c r="TMF39" s="37"/>
      <c r="TMG39" s="37"/>
      <c r="TMH39" s="37"/>
      <c r="TMI39" s="37"/>
      <c r="TMJ39" s="37"/>
      <c r="TMK39" s="37"/>
      <c r="TML39" s="37"/>
      <c r="TMM39" s="37"/>
      <c r="TMN39" s="37"/>
      <c r="TMO39" s="37"/>
      <c r="TMP39" s="37"/>
      <c r="TMQ39" s="37"/>
      <c r="TMR39" s="37"/>
      <c r="TMS39" s="37"/>
      <c r="TMT39" s="37"/>
      <c r="TMU39" s="33"/>
      <c r="TMV39" s="20"/>
      <c r="TMW39" s="20"/>
      <c r="TMX39" s="36"/>
      <c r="TMY39" s="37"/>
      <c r="TMZ39" s="37"/>
      <c r="TNA39" s="37"/>
      <c r="TNB39" s="37"/>
      <c r="TNC39" s="37"/>
      <c r="TND39" s="37"/>
      <c r="TNE39" s="37"/>
      <c r="TNF39" s="37"/>
      <c r="TNG39" s="37"/>
      <c r="TNH39" s="37"/>
      <c r="TNI39" s="37"/>
      <c r="TNJ39" s="37"/>
      <c r="TNK39" s="37"/>
      <c r="TNL39" s="37"/>
      <c r="TNM39" s="37"/>
      <c r="TNN39" s="37"/>
      <c r="TNO39" s="37"/>
      <c r="TNP39" s="37"/>
      <c r="TNQ39" s="33"/>
      <c r="TNR39" s="20"/>
      <c r="TNS39" s="20"/>
      <c r="TNT39" s="36"/>
      <c r="TNU39" s="37"/>
      <c r="TNV39" s="37"/>
      <c r="TNW39" s="37"/>
      <c r="TNX39" s="37"/>
      <c r="TNY39" s="37"/>
      <c r="TNZ39" s="37"/>
      <c r="TOA39" s="37"/>
      <c r="TOB39" s="37"/>
      <c r="TOC39" s="37"/>
      <c r="TOD39" s="37"/>
      <c r="TOE39" s="37"/>
      <c r="TOF39" s="37"/>
      <c r="TOG39" s="37"/>
      <c r="TOH39" s="37"/>
      <c r="TOI39" s="37"/>
      <c r="TOJ39" s="37"/>
      <c r="TOK39" s="37"/>
      <c r="TOL39" s="37"/>
      <c r="TOM39" s="33"/>
      <c r="TON39" s="20"/>
      <c r="TOO39" s="20"/>
      <c r="TOP39" s="36"/>
      <c r="TOQ39" s="37"/>
      <c r="TOR39" s="37"/>
      <c r="TOS39" s="37"/>
      <c r="TOT39" s="37"/>
      <c r="TOU39" s="37"/>
      <c r="TOV39" s="37"/>
      <c r="TOW39" s="37"/>
      <c r="TOX39" s="37"/>
      <c r="TOY39" s="37"/>
      <c r="TOZ39" s="37"/>
      <c r="TPA39" s="37"/>
      <c r="TPB39" s="37"/>
      <c r="TPC39" s="37"/>
      <c r="TPD39" s="37"/>
      <c r="TPE39" s="37"/>
      <c r="TPF39" s="37"/>
      <c r="TPG39" s="37"/>
      <c r="TPH39" s="37"/>
      <c r="TPI39" s="33"/>
      <c r="TPJ39" s="20"/>
      <c r="TPK39" s="20"/>
      <c r="TPL39" s="36"/>
      <c r="TPM39" s="37"/>
      <c r="TPN39" s="37"/>
      <c r="TPO39" s="37"/>
      <c r="TPP39" s="37"/>
      <c r="TPQ39" s="37"/>
      <c r="TPR39" s="37"/>
      <c r="TPS39" s="37"/>
      <c r="TPT39" s="37"/>
      <c r="TPU39" s="37"/>
      <c r="TPV39" s="37"/>
      <c r="TPW39" s="37"/>
      <c r="TPX39" s="37"/>
      <c r="TPY39" s="37"/>
      <c r="TPZ39" s="37"/>
      <c r="TQA39" s="37"/>
      <c r="TQB39" s="37"/>
      <c r="TQC39" s="37"/>
      <c r="TQD39" s="37"/>
      <c r="TQE39" s="33"/>
      <c r="TQF39" s="20"/>
      <c r="TQG39" s="20"/>
      <c r="TQH39" s="36"/>
      <c r="TQI39" s="37"/>
      <c r="TQJ39" s="37"/>
      <c r="TQK39" s="37"/>
      <c r="TQL39" s="37"/>
      <c r="TQM39" s="37"/>
      <c r="TQN39" s="37"/>
      <c r="TQO39" s="37"/>
      <c r="TQP39" s="37"/>
      <c r="TQQ39" s="37"/>
      <c r="TQR39" s="37"/>
      <c r="TQS39" s="37"/>
      <c r="TQT39" s="37"/>
      <c r="TQU39" s="37"/>
      <c r="TQV39" s="37"/>
      <c r="TQW39" s="37"/>
      <c r="TQX39" s="37"/>
      <c r="TQY39" s="37"/>
      <c r="TQZ39" s="37"/>
      <c r="TRA39" s="33"/>
      <c r="TRB39" s="20"/>
      <c r="TRC39" s="20"/>
      <c r="TRD39" s="36"/>
      <c r="TRE39" s="37"/>
      <c r="TRF39" s="37"/>
      <c r="TRG39" s="37"/>
      <c r="TRH39" s="37"/>
      <c r="TRI39" s="37"/>
      <c r="TRJ39" s="37"/>
      <c r="TRK39" s="37"/>
      <c r="TRL39" s="37"/>
      <c r="TRM39" s="37"/>
      <c r="TRN39" s="37"/>
      <c r="TRO39" s="37"/>
      <c r="TRP39" s="37"/>
      <c r="TRQ39" s="37"/>
      <c r="TRR39" s="37"/>
      <c r="TRS39" s="37"/>
      <c r="TRT39" s="37"/>
      <c r="TRU39" s="37"/>
      <c r="TRV39" s="37"/>
      <c r="TRW39" s="33"/>
      <c r="TRX39" s="20"/>
      <c r="TRY39" s="20"/>
      <c r="TRZ39" s="36"/>
      <c r="TSA39" s="37"/>
      <c r="TSB39" s="37"/>
      <c r="TSC39" s="37"/>
      <c r="TSD39" s="37"/>
      <c r="TSE39" s="37"/>
      <c r="TSF39" s="37"/>
      <c r="TSG39" s="37"/>
      <c r="TSH39" s="37"/>
      <c r="TSI39" s="37"/>
      <c r="TSJ39" s="37"/>
      <c r="TSK39" s="37"/>
      <c r="TSL39" s="37"/>
      <c r="TSM39" s="37"/>
      <c r="TSN39" s="37"/>
      <c r="TSO39" s="37"/>
      <c r="TSP39" s="37"/>
      <c r="TSQ39" s="37"/>
      <c r="TSR39" s="37"/>
      <c r="TSS39" s="33"/>
      <c r="TST39" s="20"/>
      <c r="TSU39" s="20"/>
      <c r="TSV39" s="36"/>
      <c r="TSW39" s="37"/>
      <c r="TSX39" s="37"/>
      <c r="TSY39" s="37"/>
      <c r="TSZ39" s="37"/>
      <c r="TTA39" s="37"/>
      <c r="TTB39" s="37"/>
      <c r="TTC39" s="37"/>
      <c r="TTD39" s="37"/>
      <c r="TTE39" s="37"/>
      <c r="TTF39" s="37"/>
      <c r="TTG39" s="37"/>
      <c r="TTH39" s="37"/>
      <c r="TTI39" s="37"/>
      <c r="TTJ39" s="37"/>
      <c r="TTK39" s="37"/>
      <c r="TTL39" s="37"/>
      <c r="TTM39" s="37"/>
      <c r="TTN39" s="37"/>
      <c r="TTO39" s="33"/>
      <c r="TTP39" s="20"/>
      <c r="TTQ39" s="20"/>
      <c r="TTR39" s="36"/>
      <c r="TTS39" s="37"/>
      <c r="TTT39" s="37"/>
      <c r="TTU39" s="37"/>
      <c r="TTV39" s="37"/>
      <c r="TTW39" s="37"/>
      <c r="TTX39" s="37"/>
      <c r="TTY39" s="37"/>
      <c r="TTZ39" s="37"/>
      <c r="TUA39" s="37"/>
      <c r="TUB39" s="37"/>
      <c r="TUC39" s="37"/>
      <c r="TUD39" s="37"/>
      <c r="TUE39" s="37"/>
      <c r="TUF39" s="37"/>
      <c r="TUG39" s="37"/>
      <c r="TUH39" s="37"/>
      <c r="TUI39" s="37"/>
      <c r="TUJ39" s="37"/>
      <c r="TUK39" s="33"/>
      <c r="TUL39" s="20"/>
      <c r="TUM39" s="20"/>
      <c r="TUN39" s="36"/>
      <c r="TUO39" s="37"/>
      <c r="TUP39" s="37"/>
      <c r="TUQ39" s="37"/>
      <c r="TUR39" s="37"/>
      <c r="TUS39" s="37"/>
      <c r="TUT39" s="37"/>
      <c r="TUU39" s="37"/>
      <c r="TUV39" s="37"/>
      <c r="TUW39" s="37"/>
      <c r="TUX39" s="37"/>
      <c r="TUY39" s="37"/>
      <c r="TUZ39" s="37"/>
      <c r="TVA39" s="37"/>
      <c r="TVB39" s="37"/>
      <c r="TVC39" s="37"/>
      <c r="TVD39" s="37"/>
      <c r="TVE39" s="37"/>
      <c r="TVF39" s="37"/>
      <c r="TVG39" s="33"/>
      <c r="TVH39" s="20"/>
      <c r="TVI39" s="20"/>
      <c r="TVJ39" s="36"/>
      <c r="TVK39" s="37"/>
      <c r="TVL39" s="37"/>
      <c r="TVM39" s="37"/>
      <c r="TVN39" s="37"/>
      <c r="TVO39" s="37"/>
      <c r="TVP39" s="37"/>
      <c r="TVQ39" s="37"/>
      <c r="TVR39" s="37"/>
      <c r="TVS39" s="37"/>
      <c r="TVT39" s="37"/>
      <c r="TVU39" s="37"/>
      <c r="TVV39" s="37"/>
      <c r="TVW39" s="37"/>
      <c r="TVX39" s="37"/>
      <c r="TVY39" s="37"/>
      <c r="TVZ39" s="37"/>
      <c r="TWA39" s="37"/>
      <c r="TWB39" s="37"/>
      <c r="TWC39" s="33"/>
      <c r="TWD39" s="20"/>
      <c r="TWE39" s="20"/>
      <c r="TWF39" s="36"/>
      <c r="TWG39" s="37"/>
      <c r="TWH39" s="37"/>
      <c r="TWI39" s="37"/>
      <c r="TWJ39" s="37"/>
      <c r="TWK39" s="37"/>
      <c r="TWL39" s="37"/>
      <c r="TWM39" s="37"/>
      <c r="TWN39" s="37"/>
      <c r="TWO39" s="37"/>
      <c r="TWP39" s="37"/>
      <c r="TWQ39" s="37"/>
      <c r="TWR39" s="37"/>
      <c r="TWS39" s="37"/>
      <c r="TWT39" s="37"/>
      <c r="TWU39" s="37"/>
      <c r="TWV39" s="37"/>
      <c r="TWW39" s="37"/>
      <c r="TWX39" s="37"/>
      <c r="TWY39" s="33"/>
      <c r="TWZ39" s="20"/>
      <c r="TXA39" s="20"/>
      <c r="TXB39" s="36"/>
      <c r="TXC39" s="37"/>
      <c r="TXD39" s="37"/>
      <c r="TXE39" s="37"/>
      <c r="TXF39" s="37"/>
      <c r="TXG39" s="37"/>
      <c r="TXH39" s="37"/>
      <c r="TXI39" s="37"/>
      <c r="TXJ39" s="37"/>
      <c r="TXK39" s="37"/>
      <c r="TXL39" s="37"/>
      <c r="TXM39" s="37"/>
      <c r="TXN39" s="37"/>
      <c r="TXO39" s="37"/>
      <c r="TXP39" s="37"/>
      <c r="TXQ39" s="37"/>
      <c r="TXR39" s="37"/>
      <c r="TXS39" s="37"/>
      <c r="TXT39" s="37"/>
      <c r="TXU39" s="33"/>
      <c r="TXV39" s="20"/>
      <c r="TXW39" s="20"/>
      <c r="TXX39" s="36"/>
      <c r="TXY39" s="37"/>
      <c r="TXZ39" s="37"/>
      <c r="TYA39" s="37"/>
      <c r="TYB39" s="37"/>
      <c r="TYC39" s="37"/>
      <c r="TYD39" s="37"/>
      <c r="TYE39" s="37"/>
      <c r="TYF39" s="37"/>
      <c r="TYG39" s="37"/>
      <c r="TYH39" s="37"/>
      <c r="TYI39" s="37"/>
      <c r="TYJ39" s="37"/>
      <c r="TYK39" s="37"/>
      <c r="TYL39" s="37"/>
      <c r="TYM39" s="37"/>
      <c r="TYN39" s="37"/>
      <c r="TYO39" s="37"/>
      <c r="TYP39" s="37"/>
      <c r="TYQ39" s="33"/>
      <c r="TYR39" s="20"/>
      <c r="TYS39" s="20"/>
      <c r="TYT39" s="36"/>
      <c r="TYU39" s="37"/>
      <c r="TYV39" s="37"/>
      <c r="TYW39" s="37"/>
      <c r="TYX39" s="37"/>
      <c r="TYY39" s="37"/>
      <c r="TYZ39" s="37"/>
      <c r="TZA39" s="37"/>
      <c r="TZB39" s="37"/>
      <c r="TZC39" s="37"/>
      <c r="TZD39" s="37"/>
      <c r="TZE39" s="37"/>
      <c r="TZF39" s="37"/>
      <c r="TZG39" s="37"/>
      <c r="TZH39" s="37"/>
      <c r="TZI39" s="37"/>
      <c r="TZJ39" s="37"/>
      <c r="TZK39" s="37"/>
      <c r="TZL39" s="37"/>
      <c r="TZM39" s="33"/>
      <c r="TZN39" s="20"/>
      <c r="TZO39" s="20"/>
      <c r="TZP39" s="36"/>
      <c r="TZQ39" s="37"/>
      <c r="TZR39" s="37"/>
      <c r="TZS39" s="37"/>
      <c r="TZT39" s="37"/>
      <c r="TZU39" s="37"/>
      <c r="TZV39" s="37"/>
      <c r="TZW39" s="37"/>
      <c r="TZX39" s="37"/>
      <c r="TZY39" s="37"/>
      <c r="TZZ39" s="37"/>
      <c r="UAA39" s="37"/>
      <c r="UAB39" s="37"/>
      <c r="UAC39" s="37"/>
      <c r="UAD39" s="37"/>
      <c r="UAE39" s="37"/>
      <c r="UAF39" s="37"/>
      <c r="UAG39" s="37"/>
      <c r="UAH39" s="37"/>
      <c r="UAI39" s="33"/>
      <c r="UAJ39" s="20"/>
      <c r="UAK39" s="20"/>
      <c r="UAL39" s="36"/>
      <c r="UAM39" s="37"/>
      <c r="UAN39" s="37"/>
      <c r="UAO39" s="37"/>
      <c r="UAP39" s="37"/>
      <c r="UAQ39" s="37"/>
      <c r="UAR39" s="37"/>
      <c r="UAS39" s="37"/>
      <c r="UAT39" s="37"/>
      <c r="UAU39" s="37"/>
      <c r="UAV39" s="37"/>
      <c r="UAW39" s="37"/>
      <c r="UAX39" s="37"/>
      <c r="UAY39" s="37"/>
      <c r="UAZ39" s="37"/>
      <c r="UBA39" s="37"/>
      <c r="UBB39" s="37"/>
      <c r="UBC39" s="37"/>
      <c r="UBD39" s="37"/>
      <c r="UBE39" s="33"/>
      <c r="UBF39" s="20"/>
      <c r="UBG39" s="20"/>
      <c r="UBH39" s="36"/>
      <c r="UBI39" s="37"/>
      <c r="UBJ39" s="37"/>
      <c r="UBK39" s="37"/>
      <c r="UBL39" s="37"/>
      <c r="UBM39" s="37"/>
      <c r="UBN39" s="37"/>
      <c r="UBO39" s="37"/>
      <c r="UBP39" s="37"/>
      <c r="UBQ39" s="37"/>
      <c r="UBR39" s="37"/>
      <c r="UBS39" s="37"/>
      <c r="UBT39" s="37"/>
      <c r="UBU39" s="37"/>
      <c r="UBV39" s="37"/>
      <c r="UBW39" s="37"/>
      <c r="UBX39" s="37"/>
      <c r="UBY39" s="37"/>
      <c r="UBZ39" s="37"/>
      <c r="UCA39" s="33"/>
      <c r="UCB39" s="20"/>
      <c r="UCC39" s="20"/>
      <c r="UCD39" s="36"/>
      <c r="UCE39" s="37"/>
      <c r="UCF39" s="37"/>
      <c r="UCG39" s="37"/>
      <c r="UCH39" s="37"/>
      <c r="UCI39" s="37"/>
      <c r="UCJ39" s="37"/>
      <c r="UCK39" s="37"/>
      <c r="UCL39" s="37"/>
      <c r="UCM39" s="37"/>
      <c r="UCN39" s="37"/>
      <c r="UCO39" s="37"/>
      <c r="UCP39" s="37"/>
      <c r="UCQ39" s="37"/>
      <c r="UCR39" s="37"/>
      <c r="UCS39" s="37"/>
      <c r="UCT39" s="37"/>
      <c r="UCU39" s="37"/>
      <c r="UCV39" s="37"/>
      <c r="UCW39" s="33"/>
      <c r="UCX39" s="20"/>
      <c r="UCY39" s="20"/>
      <c r="UCZ39" s="36"/>
      <c r="UDA39" s="37"/>
      <c r="UDB39" s="37"/>
      <c r="UDC39" s="37"/>
      <c r="UDD39" s="37"/>
      <c r="UDE39" s="37"/>
      <c r="UDF39" s="37"/>
      <c r="UDG39" s="37"/>
      <c r="UDH39" s="37"/>
      <c r="UDI39" s="37"/>
      <c r="UDJ39" s="37"/>
      <c r="UDK39" s="37"/>
      <c r="UDL39" s="37"/>
      <c r="UDM39" s="37"/>
      <c r="UDN39" s="37"/>
      <c r="UDO39" s="37"/>
      <c r="UDP39" s="37"/>
      <c r="UDQ39" s="37"/>
      <c r="UDR39" s="37"/>
      <c r="UDS39" s="33"/>
      <c r="UDT39" s="20"/>
      <c r="UDU39" s="20"/>
      <c r="UDV39" s="36"/>
      <c r="UDW39" s="37"/>
      <c r="UDX39" s="37"/>
      <c r="UDY39" s="37"/>
      <c r="UDZ39" s="37"/>
      <c r="UEA39" s="37"/>
      <c r="UEB39" s="37"/>
      <c r="UEC39" s="37"/>
      <c r="UED39" s="37"/>
      <c r="UEE39" s="37"/>
      <c r="UEF39" s="37"/>
      <c r="UEG39" s="37"/>
      <c r="UEH39" s="37"/>
      <c r="UEI39" s="37"/>
      <c r="UEJ39" s="37"/>
      <c r="UEK39" s="37"/>
      <c r="UEL39" s="37"/>
      <c r="UEM39" s="37"/>
      <c r="UEN39" s="37"/>
      <c r="UEO39" s="33"/>
      <c r="UEP39" s="20"/>
      <c r="UEQ39" s="20"/>
      <c r="UER39" s="36"/>
      <c r="UES39" s="37"/>
      <c r="UET39" s="37"/>
      <c r="UEU39" s="37"/>
      <c r="UEV39" s="37"/>
      <c r="UEW39" s="37"/>
      <c r="UEX39" s="37"/>
      <c r="UEY39" s="37"/>
      <c r="UEZ39" s="37"/>
      <c r="UFA39" s="37"/>
      <c r="UFB39" s="37"/>
      <c r="UFC39" s="37"/>
      <c r="UFD39" s="37"/>
      <c r="UFE39" s="37"/>
      <c r="UFF39" s="37"/>
      <c r="UFG39" s="37"/>
      <c r="UFH39" s="37"/>
      <c r="UFI39" s="37"/>
      <c r="UFJ39" s="37"/>
      <c r="UFK39" s="33"/>
      <c r="UFL39" s="20"/>
      <c r="UFM39" s="20"/>
      <c r="UFN39" s="36"/>
      <c r="UFO39" s="37"/>
      <c r="UFP39" s="37"/>
      <c r="UFQ39" s="37"/>
      <c r="UFR39" s="37"/>
      <c r="UFS39" s="37"/>
      <c r="UFT39" s="37"/>
      <c r="UFU39" s="37"/>
      <c r="UFV39" s="37"/>
      <c r="UFW39" s="37"/>
      <c r="UFX39" s="37"/>
      <c r="UFY39" s="37"/>
      <c r="UFZ39" s="37"/>
      <c r="UGA39" s="37"/>
      <c r="UGB39" s="37"/>
      <c r="UGC39" s="37"/>
      <c r="UGD39" s="37"/>
      <c r="UGE39" s="37"/>
      <c r="UGF39" s="37"/>
      <c r="UGG39" s="33"/>
      <c r="UGH39" s="20"/>
      <c r="UGI39" s="20"/>
      <c r="UGJ39" s="36"/>
      <c r="UGK39" s="37"/>
      <c r="UGL39" s="37"/>
      <c r="UGM39" s="37"/>
      <c r="UGN39" s="37"/>
      <c r="UGO39" s="37"/>
      <c r="UGP39" s="37"/>
      <c r="UGQ39" s="37"/>
      <c r="UGR39" s="37"/>
      <c r="UGS39" s="37"/>
      <c r="UGT39" s="37"/>
      <c r="UGU39" s="37"/>
      <c r="UGV39" s="37"/>
      <c r="UGW39" s="37"/>
      <c r="UGX39" s="37"/>
      <c r="UGY39" s="37"/>
      <c r="UGZ39" s="37"/>
      <c r="UHA39" s="37"/>
      <c r="UHB39" s="37"/>
      <c r="UHC39" s="33"/>
      <c r="UHD39" s="20"/>
      <c r="UHE39" s="20"/>
      <c r="UHF39" s="36"/>
      <c r="UHG39" s="37"/>
      <c r="UHH39" s="37"/>
      <c r="UHI39" s="37"/>
      <c r="UHJ39" s="37"/>
      <c r="UHK39" s="37"/>
      <c r="UHL39" s="37"/>
      <c r="UHM39" s="37"/>
      <c r="UHN39" s="37"/>
      <c r="UHO39" s="37"/>
      <c r="UHP39" s="37"/>
      <c r="UHQ39" s="37"/>
      <c r="UHR39" s="37"/>
      <c r="UHS39" s="37"/>
      <c r="UHT39" s="37"/>
      <c r="UHU39" s="37"/>
      <c r="UHV39" s="37"/>
      <c r="UHW39" s="37"/>
      <c r="UHX39" s="37"/>
      <c r="UHY39" s="33"/>
      <c r="UHZ39" s="20"/>
      <c r="UIA39" s="20"/>
      <c r="UIB39" s="36"/>
      <c r="UIC39" s="37"/>
      <c r="UID39" s="37"/>
      <c r="UIE39" s="37"/>
      <c r="UIF39" s="37"/>
      <c r="UIG39" s="37"/>
      <c r="UIH39" s="37"/>
      <c r="UII39" s="37"/>
      <c r="UIJ39" s="37"/>
      <c r="UIK39" s="37"/>
      <c r="UIL39" s="37"/>
      <c r="UIM39" s="37"/>
      <c r="UIN39" s="37"/>
      <c r="UIO39" s="37"/>
      <c r="UIP39" s="37"/>
      <c r="UIQ39" s="37"/>
      <c r="UIR39" s="37"/>
      <c r="UIS39" s="37"/>
      <c r="UIT39" s="37"/>
      <c r="UIU39" s="33"/>
      <c r="UIV39" s="20"/>
      <c r="UIW39" s="20"/>
      <c r="UIX39" s="36"/>
      <c r="UIY39" s="37"/>
      <c r="UIZ39" s="37"/>
      <c r="UJA39" s="37"/>
      <c r="UJB39" s="37"/>
      <c r="UJC39" s="37"/>
      <c r="UJD39" s="37"/>
      <c r="UJE39" s="37"/>
      <c r="UJF39" s="37"/>
      <c r="UJG39" s="37"/>
      <c r="UJH39" s="37"/>
      <c r="UJI39" s="37"/>
      <c r="UJJ39" s="37"/>
      <c r="UJK39" s="37"/>
      <c r="UJL39" s="37"/>
      <c r="UJM39" s="37"/>
      <c r="UJN39" s="37"/>
      <c r="UJO39" s="37"/>
      <c r="UJP39" s="37"/>
      <c r="UJQ39" s="33"/>
      <c r="UJR39" s="20"/>
      <c r="UJS39" s="20"/>
      <c r="UJT39" s="36"/>
      <c r="UJU39" s="37"/>
      <c r="UJV39" s="37"/>
      <c r="UJW39" s="37"/>
      <c r="UJX39" s="37"/>
      <c r="UJY39" s="37"/>
      <c r="UJZ39" s="37"/>
      <c r="UKA39" s="37"/>
      <c r="UKB39" s="37"/>
      <c r="UKC39" s="37"/>
      <c r="UKD39" s="37"/>
      <c r="UKE39" s="37"/>
      <c r="UKF39" s="37"/>
      <c r="UKG39" s="37"/>
      <c r="UKH39" s="37"/>
      <c r="UKI39" s="37"/>
      <c r="UKJ39" s="37"/>
      <c r="UKK39" s="37"/>
      <c r="UKL39" s="37"/>
      <c r="UKM39" s="33"/>
      <c r="UKN39" s="20"/>
      <c r="UKO39" s="20"/>
      <c r="UKP39" s="36"/>
      <c r="UKQ39" s="37"/>
      <c r="UKR39" s="37"/>
      <c r="UKS39" s="37"/>
      <c r="UKT39" s="37"/>
      <c r="UKU39" s="37"/>
      <c r="UKV39" s="37"/>
      <c r="UKW39" s="37"/>
      <c r="UKX39" s="37"/>
      <c r="UKY39" s="37"/>
      <c r="UKZ39" s="37"/>
      <c r="ULA39" s="37"/>
      <c r="ULB39" s="37"/>
      <c r="ULC39" s="37"/>
      <c r="ULD39" s="37"/>
      <c r="ULE39" s="37"/>
      <c r="ULF39" s="37"/>
      <c r="ULG39" s="37"/>
      <c r="ULH39" s="37"/>
      <c r="ULI39" s="33"/>
      <c r="ULJ39" s="20"/>
      <c r="ULK39" s="20"/>
      <c r="ULL39" s="36"/>
      <c r="ULM39" s="37"/>
      <c r="ULN39" s="37"/>
      <c r="ULO39" s="37"/>
      <c r="ULP39" s="37"/>
      <c r="ULQ39" s="37"/>
      <c r="ULR39" s="37"/>
      <c r="ULS39" s="37"/>
      <c r="ULT39" s="37"/>
      <c r="ULU39" s="37"/>
      <c r="ULV39" s="37"/>
      <c r="ULW39" s="37"/>
      <c r="ULX39" s="37"/>
      <c r="ULY39" s="37"/>
      <c r="ULZ39" s="37"/>
      <c r="UMA39" s="37"/>
      <c r="UMB39" s="37"/>
      <c r="UMC39" s="37"/>
      <c r="UMD39" s="37"/>
      <c r="UME39" s="33"/>
      <c r="UMF39" s="20"/>
      <c r="UMG39" s="20"/>
      <c r="UMH39" s="36"/>
      <c r="UMI39" s="37"/>
      <c r="UMJ39" s="37"/>
      <c r="UMK39" s="37"/>
      <c r="UML39" s="37"/>
      <c r="UMM39" s="37"/>
      <c r="UMN39" s="37"/>
      <c r="UMO39" s="37"/>
      <c r="UMP39" s="37"/>
      <c r="UMQ39" s="37"/>
      <c r="UMR39" s="37"/>
      <c r="UMS39" s="37"/>
      <c r="UMT39" s="37"/>
      <c r="UMU39" s="37"/>
      <c r="UMV39" s="37"/>
      <c r="UMW39" s="37"/>
      <c r="UMX39" s="37"/>
      <c r="UMY39" s="37"/>
      <c r="UMZ39" s="37"/>
      <c r="UNA39" s="33"/>
      <c r="UNB39" s="20"/>
      <c r="UNC39" s="20"/>
      <c r="UND39" s="36"/>
      <c r="UNE39" s="37"/>
      <c r="UNF39" s="37"/>
      <c r="UNG39" s="37"/>
      <c r="UNH39" s="37"/>
      <c r="UNI39" s="37"/>
      <c r="UNJ39" s="37"/>
      <c r="UNK39" s="37"/>
      <c r="UNL39" s="37"/>
      <c r="UNM39" s="37"/>
      <c r="UNN39" s="37"/>
      <c r="UNO39" s="37"/>
      <c r="UNP39" s="37"/>
      <c r="UNQ39" s="37"/>
      <c r="UNR39" s="37"/>
      <c r="UNS39" s="37"/>
      <c r="UNT39" s="37"/>
      <c r="UNU39" s="37"/>
      <c r="UNV39" s="37"/>
      <c r="UNW39" s="33"/>
      <c r="UNX39" s="20"/>
      <c r="UNY39" s="20"/>
      <c r="UNZ39" s="36"/>
      <c r="UOA39" s="37"/>
      <c r="UOB39" s="37"/>
      <c r="UOC39" s="37"/>
      <c r="UOD39" s="37"/>
      <c r="UOE39" s="37"/>
      <c r="UOF39" s="37"/>
      <c r="UOG39" s="37"/>
      <c r="UOH39" s="37"/>
      <c r="UOI39" s="37"/>
      <c r="UOJ39" s="37"/>
      <c r="UOK39" s="37"/>
      <c r="UOL39" s="37"/>
      <c r="UOM39" s="37"/>
      <c r="UON39" s="37"/>
      <c r="UOO39" s="37"/>
      <c r="UOP39" s="37"/>
      <c r="UOQ39" s="37"/>
      <c r="UOR39" s="37"/>
      <c r="UOS39" s="33"/>
      <c r="UOT39" s="20"/>
      <c r="UOU39" s="20"/>
      <c r="UOV39" s="36"/>
      <c r="UOW39" s="37"/>
      <c r="UOX39" s="37"/>
      <c r="UOY39" s="37"/>
      <c r="UOZ39" s="37"/>
      <c r="UPA39" s="37"/>
      <c r="UPB39" s="37"/>
      <c r="UPC39" s="37"/>
      <c r="UPD39" s="37"/>
      <c r="UPE39" s="37"/>
      <c r="UPF39" s="37"/>
      <c r="UPG39" s="37"/>
      <c r="UPH39" s="37"/>
      <c r="UPI39" s="37"/>
      <c r="UPJ39" s="37"/>
      <c r="UPK39" s="37"/>
      <c r="UPL39" s="37"/>
      <c r="UPM39" s="37"/>
      <c r="UPN39" s="37"/>
      <c r="UPO39" s="33"/>
      <c r="UPP39" s="20"/>
      <c r="UPQ39" s="20"/>
      <c r="UPR39" s="36"/>
      <c r="UPS39" s="37"/>
      <c r="UPT39" s="37"/>
      <c r="UPU39" s="37"/>
      <c r="UPV39" s="37"/>
      <c r="UPW39" s="37"/>
      <c r="UPX39" s="37"/>
      <c r="UPY39" s="37"/>
      <c r="UPZ39" s="37"/>
      <c r="UQA39" s="37"/>
      <c r="UQB39" s="37"/>
      <c r="UQC39" s="37"/>
      <c r="UQD39" s="37"/>
      <c r="UQE39" s="37"/>
      <c r="UQF39" s="37"/>
      <c r="UQG39" s="37"/>
      <c r="UQH39" s="37"/>
      <c r="UQI39" s="37"/>
      <c r="UQJ39" s="37"/>
      <c r="UQK39" s="33"/>
      <c r="UQL39" s="20"/>
      <c r="UQM39" s="20"/>
      <c r="UQN39" s="36"/>
      <c r="UQO39" s="37"/>
      <c r="UQP39" s="37"/>
      <c r="UQQ39" s="37"/>
      <c r="UQR39" s="37"/>
      <c r="UQS39" s="37"/>
      <c r="UQT39" s="37"/>
      <c r="UQU39" s="37"/>
      <c r="UQV39" s="37"/>
      <c r="UQW39" s="37"/>
      <c r="UQX39" s="37"/>
      <c r="UQY39" s="37"/>
      <c r="UQZ39" s="37"/>
      <c r="URA39" s="37"/>
      <c r="URB39" s="37"/>
      <c r="URC39" s="37"/>
      <c r="URD39" s="37"/>
      <c r="URE39" s="37"/>
      <c r="URF39" s="37"/>
      <c r="URG39" s="33"/>
      <c r="URH39" s="20"/>
      <c r="URI39" s="20"/>
      <c r="URJ39" s="36"/>
      <c r="URK39" s="37"/>
      <c r="URL39" s="37"/>
      <c r="URM39" s="37"/>
      <c r="URN39" s="37"/>
      <c r="URO39" s="37"/>
      <c r="URP39" s="37"/>
      <c r="URQ39" s="37"/>
      <c r="URR39" s="37"/>
      <c r="URS39" s="37"/>
      <c r="URT39" s="37"/>
      <c r="URU39" s="37"/>
      <c r="URV39" s="37"/>
      <c r="URW39" s="37"/>
      <c r="URX39" s="37"/>
      <c r="URY39" s="37"/>
      <c r="URZ39" s="37"/>
      <c r="USA39" s="37"/>
      <c r="USB39" s="37"/>
      <c r="USC39" s="33"/>
      <c r="USD39" s="20"/>
      <c r="USE39" s="20"/>
      <c r="USF39" s="36"/>
      <c r="USG39" s="37"/>
      <c r="USH39" s="37"/>
      <c r="USI39" s="37"/>
      <c r="USJ39" s="37"/>
      <c r="USK39" s="37"/>
      <c r="USL39" s="37"/>
      <c r="USM39" s="37"/>
      <c r="USN39" s="37"/>
      <c r="USO39" s="37"/>
      <c r="USP39" s="37"/>
      <c r="USQ39" s="37"/>
      <c r="USR39" s="37"/>
      <c r="USS39" s="37"/>
      <c r="UST39" s="37"/>
      <c r="USU39" s="37"/>
      <c r="USV39" s="37"/>
      <c r="USW39" s="37"/>
      <c r="USX39" s="37"/>
      <c r="USY39" s="33"/>
      <c r="USZ39" s="20"/>
      <c r="UTA39" s="20"/>
      <c r="UTB39" s="36"/>
      <c r="UTC39" s="37"/>
      <c r="UTD39" s="37"/>
      <c r="UTE39" s="37"/>
      <c r="UTF39" s="37"/>
      <c r="UTG39" s="37"/>
      <c r="UTH39" s="37"/>
      <c r="UTI39" s="37"/>
      <c r="UTJ39" s="37"/>
      <c r="UTK39" s="37"/>
      <c r="UTL39" s="37"/>
      <c r="UTM39" s="37"/>
      <c r="UTN39" s="37"/>
      <c r="UTO39" s="37"/>
      <c r="UTP39" s="37"/>
      <c r="UTQ39" s="37"/>
      <c r="UTR39" s="37"/>
      <c r="UTS39" s="37"/>
      <c r="UTT39" s="37"/>
      <c r="UTU39" s="33"/>
      <c r="UTV39" s="20"/>
      <c r="UTW39" s="20"/>
      <c r="UTX39" s="36"/>
      <c r="UTY39" s="37"/>
      <c r="UTZ39" s="37"/>
      <c r="UUA39" s="37"/>
      <c r="UUB39" s="37"/>
      <c r="UUC39" s="37"/>
      <c r="UUD39" s="37"/>
      <c r="UUE39" s="37"/>
      <c r="UUF39" s="37"/>
      <c r="UUG39" s="37"/>
      <c r="UUH39" s="37"/>
      <c r="UUI39" s="37"/>
      <c r="UUJ39" s="37"/>
      <c r="UUK39" s="37"/>
      <c r="UUL39" s="37"/>
      <c r="UUM39" s="37"/>
      <c r="UUN39" s="37"/>
      <c r="UUO39" s="37"/>
      <c r="UUP39" s="37"/>
      <c r="UUQ39" s="33"/>
      <c r="UUR39" s="20"/>
      <c r="UUS39" s="20"/>
      <c r="UUT39" s="36"/>
      <c r="UUU39" s="37"/>
      <c r="UUV39" s="37"/>
      <c r="UUW39" s="37"/>
      <c r="UUX39" s="37"/>
      <c r="UUY39" s="37"/>
      <c r="UUZ39" s="37"/>
      <c r="UVA39" s="37"/>
      <c r="UVB39" s="37"/>
      <c r="UVC39" s="37"/>
      <c r="UVD39" s="37"/>
      <c r="UVE39" s="37"/>
      <c r="UVF39" s="37"/>
      <c r="UVG39" s="37"/>
      <c r="UVH39" s="37"/>
      <c r="UVI39" s="37"/>
      <c r="UVJ39" s="37"/>
      <c r="UVK39" s="37"/>
      <c r="UVL39" s="37"/>
      <c r="UVM39" s="33"/>
      <c r="UVN39" s="20"/>
      <c r="UVO39" s="20"/>
      <c r="UVP39" s="36"/>
      <c r="UVQ39" s="37"/>
      <c r="UVR39" s="37"/>
      <c r="UVS39" s="37"/>
      <c r="UVT39" s="37"/>
      <c r="UVU39" s="37"/>
      <c r="UVV39" s="37"/>
      <c r="UVW39" s="37"/>
      <c r="UVX39" s="37"/>
      <c r="UVY39" s="37"/>
      <c r="UVZ39" s="37"/>
      <c r="UWA39" s="37"/>
      <c r="UWB39" s="37"/>
      <c r="UWC39" s="37"/>
      <c r="UWD39" s="37"/>
      <c r="UWE39" s="37"/>
      <c r="UWF39" s="37"/>
      <c r="UWG39" s="37"/>
      <c r="UWH39" s="37"/>
      <c r="UWI39" s="33"/>
      <c r="UWJ39" s="20"/>
      <c r="UWK39" s="20"/>
      <c r="UWL39" s="36"/>
      <c r="UWM39" s="37"/>
      <c r="UWN39" s="37"/>
      <c r="UWO39" s="37"/>
      <c r="UWP39" s="37"/>
      <c r="UWQ39" s="37"/>
      <c r="UWR39" s="37"/>
      <c r="UWS39" s="37"/>
      <c r="UWT39" s="37"/>
      <c r="UWU39" s="37"/>
      <c r="UWV39" s="37"/>
      <c r="UWW39" s="37"/>
      <c r="UWX39" s="37"/>
      <c r="UWY39" s="37"/>
      <c r="UWZ39" s="37"/>
      <c r="UXA39" s="37"/>
      <c r="UXB39" s="37"/>
      <c r="UXC39" s="37"/>
      <c r="UXD39" s="37"/>
      <c r="UXE39" s="33"/>
      <c r="UXF39" s="20"/>
      <c r="UXG39" s="20"/>
      <c r="UXH39" s="36"/>
      <c r="UXI39" s="37"/>
      <c r="UXJ39" s="37"/>
      <c r="UXK39" s="37"/>
      <c r="UXL39" s="37"/>
      <c r="UXM39" s="37"/>
      <c r="UXN39" s="37"/>
      <c r="UXO39" s="37"/>
      <c r="UXP39" s="37"/>
      <c r="UXQ39" s="37"/>
      <c r="UXR39" s="37"/>
      <c r="UXS39" s="37"/>
      <c r="UXT39" s="37"/>
      <c r="UXU39" s="37"/>
      <c r="UXV39" s="37"/>
      <c r="UXW39" s="37"/>
      <c r="UXX39" s="37"/>
      <c r="UXY39" s="37"/>
      <c r="UXZ39" s="37"/>
      <c r="UYA39" s="33"/>
      <c r="UYB39" s="20"/>
      <c r="UYC39" s="20"/>
      <c r="UYD39" s="36"/>
      <c r="UYE39" s="37"/>
      <c r="UYF39" s="37"/>
      <c r="UYG39" s="37"/>
      <c r="UYH39" s="37"/>
      <c r="UYI39" s="37"/>
      <c r="UYJ39" s="37"/>
      <c r="UYK39" s="37"/>
      <c r="UYL39" s="37"/>
      <c r="UYM39" s="37"/>
      <c r="UYN39" s="37"/>
      <c r="UYO39" s="37"/>
      <c r="UYP39" s="37"/>
      <c r="UYQ39" s="37"/>
      <c r="UYR39" s="37"/>
      <c r="UYS39" s="37"/>
      <c r="UYT39" s="37"/>
      <c r="UYU39" s="37"/>
      <c r="UYV39" s="37"/>
      <c r="UYW39" s="33"/>
      <c r="UYX39" s="20"/>
      <c r="UYY39" s="20"/>
      <c r="UYZ39" s="36"/>
      <c r="UZA39" s="37"/>
      <c r="UZB39" s="37"/>
      <c r="UZC39" s="37"/>
      <c r="UZD39" s="37"/>
      <c r="UZE39" s="37"/>
      <c r="UZF39" s="37"/>
      <c r="UZG39" s="37"/>
      <c r="UZH39" s="37"/>
      <c r="UZI39" s="37"/>
      <c r="UZJ39" s="37"/>
      <c r="UZK39" s="37"/>
      <c r="UZL39" s="37"/>
      <c r="UZM39" s="37"/>
      <c r="UZN39" s="37"/>
      <c r="UZO39" s="37"/>
      <c r="UZP39" s="37"/>
      <c r="UZQ39" s="37"/>
      <c r="UZR39" s="37"/>
      <c r="UZS39" s="33"/>
      <c r="UZT39" s="20"/>
      <c r="UZU39" s="20"/>
      <c r="UZV39" s="36"/>
      <c r="UZW39" s="37"/>
      <c r="UZX39" s="37"/>
      <c r="UZY39" s="37"/>
      <c r="UZZ39" s="37"/>
      <c r="VAA39" s="37"/>
      <c r="VAB39" s="37"/>
      <c r="VAC39" s="37"/>
      <c r="VAD39" s="37"/>
      <c r="VAE39" s="37"/>
      <c r="VAF39" s="37"/>
      <c r="VAG39" s="37"/>
      <c r="VAH39" s="37"/>
      <c r="VAI39" s="37"/>
      <c r="VAJ39" s="37"/>
      <c r="VAK39" s="37"/>
      <c r="VAL39" s="37"/>
      <c r="VAM39" s="37"/>
      <c r="VAN39" s="37"/>
      <c r="VAO39" s="33"/>
      <c r="VAP39" s="20"/>
      <c r="VAQ39" s="20"/>
      <c r="VAR39" s="36"/>
      <c r="VAS39" s="37"/>
      <c r="VAT39" s="37"/>
      <c r="VAU39" s="37"/>
      <c r="VAV39" s="37"/>
      <c r="VAW39" s="37"/>
      <c r="VAX39" s="37"/>
      <c r="VAY39" s="37"/>
      <c r="VAZ39" s="37"/>
      <c r="VBA39" s="37"/>
      <c r="VBB39" s="37"/>
      <c r="VBC39" s="37"/>
      <c r="VBD39" s="37"/>
      <c r="VBE39" s="37"/>
      <c r="VBF39" s="37"/>
      <c r="VBG39" s="37"/>
      <c r="VBH39" s="37"/>
      <c r="VBI39" s="37"/>
      <c r="VBJ39" s="37"/>
      <c r="VBK39" s="33"/>
      <c r="VBL39" s="20"/>
      <c r="VBM39" s="20"/>
      <c r="VBN39" s="36"/>
      <c r="VBO39" s="37"/>
      <c r="VBP39" s="37"/>
      <c r="VBQ39" s="37"/>
      <c r="VBR39" s="37"/>
      <c r="VBS39" s="37"/>
      <c r="VBT39" s="37"/>
      <c r="VBU39" s="37"/>
      <c r="VBV39" s="37"/>
      <c r="VBW39" s="37"/>
      <c r="VBX39" s="37"/>
      <c r="VBY39" s="37"/>
      <c r="VBZ39" s="37"/>
      <c r="VCA39" s="37"/>
      <c r="VCB39" s="37"/>
      <c r="VCC39" s="37"/>
      <c r="VCD39" s="37"/>
      <c r="VCE39" s="37"/>
      <c r="VCF39" s="37"/>
      <c r="VCG39" s="33"/>
      <c r="VCH39" s="20"/>
      <c r="VCI39" s="20"/>
      <c r="VCJ39" s="36"/>
      <c r="VCK39" s="37"/>
      <c r="VCL39" s="37"/>
      <c r="VCM39" s="37"/>
      <c r="VCN39" s="37"/>
      <c r="VCO39" s="37"/>
      <c r="VCP39" s="37"/>
      <c r="VCQ39" s="37"/>
      <c r="VCR39" s="37"/>
      <c r="VCS39" s="37"/>
      <c r="VCT39" s="37"/>
      <c r="VCU39" s="37"/>
      <c r="VCV39" s="37"/>
      <c r="VCW39" s="37"/>
      <c r="VCX39" s="37"/>
      <c r="VCY39" s="37"/>
      <c r="VCZ39" s="37"/>
      <c r="VDA39" s="37"/>
      <c r="VDB39" s="37"/>
      <c r="VDC39" s="33"/>
      <c r="VDD39" s="20"/>
      <c r="VDE39" s="20"/>
      <c r="VDF39" s="36"/>
      <c r="VDG39" s="37"/>
      <c r="VDH39" s="37"/>
      <c r="VDI39" s="37"/>
      <c r="VDJ39" s="37"/>
      <c r="VDK39" s="37"/>
      <c r="VDL39" s="37"/>
      <c r="VDM39" s="37"/>
      <c r="VDN39" s="37"/>
      <c r="VDO39" s="37"/>
      <c r="VDP39" s="37"/>
      <c r="VDQ39" s="37"/>
      <c r="VDR39" s="37"/>
      <c r="VDS39" s="37"/>
      <c r="VDT39" s="37"/>
      <c r="VDU39" s="37"/>
      <c r="VDV39" s="37"/>
      <c r="VDW39" s="37"/>
      <c r="VDX39" s="37"/>
      <c r="VDY39" s="33"/>
      <c r="VDZ39" s="20"/>
      <c r="VEA39" s="20"/>
      <c r="VEB39" s="36"/>
      <c r="VEC39" s="37"/>
      <c r="VED39" s="37"/>
      <c r="VEE39" s="37"/>
      <c r="VEF39" s="37"/>
      <c r="VEG39" s="37"/>
      <c r="VEH39" s="37"/>
      <c r="VEI39" s="37"/>
      <c r="VEJ39" s="37"/>
      <c r="VEK39" s="37"/>
      <c r="VEL39" s="37"/>
      <c r="VEM39" s="37"/>
      <c r="VEN39" s="37"/>
      <c r="VEO39" s="37"/>
      <c r="VEP39" s="37"/>
      <c r="VEQ39" s="37"/>
      <c r="VER39" s="37"/>
      <c r="VES39" s="37"/>
      <c r="VET39" s="37"/>
      <c r="VEU39" s="33"/>
      <c r="VEV39" s="20"/>
      <c r="VEW39" s="20"/>
      <c r="VEX39" s="36"/>
      <c r="VEY39" s="37"/>
      <c r="VEZ39" s="37"/>
      <c r="VFA39" s="37"/>
      <c r="VFB39" s="37"/>
      <c r="VFC39" s="37"/>
      <c r="VFD39" s="37"/>
      <c r="VFE39" s="37"/>
      <c r="VFF39" s="37"/>
      <c r="VFG39" s="37"/>
      <c r="VFH39" s="37"/>
      <c r="VFI39" s="37"/>
      <c r="VFJ39" s="37"/>
      <c r="VFK39" s="37"/>
      <c r="VFL39" s="37"/>
      <c r="VFM39" s="37"/>
      <c r="VFN39" s="37"/>
      <c r="VFO39" s="37"/>
      <c r="VFP39" s="37"/>
      <c r="VFQ39" s="33"/>
      <c r="VFR39" s="20"/>
      <c r="VFS39" s="20"/>
      <c r="VFT39" s="36"/>
      <c r="VFU39" s="37"/>
      <c r="VFV39" s="37"/>
      <c r="VFW39" s="37"/>
      <c r="VFX39" s="37"/>
      <c r="VFY39" s="37"/>
      <c r="VFZ39" s="37"/>
      <c r="VGA39" s="37"/>
      <c r="VGB39" s="37"/>
      <c r="VGC39" s="37"/>
      <c r="VGD39" s="37"/>
      <c r="VGE39" s="37"/>
      <c r="VGF39" s="37"/>
      <c r="VGG39" s="37"/>
      <c r="VGH39" s="37"/>
      <c r="VGI39" s="37"/>
      <c r="VGJ39" s="37"/>
      <c r="VGK39" s="37"/>
      <c r="VGL39" s="37"/>
      <c r="VGM39" s="33"/>
      <c r="VGN39" s="20"/>
      <c r="VGO39" s="20"/>
      <c r="VGP39" s="36"/>
      <c r="VGQ39" s="37"/>
      <c r="VGR39" s="37"/>
      <c r="VGS39" s="37"/>
      <c r="VGT39" s="37"/>
      <c r="VGU39" s="37"/>
      <c r="VGV39" s="37"/>
      <c r="VGW39" s="37"/>
      <c r="VGX39" s="37"/>
      <c r="VGY39" s="37"/>
      <c r="VGZ39" s="37"/>
      <c r="VHA39" s="37"/>
      <c r="VHB39" s="37"/>
      <c r="VHC39" s="37"/>
      <c r="VHD39" s="37"/>
      <c r="VHE39" s="37"/>
      <c r="VHF39" s="37"/>
      <c r="VHG39" s="37"/>
      <c r="VHH39" s="37"/>
      <c r="VHI39" s="33"/>
      <c r="VHJ39" s="20"/>
      <c r="VHK39" s="20"/>
      <c r="VHL39" s="36"/>
      <c r="VHM39" s="37"/>
      <c r="VHN39" s="37"/>
      <c r="VHO39" s="37"/>
      <c r="VHP39" s="37"/>
      <c r="VHQ39" s="37"/>
      <c r="VHR39" s="37"/>
      <c r="VHS39" s="37"/>
      <c r="VHT39" s="37"/>
      <c r="VHU39" s="37"/>
      <c r="VHV39" s="37"/>
      <c r="VHW39" s="37"/>
      <c r="VHX39" s="37"/>
      <c r="VHY39" s="37"/>
      <c r="VHZ39" s="37"/>
      <c r="VIA39" s="37"/>
      <c r="VIB39" s="37"/>
      <c r="VIC39" s="37"/>
      <c r="VID39" s="37"/>
      <c r="VIE39" s="33"/>
      <c r="VIF39" s="20"/>
      <c r="VIG39" s="20"/>
      <c r="VIH39" s="36"/>
      <c r="VII39" s="37"/>
      <c r="VIJ39" s="37"/>
      <c r="VIK39" s="37"/>
      <c r="VIL39" s="37"/>
      <c r="VIM39" s="37"/>
      <c r="VIN39" s="37"/>
      <c r="VIO39" s="37"/>
      <c r="VIP39" s="37"/>
      <c r="VIQ39" s="37"/>
      <c r="VIR39" s="37"/>
      <c r="VIS39" s="37"/>
      <c r="VIT39" s="37"/>
      <c r="VIU39" s="37"/>
      <c r="VIV39" s="37"/>
      <c r="VIW39" s="37"/>
      <c r="VIX39" s="37"/>
      <c r="VIY39" s="37"/>
      <c r="VIZ39" s="37"/>
      <c r="VJA39" s="33"/>
      <c r="VJB39" s="20"/>
      <c r="VJC39" s="20"/>
      <c r="VJD39" s="36"/>
      <c r="VJE39" s="37"/>
      <c r="VJF39" s="37"/>
      <c r="VJG39" s="37"/>
      <c r="VJH39" s="37"/>
      <c r="VJI39" s="37"/>
      <c r="VJJ39" s="37"/>
      <c r="VJK39" s="37"/>
      <c r="VJL39" s="37"/>
      <c r="VJM39" s="37"/>
      <c r="VJN39" s="37"/>
      <c r="VJO39" s="37"/>
      <c r="VJP39" s="37"/>
      <c r="VJQ39" s="37"/>
      <c r="VJR39" s="37"/>
      <c r="VJS39" s="37"/>
      <c r="VJT39" s="37"/>
      <c r="VJU39" s="37"/>
      <c r="VJV39" s="37"/>
      <c r="VJW39" s="33"/>
      <c r="VJX39" s="20"/>
      <c r="VJY39" s="20"/>
      <c r="VJZ39" s="36"/>
      <c r="VKA39" s="37"/>
      <c r="VKB39" s="37"/>
      <c r="VKC39" s="37"/>
      <c r="VKD39" s="37"/>
      <c r="VKE39" s="37"/>
      <c r="VKF39" s="37"/>
      <c r="VKG39" s="37"/>
      <c r="VKH39" s="37"/>
      <c r="VKI39" s="37"/>
      <c r="VKJ39" s="37"/>
      <c r="VKK39" s="37"/>
      <c r="VKL39" s="37"/>
      <c r="VKM39" s="37"/>
      <c r="VKN39" s="37"/>
      <c r="VKO39" s="37"/>
      <c r="VKP39" s="37"/>
      <c r="VKQ39" s="37"/>
      <c r="VKR39" s="37"/>
      <c r="VKS39" s="33"/>
      <c r="VKT39" s="20"/>
      <c r="VKU39" s="20"/>
      <c r="VKV39" s="36"/>
      <c r="VKW39" s="37"/>
      <c r="VKX39" s="37"/>
      <c r="VKY39" s="37"/>
      <c r="VKZ39" s="37"/>
      <c r="VLA39" s="37"/>
      <c r="VLB39" s="37"/>
      <c r="VLC39" s="37"/>
      <c r="VLD39" s="37"/>
      <c r="VLE39" s="37"/>
      <c r="VLF39" s="37"/>
      <c r="VLG39" s="37"/>
      <c r="VLH39" s="37"/>
      <c r="VLI39" s="37"/>
      <c r="VLJ39" s="37"/>
      <c r="VLK39" s="37"/>
      <c r="VLL39" s="37"/>
      <c r="VLM39" s="37"/>
      <c r="VLN39" s="37"/>
      <c r="VLO39" s="33"/>
      <c r="VLP39" s="20"/>
      <c r="VLQ39" s="20"/>
      <c r="VLR39" s="36"/>
      <c r="VLS39" s="37"/>
      <c r="VLT39" s="37"/>
      <c r="VLU39" s="37"/>
      <c r="VLV39" s="37"/>
      <c r="VLW39" s="37"/>
      <c r="VLX39" s="37"/>
      <c r="VLY39" s="37"/>
      <c r="VLZ39" s="37"/>
      <c r="VMA39" s="37"/>
      <c r="VMB39" s="37"/>
      <c r="VMC39" s="37"/>
      <c r="VMD39" s="37"/>
      <c r="VME39" s="37"/>
      <c r="VMF39" s="37"/>
      <c r="VMG39" s="37"/>
      <c r="VMH39" s="37"/>
      <c r="VMI39" s="37"/>
      <c r="VMJ39" s="37"/>
      <c r="VMK39" s="33"/>
      <c r="VML39" s="20"/>
      <c r="VMM39" s="20"/>
      <c r="VMN39" s="36"/>
      <c r="VMO39" s="37"/>
      <c r="VMP39" s="37"/>
      <c r="VMQ39" s="37"/>
      <c r="VMR39" s="37"/>
      <c r="VMS39" s="37"/>
      <c r="VMT39" s="37"/>
      <c r="VMU39" s="37"/>
      <c r="VMV39" s="37"/>
      <c r="VMW39" s="37"/>
      <c r="VMX39" s="37"/>
      <c r="VMY39" s="37"/>
      <c r="VMZ39" s="37"/>
      <c r="VNA39" s="37"/>
      <c r="VNB39" s="37"/>
      <c r="VNC39" s="37"/>
      <c r="VND39" s="37"/>
      <c r="VNE39" s="37"/>
      <c r="VNF39" s="37"/>
      <c r="VNG39" s="33"/>
      <c r="VNH39" s="20"/>
      <c r="VNI39" s="20"/>
      <c r="VNJ39" s="36"/>
      <c r="VNK39" s="37"/>
      <c r="VNL39" s="37"/>
      <c r="VNM39" s="37"/>
      <c r="VNN39" s="37"/>
      <c r="VNO39" s="37"/>
      <c r="VNP39" s="37"/>
      <c r="VNQ39" s="37"/>
      <c r="VNR39" s="37"/>
      <c r="VNS39" s="37"/>
      <c r="VNT39" s="37"/>
      <c r="VNU39" s="37"/>
      <c r="VNV39" s="37"/>
      <c r="VNW39" s="37"/>
      <c r="VNX39" s="37"/>
      <c r="VNY39" s="37"/>
      <c r="VNZ39" s="37"/>
      <c r="VOA39" s="37"/>
      <c r="VOB39" s="37"/>
      <c r="VOC39" s="33"/>
      <c r="VOD39" s="20"/>
      <c r="VOE39" s="20"/>
      <c r="VOF39" s="36"/>
      <c r="VOG39" s="37"/>
      <c r="VOH39" s="37"/>
      <c r="VOI39" s="37"/>
      <c r="VOJ39" s="37"/>
      <c r="VOK39" s="37"/>
      <c r="VOL39" s="37"/>
      <c r="VOM39" s="37"/>
      <c r="VON39" s="37"/>
      <c r="VOO39" s="37"/>
      <c r="VOP39" s="37"/>
      <c r="VOQ39" s="37"/>
      <c r="VOR39" s="37"/>
      <c r="VOS39" s="37"/>
      <c r="VOT39" s="37"/>
      <c r="VOU39" s="37"/>
      <c r="VOV39" s="37"/>
      <c r="VOW39" s="37"/>
      <c r="VOX39" s="37"/>
      <c r="VOY39" s="33"/>
      <c r="VOZ39" s="20"/>
      <c r="VPA39" s="20"/>
      <c r="VPB39" s="36"/>
      <c r="VPC39" s="37"/>
      <c r="VPD39" s="37"/>
      <c r="VPE39" s="37"/>
      <c r="VPF39" s="37"/>
      <c r="VPG39" s="37"/>
      <c r="VPH39" s="37"/>
      <c r="VPI39" s="37"/>
      <c r="VPJ39" s="37"/>
      <c r="VPK39" s="37"/>
      <c r="VPL39" s="37"/>
      <c r="VPM39" s="37"/>
      <c r="VPN39" s="37"/>
      <c r="VPO39" s="37"/>
      <c r="VPP39" s="37"/>
      <c r="VPQ39" s="37"/>
      <c r="VPR39" s="37"/>
      <c r="VPS39" s="37"/>
      <c r="VPT39" s="37"/>
      <c r="VPU39" s="33"/>
      <c r="VPV39" s="20"/>
      <c r="VPW39" s="20"/>
      <c r="VPX39" s="36"/>
      <c r="VPY39" s="37"/>
      <c r="VPZ39" s="37"/>
      <c r="VQA39" s="37"/>
      <c r="VQB39" s="37"/>
      <c r="VQC39" s="37"/>
      <c r="VQD39" s="37"/>
      <c r="VQE39" s="37"/>
      <c r="VQF39" s="37"/>
      <c r="VQG39" s="37"/>
      <c r="VQH39" s="37"/>
      <c r="VQI39" s="37"/>
      <c r="VQJ39" s="37"/>
      <c r="VQK39" s="37"/>
      <c r="VQL39" s="37"/>
      <c r="VQM39" s="37"/>
      <c r="VQN39" s="37"/>
      <c r="VQO39" s="37"/>
      <c r="VQP39" s="37"/>
      <c r="VQQ39" s="33"/>
      <c r="VQR39" s="20"/>
      <c r="VQS39" s="20"/>
      <c r="VQT39" s="36"/>
      <c r="VQU39" s="37"/>
      <c r="VQV39" s="37"/>
      <c r="VQW39" s="37"/>
      <c r="VQX39" s="37"/>
      <c r="VQY39" s="37"/>
      <c r="VQZ39" s="37"/>
      <c r="VRA39" s="37"/>
      <c r="VRB39" s="37"/>
      <c r="VRC39" s="37"/>
      <c r="VRD39" s="37"/>
      <c r="VRE39" s="37"/>
      <c r="VRF39" s="37"/>
      <c r="VRG39" s="37"/>
      <c r="VRH39" s="37"/>
      <c r="VRI39" s="37"/>
      <c r="VRJ39" s="37"/>
      <c r="VRK39" s="37"/>
      <c r="VRL39" s="37"/>
      <c r="VRM39" s="33"/>
      <c r="VRN39" s="20"/>
      <c r="VRO39" s="20"/>
      <c r="VRP39" s="36"/>
      <c r="VRQ39" s="37"/>
      <c r="VRR39" s="37"/>
      <c r="VRS39" s="37"/>
      <c r="VRT39" s="37"/>
      <c r="VRU39" s="37"/>
      <c r="VRV39" s="37"/>
      <c r="VRW39" s="37"/>
      <c r="VRX39" s="37"/>
      <c r="VRY39" s="37"/>
      <c r="VRZ39" s="37"/>
      <c r="VSA39" s="37"/>
      <c r="VSB39" s="37"/>
      <c r="VSC39" s="37"/>
      <c r="VSD39" s="37"/>
      <c r="VSE39" s="37"/>
      <c r="VSF39" s="37"/>
      <c r="VSG39" s="37"/>
      <c r="VSH39" s="37"/>
      <c r="VSI39" s="33"/>
      <c r="VSJ39" s="20"/>
      <c r="VSK39" s="20"/>
      <c r="VSL39" s="36"/>
      <c r="VSM39" s="37"/>
      <c r="VSN39" s="37"/>
      <c r="VSO39" s="37"/>
      <c r="VSP39" s="37"/>
      <c r="VSQ39" s="37"/>
      <c r="VSR39" s="37"/>
      <c r="VSS39" s="37"/>
      <c r="VST39" s="37"/>
      <c r="VSU39" s="37"/>
      <c r="VSV39" s="37"/>
      <c r="VSW39" s="37"/>
      <c r="VSX39" s="37"/>
      <c r="VSY39" s="37"/>
      <c r="VSZ39" s="37"/>
      <c r="VTA39" s="37"/>
      <c r="VTB39" s="37"/>
      <c r="VTC39" s="37"/>
      <c r="VTD39" s="37"/>
      <c r="VTE39" s="33"/>
      <c r="VTF39" s="20"/>
      <c r="VTG39" s="20"/>
      <c r="VTH39" s="36"/>
      <c r="VTI39" s="37"/>
      <c r="VTJ39" s="37"/>
      <c r="VTK39" s="37"/>
      <c r="VTL39" s="37"/>
      <c r="VTM39" s="37"/>
      <c r="VTN39" s="37"/>
      <c r="VTO39" s="37"/>
      <c r="VTP39" s="37"/>
      <c r="VTQ39" s="37"/>
      <c r="VTR39" s="37"/>
      <c r="VTS39" s="37"/>
      <c r="VTT39" s="37"/>
      <c r="VTU39" s="37"/>
      <c r="VTV39" s="37"/>
      <c r="VTW39" s="37"/>
      <c r="VTX39" s="37"/>
      <c r="VTY39" s="37"/>
      <c r="VTZ39" s="37"/>
      <c r="VUA39" s="33"/>
      <c r="VUB39" s="20"/>
      <c r="VUC39" s="20"/>
      <c r="VUD39" s="36"/>
      <c r="VUE39" s="37"/>
      <c r="VUF39" s="37"/>
      <c r="VUG39" s="37"/>
      <c r="VUH39" s="37"/>
      <c r="VUI39" s="37"/>
      <c r="VUJ39" s="37"/>
      <c r="VUK39" s="37"/>
      <c r="VUL39" s="37"/>
      <c r="VUM39" s="37"/>
      <c r="VUN39" s="37"/>
      <c r="VUO39" s="37"/>
      <c r="VUP39" s="37"/>
      <c r="VUQ39" s="37"/>
      <c r="VUR39" s="37"/>
      <c r="VUS39" s="37"/>
      <c r="VUT39" s="37"/>
      <c r="VUU39" s="37"/>
      <c r="VUV39" s="37"/>
      <c r="VUW39" s="33"/>
      <c r="VUX39" s="20"/>
      <c r="VUY39" s="20"/>
      <c r="VUZ39" s="36"/>
      <c r="VVA39" s="37"/>
      <c r="VVB39" s="37"/>
      <c r="VVC39" s="37"/>
      <c r="VVD39" s="37"/>
      <c r="VVE39" s="37"/>
      <c r="VVF39" s="37"/>
      <c r="VVG39" s="37"/>
      <c r="VVH39" s="37"/>
      <c r="VVI39" s="37"/>
      <c r="VVJ39" s="37"/>
      <c r="VVK39" s="37"/>
      <c r="VVL39" s="37"/>
      <c r="VVM39" s="37"/>
      <c r="VVN39" s="37"/>
      <c r="VVO39" s="37"/>
      <c r="VVP39" s="37"/>
      <c r="VVQ39" s="37"/>
      <c r="VVR39" s="37"/>
      <c r="VVS39" s="33"/>
      <c r="VVT39" s="20"/>
      <c r="VVU39" s="20"/>
      <c r="VVV39" s="36"/>
      <c r="VVW39" s="37"/>
      <c r="VVX39" s="37"/>
      <c r="VVY39" s="37"/>
      <c r="VVZ39" s="37"/>
      <c r="VWA39" s="37"/>
      <c r="VWB39" s="37"/>
      <c r="VWC39" s="37"/>
      <c r="VWD39" s="37"/>
      <c r="VWE39" s="37"/>
      <c r="VWF39" s="37"/>
      <c r="VWG39" s="37"/>
      <c r="VWH39" s="37"/>
      <c r="VWI39" s="37"/>
      <c r="VWJ39" s="37"/>
      <c r="VWK39" s="37"/>
      <c r="VWL39" s="37"/>
      <c r="VWM39" s="37"/>
      <c r="VWN39" s="37"/>
      <c r="VWO39" s="33"/>
      <c r="VWP39" s="20"/>
      <c r="VWQ39" s="20"/>
      <c r="VWR39" s="36"/>
      <c r="VWS39" s="37"/>
      <c r="VWT39" s="37"/>
      <c r="VWU39" s="37"/>
      <c r="VWV39" s="37"/>
      <c r="VWW39" s="37"/>
      <c r="VWX39" s="37"/>
      <c r="VWY39" s="37"/>
      <c r="VWZ39" s="37"/>
      <c r="VXA39" s="37"/>
      <c r="VXB39" s="37"/>
      <c r="VXC39" s="37"/>
      <c r="VXD39" s="37"/>
      <c r="VXE39" s="37"/>
      <c r="VXF39" s="37"/>
      <c r="VXG39" s="37"/>
      <c r="VXH39" s="37"/>
      <c r="VXI39" s="37"/>
      <c r="VXJ39" s="37"/>
      <c r="VXK39" s="33"/>
      <c r="VXL39" s="20"/>
      <c r="VXM39" s="20"/>
      <c r="VXN39" s="36"/>
      <c r="VXO39" s="37"/>
      <c r="VXP39" s="37"/>
      <c r="VXQ39" s="37"/>
      <c r="VXR39" s="37"/>
      <c r="VXS39" s="37"/>
      <c r="VXT39" s="37"/>
      <c r="VXU39" s="37"/>
      <c r="VXV39" s="37"/>
      <c r="VXW39" s="37"/>
      <c r="VXX39" s="37"/>
      <c r="VXY39" s="37"/>
      <c r="VXZ39" s="37"/>
      <c r="VYA39" s="37"/>
      <c r="VYB39" s="37"/>
      <c r="VYC39" s="37"/>
      <c r="VYD39" s="37"/>
      <c r="VYE39" s="37"/>
      <c r="VYF39" s="37"/>
      <c r="VYG39" s="33"/>
      <c r="VYH39" s="20"/>
      <c r="VYI39" s="20"/>
      <c r="VYJ39" s="36"/>
      <c r="VYK39" s="37"/>
      <c r="VYL39" s="37"/>
      <c r="VYM39" s="37"/>
      <c r="VYN39" s="37"/>
      <c r="VYO39" s="37"/>
      <c r="VYP39" s="37"/>
      <c r="VYQ39" s="37"/>
      <c r="VYR39" s="37"/>
      <c r="VYS39" s="37"/>
      <c r="VYT39" s="37"/>
      <c r="VYU39" s="37"/>
      <c r="VYV39" s="37"/>
      <c r="VYW39" s="37"/>
      <c r="VYX39" s="37"/>
      <c r="VYY39" s="37"/>
      <c r="VYZ39" s="37"/>
      <c r="VZA39" s="37"/>
      <c r="VZB39" s="37"/>
      <c r="VZC39" s="33"/>
      <c r="VZD39" s="20"/>
      <c r="VZE39" s="20"/>
      <c r="VZF39" s="36"/>
      <c r="VZG39" s="37"/>
      <c r="VZH39" s="37"/>
      <c r="VZI39" s="37"/>
      <c r="VZJ39" s="37"/>
      <c r="VZK39" s="37"/>
      <c r="VZL39" s="37"/>
      <c r="VZM39" s="37"/>
      <c r="VZN39" s="37"/>
      <c r="VZO39" s="37"/>
      <c r="VZP39" s="37"/>
      <c r="VZQ39" s="37"/>
      <c r="VZR39" s="37"/>
      <c r="VZS39" s="37"/>
      <c r="VZT39" s="37"/>
      <c r="VZU39" s="37"/>
      <c r="VZV39" s="37"/>
      <c r="VZW39" s="37"/>
      <c r="VZX39" s="37"/>
      <c r="VZY39" s="33"/>
      <c r="VZZ39" s="20"/>
      <c r="WAA39" s="20"/>
      <c r="WAB39" s="36"/>
      <c r="WAC39" s="37"/>
      <c r="WAD39" s="37"/>
      <c r="WAE39" s="37"/>
      <c r="WAF39" s="37"/>
      <c r="WAG39" s="37"/>
      <c r="WAH39" s="37"/>
      <c r="WAI39" s="37"/>
      <c r="WAJ39" s="37"/>
      <c r="WAK39" s="37"/>
      <c r="WAL39" s="37"/>
      <c r="WAM39" s="37"/>
      <c r="WAN39" s="37"/>
      <c r="WAO39" s="37"/>
      <c r="WAP39" s="37"/>
      <c r="WAQ39" s="37"/>
      <c r="WAR39" s="37"/>
      <c r="WAS39" s="37"/>
      <c r="WAT39" s="37"/>
      <c r="WAU39" s="33"/>
      <c r="WAV39" s="20"/>
      <c r="WAW39" s="20"/>
      <c r="WAX39" s="36"/>
      <c r="WAY39" s="37"/>
      <c r="WAZ39" s="37"/>
      <c r="WBA39" s="37"/>
      <c r="WBB39" s="37"/>
      <c r="WBC39" s="37"/>
      <c r="WBD39" s="37"/>
      <c r="WBE39" s="37"/>
      <c r="WBF39" s="37"/>
      <c r="WBG39" s="37"/>
      <c r="WBH39" s="37"/>
      <c r="WBI39" s="37"/>
      <c r="WBJ39" s="37"/>
      <c r="WBK39" s="37"/>
      <c r="WBL39" s="37"/>
      <c r="WBM39" s="37"/>
      <c r="WBN39" s="37"/>
      <c r="WBO39" s="37"/>
      <c r="WBP39" s="37"/>
      <c r="WBQ39" s="33"/>
      <c r="WBR39" s="20"/>
      <c r="WBS39" s="20"/>
      <c r="WBT39" s="36"/>
      <c r="WBU39" s="37"/>
      <c r="WBV39" s="37"/>
      <c r="WBW39" s="37"/>
      <c r="WBX39" s="37"/>
      <c r="WBY39" s="37"/>
      <c r="WBZ39" s="37"/>
      <c r="WCA39" s="37"/>
      <c r="WCB39" s="37"/>
      <c r="WCC39" s="37"/>
      <c r="WCD39" s="37"/>
      <c r="WCE39" s="37"/>
      <c r="WCF39" s="37"/>
      <c r="WCG39" s="37"/>
      <c r="WCH39" s="37"/>
      <c r="WCI39" s="37"/>
      <c r="WCJ39" s="37"/>
      <c r="WCK39" s="37"/>
      <c r="WCL39" s="37"/>
      <c r="WCM39" s="33"/>
      <c r="WCN39" s="20"/>
      <c r="WCO39" s="20"/>
      <c r="WCP39" s="36"/>
      <c r="WCQ39" s="37"/>
      <c r="WCR39" s="37"/>
      <c r="WCS39" s="37"/>
      <c r="WCT39" s="37"/>
      <c r="WCU39" s="37"/>
      <c r="WCV39" s="37"/>
      <c r="WCW39" s="37"/>
      <c r="WCX39" s="37"/>
      <c r="WCY39" s="37"/>
      <c r="WCZ39" s="37"/>
      <c r="WDA39" s="37"/>
      <c r="WDB39" s="37"/>
      <c r="WDC39" s="37"/>
      <c r="WDD39" s="37"/>
      <c r="WDE39" s="37"/>
      <c r="WDF39" s="37"/>
      <c r="WDG39" s="37"/>
      <c r="WDH39" s="37"/>
      <c r="WDI39" s="33"/>
      <c r="WDJ39" s="20"/>
      <c r="WDK39" s="20"/>
      <c r="WDL39" s="36"/>
      <c r="WDM39" s="37"/>
      <c r="WDN39" s="37"/>
      <c r="WDO39" s="37"/>
      <c r="WDP39" s="37"/>
      <c r="WDQ39" s="37"/>
      <c r="WDR39" s="37"/>
      <c r="WDS39" s="37"/>
      <c r="WDT39" s="37"/>
      <c r="WDU39" s="37"/>
      <c r="WDV39" s="37"/>
      <c r="WDW39" s="37"/>
      <c r="WDX39" s="37"/>
      <c r="WDY39" s="37"/>
      <c r="WDZ39" s="37"/>
      <c r="WEA39" s="37"/>
      <c r="WEB39" s="37"/>
      <c r="WEC39" s="37"/>
      <c r="WED39" s="37"/>
      <c r="WEE39" s="33"/>
      <c r="WEF39" s="20"/>
      <c r="WEG39" s="20"/>
      <c r="WEH39" s="36"/>
      <c r="WEI39" s="37"/>
      <c r="WEJ39" s="37"/>
      <c r="WEK39" s="37"/>
      <c r="WEL39" s="37"/>
      <c r="WEM39" s="37"/>
      <c r="WEN39" s="37"/>
      <c r="WEO39" s="37"/>
      <c r="WEP39" s="37"/>
      <c r="WEQ39" s="37"/>
      <c r="WER39" s="37"/>
      <c r="WES39" s="37"/>
      <c r="WET39" s="37"/>
      <c r="WEU39" s="37"/>
      <c r="WEV39" s="37"/>
      <c r="WEW39" s="37"/>
      <c r="WEX39" s="37"/>
      <c r="WEY39" s="37"/>
      <c r="WEZ39" s="37"/>
      <c r="WFA39" s="33"/>
      <c r="WFB39" s="20"/>
      <c r="WFC39" s="20"/>
      <c r="WFD39" s="36"/>
      <c r="WFE39" s="37"/>
      <c r="WFF39" s="37"/>
      <c r="WFG39" s="37"/>
      <c r="WFH39" s="37"/>
      <c r="WFI39" s="37"/>
      <c r="WFJ39" s="37"/>
      <c r="WFK39" s="37"/>
      <c r="WFL39" s="37"/>
      <c r="WFM39" s="37"/>
      <c r="WFN39" s="37"/>
      <c r="WFO39" s="37"/>
      <c r="WFP39" s="37"/>
      <c r="WFQ39" s="37"/>
      <c r="WFR39" s="37"/>
      <c r="WFS39" s="37"/>
      <c r="WFT39" s="37"/>
      <c r="WFU39" s="37"/>
      <c r="WFV39" s="37"/>
      <c r="WFW39" s="33"/>
      <c r="WFX39" s="20"/>
      <c r="WFY39" s="20"/>
      <c r="WFZ39" s="36"/>
      <c r="WGA39" s="37"/>
      <c r="WGB39" s="37"/>
      <c r="WGC39" s="37"/>
      <c r="WGD39" s="37"/>
      <c r="WGE39" s="37"/>
      <c r="WGF39" s="37"/>
      <c r="WGG39" s="37"/>
      <c r="WGH39" s="37"/>
      <c r="WGI39" s="37"/>
      <c r="WGJ39" s="37"/>
      <c r="WGK39" s="37"/>
      <c r="WGL39" s="37"/>
      <c r="WGM39" s="37"/>
      <c r="WGN39" s="37"/>
      <c r="WGO39" s="37"/>
      <c r="WGP39" s="37"/>
      <c r="WGQ39" s="37"/>
      <c r="WGR39" s="37"/>
      <c r="WGS39" s="33"/>
      <c r="WGT39" s="20"/>
      <c r="WGU39" s="20"/>
      <c r="WGV39" s="36"/>
      <c r="WGW39" s="37"/>
      <c r="WGX39" s="37"/>
      <c r="WGY39" s="37"/>
      <c r="WGZ39" s="37"/>
      <c r="WHA39" s="37"/>
      <c r="WHB39" s="37"/>
      <c r="WHC39" s="37"/>
      <c r="WHD39" s="37"/>
      <c r="WHE39" s="37"/>
      <c r="WHF39" s="37"/>
      <c r="WHG39" s="37"/>
      <c r="WHH39" s="37"/>
      <c r="WHI39" s="37"/>
      <c r="WHJ39" s="37"/>
      <c r="WHK39" s="37"/>
      <c r="WHL39" s="37"/>
      <c r="WHM39" s="37"/>
      <c r="WHN39" s="37"/>
      <c r="WHO39" s="33"/>
      <c r="WHP39" s="20"/>
      <c r="WHQ39" s="20"/>
      <c r="WHR39" s="36"/>
      <c r="WHS39" s="37"/>
      <c r="WHT39" s="37"/>
      <c r="WHU39" s="37"/>
      <c r="WHV39" s="37"/>
      <c r="WHW39" s="37"/>
      <c r="WHX39" s="37"/>
      <c r="WHY39" s="37"/>
      <c r="WHZ39" s="37"/>
      <c r="WIA39" s="37"/>
      <c r="WIB39" s="37"/>
      <c r="WIC39" s="37"/>
      <c r="WID39" s="37"/>
      <c r="WIE39" s="37"/>
      <c r="WIF39" s="37"/>
      <c r="WIG39" s="37"/>
      <c r="WIH39" s="37"/>
      <c r="WII39" s="37"/>
      <c r="WIJ39" s="37"/>
      <c r="WIK39" s="33"/>
      <c r="WIL39" s="20"/>
      <c r="WIM39" s="20"/>
      <c r="WIN39" s="36"/>
      <c r="WIO39" s="37"/>
      <c r="WIP39" s="37"/>
      <c r="WIQ39" s="37"/>
      <c r="WIR39" s="37"/>
      <c r="WIS39" s="37"/>
      <c r="WIT39" s="37"/>
      <c r="WIU39" s="37"/>
      <c r="WIV39" s="37"/>
      <c r="WIW39" s="37"/>
      <c r="WIX39" s="37"/>
      <c r="WIY39" s="37"/>
      <c r="WIZ39" s="37"/>
      <c r="WJA39" s="37"/>
      <c r="WJB39" s="37"/>
      <c r="WJC39" s="37"/>
      <c r="WJD39" s="37"/>
      <c r="WJE39" s="37"/>
      <c r="WJF39" s="37"/>
      <c r="WJG39" s="33"/>
      <c r="WJH39" s="20"/>
      <c r="WJI39" s="20"/>
      <c r="WJJ39" s="36"/>
      <c r="WJK39" s="37"/>
      <c r="WJL39" s="37"/>
      <c r="WJM39" s="37"/>
      <c r="WJN39" s="37"/>
      <c r="WJO39" s="37"/>
      <c r="WJP39" s="37"/>
      <c r="WJQ39" s="37"/>
      <c r="WJR39" s="37"/>
      <c r="WJS39" s="37"/>
      <c r="WJT39" s="37"/>
      <c r="WJU39" s="37"/>
      <c r="WJV39" s="37"/>
      <c r="WJW39" s="37"/>
      <c r="WJX39" s="37"/>
      <c r="WJY39" s="37"/>
      <c r="WJZ39" s="37"/>
      <c r="WKA39" s="37"/>
      <c r="WKB39" s="37"/>
      <c r="WKC39" s="33"/>
      <c r="WKD39" s="20"/>
      <c r="WKE39" s="20"/>
      <c r="WKF39" s="36"/>
      <c r="WKG39" s="37"/>
      <c r="WKH39" s="37"/>
      <c r="WKI39" s="37"/>
      <c r="WKJ39" s="37"/>
      <c r="WKK39" s="37"/>
      <c r="WKL39" s="37"/>
      <c r="WKM39" s="37"/>
      <c r="WKN39" s="37"/>
      <c r="WKO39" s="37"/>
      <c r="WKP39" s="37"/>
      <c r="WKQ39" s="37"/>
      <c r="WKR39" s="37"/>
      <c r="WKS39" s="37"/>
      <c r="WKT39" s="37"/>
      <c r="WKU39" s="37"/>
      <c r="WKV39" s="37"/>
      <c r="WKW39" s="37"/>
      <c r="WKX39" s="37"/>
      <c r="WKY39" s="33"/>
      <c r="WKZ39" s="20"/>
      <c r="WLA39" s="20"/>
      <c r="WLB39" s="36"/>
      <c r="WLC39" s="37"/>
      <c r="WLD39" s="37"/>
      <c r="WLE39" s="37"/>
      <c r="WLF39" s="37"/>
      <c r="WLG39" s="37"/>
      <c r="WLH39" s="37"/>
      <c r="WLI39" s="37"/>
      <c r="WLJ39" s="37"/>
      <c r="WLK39" s="37"/>
      <c r="WLL39" s="37"/>
      <c r="WLM39" s="37"/>
      <c r="WLN39" s="37"/>
      <c r="WLO39" s="37"/>
      <c r="WLP39" s="37"/>
      <c r="WLQ39" s="37"/>
      <c r="WLR39" s="37"/>
      <c r="WLS39" s="37"/>
      <c r="WLT39" s="37"/>
      <c r="WLU39" s="33"/>
      <c r="WLV39" s="20"/>
      <c r="WLW39" s="20"/>
      <c r="WLX39" s="36"/>
      <c r="WLY39" s="37"/>
      <c r="WLZ39" s="37"/>
      <c r="WMA39" s="37"/>
      <c r="WMB39" s="37"/>
      <c r="WMC39" s="37"/>
      <c r="WMD39" s="37"/>
      <c r="WME39" s="37"/>
      <c r="WMF39" s="37"/>
      <c r="WMG39" s="37"/>
      <c r="WMH39" s="37"/>
      <c r="WMI39" s="37"/>
      <c r="WMJ39" s="37"/>
      <c r="WMK39" s="37"/>
      <c r="WML39" s="37"/>
      <c r="WMM39" s="37"/>
      <c r="WMN39" s="37"/>
      <c r="WMO39" s="37"/>
      <c r="WMP39" s="37"/>
      <c r="WMQ39" s="33"/>
      <c r="WMR39" s="20"/>
      <c r="WMS39" s="20"/>
      <c r="WMT39" s="36"/>
      <c r="WMU39" s="37"/>
      <c r="WMV39" s="37"/>
      <c r="WMW39" s="37"/>
      <c r="WMX39" s="37"/>
      <c r="WMY39" s="37"/>
      <c r="WMZ39" s="37"/>
      <c r="WNA39" s="37"/>
      <c r="WNB39" s="37"/>
      <c r="WNC39" s="37"/>
      <c r="WND39" s="37"/>
      <c r="WNE39" s="37"/>
      <c r="WNF39" s="37"/>
      <c r="WNG39" s="37"/>
      <c r="WNH39" s="37"/>
      <c r="WNI39" s="37"/>
      <c r="WNJ39" s="37"/>
      <c r="WNK39" s="37"/>
      <c r="WNL39" s="37"/>
      <c r="WNM39" s="33"/>
      <c r="WNN39" s="20"/>
      <c r="WNO39" s="20"/>
      <c r="WNP39" s="36"/>
      <c r="WNQ39" s="37"/>
      <c r="WNR39" s="37"/>
      <c r="WNS39" s="37"/>
      <c r="WNT39" s="37"/>
      <c r="WNU39" s="37"/>
      <c r="WNV39" s="37"/>
      <c r="WNW39" s="37"/>
      <c r="WNX39" s="37"/>
      <c r="WNY39" s="37"/>
      <c r="WNZ39" s="37"/>
      <c r="WOA39" s="37"/>
      <c r="WOB39" s="37"/>
      <c r="WOC39" s="37"/>
      <c r="WOD39" s="37"/>
      <c r="WOE39" s="37"/>
      <c r="WOF39" s="37"/>
      <c r="WOG39" s="37"/>
      <c r="WOH39" s="37"/>
      <c r="WOI39" s="33"/>
      <c r="WOJ39" s="20"/>
      <c r="WOK39" s="20"/>
      <c r="WOL39" s="36"/>
      <c r="WOM39" s="37"/>
      <c r="WON39" s="37"/>
      <c r="WOO39" s="37"/>
      <c r="WOP39" s="37"/>
      <c r="WOQ39" s="37"/>
      <c r="WOR39" s="37"/>
      <c r="WOS39" s="37"/>
      <c r="WOT39" s="37"/>
      <c r="WOU39" s="37"/>
      <c r="WOV39" s="37"/>
      <c r="WOW39" s="37"/>
      <c r="WOX39" s="37"/>
      <c r="WOY39" s="37"/>
      <c r="WOZ39" s="37"/>
      <c r="WPA39" s="37"/>
      <c r="WPB39" s="37"/>
      <c r="WPC39" s="37"/>
      <c r="WPD39" s="37"/>
      <c r="WPE39" s="33"/>
      <c r="WPF39" s="20"/>
      <c r="WPG39" s="20"/>
      <c r="WPH39" s="36"/>
      <c r="WPI39" s="37"/>
      <c r="WPJ39" s="37"/>
      <c r="WPK39" s="37"/>
      <c r="WPL39" s="37"/>
      <c r="WPM39" s="37"/>
      <c r="WPN39" s="37"/>
      <c r="WPO39" s="37"/>
      <c r="WPP39" s="37"/>
      <c r="WPQ39" s="37"/>
      <c r="WPR39" s="37"/>
      <c r="WPS39" s="37"/>
      <c r="WPT39" s="37"/>
      <c r="WPU39" s="37"/>
      <c r="WPV39" s="37"/>
      <c r="WPW39" s="37"/>
      <c r="WPX39" s="37"/>
      <c r="WPY39" s="37"/>
      <c r="WPZ39" s="37"/>
      <c r="WQA39" s="33"/>
      <c r="WQB39" s="20"/>
      <c r="WQC39" s="20"/>
      <c r="WQD39" s="36"/>
      <c r="WQE39" s="37"/>
      <c r="WQF39" s="37"/>
      <c r="WQG39" s="37"/>
      <c r="WQH39" s="37"/>
      <c r="WQI39" s="37"/>
      <c r="WQJ39" s="37"/>
      <c r="WQK39" s="37"/>
      <c r="WQL39" s="37"/>
      <c r="WQM39" s="37"/>
      <c r="WQN39" s="37"/>
      <c r="WQO39" s="37"/>
      <c r="WQP39" s="37"/>
      <c r="WQQ39" s="37"/>
      <c r="WQR39" s="37"/>
      <c r="WQS39" s="37"/>
      <c r="WQT39" s="37"/>
      <c r="WQU39" s="37"/>
      <c r="WQV39" s="37"/>
      <c r="WQW39" s="33"/>
      <c r="WQX39" s="20"/>
      <c r="WQY39" s="20"/>
      <c r="WQZ39" s="36"/>
      <c r="WRA39" s="37"/>
      <c r="WRB39" s="37"/>
      <c r="WRC39" s="37"/>
      <c r="WRD39" s="37"/>
      <c r="WRE39" s="37"/>
      <c r="WRF39" s="37"/>
      <c r="WRG39" s="37"/>
      <c r="WRH39" s="37"/>
      <c r="WRI39" s="37"/>
      <c r="WRJ39" s="37"/>
      <c r="WRK39" s="37"/>
      <c r="WRL39" s="37"/>
      <c r="WRM39" s="37"/>
      <c r="WRN39" s="37"/>
      <c r="WRO39" s="37"/>
      <c r="WRP39" s="37"/>
      <c r="WRQ39" s="37"/>
      <c r="WRR39" s="37"/>
      <c r="WRS39" s="33"/>
      <c r="WRT39" s="20"/>
      <c r="WRU39" s="20"/>
      <c r="WRV39" s="36"/>
      <c r="WRW39" s="37"/>
      <c r="WRX39" s="37"/>
      <c r="WRY39" s="37"/>
      <c r="WRZ39" s="37"/>
      <c r="WSA39" s="37"/>
      <c r="WSB39" s="37"/>
      <c r="WSC39" s="37"/>
      <c r="WSD39" s="37"/>
      <c r="WSE39" s="37"/>
      <c r="WSF39" s="37"/>
      <c r="WSG39" s="37"/>
      <c r="WSH39" s="37"/>
      <c r="WSI39" s="37"/>
      <c r="WSJ39" s="37"/>
      <c r="WSK39" s="37"/>
      <c r="WSL39" s="37"/>
      <c r="WSM39" s="37"/>
      <c r="WSN39" s="37"/>
      <c r="WSO39" s="33"/>
      <c r="WSP39" s="20"/>
      <c r="WSQ39" s="20"/>
      <c r="WSR39" s="36"/>
      <c r="WSS39" s="37"/>
      <c r="WST39" s="37"/>
      <c r="WSU39" s="37"/>
      <c r="WSV39" s="37"/>
      <c r="WSW39" s="37"/>
      <c r="WSX39" s="37"/>
      <c r="WSY39" s="37"/>
      <c r="WSZ39" s="37"/>
      <c r="WTA39" s="37"/>
      <c r="WTB39" s="37"/>
      <c r="WTC39" s="37"/>
      <c r="WTD39" s="37"/>
      <c r="WTE39" s="37"/>
      <c r="WTF39" s="37"/>
      <c r="WTG39" s="37"/>
      <c r="WTH39" s="37"/>
      <c r="WTI39" s="37"/>
      <c r="WTJ39" s="37"/>
      <c r="WTK39" s="33"/>
      <c r="WTL39" s="20"/>
      <c r="WTM39" s="20"/>
      <c r="WTN39" s="36"/>
      <c r="WTO39" s="37"/>
      <c r="WTP39" s="37"/>
      <c r="WTQ39" s="37"/>
      <c r="WTR39" s="37"/>
      <c r="WTS39" s="37"/>
      <c r="WTT39" s="37"/>
      <c r="WTU39" s="37"/>
      <c r="WTV39" s="37"/>
      <c r="WTW39" s="37"/>
      <c r="WTX39" s="37"/>
      <c r="WTY39" s="37"/>
      <c r="WTZ39" s="37"/>
      <c r="WUA39" s="37"/>
      <c r="WUB39" s="37"/>
      <c r="WUC39" s="37"/>
      <c r="WUD39" s="37"/>
      <c r="WUE39" s="37"/>
      <c r="WUF39" s="37"/>
      <c r="WUG39" s="33"/>
      <c r="WUH39" s="20"/>
      <c r="WUI39" s="20"/>
      <c r="WUJ39" s="36"/>
      <c r="WUK39" s="37"/>
      <c r="WUL39" s="37"/>
      <c r="WUM39" s="37"/>
      <c r="WUN39" s="37"/>
      <c r="WUO39" s="37"/>
      <c r="WUP39" s="37"/>
      <c r="WUQ39" s="37"/>
      <c r="WUR39" s="37"/>
      <c r="WUS39" s="37"/>
      <c r="WUT39" s="37"/>
      <c r="WUU39" s="37"/>
      <c r="WUV39" s="37"/>
      <c r="WUW39" s="37"/>
      <c r="WUX39" s="37"/>
      <c r="WUY39" s="37"/>
      <c r="WUZ39" s="37"/>
      <c r="WVA39" s="37"/>
      <c r="WVB39" s="37"/>
      <c r="WVC39" s="33"/>
      <c r="WVD39" s="20"/>
      <c r="WVE39" s="20"/>
      <c r="WVF39" s="36"/>
      <c r="WVG39" s="37"/>
      <c r="WVH39" s="37"/>
      <c r="WVI39" s="37"/>
      <c r="WVJ39" s="37"/>
      <c r="WVK39" s="37"/>
      <c r="WVL39" s="37"/>
      <c r="WVM39" s="37"/>
      <c r="WVN39" s="37"/>
      <c r="WVO39" s="37"/>
      <c r="WVP39" s="37"/>
      <c r="WVQ39" s="37"/>
      <c r="WVR39" s="37"/>
      <c r="WVS39" s="37"/>
      <c r="WVT39" s="37"/>
      <c r="WVU39" s="37"/>
      <c r="WVV39" s="37"/>
      <c r="WVW39" s="37"/>
      <c r="WVX39" s="37"/>
      <c r="WVY39" s="33"/>
      <c r="WVZ39" s="20"/>
      <c r="WWA39" s="20"/>
      <c r="WWB39" s="36"/>
      <c r="WWC39" s="37"/>
      <c r="WWD39" s="37"/>
      <c r="WWE39" s="37"/>
      <c r="WWF39" s="37"/>
      <c r="WWG39" s="37"/>
      <c r="WWH39" s="37"/>
      <c r="WWI39" s="37"/>
      <c r="WWJ39" s="37"/>
      <c r="WWK39" s="37"/>
      <c r="WWL39" s="37"/>
      <c r="WWM39" s="37"/>
      <c r="WWN39" s="37"/>
      <c r="WWO39" s="37"/>
      <c r="WWP39" s="37"/>
      <c r="WWQ39" s="37"/>
      <c r="WWR39" s="37"/>
      <c r="WWS39" s="37"/>
      <c r="WWT39" s="37"/>
      <c r="WWU39" s="33"/>
      <c r="WWV39" s="20"/>
      <c r="WWW39" s="20"/>
      <c r="WWX39" s="36"/>
      <c r="WWY39" s="37"/>
      <c r="WWZ39" s="37"/>
      <c r="WXA39" s="37"/>
      <c r="WXB39" s="37"/>
      <c r="WXC39" s="37"/>
      <c r="WXD39" s="37"/>
      <c r="WXE39" s="37"/>
      <c r="WXF39" s="37"/>
      <c r="WXG39" s="37"/>
      <c r="WXH39" s="37"/>
      <c r="WXI39" s="37"/>
      <c r="WXJ39" s="37"/>
      <c r="WXK39" s="37"/>
      <c r="WXL39" s="37"/>
      <c r="WXM39" s="37"/>
      <c r="WXN39" s="37"/>
      <c r="WXO39" s="37"/>
      <c r="WXP39" s="37"/>
      <c r="WXQ39" s="33"/>
      <c r="WXR39" s="20"/>
      <c r="WXS39" s="20"/>
      <c r="WXT39" s="36"/>
      <c r="WXU39" s="37"/>
      <c r="WXV39" s="37"/>
      <c r="WXW39" s="37"/>
      <c r="WXX39" s="37"/>
      <c r="WXY39" s="37"/>
      <c r="WXZ39" s="37"/>
      <c r="WYA39" s="37"/>
      <c r="WYB39" s="37"/>
      <c r="WYC39" s="37"/>
      <c r="WYD39" s="37"/>
      <c r="WYE39" s="37"/>
      <c r="WYF39" s="37"/>
      <c r="WYG39" s="37"/>
      <c r="WYH39" s="37"/>
      <c r="WYI39" s="37"/>
      <c r="WYJ39" s="37"/>
      <c r="WYK39" s="37"/>
      <c r="WYL39" s="37"/>
      <c r="WYM39" s="33"/>
      <c r="WYN39" s="20"/>
      <c r="WYO39" s="20"/>
      <c r="WYP39" s="36"/>
      <c r="WYQ39" s="37"/>
      <c r="WYR39" s="37"/>
      <c r="WYS39" s="37"/>
      <c r="WYT39" s="37"/>
      <c r="WYU39" s="37"/>
      <c r="WYV39" s="37"/>
      <c r="WYW39" s="37"/>
      <c r="WYX39" s="37"/>
      <c r="WYY39" s="37"/>
      <c r="WYZ39" s="37"/>
      <c r="WZA39" s="37"/>
      <c r="WZB39" s="37"/>
      <c r="WZC39" s="37"/>
      <c r="WZD39" s="37"/>
      <c r="WZE39" s="37"/>
      <c r="WZF39" s="37"/>
      <c r="WZG39" s="37"/>
      <c r="WZH39" s="37"/>
      <c r="WZI39" s="33"/>
      <c r="WZJ39" s="20"/>
      <c r="WZK39" s="20"/>
      <c r="WZL39" s="36"/>
      <c r="WZM39" s="37"/>
      <c r="WZN39" s="37"/>
      <c r="WZO39" s="37"/>
      <c r="WZP39" s="37"/>
      <c r="WZQ39" s="37"/>
      <c r="WZR39" s="37"/>
      <c r="WZS39" s="37"/>
      <c r="WZT39" s="37"/>
      <c r="WZU39" s="37"/>
      <c r="WZV39" s="37"/>
      <c r="WZW39" s="37"/>
      <c r="WZX39" s="37"/>
      <c r="WZY39" s="37"/>
      <c r="WZZ39" s="37"/>
      <c r="XAA39" s="37"/>
      <c r="XAB39" s="37"/>
      <c r="XAC39" s="37"/>
      <c r="XAD39" s="37"/>
      <c r="XAE39" s="33"/>
      <c r="XAF39" s="20"/>
      <c r="XAG39" s="20"/>
      <c r="XAH39" s="36"/>
      <c r="XAI39" s="37"/>
      <c r="XAJ39" s="37"/>
      <c r="XAK39" s="37"/>
      <c r="XAL39" s="37"/>
      <c r="XAM39" s="37"/>
      <c r="XAN39" s="37"/>
      <c r="XAO39" s="37"/>
      <c r="XAP39" s="37"/>
      <c r="XAQ39" s="37"/>
      <c r="XAR39" s="37"/>
      <c r="XAS39" s="37"/>
      <c r="XAT39" s="37"/>
      <c r="XAU39" s="37"/>
      <c r="XAV39" s="37"/>
      <c r="XAW39" s="37"/>
      <c r="XAX39" s="37"/>
      <c r="XAY39" s="37"/>
      <c r="XAZ39" s="37"/>
      <c r="XBA39" s="33"/>
      <c r="XBB39" s="20"/>
      <c r="XBC39" s="20"/>
      <c r="XBD39" s="36"/>
      <c r="XBE39" s="37"/>
      <c r="XBF39" s="37"/>
      <c r="XBG39" s="37"/>
      <c r="XBH39" s="37"/>
      <c r="XBI39" s="37"/>
      <c r="XBJ39" s="37"/>
      <c r="XBK39" s="37"/>
      <c r="XBL39" s="37"/>
      <c r="XBM39" s="37"/>
      <c r="XBN39" s="37"/>
      <c r="XBO39" s="37"/>
      <c r="XBP39" s="37"/>
      <c r="XBQ39" s="37"/>
      <c r="XBR39" s="37"/>
      <c r="XBS39" s="37"/>
      <c r="XBT39" s="37"/>
      <c r="XBU39" s="37"/>
      <c r="XBV39" s="37"/>
      <c r="XBW39" s="33"/>
      <c r="XBX39" s="20"/>
      <c r="XBY39" s="20"/>
      <c r="XBZ39" s="36"/>
      <c r="XCA39" s="37"/>
      <c r="XCB39" s="37"/>
      <c r="XCC39" s="37"/>
      <c r="XCD39" s="37"/>
      <c r="XCE39" s="37"/>
      <c r="XCF39" s="37"/>
      <c r="XCG39" s="37"/>
      <c r="XCH39" s="37"/>
      <c r="XCI39" s="37"/>
      <c r="XCJ39" s="37"/>
      <c r="XCK39" s="37"/>
      <c r="XCL39" s="37"/>
      <c r="XCM39" s="37"/>
      <c r="XCN39" s="37"/>
      <c r="XCO39" s="37"/>
      <c r="XCP39" s="37"/>
      <c r="XCQ39" s="37"/>
      <c r="XCR39" s="37"/>
      <c r="XCS39" s="33"/>
      <c r="XCT39" s="20"/>
      <c r="XCU39" s="20"/>
      <c r="XCV39" s="36"/>
      <c r="XCW39" s="37"/>
      <c r="XCX39" s="37"/>
      <c r="XCY39" s="37"/>
      <c r="XCZ39" s="37"/>
      <c r="XDA39" s="37"/>
      <c r="XDB39" s="37"/>
      <c r="XDC39" s="37"/>
      <c r="XDD39" s="37"/>
      <c r="XDE39" s="37"/>
      <c r="XDF39" s="37"/>
      <c r="XDG39" s="37"/>
      <c r="XDH39" s="37"/>
      <c r="XDI39" s="37"/>
      <c r="XDJ39" s="37"/>
      <c r="XDK39" s="37"/>
      <c r="XDL39" s="37"/>
      <c r="XDM39" s="37"/>
      <c r="XDN39" s="37"/>
      <c r="XDO39" s="33"/>
      <c r="XDP39" s="20"/>
      <c r="XDQ39" s="20"/>
      <c r="XDR39" s="36"/>
      <c r="XDS39" s="37"/>
      <c r="XDT39" s="37"/>
      <c r="XDU39" s="37"/>
      <c r="XDV39" s="37"/>
      <c r="XDW39" s="37"/>
      <c r="XDX39" s="37"/>
      <c r="XDY39" s="37"/>
      <c r="XDZ39" s="37"/>
      <c r="XEA39" s="37"/>
      <c r="XEB39" s="37"/>
      <c r="XEC39" s="37"/>
      <c r="XED39" s="37"/>
      <c r="XEE39" s="37"/>
      <c r="XEF39" s="37"/>
      <c r="XEG39" s="37"/>
      <c r="XEH39" s="37"/>
      <c r="XEI39" s="37"/>
      <c r="XEJ39" s="37"/>
      <c r="XEK39" s="33"/>
      <c r="XEL39" s="20"/>
      <c r="XEM39" s="20"/>
      <c r="XEN39" s="36"/>
      <c r="XEO39" s="37"/>
      <c r="XEP39" s="37"/>
      <c r="XEQ39" s="37"/>
      <c r="XER39" s="37"/>
      <c r="XES39" s="37"/>
      <c r="XET39" s="37"/>
      <c r="XEU39" s="37"/>
      <c r="XEV39" s="37"/>
      <c r="XEW39" s="37"/>
      <c r="XEX39" s="37"/>
      <c r="XEY39" s="37"/>
      <c r="XEZ39" s="37"/>
      <c r="XFA39" s="37"/>
      <c r="XFB39" s="37"/>
      <c r="XFC39" s="37"/>
    </row>
    <row r="40" spans="1:16383" s="39" customFormat="1">
      <c r="A40" s="36" t="s">
        <v>85</v>
      </c>
      <c r="B40" s="33" t="s">
        <v>45</v>
      </c>
      <c r="C40" s="33">
        <v>85</v>
      </c>
      <c r="D40" s="33" t="s">
        <v>64</v>
      </c>
      <c r="E40" s="33">
        <v>90</v>
      </c>
      <c r="F40" s="33">
        <v>700</v>
      </c>
      <c r="G40" s="33">
        <v>700</v>
      </c>
      <c r="H40" s="33"/>
      <c r="I40" s="33"/>
      <c r="J40" s="40"/>
      <c r="K40" s="33">
        <v>15</v>
      </c>
      <c r="L40" s="33">
        <v>15</v>
      </c>
      <c r="M40" s="33">
        <v>60</v>
      </c>
      <c r="N40" s="33"/>
      <c r="O40" s="33"/>
      <c r="P40" s="33"/>
      <c r="Q40" s="33"/>
      <c r="R40" s="33"/>
      <c r="S40" s="33"/>
      <c r="T40" s="20">
        <f t="shared" si="1"/>
        <v>790</v>
      </c>
      <c r="U40" s="20">
        <f t="shared" si="2"/>
        <v>0</v>
      </c>
      <c r="V40" s="34">
        <f t="shared" si="3"/>
        <v>1</v>
      </c>
      <c r="W40" s="37"/>
      <c r="X40" s="35" t="str">
        <f t="shared" si="5"/>
        <v/>
      </c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1"/>
      <c r="EG40" s="31"/>
      <c r="EH40" s="31"/>
      <c r="EI40" s="31"/>
      <c r="EJ40" s="31"/>
      <c r="EK40" s="31"/>
      <c r="EL40" s="31"/>
      <c r="EM40" s="31"/>
      <c r="EN40" s="31"/>
      <c r="EO40" s="31"/>
      <c r="EP40" s="31"/>
      <c r="EQ40" s="31"/>
      <c r="ER40" s="31"/>
      <c r="ES40" s="31"/>
      <c r="ET40" s="31"/>
      <c r="EU40" s="31"/>
      <c r="EV40" s="31"/>
      <c r="EW40" s="31"/>
      <c r="EX40" s="31"/>
      <c r="EY40" s="31"/>
      <c r="EZ40" s="31"/>
      <c r="FA40" s="31"/>
      <c r="FB40" s="31"/>
      <c r="FC40" s="31"/>
      <c r="FD40" s="31"/>
      <c r="FE40" s="31"/>
      <c r="FF40" s="31"/>
      <c r="FG40" s="31"/>
      <c r="FH40" s="31"/>
      <c r="FI40" s="31"/>
      <c r="FJ40" s="31"/>
      <c r="FK40" s="31"/>
      <c r="FL40" s="31"/>
      <c r="FM40" s="31"/>
      <c r="FN40" s="31"/>
      <c r="FO40" s="31"/>
      <c r="FP40" s="31"/>
      <c r="FQ40" s="31"/>
      <c r="FR40" s="31"/>
      <c r="FS40" s="31"/>
      <c r="FT40" s="31"/>
      <c r="FU40" s="31"/>
      <c r="FV40" s="31"/>
      <c r="FW40" s="31"/>
      <c r="FX40" s="31"/>
      <c r="FY40" s="31"/>
      <c r="FZ40" s="31"/>
      <c r="GA40" s="31"/>
      <c r="GB40" s="31"/>
      <c r="GC40" s="31"/>
      <c r="GD40" s="31"/>
      <c r="GE40" s="31"/>
      <c r="GF40" s="31"/>
      <c r="GG40" s="31"/>
      <c r="GH40" s="31"/>
      <c r="GI40" s="31"/>
      <c r="GJ40" s="31"/>
      <c r="GK40" s="31"/>
      <c r="GL40" s="31"/>
      <c r="GM40" s="31"/>
      <c r="GN40" s="31"/>
      <c r="GO40" s="31"/>
      <c r="GP40" s="31"/>
      <c r="GQ40" s="31"/>
      <c r="GR40" s="31"/>
      <c r="GS40" s="31"/>
      <c r="GT40" s="31"/>
      <c r="GU40" s="31"/>
      <c r="GV40" s="31"/>
      <c r="GW40" s="31"/>
      <c r="GX40" s="31"/>
      <c r="GY40" s="31"/>
      <c r="GZ40" s="31"/>
      <c r="HA40" s="31"/>
      <c r="HB40" s="31"/>
      <c r="HC40" s="31"/>
      <c r="HD40" s="31"/>
      <c r="HE40" s="31"/>
      <c r="HF40" s="31"/>
      <c r="HG40" s="31"/>
      <c r="HH40" s="31"/>
      <c r="HI40" s="31"/>
      <c r="HJ40" s="31"/>
      <c r="HK40" s="31"/>
      <c r="HL40" s="31"/>
      <c r="HM40" s="31"/>
      <c r="HN40" s="31"/>
      <c r="HO40" s="31"/>
      <c r="HP40" s="31"/>
      <c r="HQ40" s="31"/>
      <c r="HR40" s="31"/>
      <c r="HS40" s="31"/>
      <c r="HT40" s="31"/>
      <c r="HU40" s="31"/>
      <c r="HV40" s="31"/>
      <c r="HW40" s="31"/>
      <c r="HX40" s="31"/>
      <c r="HY40" s="31"/>
      <c r="HZ40" s="31"/>
      <c r="IA40" s="31"/>
      <c r="IB40" s="31"/>
      <c r="IC40" s="31"/>
      <c r="ID40" s="31"/>
      <c r="IE40" s="31"/>
      <c r="IF40" s="31"/>
      <c r="IG40" s="31"/>
      <c r="IH40" s="31"/>
      <c r="II40" s="31"/>
      <c r="IJ40" s="31"/>
      <c r="IK40" s="31"/>
      <c r="IL40" s="31"/>
      <c r="IM40" s="31"/>
      <c r="IN40" s="31"/>
      <c r="IO40" s="31"/>
      <c r="IP40" s="31"/>
      <c r="IQ40" s="31"/>
      <c r="IR40" s="31"/>
      <c r="IS40" s="31"/>
      <c r="IT40" s="31"/>
      <c r="IU40" s="31"/>
      <c r="IV40" s="31"/>
      <c r="IW40" s="31"/>
      <c r="IX40" s="31"/>
      <c r="IY40" s="31"/>
      <c r="IZ40" s="31"/>
      <c r="JA40" s="31"/>
      <c r="JB40" s="31"/>
      <c r="JC40" s="31"/>
      <c r="JD40" s="31"/>
      <c r="JE40" s="31"/>
      <c r="JF40" s="31"/>
      <c r="JG40" s="31"/>
      <c r="JH40" s="31"/>
      <c r="JI40" s="31"/>
      <c r="JJ40" s="31"/>
      <c r="JK40" s="31"/>
      <c r="JL40" s="31"/>
      <c r="JM40" s="31"/>
      <c r="JN40" s="31"/>
      <c r="JO40" s="31"/>
      <c r="JP40" s="31"/>
      <c r="JQ40" s="31"/>
      <c r="JR40" s="31"/>
      <c r="JS40" s="31"/>
      <c r="JT40" s="31"/>
      <c r="JU40" s="31"/>
      <c r="JV40" s="31"/>
      <c r="JW40" s="31"/>
      <c r="JX40" s="31"/>
      <c r="JY40" s="31"/>
      <c r="JZ40" s="31"/>
      <c r="KA40" s="31"/>
      <c r="KB40" s="31"/>
      <c r="KC40" s="31"/>
      <c r="KD40" s="31"/>
      <c r="KE40" s="31"/>
      <c r="KF40" s="31"/>
      <c r="KG40" s="31"/>
      <c r="KH40" s="31"/>
      <c r="KI40" s="31"/>
      <c r="KJ40" s="31"/>
      <c r="KK40" s="31"/>
      <c r="KL40" s="31"/>
      <c r="KM40" s="31"/>
      <c r="KN40" s="31"/>
      <c r="KO40" s="31"/>
      <c r="KP40" s="31"/>
      <c r="KQ40" s="31"/>
      <c r="KR40" s="31"/>
      <c r="KS40" s="31"/>
      <c r="KT40" s="31"/>
      <c r="KU40" s="31"/>
      <c r="KV40" s="31"/>
      <c r="KW40" s="31"/>
      <c r="KX40" s="31"/>
      <c r="KY40" s="31"/>
      <c r="KZ40" s="31"/>
      <c r="LA40" s="31"/>
      <c r="LB40" s="31"/>
      <c r="LC40" s="31"/>
      <c r="LD40" s="31"/>
      <c r="LE40" s="31"/>
      <c r="LF40" s="31"/>
      <c r="LG40" s="31"/>
      <c r="LH40" s="31"/>
      <c r="LI40" s="31"/>
      <c r="LJ40" s="31"/>
      <c r="LK40" s="31"/>
      <c r="LL40" s="31"/>
      <c r="LM40" s="31"/>
      <c r="LN40" s="31"/>
      <c r="LO40" s="31"/>
      <c r="LP40" s="31"/>
      <c r="LQ40" s="31"/>
      <c r="LR40" s="31"/>
      <c r="LS40" s="31"/>
      <c r="LT40" s="31"/>
      <c r="LU40" s="31"/>
      <c r="LV40" s="31"/>
      <c r="LW40" s="31"/>
      <c r="LX40" s="31"/>
      <c r="LY40" s="31"/>
      <c r="LZ40" s="31"/>
      <c r="MA40" s="31"/>
      <c r="MB40" s="31"/>
      <c r="MC40" s="31"/>
      <c r="MD40" s="31"/>
      <c r="ME40" s="31"/>
      <c r="MF40" s="31"/>
      <c r="MG40" s="31"/>
      <c r="MH40" s="31"/>
      <c r="MI40" s="31"/>
      <c r="MJ40" s="31"/>
      <c r="MK40" s="31"/>
      <c r="ML40" s="31"/>
      <c r="MM40" s="31"/>
      <c r="MN40" s="31"/>
      <c r="MO40" s="31"/>
      <c r="MP40" s="31"/>
      <c r="MQ40" s="31"/>
      <c r="MR40" s="31"/>
      <c r="MS40" s="31"/>
      <c r="MT40" s="31"/>
      <c r="MU40" s="31"/>
      <c r="MV40" s="31"/>
      <c r="MW40" s="31"/>
      <c r="MX40" s="31"/>
      <c r="MY40" s="31"/>
      <c r="MZ40" s="31"/>
      <c r="NA40" s="31"/>
      <c r="NB40" s="31"/>
      <c r="NC40" s="31"/>
      <c r="ND40" s="31"/>
      <c r="NE40" s="31"/>
      <c r="NF40" s="31"/>
      <c r="NG40" s="31"/>
      <c r="NH40" s="31"/>
      <c r="NI40" s="31"/>
      <c r="NJ40" s="31"/>
      <c r="NK40" s="31"/>
      <c r="NL40" s="31"/>
      <c r="NM40" s="31"/>
      <c r="NN40" s="31"/>
      <c r="NO40" s="31"/>
      <c r="NP40" s="31"/>
      <c r="NQ40" s="31"/>
      <c r="NR40" s="31"/>
      <c r="NS40" s="31"/>
      <c r="NT40" s="31"/>
      <c r="NU40" s="31"/>
      <c r="NV40" s="31"/>
      <c r="NW40" s="31"/>
      <c r="NX40" s="31"/>
      <c r="NY40" s="31"/>
      <c r="NZ40" s="31"/>
      <c r="OA40" s="31"/>
      <c r="OB40" s="31"/>
      <c r="OC40" s="31"/>
      <c r="OD40" s="31"/>
      <c r="OE40" s="31"/>
      <c r="OF40" s="31"/>
      <c r="OG40" s="31"/>
      <c r="OH40" s="31"/>
      <c r="OI40" s="31"/>
      <c r="OJ40" s="31"/>
      <c r="OK40" s="31"/>
      <c r="OL40" s="31"/>
      <c r="OM40" s="31"/>
      <c r="ON40" s="31"/>
      <c r="OO40" s="31"/>
      <c r="OP40" s="31"/>
      <c r="OQ40" s="31"/>
      <c r="OR40" s="31"/>
      <c r="OS40" s="31"/>
      <c r="OT40" s="31"/>
      <c r="OU40" s="31"/>
      <c r="OV40" s="31"/>
      <c r="OW40" s="31"/>
      <c r="OX40" s="31"/>
      <c r="OY40" s="31"/>
      <c r="OZ40" s="31"/>
      <c r="PA40" s="31"/>
      <c r="PB40" s="31"/>
      <c r="PC40" s="31"/>
      <c r="PD40" s="31"/>
      <c r="PE40" s="31"/>
      <c r="PF40" s="31"/>
      <c r="PG40" s="31"/>
      <c r="PH40" s="31"/>
      <c r="PI40" s="31"/>
      <c r="PJ40" s="31"/>
      <c r="PK40" s="31"/>
      <c r="PL40" s="31"/>
      <c r="PM40" s="31"/>
      <c r="PN40" s="31"/>
      <c r="PO40" s="31"/>
      <c r="PP40" s="31"/>
      <c r="PQ40" s="31"/>
      <c r="PR40" s="31"/>
      <c r="PS40" s="31"/>
      <c r="PT40" s="31"/>
      <c r="PU40" s="31"/>
      <c r="PV40" s="31"/>
      <c r="PW40" s="31"/>
      <c r="PX40" s="31"/>
      <c r="PY40" s="31"/>
      <c r="PZ40" s="31"/>
      <c r="QA40" s="31"/>
      <c r="QB40" s="31"/>
      <c r="QC40" s="31"/>
    </row>
    <row r="41" spans="1:16383" s="39" customFormat="1">
      <c r="A41" s="36" t="s">
        <v>85</v>
      </c>
      <c r="B41" s="33" t="s">
        <v>45</v>
      </c>
      <c r="C41" s="33"/>
      <c r="D41" s="33" t="s">
        <v>1247</v>
      </c>
      <c r="E41" s="33"/>
      <c r="F41" s="33">
        <v>420</v>
      </c>
      <c r="G41" s="33">
        <v>420</v>
      </c>
      <c r="H41" s="33"/>
      <c r="I41" s="33"/>
      <c r="J41" s="57"/>
      <c r="K41" s="33"/>
      <c r="L41" s="33"/>
      <c r="M41" s="33"/>
      <c r="N41" s="37"/>
      <c r="O41" s="33"/>
      <c r="P41" s="33"/>
      <c r="Q41" s="33"/>
      <c r="R41" s="33"/>
      <c r="S41" s="33"/>
      <c r="T41" s="20">
        <f t="shared" si="1"/>
        <v>420</v>
      </c>
      <c r="U41" s="20">
        <f t="shared" si="2"/>
        <v>0</v>
      </c>
      <c r="V41" s="34">
        <f t="shared" si="3"/>
        <v>1</v>
      </c>
      <c r="W41" s="37"/>
      <c r="X41" s="35" t="str">
        <f t="shared" si="5"/>
        <v/>
      </c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  <c r="DW41" s="31"/>
      <c r="DX41" s="31"/>
      <c r="DY41" s="31"/>
      <c r="DZ41" s="31"/>
      <c r="EA41" s="31"/>
      <c r="EB41" s="31"/>
      <c r="EC41" s="31"/>
      <c r="ED41" s="31"/>
      <c r="EE41" s="31"/>
      <c r="EF41" s="31"/>
      <c r="EG41" s="31"/>
      <c r="EH41" s="31"/>
      <c r="EI41" s="31"/>
      <c r="EJ41" s="31"/>
      <c r="EK41" s="31"/>
      <c r="EL41" s="31"/>
      <c r="EM41" s="31"/>
      <c r="EN41" s="31"/>
      <c r="EO41" s="31"/>
      <c r="EP41" s="31"/>
      <c r="EQ41" s="31"/>
      <c r="ER41" s="31"/>
      <c r="ES41" s="31"/>
      <c r="ET41" s="31"/>
      <c r="EU41" s="31"/>
      <c r="EV41" s="31"/>
      <c r="EW41" s="31"/>
      <c r="EX41" s="31"/>
      <c r="EY41" s="31"/>
      <c r="EZ41" s="31"/>
      <c r="FA41" s="31"/>
      <c r="FB41" s="31"/>
      <c r="FC41" s="31"/>
      <c r="FD41" s="31"/>
      <c r="FE41" s="31"/>
      <c r="FF41" s="31"/>
      <c r="FG41" s="31"/>
      <c r="FH41" s="31"/>
      <c r="FI41" s="31"/>
      <c r="FJ41" s="31"/>
      <c r="FK41" s="31"/>
      <c r="FL41" s="31"/>
      <c r="FM41" s="31"/>
      <c r="FN41" s="31"/>
      <c r="FO41" s="31"/>
      <c r="FP41" s="31"/>
      <c r="FQ41" s="31"/>
      <c r="FR41" s="31"/>
      <c r="FS41" s="31"/>
      <c r="FT41" s="31"/>
      <c r="FU41" s="31"/>
      <c r="FV41" s="31"/>
      <c r="FW41" s="31"/>
      <c r="FX41" s="31"/>
      <c r="FY41" s="31"/>
      <c r="FZ41" s="31"/>
      <c r="GA41" s="31"/>
      <c r="GB41" s="31"/>
      <c r="GC41" s="31"/>
      <c r="GD41" s="31"/>
      <c r="GE41" s="31"/>
      <c r="GF41" s="31"/>
      <c r="GG41" s="31"/>
      <c r="GH41" s="31"/>
      <c r="GI41" s="31"/>
      <c r="GJ41" s="31"/>
      <c r="GK41" s="31"/>
      <c r="GL41" s="31"/>
      <c r="GM41" s="31"/>
      <c r="GN41" s="31"/>
      <c r="GO41" s="31"/>
      <c r="GP41" s="31"/>
      <c r="GQ41" s="31"/>
      <c r="GR41" s="31"/>
      <c r="GS41" s="31"/>
      <c r="GT41" s="31"/>
      <c r="GU41" s="31"/>
      <c r="GV41" s="31"/>
      <c r="GW41" s="31"/>
      <c r="GX41" s="31"/>
      <c r="GY41" s="31"/>
      <c r="GZ41" s="31"/>
      <c r="HA41" s="31"/>
      <c r="HB41" s="31"/>
      <c r="HC41" s="31"/>
      <c r="HD41" s="31"/>
      <c r="HE41" s="31"/>
      <c r="HF41" s="31"/>
      <c r="HG41" s="31"/>
      <c r="HH41" s="31"/>
      <c r="HI41" s="31"/>
      <c r="HJ41" s="31"/>
      <c r="HK41" s="31"/>
      <c r="HL41" s="31"/>
      <c r="HM41" s="31"/>
      <c r="HN41" s="31"/>
      <c r="HO41" s="31"/>
      <c r="HP41" s="31"/>
      <c r="HQ41" s="31"/>
      <c r="HR41" s="31"/>
      <c r="HS41" s="31"/>
      <c r="HT41" s="31"/>
      <c r="HU41" s="31"/>
      <c r="HV41" s="31"/>
      <c r="HW41" s="31"/>
      <c r="HX41" s="31"/>
      <c r="HY41" s="31"/>
      <c r="HZ41" s="31"/>
      <c r="IA41" s="31"/>
      <c r="IB41" s="31"/>
      <c r="IC41" s="31"/>
      <c r="ID41" s="31"/>
      <c r="IE41" s="31"/>
      <c r="IF41" s="31"/>
      <c r="IG41" s="31"/>
      <c r="IH41" s="31"/>
      <c r="II41" s="31"/>
      <c r="IJ41" s="31"/>
      <c r="IK41" s="31"/>
      <c r="IL41" s="31"/>
      <c r="IM41" s="31"/>
      <c r="IN41" s="31"/>
      <c r="IO41" s="31"/>
      <c r="IP41" s="31"/>
      <c r="IQ41" s="31"/>
      <c r="IR41" s="31"/>
      <c r="IS41" s="31"/>
      <c r="IT41" s="31"/>
      <c r="IU41" s="31"/>
      <c r="IV41" s="31"/>
      <c r="IW41" s="31"/>
      <c r="IX41" s="31"/>
      <c r="IY41" s="31"/>
      <c r="IZ41" s="31"/>
      <c r="JA41" s="31"/>
      <c r="JB41" s="31"/>
      <c r="JC41" s="31"/>
      <c r="JD41" s="31"/>
      <c r="JE41" s="31"/>
      <c r="JF41" s="31"/>
      <c r="JG41" s="31"/>
      <c r="JH41" s="31"/>
      <c r="JI41" s="31"/>
      <c r="JJ41" s="31"/>
      <c r="JK41" s="31"/>
      <c r="JL41" s="31"/>
      <c r="JM41" s="31"/>
      <c r="JN41" s="31"/>
      <c r="JO41" s="31"/>
      <c r="JP41" s="31"/>
      <c r="JQ41" s="31"/>
      <c r="JR41" s="31"/>
      <c r="JS41" s="31"/>
      <c r="JT41" s="31"/>
      <c r="JU41" s="31"/>
      <c r="JV41" s="31"/>
      <c r="JW41" s="31"/>
      <c r="JX41" s="31"/>
      <c r="JY41" s="31"/>
      <c r="JZ41" s="31"/>
      <c r="KA41" s="31"/>
      <c r="KB41" s="31"/>
      <c r="KC41" s="31"/>
      <c r="KD41" s="31"/>
      <c r="KE41" s="31"/>
      <c r="KF41" s="31"/>
      <c r="KG41" s="31"/>
      <c r="KH41" s="31"/>
      <c r="KI41" s="31"/>
      <c r="KJ41" s="31"/>
      <c r="KK41" s="31"/>
      <c r="KL41" s="31"/>
      <c r="KM41" s="31"/>
      <c r="KN41" s="31"/>
      <c r="KO41" s="31"/>
      <c r="KP41" s="31"/>
      <c r="KQ41" s="31"/>
      <c r="KR41" s="31"/>
      <c r="KS41" s="31"/>
      <c r="KT41" s="31"/>
      <c r="KU41" s="31"/>
      <c r="KV41" s="31"/>
      <c r="KW41" s="31"/>
      <c r="KX41" s="31"/>
      <c r="KY41" s="31"/>
      <c r="KZ41" s="31"/>
      <c r="LA41" s="31"/>
      <c r="LB41" s="31"/>
      <c r="LC41" s="31"/>
      <c r="LD41" s="31"/>
      <c r="LE41" s="31"/>
      <c r="LF41" s="31"/>
      <c r="LG41" s="31"/>
      <c r="LH41" s="31"/>
      <c r="LI41" s="31"/>
      <c r="LJ41" s="31"/>
      <c r="LK41" s="31"/>
      <c r="LL41" s="31"/>
      <c r="LM41" s="31"/>
      <c r="LN41" s="31"/>
      <c r="LO41" s="31"/>
      <c r="LP41" s="31"/>
      <c r="LQ41" s="31"/>
      <c r="LR41" s="31"/>
      <c r="LS41" s="31"/>
      <c r="LT41" s="31"/>
      <c r="LU41" s="31"/>
      <c r="LV41" s="31"/>
      <c r="LW41" s="31"/>
      <c r="LX41" s="31"/>
      <c r="LY41" s="31"/>
      <c r="LZ41" s="31"/>
      <c r="MA41" s="31"/>
      <c r="MB41" s="31"/>
      <c r="MC41" s="31"/>
      <c r="MD41" s="31"/>
      <c r="ME41" s="31"/>
      <c r="MF41" s="31"/>
      <c r="MG41" s="31"/>
      <c r="MH41" s="31"/>
      <c r="MI41" s="31"/>
      <c r="MJ41" s="31"/>
      <c r="MK41" s="31"/>
      <c r="ML41" s="31"/>
      <c r="MM41" s="31"/>
      <c r="MN41" s="31"/>
      <c r="MO41" s="31"/>
      <c r="MP41" s="31"/>
      <c r="MQ41" s="31"/>
      <c r="MR41" s="31"/>
      <c r="MS41" s="31"/>
      <c r="MT41" s="31"/>
      <c r="MU41" s="31"/>
      <c r="MV41" s="31"/>
      <c r="MW41" s="31"/>
      <c r="MX41" s="31"/>
      <c r="MY41" s="31"/>
      <c r="MZ41" s="31"/>
      <c r="NA41" s="31"/>
      <c r="NB41" s="31"/>
      <c r="NC41" s="31"/>
      <c r="ND41" s="31"/>
      <c r="NE41" s="31"/>
      <c r="NF41" s="31"/>
      <c r="NG41" s="31"/>
      <c r="NH41" s="31"/>
      <c r="NI41" s="31"/>
      <c r="NJ41" s="31"/>
      <c r="NK41" s="31"/>
      <c r="NL41" s="31"/>
      <c r="NM41" s="31"/>
      <c r="NN41" s="31"/>
      <c r="NO41" s="31"/>
      <c r="NP41" s="31"/>
      <c r="NQ41" s="31"/>
      <c r="NR41" s="31"/>
      <c r="NS41" s="31"/>
      <c r="NT41" s="31"/>
      <c r="NU41" s="31"/>
      <c r="NV41" s="31"/>
      <c r="NW41" s="31"/>
      <c r="NX41" s="31"/>
      <c r="NY41" s="31"/>
      <c r="NZ41" s="31"/>
      <c r="OA41" s="31"/>
      <c r="OB41" s="31"/>
      <c r="OC41" s="31"/>
      <c r="OD41" s="31"/>
      <c r="OE41" s="31"/>
      <c r="OF41" s="31"/>
      <c r="OG41" s="31"/>
      <c r="OH41" s="31"/>
      <c r="OI41" s="31"/>
      <c r="OJ41" s="31"/>
      <c r="OK41" s="31"/>
      <c r="OL41" s="31"/>
      <c r="OM41" s="31"/>
      <c r="ON41" s="31"/>
      <c r="OO41" s="31"/>
      <c r="OP41" s="31"/>
      <c r="OQ41" s="31"/>
      <c r="OR41" s="31"/>
      <c r="OS41" s="31"/>
      <c r="OT41" s="31"/>
      <c r="OU41" s="31"/>
      <c r="OV41" s="31"/>
      <c r="OW41" s="31"/>
      <c r="OX41" s="31"/>
      <c r="OY41" s="31"/>
      <c r="OZ41" s="31"/>
      <c r="PA41" s="31"/>
      <c r="PB41" s="31"/>
      <c r="PC41" s="31"/>
      <c r="PD41" s="31"/>
      <c r="PE41" s="31"/>
      <c r="PF41" s="31"/>
      <c r="PG41" s="31"/>
      <c r="PH41" s="31"/>
      <c r="PI41" s="31"/>
      <c r="PJ41" s="31"/>
      <c r="PK41" s="31"/>
      <c r="PL41" s="31"/>
      <c r="PM41" s="31"/>
      <c r="PN41" s="31"/>
      <c r="PO41" s="31"/>
      <c r="PP41" s="31"/>
      <c r="PQ41" s="31"/>
      <c r="PR41" s="31"/>
      <c r="PS41" s="31"/>
      <c r="PT41" s="31"/>
      <c r="PU41" s="31"/>
      <c r="PV41" s="31"/>
      <c r="PW41" s="31"/>
      <c r="PX41" s="31"/>
      <c r="PY41" s="31"/>
      <c r="PZ41" s="31"/>
      <c r="QA41" s="31"/>
      <c r="QB41" s="31"/>
      <c r="QC41" s="31"/>
    </row>
    <row r="42" spans="1:16383" s="39" customFormat="1">
      <c r="A42" s="36" t="s">
        <v>720</v>
      </c>
      <c r="B42" s="33" t="s">
        <v>45</v>
      </c>
      <c r="C42" s="33">
        <v>55</v>
      </c>
      <c r="D42" s="33" t="s">
        <v>33</v>
      </c>
      <c r="E42" s="33"/>
      <c r="F42" s="33">
        <v>449</v>
      </c>
      <c r="G42" s="33">
        <v>65</v>
      </c>
      <c r="H42" s="33"/>
      <c r="I42" s="33">
        <v>48</v>
      </c>
      <c r="J42" s="33">
        <v>48</v>
      </c>
      <c r="K42" s="33">
        <v>48</v>
      </c>
      <c r="L42" s="33">
        <v>48</v>
      </c>
      <c r="M42" s="33">
        <v>48</v>
      </c>
      <c r="N42" s="33">
        <v>48</v>
      </c>
      <c r="O42" s="33">
        <v>48</v>
      </c>
      <c r="P42" s="33">
        <v>48</v>
      </c>
      <c r="Q42" s="33"/>
      <c r="R42" s="33"/>
      <c r="S42" s="33"/>
      <c r="T42" s="20">
        <f t="shared" si="1"/>
        <v>449</v>
      </c>
      <c r="U42" s="20">
        <f t="shared" si="2"/>
        <v>0</v>
      </c>
      <c r="V42" s="34">
        <f t="shared" si="3"/>
        <v>1</v>
      </c>
      <c r="W42" s="37"/>
      <c r="X42" s="35" t="str">
        <f t="shared" si="5"/>
        <v/>
      </c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1"/>
      <c r="EE42" s="31"/>
      <c r="EF42" s="31"/>
      <c r="EG42" s="31"/>
      <c r="EH42" s="31"/>
      <c r="EI42" s="31"/>
      <c r="EJ42" s="31"/>
      <c r="EK42" s="31"/>
      <c r="EL42" s="31"/>
      <c r="EM42" s="31"/>
      <c r="EN42" s="31"/>
      <c r="EO42" s="31"/>
      <c r="EP42" s="31"/>
      <c r="EQ42" s="31"/>
      <c r="ER42" s="31"/>
      <c r="ES42" s="31"/>
      <c r="ET42" s="31"/>
      <c r="EU42" s="31"/>
      <c r="EV42" s="31"/>
      <c r="EW42" s="31"/>
      <c r="EX42" s="31"/>
      <c r="EY42" s="31"/>
      <c r="EZ42" s="31"/>
      <c r="FA42" s="31"/>
      <c r="FB42" s="31"/>
      <c r="FC42" s="31"/>
      <c r="FD42" s="31"/>
      <c r="FE42" s="31"/>
      <c r="FF42" s="31"/>
      <c r="FG42" s="31"/>
      <c r="FH42" s="31"/>
      <c r="FI42" s="31"/>
      <c r="FJ42" s="31"/>
      <c r="FK42" s="31"/>
      <c r="FL42" s="31"/>
      <c r="FM42" s="31"/>
      <c r="FN42" s="31"/>
      <c r="FO42" s="31"/>
      <c r="FP42" s="31"/>
      <c r="FQ42" s="31"/>
      <c r="FR42" s="31"/>
      <c r="FS42" s="31"/>
      <c r="FT42" s="31"/>
      <c r="FU42" s="31"/>
      <c r="FV42" s="31"/>
      <c r="FW42" s="31"/>
      <c r="FX42" s="31"/>
      <c r="FY42" s="31"/>
      <c r="FZ42" s="31"/>
      <c r="GA42" s="31"/>
      <c r="GB42" s="31"/>
      <c r="GC42" s="31"/>
      <c r="GD42" s="31"/>
      <c r="GE42" s="31"/>
      <c r="GF42" s="31"/>
      <c r="GG42" s="31"/>
      <c r="GH42" s="31"/>
      <c r="GI42" s="31"/>
      <c r="GJ42" s="31"/>
      <c r="GK42" s="31"/>
      <c r="GL42" s="31"/>
      <c r="GM42" s="31"/>
      <c r="GN42" s="31"/>
      <c r="GO42" s="31"/>
      <c r="GP42" s="31"/>
      <c r="GQ42" s="31"/>
      <c r="GR42" s="31"/>
      <c r="GS42" s="31"/>
      <c r="GT42" s="31"/>
      <c r="GU42" s="31"/>
      <c r="GV42" s="31"/>
      <c r="GW42" s="31"/>
      <c r="GX42" s="31"/>
      <c r="GY42" s="31"/>
      <c r="GZ42" s="31"/>
      <c r="HA42" s="31"/>
      <c r="HB42" s="31"/>
      <c r="HC42" s="31"/>
      <c r="HD42" s="31"/>
      <c r="HE42" s="31"/>
      <c r="HF42" s="31"/>
      <c r="HG42" s="31"/>
      <c r="HH42" s="31"/>
      <c r="HI42" s="31"/>
      <c r="HJ42" s="31"/>
      <c r="HK42" s="31"/>
      <c r="HL42" s="31"/>
      <c r="HM42" s="31"/>
      <c r="HN42" s="31"/>
      <c r="HO42" s="31"/>
      <c r="HP42" s="31"/>
      <c r="HQ42" s="31"/>
      <c r="HR42" s="31"/>
      <c r="HS42" s="31"/>
      <c r="HT42" s="31"/>
      <c r="HU42" s="31"/>
      <c r="HV42" s="31"/>
      <c r="HW42" s="31"/>
      <c r="HX42" s="31"/>
      <c r="HY42" s="31"/>
      <c r="HZ42" s="31"/>
      <c r="IA42" s="31"/>
      <c r="IB42" s="31"/>
      <c r="IC42" s="31"/>
      <c r="ID42" s="31"/>
      <c r="IE42" s="31"/>
      <c r="IF42" s="31"/>
      <c r="IG42" s="31"/>
      <c r="IH42" s="31"/>
      <c r="II42" s="31"/>
      <c r="IJ42" s="31"/>
      <c r="IK42" s="31"/>
      <c r="IL42" s="31"/>
      <c r="IM42" s="31"/>
      <c r="IN42" s="31"/>
      <c r="IO42" s="31"/>
      <c r="IP42" s="31"/>
      <c r="IQ42" s="31"/>
      <c r="IR42" s="31"/>
      <c r="IS42" s="31"/>
      <c r="IT42" s="31"/>
      <c r="IU42" s="31"/>
      <c r="IV42" s="31"/>
      <c r="IW42" s="31"/>
      <c r="IX42" s="31"/>
      <c r="IY42" s="31"/>
      <c r="IZ42" s="31"/>
      <c r="JA42" s="31"/>
      <c r="JB42" s="31"/>
      <c r="JC42" s="31"/>
      <c r="JD42" s="31"/>
      <c r="JE42" s="31"/>
      <c r="JF42" s="31"/>
      <c r="JG42" s="31"/>
      <c r="JH42" s="31"/>
      <c r="JI42" s="31"/>
      <c r="JJ42" s="31"/>
      <c r="JK42" s="31"/>
      <c r="JL42" s="31"/>
      <c r="JM42" s="31"/>
      <c r="JN42" s="31"/>
      <c r="JO42" s="31"/>
      <c r="JP42" s="31"/>
      <c r="JQ42" s="31"/>
      <c r="JR42" s="31"/>
      <c r="JS42" s="31"/>
      <c r="JT42" s="31"/>
      <c r="JU42" s="31"/>
      <c r="JV42" s="31"/>
      <c r="JW42" s="31"/>
      <c r="JX42" s="31"/>
      <c r="JY42" s="31"/>
      <c r="JZ42" s="31"/>
      <c r="KA42" s="31"/>
      <c r="KB42" s="31"/>
      <c r="KC42" s="31"/>
      <c r="KD42" s="31"/>
      <c r="KE42" s="31"/>
      <c r="KF42" s="31"/>
      <c r="KG42" s="31"/>
      <c r="KH42" s="31"/>
      <c r="KI42" s="31"/>
      <c r="KJ42" s="31"/>
      <c r="KK42" s="31"/>
      <c r="KL42" s="31"/>
      <c r="KM42" s="31"/>
      <c r="KN42" s="31"/>
      <c r="KO42" s="31"/>
      <c r="KP42" s="31"/>
      <c r="KQ42" s="31"/>
      <c r="KR42" s="31"/>
      <c r="KS42" s="31"/>
      <c r="KT42" s="31"/>
      <c r="KU42" s="31"/>
      <c r="KV42" s="31"/>
      <c r="KW42" s="31"/>
      <c r="KX42" s="31"/>
      <c r="KY42" s="31"/>
      <c r="KZ42" s="31"/>
      <c r="LA42" s="31"/>
      <c r="LB42" s="31"/>
      <c r="LC42" s="31"/>
      <c r="LD42" s="31"/>
      <c r="LE42" s="31"/>
      <c r="LF42" s="31"/>
      <c r="LG42" s="31"/>
      <c r="LH42" s="31"/>
      <c r="LI42" s="31"/>
      <c r="LJ42" s="31"/>
      <c r="LK42" s="31"/>
      <c r="LL42" s="31"/>
      <c r="LM42" s="31"/>
      <c r="LN42" s="31"/>
      <c r="LO42" s="31"/>
      <c r="LP42" s="31"/>
      <c r="LQ42" s="31"/>
      <c r="LR42" s="31"/>
      <c r="LS42" s="31"/>
      <c r="LT42" s="31"/>
      <c r="LU42" s="31"/>
      <c r="LV42" s="31"/>
      <c r="LW42" s="31"/>
      <c r="LX42" s="31"/>
      <c r="LY42" s="31"/>
      <c r="LZ42" s="31"/>
      <c r="MA42" s="31"/>
      <c r="MB42" s="31"/>
      <c r="MC42" s="31"/>
      <c r="MD42" s="31"/>
      <c r="ME42" s="31"/>
      <c r="MF42" s="31"/>
      <c r="MG42" s="31"/>
      <c r="MH42" s="31"/>
      <c r="MI42" s="31"/>
      <c r="MJ42" s="31"/>
      <c r="MK42" s="31"/>
      <c r="ML42" s="31"/>
      <c r="MM42" s="31"/>
      <c r="MN42" s="31"/>
      <c r="MO42" s="31"/>
      <c r="MP42" s="31"/>
      <c r="MQ42" s="31"/>
      <c r="MR42" s="31"/>
      <c r="MS42" s="31"/>
      <c r="MT42" s="31"/>
      <c r="MU42" s="31"/>
      <c r="MV42" s="31"/>
      <c r="MW42" s="31"/>
      <c r="MX42" s="31"/>
      <c r="MY42" s="31"/>
      <c r="MZ42" s="31"/>
      <c r="NA42" s="31"/>
      <c r="NB42" s="31"/>
      <c r="NC42" s="31"/>
      <c r="ND42" s="31"/>
      <c r="NE42" s="31"/>
      <c r="NF42" s="31"/>
      <c r="NG42" s="31"/>
      <c r="NH42" s="31"/>
      <c r="NI42" s="31"/>
      <c r="NJ42" s="31"/>
      <c r="NK42" s="31"/>
      <c r="NL42" s="31"/>
      <c r="NM42" s="31"/>
      <c r="NN42" s="31"/>
      <c r="NO42" s="31"/>
      <c r="NP42" s="31"/>
      <c r="NQ42" s="31"/>
      <c r="NR42" s="31"/>
      <c r="NS42" s="31"/>
      <c r="NT42" s="31"/>
      <c r="NU42" s="31"/>
      <c r="NV42" s="31"/>
      <c r="NW42" s="31"/>
      <c r="NX42" s="31"/>
      <c r="NY42" s="31"/>
      <c r="NZ42" s="31"/>
      <c r="OA42" s="31"/>
      <c r="OB42" s="31"/>
      <c r="OC42" s="31"/>
      <c r="OD42" s="31"/>
      <c r="OE42" s="31"/>
      <c r="OF42" s="31"/>
      <c r="OG42" s="31"/>
      <c r="OH42" s="31"/>
      <c r="OI42" s="31"/>
      <c r="OJ42" s="31"/>
      <c r="OK42" s="31"/>
      <c r="OL42" s="31"/>
      <c r="OM42" s="31"/>
      <c r="ON42" s="31"/>
      <c r="OO42" s="31"/>
      <c r="OP42" s="31"/>
      <c r="OQ42" s="31"/>
      <c r="OR42" s="31"/>
      <c r="OS42" s="31"/>
      <c r="OT42" s="31"/>
      <c r="OU42" s="31"/>
      <c r="OV42" s="31"/>
      <c r="OW42" s="31"/>
      <c r="OX42" s="31"/>
      <c r="OY42" s="31"/>
      <c r="OZ42" s="31"/>
      <c r="PA42" s="31"/>
      <c r="PB42" s="31"/>
      <c r="PC42" s="31"/>
      <c r="PD42" s="31"/>
      <c r="PE42" s="31"/>
      <c r="PF42" s="31"/>
      <c r="PG42" s="31"/>
      <c r="PH42" s="31"/>
      <c r="PI42" s="31"/>
      <c r="PJ42" s="31"/>
      <c r="PK42" s="31"/>
      <c r="PL42" s="31"/>
      <c r="PM42" s="31"/>
      <c r="PN42" s="31"/>
      <c r="PO42" s="31"/>
      <c r="PP42" s="31"/>
      <c r="PQ42" s="31"/>
      <c r="PR42" s="31"/>
      <c r="PS42" s="31"/>
      <c r="PT42" s="31"/>
      <c r="PU42" s="31"/>
      <c r="PV42" s="31"/>
      <c r="PW42" s="31"/>
      <c r="PX42" s="31"/>
      <c r="PY42" s="31"/>
      <c r="PZ42" s="31"/>
      <c r="QA42" s="31"/>
      <c r="QB42" s="31"/>
      <c r="QC42" s="31"/>
    </row>
    <row r="43" spans="1:16383" s="39" customFormat="1" hidden="1">
      <c r="A43" s="36" t="s">
        <v>89</v>
      </c>
      <c r="B43" s="33"/>
      <c r="C43" s="37"/>
      <c r="D43" s="33" t="s">
        <v>35</v>
      </c>
      <c r="E43" s="33"/>
      <c r="F43" s="33">
        <v>801</v>
      </c>
      <c r="G43" s="33"/>
      <c r="H43" s="33"/>
      <c r="I43" s="33"/>
      <c r="J43" s="33"/>
      <c r="K43" s="33"/>
      <c r="L43" s="33"/>
      <c r="M43" s="57"/>
      <c r="N43" s="33"/>
      <c r="O43" s="33"/>
      <c r="P43" s="33"/>
      <c r="Q43" s="33"/>
      <c r="R43" s="33"/>
      <c r="S43" s="33"/>
      <c r="T43" s="20">
        <f t="shared" si="1"/>
        <v>0</v>
      </c>
      <c r="U43" s="20">
        <f t="shared" si="2"/>
        <v>801</v>
      </c>
      <c r="V43" s="34">
        <f t="shared" si="3"/>
        <v>0</v>
      </c>
      <c r="W43" s="37"/>
      <c r="X43" s="35" t="str">
        <f t="shared" si="5"/>
        <v/>
      </c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1"/>
      <c r="EE43" s="31"/>
      <c r="EF43" s="31"/>
      <c r="EG43" s="31"/>
      <c r="EH43" s="31"/>
      <c r="EI43" s="31"/>
      <c r="EJ43" s="31"/>
      <c r="EK43" s="31"/>
      <c r="EL43" s="31"/>
      <c r="EM43" s="31"/>
      <c r="EN43" s="31"/>
      <c r="EO43" s="31"/>
      <c r="EP43" s="31"/>
      <c r="EQ43" s="31"/>
      <c r="ER43" s="31"/>
      <c r="ES43" s="31"/>
      <c r="ET43" s="31"/>
      <c r="EU43" s="31"/>
      <c r="EV43" s="31"/>
      <c r="EW43" s="31"/>
      <c r="EX43" s="31"/>
      <c r="EY43" s="31"/>
      <c r="EZ43" s="31"/>
      <c r="FA43" s="31"/>
      <c r="FB43" s="31"/>
      <c r="FC43" s="31"/>
      <c r="FD43" s="31"/>
      <c r="FE43" s="31"/>
      <c r="FF43" s="31"/>
      <c r="FG43" s="31"/>
      <c r="FH43" s="31"/>
      <c r="FI43" s="31"/>
      <c r="FJ43" s="31"/>
      <c r="FK43" s="31"/>
      <c r="FL43" s="31"/>
      <c r="FM43" s="31"/>
      <c r="FN43" s="31"/>
      <c r="FO43" s="31"/>
      <c r="FP43" s="31"/>
      <c r="FQ43" s="31"/>
      <c r="FR43" s="31"/>
      <c r="FS43" s="31"/>
      <c r="FT43" s="31"/>
      <c r="FU43" s="31"/>
      <c r="FV43" s="31"/>
      <c r="FW43" s="31"/>
      <c r="FX43" s="31"/>
      <c r="FY43" s="31"/>
      <c r="FZ43" s="31"/>
      <c r="GA43" s="31"/>
      <c r="GB43" s="31"/>
      <c r="GC43" s="31"/>
      <c r="GD43" s="31"/>
      <c r="GE43" s="31"/>
      <c r="GF43" s="31"/>
      <c r="GG43" s="31"/>
      <c r="GH43" s="31"/>
      <c r="GI43" s="31"/>
      <c r="GJ43" s="31"/>
      <c r="GK43" s="31"/>
      <c r="GL43" s="31"/>
      <c r="GM43" s="31"/>
      <c r="GN43" s="31"/>
      <c r="GO43" s="31"/>
      <c r="GP43" s="31"/>
      <c r="GQ43" s="31"/>
      <c r="GR43" s="31"/>
      <c r="GS43" s="31"/>
      <c r="GT43" s="31"/>
      <c r="GU43" s="31"/>
      <c r="GV43" s="31"/>
      <c r="GW43" s="31"/>
      <c r="GX43" s="31"/>
      <c r="GY43" s="31"/>
      <c r="GZ43" s="31"/>
      <c r="HA43" s="31"/>
      <c r="HB43" s="31"/>
      <c r="HC43" s="31"/>
      <c r="HD43" s="31"/>
      <c r="HE43" s="31"/>
      <c r="HF43" s="31"/>
      <c r="HG43" s="31"/>
      <c r="HH43" s="31"/>
      <c r="HI43" s="31"/>
      <c r="HJ43" s="31"/>
      <c r="HK43" s="31"/>
      <c r="HL43" s="31"/>
      <c r="HM43" s="31"/>
      <c r="HN43" s="31"/>
      <c r="HO43" s="31"/>
      <c r="HP43" s="31"/>
      <c r="HQ43" s="31"/>
      <c r="HR43" s="31"/>
      <c r="HS43" s="31"/>
      <c r="HT43" s="31"/>
      <c r="HU43" s="31"/>
      <c r="HV43" s="31"/>
      <c r="HW43" s="31"/>
      <c r="HX43" s="31"/>
      <c r="HY43" s="31"/>
      <c r="HZ43" s="31"/>
      <c r="IA43" s="31"/>
      <c r="IB43" s="31"/>
      <c r="IC43" s="31"/>
      <c r="ID43" s="31"/>
      <c r="IE43" s="31"/>
      <c r="IF43" s="31"/>
      <c r="IG43" s="31"/>
      <c r="IH43" s="31"/>
      <c r="II43" s="31"/>
      <c r="IJ43" s="31"/>
      <c r="IK43" s="31"/>
      <c r="IL43" s="31"/>
      <c r="IM43" s="31"/>
      <c r="IN43" s="31"/>
      <c r="IO43" s="31"/>
      <c r="IP43" s="31"/>
      <c r="IQ43" s="31"/>
      <c r="IR43" s="31"/>
      <c r="IS43" s="31"/>
      <c r="IT43" s="31"/>
      <c r="IU43" s="31"/>
      <c r="IV43" s="31"/>
      <c r="IW43" s="31"/>
      <c r="IX43" s="31"/>
      <c r="IY43" s="31"/>
      <c r="IZ43" s="31"/>
      <c r="JA43" s="31"/>
      <c r="JB43" s="31"/>
      <c r="JC43" s="31"/>
      <c r="JD43" s="31"/>
      <c r="JE43" s="31"/>
      <c r="JF43" s="31"/>
      <c r="JG43" s="31"/>
      <c r="JH43" s="31"/>
      <c r="JI43" s="31"/>
      <c r="JJ43" s="31"/>
      <c r="JK43" s="31"/>
      <c r="JL43" s="31"/>
      <c r="JM43" s="31"/>
      <c r="JN43" s="31"/>
      <c r="JO43" s="31"/>
      <c r="JP43" s="31"/>
      <c r="JQ43" s="31"/>
      <c r="JR43" s="31"/>
      <c r="JS43" s="31"/>
      <c r="JT43" s="31"/>
      <c r="JU43" s="31"/>
      <c r="JV43" s="31"/>
      <c r="JW43" s="31"/>
      <c r="JX43" s="31"/>
      <c r="JY43" s="31"/>
      <c r="JZ43" s="31"/>
      <c r="KA43" s="31"/>
      <c r="KB43" s="31"/>
      <c r="KC43" s="31"/>
      <c r="KD43" s="31"/>
      <c r="KE43" s="31"/>
      <c r="KF43" s="31"/>
      <c r="KG43" s="31"/>
      <c r="KH43" s="31"/>
      <c r="KI43" s="31"/>
      <c r="KJ43" s="31"/>
      <c r="KK43" s="31"/>
      <c r="KL43" s="31"/>
      <c r="KM43" s="31"/>
      <c r="KN43" s="31"/>
      <c r="KO43" s="31"/>
      <c r="KP43" s="31"/>
      <c r="KQ43" s="31"/>
      <c r="KR43" s="31"/>
      <c r="KS43" s="31"/>
      <c r="KT43" s="31"/>
      <c r="KU43" s="31"/>
      <c r="KV43" s="31"/>
      <c r="KW43" s="31"/>
      <c r="KX43" s="31"/>
      <c r="KY43" s="31"/>
      <c r="KZ43" s="31"/>
      <c r="LA43" s="31"/>
      <c r="LB43" s="31"/>
      <c r="LC43" s="31"/>
      <c r="LD43" s="31"/>
      <c r="LE43" s="31"/>
      <c r="LF43" s="31"/>
      <c r="LG43" s="31"/>
      <c r="LH43" s="31"/>
      <c r="LI43" s="31"/>
      <c r="LJ43" s="31"/>
      <c r="LK43" s="31"/>
      <c r="LL43" s="31"/>
      <c r="LM43" s="31"/>
      <c r="LN43" s="31"/>
      <c r="LO43" s="31"/>
      <c r="LP43" s="31"/>
      <c r="LQ43" s="31"/>
      <c r="LR43" s="31"/>
      <c r="LS43" s="31"/>
      <c r="LT43" s="31"/>
      <c r="LU43" s="31"/>
      <c r="LV43" s="31"/>
      <c r="LW43" s="31"/>
      <c r="LX43" s="31"/>
      <c r="LY43" s="31"/>
      <c r="LZ43" s="31"/>
      <c r="MA43" s="31"/>
      <c r="MB43" s="31"/>
      <c r="MC43" s="31"/>
      <c r="MD43" s="31"/>
      <c r="ME43" s="31"/>
      <c r="MF43" s="31"/>
      <c r="MG43" s="31"/>
      <c r="MH43" s="31"/>
      <c r="MI43" s="31"/>
      <c r="MJ43" s="31"/>
      <c r="MK43" s="31"/>
      <c r="ML43" s="31"/>
      <c r="MM43" s="31"/>
      <c r="MN43" s="31"/>
      <c r="MO43" s="31"/>
      <c r="MP43" s="31"/>
      <c r="MQ43" s="31"/>
      <c r="MR43" s="31"/>
      <c r="MS43" s="31"/>
      <c r="MT43" s="31"/>
      <c r="MU43" s="31"/>
      <c r="MV43" s="31"/>
      <c r="MW43" s="31"/>
      <c r="MX43" s="31"/>
      <c r="MY43" s="31"/>
      <c r="MZ43" s="31"/>
      <c r="NA43" s="31"/>
      <c r="NB43" s="31"/>
      <c r="NC43" s="31"/>
      <c r="ND43" s="31"/>
      <c r="NE43" s="31"/>
      <c r="NF43" s="31"/>
      <c r="NG43" s="31"/>
      <c r="NH43" s="31"/>
      <c r="NI43" s="31"/>
      <c r="NJ43" s="31"/>
      <c r="NK43" s="31"/>
      <c r="NL43" s="31"/>
      <c r="NM43" s="31"/>
      <c r="NN43" s="31"/>
      <c r="NO43" s="31"/>
      <c r="NP43" s="31"/>
      <c r="NQ43" s="31"/>
      <c r="NR43" s="31"/>
      <c r="NS43" s="31"/>
      <c r="NT43" s="31"/>
      <c r="NU43" s="31"/>
      <c r="NV43" s="31"/>
      <c r="NW43" s="31"/>
      <c r="NX43" s="31"/>
      <c r="NY43" s="31"/>
      <c r="NZ43" s="31"/>
      <c r="OA43" s="31"/>
      <c r="OB43" s="31"/>
      <c r="OC43" s="31"/>
      <c r="OD43" s="31"/>
      <c r="OE43" s="31"/>
      <c r="OF43" s="31"/>
      <c r="OG43" s="31"/>
      <c r="OH43" s="31"/>
      <c r="OI43" s="31"/>
      <c r="OJ43" s="31"/>
      <c r="OK43" s="31"/>
      <c r="OL43" s="31"/>
      <c r="OM43" s="31"/>
      <c r="ON43" s="31"/>
      <c r="OO43" s="31"/>
      <c r="OP43" s="31"/>
      <c r="OQ43" s="31"/>
      <c r="OR43" s="31"/>
      <c r="OS43" s="31"/>
      <c r="OT43" s="31"/>
      <c r="OU43" s="31"/>
      <c r="OV43" s="31"/>
      <c r="OW43" s="31"/>
      <c r="OX43" s="31"/>
      <c r="OY43" s="31"/>
      <c r="OZ43" s="31"/>
      <c r="PA43" s="31"/>
      <c r="PB43" s="31"/>
      <c r="PC43" s="31"/>
      <c r="PD43" s="31"/>
      <c r="PE43" s="31"/>
      <c r="PF43" s="31"/>
      <c r="PG43" s="31"/>
      <c r="PH43" s="31"/>
      <c r="PI43" s="31"/>
      <c r="PJ43" s="31"/>
      <c r="PK43" s="31"/>
      <c r="PL43" s="31"/>
      <c r="PM43" s="31"/>
      <c r="PN43" s="31"/>
      <c r="PO43" s="31"/>
      <c r="PP43" s="31"/>
      <c r="PQ43" s="31"/>
      <c r="PR43" s="31"/>
      <c r="PS43" s="31"/>
      <c r="PT43" s="31"/>
      <c r="PU43" s="31"/>
      <c r="PV43" s="31"/>
      <c r="PW43" s="31"/>
      <c r="PX43" s="31"/>
      <c r="PY43" s="31"/>
      <c r="PZ43" s="31"/>
      <c r="QA43" s="31"/>
      <c r="QB43" s="31"/>
      <c r="QC43" s="31"/>
    </row>
    <row r="44" spans="1:16383">
      <c r="A44" s="36" t="s">
        <v>91</v>
      </c>
      <c r="B44" s="33" t="s">
        <v>45</v>
      </c>
      <c r="C44" s="33">
        <v>92</v>
      </c>
      <c r="D44" s="33" t="s">
        <v>658</v>
      </c>
      <c r="E44" s="33"/>
      <c r="F44" s="33">
        <v>1145</v>
      </c>
      <c r="G44" s="33">
        <v>65</v>
      </c>
      <c r="H44" s="33">
        <v>120</v>
      </c>
      <c r="I44" s="33">
        <v>120</v>
      </c>
      <c r="J44" s="33">
        <v>120</v>
      </c>
      <c r="K44" s="33">
        <v>120</v>
      </c>
      <c r="L44" s="33">
        <v>120</v>
      </c>
      <c r="M44" s="33">
        <v>120</v>
      </c>
      <c r="N44" s="33">
        <v>120</v>
      </c>
      <c r="O44" s="33">
        <v>120</v>
      </c>
      <c r="P44" s="33">
        <v>120</v>
      </c>
      <c r="Q44" s="33"/>
      <c r="R44" s="33"/>
      <c r="S44" s="33"/>
      <c r="T44" s="20">
        <f t="shared" si="1"/>
        <v>1145</v>
      </c>
      <c r="U44" s="20">
        <f t="shared" si="2"/>
        <v>0</v>
      </c>
      <c r="V44" s="34">
        <f t="shared" si="3"/>
        <v>1</v>
      </c>
      <c r="W44" s="37"/>
      <c r="X44" s="35" t="str">
        <f t="shared" si="5"/>
        <v/>
      </c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  <c r="DW44" s="31"/>
      <c r="DX44" s="31"/>
      <c r="DY44" s="31"/>
      <c r="DZ44" s="31"/>
      <c r="EA44" s="31"/>
      <c r="EB44" s="31"/>
      <c r="EC44" s="31"/>
      <c r="ED44" s="31"/>
      <c r="EE44" s="31"/>
      <c r="EF44" s="31"/>
      <c r="EG44" s="31"/>
      <c r="EH44" s="31"/>
      <c r="EI44" s="31"/>
      <c r="EJ44" s="31"/>
      <c r="EK44" s="31"/>
      <c r="EL44" s="31"/>
      <c r="EM44" s="31"/>
      <c r="EN44" s="31"/>
      <c r="EO44" s="31"/>
      <c r="EP44" s="31"/>
      <c r="EQ44" s="31"/>
      <c r="ER44" s="31"/>
      <c r="ES44" s="31"/>
      <c r="ET44" s="31"/>
      <c r="EU44" s="31"/>
      <c r="EV44" s="31"/>
      <c r="EW44" s="31"/>
      <c r="EX44" s="31"/>
      <c r="EY44" s="31"/>
      <c r="EZ44" s="31"/>
      <c r="FA44" s="31"/>
      <c r="FB44" s="31"/>
      <c r="FC44" s="31"/>
      <c r="FD44" s="31"/>
      <c r="FE44" s="31"/>
      <c r="FF44" s="31"/>
      <c r="FG44" s="31"/>
      <c r="FH44" s="31"/>
      <c r="FI44" s="31"/>
      <c r="FJ44" s="31"/>
      <c r="FK44" s="31"/>
      <c r="FL44" s="31"/>
      <c r="FM44" s="31"/>
      <c r="FN44" s="31"/>
      <c r="FO44" s="31"/>
      <c r="FP44" s="31"/>
      <c r="FQ44" s="31"/>
      <c r="FR44" s="31"/>
      <c r="FS44" s="31"/>
      <c r="FT44" s="31"/>
      <c r="FU44" s="31"/>
      <c r="FV44" s="31"/>
      <c r="FW44" s="31"/>
      <c r="FX44" s="31"/>
      <c r="FY44" s="31"/>
      <c r="FZ44" s="31"/>
      <c r="GA44" s="31"/>
      <c r="GB44" s="31"/>
      <c r="GC44" s="31"/>
      <c r="GD44" s="31"/>
      <c r="GE44" s="31"/>
      <c r="GF44" s="31"/>
      <c r="GG44" s="31"/>
      <c r="GH44" s="31"/>
      <c r="GI44" s="31"/>
      <c r="GJ44" s="31"/>
      <c r="GK44" s="31"/>
      <c r="GL44" s="31"/>
      <c r="GM44" s="31"/>
      <c r="GN44" s="31"/>
      <c r="GO44" s="31"/>
      <c r="GP44" s="31"/>
      <c r="GQ44" s="31"/>
      <c r="GR44" s="31"/>
      <c r="GS44" s="31"/>
      <c r="GT44" s="31"/>
      <c r="GU44" s="31"/>
      <c r="GV44" s="31"/>
      <c r="GW44" s="31"/>
      <c r="GX44" s="31"/>
      <c r="GY44" s="31"/>
      <c r="GZ44" s="31"/>
      <c r="HA44" s="31"/>
      <c r="HB44" s="31"/>
      <c r="HC44" s="31"/>
      <c r="HD44" s="31"/>
      <c r="HE44" s="31"/>
      <c r="HF44" s="31"/>
      <c r="HG44" s="31"/>
      <c r="HH44" s="31"/>
      <c r="HI44" s="31"/>
      <c r="HJ44" s="31"/>
      <c r="HK44" s="31"/>
      <c r="HL44" s="31"/>
      <c r="HM44" s="31"/>
      <c r="HN44" s="31"/>
      <c r="HO44" s="31"/>
      <c r="HP44" s="31"/>
      <c r="HQ44" s="31"/>
      <c r="HR44" s="31"/>
      <c r="HS44" s="31"/>
      <c r="HT44" s="31"/>
      <c r="HU44" s="31"/>
      <c r="HV44" s="31"/>
      <c r="HW44" s="31"/>
      <c r="HX44" s="31"/>
      <c r="HY44" s="31"/>
      <c r="HZ44" s="31"/>
      <c r="IA44" s="31"/>
      <c r="IB44" s="31"/>
      <c r="IC44" s="31"/>
      <c r="ID44" s="31"/>
      <c r="IE44" s="31"/>
      <c r="IF44" s="31"/>
      <c r="IG44" s="31"/>
      <c r="IH44" s="31"/>
      <c r="II44" s="31"/>
      <c r="IJ44" s="31"/>
      <c r="IK44" s="31"/>
      <c r="IL44" s="31"/>
      <c r="IM44" s="31"/>
      <c r="IN44" s="31"/>
      <c r="IO44" s="31"/>
      <c r="IP44" s="31"/>
      <c r="IQ44" s="31"/>
      <c r="IR44" s="31"/>
      <c r="IS44" s="31"/>
      <c r="IT44" s="31"/>
      <c r="IU44" s="31"/>
      <c r="IV44" s="31"/>
      <c r="IW44" s="31"/>
      <c r="IX44" s="31"/>
      <c r="IY44" s="31"/>
      <c r="IZ44" s="31"/>
      <c r="JA44" s="31"/>
      <c r="JB44" s="31"/>
      <c r="JC44" s="31"/>
      <c r="JD44" s="31"/>
      <c r="JE44" s="31"/>
      <c r="JF44" s="31"/>
      <c r="JG44" s="31"/>
      <c r="JH44" s="31"/>
      <c r="JI44" s="31"/>
      <c r="JJ44" s="31"/>
      <c r="JK44" s="31"/>
      <c r="JL44" s="31"/>
      <c r="JM44" s="31"/>
      <c r="JN44" s="31"/>
      <c r="JO44" s="31"/>
      <c r="JP44" s="31"/>
      <c r="JQ44" s="31"/>
      <c r="JR44" s="31"/>
      <c r="JS44" s="31"/>
      <c r="JT44" s="31"/>
      <c r="JU44" s="31"/>
      <c r="JV44" s="31"/>
      <c r="JW44" s="31"/>
      <c r="JX44" s="31"/>
      <c r="JY44" s="31"/>
      <c r="JZ44" s="31"/>
      <c r="KA44" s="31"/>
      <c r="KB44" s="31"/>
      <c r="KC44" s="31"/>
      <c r="KD44" s="31"/>
      <c r="KE44" s="31"/>
      <c r="KF44" s="31"/>
      <c r="KG44" s="31"/>
      <c r="KH44" s="31"/>
      <c r="KI44" s="31"/>
      <c r="KJ44" s="31"/>
      <c r="KK44" s="31"/>
      <c r="KL44" s="31"/>
      <c r="KM44" s="31"/>
      <c r="KN44" s="31"/>
      <c r="KO44" s="31"/>
      <c r="KP44" s="31"/>
      <c r="KQ44" s="31"/>
      <c r="KR44" s="31"/>
      <c r="KS44" s="31"/>
      <c r="KT44" s="31"/>
      <c r="KU44" s="31"/>
      <c r="KV44" s="31"/>
      <c r="KW44" s="31"/>
      <c r="KX44" s="31"/>
      <c r="KY44" s="31"/>
      <c r="KZ44" s="31"/>
      <c r="LA44" s="31"/>
      <c r="LB44" s="31"/>
      <c r="LC44" s="31"/>
      <c r="LD44" s="31"/>
      <c r="LE44" s="31"/>
      <c r="LF44" s="31"/>
      <c r="LG44" s="31"/>
      <c r="LH44" s="31"/>
      <c r="LI44" s="31"/>
      <c r="LJ44" s="31"/>
      <c r="LK44" s="31"/>
      <c r="LL44" s="31"/>
      <c r="LM44" s="31"/>
      <c r="LN44" s="31"/>
      <c r="LO44" s="31"/>
      <c r="LP44" s="31"/>
      <c r="LQ44" s="31"/>
      <c r="LR44" s="31"/>
      <c r="LS44" s="31"/>
      <c r="LT44" s="31"/>
      <c r="LU44" s="31"/>
      <c r="LV44" s="31"/>
      <c r="LW44" s="31"/>
      <c r="LX44" s="31"/>
      <c r="LY44" s="31"/>
      <c r="LZ44" s="31"/>
      <c r="MA44" s="31"/>
      <c r="MB44" s="31"/>
      <c r="MC44" s="31"/>
      <c r="MD44" s="31"/>
      <c r="ME44" s="31"/>
      <c r="MF44" s="31"/>
      <c r="MG44" s="31"/>
      <c r="MH44" s="31"/>
      <c r="MI44" s="31"/>
      <c r="MJ44" s="31"/>
      <c r="MK44" s="31"/>
      <c r="ML44" s="31"/>
      <c r="MM44" s="31"/>
      <c r="MN44" s="31"/>
      <c r="MO44" s="31"/>
      <c r="MP44" s="31"/>
      <c r="MQ44" s="31"/>
      <c r="MR44" s="31"/>
      <c r="MS44" s="31"/>
      <c r="MT44" s="31"/>
      <c r="MU44" s="31"/>
      <c r="MV44" s="31"/>
      <c r="MW44" s="31"/>
      <c r="MX44" s="31"/>
      <c r="MY44" s="31"/>
      <c r="MZ44" s="31"/>
      <c r="NA44" s="31"/>
      <c r="NB44" s="31"/>
      <c r="NC44" s="31"/>
      <c r="ND44" s="31"/>
      <c r="NE44" s="31"/>
      <c r="NF44" s="31"/>
      <c r="NG44" s="31"/>
      <c r="NH44" s="31"/>
      <c r="NI44" s="31"/>
      <c r="NJ44" s="31"/>
      <c r="NK44" s="31"/>
      <c r="NL44" s="31"/>
      <c r="NM44" s="31"/>
      <c r="NN44" s="31"/>
      <c r="NO44" s="31"/>
      <c r="NP44" s="31"/>
      <c r="NQ44" s="31"/>
      <c r="NR44" s="31"/>
      <c r="NS44" s="31"/>
      <c r="NT44" s="31"/>
      <c r="NU44" s="31"/>
      <c r="NV44" s="31"/>
      <c r="NW44" s="31"/>
      <c r="NX44" s="31"/>
      <c r="NY44" s="31"/>
      <c r="NZ44" s="31"/>
      <c r="OA44" s="31"/>
      <c r="OB44" s="31"/>
      <c r="OC44" s="31"/>
      <c r="OD44" s="31"/>
      <c r="OE44" s="31"/>
      <c r="OF44" s="31"/>
      <c r="OG44" s="31"/>
      <c r="OH44" s="31"/>
      <c r="OI44" s="31"/>
      <c r="OJ44" s="31"/>
      <c r="OK44" s="31"/>
      <c r="OL44" s="31"/>
      <c r="OM44" s="31"/>
      <c r="ON44" s="31"/>
      <c r="OO44" s="31"/>
      <c r="OP44" s="31"/>
      <c r="OQ44" s="31"/>
      <c r="OR44" s="31"/>
      <c r="OS44" s="31"/>
      <c r="OT44" s="31"/>
      <c r="OU44" s="31"/>
      <c r="OV44" s="31"/>
      <c r="OW44" s="31"/>
      <c r="OX44" s="31"/>
      <c r="OY44" s="31"/>
      <c r="OZ44" s="31"/>
      <c r="PA44" s="31"/>
      <c r="PB44" s="31"/>
      <c r="PC44" s="31"/>
      <c r="PD44" s="31"/>
      <c r="PE44" s="31"/>
      <c r="PF44" s="31"/>
      <c r="PG44" s="31"/>
      <c r="PH44" s="31"/>
      <c r="PI44" s="31"/>
      <c r="PJ44" s="31"/>
      <c r="PK44" s="31"/>
      <c r="PL44" s="31"/>
      <c r="PM44" s="31"/>
      <c r="PN44" s="31"/>
      <c r="PO44" s="31"/>
      <c r="PP44" s="31"/>
      <c r="PQ44" s="31"/>
      <c r="PR44" s="31"/>
      <c r="PS44" s="31"/>
      <c r="PT44" s="31"/>
      <c r="PU44" s="31"/>
      <c r="PV44" s="31"/>
      <c r="PW44" s="31"/>
      <c r="PX44" s="31"/>
      <c r="PY44" s="31"/>
      <c r="PZ44" s="31"/>
      <c r="QA44" s="31"/>
      <c r="QB44" s="31"/>
      <c r="QC44" s="31"/>
    </row>
    <row r="45" spans="1:16383">
      <c r="A45" s="36" t="s">
        <v>91</v>
      </c>
      <c r="B45" s="33" t="s">
        <v>45</v>
      </c>
      <c r="C45" s="33">
        <v>85</v>
      </c>
      <c r="D45" s="33" t="s">
        <v>154</v>
      </c>
      <c r="E45" s="33"/>
      <c r="F45" s="33">
        <v>600</v>
      </c>
      <c r="G45" s="33">
        <v>50</v>
      </c>
      <c r="H45" s="33">
        <v>61</v>
      </c>
      <c r="I45" s="33">
        <v>61</v>
      </c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20">
        <f t="shared" si="1"/>
        <v>172</v>
      </c>
      <c r="U45" s="20">
        <f t="shared" si="2"/>
        <v>0</v>
      </c>
      <c r="V45" s="34">
        <f t="shared" si="3"/>
        <v>1</v>
      </c>
      <c r="W45" s="38" t="s">
        <v>45</v>
      </c>
      <c r="X45" s="35">
        <f t="shared" si="5"/>
        <v>428</v>
      </c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  <c r="IS45" s="31"/>
      <c r="IT45" s="31"/>
      <c r="IU45" s="31"/>
      <c r="IV45" s="31"/>
      <c r="IW45" s="31"/>
      <c r="IX45" s="31"/>
      <c r="IY45" s="31"/>
      <c r="IZ45" s="31"/>
      <c r="JA45" s="31"/>
      <c r="JB45" s="31"/>
      <c r="JC45" s="31"/>
      <c r="JD45" s="31"/>
      <c r="JE45" s="31"/>
      <c r="JF45" s="31"/>
      <c r="JG45" s="31"/>
      <c r="JH45" s="31"/>
      <c r="JI45" s="31"/>
      <c r="JJ45" s="31"/>
      <c r="JK45" s="31"/>
      <c r="JL45" s="31"/>
      <c r="JM45" s="31"/>
      <c r="JN45" s="31"/>
      <c r="JO45" s="31"/>
      <c r="JP45" s="31"/>
      <c r="JQ45" s="31"/>
      <c r="JR45" s="31"/>
      <c r="JS45" s="31"/>
      <c r="JT45" s="31"/>
      <c r="JU45" s="31"/>
      <c r="JV45" s="31"/>
      <c r="JW45" s="31"/>
      <c r="JX45" s="31"/>
      <c r="JY45" s="31"/>
      <c r="JZ45" s="31"/>
      <c r="KA45" s="31"/>
      <c r="KB45" s="31"/>
      <c r="KC45" s="31"/>
      <c r="KD45" s="31"/>
      <c r="KE45" s="31"/>
      <c r="KF45" s="31"/>
      <c r="KG45" s="31"/>
      <c r="KH45" s="31"/>
      <c r="KI45" s="31"/>
      <c r="KJ45" s="31"/>
      <c r="KK45" s="31"/>
      <c r="KL45" s="31"/>
      <c r="KM45" s="31"/>
      <c r="KN45" s="31"/>
      <c r="KO45" s="31"/>
      <c r="KP45" s="31"/>
      <c r="KQ45" s="31"/>
      <c r="KR45" s="31"/>
      <c r="KS45" s="31"/>
      <c r="KT45" s="31"/>
      <c r="KU45" s="31"/>
      <c r="KV45" s="31"/>
      <c r="KW45" s="31"/>
      <c r="KX45" s="31"/>
      <c r="KY45" s="31"/>
      <c r="KZ45" s="31"/>
      <c r="LA45" s="31"/>
      <c r="LB45" s="31"/>
      <c r="LC45" s="31"/>
      <c r="LD45" s="31"/>
      <c r="LE45" s="31"/>
      <c r="LF45" s="31"/>
      <c r="LG45" s="31"/>
      <c r="LH45" s="31"/>
      <c r="LI45" s="31"/>
      <c r="LJ45" s="31"/>
      <c r="LK45" s="31"/>
      <c r="LL45" s="31"/>
      <c r="LM45" s="31"/>
      <c r="LN45" s="31"/>
      <c r="LO45" s="31"/>
      <c r="LP45" s="31"/>
      <c r="LQ45" s="31"/>
      <c r="LR45" s="31"/>
      <c r="LS45" s="31"/>
      <c r="LT45" s="31"/>
      <c r="LU45" s="31"/>
      <c r="LV45" s="31"/>
      <c r="LW45" s="31"/>
      <c r="LX45" s="31"/>
      <c r="LY45" s="31"/>
      <c r="LZ45" s="31"/>
      <c r="MA45" s="31"/>
      <c r="MB45" s="31"/>
      <c r="MC45" s="31"/>
      <c r="MD45" s="31"/>
      <c r="ME45" s="31"/>
      <c r="MF45" s="31"/>
      <c r="MG45" s="31"/>
      <c r="MH45" s="31"/>
      <c r="MI45" s="31"/>
      <c r="MJ45" s="31"/>
      <c r="MK45" s="31"/>
      <c r="ML45" s="31"/>
      <c r="MM45" s="31"/>
      <c r="MN45" s="31"/>
      <c r="MO45" s="31"/>
      <c r="MP45" s="31"/>
      <c r="MQ45" s="31"/>
      <c r="MR45" s="31"/>
      <c r="MS45" s="31"/>
      <c r="MT45" s="31"/>
      <c r="MU45" s="31"/>
      <c r="MV45" s="31"/>
      <c r="MW45" s="31"/>
      <c r="MX45" s="31"/>
      <c r="MY45" s="31"/>
      <c r="MZ45" s="31"/>
      <c r="NA45" s="31"/>
      <c r="NB45" s="31"/>
      <c r="NC45" s="31"/>
      <c r="ND45" s="31"/>
      <c r="NE45" s="31"/>
      <c r="NF45" s="31"/>
      <c r="NG45" s="31"/>
      <c r="NH45" s="31"/>
      <c r="NI45" s="31"/>
      <c r="NJ45" s="31"/>
      <c r="NK45" s="31"/>
      <c r="NL45" s="31"/>
      <c r="NM45" s="31"/>
      <c r="NN45" s="31"/>
      <c r="NO45" s="31"/>
      <c r="NP45" s="31"/>
      <c r="NQ45" s="31"/>
      <c r="NR45" s="31"/>
      <c r="NS45" s="31"/>
      <c r="NT45" s="31"/>
      <c r="NU45" s="31"/>
      <c r="NV45" s="31"/>
      <c r="NW45" s="31"/>
      <c r="NX45" s="31"/>
      <c r="NY45" s="31"/>
      <c r="NZ45" s="31"/>
      <c r="OA45" s="31"/>
      <c r="OB45" s="31"/>
      <c r="OC45" s="31"/>
      <c r="OD45" s="31"/>
      <c r="OE45" s="31"/>
      <c r="OF45" s="31"/>
      <c r="OG45" s="31"/>
      <c r="OH45" s="31"/>
      <c r="OI45" s="31"/>
      <c r="OJ45" s="31"/>
      <c r="OK45" s="31"/>
      <c r="OL45" s="31"/>
      <c r="OM45" s="31"/>
      <c r="ON45" s="31"/>
      <c r="OO45" s="31"/>
      <c r="OP45" s="31"/>
      <c r="OQ45" s="31"/>
      <c r="OR45" s="31"/>
      <c r="OS45" s="31"/>
      <c r="OT45" s="31"/>
      <c r="OU45" s="31"/>
      <c r="OV45" s="31"/>
      <c r="OW45" s="31"/>
      <c r="OX45" s="31"/>
      <c r="OY45" s="31"/>
      <c r="OZ45" s="31"/>
      <c r="PA45" s="31"/>
      <c r="PB45" s="31"/>
      <c r="PC45" s="31"/>
      <c r="PD45" s="31"/>
      <c r="PE45" s="31"/>
      <c r="PF45" s="31"/>
      <c r="PG45" s="31"/>
      <c r="PH45" s="31"/>
      <c r="PI45" s="31"/>
      <c r="PJ45" s="31"/>
      <c r="PK45" s="31"/>
      <c r="PL45" s="31"/>
      <c r="PM45" s="31"/>
      <c r="PN45" s="31"/>
      <c r="PO45" s="31"/>
      <c r="PP45" s="31"/>
      <c r="PQ45" s="31"/>
      <c r="PR45" s="31"/>
      <c r="PS45" s="31"/>
      <c r="PT45" s="31"/>
      <c r="PU45" s="31"/>
      <c r="PV45" s="31"/>
      <c r="PW45" s="31"/>
      <c r="PX45" s="31"/>
      <c r="PY45" s="31"/>
      <c r="PZ45" s="31"/>
      <c r="QA45" s="31"/>
      <c r="QB45" s="31"/>
      <c r="QC45" s="31"/>
    </row>
    <row r="46" spans="1:16383">
      <c r="A46" s="36" t="s">
        <v>93</v>
      </c>
      <c r="B46" s="33" t="s">
        <v>45</v>
      </c>
      <c r="C46" s="50"/>
      <c r="D46" s="33" t="s">
        <v>193</v>
      </c>
      <c r="E46" s="33"/>
      <c r="F46" s="33">
        <v>390</v>
      </c>
      <c r="G46" s="33">
        <v>40</v>
      </c>
      <c r="H46" s="33">
        <v>39</v>
      </c>
      <c r="I46" s="33">
        <v>39</v>
      </c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20">
        <f t="shared" si="1"/>
        <v>118</v>
      </c>
      <c r="U46" s="20">
        <f t="shared" si="2"/>
        <v>0</v>
      </c>
      <c r="V46" s="34">
        <f t="shared" si="3"/>
        <v>1</v>
      </c>
      <c r="W46" s="38" t="s">
        <v>45</v>
      </c>
      <c r="X46" s="35">
        <f t="shared" si="5"/>
        <v>272</v>
      </c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  <c r="DW46" s="31"/>
      <c r="DX46" s="31"/>
      <c r="DY46" s="31"/>
      <c r="DZ46" s="31"/>
      <c r="EA46" s="31"/>
      <c r="EB46" s="31"/>
      <c r="EC46" s="31"/>
      <c r="ED46" s="31"/>
      <c r="EE46" s="31"/>
      <c r="EF46" s="31"/>
      <c r="EG46" s="31"/>
      <c r="EH46" s="31"/>
      <c r="EI46" s="31"/>
      <c r="EJ46" s="31"/>
      <c r="EK46" s="31"/>
      <c r="EL46" s="31"/>
      <c r="EM46" s="31"/>
      <c r="EN46" s="31"/>
      <c r="EO46" s="31"/>
      <c r="EP46" s="31"/>
      <c r="EQ46" s="31"/>
      <c r="ER46" s="31"/>
      <c r="ES46" s="31"/>
      <c r="ET46" s="31"/>
      <c r="EU46" s="31"/>
      <c r="EV46" s="31"/>
      <c r="EW46" s="31"/>
      <c r="EX46" s="31"/>
      <c r="EY46" s="31"/>
      <c r="EZ46" s="31"/>
      <c r="FA46" s="31"/>
      <c r="FB46" s="31"/>
      <c r="FC46" s="31"/>
      <c r="FD46" s="31"/>
      <c r="FE46" s="31"/>
      <c r="FF46" s="31"/>
      <c r="FG46" s="31"/>
      <c r="FH46" s="31"/>
      <c r="FI46" s="31"/>
      <c r="FJ46" s="31"/>
      <c r="FK46" s="31"/>
      <c r="FL46" s="31"/>
      <c r="FM46" s="31"/>
      <c r="FN46" s="31"/>
      <c r="FO46" s="31"/>
      <c r="FP46" s="31"/>
      <c r="FQ46" s="31"/>
      <c r="FR46" s="31"/>
      <c r="FS46" s="31"/>
      <c r="FT46" s="31"/>
      <c r="FU46" s="31"/>
      <c r="FV46" s="31"/>
      <c r="FW46" s="31"/>
      <c r="FX46" s="31"/>
      <c r="FY46" s="31"/>
      <c r="FZ46" s="31"/>
      <c r="GA46" s="31"/>
      <c r="GB46" s="31"/>
      <c r="GC46" s="31"/>
      <c r="GD46" s="31"/>
      <c r="GE46" s="31"/>
      <c r="GF46" s="31"/>
      <c r="GG46" s="31"/>
      <c r="GH46" s="31"/>
      <c r="GI46" s="31"/>
      <c r="GJ46" s="31"/>
      <c r="GK46" s="31"/>
      <c r="GL46" s="31"/>
      <c r="GM46" s="31"/>
      <c r="GN46" s="31"/>
      <c r="GO46" s="31"/>
      <c r="GP46" s="31"/>
      <c r="GQ46" s="31"/>
      <c r="GR46" s="31"/>
      <c r="GS46" s="31"/>
      <c r="GT46" s="31"/>
      <c r="GU46" s="31"/>
      <c r="GV46" s="31"/>
      <c r="GW46" s="31"/>
      <c r="GX46" s="31"/>
      <c r="GY46" s="31"/>
      <c r="GZ46" s="31"/>
      <c r="HA46" s="31"/>
      <c r="HB46" s="31"/>
      <c r="HC46" s="31"/>
      <c r="HD46" s="31"/>
      <c r="HE46" s="31"/>
      <c r="HF46" s="31"/>
      <c r="HG46" s="31"/>
      <c r="HH46" s="31"/>
      <c r="HI46" s="31"/>
      <c r="HJ46" s="31"/>
      <c r="HK46" s="31"/>
      <c r="HL46" s="31"/>
      <c r="HM46" s="31"/>
      <c r="HN46" s="31"/>
      <c r="HO46" s="31"/>
      <c r="HP46" s="31"/>
      <c r="HQ46" s="31"/>
      <c r="HR46" s="31"/>
      <c r="HS46" s="31"/>
      <c r="HT46" s="31"/>
      <c r="HU46" s="31"/>
      <c r="HV46" s="31"/>
      <c r="HW46" s="31"/>
      <c r="HX46" s="31"/>
      <c r="HY46" s="31"/>
      <c r="HZ46" s="31"/>
      <c r="IA46" s="31"/>
      <c r="IB46" s="31"/>
      <c r="IC46" s="31"/>
      <c r="ID46" s="31"/>
      <c r="IE46" s="31"/>
      <c r="IF46" s="31"/>
      <c r="IG46" s="31"/>
      <c r="IH46" s="31"/>
      <c r="II46" s="31"/>
      <c r="IJ46" s="31"/>
      <c r="IK46" s="31"/>
      <c r="IL46" s="31"/>
      <c r="IM46" s="31"/>
      <c r="IN46" s="31"/>
      <c r="IO46" s="31"/>
      <c r="IP46" s="31"/>
      <c r="IQ46" s="31"/>
      <c r="IR46" s="31"/>
      <c r="IS46" s="31"/>
      <c r="IT46" s="31"/>
      <c r="IU46" s="31"/>
      <c r="IV46" s="31"/>
      <c r="IW46" s="31"/>
      <c r="IX46" s="31"/>
      <c r="IY46" s="31"/>
      <c r="IZ46" s="31"/>
      <c r="JA46" s="31"/>
      <c r="JB46" s="31"/>
      <c r="JC46" s="31"/>
      <c r="JD46" s="31"/>
      <c r="JE46" s="31"/>
      <c r="JF46" s="31"/>
      <c r="JG46" s="31"/>
      <c r="JH46" s="31"/>
      <c r="JI46" s="31"/>
      <c r="JJ46" s="31"/>
      <c r="JK46" s="31"/>
      <c r="JL46" s="31"/>
      <c r="JM46" s="31"/>
      <c r="JN46" s="31"/>
      <c r="JO46" s="31"/>
      <c r="JP46" s="31"/>
      <c r="JQ46" s="31"/>
      <c r="JR46" s="31"/>
      <c r="JS46" s="31"/>
      <c r="JT46" s="31"/>
      <c r="JU46" s="31"/>
      <c r="JV46" s="31"/>
      <c r="JW46" s="31"/>
      <c r="JX46" s="31"/>
      <c r="JY46" s="31"/>
      <c r="JZ46" s="31"/>
      <c r="KA46" s="31"/>
      <c r="KB46" s="31"/>
      <c r="KC46" s="31"/>
      <c r="KD46" s="31"/>
      <c r="KE46" s="31"/>
      <c r="KF46" s="31"/>
      <c r="KG46" s="31"/>
      <c r="KH46" s="31"/>
      <c r="KI46" s="31"/>
      <c r="KJ46" s="31"/>
      <c r="KK46" s="31"/>
      <c r="KL46" s="31"/>
      <c r="KM46" s="31"/>
      <c r="KN46" s="31"/>
      <c r="KO46" s="31"/>
      <c r="KP46" s="31"/>
      <c r="KQ46" s="31"/>
      <c r="KR46" s="31"/>
      <c r="KS46" s="31"/>
      <c r="KT46" s="31"/>
      <c r="KU46" s="31"/>
      <c r="KV46" s="31"/>
      <c r="KW46" s="31"/>
      <c r="KX46" s="31"/>
      <c r="KY46" s="31"/>
      <c r="KZ46" s="31"/>
      <c r="LA46" s="31"/>
      <c r="LB46" s="31"/>
      <c r="LC46" s="31"/>
      <c r="LD46" s="31"/>
      <c r="LE46" s="31"/>
      <c r="LF46" s="31"/>
      <c r="LG46" s="31"/>
      <c r="LH46" s="31"/>
      <c r="LI46" s="31"/>
      <c r="LJ46" s="31"/>
      <c r="LK46" s="31"/>
      <c r="LL46" s="31"/>
      <c r="LM46" s="31"/>
      <c r="LN46" s="31"/>
      <c r="LO46" s="31"/>
      <c r="LP46" s="31"/>
      <c r="LQ46" s="31"/>
      <c r="LR46" s="31"/>
      <c r="LS46" s="31"/>
      <c r="LT46" s="31"/>
      <c r="LU46" s="31"/>
      <c r="LV46" s="31"/>
      <c r="LW46" s="31"/>
      <c r="LX46" s="31"/>
      <c r="LY46" s="31"/>
      <c r="LZ46" s="31"/>
      <c r="MA46" s="31"/>
      <c r="MB46" s="31"/>
      <c r="MC46" s="31"/>
      <c r="MD46" s="31"/>
      <c r="ME46" s="31"/>
      <c r="MF46" s="31"/>
      <c r="MG46" s="31"/>
      <c r="MH46" s="31"/>
      <c r="MI46" s="31"/>
      <c r="MJ46" s="31"/>
      <c r="MK46" s="31"/>
      <c r="ML46" s="31"/>
      <c r="MM46" s="31"/>
      <c r="MN46" s="31"/>
      <c r="MO46" s="31"/>
      <c r="MP46" s="31"/>
      <c r="MQ46" s="31"/>
      <c r="MR46" s="31"/>
      <c r="MS46" s="31"/>
      <c r="MT46" s="31"/>
      <c r="MU46" s="31"/>
      <c r="MV46" s="31"/>
      <c r="MW46" s="31"/>
      <c r="MX46" s="31"/>
      <c r="MY46" s="31"/>
      <c r="MZ46" s="31"/>
      <c r="NA46" s="31"/>
      <c r="NB46" s="31"/>
      <c r="NC46" s="31"/>
      <c r="ND46" s="31"/>
      <c r="NE46" s="31"/>
      <c r="NF46" s="31"/>
      <c r="NG46" s="31"/>
      <c r="NH46" s="31"/>
      <c r="NI46" s="31"/>
      <c r="NJ46" s="31"/>
      <c r="NK46" s="31"/>
      <c r="NL46" s="31"/>
      <c r="NM46" s="31"/>
      <c r="NN46" s="31"/>
      <c r="NO46" s="31"/>
      <c r="NP46" s="31"/>
      <c r="NQ46" s="31"/>
      <c r="NR46" s="31"/>
      <c r="NS46" s="31"/>
      <c r="NT46" s="31"/>
      <c r="NU46" s="31"/>
      <c r="NV46" s="31"/>
      <c r="NW46" s="31"/>
      <c r="NX46" s="31"/>
      <c r="NY46" s="31"/>
      <c r="NZ46" s="31"/>
      <c r="OA46" s="31"/>
      <c r="OB46" s="31"/>
      <c r="OC46" s="31"/>
      <c r="OD46" s="31"/>
      <c r="OE46" s="31"/>
      <c r="OF46" s="31"/>
      <c r="OG46" s="31"/>
      <c r="OH46" s="31"/>
      <c r="OI46" s="31"/>
      <c r="OJ46" s="31"/>
      <c r="OK46" s="31"/>
      <c r="OL46" s="31"/>
      <c r="OM46" s="31"/>
      <c r="ON46" s="31"/>
      <c r="OO46" s="31"/>
      <c r="OP46" s="31"/>
      <c r="OQ46" s="31"/>
      <c r="OR46" s="31"/>
      <c r="OS46" s="31"/>
      <c r="OT46" s="31"/>
      <c r="OU46" s="31"/>
      <c r="OV46" s="31"/>
      <c r="OW46" s="31"/>
      <c r="OX46" s="31"/>
      <c r="OY46" s="31"/>
      <c r="OZ46" s="31"/>
      <c r="PA46" s="31"/>
      <c r="PB46" s="31"/>
      <c r="PC46" s="31"/>
      <c r="PD46" s="31"/>
      <c r="PE46" s="31"/>
      <c r="PF46" s="31"/>
      <c r="PG46" s="31"/>
      <c r="PH46" s="31"/>
      <c r="PI46" s="31"/>
      <c r="PJ46" s="31"/>
      <c r="PK46" s="31"/>
      <c r="PL46" s="31"/>
      <c r="PM46" s="31"/>
      <c r="PN46" s="31"/>
      <c r="PO46" s="31"/>
      <c r="PP46" s="31"/>
      <c r="PQ46" s="31"/>
      <c r="PR46" s="31"/>
      <c r="PS46" s="31"/>
      <c r="PT46" s="31"/>
      <c r="PU46" s="31"/>
      <c r="PV46" s="31"/>
      <c r="PW46" s="31"/>
      <c r="PX46" s="31"/>
      <c r="PY46" s="31"/>
      <c r="PZ46" s="31"/>
      <c r="QA46" s="31"/>
      <c r="QB46" s="31"/>
      <c r="QC46" s="31"/>
    </row>
    <row r="47" spans="1:16383">
      <c r="A47" s="36" t="s">
        <v>93</v>
      </c>
      <c r="B47" s="33" t="s">
        <v>45</v>
      </c>
      <c r="C47" s="33">
        <v>85</v>
      </c>
      <c r="D47" s="33" t="s">
        <v>141</v>
      </c>
      <c r="E47" s="33"/>
      <c r="F47" s="33">
        <v>665</v>
      </c>
      <c r="G47" s="33">
        <v>65</v>
      </c>
      <c r="H47" s="33">
        <v>67</v>
      </c>
      <c r="I47" s="33">
        <v>67</v>
      </c>
      <c r="J47" s="33">
        <v>67</v>
      </c>
      <c r="K47" s="33">
        <v>67</v>
      </c>
      <c r="L47" s="33">
        <v>67</v>
      </c>
      <c r="M47" s="33">
        <v>67</v>
      </c>
      <c r="N47" s="33">
        <v>67</v>
      </c>
      <c r="O47" s="33">
        <v>67</v>
      </c>
      <c r="P47" s="33">
        <v>64</v>
      </c>
      <c r="Q47" s="33"/>
      <c r="R47" s="33"/>
      <c r="S47" s="33"/>
      <c r="T47" s="20">
        <f t="shared" si="1"/>
        <v>665</v>
      </c>
      <c r="U47" s="20">
        <f t="shared" si="2"/>
        <v>0</v>
      </c>
      <c r="V47" s="34">
        <f t="shared" si="3"/>
        <v>1</v>
      </c>
      <c r="X47" s="35" t="str">
        <f t="shared" si="5"/>
        <v/>
      </c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1"/>
      <c r="EE47" s="31"/>
      <c r="EF47" s="31"/>
      <c r="EG47" s="31"/>
      <c r="EH47" s="31"/>
      <c r="EI47" s="31"/>
      <c r="EJ47" s="31"/>
      <c r="EK47" s="31"/>
      <c r="EL47" s="31"/>
      <c r="EM47" s="31"/>
      <c r="EN47" s="31"/>
      <c r="EO47" s="31"/>
      <c r="EP47" s="31"/>
      <c r="EQ47" s="31"/>
      <c r="ER47" s="31"/>
      <c r="ES47" s="31"/>
      <c r="ET47" s="31"/>
      <c r="EU47" s="31"/>
      <c r="EV47" s="31"/>
      <c r="EW47" s="31"/>
      <c r="EX47" s="31"/>
      <c r="EY47" s="31"/>
      <c r="EZ47" s="31"/>
      <c r="FA47" s="31"/>
      <c r="FB47" s="31"/>
      <c r="FC47" s="31"/>
      <c r="FD47" s="31"/>
      <c r="FE47" s="31"/>
      <c r="FF47" s="31"/>
      <c r="FG47" s="31"/>
      <c r="FH47" s="31"/>
      <c r="FI47" s="31"/>
      <c r="FJ47" s="31"/>
      <c r="FK47" s="31"/>
      <c r="FL47" s="31"/>
      <c r="FM47" s="31"/>
      <c r="FN47" s="31"/>
      <c r="FO47" s="31"/>
      <c r="FP47" s="31"/>
      <c r="FQ47" s="31"/>
      <c r="FR47" s="31"/>
      <c r="FS47" s="31"/>
      <c r="FT47" s="31"/>
      <c r="FU47" s="31"/>
      <c r="FV47" s="31"/>
      <c r="FW47" s="31"/>
      <c r="FX47" s="31"/>
      <c r="FY47" s="31"/>
      <c r="FZ47" s="31"/>
      <c r="GA47" s="31"/>
      <c r="GB47" s="31"/>
      <c r="GC47" s="31"/>
      <c r="GD47" s="31"/>
      <c r="GE47" s="31"/>
      <c r="GF47" s="31"/>
      <c r="GG47" s="31"/>
      <c r="GH47" s="31"/>
      <c r="GI47" s="31"/>
      <c r="GJ47" s="31"/>
      <c r="GK47" s="31"/>
      <c r="GL47" s="31"/>
      <c r="GM47" s="31"/>
      <c r="GN47" s="31"/>
      <c r="GO47" s="31"/>
      <c r="GP47" s="31"/>
      <c r="GQ47" s="31"/>
      <c r="GR47" s="31"/>
      <c r="GS47" s="31"/>
      <c r="GT47" s="31"/>
      <c r="GU47" s="31"/>
      <c r="GV47" s="31"/>
      <c r="GW47" s="31"/>
      <c r="GX47" s="31"/>
      <c r="GY47" s="31"/>
      <c r="GZ47" s="31"/>
      <c r="HA47" s="31"/>
      <c r="HB47" s="31"/>
      <c r="HC47" s="31"/>
      <c r="HD47" s="31"/>
      <c r="HE47" s="31"/>
      <c r="HF47" s="31"/>
      <c r="HG47" s="31"/>
      <c r="HH47" s="31"/>
      <c r="HI47" s="31"/>
      <c r="HJ47" s="31"/>
      <c r="HK47" s="31"/>
      <c r="HL47" s="31"/>
      <c r="HM47" s="31"/>
      <c r="HN47" s="31"/>
      <c r="HO47" s="31"/>
      <c r="HP47" s="31"/>
      <c r="HQ47" s="31"/>
      <c r="HR47" s="31"/>
      <c r="HS47" s="31"/>
      <c r="HT47" s="31"/>
      <c r="HU47" s="31"/>
      <c r="HV47" s="31"/>
      <c r="HW47" s="31"/>
      <c r="HX47" s="31"/>
      <c r="HY47" s="31"/>
      <c r="HZ47" s="31"/>
      <c r="IA47" s="31"/>
      <c r="IB47" s="31"/>
      <c r="IC47" s="31"/>
      <c r="ID47" s="31"/>
      <c r="IE47" s="31"/>
      <c r="IF47" s="31"/>
      <c r="IG47" s="31"/>
      <c r="IH47" s="31"/>
      <c r="II47" s="31"/>
      <c r="IJ47" s="31"/>
      <c r="IK47" s="31"/>
      <c r="IL47" s="31"/>
      <c r="IM47" s="31"/>
      <c r="IN47" s="31"/>
      <c r="IO47" s="31"/>
      <c r="IP47" s="31"/>
      <c r="IQ47" s="31"/>
      <c r="IR47" s="31"/>
      <c r="IS47" s="31"/>
      <c r="IT47" s="31"/>
      <c r="IU47" s="31"/>
      <c r="IV47" s="31"/>
      <c r="IW47" s="31"/>
      <c r="IX47" s="31"/>
      <c r="IY47" s="31"/>
      <c r="IZ47" s="31"/>
      <c r="JA47" s="31"/>
      <c r="JB47" s="31"/>
      <c r="JC47" s="31"/>
      <c r="JD47" s="31"/>
      <c r="JE47" s="31"/>
      <c r="JF47" s="31"/>
      <c r="JG47" s="31"/>
      <c r="JH47" s="31"/>
      <c r="JI47" s="31"/>
      <c r="JJ47" s="31"/>
      <c r="JK47" s="31"/>
      <c r="JL47" s="31"/>
      <c r="JM47" s="31"/>
      <c r="JN47" s="31"/>
      <c r="JO47" s="31"/>
      <c r="JP47" s="31"/>
      <c r="JQ47" s="31"/>
      <c r="JR47" s="31"/>
      <c r="JS47" s="31"/>
      <c r="JT47" s="31"/>
      <c r="JU47" s="31"/>
      <c r="JV47" s="31"/>
      <c r="JW47" s="31"/>
      <c r="JX47" s="31"/>
      <c r="JY47" s="31"/>
      <c r="JZ47" s="31"/>
      <c r="KA47" s="31"/>
      <c r="KB47" s="31"/>
      <c r="KC47" s="31"/>
      <c r="KD47" s="31"/>
      <c r="KE47" s="31"/>
      <c r="KF47" s="31"/>
      <c r="KG47" s="31"/>
      <c r="KH47" s="31"/>
      <c r="KI47" s="31"/>
      <c r="KJ47" s="31"/>
      <c r="KK47" s="31"/>
      <c r="KL47" s="31"/>
      <c r="KM47" s="31"/>
      <c r="KN47" s="31"/>
      <c r="KO47" s="31"/>
      <c r="KP47" s="31"/>
      <c r="KQ47" s="31"/>
      <c r="KR47" s="31"/>
      <c r="KS47" s="31"/>
      <c r="KT47" s="31"/>
      <c r="KU47" s="31"/>
      <c r="KV47" s="31"/>
      <c r="KW47" s="31"/>
      <c r="KX47" s="31"/>
      <c r="KY47" s="31"/>
      <c r="KZ47" s="31"/>
      <c r="LA47" s="31"/>
      <c r="LB47" s="31"/>
      <c r="LC47" s="31"/>
      <c r="LD47" s="31"/>
      <c r="LE47" s="31"/>
      <c r="LF47" s="31"/>
      <c r="LG47" s="31"/>
      <c r="LH47" s="31"/>
      <c r="LI47" s="31"/>
      <c r="LJ47" s="31"/>
      <c r="LK47" s="31"/>
      <c r="LL47" s="31"/>
      <c r="LM47" s="31"/>
      <c r="LN47" s="31"/>
      <c r="LO47" s="31"/>
      <c r="LP47" s="31"/>
      <c r="LQ47" s="31"/>
      <c r="LR47" s="31"/>
      <c r="LS47" s="31"/>
      <c r="LT47" s="31"/>
      <c r="LU47" s="31"/>
      <c r="LV47" s="31"/>
      <c r="LW47" s="31"/>
      <c r="LX47" s="31"/>
      <c r="LY47" s="31"/>
      <c r="LZ47" s="31"/>
      <c r="MA47" s="31"/>
      <c r="MB47" s="31"/>
      <c r="MC47" s="31"/>
      <c r="MD47" s="31"/>
      <c r="ME47" s="31"/>
      <c r="MF47" s="31"/>
      <c r="MG47" s="31"/>
      <c r="MH47" s="31"/>
      <c r="MI47" s="31"/>
      <c r="MJ47" s="31"/>
      <c r="MK47" s="31"/>
      <c r="ML47" s="31"/>
      <c r="MM47" s="31"/>
      <c r="MN47" s="31"/>
      <c r="MO47" s="31"/>
      <c r="MP47" s="31"/>
      <c r="MQ47" s="31"/>
      <c r="MR47" s="31"/>
      <c r="MS47" s="31"/>
      <c r="MT47" s="31"/>
      <c r="MU47" s="31"/>
      <c r="MV47" s="31"/>
      <c r="MW47" s="31"/>
      <c r="MX47" s="31"/>
      <c r="MY47" s="31"/>
      <c r="MZ47" s="31"/>
      <c r="NA47" s="31"/>
      <c r="NB47" s="31"/>
      <c r="NC47" s="31"/>
      <c r="ND47" s="31"/>
      <c r="NE47" s="31"/>
      <c r="NF47" s="31"/>
      <c r="NG47" s="31"/>
      <c r="NH47" s="31"/>
      <c r="NI47" s="31"/>
      <c r="NJ47" s="31"/>
      <c r="NK47" s="31"/>
      <c r="NL47" s="31"/>
      <c r="NM47" s="31"/>
      <c r="NN47" s="31"/>
      <c r="NO47" s="31"/>
      <c r="NP47" s="31"/>
      <c r="NQ47" s="31"/>
      <c r="NR47" s="31"/>
      <c r="NS47" s="31"/>
      <c r="NT47" s="31"/>
      <c r="NU47" s="31"/>
      <c r="NV47" s="31"/>
      <c r="NW47" s="31"/>
      <c r="NX47" s="31"/>
      <c r="NY47" s="31"/>
      <c r="NZ47" s="31"/>
      <c r="OA47" s="31"/>
      <c r="OB47" s="31"/>
      <c r="OC47" s="31"/>
      <c r="OD47" s="31"/>
      <c r="OE47" s="31"/>
      <c r="OF47" s="31"/>
      <c r="OG47" s="31"/>
      <c r="OH47" s="31"/>
      <c r="OI47" s="31"/>
      <c r="OJ47" s="31"/>
      <c r="OK47" s="31"/>
      <c r="OL47" s="31"/>
      <c r="OM47" s="31"/>
      <c r="ON47" s="31"/>
      <c r="OO47" s="31"/>
      <c r="OP47" s="31"/>
      <c r="OQ47" s="31"/>
      <c r="OR47" s="31"/>
      <c r="OS47" s="31"/>
      <c r="OT47" s="31"/>
      <c r="OU47" s="31"/>
      <c r="OV47" s="31"/>
      <c r="OW47" s="31"/>
      <c r="OX47" s="31"/>
      <c r="OY47" s="31"/>
      <c r="OZ47" s="31"/>
      <c r="PA47" s="31"/>
      <c r="PB47" s="31"/>
      <c r="PC47" s="31"/>
      <c r="PD47" s="31"/>
      <c r="PE47" s="31"/>
      <c r="PF47" s="31"/>
      <c r="PG47" s="31"/>
      <c r="PH47" s="31"/>
      <c r="PI47" s="31"/>
      <c r="PJ47" s="31"/>
      <c r="PK47" s="31"/>
      <c r="PL47" s="31"/>
      <c r="PM47" s="31"/>
      <c r="PN47" s="31"/>
      <c r="PO47" s="31"/>
      <c r="PP47" s="31"/>
      <c r="PQ47" s="31"/>
      <c r="PR47" s="31"/>
      <c r="PS47" s="31"/>
      <c r="PT47" s="31"/>
      <c r="PU47" s="31"/>
      <c r="PV47" s="31"/>
      <c r="PW47" s="31"/>
      <c r="PX47" s="31"/>
      <c r="PY47" s="31"/>
      <c r="PZ47" s="31"/>
      <c r="QA47" s="31"/>
      <c r="QB47" s="31"/>
      <c r="QC47" s="31"/>
    </row>
    <row r="48" spans="1:16383" hidden="1">
      <c r="A48" s="36" t="s">
        <v>100</v>
      </c>
      <c r="B48" s="33"/>
      <c r="C48" s="33"/>
      <c r="D48" s="33" t="s">
        <v>38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20" t="str">
        <f t="shared" si="1"/>
        <v/>
      </c>
      <c r="U48" s="20" t="str">
        <f t="shared" si="2"/>
        <v/>
      </c>
      <c r="V48" s="34" t="str">
        <f t="shared" si="3"/>
        <v/>
      </c>
      <c r="W48" s="37"/>
      <c r="X48" s="35" t="str">
        <f t="shared" si="5"/>
        <v/>
      </c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  <c r="DW48" s="31"/>
      <c r="DX48" s="31"/>
      <c r="DY48" s="31"/>
      <c r="DZ48" s="31"/>
      <c r="EA48" s="31"/>
      <c r="EB48" s="31"/>
      <c r="EC48" s="31"/>
      <c r="ED48" s="31"/>
      <c r="EE48" s="31"/>
      <c r="EF48" s="31"/>
      <c r="EG48" s="31"/>
      <c r="EH48" s="31"/>
      <c r="EI48" s="31"/>
      <c r="EJ48" s="31"/>
      <c r="EK48" s="31"/>
      <c r="EL48" s="31"/>
      <c r="EM48" s="31"/>
      <c r="EN48" s="31"/>
      <c r="EO48" s="31"/>
      <c r="EP48" s="31"/>
      <c r="EQ48" s="31"/>
      <c r="ER48" s="31"/>
      <c r="ES48" s="31"/>
      <c r="ET48" s="31"/>
      <c r="EU48" s="31"/>
      <c r="EV48" s="31"/>
      <c r="EW48" s="31"/>
      <c r="EX48" s="31"/>
      <c r="EY48" s="31"/>
      <c r="EZ48" s="31"/>
      <c r="FA48" s="31"/>
      <c r="FB48" s="31"/>
      <c r="FC48" s="31"/>
      <c r="FD48" s="31"/>
      <c r="FE48" s="31"/>
      <c r="FF48" s="31"/>
      <c r="FG48" s="31"/>
      <c r="FH48" s="31"/>
      <c r="FI48" s="31"/>
      <c r="FJ48" s="31"/>
      <c r="FK48" s="31"/>
      <c r="FL48" s="31"/>
      <c r="FM48" s="31"/>
      <c r="FN48" s="31"/>
      <c r="FO48" s="31"/>
      <c r="FP48" s="31"/>
      <c r="FQ48" s="31"/>
      <c r="FR48" s="31"/>
      <c r="FS48" s="31"/>
      <c r="FT48" s="31"/>
      <c r="FU48" s="31"/>
      <c r="FV48" s="31"/>
      <c r="FW48" s="31"/>
      <c r="FX48" s="31"/>
      <c r="FY48" s="31"/>
      <c r="FZ48" s="31"/>
      <c r="GA48" s="31"/>
      <c r="GB48" s="31"/>
      <c r="GC48" s="31"/>
      <c r="GD48" s="31"/>
      <c r="GE48" s="31"/>
      <c r="GF48" s="31"/>
      <c r="GG48" s="31"/>
      <c r="GH48" s="31"/>
      <c r="GI48" s="31"/>
      <c r="GJ48" s="31"/>
      <c r="GK48" s="31"/>
      <c r="GL48" s="31"/>
      <c r="GM48" s="31"/>
      <c r="GN48" s="31"/>
      <c r="GO48" s="31"/>
      <c r="GP48" s="31"/>
      <c r="GQ48" s="31"/>
      <c r="GR48" s="31"/>
      <c r="GS48" s="31"/>
      <c r="GT48" s="31"/>
      <c r="GU48" s="31"/>
      <c r="GV48" s="31"/>
      <c r="GW48" s="31"/>
      <c r="GX48" s="31"/>
      <c r="GY48" s="31"/>
      <c r="GZ48" s="31"/>
      <c r="HA48" s="31"/>
      <c r="HB48" s="31"/>
      <c r="HC48" s="31"/>
      <c r="HD48" s="31"/>
      <c r="HE48" s="31"/>
      <c r="HF48" s="31"/>
      <c r="HG48" s="31"/>
      <c r="HH48" s="31"/>
      <c r="HI48" s="31"/>
      <c r="HJ48" s="31"/>
      <c r="HK48" s="31"/>
      <c r="HL48" s="31"/>
      <c r="HM48" s="31"/>
      <c r="HN48" s="31"/>
      <c r="HO48" s="31"/>
      <c r="HP48" s="31"/>
      <c r="HQ48" s="31"/>
      <c r="HR48" s="31"/>
      <c r="HS48" s="31"/>
      <c r="HT48" s="31"/>
      <c r="HU48" s="31"/>
      <c r="HV48" s="31"/>
      <c r="HW48" s="31"/>
      <c r="HX48" s="31"/>
      <c r="HY48" s="31"/>
      <c r="HZ48" s="31"/>
      <c r="IA48" s="31"/>
      <c r="IB48" s="31"/>
      <c r="IC48" s="31"/>
      <c r="ID48" s="31"/>
      <c r="IE48" s="31"/>
      <c r="IF48" s="31"/>
      <c r="IG48" s="31"/>
      <c r="IH48" s="31"/>
      <c r="II48" s="31"/>
      <c r="IJ48" s="31"/>
      <c r="IK48" s="31"/>
      <c r="IL48" s="31"/>
      <c r="IM48" s="31"/>
      <c r="IN48" s="31"/>
      <c r="IO48" s="31"/>
      <c r="IP48" s="31"/>
      <c r="IQ48" s="31"/>
      <c r="IR48" s="31"/>
      <c r="IS48" s="31"/>
      <c r="IT48" s="31"/>
      <c r="IU48" s="31"/>
      <c r="IV48" s="31"/>
      <c r="IW48" s="31"/>
      <c r="IX48" s="31"/>
      <c r="IY48" s="31"/>
      <c r="IZ48" s="31"/>
      <c r="JA48" s="31"/>
      <c r="JB48" s="31"/>
      <c r="JC48" s="31"/>
      <c r="JD48" s="31"/>
      <c r="JE48" s="31"/>
      <c r="JF48" s="31"/>
      <c r="JG48" s="31"/>
      <c r="JH48" s="31"/>
      <c r="JI48" s="31"/>
      <c r="JJ48" s="31"/>
      <c r="JK48" s="31"/>
      <c r="JL48" s="31"/>
      <c r="JM48" s="31"/>
      <c r="JN48" s="31"/>
      <c r="JO48" s="31"/>
      <c r="JP48" s="31"/>
      <c r="JQ48" s="31"/>
      <c r="JR48" s="31"/>
      <c r="JS48" s="31"/>
      <c r="JT48" s="31"/>
      <c r="JU48" s="31"/>
      <c r="JV48" s="31"/>
      <c r="JW48" s="31"/>
      <c r="JX48" s="31"/>
      <c r="JY48" s="31"/>
      <c r="JZ48" s="31"/>
      <c r="KA48" s="31"/>
      <c r="KB48" s="31"/>
      <c r="KC48" s="31"/>
      <c r="KD48" s="31"/>
      <c r="KE48" s="31"/>
      <c r="KF48" s="31"/>
      <c r="KG48" s="31"/>
      <c r="KH48" s="31"/>
      <c r="KI48" s="31"/>
      <c r="KJ48" s="31"/>
      <c r="KK48" s="31"/>
      <c r="KL48" s="31"/>
      <c r="KM48" s="31"/>
      <c r="KN48" s="31"/>
      <c r="KO48" s="31"/>
      <c r="KP48" s="31"/>
      <c r="KQ48" s="31"/>
      <c r="KR48" s="31"/>
      <c r="KS48" s="31"/>
      <c r="KT48" s="31"/>
      <c r="KU48" s="31"/>
      <c r="KV48" s="31"/>
      <c r="KW48" s="31"/>
      <c r="KX48" s="31"/>
      <c r="KY48" s="31"/>
      <c r="KZ48" s="31"/>
      <c r="LA48" s="31"/>
      <c r="LB48" s="31"/>
      <c r="LC48" s="31"/>
      <c r="LD48" s="31"/>
      <c r="LE48" s="31"/>
      <c r="LF48" s="31"/>
      <c r="LG48" s="31"/>
      <c r="LH48" s="31"/>
      <c r="LI48" s="31"/>
      <c r="LJ48" s="31"/>
      <c r="LK48" s="31"/>
      <c r="LL48" s="31"/>
      <c r="LM48" s="31"/>
      <c r="LN48" s="31"/>
      <c r="LO48" s="31"/>
      <c r="LP48" s="31"/>
      <c r="LQ48" s="31"/>
      <c r="LR48" s="31"/>
      <c r="LS48" s="31"/>
      <c r="LT48" s="31"/>
      <c r="LU48" s="31"/>
      <c r="LV48" s="31"/>
      <c r="LW48" s="31"/>
      <c r="LX48" s="31"/>
      <c r="LY48" s="31"/>
      <c r="LZ48" s="31"/>
      <c r="MA48" s="31"/>
      <c r="MB48" s="31"/>
      <c r="MC48" s="31"/>
      <c r="MD48" s="31"/>
      <c r="ME48" s="31"/>
      <c r="MF48" s="31"/>
      <c r="MG48" s="31"/>
      <c r="MH48" s="31"/>
      <c r="MI48" s="31"/>
      <c r="MJ48" s="31"/>
      <c r="MK48" s="31"/>
      <c r="ML48" s="31"/>
      <c r="MM48" s="31"/>
      <c r="MN48" s="31"/>
      <c r="MO48" s="31"/>
      <c r="MP48" s="31"/>
      <c r="MQ48" s="31"/>
      <c r="MR48" s="31"/>
      <c r="MS48" s="31"/>
      <c r="MT48" s="31"/>
      <c r="MU48" s="31"/>
      <c r="MV48" s="31"/>
      <c r="MW48" s="31"/>
      <c r="MX48" s="31"/>
      <c r="MY48" s="31"/>
      <c r="MZ48" s="31"/>
      <c r="NA48" s="31"/>
      <c r="NB48" s="31"/>
      <c r="NC48" s="31"/>
      <c r="ND48" s="31"/>
      <c r="NE48" s="31"/>
      <c r="NF48" s="31"/>
      <c r="NG48" s="31"/>
      <c r="NH48" s="31"/>
      <c r="NI48" s="31"/>
      <c r="NJ48" s="31"/>
      <c r="NK48" s="31"/>
      <c r="NL48" s="31"/>
      <c r="NM48" s="31"/>
      <c r="NN48" s="31"/>
      <c r="NO48" s="31"/>
      <c r="NP48" s="31"/>
      <c r="NQ48" s="31"/>
      <c r="NR48" s="31"/>
      <c r="NS48" s="31"/>
      <c r="NT48" s="31"/>
      <c r="NU48" s="31"/>
      <c r="NV48" s="31"/>
      <c r="NW48" s="31"/>
      <c r="NX48" s="31"/>
      <c r="NY48" s="31"/>
      <c r="NZ48" s="31"/>
      <c r="OA48" s="31"/>
      <c r="OB48" s="31"/>
      <c r="OC48" s="31"/>
      <c r="OD48" s="31"/>
      <c r="OE48" s="31"/>
      <c r="OF48" s="31"/>
      <c r="OG48" s="31"/>
      <c r="OH48" s="31"/>
      <c r="OI48" s="31"/>
      <c r="OJ48" s="31"/>
      <c r="OK48" s="31"/>
      <c r="OL48" s="31"/>
      <c r="OM48" s="31"/>
      <c r="ON48" s="31"/>
      <c r="OO48" s="31"/>
      <c r="OP48" s="31"/>
      <c r="OQ48" s="31"/>
      <c r="OR48" s="31"/>
      <c r="OS48" s="31"/>
      <c r="OT48" s="31"/>
      <c r="OU48" s="31"/>
      <c r="OV48" s="31"/>
      <c r="OW48" s="31"/>
      <c r="OX48" s="31"/>
      <c r="OY48" s="31"/>
      <c r="OZ48" s="31"/>
      <c r="PA48" s="31"/>
      <c r="PB48" s="31"/>
      <c r="PC48" s="31"/>
      <c r="PD48" s="31"/>
      <c r="PE48" s="31"/>
      <c r="PF48" s="31"/>
      <c r="PG48" s="31"/>
      <c r="PH48" s="31"/>
      <c r="PI48" s="31"/>
      <c r="PJ48" s="31"/>
      <c r="PK48" s="31"/>
      <c r="PL48" s="31"/>
      <c r="PM48" s="31"/>
      <c r="PN48" s="31"/>
      <c r="PO48" s="31"/>
      <c r="PP48" s="31"/>
      <c r="PQ48" s="31"/>
      <c r="PR48" s="31"/>
      <c r="PS48" s="31"/>
      <c r="PT48" s="31"/>
      <c r="PU48" s="31"/>
      <c r="PV48" s="31"/>
      <c r="PW48" s="31"/>
      <c r="PX48" s="31"/>
      <c r="PY48" s="31"/>
      <c r="PZ48" s="31"/>
      <c r="QA48" s="31"/>
      <c r="QB48" s="31"/>
      <c r="QC48" s="31"/>
    </row>
    <row r="49" spans="1:445">
      <c r="A49" s="36" t="s">
        <v>649</v>
      </c>
      <c r="B49" s="33" t="s">
        <v>27</v>
      </c>
      <c r="C49" s="33">
        <v>85</v>
      </c>
      <c r="D49" s="33" t="s">
        <v>141</v>
      </c>
      <c r="E49" s="33"/>
      <c r="F49" s="33">
        <v>665</v>
      </c>
      <c r="G49" s="33">
        <v>70</v>
      </c>
      <c r="H49" s="33"/>
      <c r="I49" s="33">
        <v>74</v>
      </c>
      <c r="J49" s="33">
        <v>74</v>
      </c>
      <c r="K49" s="33">
        <v>74</v>
      </c>
      <c r="L49" s="33">
        <v>74</v>
      </c>
      <c r="M49" s="33">
        <v>74</v>
      </c>
      <c r="N49" s="33">
        <v>74</v>
      </c>
      <c r="O49" s="33">
        <v>74</v>
      </c>
      <c r="P49" s="33">
        <v>77</v>
      </c>
      <c r="Q49" s="33"/>
      <c r="R49" s="33"/>
      <c r="S49" s="33"/>
      <c r="T49" s="20">
        <f t="shared" si="1"/>
        <v>665</v>
      </c>
      <c r="U49" s="20">
        <f t="shared" si="2"/>
        <v>0</v>
      </c>
      <c r="V49" s="34">
        <f t="shared" si="3"/>
        <v>1</v>
      </c>
      <c r="W49" s="37"/>
      <c r="X49" s="35" t="str">
        <f t="shared" si="5"/>
        <v/>
      </c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  <c r="IS49" s="31"/>
      <c r="IT49" s="31"/>
      <c r="IU49" s="31"/>
      <c r="IV49" s="31"/>
      <c r="IW49" s="31"/>
      <c r="IX49" s="31"/>
      <c r="IY49" s="31"/>
      <c r="IZ49" s="31"/>
      <c r="JA49" s="31"/>
      <c r="JB49" s="31"/>
      <c r="JC49" s="31"/>
      <c r="JD49" s="31"/>
      <c r="JE49" s="31"/>
      <c r="JF49" s="31"/>
      <c r="JG49" s="31"/>
      <c r="JH49" s="31"/>
      <c r="JI49" s="31"/>
      <c r="JJ49" s="31"/>
      <c r="JK49" s="31"/>
      <c r="JL49" s="31"/>
      <c r="JM49" s="31"/>
      <c r="JN49" s="31"/>
      <c r="JO49" s="31"/>
      <c r="JP49" s="31"/>
      <c r="JQ49" s="31"/>
      <c r="JR49" s="31"/>
      <c r="JS49" s="31"/>
      <c r="JT49" s="31"/>
      <c r="JU49" s="31"/>
      <c r="JV49" s="31"/>
      <c r="JW49" s="31"/>
      <c r="JX49" s="31"/>
      <c r="JY49" s="31"/>
      <c r="JZ49" s="31"/>
      <c r="KA49" s="31"/>
      <c r="KB49" s="31"/>
      <c r="KC49" s="31"/>
      <c r="KD49" s="31"/>
      <c r="KE49" s="31"/>
      <c r="KF49" s="31"/>
      <c r="KG49" s="31"/>
      <c r="KH49" s="31"/>
      <c r="KI49" s="31"/>
      <c r="KJ49" s="31"/>
      <c r="KK49" s="31"/>
      <c r="KL49" s="31"/>
      <c r="KM49" s="31"/>
      <c r="KN49" s="31"/>
      <c r="KO49" s="31"/>
      <c r="KP49" s="31"/>
      <c r="KQ49" s="31"/>
      <c r="KR49" s="31"/>
      <c r="KS49" s="31"/>
      <c r="KT49" s="31"/>
      <c r="KU49" s="31"/>
      <c r="KV49" s="31"/>
      <c r="KW49" s="31"/>
      <c r="KX49" s="31"/>
      <c r="KY49" s="31"/>
      <c r="KZ49" s="31"/>
      <c r="LA49" s="31"/>
      <c r="LB49" s="31"/>
      <c r="LC49" s="31"/>
      <c r="LD49" s="31"/>
      <c r="LE49" s="31"/>
      <c r="LF49" s="31"/>
      <c r="LG49" s="31"/>
      <c r="LH49" s="31"/>
      <c r="LI49" s="31"/>
      <c r="LJ49" s="31"/>
      <c r="LK49" s="31"/>
      <c r="LL49" s="31"/>
      <c r="LM49" s="31"/>
      <c r="LN49" s="31"/>
      <c r="LO49" s="31"/>
      <c r="LP49" s="31"/>
      <c r="LQ49" s="31"/>
      <c r="LR49" s="31"/>
      <c r="LS49" s="31"/>
      <c r="LT49" s="31"/>
      <c r="LU49" s="31"/>
      <c r="LV49" s="31"/>
      <c r="LW49" s="31"/>
      <c r="LX49" s="31"/>
      <c r="LY49" s="31"/>
      <c r="LZ49" s="31"/>
      <c r="MA49" s="31"/>
      <c r="MB49" s="31"/>
      <c r="MC49" s="31"/>
      <c r="MD49" s="31"/>
      <c r="ME49" s="31"/>
      <c r="MF49" s="31"/>
      <c r="MG49" s="31"/>
      <c r="MH49" s="31"/>
      <c r="MI49" s="31"/>
      <c r="MJ49" s="31"/>
      <c r="MK49" s="31"/>
      <c r="ML49" s="31"/>
      <c r="MM49" s="31"/>
      <c r="MN49" s="31"/>
      <c r="MO49" s="31"/>
      <c r="MP49" s="31"/>
      <c r="MQ49" s="31"/>
      <c r="MR49" s="31"/>
      <c r="MS49" s="31"/>
      <c r="MT49" s="31"/>
      <c r="MU49" s="31"/>
      <c r="MV49" s="31"/>
      <c r="MW49" s="31"/>
      <c r="MX49" s="31"/>
      <c r="MY49" s="31"/>
      <c r="MZ49" s="31"/>
      <c r="NA49" s="31"/>
      <c r="NB49" s="31"/>
      <c r="NC49" s="31"/>
      <c r="ND49" s="31"/>
      <c r="NE49" s="31"/>
      <c r="NF49" s="31"/>
      <c r="NG49" s="31"/>
      <c r="NH49" s="31"/>
      <c r="NI49" s="31"/>
      <c r="NJ49" s="31"/>
      <c r="NK49" s="31"/>
      <c r="NL49" s="31"/>
      <c r="NM49" s="31"/>
      <c r="NN49" s="31"/>
      <c r="NO49" s="31"/>
      <c r="NP49" s="31"/>
      <c r="NQ49" s="31"/>
      <c r="NR49" s="31"/>
      <c r="NS49" s="31"/>
      <c r="NT49" s="31"/>
      <c r="NU49" s="31"/>
      <c r="NV49" s="31"/>
      <c r="NW49" s="31"/>
      <c r="NX49" s="31"/>
      <c r="NY49" s="31"/>
      <c r="NZ49" s="31"/>
      <c r="OA49" s="31"/>
      <c r="OB49" s="31"/>
      <c r="OC49" s="31"/>
      <c r="OD49" s="31"/>
      <c r="OE49" s="31"/>
      <c r="OF49" s="31"/>
      <c r="OG49" s="31"/>
      <c r="OH49" s="31"/>
      <c r="OI49" s="31"/>
      <c r="OJ49" s="31"/>
      <c r="OK49" s="31"/>
      <c r="OL49" s="31"/>
      <c r="OM49" s="31"/>
      <c r="ON49" s="31"/>
      <c r="OO49" s="31"/>
      <c r="OP49" s="31"/>
      <c r="OQ49" s="31"/>
      <c r="OR49" s="31"/>
      <c r="OS49" s="31"/>
      <c r="OT49" s="31"/>
      <c r="OU49" s="31"/>
      <c r="OV49" s="31"/>
      <c r="OW49" s="31"/>
      <c r="OX49" s="31"/>
      <c r="OY49" s="31"/>
      <c r="OZ49" s="31"/>
      <c r="PA49" s="31"/>
      <c r="PB49" s="31"/>
      <c r="PC49" s="31"/>
      <c r="PD49" s="31"/>
      <c r="PE49" s="31"/>
      <c r="PF49" s="31"/>
      <c r="PG49" s="31"/>
      <c r="PH49" s="31"/>
      <c r="PI49" s="31"/>
      <c r="PJ49" s="31"/>
      <c r="PK49" s="31"/>
      <c r="PL49" s="31"/>
      <c r="PM49" s="31"/>
      <c r="PN49" s="31"/>
      <c r="PO49" s="31"/>
      <c r="PP49" s="31"/>
      <c r="PQ49" s="31"/>
      <c r="PR49" s="31"/>
      <c r="PS49" s="31"/>
      <c r="PT49" s="31"/>
      <c r="PU49" s="31"/>
      <c r="PV49" s="31"/>
      <c r="PW49" s="31"/>
      <c r="PX49" s="31"/>
      <c r="PY49" s="31"/>
      <c r="PZ49" s="31"/>
      <c r="QA49" s="31"/>
      <c r="QB49" s="31"/>
      <c r="QC49" s="31"/>
    </row>
    <row r="50" spans="1:445">
      <c r="A50" s="36" t="s">
        <v>95</v>
      </c>
      <c r="B50" s="33" t="s">
        <v>27</v>
      </c>
      <c r="C50" s="33"/>
      <c r="D50" s="33" t="s">
        <v>66</v>
      </c>
      <c r="E50" s="33"/>
      <c r="F50" s="33">
        <v>1345</v>
      </c>
      <c r="G50" s="33">
        <v>65</v>
      </c>
      <c r="H50" s="37"/>
      <c r="I50" s="33">
        <v>160</v>
      </c>
      <c r="J50" s="33">
        <v>160</v>
      </c>
      <c r="K50" s="33">
        <v>160</v>
      </c>
      <c r="L50" s="33">
        <v>160</v>
      </c>
      <c r="M50" s="33">
        <v>160</v>
      </c>
      <c r="N50" s="33">
        <v>200</v>
      </c>
      <c r="O50" s="33">
        <v>140</v>
      </c>
      <c r="P50" s="33">
        <v>140</v>
      </c>
      <c r="Q50" s="33"/>
      <c r="R50" s="33"/>
      <c r="S50" s="33"/>
      <c r="T50" s="20">
        <f t="shared" si="1"/>
        <v>1345</v>
      </c>
      <c r="U50" s="20">
        <f t="shared" si="2"/>
        <v>0</v>
      </c>
      <c r="V50" s="34">
        <f t="shared" si="3"/>
        <v>1</v>
      </c>
      <c r="X50" s="35" t="str">
        <f t="shared" si="5"/>
        <v/>
      </c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  <c r="DW50" s="31"/>
      <c r="DX50" s="31"/>
      <c r="DY50" s="31"/>
      <c r="DZ50" s="31"/>
      <c r="EA50" s="31"/>
      <c r="EB50" s="31"/>
      <c r="EC50" s="31"/>
      <c r="ED50" s="31"/>
      <c r="EE50" s="31"/>
      <c r="EF50" s="31"/>
      <c r="EG50" s="31"/>
      <c r="EH50" s="31"/>
      <c r="EI50" s="31"/>
      <c r="EJ50" s="31"/>
      <c r="EK50" s="31"/>
      <c r="EL50" s="31"/>
      <c r="EM50" s="31"/>
      <c r="EN50" s="31"/>
      <c r="EO50" s="31"/>
      <c r="EP50" s="31"/>
      <c r="EQ50" s="31"/>
      <c r="ER50" s="31"/>
      <c r="ES50" s="31"/>
      <c r="ET50" s="31"/>
      <c r="EU50" s="31"/>
      <c r="EV50" s="31"/>
      <c r="EW50" s="31"/>
      <c r="EX50" s="31"/>
      <c r="EY50" s="31"/>
      <c r="EZ50" s="31"/>
      <c r="FA50" s="31"/>
      <c r="FB50" s="31"/>
      <c r="FC50" s="31"/>
      <c r="FD50" s="31"/>
      <c r="FE50" s="31"/>
      <c r="FF50" s="31"/>
      <c r="FG50" s="31"/>
      <c r="FH50" s="31"/>
      <c r="FI50" s="31"/>
      <c r="FJ50" s="31"/>
      <c r="FK50" s="31"/>
      <c r="FL50" s="31"/>
      <c r="FM50" s="31"/>
      <c r="FN50" s="31"/>
      <c r="FO50" s="31"/>
      <c r="FP50" s="31"/>
      <c r="FQ50" s="31"/>
      <c r="FR50" s="31"/>
      <c r="FS50" s="31"/>
      <c r="FT50" s="31"/>
      <c r="FU50" s="31"/>
      <c r="FV50" s="31"/>
      <c r="FW50" s="31"/>
      <c r="FX50" s="31"/>
      <c r="FY50" s="31"/>
      <c r="FZ50" s="31"/>
      <c r="GA50" s="31"/>
      <c r="GB50" s="31"/>
      <c r="GC50" s="31"/>
      <c r="GD50" s="31"/>
      <c r="GE50" s="31"/>
      <c r="GF50" s="31"/>
      <c r="GG50" s="31"/>
      <c r="GH50" s="31"/>
      <c r="GI50" s="31"/>
      <c r="GJ50" s="31"/>
      <c r="GK50" s="31"/>
      <c r="GL50" s="31"/>
      <c r="GM50" s="31"/>
      <c r="GN50" s="31"/>
      <c r="GO50" s="31"/>
      <c r="GP50" s="31"/>
      <c r="GQ50" s="31"/>
      <c r="GR50" s="31"/>
      <c r="GS50" s="31"/>
      <c r="GT50" s="31"/>
      <c r="GU50" s="31"/>
      <c r="GV50" s="31"/>
      <c r="GW50" s="31"/>
      <c r="GX50" s="31"/>
      <c r="GY50" s="31"/>
      <c r="GZ50" s="31"/>
      <c r="HA50" s="31"/>
      <c r="HB50" s="31"/>
      <c r="HC50" s="31"/>
      <c r="HD50" s="31"/>
      <c r="HE50" s="31"/>
      <c r="HF50" s="31"/>
      <c r="HG50" s="31"/>
      <c r="HH50" s="31"/>
      <c r="HI50" s="31"/>
      <c r="HJ50" s="31"/>
      <c r="HK50" s="31"/>
      <c r="HL50" s="31"/>
      <c r="HM50" s="31"/>
      <c r="HN50" s="31"/>
      <c r="HO50" s="31"/>
      <c r="HP50" s="31"/>
      <c r="HQ50" s="31"/>
      <c r="HR50" s="31"/>
      <c r="HS50" s="31"/>
      <c r="HT50" s="31"/>
      <c r="HU50" s="31"/>
      <c r="HV50" s="31"/>
      <c r="HW50" s="31"/>
      <c r="HX50" s="31"/>
      <c r="HY50" s="31"/>
      <c r="HZ50" s="31"/>
      <c r="IA50" s="31"/>
      <c r="IB50" s="31"/>
      <c r="IC50" s="31"/>
      <c r="ID50" s="31"/>
      <c r="IE50" s="31"/>
      <c r="IF50" s="31"/>
      <c r="IG50" s="31"/>
      <c r="IH50" s="31"/>
      <c r="II50" s="31"/>
      <c r="IJ50" s="31"/>
      <c r="IK50" s="31"/>
      <c r="IL50" s="31"/>
      <c r="IM50" s="31"/>
      <c r="IN50" s="31"/>
      <c r="IO50" s="31"/>
      <c r="IP50" s="31"/>
      <c r="IQ50" s="31"/>
      <c r="IR50" s="31"/>
      <c r="IS50" s="31"/>
      <c r="IT50" s="31"/>
      <c r="IU50" s="31"/>
      <c r="IV50" s="31"/>
      <c r="IW50" s="31"/>
      <c r="IX50" s="31"/>
      <c r="IY50" s="31"/>
      <c r="IZ50" s="31"/>
      <c r="JA50" s="31"/>
      <c r="JB50" s="31"/>
      <c r="JC50" s="31"/>
      <c r="JD50" s="31"/>
      <c r="JE50" s="31"/>
      <c r="JF50" s="31"/>
      <c r="JG50" s="31"/>
      <c r="JH50" s="31"/>
      <c r="JI50" s="31"/>
      <c r="JJ50" s="31"/>
      <c r="JK50" s="31"/>
      <c r="JL50" s="31"/>
      <c r="JM50" s="31"/>
      <c r="JN50" s="31"/>
      <c r="JO50" s="31"/>
      <c r="JP50" s="31"/>
      <c r="JQ50" s="31"/>
      <c r="JR50" s="31"/>
      <c r="JS50" s="31"/>
      <c r="JT50" s="31"/>
      <c r="JU50" s="31"/>
      <c r="JV50" s="31"/>
      <c r="JW50" s="31"/>
      <c r="JX50" s="31"/>
      <c r="JY50" s="31"/>
      <c r="JZ50" s="31"/>
      <c r="KA50" s="31"/>
      <c r="KB50" s="31"/>
      <c r="KC50" s="31"/>
      <c r="KD50" s="31"/>
      <c r="KE50" s="31"/>
      <c r="KF50" s="31"/>
      <c r="KG50" s="31"/>
      <c r="KH50" s="31"/>
      <c r="KI50" s="31"/>
      <c r="KJ50" s="31"/>
      <c r="KK50" s="31"/>
      <c r="KL50" s="31"/>
      <c r="KM50" s="31"/>
      <c r="KN50" s="31"/>
      <c r="KO50" s="31"/>
      <c r="KP50" s="31"/>
      <c r="KQ50" s="31"/>
      <c r="KR50" s="31"/>
      <c r="KS50" s="31"/>
      <c r="KT50" s="31"/>
      <c r="KU50" s="31"/>
      <c r="KV50" s="31"/>
      <c r="KW50" s="31"/>
      <c r="KX50" s="31"/>
      <c r="KY50" s="31"/>
      <c r="KZ50" s="31"/>
      <c r="LA50" s="31"/>
      <c r="LB50" s="31"/>
      <c r="LC50" s="31"/>
      <c r="LD50" s="31"/>
      <c r="LE50" s="31"/>
      <c r="LF50" s="31"/>
      <c r="LG50" s="31"/>
      <c r="LH50" s="31"/>
      <c r="LI50" s="31"/>
      <c r="LJ50" s="31"/>
      <c r="LK50" s="31"/>
      <c r="LL50" s="31"/>
      <c r="LM50" s="31"/>
      <c r="LN50" s="31"/>
      <c r="LO50" s="31"/>
      <c r="LP50" s="31"/>
      <c r="LQ50" s="31"/>
      <c r="LR50" s="31"/>
      <c r="LS50" s="31"/>
      <c r="LT50" s="31"/>
      <c r="LU50" s="31"/>
      <c r="LV50" s="31"/>
      <c r="LW50" s="31"/>
      <c r="LX50" s="31"/>
      <c r="LY50" s="31"/>
      <c r="LZ50" s="31"/>
      <c r="MA50" s="31"/>
      <c r="MB50" s="31"/>
      <c r="MC50" s="31"/>
      <c r="MD50" s="31"/>
      <c r="ME50" s="31"/>
      <c r="MF50" s="31"/>
      <c r="MG50" s="31"/>
      <c r="MH50" s="31"/>
      <c r="MI50" s="31"/>
      <c r="MJ50" s="31"/>
      <c r="MK50" s="31"/>
      <c r="ML50" s="31"/>
      <c r="MM50" s="31"/>
      <c r="MN50" s="31"/>
      <c r="MO50" s="31"/>
      <c r="MP50" s="31"/>
      <c r="MQ50" s="31"/>
      <c r="MR50" s="31"/>
      <c r="MS50" s="31"/>
      <c r="MT50" s="31"/>
      <c r="MU50" s="31"/>
      <c r="MV50" s="31"/>
      <c r="MW50" s="31"/>
      <c r="MX50" s="31"/>
      <c r="MY50" s="31"/>
      <c r="MZ50" s="31"/>
      <c r="NA50" s="31"/>
      <c r="NB50" s="31"/>
      <c r="NC50" s="31"/>
      <c r="ND50" s="31"/>
      <c r="NE50" s="31"/>
      <c r="NF50" s="31"/>
      <c r="NG50" s="31"/>
      <c r="NH50" s="31"/>
      <c r="NI50" s="31"/>
      <c r="NJ50" s="31"/>
      <c r="NK50" s="31"/>
      <c r="NL50" s="31"/>
      <c r="NM50" s="31"/>
      <c r="NN50" s="31"/>
      <c r="NO50" s="31"/>
      <c r="NP50" s="31"/>
      <c r="NQ50" s="31"/>
      <c r="NR50" s="31"/>
      <c r="NS50" s="31"/>
      <c r="NT50" s="31"/>
      <c r="NU50" s="31"/>
      <c r="NV50" s="31"/>
      <c r="NW50" s="31"/>
      <c r="NX50" s="31"/>
      <c r="NY50" s="31"/>
      <c r="NZ50" s="31"/>
      <c r="OA50" s="31"/>
      <c r="OB50" s="31"/>
      <c r="OC50" s="31"/>
      <c r="OD50" s="31"/>
      <c r="OE50" s="31"/>
      <c r="OF50" s="31"/>
      <c r="OG50" s="31"/>
      <c r="OH50" s="31"/>
      <c r="OI50" s="31"/>
      <c r="OJ50" s="31"/>
      <c r="OK50" s="31"/>
      <c r="OL50" s="31"/>
      <c r="OM50" s="31"/>
      <c r="ON50" s="31"/>
      <c r="OO50" s="31"/>
      <c r="OP50" s="31"/>
      <c r="OQ50" s="31"/>
      <c r="OR50" s="31"/>
      <c r="OS50" s="31"/>
      <c r="OT50" s="31"/>
      <c r="OU50" s="31"/>
      <c r="OV50" s="31"/>
      <c r="OW50" s="31"/>
      <c r="OX50" s="31"/>
      <c r="OY50" s="31"/>
      <c r="OZ50" s="31"/>
      <c r="PA50" s="31"/>
      <c r="PB50" s="31"/>
      <c r="PC50" s="31"/>
      <c r="PD50" s="31"/>
      <c r="PE50" s="31"/>
      <c r="PF50" s="31"/>
      <c r="PG50" s="31"/>
      <c r="PH50" s="31"/>
      <c r="PI50" s="31"/>
      <c r="PJ50" s="31"/>
      <c r="PK50" s="31"/>
      <c r="PL50" s="31"/>
      <c r="PM50" s="31"/>
      <c r="PN50" s="31"/>
      <c r="PO50" s="31"/>
      <c r="PP50" s="31"/>
      <c r="PQ50" s="31"/>
      <c r="PR50" s="31"/>
      <c r="PS50" s="31"/>
      <c r="PT50" s="31"/>
      <c r="PU50" s="31"/>
      <c r="PV50" s="31"/>
      <c r="PW50" s="31"/>
      <c r="PX50" s="31"/>
      <c r="PY50" s="31"/>
      <c r="PZ50" s="31"/>
      <c r="QA50" s="31"/>
      <c r="QB50" s="31"/>
      <c r="QC50" s="31"/>
    </row>
    <row r="51" spans="1:445">
      <c r="A51" s="36" t="s">
        <v>98</v>
      </c>
      <c r="B51" s="33" t="s">
        <v>45</v>
      </c>
      <c r="C51" s="33">
        <v>85</v>
      </c>
      <c r="D51" s="33" t="s">
        <v>40</v>
      </c>
      <c r="E51" s="33"/>
      <c r="F51" s="33">
        <v>705</v>
      </c>
      <c r="G51" s="33">
        <v>65</v>
      </c>
      <c r="H51" s="33"/>
      <c r="I51" s="33">
        <v>80</v>
      </c>
      <c r="J51" s="55">
        <v>80</v>
      </c>
      <c r="K51" s="33">
        <v>80</v>
      </c>
      <c r="L51" s="33">
        <v>80</v>
      </c>
      <c r="M51" s="33">
        <v>80</v>
      </c>
      <c r="N51" s="33">
        <v>80</v>
      </c>
      <c r="O51" s="33">
        <v>80</v>
      </c>
      <c r="P51" s="33">
        <v>80</v>
      </c>
      <c r="Q51" s="33"/>
      <c r="R51" s="33"/>
      <c r="S51" s="33"/>
      <c r="T51" s="20">
        <f t="shared" si="1"/>
        <v>705</v>
      </c>
      <c r="U51" s="20">
        <f t="shared" si="2"/>
        <v>0</v>
      </c>
      <c r="V51" s="34">
        <f t="shared" si="3"/>
        <v>1</v>
      </c>
      <c r="W51" s="37"/>
      <c r="X51" s="35" t="str">
        <f t="shared" si="5"/>
        <v/>
      </c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1"/>
      <c r="EE51" s="31"/>
      <c r="EF51" s="31"/>
      <c r="EG51" s="31"/>
      <c r="EH51" s="31"/>
      <c r="EI51" s="31"/>
      <c r="EJ51" s="31"/>
      <c r="EK51" s="31"/>
      <c r="EL51" s="31"/>
      <c r="EM51" s="31"/>
      <c r="EN51" s="31"/>
      <c r="EO51" s="31"/>
      <c r="EP51" s="31"/>
      <c r="EQ51" s="31"/>
      <c r="ER51" s="31"/>
      <c r="ES51" s="31"/>
      <c r="ET51" s="31"/>
      <c r="EU51" s="31"/>
      <c r="EV51" s="31"/>
      <c r="EW51" s="31"/>
      <c r="EX51" s="31"/>
      <c r="EY51" s="31"/>
      <c r="EZ51" s="31"/>
      <c r="FA51" s="31"/>
      <c r="FB51" s="31"/>
      <c r="FC51" s="31"/>
      <c r="FD51" s="31"/>
      <c r="FE51" s="31"/>
      <c r="FF51" s="31"/>
      <c r="FG51" s="31"/>
      <c r="FH51" s="31"/>
      <c r="FI51" s="31"/>
      <c r="FJ51" s="31"/>
      <c r="FK51" s="31"/>
      <c r="FL51" s="31"/>
      <c r="FM51" s="31"/>
      <c r="FN51" s="31"/>
      <c r="FO51" s="31"/>
      <c r="FP51" s="31"/>
      <c r="FQ51" s="31"/>
      <c r="FR51" s="31"/>
      <c r="FS51" s="31"/>
      <c r="FT51" s="31"/>
      <c r="FU51" s="31"/>
      <c r="FV51" s="31"/>
      <c r="FW51" s="31"/>
      <c r="FX51" s="31"/>
      <c r="FY51" s="31"/>
      <c r="FZ51" s="31"/>
      <c r="GA51" s="31"/>
      <c r="GB51" s="31"/>
      <c r="GC51" s="31"/>
      <c r="GD51" s="31"/>
      <c r="GE51" s="31"/>
      <c r="GF51" s="31"/>
      <c r="GG51" s="31"/>
      <c r="GH51" s="31"/>
      <c r="GI51" s="31"/>
      <c r="GJ51" s="31"/>
      <c r="GK51" s="31"/>
      <c r="GL51" s="31"/>
      <c r="GM51" s="31"/>
      <c r="GN51" s="31"/>
      <c r="GO51" s="31"/>
      <c r="GP51" s="31"/>
      <c r="GQ51" s="31"/>
      <c r="GR51" s="31"/>
      <c r="GS51" s="31"/>
      <c r="GT51" s="31"/>
      <c r="GU51" s="31"/>
      <c r="GV51" s="31"/>
      <c r="GW51" s="31"/>
      <c r="GX51" s="31"/>
      <c r="GY51" s="31"/>
      <c r="GZ51" s="31"/>
      <c r="HA51" s="31"/>
      <c r="HB51" s="31"/>
      <c r="HC51" s="31"/>
      <c r="HD51" s="31"/>
      <c r="HE51" s="31"/>
      <c r="HF51" s="31"/>
      <c r="HG51" s="31"/>
      <c r="HH51" s="31"/>
      <c r="HI51" s="31"/>
      <c r="HJ51" s="31"/>
      <c r="HK51" s="31"/>
      <c r="HL51" s="31"/>
      <c r="HM51" s="31"/>
      <c r="HN51" s="31"/>
      <c r="HO51" s="31"/>
      <c r="HP51" s="31"/>
      <c r="HQ51" s="31"/>
      <c r="HR51" s="31"/>
      <c r="HS51" s="31"/>
      <c r="HT51" s="31"/>
      <c r="HU51" s="31"/>
      <c r="HV51" s="31"/>
      <c r="HW51" s="31"/>
      <c r="HX51" s="31"/>
      <c r="HY51" s="31"/>
      <c r="HZ51" s="31"/>
      <c r="IA51" s="31"/>
      <c r="IB51" s="31"/>
      <c r="IC51" s="31"/>
      <c r="ID51" s="31"/>
      <c r="IE51" s="31"/>
      <c r="IF51" s="31"/>
      <c r="IG51" s="31"/>
      <c r="IH51" s="31"/>
      <c r="II51" s="31"/>
      <c r="IJ51" s="31"/>
      <c r="IK51" s="31"/>
      <c r="IL51" s="31"/>
      <c r="IM51" s="31"/>
      <c r="IN51" s="31"/>
      <c r="IO51" s="31"/>
      <c r="IP51" s="31"/>
      <c r="IQ51" s="31"/>
      <c r="IR51" s="31"/>
      <c r="IS51" s="31"/>
      <c r="IT51" s="31"/>
      <c r="IU51" s="31"/>
      <c r="IV51" s="31"/>
      <c r="IW51" s="31"/>
      <c r="IX51" s="31"/>
      <c r="IY51" s="31"/>
      <c r="IZ51" s="31"/>
      <c r="JA51" s="31"/>
      <c r="JB51" s="31"/>
      <c r="JC51" s="31"/>
      <c r="JD51" s="31"/>
      <c r="JE51" s="31"/>
      <c r="JF51" s="31"/>
      <c r="JG51" s="31"/>
      <c r="JH51" s="31"/>
      <c r="JI51" s="31"/>
      <c r="JJ51" s="31"/>
      <c r="JK51" s="31"/>
      <c r="JL51" s="31"/>
      <c r="JM51" s="31"/>
      <c r="JN51" s="31"/>
      <c r="JO51" s="31"/>
      <c r="JP51" s="31"/>
      <c r="JQ51" s="31"/>
      <c r="JR51" s="31"/>
      <c r="JS51" s="31"/>
      <c r="JT51" s="31"/>
      <c r="JU51" s="31"/>
      <c r="JV51" s="31"/>
      <c r="JW51" s="31"/>
      <c r="JX51" s="31"/>
      <c r="JY51" s="31"/>
      <c r="JZ51" s="31"/>
      <c r="KA51" s="31"/>
      <c r="KB51" s="31"/>
      <c r="KC51" s="31"/>
      <c r="KD51" s="31"/>
      <c r="KE51" s="31"/>
      <c r="KF51" s="31"/>
      <c r="KG51" s="31"/>
      <c r="KH51" s="31"/>
      <c r="KI51" s="31"/>
      <c r="KJ51" s="31"/>
      <c r="KK51" s="31"/>
      <c r="KL51" s="31"/>
      <c r="KM51" s="31"/>
      <c r="KN51" s="31"/>
      <c r="KO51" s="31"/>
      <c r="KP51" s="31"/>
      <c r="KQ51" s="31"/>
      <c r="KR51" s="31"/>
      <c r="KS51" s="31"/>
      <c r="KT51" s="31"/>
      <c r="KU51" s="31"/>
      <c r="KV51" s="31"/>
      <c r="KW51" s="31"/>
      <c r="KX51" s="31"/>
      <c r="KY51" s="31"/>
      <c r="KZ51" s="31"/>
      <c r="LA51" s="31"/>
      <c r="LB51" s="31"/>
      <c r="LC51" s="31"/>
      <c r="LD51" s="31"/>
      <c r="LE51" s="31"/>
      <c r="LF51" s="31"/>
      <c r="LG51" s="31"/>
      <c r="LH51" s="31"/>
      <c r="LI51" s="31"/>
      <c r="LJ51" s="31"/>
      <c r="LK51" s="31"/>
      <c r="LL51" s="31"/>
      <c r="LM51" s="31"/>
      <c r="LN51" s="31"/>
      <c r="LO51" s="31"/>
      <c r="LP51" s="31"/>
      <c r="LQ51" s="31"/>
      <c r="LR51" s="31"/>
      <c r="LS51" s="31"/>
      <c r="LT51" s="31"/>
      <c r="LU51" s="31"/>
      <c r="LV51" s="31"/>
      <c r="LW51" s="31"/>
      <c r="LX51" s="31"/>
      <c r="LY51" s="31"/>
      <c r="LZ51" s="31"/>
      <c r="MA51" s="31"/>
      <c r="MB51" s="31"/>
      <c r="MC51" s="31"/>
      <c r="MD51" s="31"/>
      <c r="ME51" s="31"/>
      <c r="MF51" s="31"/>
      <c r="MG51" s="31"/>
      <c r="MH51" s="31"/>
      <c r="MI51" s="31"/>
      <c r="MJ51" s="31"/>
      <c r="MK51" s="31"/>
      <c r="ML51" s="31"/>
      <c r="MM51" s="31"/>
      <c r="MN51" s="31"/>
      <c r="MO51" s="31"/>
      <c r="MP51" s="31"/>
      <c r="MQ51" s="31"/>
      <c r="MR51" s="31"/>
      <c r="MS51" s="31"/>
      <c r="MT51" s="31"/>
      <c r="MU51" s="31"/>
      <c r="MV51" s="31"/>
      <c r="MW51" s="31"/>
      <c r="MX51" s="31"/>
      <c r="MY51" s="31"/>
      <c r="MZ51" s="31"/>
      <c r="NA51" s="31"/>
      <c r="NB51" s="31"/>
      <c r="NC51" s="31"/>
      <c r="ND51" s="31"/>
      <c r="NE51" s="31"/>
      <c r="NF51" s="31"/>
      <c r="NG51" s="31"/>
      <c r="NH51" s="31"/>
      <c r="NI51" s="31"/>
      <c r="NJ51" s="31"/>
      <c r="NK51" s="31"/>
      <c r="NL51" s="31"/>
      <c r="NM51" s="31"/>
      <c r="NN51" s="31"/>
      <c r="NO51" s="31"/>
      <c r="NP51" s="31"/>
      <c r="NQ51" s="31"/>
      <c r="NR51" s="31"/>
      <c r="NS51" s="31"/>
      <c r="NT51" s="31"/>
      <c r="NU51" s="31"/>
      <c r="NV51" s="31"/>
      <c r="NW51" s="31"/>
      <c r="NX51" s="31"/>
      <c r="NY51" s="31"/>
      <c r="NZ51" s="31"/>
      <c r="OA51" s="31"/>
      <c r="OB51" s="31"/>
      <c r="OC51" s="31"/>
      <c r="OD51" s="31"/>
      <c r="OE51" s="31"/>
      <c r="OF51" s="31"/>
      <c r="OG51" s="31"/>
      <c r="OH51" s="31"/>
      <c r="OI51" s="31"/>
      <c r="OJ51" s="31"/>
      <c r="OK51" s="31"/>
      <c r="OL51" s="31"/>
      <c r="OM51" s="31"/>
      <c r="ON51" s="31"/>
      <c r="OO51" s="31"/>
      <c r="OP51" s="31"/>
      <c r="OQ51" s="31"/>
      <c r="OR51" s="31"/>
      <c r="OS51" s="31"/>
      <c r="OT51" s="31"/>
      <c r="OU51" s="31"/>
      <c r="OV51" s="31"/>
      <c r="OW51" s="31"/>
      <c r="OX51" s="31"/>
      <c r="OY51" s="31"/>
      <c r="OZ51" s="31"/>
      <c r="PA51" s="31"/>
      <c r="PB51" s="31"/>
      <c r="PC51" s="31"/>
      <c r="PD51" s="31"/>
      <c r="PE51" s="31"/>
      <c r="PF51" s="31"/>
      <c r="PG51" s="31"/>
      <c r="PH51" s="31"/>
      <c r="PI51" s="31"/>
      <c r="PJ51" s="31"/>
      <c r="PK51" s="31"/>
      <c r="PL51" s="31"/>
      <c r="PM51" s="31"/>
      <c r="PN51" s="31"/>
      <c r="PO51" s="31"/>
      <c r="PP51" s="31"/>
      <c r="PQ51" s="31"/>
      <c r="PR51" s="31"/>
      <c r="PS51" s="31"/>
      <c r="PT51" s="31"/>
      <c r="PU51" s="31"/>
      <c r="PV51" s="31"/>
      <c r="PW51" s="31"/>
      <c r="PX51" s="31"/>
      <c r="PY51" s="31"/>
      <c r="PZ51" s="31"/>
      <c r="QA51" s="31"/>
      <c r="QB51" s="31"/>
      <c r="QC51" s="31"/>
    </row>
    <row r="52" spans="1:445">
      <c r="A52" s="36" t="s">
        <v>1310</v>
      </c>
      <c r="B52" s="33" t="s">
        <v>27</v>
      </c>
      <c r="C52" s="33"/>
      <c r="D52" s="33" t="s">
        <v>38</v>
      </c>
      <c r="E52" s="33"/>
      <c r="F52" s="33">
        <v>1185</v>
      </c>
      <c r="G52" s="33">
        <v>65</v>
      </c>
      <c r="H52" s="33"/>
      <c r="I52" s="33">
        <v>140</v>
      </c>
      <c r="J52" s="33">
        <v>140</v>
      </c>
      <c r="K52" s="33">
        <v>140</v>
      </c>
      <c r="L52" s="33">
        <v>140</v>
      </c>
      <c r="M52" s="33">
        <v>140</v>
      </c>
      <c r="N52" s="33">
        <v>140</v>
      </c>
      <c r="O52" s="33">
        <v>140</v>
      </c>
      <c r="P52" s="33">
        <v>140</v>
      </c>
      <c r="Q52" s="33"/>
      <c r="R52" s="33"/>
      <c r="S52" s="33"/>
      <c r="T52" s="20">
        <f>IF(AND(ISBLANK(E52),ISBLANK(F52),ISBLANK(G52),ISBLANK(I52),ISBLANK(#REF!),ISBLANK(J52),ISBLANK(K52), ISBLANK(L52), ISBLANK(M52), ISBLANK(N52), ISBLANK(O52), ISBLANK(P52), ISBLANK(Q52), ISBLANK(R52), ISBLANK(S52)),"",SUM(G52:S52))</f>
        <v>1185</v>
      </c>
      <c r="U52" s="20">
        <f>IF(W52&lt;&gt;0,0,IF(AND(ISBLANK(E52),ISBLANK(F52),ISBLANK(G52),ISBLANK(I52),ISBLANK(#REF!),ISBLANK(J52),ISBLANK(K52), ISBLANK(L52), ISBLANK(M52), ISBLANK(N52), ISBLANK(O52), ISBLANK(P52), ISBLANK(Q52), ISBLANK(R52), ISBLANK(S52)),"", (F52+E52)-T52))</f>
        <v>0</v>
      </c>
      <c r="V52" s="34">
        <f>IF(AND(ISBLANK(E52),ISBLANK(F52), ISBLANK(G52), ISBLANK(I52), ISBLANK(#REF!), ISBLANK(J52), ISBLANK(K52), ISBLANK(L52), ISBLANK(M52),ISBLANK(N52), ISBLANK(O52), ISBLANK(P52), ISBLANK(Q52), ISBLANK(R52), ISBLANK(S52)), "",IFERROR(((F52+E52)-U52)/(F52+E52),""))</f>
        <v>1</v>
      </c>
      <c r="X52" s="35" t="str">
        <f t="shared" si="5"/>
        <v/>
      </c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  <c r="IS52" s="31"/>
      <c r="IT52" s="31"/>
      <c r="IU52" s="31"/>
      <c r="IV52" s="31"/>
      <c r="IW52" s="31"/>
      <c r="IX52" s="31"/>
      <c r="IY52" s="31"/>
      <c r="IZ52" s="31"/>
      <c r="JA52" s="31"/>
      <c r="JB52" s="31"/>
      <c r="JC52" s="31"/>
      <c r="JD52" s="31"/>
      <c r="JE52" s="31"/>
      <c r="JF52" s="31"/>
      <c r="JG52" s="31"/>
      <c r="JH52" s="31"/>
      <c r="JI52" s="31"/>
      <c r="JJ52" s="31"/>
      <c r="JK52" s="31"/>
      <c r="JL52" s="31"/>
      <c r="JM52" s="31"/>
      <c r="JN52" s="31"/>
      <c r="JO52" s="31"/>
      <c r="JP52" s="31"/>
      <c r="JQ52" s="31"/>
      <c r="JR52" s="31"/>
      <c r="JS52" s="31"/>
      <c r="JT52" s="31"/>
      <c r="JU52" s="31"/>
      <c r="JV52" s="31"/>
      <c r="JW52" s="31"/>
      <c r="JX52" s="31"/>
      <c r="JY52" s="31"/>
      <c r="JZ52" s="31"/>
      <c r="KA52" s="31"/>
      <c r="KB52" s="31"/>
      <c r="KC52" s="31"/>
      <c r="KD52" s="31"/>
      <c r="KE52" s="31"/>
      <c r="KF52" s="31"/>
      <c r="KG52" s="31"/>
      <c r="KH52" s="31"/>
      <c r="KI52" s="31"/>
      <c r="KJ52" s="31"/>
      <c r="KK52" s="31"/>
      <c r="KL52" s="31"/>
      <c r="KM52" s="31"/>
      <c r="KN52" s="31"/>
      <c r="KO52" s="31"/>
      <c r="KP52" s="31"/>
      <c r="KQ52" s="31"/>
      <c r="KR52" s="31"/>
      <c r="KS52" s="31"/>
      <c r="KT52" s="31"/>
      <c r="KU52" s="31"/>
      <c r="KV52" s="31"/>
      <c r="KW52" s="31"/>
      <c r="KX52" s="31"/>
      <c r="KY52" s="31"/>
      <c r="KZ52" s="31"/>
      <c r="LA52" s="31"/>
      <c r="LB52" s="31"/>
      <c r="LC52" s="31"/>
      <c r="LD52" s="31"/>
      <c r="LE52" s="31"/>
      <c r="LF52" s="31"/>
      <c r="LG52" s="31"/>
      <c r="LH52" s="31"/>
      <c r="LI52" s="31"/>
      <c r="LJ52" s="31"/>
      <c r="LK52" s="31"/>
      <c r="LL52" s="31"/>
      <c r="LM52" s="31"/>
      <c r="LN52" s="31"/>
      <c r="LO52" s="31"/>
      <c r="LP52" s="31"/>
      <c r="LQ52" s="31"/>
      <c r="LR52" s="31"/>
      <c r="LS52" s="31"/>
      <c r="LT52" s="31"/>
      <c r="LU52" s="31"/>
      <c r="LV52" s="31"/>
      <c r="LW52" s="31"/>
      <c r="LX52" s="31"/>
      <c r="LY52" s="31"/>
      <c r="LZ52" s="31"/>
      <c r="MA52" s="31"/>
      <c r="MB52" s="31"/>
      <c r="MC52" s="31"/>
      <c r="MD52" s="31"/>
      <c r="ME52" s="31"/>
      <c r="MF52" s="31"/>
      <c r="MG52" s="31"/>
      <c r="MH52" s="31"/>
      <c r="MI52" s="31"/>
      <c r="MJ52" s="31"/>
      <c r="MK52" s="31"/>
      <c r="ML52" s="31"/>
      <c r="MM52" s="31"/>
      <c r="MN52" s="31"/>
      <c r="MO52" s="31"/>
      <c r="MP52" s="31"/>
      <c r="MQ52" s="31"/>
      <c r="MR52" s="31"/>
      <c r="MS52" s="31"/>
      <c r="MT52" s="31"/>
      <c r="MU52" s="31"/>
      <c r="MV52" s="31"/>
      <c r="MW52" s="31"/>
      <c r="MX52" s="31"/>
      <c r="MY52" s="31"/>
      <c r="MZ52" s="31"/>
      <c r="NA52" s="31"/>
      <c r="NB52" s="31"/>
      <c r="NC52" s="31"/>
      <c r="ND52" s="31"/>
      <c r="NE52" s="31"/>
      <c r="NF52" s="31"/>
      <c r="NG52" s="31"/>
      <c r="NH52" s="31"/>
      <c r="NI52" s="31"/>
      <c r="NJ52" s="31"/>
      <c r="NK52" s="31"/>
      <c r="NL52" s="31"/>
      <c r="NM52" s="31"/>
      <c r="NN52" s="31"/>
      <c r="NO52" s="31"/>
      <c r="NP52" s="31"/>
      <c r="NQ52" s="31"/>
      <c r="NR52" s="31"/>
      <c r="NS52" s="31"/>
      <c r="NT52" s="31"/>
      <c r="NU52" s="31"/>
      <c r="NV52" s="31"/>
      <c r="NW52" s="31"/>
      <c r="NX52" s="31"/>
      <c r="NY52" s="31"/>
      <c r="NZ52" s="31"/>
      <c r="OA52" s="31"/>
      <c r="OB52" s="31"/>
      <c r="OC52" s="31"/>
      <c r="OD52" s="31"/>
      <c r="OE52" s="31"/>
      <c r="OF52" s="31"/>
      <c r="OG52" s="31"/>
      <c r="OH52" s="31"/>
      <c r="OI52" s="31"/>
      <c r="OJ52" s="31"/>
      <c r="OK52" s="31"/>
      <c r="OL52" s="31"/>
      <c r="OM52" s="31"/>
      <c r="ON52" s="31"/>
      <c r="OO52" s="31"/>
      <c r="OP52" s="31"/>
      <c r="OQ52" s="31"/>
      <c r="OR52" s="31"/>
      <c r="OS52" s="31"/>
      <c r="OT52" s="31"/>
      <c r="OU52" s="31"/>
      <c r="OV52" s="31"/>
      <c r="OW52" s="31"/>
      <c r="OX52" s="31"/>
      <c r="OY52" s="31"/>
      <c r="OZ52" s="31"/>
      <c r="PA52" s="31"/>
      <c r="PB52" s="31"/>
      <c r="PC52" s="31"/>
      <c r="PD52" s="31"/>
      <c r="PE52" s="31"/>
      <c r="PF52" s="31"/>
      <c r="PG52" s="31"/>
      <c r="PH52" s="31"/>
      <c r="PI52" s="31"/>
      <c r="PJ52" s="31"/>
      <c r="PK52" s="31"/>
      <c r="PL52" s="31"/>
      <c r="PM52" s="31"/>
      <c r="PN52" s="31"/>
      <c r="PO52" s="31"/>
      <c r="PP52" s="31"/>
      <c r="PQ52" s="31"/>
      <c r="PR52" s="31"/>
      <c r="PS52" s="31"/>
      <c r="PT52" s="31"/>
      <c r="PU52" s="31"/>
      <c r="PV52" s="31"/>
      <c r="PW52" s="31"/>
      <c r="PX52" s="31"/>
      <c r="PY52" s="31"/>
      <c r="PZ52" s="31"/>
      <c r="QA52" s="31"/>
      <c r="QB52" s="31"/>
      <c r="QC52" s="31"/>
    </row>
    <row r="53" spans="1:445" hidden="1">
      <c r="A53" s="36" t="s">
        <v>101</v>
      </c>
      <c r="B53" s="33"/>
      <c r="C53" s="33"/>
      <c r="D53" s="33" t="s">
        <v>129</v>
      </c>
      <c r="E53" s="33"/>
      <c r="F53" s="33">
        <v>1145</v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20">
        <f t="shared" si="1"/>
        <v>0</v>
      </c>
      <c r="U53" s="20">
        <f t="shared" si="2"/>
        <v>1145</v>
      </c>
      <c r="V53" s="34">
        <f t="shared" si="3"/>
        <v>0</v>
      </c>
      <c r="W53" s="37"/>
      <c r="X53" s="35" t="str">
        <f t="shared" si="5"/>
        <v/>
      </c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1"/>
      <c r="EE53" s="31"/>
      <c r="EF53" s="31"/>
      <c r="EG53" s="31"/>
      <c r="EH53" s="31"/>
      <c r="EI53" s="31"/>
      <c r="EJ53" s="31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  <c r="GK53" s="31"/>
      <c r="GL53" s="31"/>
      <c r="GM53" s="31"/>
      <c r="GN53" s="31"/>
      <c r="GO53" s="31"/>
      <c r="GP53" s="31"/>
      <c r="GQ53" s="31"/>
      <c r="GR53" s="31"/>
      <c r="GS53" s="31"/>
      <c r="GT53" s="31"/>
      <c r="GU53" s="31"/>
      <c r="GV53" s="31"/>
      <c r="GW53" s="31"/>
      <c r="GX53" s="31"/>
      <c r="GY53" s="31"/>
      <c r="GZ53" s="31"/>
      <c r="HA53" s="31"/>
      <c r="HB53" s="31"/>
      <c r="HC53" s="31"/>
      <c r="HD53" s="31"/>
      <c r="HE53" s="31"/>
      <c r="HF53" s="31"/>
      <c r="HG53" s="31"/>
      <c r="HH53" s="31"/>
      <c r="HI53" s="31"/>
      <c r="HJ53" s="31"/>
      <c r="HK53" s="31"/>
      <c r="HL53" s="31"/>
      <c r="HM53" s="31"/>
      <c r="HN53" s="31"/>
      <c r="HO53" s="31"/>
      <c r="HP53" s="31"/>
      <c r="HQ53" s="31"/>
      <c r="HR53" s="31"/>
      <c r="HS53" s="31"/>
      <c r="HT53" s="31"/>
      <c r="HU53" s="31"/>
      <c r="HV53" s="31"/>
      <c r="HW53" s="31"/>
      <c r="HX53" s="31"/>
      <c r="HY53" s="31"/>
      <c r="HZ53" s="31"/>
      <c r="IA53" s="31"/>
      <c r="IB53" s="31"/>
      <c r="IC53" s="31"/>
      <c r="ID53" s="31"/>
      <c r="IE53" s="31"/>
      <c r="IF53" s="31"/>
      <c r="IG53" s="31"/>
      <c r="IH53" s="31"/>
      <c r="II53" s="31"/>
      <c r="IJ53" s="31"/>
      <c r="IK53" s="31"/>
      <c r="IL53" s="31"/>
      <c r="IM53" s="31"/>
      <c r="IN53" s="31"/>
      <c r="IO53" s="31"/>
      <c r="IP53" s="31"/>
      <c r="IQ53" s="31"/>
      <c r="IR53" s="31"/>
      <c r="IS53" s="31"/>
      <c r="IT53" s="31"/>
      <c r="IU53" s="31"/>
      <c r="IV53" s="31"/>
      <c r="IW53" s="31"/>
      <c r="IX53" s="31"/>
      <c r="IY53" s="31"/>
      <c r="IZ53" s="31"/>
      <c r="JA53" s="31"/>
      <c r="JB53" s="31"/>
      <c r="JC53" s="31"/>
      <c r="JD53" s="31"/>
      <c r="JE53" s="31"/>
      <c r="JF53" s="31"/>
      <c r="JG53" s="31"/>
      <c r="JH53" s="31"/>
      <c r="JI53" s="31"/>
      <c r="JJ53" s="31"/>
      <c r="JK53" s="31"/>
      <c r="JL53" s="31"/>
      <c r="JM53" s="31"/>
      <c r="JN53" s="31"/>
      <c r="JO53" s="31"/>
      <c r="JP53" s="31"/>
      <c r="JQ53" s="31"/>
      <c r="JR53" s="31"/>
      <c r="JS53" s="31"/>
      <c r="JT53" s="31"/>
      <c r="JU53" s="31"/>
      <c r="JV53" s="31"/>
      <c r="JW53" s="31"/>
      <c r="JX53" s="31"/>
      <c r="JY53" s="31"/>
      <c r="JZ53" s="31"/>
      <c r="KA53" s="31"/>
      <c r="KB53" s="31"/>
      <c r="KC53" s="31"/>
      <c r="KD53" s="31"/>
      <c r="KE53" s="31"/>
      <c r="KF53" s="31"/>
      <c r="KG53" s="31"/>
      <c r="KH53" s="31"/>
      <c r="KI53" s="31"/>
      <c r="KJ53" s="31"/>
      <c r="KK53" s="31"/>
      <c r="KL53" s="31"/>
      <c r="KM53" s="31"/>
      <c r="KN53" s="31"/>
      <c r="KO53" s="31"/>
      <c r="KP53" s="31"/>
      <c r="KQ53" s="31"/>
      <c r="KR53" s="31"/>
      <c r="KS53" s="31"/>
      <c r="KT53" s="31"/>
      <c r="KU53" s="31"/>
      <c r="KV53" s="31"/>
      <c r="KW53" s="31"/>
      <c r="KX53" s="31"/>
      <c r="KY53" s="31"/>
      <c r="KZ53" s="31"/>
      <c r="LA53" s="31"/>
      <c r="LB53" s="31"/>
      <c r="LC53" s="31"/>
      <c r="LD53" s="31"/>
      <c r="LE53" s="31"/>
      <c r="LF53" s="31"/>
      <c r="LG53" s="31"/>
      <c r="LH53" s="31"/>
      <c r="LI53" s="31"/>
      <c r="LJ53" s="31"/>
      <c r="LK53" s="31"/>
      <c r="LL53" s="31"/>
      <c r="LM53" s="31"/>
      <c r="LN53" s="31"/>
      <c r="LO53" s="31"/>
      <c r="LP53" s="31"/>
      <c r="LQ53" s="31"/>
      <c r="LR53" s="31"/>
      <c r="LS53" s="31"/>
      <c r="LT53" s="31"/>
      <c r="LU53" s="31"/>
      <c r="LV53" s="31"/>
      <c r="LW53" s="31"/>
      <c r="LX53" s="31"/>
      <c r="LY53" s="31"/>
      <c r="LZ53" s="31"/>
      <c r="MA53" s="31"/>
      <c r="MB53" s="31"/>
      <c r="MC53" s="31"/>
      <c r="MD53" s="31"/>
      <c r="ME53" s="31"/>
      <c r="MF53" s="31"/>
      <c r="MG53" s="31"/>
      <c r="MH53" s="31"/>
      <c r="MI53" s="31"/>
      <c r="MJ53" s="31"/>
      <c r="MK53" s="31"/>
      <c r="ML53" s="31"/>
      <c r="MM53" s="31"/>
      <c r="MN53" s="31"/>
      <c r="MO53" s="31"/>
      <c r="MP53" s="31"/>
      <c r="MQ53" s="31"/>
      <c r="MR53" s="31"/>
      <c r="MS53" s="31"/>
      <c r="MT53" s="31"/>
      <c r="MU53" s="31"/>
      <c r="MV53" s="31"/>
      <c r="MW53" s="31"/>
      <c r="MX53" s="31"/>
      <c r="MY53" s="31"/>
      <c r="MZ53" s="31"/>
      <c r="NA53" s="31"/>
      <c r="NB53" s="31"/>
      <c r="NC53" s="31"/>
      <c r="ND53" s="31"/>
      <c r="NE53" s="31"/>
      <c r="NF53" s="31"/>
      <c r="NG53" s="31"/>
      <c r="NH53" s="31"/>
      <c r="NI53" s="31"/>
      <c r="NJ53" s="31"/>
      <c r="NK53" s="31"/>
      <c r="NL53" s="31"/>
      <c r="NM53" s="31"/>
      <c r="NN53" s="31"/>
      <c r="NO53" s="31"/>
      <c r="NP53" s="31"/>
      <c r="NQ53" s="31"/>
      <c r="NR53" s="31"/>
      <c r="NS53" s="31"/>
      <c r="NT53" s="31"/>
      <c r="NU53" s="31"/>
      <c r="NV53" s="31"/>
      <c r="NW53" s="31"/>
      <c r="NX53" s="31"/>
      <c r="NY53" s="31"/>
      <c r="NZ53" s="31"/>
      <c r="OA53" s="31"/>
      <c r="OB53" s="31"/>
      <c r="OC53" s="31"/>
      <c r="OD53" s="31"/>
      <c r="OE53" s="31"/>
      <c r="OF53" s="31"/>
      <c r="OG53" s="31"/>
      <c r="OH53" s="31"/>
      <c r="OI53" s="31"/>
      <c r="OJ53" s="31"/>
      <c r="OK53" s="31"/>
      <c r="OL53" s="31"/>
      <c r="OM53" s="31"/>
      <c r="ON53" s="31"/>
      <c r="OO53" s="31"/>
      <c r="OP53" s="31"/>
      <c r="OQ53" s="31"/>
      <c r="OR53" s="31"/>
      <c r="OS53" s="31"/>
      <c r="OT53" s="31"/>
      <c r="OU53" s="31"/>
      <c r="OV53" s="31"/>
      <c r="OW53" s="31"/>
      <c r="OX53" s="31"/>
      <c r="OY53" s="31"/>
      <c r="OZ53" s="31"/>
      <c r="PA53" s="31"/>
      <c r="PB53" s="31"/>
      <c r="PC53" s="31"/>
      <c r="PD53" s="31"/>
      <c r="PE53" s="31"/>
      <c r="PF53" s="31"/>
      <c r="PG53" s="31"/>
      <c r="PH53" s="31"/>
      <c r="PI53" s="31"/>
      <c r="PJ53" s="31"/>
      <c r="PK53" s="31"/>
      <c r="PL53" s="31"/>
      <c r="PM53" s="31"/>
      <c r="PN53" s="31"/>
      <c r="PO53" s="31"/>
      <c r="PP53" s="31"/>
      <c r="PQ53" s="31"/>
      <c r="PR53" s="31"/>
      <c r="PS53" s="31"/>
      <c r="PT53" s="31"/>
      <c r="PU53" s="31"/>
      <c r="PV53" s="31"/>
      <c r="PW53" s="31"/>
      <c r="PX53" s="31"/>
      <c r="PY53" s="31"/>
      <c r="PZ53" s="31"/>
      <c r="QA53" s="31"/>
      <c r="QB53" s="31"/>
      <c r="QC53" s="31"/>
    </row>
    <row r="54" spans="1:445">
      <c r="A54" s="36" t="s">
        <v>104</v>
      </c>
      <c r="B54" s="33" t="s">
        <v>45</v>
      </c>
      <c r="C54" s="33">
        <v>85</v>
      </c>
      <c r="D54" s="33" t="s">
        <v>64</v>
      </c>
      <c r="E54" s="33"/>
      <c r="F54" s="33">
        <v>745</v>
      </c>
      <c r="G54" s="33">
        <v>65</v>
      </c>
      <c r="I54" s="33">
        <v>90</v>
      </c>
      <c r="J54" s="33">
        <v>85</v>
      </c>
      <c r="K54" s="33">
        <v>85</v>
      </c>
      <c r="L54" s="33">
        <v>85</v>
      </c>
      <c r="M54" s="33">
        <v>85</v>
      </c>
      <c r="N54" s="33">
        <v>85</v>
      </c>
      <c r="O54" s="33">
        <v>40</v>
      </c>
      <c r="P54" s="33">
        <v>45</v>
      </c>
      <c r="Q54" s="33">
        <v>80</v>
      </c>
      <c r="R54" s="33"/>
      <c r="S54" s="33"/>
      <c r="T54" s="20">
        <f t="shared" si="1"/>
        <v>745</v>
      </c>
      <c r="U54" s="20">
        <f t="shared" si="2"/>
        <v>0</v>
      </c>
      <c r="V54" s="34">
        <f t="shared" si="3"/>
        <v>1</v>
      </c>
      <c r="W54" s="37"/>
      <c r="X54" s="35" t="str">
        <f t="shared" si="5"/>
        <v/>
      </c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  <c r="EQ54" s="31"/>
      <c r="ER54" s="31"/>
      <c r="ES54" s="31"/>
      <c r="ET54" s="31"/>
      <c r="EU54" s="31"/>
      <c r="EV54" s="31"/>
      <c r="EW54" s="31"/>
      <c r="EX54" s="31"/>
      <c r="EY54" s="31"/>
      <c r="EZ54" s="31"/>
      <c r="FA54" s="31"/>
      <c r="FB54" s="31"/>
      <c r="FC54" s="31"/>
      <c r="FD54" s="31"/>
      <c r="FE54" s="31"/>
      <c r="FF54" s="31"/>
      <c r="FG54" s="31"/>
      <c r="FH54" s="31"/>
      <c r="FI54" s="31"/>
      <c r="FJ54" s="31"/>
      <c r="FK54" s="31"/>
      <c r="FL54" s="31"/>
      <c r="FM54" s="31"/>
      <c r="FN54" s="31"/>
      <c r="FO54" s="31"/>
      <c r="FP54" s="31"/>
      <c r="FQ54" s="31"/>
      <c r="FR54" s="31"/>
      <c r="FS54" s="31"/>
      <c r="FT54" s="31"/>
      <c r="FU54" s="31"/>
      <c r="FV54" s="31"/>
      <c r="FW54" s="31"/>
      <c r="FX54" s="31"/>
      <c r="FY54" s="31"/>
      <c r="FZ54" s="31"/>
      <c r="GA54" s="31"/>
      <c r="GB54" s="31"/>
      <c r="GC54" s="31"/>
      <c r="GD54" s="31"/>
      <c r="GE54" s="31"/>
      <c r="GF54" s="31"/>
      <c r="GG54" s="31"/>
      <c r="GH54" s="31"/>
      <c r="GI54" s="31"/>
      <c r="GJ54" s="31"/>
      <c r="GK54" s="31"/>
      <c r="GL54" s="31"/>
      <c r="GM54" s="31"/>
      <c r="GN54" s="31"/>
      <c r="GO54" s="31"/>
      <c r="GP54" s="31"/>
      <c r="GQ54" s="31"/>
      <c r="GR54" s="31"/>
      <c r="GS54" s="31"/>
      <c r="GT54" s="31"/>
      <c r="GU54" s="31"/>
      <c r="GV54" s="31"/>
      <c r="GW54" s="31"/>
      <c r="GX54" s="31"/>
      <c r="GY54" s="31"/>
      <c r="GZ54" s="31"/>
      <c r="HA54" s="31"/>
      <c r="HB54" s="31"/>
      <c r="HC54" s="31"/>
      <c r="HD54" s="31"/>
      <c r="HE54" s="31"/>
      <c r="HF54" s="31"/>
      <c r="HG54" s="31"/>
      <c r="HH54" s="31"/>
      <c r="HI54" s="31"/>
      <c r="HJ54" s="31"/>
      <c r="HK54" s="31"/>
      <c r="HL54" s="31"/>
      <c r="HM54" s="31"/>
      <c r="HN54" s="31"/>
      <c r="HO54" s="31"/>
      <c r="HP54" s="31"/>
      <c r="HQ54" s="31"/>
      <c r="HR54" s="31"/>
      <c r="HS54" s="31"/>
      <c r="HT54" s="31"/>
      <c r="HU54" s="31"/>
      <c r="HV54" s="31"/>
      <c r="HW54" s="31"/>
      <c r="HX54" s="31"/>
      <c r="HY54" s="31"/>
      <c r="HZ54" s="31"/>
      <c r="IA54" s="31"/>
      <c r="IB54" s="31"/>
      <c r="IC54" s="31"/>
      <c r="ID54" s="31"/>
      <c r="IE54" s="31"/>
      <c r="IF54" s="31"/>
      <c r="IG54" s="31"/>
      <c r="IH54" s="31"/>
      <c r="II54" s="31"/>
      <c r="IJ54" s="31"/>
      <c r="IK54" s="31"/>
      <c r="IL54" s="31"/>
      <c r="IM54" s="31"/>
      <c r="IN54" s="31"/>
      <c r="IO54" s="31"/>
      <c r="IP54" s="31"/>
      <c r="IQ54" s="31"/>
      <c r="IR54" s="31"/>
      <c r="IS54" s="31"/>
      <c r="IT54" s="31"/>
      <c r="IU54" s="31"/>
      <c r="IV54" s="31"/>
      <c r="IW54" s="31"/>
      <c r="IX54" s="31"/>
      <c r="IY54" s="31"/>
      <c r="IZ54" s="31"/>
      <c r="JA54" s="31"/>
      <c r="JB54" s="31"/>
      <c r="JC54" s="31"/>
      <c r="JD54" s="31"/>
      <c r="JE54" s="31"/>
      <c r="JF54" s="31"/>
      <c r="JG54" s="31"/>
      <c r="JH54" s="31"/>
      <c r="JI54" s="31"/>
      <c r="JJ54" s="31"/>
      <c r="JK54" s="31"/>
      <c r="JL54" s="31"/>
      <c r="JM54" s="31"/>
      <c r="JN54" s="31"/>
      <c r="JO54" s="31"/>
      <c r="JP54" s="31"/>
      <c r="JQ54" s="31"/>
      <c r="JR54" s="31"/>
      <c r="JS54" s="31"/>
      <c r="JT54" s="31"/>
      <c r="JU54" s="31"/>
      <c r="JV54" s="31"/>
      <c r="JW54" s="31"/>
      <c r="JX54" s="31"/>
      <c r="JY54" s="31"/>
      <c r="JZ54" s="31"/>
      <c r="KA54" s="31"/>
      <c r="KB54" s="31"/>
      <c r="KC54" s="31"/>
      <c r="KD54" s="31"/>
      <c r="KE54" s="31"/>
      <c r="KF54" s="31"/>
      <c r="KG54" s="31"/>
      <c r="KH54" s="31"/>
      <c r="KI54" s="31"/>
      <c r="KJ54" s="31"/>
      <c r="KK54" s="31"/>
      <c r="KL54" s="31"/>
      <c r="KM54" s="31"/>
      <c r="KN54" s="31"/>
      <c r="KO54" s="31"/>
      <c r="KP54" s="31"/>
      <c r="KQ54" s="31"/>
      <c r="KR54" s="31"/>
      <c r="KS54" s="31"/>
      <c r="KT54" s="31"/>
      <c r="KU54" s="31"/>
      <c r="KV54" s="31"/>
      <c r="KW54" s="31"/>
      <c r="KX54" s="31"/>
      <c r="KY54" s="31"/>
      <c r="KZ54" s="31"/>
      <c r="LA54" s="31"/>
      <c r="LB54" s="31"/>
      <c r="LC54" s="31"/>
      <c r="LD54" s="31"/>
      <c r="LE54" s="31"/>
      <c r="LF54" s="31"/>
      <c r="LG54" s="31"/>
      <c r="LH54" s="31"/>
      <c r="LI54" s="31"/>
      <c r="LJ54" s="31"/>
      <c r="LK54" s="31"/>
      <c r="LL54" s="31"/>
      <c r="LM54" s="31"/>
      <c r="LN54" s="31"/>
      <c r="LO54" s="31"/>
      <c r="LP54" s="31"/>
      <c r="LQ54" s="31"/>
      <c r="LR54" s="31"/>
      <c r="LS54" s="31"/>
      <c r="LT54" s="31"/>
      <c r="LU54" s="31"/>
      <c r="LV54" s="31"/>
      <c r="LW54" s="31"/>
      <c r="LX54" s="31"/>
      <c r="LY54" s="31"/>
      <c r="LZ54" s="31"/>
      <c r="MA54" s="31"/>
      <c r="MB54" s="31"/>
      <c r="MC54" s="31"/>
      <c r="MD54" s="31"/>
      <c r="ME54" s="31"/>
      <c r="MF54" s="31"/>
      <c r="MG54" s="31"/>
      <c r="MH54" s="31"/>
      <c r="MI54" s="31"/>
      <c r="MJ54" s="31"/>
      <c r="MK54" s="31"/>
      <c r="ML54" s="31"/>
      <c r="MM54" s="31"/>
      <c r="MN54" s="31"/>
      <c r="MO54" s="31"/>
      <c r="MP54" s="31"/>
      <c r="MQ54" s="31"/>
      <c r="MR54" s="31"/>
      <c r="MS54" s="31"/>
      <c r="MT54" s="31"/>
      <c r="MU54" s="31"/>
      <c r="MV54" s="31"/>
      <c r="MW54" s="31"/>
      <c r="MX54" s="31"/>
      <c r="MY54" s="31"/>
      <c r="MZ54" s="31"/>
      <c r="NA54" s="31"/>
      <c r="NB54" s="31"/>
      <c r="NC54" s="31"/>
      <c r="ND54" s="31"/>
      <c r="NE54" s="31"/>
      <c r="NF54" s="31"/>
      <c r="NG54" s="31"/>
      <c r="NH54" s="31"/>
      <c r="NI54" s="31"/>
      <c r="NJ54" s="31"/>
      <c r="NK54" s="31"/>
      <c r="NL54" s="31"/>
      <c r="NM54" s="31"/>
      <c r="NN54" s="31"/>
      <c r="NO54" s="31"/>
      <c r="NP54" s="31"/>
      <c r="NQ54" s="31"/>
      <c r="NR54" s="31"/>
      <c r="NS54" s="31"/>
      <c r="NT54" s="31"/>
      <c r="NU54" s="31"/>
      <c r="NV54" s="31"/>
      <c r="NW54" s="31"/>
      <c r="NX54" s="31"/>
      <c r="NY54" s="31"/>
      <c r="NZ54" s="31"/>
      <c r="OA54" s="31"/>
      <c r="OB54" s="31"/>
      <c r="OC54" s="31"/>
      <c r="OD54" s="31"/>
      <c r="OE54" s="31"/>
      <c r="OF54" s="31"/>
      <c r="OG54" s="31"/>
      <c r="OH54" s="31"/>
      <c r="OI54" s="31"/>
      <c r="OJ54" s="31"/>
      <c r="OK54" s="31"/>
      <c r="OL54" s="31"/>
      <c r="OM54" s="31"/>
      <c r="ON54" s="31"/>
      <c r="OO54" s="31"/>
      <c r="OP54" s="31"/>
      <c r="OQ54" s="31"/>
      <c r="OR54" s="31"/>
      <c r="OS54" s="31"/>
      <c r="OT54" s="31"/>
      <c r="OU54" s="31"/>
      <c r="OV54" s="31"/>
      <c r="OW54" s="31"/>
      <c r="OX54" s="31"/>
      <c r="OY54" s="31"/>
      <c r="OZ54" s="31"/>
      <c r="PA54" s="31"/>
      <c r="PB54" s="31"/>
      <c r="PC54" s="31"/>
      <c r="PD54" s="31"/>
      <c r="PE54" s="31"/>
      <c r="PF54" s="31"/>
      <c r="PG54" s="31"/>
      <c r="PH54" s="31"/>
      <c r="PI54" s="31"/>
      <c r="PJ54" s="31"/>
      <c r="PK54" s="31"/>
      <c r="PL54" s="31"/>
      <c r="PM54" s="31"/>
      <c r="PN54" s="31"/>
      <c r="PO54" s="31"/>
      <c r="PP54" s="31"/>
      <c r="PQ54" s="31"/>
      <c r="PR54" s="31"/>
      <c r="PS54" s="31"/>
      <c r="PT54" s="31"/>
      <c r="PU54" s="31"/>
      <c r="PV54" s="31"/>
      <c r="PW54" s="31"/>
      <c r="PX54" s="31"/>
      <c r="PY54" s="31"/>
      <c r="PZ54" s="31"/>
      <c r="QA54" s="31"/>
      <c r="QB54" s="31"/>
      <c r="QC54" s="31"/>
    </row>
    <row r="55" spans="1:445" hidden="1">
      <c r="A55" s="36" t="s">
        <v>111</v>
      </c>
      <c r="B55" s="33" t="s">
        <v>45</v>
      </c>
      <c r="C55" s="33">
        <v>55</v>
      </c>
      <c r="D55" s="33" t="s">
        <v>31</v>
      </c>
      <c r="E55" s="33"/>
      <c r="F55" s="33">
        <v>425</v>
      </c>
      <c r="G55" s="33">
        <v>65</v>
      </c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20">
        <f t="shared" si="1"/>
        <v>65</v>
      </c>
      <c r="U55" s="20">
        <f t="shared" si="2"/>
        <v>360</v>
      </c>
      <c r="V55" s="34">
        <f t="shared" si="3"/>
        <v>0.15294117647058825</v>
      </c>
      <c r="W55" s="37"/>
      <c r="X55" s="35" t="str">
        <f t="shared" si="5"/>
        <v/>
      </c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  <c r="EQ55" s="31"/>
      <c r="ER55" s="31"/>
      <c r="ES55" s="31"/>
      <c r="ET55" s="31"/>
      <c r="EU55" s="31"/>
      <c r="EV55" s="31"/>
      <c r="EW55" s="31"/>
      <c r="EX55" s="31"/>
      <c r="EY55" s="31"/>
      <c r="EZ55" s="31"/>
      <c r="FA55" s="31"/>
      <c r="FB55" s="31"/>
      <c r="FC55" s="31"/>
      <c r="FD55" s="31"/>
      <c r="FE55" s="31"/>
      <c r="FF55" s="31"/>
      <c r="FG55" s="31"/>
      <c r="FH55" s="31"/>
      <c r="FI55" s="31"/>
      <c r="FJ55" s="31"/>
      <c r="FK55" s="31"/>
      <c r="FL55" s="31"/>
      <c r="FM55" s="31"/>
      <c r="FN55" s="31"/>
      <c r="FO55" s="31"/>
      <c r="FP55" s="31"/>
      <c r="FQ55" s="31"/>
      <c r="FR55" s="31"/>
      <c r="FS55" s="31"/>
      <c r="FT55" s="31"/>
      <c r="FU55" s="31"/>
      <c r="FV55" s="31"/>
      <c r="FW55" s="31"/>
      <c r="FX55" s="31"/>
      <c r="FY55" s="31"/>
      <c r="FZ55" s="31"/>
      <c r="GA55" s="31"/>
      <c r="GB55" s="31"/>
      <c r="GC55" s="31"/>
      <c r="GD55" s="31"/>
      <c r="GE55" s="31"/>
      <c r="GF55" s="31"/>
      <c r="GG55" s="31"/>
      <c r="GH55" s="31"/>
      <c r="GI55" s="31"/>
      <c r="GJ55" s="31"/>
      <c r="GK55" s="31"/>
      <c r="GL55" s="31"/>
      <c r="GM55" s="31"/>
      <c r="GN55" s="31"/>
      <c r="GO55" s="31"/>
      <c r="GP55" s="31"/>
      <c r="GQ55" s="31"/>
      <c r="GR55" s="31"/>
      <c r="GS55" s="31"/>
      <c r="GT55" s="31"/>
      <c r="GU55" s="31"/>
      <c r="GV55" s="31"/>
      <c r="GW55" s="31"/>
      <c r="GX55" s="31"/>
      <c r="GY55" s="31"/>
      <c r="GZ55" s="31"/>
      <c r="HA55" s="31"/>
      <c r="HB55" s="31"/>
      <c r="HC55" s="31"/>
      <c r="HD55" s="31"/>
      <c r="HE55" s="31"/>
      <c r="HF55" s="31"/>
      <c r="HG55" s="31"/>
      <c r="HH55" s="31"/>
      <c r="HI55" s="31"/>
      <c r="HJ55" s="31"/>
      <c r="HK55" s="31"/>
      <c r="HL55" s="31"/>
      <c r="HM55" s="31"/>
      <c r="HN55" s="31"/>
      <c r="HO55" s="31"/>
      <c r="HP55" s="31"/>
      <c r="HQ55" s="31"/>
      <c r="HR55" s="31"/>
      <c r="HS55" s="31"/>
      <c r="HT55" s="31"/>
      <c r="HU55" s="31"/>
      <c r="HV55" s="31"/>
      <c r="HW55" s="31"/>
      <c r="HX55" s="31"/>
      <c r="HY55" s="31"/>
      <c r="HZ55" s="31"/>
      <c r="IA55" s="31"/>
      <c r="IB55" s="31"/>
      <c r="IC55" s="31"/>
      <c r="ID55" s="31"/>
      <c r="IE55" s="31"/>
      <c r="IF55" s="31"/>
      <c r="IG55" s="31"/>
      <c r="IH55" s="31"/>
      <c r="II55" s="31"/>
      <c r="IJ55" s="31"/>
      <c r="IK55" s="31"/>
      <c r="IL55" s="31"/>
      <c r="IM55" s="31"/>
      <c r="IN55" s="31"/>
      <c r="IO55" s="31"/>
      <c r="IP55" s="31"/>
      <c r="IQ55" s="31"/>
      <c r="IR55" s="31"/>
      <c r="IS55" s="31"/>
      <c r="IT55" s="31"/>
      <c r="IU55" s="31"/>
      <c r="IV55" s="31"/>
      <c r="IW55" s="31"/>
      <c r="IX55" s="31"/>
      <c r="IY55" s="31"/>
      <c r="IZ55" s="31"/>
      <c r="JA55" s="31"/>
      <c r="JB55" s="31"/>
      <c r="JC55" s="31"/>
      <c r="JD55" s="31"/>
      <c r="JE55" s="31"/>
      <c r="JF55" s="31"/>
      <c r="JG55" s="31"/>
      <c r="JH55" s="31"/>
      <c r="JI55" s="31"/>
      <c r="JJ55" s="31"/>
      <c r="JK55" s="31"/>
      <c r="JL55" s="31"/>
      <c r="JM55" s="31"/>
      <c r="JN55" s="31"/>
      <c r="JO55" s="31"/>
      <c r="JP55" s="31"/>
      <c r="JQ55" s="31"/>
      <c r="JR55" s="31"/>
      <c r="JS55" s="31"/>
      <c r="JT55" s="31"/>
      <c r="JU55" s="31"/>
      <c r="JV55" s="31"/>
      <c r="JW55" s="31"/>
      <c r="JX55" s="31"/>
      <c r="JY55" s="31"/>
      <c r="JZ55" s="31"/>
      <c r="KA55" s="31"/>
      <c r="KB55" s="31"/>
      <c r="KC55" s="31"/>
      <c r="KD55" s="31"/>
      <c r="KE55" s="31"/>
      <c r="KF55" s="31"/>
      <c r="KG55" s="31"/>
      <c r="KH55" s="31"/>
      <c r="KI55" s="31"/>
      <c r="KJ55" s="31"/>
      <c r="KK55" s="31"/>
      <c r="KL55" s="31"/>
      <c r="KM55" s="31"/>
      <c r="KN55" s="31"/>
      <c r="KO55" s="31"/>
      <c r="KP55" s="31"/>
      <c r="KQ55" s="31"/>
      <c r="KR55" s="31"/>
      <c r="KS55" s="31"/>
      <c r="KT55" s="31"/>
      <c r="KU55" s="31"/>
      <c r="KV55" s="31"/>
      <c r="KW55" s="31"/>
      <c r="KX55" s="31"/>
      <c r="KY55" s="31"/>
      <c r="KZ55" s="31"/>
      <c r="LA55" s="31"/>
      <c r="LB55" s="31"/>
      <c r="LC55" s="31"/>
      <c r="LD55" s="31"/>
      <c r="LE55" s="31"/>
      <c r="LF55" s="31"/>
      <c r="LG55" s="31"/>
      <c r="LH55" s="31"/>
      <c r="LI55" s="31"/>
      <c r="LJ55" s="31"/>
      <c r="LK55" s="31"/>
      <c r="LL55" s="31"/>
      <c r="LM55" s="31"/>
      <c r="LN55" s="31"/>
      <c r="LO55" s="31"/>
      <c r="LP55" s="31"/>
      <c r="LQ55" s="31"/>
      <c r="LR55" s="31"/>
      <c r="LS55" s="31"/>
      <c r="LT55" s="31"/>
      <c r="LU55" s="31"/>
      <c r="LV55" s="31"/>
      <c r="LW55" s="31"/>
      <c r="LX55" s="31"/>
      <c r="LY55" s="31"/>
      <c r="LZ55" s="31"/>
      <c r="MA55" s="31"/>
      <c r="MB55" s="31"/>
      <c r="MC55" s="31"/>
      <c r="MD55" s="31"/>
      <c r="ME55" s="31"/>
      <c r="MF55" s="31"/>
      <c r="MG55" s="31"/>
      <c r="MH55" s="31"/>
      <c r="MI55" s="31"/>
      <c r="MJ55" s="31"/>
      <c r="MK55" s="31"/>
      <c r="ML55" s="31"/>
      <c r="MM55" s="31"/>
      <c r="MN55" s="31"/>
      <c r="MO55" s="31"/>
      <c r="MP55" s="31"/>
      <c r="MQ55" s="31"/>
      <c r="MR55" s="31"/>
      <c r="MS55" s="31"/>
      <c r="MT55" s="31"/>
      <c r="MU55" s="31"/>
      <c r="MV55" s="31"/>
      <c r="MW55" s="31"/>
      <c r="MX55" s="31"/>
      <c r="MY55" s="31"/>
      <c r="MZ55" s="31"/>
      <c r="NA55" s="31"/>
      <c r="NB55" s="31"/>
      <c r="NC55" s="31"/>
      <c r="ND55" s="31"/>
      <c r="NE55" s="31"/>
      <c r="NF55" s="31"/>
      <c r="NG55" s="31"/>
      <c r="NH55" s="31"/>
      <c r="NI55" s="31"/>
      <c r="NJ55" s="31"/>
      <c r="NK55" s="31"/>
      <c r="NL55" s="31"/>
      <c r="NM55" s="31"/>
      <c r="NN55" s="31"/>
      <c r="NO55" s="31"/>
      <c r="NP55" s="31"/>
      <c r="NQ55" s="31"/>
      <c r="NR55" s="31"/>
      <c r="NS55" s="31"/>
      <c r="NT55" s="31"/>
      <c r="NU55" s="31"/>
      <c r="NV55" s="31"/>
      <c r="NW55" s="31"/>
      <c r="NX55" s="31"/>
      <c r="NY55" s="31"/>
      <c r="NZ55" s="31"/>
      <c r="OA55" s="31"/>
      <c r="OB55" s="31"/>
      <c r="OC55" s="31"/>
      <c r="OD55" s="31"/>
      <c r="OE55" s="31"/>
      <c r="OF55" s="31"/>
      <c r="OG55" s="31"/>
      <c r="OH55" s="31"/>
      <c r="OI55" s="31"/>
      <c r="OJ55" s="31"/>
      <c r="OK55" s="31"/>
      <c r="OL55" s="31"/>
      <c r="OM55" s="31"/>
      <c r="ON55" s="31"/>
      <c r="OO55" s="31"/>
      <c r="OP55" s="31"/>
      <c r="OQ55" s="31"/>
      <c r="OR55" s="31"/>
      <c r="OS55" s="31"/>
      <c r="OT55" s="31"/>
      <c r="OU55" s="31"/>
      <c r="OV55" s="31"/>
      <c r="OW55" s="31"/>
      <c r="OX55" s="31"/>
      <c r="OY55" s="31"/>
      <c r="OZ55" s="31"/>
      <c r="PA55" s="31"/>
      <c r="PB55" s="31"/>
      <c r="PC55" s="31"/>
      <c r="PD55" s="31"/>
      <c r="PE55" s="31"/>
      <c r="PF55" s="31"/>
      <c r="PG55" s="31"/>
      <c r="PH55" s="31"/>
      <c r="PI55" s="31"/>
      <c r="PJ55" s="31"/>
      <c r="PK55" s="31"/>
      <c r="PL55" s="31"/>
      <c r="PM55" s="31"/>
      <c r="PN55" s="31"/>
      <c r="PO55" s="31"/>
      <c r="PP55" s="31"/>
      <c r="PQ55" s="31"/>
      <c r="PR55" s="31"/>
      <c r="PS55" s="31"/>
      <c r="PT55" s="31"/>
      <c r="PU55" s="31"/>
      <c r="PV55" s="31"/>
      <c r="PW55" s="31"/>
      <c r="PX55" s="31"/>
      <c r="PY55" s="31"/>
      <c r="PZ55" s="31"/>
      <c r="QA55" s="31"/>
      <c r="QB55" s="31"/>
      <c r="QC55" s="31"/>
    </row>
    <row r="56" spans="1:445">
      <c r="A56" s="36" t="s">
        <v>1301</v>
      </c>
      <c r="B56" s="33" t="s">
        <v>27</v>
      </c>
      <c r="C56" s="33">
        <v>66</v>
      </c>
      <c r="D56" s="33" t="s">
        <v>31</v>
      </c>
      <c r="E56" s="33">
        <v>120</v>
      </c>
      <c r="F56" s="33">
        <v>425</v>
      </c>
      <c r="G56" s="33">
        <v>65</v>
      </c>
      <c r="H56" s="33"/>
      <c r="I56" s="33">
        <v>45</v>
      </c>
      <c r="J56" s="33">
        <v>60</v>
      </c>
      <c r="K56" s="33">
        <v>60</v>
      </c>
      <c r="L56" s="33">
        <v>60</v>
      </c>
      <c r="M56" s="33">
        <v>60</v>
      </c>
      <c r="N56" s="33">
        <v>60</v>
      </c>
      <c r="O56" s="33">
        <v>60</v>
      </c>
      <c r="P56" s="33">
        <v>75</v>
      </c>
      <c r="Q56" s="33"/>
      <c r="R56" s="33"/>
      <c r="S56" s="33"/>
      <c r="T56" s="20">
        <f t="shared" si="1"/>
        <v>545</v>
      </c>
      <c r="U56" s="20">
        <f t="shared" si="2"/>
        <v>0</v>
      </c>
      <c r="V56" s="34">
        <f t="shared" si="3"/>
        <v>1</v>
      </c>
      <c r="W56" s="37"/>
      <c r="X56" s="35" t="str">
        <f t="shared" si="5"/>
        <v/>
      </c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  <c r="EQ56" s="31"/>
      <c r="ER56" s="31"/>
      <c r="ES56" s="31"/>
      <c r="ET56" s="31"/>
      <c r="EU56" s="31"/>
      <c r="EV56" s="31"/>
      <c r="EW56" s="31"/>
      <c r="EX56" s="31"/>
      <c r="EY56" s="31"/>
      <c r="EZ56" s="31"/>
      <c r="FA56" s="31"/>
      <c r="FB56" s="31"/>
      <c r="FC56" s="31"/>
      <c r="FD56" s="31"/>
      <c r="FE56" s="31"/>
      <c r="FF56" s="31"/>
      <c r="FG56" s="31"/>
      <c r="FH56" s="31"/>
      <c r="FI56" s="31"/>
      <c r="FJ56" s="31"/>
      <c r="FK56" s="31"/>
      <c r="FL56" s="31"/>
      <c r="FM56" s="31"/>
      <c r="FN56" s="31"/>
      <c r="FO56" s="31"/>
      <c r="FP56" s="31"/>
      <c r="FQ56" s="31"/>
      <c r="FR56" s="31"/>
      <c r="FS56" s="31"/>
      <c r="FT56" s="31"/>
      <c r="FU56" s="31"/>
      <c r="FV56" s="31"/>
      <c r="FW56" s="31"/>
      <c r="FX56" s="31"/>
      <c r="FY56" s="31"/>
      <c r="FZ56" s="31"/>
      <c r="GA56" s="31"/>
      <c r="GB56" s="31"/>
      <c r="GC56" s="31"/>
      <c r="GD56" s="31"/>
      <c r="GE56" s="31"/>
      <c r="GF56" s="31"/>
      <c r="GG56" s="31"/>
      <c r="GH56" s="31"/>
      <c r="GI56" s="31"/>
      <c r="GJ56" s="31"/>
      <c r="GK56" s="31"/>
      <c r="GL56" s="31"/>
      <c r="GM56" s="31"/>
      <c r="GN56" s="31"/>
      <c r="GO56" s="31"/>
      <c r="GP56" s="31"/>
      <c r="GQ56" s="31"/>
      <c r="GR56" s="31"/>
      <c r="GS56" s="31"/>
      <c r="GT56" s="31"/>
      <c r="GU56" s="31"/>
      <c r="GV56" s="31"/>
      <c r="GW56" s="31"/>
      <c r="GX56" s="31"/>
      <c r="GY56" s="31"/>
      <c r="GZ56" s="31"/>
      <c r="HA56" s="31"/>
      <c r="HB56" s="31"/>
      <c r="HC56" s="31"/>
      <c r="HD56" s="31"/>
      <c r="HE56" s="31"/>
      <c r="HF56" s="31"/>
      <c r="HG56" s="31"/>
      <c r="HH56" s="31"/>
      <c r="HI56" s="31"/>
      <c r="HJ56" s="31"/>
      <c r="HK56" s="31"/>
      <c r="HL56" s="31"/>
      <c r="HM56" s="31"/>
      <c r="HN56" s="31"/>
      <c r="HO56" s="31"/>
      <c r="HP56" s="31"/>
      <c r="HQ56" s="31"/>
      <c r="HR56" s="31"/>
      <c r="HS56" s="31"/>
      <c r="HT56" s="31"/>
      <c r="HU56" s="31"/>
      <c r="HV56" s="31"/>
      <c r="HW56" s="31"/>
      <c r="HX56" s="31"/>
      <c r="HY56" s="31"/>
      <c r="HZ56" s="31"/>
      <c r="IA56" s="31"/>
      <c r="IB56" s="31"/>
      <c r="IC56" s="31"/>
      <c r="ID56" s="31"/>
      <c r="IE56" s="31"/>
      <c r="IF56" s="31"/>
      <c r="IG56" s="31"/>
      <c r="IH56" s="31"/>
      <c r="II56" s="31"/>
      <c r="IJ56" s="31"/>
      <c r="IK56" s="31"/>
      <c r="IL56" s="31"/>
      <c r="IM56" s="31"/>
      <c r="IN56" s="31"/>
      <c r="IO56" s="31"/>
      <c r="IP56" s="31"/>
      <c r="IQ56" s="31"/>
      <c r="IR56" s="31"/>
      <c r="IS56" s="31"/>
      <c r="IT56" s="31"/>
      <c r="IU56" s="31"/>
      <c r="IV56" s="31"/>
      <c r="IW56" s="31"/>
      <c r="IX56" s="31"/>
      <c r="IY56" s="31"/>
      <c r="IZ56" s="31"/>
      <c r="JA56" s="31"/>
      <c r="JB56" s="31"/>
      <c r="JC56" s="31"/>
      <c r="JD56" s="31"/>
      <c r="JE56" s="31"/>
      <c r="JF56" s="31"/>
      <c r="JG56" s="31"/>
      <c r="JH56" s="31"/>
      <c r="JI56" s="31"/>
      <c r="JJ56" s="31"/>
      <c r="JK56" s="31"/>
      <c r="JL56" s="31"/>
      <c r="JM56" s="31"/>
      <c r="JN56" s="31"/>
      <c r="JO56" s="31"/>
      <c r="JP56" s="31"/>
      <c r="JQ56" s="31"/>
      <c r="JR56" s="31"/>
      <c r="JS56" s="31"/>
      <c r="JT56" s="31"/>
      <c r="JU56" s="31"/>
      <c r="JV56" s="31"/>
      <c r="JW56" s="31"/>
      <c r="JX56" s="31"/>
      <c r="JY56" s="31"/>
      <c r="JZ56" s="31"/>
      <c r="KA56" s="31"/>
      <c r="KB56" s="31"/>
      <c r="KC56" s="31"/>
      <c r="KD56" s="31"/>
      <c r="KE56" s="31"/>
      <c r="KF56" s="31"/>
      <c r="KG56" s="31"/>
      <c r="KH56" s="31"/>
      <c r="KI56" s="31"/>
      <c r="KJ56" s="31"/>
      <c r="KK56" s="31"/>
      <c r="KL56" s="31"/>
      <c r="KM56" s="31"/>
      <c r="KN56" s="31"/>
      <c r="KO56" s="31"/>
      <c r="KP56" s="31"/>
      <c r="KQ56" s="31"/>
      <c r="KR56" s="31"/>
      <c r="KS56" s="31"/>
      <c r="KT56" s="31"/>
      <c r="KU56" s="31"/>
      <c r="KV56" s="31"/>
      <c r="KW56" s="31"/>
      <c r="KX56" s="31"/>
      <c r="KY56" s="31"/>
      <c r="KZ56" s="31"/>
      <c r="LA56" s="31"/>
      <c r="LB56" s="31"/>
      <c r="LC56" s="31"/>
      <c r="LD56" s="31"/>
      <c r="LE56" s="31"/>
      <c r="LF56" s="31"/>
      <c r="LG56" s="31"/>
      <c r="LH56" s="31"/>
      <c r="LI56" s="31"/>
      <c r="LJ56" s="31"/>
      <c r="LK56" s="31"/>
      <c r="LL56" s="31"/>
      <c r="LM56" s="31"/>
      <c r="LN56" s="31"/>
      <c r="LO56" s="31"/>
      <c r="LP56" s="31"/>
      <c r="LQ56" s="31"/>
      <c r="LR56" s="31"/>
      <c r="LS56" s="31"/>
      <c r="LT56" s="31"/>
      <c r="LU56" s="31"/>
      <c r="LV56" s="31"/>
      <c r="LW56" s="31"/>
      <c r="LX56" s="31"/>
      <c r="LY56" s="31"/>
      <c r="LZ56" s="31"/>
      <c r="MA56" s="31"/>
      <c r="MB56" s="31"/>
      <c r="MC56" s="31"/>
      <c r="MD56" s="31"/>
      <c r="ME56" s="31"/>
      <c r="MF56" s="31"/>
      <c r="MG56" s="31"/>
      <c r="MH56" s="31"/>
      <c r="MI56" s="31"/>
      <c r="MJ56" s="31"/>
      <c r="MK56" s="31"/>
      <c r="ML56" s="31"/>
      <c r="MM56" s="31"/>
      <c r="MN56" s="31"/>
      <c r="MO56" s="31"/>
      <c r="MP56" s="31"/>
      <c r="MQ56" s="31"/>
      <c r="MR56" s="31"/>
      <c r="MS56" s="31"/>
      <c r="MT56" s="31"/>
      <c r="MU56" s="31"/>
      <c r="MV56" s="31"/>
      <c r="MW56" s="31"/>
      <c r="MX56" s="31"/>
      <c r="MY56" s="31"/>
      <c r="MZ56" s="31"/>
      <c r="NA56" s="31"/>
      <c r="NB56" s="31"/>
      <c r="NC56" s="31"/>
      <c r="ND56" s="31"/>
      <c r="NE56" s="31"/>
      <c r="NF56" s="31"/>
      <c r="NG56" s="31"/>
      <c r="NH56" s="31"/>
      <c r="NI56" s="31"/>
      <c r="NJ56" s="31"/>
      <c r="NK56" s="31"/>
      <c r="NL56" s="31"/>
      <c r="NM56" s="31"/>
      <c r="NN56" s="31"/>
      <c r="NO56" s="31"/>
      <c r="NP56" s="31"/>
      <c r="NQ56" s="31"/>
      <c r="NR56" s="31"/>
      <c r="NS56" s="31"/>
      <c r="NT56" s="31"/>
      <c r="NU56" s="31"/>
      <c r="NV56" s="31"/>
      <c r="NW56" s="31"/>
      <c r="NX56" s="31"/>
      <c r="NY56" s="31"/>
      <c r="NZ56" s="31"/>
      <c r="OA56" s="31"/>
      <c r="OB56" s="31"/>
      <c r="OC56" s="31"/>
      <c r="OD56" s="31"/>
      <c r="OE56" s="31"/>
      <c r="OF56" s="31"/>
      <c r="OG56" s="31"/>
      <c r="OH56" s="31"/>
      <c r="OI56" s="31"/>
      <c r="OJ56" s="31"/>
      <c r="OK56" s="31"/>
      <c r="OL56" s="31"/>
      <c r="OM56" s="31"/>
      <c r="ON56" s="31"/>
      <c r="OO56" s="31"/>
      <c r="OP56" s="31"/>
      <c r="OQ56" s="31"/>
      <c r="OR56" s="31"/>
      <c r="OS56" s="31"/>
      <c r="OT56" s="31"/>
      <c r="OU56" s="31"/>
      <c r="OV56" s="31"/>
      <c r="OW56" s="31"/>
      <c r="OX56" s="31"/>
      <c r="OY56" s="31"/>
      <c r="OZ56" s="31"/>
      <c r="PA56" s="31"/>
      <c r="PB56" s="31"/>
      <c r="PC56" s="31"/>
      <c r="PD56" s="31"/>
      <c r="PE56" s="31"/>
      <c r="PF56" s="31"/>
      <c r="PG56" s="31"/>
      <c r="PH56" s="31"/>
      <c r="PI56" s="31"/>
      <c r="PJ56" s="31"/>
      <c r="PK56" s="31"/>
      <c r="PL56" s="31"/>
      <c r="PM56" s="31"/>
      <c r="PN56" s="31"/>
      <c r="PO56" s="31"/>
      <c r="PP56" s="31"/>
      <c r="PQ56" s="31"/>
      <c r="PR56" s="31"/>
      <c r="PS56" s="31"/>
      <c r="PT56" s="31"/>
      <c r="PU56" s="31"/>
      <c r="PV56" s="31"/>
      <c r="PW56" s="31"/>
      <c r="PX56" s="31"/>
      <c r="PY56" s="31"/>
      <c r="PZ56" s="31"/>
      <c r="QA56" s="31"/>
      <c r="QB56" s="31"/>
      <c r="QC56" s="31"/>
    </row>
    <row r="57" spans="1:445">
      <c r="A57" s="36" t="s">
        <v>119</v>
      </c>
      <c r="B57" s="33" t="s">
        <v>27</v>
      </c>
      <c r="C57" s="33"/>
      <c r="D57" s="33" t="s">
        <v>64</v>
      </c>
      <c r="E57" s="33"/>
      <c r="F57" s="33">
        <v>745</v>
      </c>
      <c r="G57" s="33">
        <v>65</v>
      </c>
      <c r="H57" s="33"/>
      <c r="I57" s="33">
        <v>85</v>
      </c>
      <c r="J57" s="33">
        <v>85</v>
      </c>
      <c r="K57" s="33">
        <v>85</v>
      </c>
      <c r="L57" s="33">
        <v>85</v>
      </c>
      <c r="M57" s="33">
        <v>85</v>
      </c>
      <c r="N57" s="33">
        <v>85</v>
      </c>
      <c r="O57" s="33">
        <v>85</v>
      </c>
      <c r="P57" s="33">
        <v>85</v>
      </c>
      <c r="Q57" s="33"/>
      <c r="R57" s="33"/>
      <c r="S57" s="33"/>
      <c r="T57" s="20">
        <f t="shared" si="1"/>
        <v>745</v>
      </c>
      <c r="U57" s="20">
        <f t="shared" si="2"/>
        <v>0</v>
      </c>
      <c r="V57" s="34">
        <f t="shared" si="3"/>
        <v>1</v>
      </c>
      <c r="W57" s="37"/>
      <c r="X57" s="35" t="str">
        <f t="shared" si="5"/>
        <v/>
      </c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  <c r="EQ57" s="31"/>
      <c r="ER57" s="31"/>
      <c r="ES57" s="31"/>
      <c r="ET57" s="31"/>
      <c r="EU57" s="31"/>
      <c r="EV57" s="31"/>
      <c r="EW57" s="31"/>
      <c r="EX57" s="31"/>
      <c r="EY57" s="31"/>
      <c r="EZ57" s="31"/>
      <c r="FA57" s="31"/>
      <c r="FB57" s="31"/>
      <c r="FC57" s="31"/>
      <c r="FD57" s="31"/>
      <c r="FE57" s="31"/>
      <c r="FF57" s="31"/>
      <c r="FG57" s="31"/>
      <c r="FH57" s="31"/>
      <c r="FI57" s="31"/>
      <c r="FJ57" s="31"/>
      <c r="FK57" s="31"/>
      <c r="FL57" s="31"/>
      <c r="FM57" s="31"/>
      <c r="FN57" s="31"/>
      <c r="FO57" s="31"/>
      <c r="FP57" s="31"/>
      <c r="FQ57" s="31"/>
      <c r="FR57" s="31"/>
      <c r="FS57" s="31"/>
      <c r="FT57" s="31"/>
      <c r="FU57" s="31"/>
      <c r="FV57" s="31"/>
      <c r="FW57" s="31"/>
      <c r="FX57" s="31"/>
      <c r="FY57" s="31"/>
      <c r="FZ57" s="31"/>
      <c r="GA57" s="31"/>
      <c r="GB57" s="31"/>
      <c r="GC57" s="31"/>
      <c r="GD57" s="31"/>
      <c r="GE57" s="31"/>
      <c r="GF57" s="31"/>
      <c r="GG57" s="31"/>
      <c r="GH57" s="31"/>
      <c r="GI57" s="31"/>
      <c r="GJ57" s="31"/>
      <c r="GK57" s="31"/>
      <c r="GL57" s="31"/>
      <c r="GM57" s="31"/>
      <c r="GN57" s="31"/>
      <c r="GO57" s="31"/>
      <c r="GP57" s="31"/>
      <c r="GQ57" s="31"/>
      <c r="GR57" s="31"/>
      <c r="GS57" s="31"/>
      <c r="GT57" s="31"/>
      <c r="GU57" s="31"/>
      <c r="GV57" s="31"/>
      <c r="GW57" s="31"/>
      <c r="GX57" s="31"/>
      <c r="GY57" s="31"/>
      <c r="GZ57" s="31"/>
      <c r="HA57" s="31"/>
      <c r="HB57" s="31"/>
      <c r="HC57" s="31"/>
      <c r="HD57" s="31"/>
      <c r="HE57" s="31"/>
      <c r="HF57" s="31"/>
      <c r="HG57" s="31"/>
      <c r="HH57" s="31"/>
      <c r="HI57" s="31"/>
      <c r="HJ57" s="31"/>
      <c r="HK57" s="31"/>
      <c r="HL57" s="31"/>
      <c r="HM57" s="31"/>
      <c r="HN57" s="31"/>
      <c r="HO57" s="31"/>
      <c r="HP57" s="31"/>
      <c r="HQ57" s="31"/>
      <c r="HR57" s="31"/>
      <c r="HS57" s="31"/>
      <c r="HT57" s="31"/>
      <c r="HU57" s="31"/>
      <c r="HV57" s="31"/>
      <c r="HW57" s="31"/>
      <c r="HX57" s="31"/>
      <c r="HY57" s="31"/>
      <c r="HZ57" s="31"/>
      <c r="IA57" s="31"/>
      <c r="IB57" s="31"/>
      <c r="IC57" s="31"/>
      <c r="ID57" s="31"/>
      <c r="IE57" s="31"/>
      <c r="IF57" s="31"/>
      <c r="IG57" s="31"/>
      <c r="IH57" s="31"/>
      <c r="II57" s="31"/>
      <c r="IJ57" s="31"/>
      <c r="IK57" s="31"/>
      <c r="IL57" s="31"/>
      <c r="IM57" s="31"/>
      <c r="IN57" s="31"/>
      <c r="IO57" s="31"/>
      <c r="IP57" s="31"/>
      <c r="IQ57" s="31"/>
      <c r="IR57" s="31"/>
      <c r="IS57" s="31"/>
      <c r="IT57" s="31"/>
      <c r="IU57" s="31"/>
      <c r="IV57" s="31"/>
      <c r="IW57" s="31"/>
      <c r="IX57" s="31"/>
      <c r="IY57" s="31"/>
      <c r="IZ57" s="31"/>
      <c r="JA57" s="31"/>
      <c r="JB57" s="31"/>
      <c r="JC57" s="31"/>
      <c r="JD57" s="31"/>
      <c r="JE57" s="31"/>
      <c r="JF57" s="31"/>
      <c r="JG57" s="31"/>
      <c r="JH57" s="31"/>
      <c r="JI57" s="31"/>
      <c r="JJ57" s="31"/>
      <c r="JK57" s="31"/>
      <c r="JL57" s="31"/>
      <c r="JM57" s="31"/>
      <c r="JN57" s="31"/>
      <c r="JO57" s="31"/>
      <c r="JP57" s="31"/>
      <c r="JQ57" s="31"/>
      <c r="JR57" s="31"/>
      <c r="JS57" s="31"/>
      <c r="JT57" s="31"/>
      <c r="JU57" s="31"/>
      <c r="JV57" s="31"/>
      <c r="JW57" s="31"/>
      <c r="JX57" s="31"/>
      <c r="JY57" s="31"/>
      <c r="JZ57" s="31"/>
      <c r="KA57" s="31"/>
      <c r="KB57" s="31"/>
      <c r="KC57" s="31"/>
      <c r="KD57" s="31"/>
      <c r="KE57" s="31"/>
      <c r="KF57" s="31"/>
      <c r="KG57" s="31"/>
      <c r="KH57" s="31"/>
      <c r="KI57" s="31"/>
      <c r="KJ57" s="31"/>
      <c r="KK57" s="31"/>
      <c r="KL57" s="31"/>
      <c r="KM57" s="31"/>
      <c r="KN57" s="31"/>
      <c r="KO57" s="31"/>
      <c r="KP57" s="31"/>
      <c r="KQ57" s="31"/>
      <c r="KR57" s="31"/>
      <c r="KS57" s="31"/>
      <c r="KT57" s="31"/>
      <c r="KU57" s="31"/>
      <c r="KV57" s="31"/>
      <c r="KW57" s="31"/>
      <c r="KX57" s="31"/>
      <c r="KY57" s="31"/>
      <c r="KZ57" s="31"/>
      <c r="LA57" s="31"/>
      <c r="LB57" s="31"/>
      <c r="LC57" s="31"/>
      <c r="LD57" s="31"/>
      <c r="LE57" s="31"/>
      <c r="LF57" s="31"/>
      <c r="LG57" s="31"/>
      <c r="LH57" s="31"/>
      <c r="LI57" s="31"/>
      <c r="LJ57" s="31"/>
      <c r="LK57" s="31"/>
      <c r="LL57" s="31"/>
      <c r="LM57" s="31"/>
      <c r="LN57" s="31"/>
      <c r="LO57" s="31"/>
      <c r="LP57" s="31"/>
      <c r="LQ57" s="31"/>
      <c r="LR57" s="31"/>
      <c r="LS57" s="31"/>
      <c r="LT57" s="31"/>
      <c r="LU57" s="31"/>
      <c r="LV57" s="31"/>
      <c r="LW57" s="31"/>
      <c r="LX57" s="31"/>
      <c r="LY57" s="31"/>
      <c r="LZ57" s="31"/>
      <c r="MA57" s="31"/>
      <c r="MB57" s="31"/>
      <c r="MC57" s="31"/>
      <c r="MD57" s="31"/>
      <c r="ME57" s="31"/>
      <c r="MF57" s="31"/>
      <c r="MG57" s="31"/>
      <c r="MH57" s="31"/>
      <c r="MI57" s="31"/>
      <c r="MJ57" s="31"/>
      <c r="MK57" s="31"/>
      <c r="ML57" s="31"/>
      <c r="MM57" s="31"/>
      <c r="MN57" s="31"/>
      <c r="MO57" s="31"/>
      <c r="MP57" s="31"/>
      <c r="MQ57" s="31"/>
      <c r="MR57" s="31"/>
      <c r="MS57" s="31"/>
      <c r="MT57" s="31"/>
      <c r="MU57" s="31"/>
      <c r="MV57" s="31"/>
      <c r="MW57" s="31"/>
      <c r="MX57" s="31"/>
      <c r="MY57" s="31"/>
      <c r="MZ57" s="31"/>
      <c r="NA57" s="31"/>
      <c r="NB57" s="31"/>
      <c r="NC57" s="31"/>
      <c r="ND57" s="31"/>
      <c r="NE57" s="31"/>
      <c r="NF57" s="31"/>
      <c r="NG57" s="31"/>
      <c r="NH57" s="31"/>
      <c r="NI57" s="31"/>
      <c r="NJ57" s="31"/>
      <c r="NK57" s="31"/>
      <c r="NL57" s="31"/>
      <c r="NM57" s="31"/>
      <c r="NN57" s="31"/>
      <c r="NO57" s="31"/>
      <c r="NP57" s="31"/>
      <c r="NQ57" s="31"/>
      <c r="NR57" s="31"/>
      <c r="NS57" s="31"/>
      <c r="NT57" s="31"/>
      <c r="NU57" s="31"/>
      <c r="NV57" s="31"/>
      <c r="NW57" s="31"/>
      <c r="NX57" s="31"/>
      <c r="NY57" s="31"/>
      <c r="NZ57" s="31"/>
      <c r="OA57" s="31"/>
      <c r="OB57" s="31"/>
      <c r="OC57" s="31"/>
      <c r="OD57" s="31"/>
      <c r="OE57" s="31"/>
      <c r="OF57" s="31"/>
      <c r="OG57" s="31"/>
      <c r="OH57" s="31"/>
      <c r="OI57" s="31"/>
      <c r="OJ57" s="31"/>
      <c r="OK57" s="31"/>
      <c r="OL57" s="31"/>
      <c r="OM57" s="31"/>
      <c r="ON57" s="31"/>
      <c r="OO57" s="31"/>
      <c r="OP57" s="31"/>
      <c r="OQ57" s="31"/>
      <c r="OR57" s="31"/>
      <c r="OS57" s="31"/>
      <c r="OT57" s="31"/>
      <c r="OU57" s="31"/>
      <c r="OV57" s="31"/>
      <c r="OW57" s="31"/>
      <c r="OX57" s="31"/>
      <c r="OY57" s="31"/>
      <c r="OZ57" s="31"/>
      <c r="PA57" s="31"/>
      <c r="PB57" s="31"/>
      <c r="PC57" s="31"/>
      <c r="PD57" s="31"/>
      <c r="PE57" s="31"/>
      <c r="PF57" s="31"/>
      <c r="PG57" s="31"/>
      <c r="PH57" s="31"/>
      <c r="PI57" s="31"/>
      <c r="PJ57" s="31"/>
      <c r="PK57" s="31"/>
      <c r="PL57" s="31"/>
      <c r="PM57" s="31"/>
      <c r="PN57" s="31"/>
      <c r="PO57" s="31"/>
      <c r="PP57" s="31"/>
      <c r="PQ57" s="31"/>
      <c r="PR57" s="31"/>
      <c r="PS57" s="31"/>
      <c r="PT57" s="31"/>
      <c r="PU57" s="31"/>
      <c r="PV57" s="31"/>
      <c r="PW57" s="31"/>
      <c r="PX57" s="31"/>
      <c r="PY57" s="31"/>
      <c r="PZ57" s="31"/>
      <c r="QA57" s="31"/>
      <c r="QB57" s="31"/>
      <c r="QC57" s="31"/>
    </row>
    <row r="58" spans="1:445">
      <c r="A58" s="36" t="s">
        <v>120</v>
      </c>
      <c r="B58" s="33" t="s">
        <v>27</v>
      </c>
      <c r="C58" s="33"/>
      <c r="D58" s="33" t="s">
        <v>38</v>
      </c>
      <c r="E58" s="33"/>
      <c r="F58" s="33">
        <v>1249</v>
      </c>
      <c r="G58" s="33">
        <v>65</v>
      </c>
      <c r="H58" s="43"/>
      <c r="I58" s="33">
        <v>148</v>
      </c>
      <c r="J58" s="33">
        <v>148</v>
      </c>
      <c r="K58" s="33">
        <v>148</v>
      </c>
      <c r="L58" s="33">
        <v>148</v>
      </c>
      <c r="M58" s="33">
        <v>148</v>
      </c>
      <c r="N58" s="33">
        <v>148</v>
      </c>
      <c r="O58" s="33">
        <v>148</v>
      </c>
      <c r="P58" s="33">
        <v>148</v>
      </c>
      <c r="Q58" s="33"/>
      <c r="R58" s="33"/>
      <c r="S58" s="33"/>
      <c r="T58" s="20">
        <f t="shared" si="1"/>
        <v>1249</v>
      </c>
      <c r="U58" s="20">
        <f t="shared" si="2"/>
        <v>0</v>
      </c>
      <c r="V58" s="34">
        <f t="shared" si="3"/>
        <v>1</v>
      </c>
      <c r="W58" s="37"/>
      <c r="X58" s="35" t="str">
        <f t="shared" si="5"/>
        <v/>
      </c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  <c r="EQ58" s="31"/>
      <c r="ER58" s="31"/>
      <c r="ES58" s="31"/>
      <c r="ET58" s="31"/>
      <c r="EU58" s="31"/>
      <c r="EV58" s="31"/>
      <c r="EW58" s="31"/>
      <c r="EX58" s="31"/>
      <c r="EY58" s="31"/>
      <c r="EZ58" s="31"/>
      <c r="FA58" s="31"/>
      <c r="FB58" s="31"/>
      <c r="FC58" s="31"/>
      <c r="FD58" s="31"/>
      <c r="FE58" s="31"/>
      <c r="FF58" s="31"/>
      <c r="FG58" s="31"/>
      <c r="FH58" s="31"/>
      <c r="FI58" s="31"/>
      <c r="FJ58" s="31"/>
      <c r="FK58" s="31"/>
      <c r="FL58" s="31"/>
      <c r="FM58" s="31"/>
      <c r="FN58" s="31"/>
      <c r="FO58" s="31"/>
      <c r="FP58" s="31"/>
      <c r="FQ58" s="31"/>
      <c r="FR58" s="31"/>
      <c r="FS58" s="31"/>
      <c r="FT58" s="31"/>
      <c r="FU58" s="31"/>
      <c r="FV58" s="31"/>
      <c r="FW58" s="31"/>
      <c r="FX58" s="31"/>
      <c r="FY58" s="31"/>
      <c r="FZ58" s="31"/>
      <c r="GA58" s="31"/>
      <c r="GB58" s="31"/>
      <c r="GC58" s="31"/>
      <c r="GD58" s="31"/>
      <c r="GE58" s="31"/>
      <c r="GF58" s="31"/>
      <c r="GG58" s="31"/>
      <c r="GH58" s="31"/>
      <c r="GI58" s="31"/>
      <c r="GJ58" s="31"/>
      <c r="GK58" s="31"/>
      <c r="GL58" s="31"/>
      <c r="GM58" s="31"/>
      <c r="GN58" s="31"/>
      <c r="GO58" s="31"/>
      <c r="GP58" s="31"/>
      <c r="GQ58" s="31"/>
      <c r="GR58" s="31"/>
      <c r="GS58" s="31"/>
      <c r="GT58" s="31"/>
      <c r="GU58" s="31"/>
      <c r="GV58" s="31"/>
      <c r="GW58" s="31"/>
      <c r="GX58" s="31"/>
      <c r="GY58" s="31"/>
      <c r="GZ58" s="31"/>
      <c r="HA58" s="31"/>
      <c r="HB58" s="31"/>
      <c r="HC58" s="31"/>
      <c r="HD58" s="31"/>
      <c r="HE58" s="31"/>
      <c r="HF58" s="31"/>
      <c r="HG58" s="31"/>
      <c r="HH58" s="31"/>
      <c r="HI58" s="31"/>
      <c r="HJ58" s="31"/>
      <c r="HK58" s="31"/>
      <c r="HL58" s="31"/>
      <c r="HM58" s="31"/>
      <c r="HN58" s="31"/>
      <c r="HO58" s="31"/>
      <c r="HP58" s="31"/>
      <c r="HQ58" s="31"/>
      <c r="HR58" s="31"/>
      <c r="HS58" s="31"/>
      <c r="HT58" s="31"/>
      <c r="HU58" s="31"/>
      <c r="HV58" s="31"/>
      <c r="HW58" s="31"/>
      <c r="HX58" s="31"/>
      <c r="HY58" s="31"/>
      <c r="HZ58" s="31"/>
      <c r="IA58" s="31"/>
      <c r="IB58" s="31"/>
      <c r="IC58" s="31"/>
      <c r="ID58" s="31"/>
      <c r="IE58" s="31"/>
      <c r="IF58" s="31"/>
      <c r="IG58" s="31"/>
      <c r="IH58" s="31"/>
      <c r="II58" s="31"/>
      <c r="IJ58" s="31"/>
      <c r="IK58" s="31"/>
      <c r="IL58" s="31"/>
      <c r="IM58" s="31"/>
      <c r="IN58" s="31"/>
      <c r="IO58" s="31"/>
      <c r="IP58" s="31"/>
      <c r="IQ58" s="31"/>
      <c r="IR58" s="31"/>
      <c r="IS58" s="31"/>
      <c r="IT58" s="31"/>
      <c r="IU58" s="31"/>
      <c r="IV58" s="31"/>
      <c r="IW58" s="31"/>
      <c r="IX58" s="31"/>
      <c r="IY58" s="31"/>
      <c r="IZ58" s="31"/>
      <c r="JA58" s="31"/>
      <c r="JB58" s="31"/>
      <c r="JC58" s="31"/>
      <c r="JD58" s="31"/>
      <c r="JE58" s="31"/>
      <c r="JF58" s="31"/>
      <c r="JG58" s="31"/>
      <c r="JH58" s="31"/>
      <c r="JI58" s="31"/>
      <c r="JJ58" s="31"/>
      <c r="JK58" s="31"/>
      <c r="JL58" s="31"/>
      <c r="JM58" s="31"/>
      <c r="JN58" s="31"/>
      <c r="JO58" s="31"/>
      <c r="JP58" s="31"/>
      <c r="JQ58" s="31"/>
      <c r="JR58" s="31"/>
      <c r="JS58" s="31"/>
      <c r="JT58" s="31"/>
      <c r="JU58" s="31"/>
      <c r="JV58" s="31"/>
      <c r="JW58" s="31"/>
      <c r="JX58" s="31"/>
      <c r="JY58" s="31"/>
      <c r="JZ58" s="31"/>
      <c r="KA58" s="31"/>
      <c r="KB58" s="31"/>
      <c r="KC58" s="31"/>
      <c r="KD58" s="31"/>
      <c r="KE58" s="31"/>
      <c r="KF58" s="31"/>
      <c r="KG58" s="31"/>
      <c r="KH58" s="31"/>
      <c r="KI58" s="31"/>
      <c r="KJ58" s="31"/>
      <c r="KK58" s="31"/>
      <c r="KL58" s="31"/>
      <c r="KM58" s="31"/>
      <c r="KN58" s="31"/>
      <c r="KO58" s="31"/>
      <c r="KP58" s="31"/>
      <c r="KQ58" s="31"/>
      <c r="KR58" s="31"/>
      <c r="KS58" s="31"/>
      <c r="KT58" s="31"/>
      <c r="KU58" s="31"/>
      <c r="KV58" s="31"/>
      <c r="KW58" s="31"/>
      <c r="KX58" s="31"/>
      <c r="KY58" s="31"/>
      <c r="KZ58" s="31"/>
      <c r="LA58" s="31"/>
      <c r="LB58" s="31"/>
      <c r="LC58" s="31"/>
      <c r="LD58" s="31"/>
      <c r="LE58" s="31"/>
      <c r="LF58" s="31"/>
      <c r="LG58" s="31"/>
      <c r="LH58" s="31"/>
      <c r="LI58" s="31"/>
      <c r="LJ58" s="31"/>
      <c r="LK58" s="31"/>
      <c r="LL58" s="31"/>
      <c r="LM58" s="31"/>
      <c r="LN58" s="31"/>
      <c r="LO58" s="31"/>
      <c r="LP58" s="31"/>
      <c r="LQ58" s="31"/>
      <c r="LR58" s="31"/>
      <c r="LS58" s="31"/>
      <c r="LT58" s="31"/>
      <c r="LU58" s="31"/>
      <c r="LV58" s="31"/>
      <c r="LW58" s="31"/>
      <c r="LX58" s="31"/>
      <c r="LY58" s="31"/>
      <c r="LZ58" s="31"/>
      <c r="MA58" s="31"/>
      <c r="MB58" s="31"/>
      <c r="MC58" s="31"/>
      <c r="MD58" s="31"/>
      <c r="ME58" s="31"/>
      <c r="MF58" s="31"/>
      <c r="MG58" s="31"/>
      <c r="MH58" s="31"/>
      <c r="MI58" s="31"/>
      <c r="MJ58" s="31"/>
      <c r="MK58" s="31"/>
      <c r="ML58" s="31"/>
      <c r="MM58" s="31"/>
      <c r="MN58" s="31"/>
      <c r="MO58" s="31"/>
      <c r="MP58" s="31"/>
      <c r="MQ58" s="31"/>
      <c r="MR58" s="31"/>
      <c r="MS58" s="31"/>
      <c r="MT58" s="31"/>
      <c r="MU58" s="31"/>
      <c r="MV58" s="31"/>
      <c r="MW58" s="31"/>
      <c r="MX58" s="31"/>
      <c r="MY58" s="31"/>
      <c r="MZ58" s="31"/>
      <c r="NA58" s="31"/>
      <c r="NB58" s="31"/>
      <c r="NC58" s="31"/>
      <c r="ND58" s="31"/>
      <c r="NE58" s="31"/>
      <c r="NF58" s="31"/>
      <c r="NG58" s="31"/>
      <c r="NH58" s="31"/>
      <c r="NI58" s="31"/>
      <c r="NJ58" s="31"/>
      <c r="NK58" s="31"/>
      <c r="NL58" s="31"/>
      <c r="NM58" s="31"/>
      <c r="NN58" s="31"/>
      <c r="NO58" s="31"/>
      <c r="NP58" s="31"/>
      <c r="NQ58" s="31"/>
      <c r="NR58" s="31"/>
      <c r="NS58" s="31"/>
      <c r="NT58" s="31"/>
      <c r="NU58" s="31"/>
      <c r="NV58" s="31"/>
      <c r="NW58" s="31"/>
      <c r="NX58" s="31"/>
      <c r="NY58" s="31"/>
      <c r="NZ58" s="31"/>
      <c r="OA58" s="31"/>
      <c r="OB58" s="31"/>
      <c r="OC58" s="31"/>
      <c r="OD58" s="31"/>
      <c r="OE58" s="31"/>
      <c r="OF58" s="31"/>
      <c r="OG58" s="31"/>
      <c r="OH58" s="31"/>
      <c r="OI58" s="31"/>
      <c r="OJ58" s="31"/>
      <c r="OK58" s="31"/>
      <c r="OL58" s="31"/>
      <c r="OM58" s="31"/>
      <c r="ON58" s="31"/>
      <c r="OO58" s="31"/>
      <c r="OP58" s="31"/>
      <c r="OQ58" s="31"/>
      <c r="OR58" s="31"/>
      <c r="OS58" s="31"/>
      <c r="OT58" s="31"/>
      <c r="OU58" s="31"/>
      <c r="OV58" s="31"/>
      <c r="OW58" s="31"/>
      <c r="OX58" s="31"/>
      <c r="OY58" s="31"/>
      <c r="OZ58" s="31"/>
      <c r="PA58" s="31"/>
      <c r="PB58" s="31"/>
      <c r="PC58" s="31"/>
      <c r="PD58" s="31"/>
      <c r="PE58" s="31"/>
      <c r="PF58" s="31"/>
      <c r="PG58" s="31"/>
      <c r="PH58" s="31"/>
      <c r="PI58" s="31"/>
      <c r="PJ58" s="31"/>
      <c r="PK58" s="31"/>
      <c r="PL58" s="31"/>
      <c r="PM58" s="31"/>
      <c r="PN58" s="31"/>
      <c r="PO58" s="31"/>
      <c r="PP58" s="31"/>
      <c r="PQ58" s="31"/>
      <c r="PR58" s="31"/>
      <c r="PS58" s="31"/>
      <c r="PT58" s="31"/>
      <c r="PU58" s="31"/>
      <c r="PV58" s="31"/>
      <c r="PW58" s="31"/>
      <c r="PX58" s="31"/>
      <c r="PY58" s="31"/>
      <c r="PZ58" s="31"/>
      <c r="QA58" s="31"/>
      <c r="QB58" s="31"/>
      <c r="QC58" s="31"/>
    </row>
    <row r="59" spans="1:445">
      <c r="A59" s="36" t="s">
        <v>715</v>
      </c>
      <c r="B59" s="33" t="s">
        <v>27</v>
      </c>
      <c r="C59" s="33">
        <v>85</v>
      </c>
      <c r="D59" s="33" t="s">
        <v>180</v>
      </c>
      <c r="E59" s="33"/>
      <c r="F59" s="33">
        <v>665</v>
      </c>
      <c r="G59" s="33">
        <v>65</v>
      </c>
      <c r="H59" s="33"/>
      <c r="I59" s="33">
        <v>75</v>
      </c>
      <c r="J59" s="33">
        <v>75</v>
      </c>
      <c r="K59" s="33">
        <v>75</v>
      </c>
      <c r="L59" s="33">
        <v>75</v>
      </c>
      <c r="M59" s="33">
        <v>75</v>
      </c>
      <c r="N59" s="33">
        <v>75</v>
      </c>
      <c r="O59" s="33">
        <v>75</v>
      </c>
      <c r="P59" s="33">
        <v>75</v>
      </c>
      <c r="Q59" s="33"/>
      <c r="R59" s="33"/>
      <c r="S59" s="33"/>
      <c r="T59" s="20">
        <f t="shared" si="1"/>
        <v>665</v>
      </c>
      <c r="U59" s="20">
        <f t="shared" si="2"/>
        <v>0</v>
      </c>
      <c r="V59" s="34">
        <f t="shared" si="3"/>
        <v>1</v>
      </c>
      <c r="X59" s="35" t="str">
        <f t="shared" si="5"/>
        <v/>
      </c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  <c r="EQ59" s="31"/>
      <c r="ER59" s="31"/>
      <c r="ES59" s="31"/>
      <c r="ET59" s="31"/>
      <c r="EU59" s="31"/>
      <c r="EV59" s="31"/>
      <c r="EW59" s="31"/>
      <c r="EX59" s="31"/>
      <c r="EY59" s="31"/>
      <c r="EZ59" s="31"/>
      <c r="FA59" s="31"/>
      <c r="FB59" s="31"/>
      <c r="FC59" s="31"/>
      <c r="FD59" s="31"/>
      <c r="FE59" s="31"/>
      <c r="FF59" s="31"/>
      <c r="FG59" s="31"/>
      <c r="FH59" s="31"/>
      <c r="FI59" s="31"/>
      <c r="FJ59" s="31"/>
      <c r="FK59" s="31"/>
      <c r="FL59" s="31"/>
      <c r="FM59" s="31"/>
      <c r="FN59" s="31"/>
      <c r="FO59" s="31"/>
      <c r="FP59" s="31"/>
      <c r="FQ59" s="31"/>
      <c r="FR59" s="31"/>
      <c r="FS59" s="31"/>
      <c r="FT59" s="31"/>
      <c r="FU59" s="31"/>
      <c r="FV59" s="31"/>
      <c r="FW59" s="31"/>
      <c r="FX59" s="31"/>
      <c r="FY59" s="31"/>
      <c r="FZ59" s="31"/>
      <c r="GA59" s="31"/>
      <c r="GB59" s="31"/>
      <c r="GC59" s="31"/>
      <c r="GD59" s="31"/>
      <c r="GE59" s="31"/>
      <c r="GF59" s="31"/>
      <c r="GG59" s="31"/>
      <c r="GH59" s="31"/>
      <c r="GI59" s="31"/>
      <c r="GJ59" s="31"/>
      <c r="GK59" s="31"/>
      <c r="GL59" s="31"/>
      <c r="GM59" s="31"/>
      <c r="GN59" s="31"/>
      <c r="GO59" s="31"/>
      <c r="GP59" s="31"/>
      <c r="GQ59" s="31"/>
      <c r="GR59" s="31"/>
      <c r="GS59" s="31"/>
      <c r="GT59" s="31"/>
      <c r="GU59" s="31"/>
      <c r="GV59" s="31"/>
      <c r="GW59" s="31"/>
      <c r="GX59" s="31"/>
      <c r="GY59" s="31"/>
      <c r="GZ59" s="31"/>
      <c r="HA59" s="31"/>
      <c r="HB59" s="31"/>
      <c r="HC59" s="31"/>
      <c r="HD59" s="31"/>
      <c r="HE59" s="31"/>
      <c r="HF59" s="31"/>
      <c r="HG59" s="31"/>
      <c r="HH59" s="31"/>
      <c r="HI59" s="31"/>
      <c r="HJ59" s="31"/>
      <c r="HK59" s="31"/>
      <c r="HL59" s="31"/>
      <c r="HM59" s="31"/>
      <c r="HN59" s="31"/>
      <c r="HO59" s="31"/>
      <c r="HP59" s="31"/>
      <c r="HQ59" s="31"/>
      <c r="HR59" s="31"/>
      <c r="HS59" s="31"/>
      <c r="HT59" s="31"/>
      <c r="HU59" s="31"/>
      <c r="HV59" s="31"/>
      <c r="HW59" s="31"/>
      <c r="HX59" s="31"/>
      <c r="HY59" s="31"/>
      <c r="HZ59" s="31"/>
      <c r="IA59" s="31"/>
      <c r="IB59" s="31"/>
      <c r="IC59" s="31"/>
      <c r="ID59" s="31"/>
      <c r="IE59" s="31"/>
      <c r="IF59" s="31"/>
      <c r="IG59" s="31"/>
      <c r="IH59" s="31"/>
      <c r="II59" s="31"/>
      <c r="IJ59" s="31"/>
      <c r="IK59" s="31"/>
      <c r="IL59" s="31"/>
      <c r="IM59" s="31"/>
      <c r="IN59" s="31"/>
      <c r="IO59" s="31"/>
      <c r="IP59" s="31"/>
      <c r="IQ59" s="31"/>
      <c r="IR59" s="31"/>
      <c r="IS59" s="31"/>
      <c r="IT59" s="31"/>
      <c r="IU59" s="31"/>
      <c r="IV59" s="31"/>
      <c r="IW59" s="31"/>
      <c r="IX59" s="31"/>
      <c r="IY59" s="31"/>
      <c r="IZ59" s="31"/>
      <c r="JA59" s="31"/>
      <c r="JB59" s="31"/>
      <c r="JC59" s="31"/>
      <c r="JD59" s="31"/>
      <c r="JE59" s="31"/>
      <c r="JF59" s="31"/>
      <c r="JG59" s="31"/>
      <c r="JH59" s="31"/>
      <c r="JI59" s="31"/>
      <c r="JJ59" s="31"/>
      <c r="JK59" s="31"/>
      <c r="JL59" s="31"/>
      <c r="JM59" s="31"/>
      <c r="JN59" s="31"/>
      <c r="JO59" s="31"/>
      <c r="JP59" s="31"/>
      <c r="JQ59" s="31"/>
      <c r="JR59" s="31"/>
      <c r="JS59" s="31"/>
      <c r="JT59" s="31"/>
      <c r="JU59" s="31"/>
      <c r="JV59" s="31"/>
      <c r="JW59" s="31"/>
      <c r="JX59" s="31"/>
      <c r="JY59" s="31"/>
      <c r="JZ59" s="31"/>
      <c r="KA59" s="31"/>
      <c r="KB59" s="31"/>
      <c r="KC59" s="31"/>
      <c r="KD59" s="31"/>
      <c r="KE59" s="31"/>
      <c r="KF59" s="31"/>
      <c r="KG59" s="31"/>
      <c r="KH59" s="31"/>
      <c r="KI59" s="31"/>
      <c r="KJ59" s="31"/>
      <c r="KK59" s="31"/>
      <c r="KL59" s="31"/>
      <c r="KM59" s="31"/>
      <c r="KN59" s="31"/>
      <c r="KO59" s="31"/>
      <c r="KP59" s="31"/>
      <c r="KQ59" s="31"/>
      <c r="KR59" s="31"/>
      <c r="KS59" s="31"/>
      <c r="KT59" s="31"/>
      <c r="KU59" s="31"/>
      <c r="KV59" s="31"/>
      <c r="KW59" s="31"/>
      <c r="KX59" s="31"/>
      <c r="KY59" s="31"/>
      <c r="KZ59" s="31"/>
      <c r="LA59" s="31"/>
      <c r="LB59" s="31"/>
      <c r="LC59" s="31"/>
      <c r="LD59" s="31"/>
      <c r="LE59" s="31"/>
      <c r="LF59" s="31"/>
      <c r="LG59" s="31"/>
      <c r="LH59" s="31"/>
      <c r="LI59" s="31"/>
      <c r="LJ59" s="31"/>
      <c r="LK59" s="31"/>
      <c r="LL59" s="31"/>
      <c r="LM59" s="31"/>
      <c r="LN59" s="31"/>
      <c r="LO59" s="31"/>
      <c r="LP59" s="31"/>
      <c r="LQ59" s="31"/>
      <c r="LR59" s="31"/>
      <c r="LS59" s="31"/>
      <c r="LT59" s="31"/>
      <c r="LU59" s="31"/>
      <c r="LV59" s="31"/>
      <c r="LW59" s="31"/>
      <c r="LX59" s="31"/>
      <c r="LY59" s="31"/>
      <c r="LZ59" s="31"/>
      <c r="MA59" s="31"/>
      <c r="MB59" s="31"/>
      <c r="MC59" s="31"/>
      <c r="MD59" s="31"/>
      <c r="ME59" s="31"/>
      <c r="MF59" s="31"/>
      <c r="MG59" s="31"/>
      <c r="MH59" s="31"/>
      <c r="MI59" s="31"/>
      <c r="MJ59" s="31"/>
      <c r="MK59" s="31"/>
      <c r="ML59" s="31"/>
      <c r="MM59" s="31"/>
      <c r="MN59" s="31"/>
      <c r="MO59" s="31"/>
      <c r="MP59" s="31"/>
      <c r="MQ59" s="31"/>
      <c r="MR59" s="31"/>
      <c r="MS59" s="31"/>
      <c r="MT59" s="31"/>
      <c r="MU59" s="31"/>
      <c r="MV59" s="31"/>
      <c r="MW59" s="31"/>
      <c r="MX59" s="31"/>
      <c r="MY59" s="31"/>
      <c r="MZ59" s="31"/>
      <c r="NA59" s="31"/>
      <c r="NB59" s="31"/>
      <c r="NC59" s="31"/>
      <c r="ND59" s="31"/>
      <c r="NE59" s="31"/>
      <c r="NF59" s="31"/>
      <c r="NG59" s="31"/>
      <c r="NH59" s="31"/>
      <c r="NI59" s="31"/>
      <c r="NJ59" s="31"/>
      <c r="NK59" s="31"/>
      <c r="NL59" s="31"/>
      <c r="NM59" s="31"/>
      <c r="NN59" s="31"/>
      <c r="NO59" s="31"/>
      <c r="NP59" s="31"/>
      <c r="NQ59" s="31"/>
      <c r="NR59" s="31"/>
      <c r="NS59" s="31"/>
      <c r="NT59" s="31"/>
      <c r="NU59" s="31"/>
      <c r="NV59" s="31"/>
      <c r="NW59" s="31"/>
      <c r="NX59" s="31"/>
      <c r="NY59" s="31"/>
      <c r="NZ59" s="31"/>
      <c r="OA59" s="31"/>
      <c r="OB59" s="31"/>
      <c r="OC59" s="31"/>
      <c r="OD59" s="31"/>
      <c r="OE59" s="31"/>
      <c r="OF59" s="31"/>
      <c r="OG59" s="31"/>
      <c r="OH59" s="31"/>
      <c r="OI59" s="31"/>
      <c r="OJ59" s="31"/>
      <c r="OK59" s="31"/>
      <c r="OL59" s="31"/>
      <c r="OM59" s="31"/>
      <c r="ON59" s="31"/>
      <c r="OO59" s="31"/>
      <c r="OP59" s="31"/>
      <c r="OQ59" s="31"/>
      <c r="OR59" s="31"/>
      <c r="OS59" s="31"/>
      <c r="OT59" s="31"/>
      <c r="OU59" s="31"/>
      <c r="OV59" s="31"/>
      <c r="OW59" s="31"/>
      <c r="OX59" s="31"/>
      <c r="OY59" s="31"/>
      <c r="OZ59" s="31"/>
      <c r="PA59" s="31"/>
      <c r="PB59" s="31"/>
      <c r="PC59" s="31"/>
      <c r="PD59" s="31"/>
      <c r="PE59" s="31"/>
      <c r="PF59" s="31"/>
      <c r="PG59" s="31"/>
      <c r="PH59" s="31"/>
      <c r="PI59" s="31"/>
      <c r="PJ59" s="31"/>
      <c r="PK59" s="31"/>
      <c r="PL59" s="31"/>
      <c r="PM59" s="31"/>
      <c r="PN59" s="31"/>
      <c r="PO59" s="31"/>
      <c r="PP59" s="31"/>
      <c r="PQ59" s="31"/>
      <c r="PR59" s="31"/>
      <c r="PS59" s="31"/>
      <c r="PT59" s="31"/>
      <c r="PU59" s="31"/>
      <c r="PV59" s="31"/>
      <c r="PW59" s="31"/>
      <c r="PX59" s="31"/>
      <c r="PY59" s="31"/>
      <c r="PZ59" s="31"/>
      <c r="QA59" s="31"/>
      <c r="QB59" s="31"/>
      <c r="QC59" s="31"/>
    </row>
    <row r="60" spans="1:445">
      <c r="A60" s="36" t="s">
        <v>127</v>
      </c>
      <c r="B60" s="33" t="s">
        <v>27</v>
      </c>
      <c r="C60" s="33">
        <v>118</v>
      </c>
      <c r="D60" s="33" t="s">
        <v>28</v>
      </c>
      <c r="E60" s="33"/>
      <c r="F60" s="33">
        <v>1185</v>
      </c>
      <c r="G60" s="33">
        <v>65</v>
      </c>
      <c r="H60" s="33"/>
      <c r="I60" s="33">
        <v>140</v>
      </c>
      <c r="J60" s="33">
        <v>140</v>
      </c>
      <c r="K60" s="33">
        <v>140</v>
      </c>
      <c r="L60" s="33">
        <v>140</v>
      </c>
      <c r="M60" s="33">
        <v>150</v>
      </c>
      <c r="N60" s="33">
        <v>130</v>
      </c>
      <c r="O60" s="33">
        <v>140</v>
      </c>
      <c r="P60" s="33">
        <v>140</v>
      </c>
      <c r="Q60" s="33"/>
      <c r="R60" s="33"/>
      <c r="S60" s="33"/>
      <c r="T60" s="20">
        <f t="shared" si="1"/>
        <v>1185</v>
      </c>
      <c r="U60" s="20">
        <f t="shared" si="2"/>
        <v>0</v>
      </c>
      <c r="V60" s="34">
        <f t="shared" si="3"/>
        <v>1</v>
      </c>
      <c r="X60" s="35" t="str">
        <f t="shared" si="5"/>
        <v/>
      </c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  <c r="IS60" s="31"/>
      <c r="IT60" s="31"/>
      <c r="IU60" s="31"/>
      <c r="IV60" s="31"/>
      <c r="IW60" s="31"/>
      <c r="IX60" s="31"/>
      <c r="IY60" s="31"/>
      <c r="IZ60" s="31"/>
      <c r="JA60" s="31"/>
      <c r="JB60" s="31"/>
      <c r="JC60" s="31"/>
      <c r="JD60" s="31"/>
      <c r="JE60" s="31"/>
      <c r="JF60" s="31"/>
      <c r="JG60" s="31"/>
      <c r="JH60" s="31"/>
      <c r="JI60" s="31"/>
      <c r="JJ60" s="31"/>
      <c r="JK60" s="31"/>
      <c r="JL60" s="31"/>
      <c r="JM60" s="31"/>
      <c r="JN60" s="31"/>
      <c r="JO60" s="31"/>
      <c r="JP60" s="31"/>
      <c r="JQ60" s="31"/>
      <c r="JR60" s="31"/>
      <c r="JS60" s="31"/>
      <c r="JT60" s="31"/>
      <c r="JU60" s="31"/>
      <c r="JV60" s="31"/>
      <c r="JW60" s="31"/>
      <c r="JX60" s="31"/>
      <c r="JY60" s="31"/>
      <c r="JZ60" s="31"/>
      <c r="KA60" s="31"/>
      <c r="KB60" s="31"/>
      <c r="KC60" s="31"/>
      <c r="KD60" s="31"/>
      <c r="KE60" s="31"/>
      <c r="KF60" s="31"/>
      <c r="KG60" s="31"/>
      <c r="KH60" s="31"/>
      <c r="KI60" s="31"/>
      <c r="KJ60" s="31"/>
      <c r="KK60" s="31"/>
      <c r="KL60" s="31"/>
      <c r="KM60" s="31"/>
      <c r="KN60" s="31"/>
      <c r="KO60" s="31"/>
      <c r="KP60" s="31"/>
      <c r="KQ60" s="31"/>
      <c r="KR60" s="31"/>
      <c r="KS60" s="31"/>
      <c r="KT60" s="31"/>
      <c r="KU60" s="31"/>
      <c r="KV60" s="31"/>
      <c r="KW60" s="31"/>
      <c r="KX60" s="31"/>
      <c r="KY60" s="31"/>
      <c r="KZ60" s="31"/>
      <c r="LA60" s="31"/>
      <c r="LB60" s="31"/>
      <c r="LC60" s="31"/>
      <c r="LD60" s="31"/>
      <c r="LE60" s="31"/>
      <c r="LF60" s="31"/>
      <c r="LG60" s="31"/>
      <c r="LH60" s="31"/>
      <c r="LI60" s="31"/>
      <c r="LJ60" s="31"/>
      <c r="LK60" s="31"/>
      <c r="LL60" s="31"/>
      <c r="LM60" s="31"/>
      <c r="LN60" s="31"/>
      <c r="LO60" s="31"/>
      <c r="LP60" s="31"/>
      <c r="LQ60" s="31"/>
      <c r="LR60" s="31"/>
      <c r="LS60" s="31"/>
      <c r="LT60" s="31"/>
      <c r="LU60" s="31"/>
      <c r="LV60" s="31"/>
      <c r="LW60" s="31"/>
      <c r="LX60" s="31"/>
      <c r="LY60" s="31"/>
      <c r="LZ60" s="31"/>
      <c r="MA60" s="31"/>
      <c r="MB60" s="31"/>
      <c r="MC60" s="31"/>
      <c r="MD60" s="31"/>
      <c r="ME60" s="31"/>
      <c r="MF60" s="31"/>
      <c r="MG60" s="31"/>
      <c r="MH60" s="31"/>
      <c r="MI60" s="31"/>
      <c r="MJ60" s="31"/>
      <c r="MK60" s="31"/>
      <c r="ML60" s="31"/>
      <c r="MM60" s="31"/>
      <c r="MN60" s="31"/>
      <c r="MO60" s="31"/>
      <c r="MP60" s="31"/>
      <c r="MQ60" s="31"/>
      <c r="MR60" s="31"/>
      <c r="MS60" s="31"/>
      <c r="MT60" s="31"/>
      <c r="MU60" s="31"/>
      <c r="MV60" s="31"/>
      <c r="MW60" s="31"/>
      <c r="MX60" s="31"/>
      <c r="MY60" s="31"/>
      <c r="MZ60" s="31"/>
      <c r="NA60" s="31"/>
      <c r="NB60" s="31"/>
      <c r="NC60" s="31"/>
      <c r="ND60" s="31"/>
      <c r="NE60" s="31"/>
      <c r="NF60" s="31"/>
      <c r="NG60" s="31"/>
      <c r="NH60" s="31"/>
      <c r="NI60" s="31"/>
      <c r="NJ60" s="31"/>
      <c r="NK60" s="31"/>
      <c r="NL60" s="31"/>
      <c r="NM60" s="31"/>
      <c r="NN60" s="31"/>
      <c r="NO60" s="31"/>
      <c r="NP60" s="31"/>
      <c r="NQ60" s="31"/>
      <c r="NR60" s="31"/>
      <c r="NS60" s="31"/>
      <c r="NT60" s="31"/>
      <c r="NU60" s="31"/>
      <c r="NV60" s="31"/>
      <c r="NW60" s="31"/>
      <c r="NX60" s="31"/>
      <c r="NY60" s="31"/>
      <c r="NZ60" s="31"/>
      <c r="OA60" s="31"/>
      <c r="OB60" s="31"/>
      <c r="OC60" s="31"/>
      <c r="OD60" s="31"/>
      <c r="OE60" s="31"/>
      <c r="OF60" s="31"/>
      <c r="OG60" s="31"/>
      <c r="OH60" s="31"/>
      <c r="OI60" s="31"/>
      <c r="OJ60" s="31"/>
      <c r="OK60" s="31"/>
      <c r="OL60" s="31"/>
      <c r="OM60" s="31"/>
      <c r="ON60" s="31"/>
      <c r="OO60" s="31"/>
      <c r="OP60" s="31"/>
      <c r="OQ60" s="31"/>
      <c r="OR60" s="31"/>
      <c r="OS60" s="31"/>
      <c r="OT60" s="31"/>
      <c r="OU60" s="31"/>
      <c r="OV60" s="31"/>
      <c r="OW60" s="31"/>
      <c r="OX60" s="31"/>
      <c r="OY60" s="31"/>
      <c r="OZ60" s="31"/>
      <c r="PA60" s="31"/>
      <c r="PB60" s="31"/>
      <c r="PC60" s="31"/>
      <c r="PD60" s="31"/>
      <c r="PE60" s="31"/>
      <c r="PF60" s="31"/>
      <c r="PG60" s="31"/>
      <c r="PH60" s="31"/>
      <c r="PI60" s="31"/>
      <c r="PJ60" s="31"/>
      <c r="PK60" s="31"/>
      <c r="PL60" s="31"/>
      <c r="PM60" s="31"/>
      <c r="PN60" s="31"/>
      <c r="PO60" s="31"/>
      <c r="PP60" s="31"/>
      <c r="PQ60" s="31"/>
      <c r="PR60" s="31"/>
      <c r="PS60" s="31"/>
      <c r="PT60" s="31"/>
      <c r="PU60" s="31"/>
      <c r="PV60" s="31"/>
      <c r="PW60" s="31"/>
      <c r="PX60" s="31"/>
      <c r="PY60" s="31"/>
      <c r="PZ60" s="31"/>
      <c r="QA60" s="31"/>
      <c r="QB60" s="31"/>
      <c r="QC60" s="31"/>
    </row>
    <row r="61" spans="1:445">
      <c r="A61" s="36" t="s">
        <v>128</v>
      </c>
      <c r="B61" s="33" t="s">
        <v>27</v>
      </c>
      <c r="C61" s="33">
        <v>107</v>
      </c>
      <c r="D61" s="33" t="s">
        <v>38</v>
      </c>
      <c r="E61" s="33"/>
      <c r="F61" s="33">
        <v>1249</v>
      </c>
      <c r="G61" s="33">
        <v>55</v>
      </c>
      <c r="H61" s="33">
        <v>133</v>
      </c>
      <c r="I61" s="33">
        <v>133</v>
      </c>
      <c r="J61" s="33">
        <v>133</v>
      </c>
      <c r="K61" s="33">
        <v>133</v>
      </c>
      <c r="L61" s="33">
        <v>133</v>
      </c>
      <c r="M61" s="33">
        <v>133</v>
      </c>
      <c r="N61" s="33">
        <v>133</v>
      </c>
      <c r="O61" s="33">
        <v>133</v>
      </c>
      <c r="P61" s="33">
        <v>130</v>
      </c>
      <c r="Q61" s="33"/>
      <c r="R61" s="33"/>
      <c r="S61" s="33"/>
      <c r="T61" s="20">
        <f t="shared" si="1"/>
        <v>1249</v>
      </c>
      <c r="U61" s="20">
        <f t="shared" si="2"/>
        <v>0</v>
      </c>
      <c r="V61" s="34">
        <f t="shared" si="3"/>
        <v>1</v>
      </c>
      <c r="W61" s="37"/>
      <c r="X61" s="35" t="str">
        <f t="shared" si="5"/>
        <v/>
      </c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  <c r="DW61" s="31"/>
      <c r="DX61" s="31"/>
      <c r="DY61" s="31"/>
      <c r="DZ61" s="31"/>
      <c r="EA61" s="31"/>
      <c r="EB61" s="31"/>
      <c r="EC61" s="31"/>
      <c r="ED61" s="31"/>
      <c r="EE61" s="31"/>
      <c r="EF61" s="31"/>
      <c r="EG61" s="31"/>
      <c r="EH61" s="31"/>
      <c r="EI61" s="31"/>
      <c r="EJ61" s="31"/>
      <c r="EK61" s="31"/>
      <c r="EL61" s="31"/>
      <c r="EM61" s="31"/>
      <c r="EN61" s="31"/>
      <c r="EO61" s="31"/>
      <c r="EP61" s="31"/>
      <c r="EQ61" s="31"/>
      <c r="ER61" s="31"/>
      <c r="ES61" s="31"/>
      <c r="ET61" s="31"/>
      <c r="EU61" s="31"/>
      <c r="EV61" s="31"/>
      <c r="EW61" s="31"/>
      <c r="EX61" s="31"/>
      <c r="EY61" s="31"/>
      <c r="EZ61" s="31"/>
      <c r="FA61" s="31"/>
      <c r="FB61" s="31"/>
      <c r="FC61" s="31"/>
      <c r="FD61" s="31"/>
      <c r="FE61" s="31"/>
      <c r="FF61" s="31"/>
      <c r="FG61" s="31"/>
      <c r="FH61" s="31"/>
      <c r="FI61" s="31"/>
      <c r="FJ61" s="31"/>
      <c r="FK61" s="31"/>
      <c r="FL61" s="31"/>
      <c r="FM61" s="31"/>
      <c r="FN61" s="31"/>
      <c r="FO61" s="31"/>
      <c r="FP61" s="31"/>
      <c r="FQ61" s="31"/>
      <c r="FR61" s="31"/>
      <c r="FS61" s="31"/>
      <c r="FT61" s="31"/>
      <c r="FU61" s="31"/>
      <c r="FV61" s="31"/>
      <c r="FW61" s="31"/>
      <c r="FX61" s="31"/>
      <c r="FY61" s="31"/>
      <c r="FZ61" s="31"/>
      <c r="GA61" s="31"/>
      <c r="GB61" s="31"/>
      <c r="GC61" s="31"/>
      <c r="GD61" s="31"/>
      <c r="GE61" s="31"/>
      <c r="GF61" s="31"/>
      <c r="GG61" s="31"/>
      <c r="GH61" s="31"/>
      <c r="GI61" s="31"/>
      <c r="GJ61" s="31"/>
      <c r="GK61" s="31"/>
      <c r="GL61" s="31"/>
      <c r="GM61" s="31"/>
      <c r="GN61" s="31"/>
      <c r="GO61" s="31"/>
      <c r="GP61" s="31"/>
      <c r="GQ61" s="31"/>
      <c r="GR61" s="31"/>
      <c r="GS61" s="31"/>
      <c r="GT61" s="31"/>
      <c r="GU61" s="31"/>
      <c r="GV61" s="31"/>
      <c r="GW61" s="31"/>
      <c r="GX61" s="31"/>
      <c r="GY61" s="31"/>
      <c r="GZ61" s="31"/>
      <c r="HA61" s="31"/>
      <c r="HB61" s="31"/>
      <c r="HC61" s="31"/>
      <c r="HD61" s="31"/>
      <c r="HE61" s="31"/>
      <c r="HF61" s="31"/>
      <c r="HG61" s="31"/>
      <c r="HH61" s="31"/>
      <c r="HI61" s="31"/>
      <c r="HJ61" s="31"/>
      <c r="HK61" s="31"/>
      <c r="HL61" s="31"/>
      <c r="HM61" s="31"/>
      <c r="HN61" s="31"/>
      <c r="HO61" s="31"/>
      <c r="HP61" s="31"/>
      <c r="HQ61" s="31"/>
      <c r="HR61" s="31"/>
      <c r="HS61" s="31"/>
      <c r="HT61" s="31"/>
      <c r="HU61" s="31"/>
      <c r="HV61" s="31"/>
      <c r="HW61" s="31"/>
      <c r="HX61" s="31"/>
      <c r="HY61" s="31"/>
      <c r="HZ61" s="31"/>
      <c r="IA61" s="31"/>
      <c r="IB61" s="31"/>
      <c r="IC61" s="31"/>
      <c r="ID61" s="31"/>
      <c r="IE61" s="31"/>
      <c r="IF61" s="31"/>
      <c r="IG61" s="31"/>
      <c r="IH61" s="31"/>
      <c r="II61" s="31"/>
      <c r="IJ61" s="31"/>
      <c r="IK61" s="31"/>
      <c r="IL61" s="31"/>
      <c r="IM61" s="31"/>
      <c r="IN61" s="31"/>
      <c r="IO61" s="31"/>
      <c r="IP61" s="31"/>
      <c r="IQ61" s="31"/>
      <c r="IR61" s="31"/>
      <c r="IS61" s="31"/>
      <c r="IT61" s="31"/>
      <c r="IU61" s="31"/>
      <c r="IV61" s="31"/>
      <c r="IW61" s="31"/>
      <c r="IX61" s="31"/>
      <c r="IY61" s="31"/>
      <c r="IZ61" s="31"/>
      <c r="JA61" s="31"/>
      <c r="JB61" s="31"/>
      <c r="JC61" s="31"/>
      <c r="JD61" s="31"/>
      <c r="JE61" s="31"/>
      <c r="JF61" s="31"/>
      <c r="JG61" s="31"/>
      <c r="JH61" s="31"/>
      <c r="JI61" s="31"/>
      <c r="JJ61" s="31"/>
      <c r="JK61" s="31"/>
      <c r="JL61" s="31"/>
      <c r="JM61" s="31"/>
      <c r="JN61" s="31"/>
      <c r="JO61" s="31"/>
      <c r="JP61" s="31"/>
      <c r="JQ61" s="31"/>
      <c r="JR61" s="31"/>
      <c r="JS61" s="31"/>
      <c r="JT61" s="31"/>
      <c r="JU61" s="31"/>
      <c r="JV61" s="31"/>
      <c r="JW61" s="31"/>
      <c r="JX61" s="31"/>
      <c r="JY61" s="31"/>
      <c r="JZ61" s="31"/>
      <c r="KA61" s="31"/>
      <c r="KB61" s="31"/>
      <c r="KC61" s="31"/>
      <c r="KD61" s="31"/>
      <c r="KE61" s="31"/>
      <c r="KF61" s="31"/>
      <c r="KG61" s="31"/>
      <c r="KH61" s="31"/>
      <c r="KI61" s="31"/>
      <c r="KJ61" s="31"/>
      <c r="KK61" s="31"/>
      <c r="KL61" s="31"/>
      <c r="KM61" s="31"/>
      <c r="KN61" s="31"/>
      <c r="KO61" s="31"/>
      <c r="KP61" s="31"/>
      <c r="KQ61" s="31"/>
      <c r="KR61" s="31"/>
      <c r="KS61" s="31"/>
      <c r="KT61" s="31"/>
      <c r="KU61" s="31"/>
      <c r="KV61" s="31"/>
      <c r="KW61" s="31"/>
      <c r="KX61" s="31"/>
      <c r="KY61" s="31"/>
      <c r="KZ61" s="31"/>
      <c r="LA61" s="31"/>
      <c r="LB61" s="31"/>
      <c r="LC61" s="31"/>
      <c r="LD61" s="31"/>
      <c r="LE61" s="31"/>
      <c r="LF61" s="31"/>
      <c r="LG61" s="31"/>
      <c r="LH61" s="31"/>
      <c r="LI61" s="31"/>
      <c r="LJ61" s="31"/>
      <c r="LK61" s="31"/>
      <c r="LL61" s="31"/>
      <c r="LM61" s="31"/>
      <c r="LN61" s="31"/>
      <c r="LO61" s="31"/>
      <c r="LP61" s="31"/>
      <c r="LQ61" s="31"/>
      <c r="LR61" s="31"/>
      <c r="LS61" s="31"/>
      <c r="LT61" s="31"/>
      <c r="LU61" s="31"/>
      <c r="LV61" s="31"/>
      <c r="LW61" s="31"/>
      <c r="LX61" s="31"/>
      <c r="LY61" s="31"/>
      <c r="LZ61" s="31"/>
      <c r="MA61" s="31"/>
      <c r="MB61" s="31"/>
      <c r="MC61" s="31"/>
      <c r="MD61" s="31"/>
      <c r="ME61" s="31"/>
      <c r="MF61" s="31"/>
      <c r="MG61" s="31"/>
      <c r="MH61" s="31"/>
      <c r="MI61" s="31"/>
      <c r="MJ61" s="31"/>
      <c r="MK61" s="31"/>
      <c r="ML61" s="31"/>
      <c r="MM61" s="31"/>
      <c r="MN61" s="31"/>
      <c r="MO61" s="31"/>
      <c r="MP61" s="31"/>
      <c r="MQ61" s="31"/>
      <c r="MR61" s="31"/>
      <c r="MS61" s="31"/>
      <c r="MT61" s="31"/>
      <c r="MU61" s="31"/>
      <c r="MV61" s="31"/>
      <c r="MW61" s="31"/>
      <c r="MX61" s="31"/>
      <c r="MY61" s="31"/>
      <c r="MZ61" s="31"/>
      <c r="NA61" s="31"/>
      <c r="NB61" s="31"/>
      <c r="NC61" s="31"/>
      <c r="ND61" s="31"/>
      <c r="NE61" s="31"/>
      <c r="NF61" s="31"/>
      <c r="NG61" s="31"/>
      <c r="NH61" s="31"/>
      <c r="NI61" s="31"/>
      <c r="NJ61" s="31"/>
      <c r="NK61" s="31"/>
      <c r="NL61" s="31"/>
      <c r="NM61" s="31"/>
      <c r="NN61" s="31"/>
      <c r="NO61" s="31"/>
      <c r="NP61" s="31"/>
      <c r="NQ61" s="31"/>
      <c r="NR61" s="31"/>
      <c r="NS61" s="31"/>
      <c r="NT61" s="31"/>
      <c r="NU61" s="31"/>
      <c r="NV61" s="31"/>
      <c r="NW61" s="31"/>
      <c r="NX61" s="31"/>
      <c r="NY61" s="31"/>
      <c r="NZ61" s="31"/>
      <c r="OA61" s="31"/>
      <c r="OB61" s="31"/>
      <c r="OC61" s="31"/>
      <c r="OD61" s="31"/>
      <c r="OE61" s="31"/>
      <c r="OF61" s="31"/>
      <c r="OG61" s="31"/>
      <c r="OH61" s="31"/>
      <c r="OI61" s="31"/>
      <c r="OJ61" s="31"/>
      <c r="OK61" s="31"/>
      <c r="OL61" s="31"/>
      <c r="OM61" s="31"/>
      <c r="ON61" s="31"/>
      <c r="OO61" s="31"/>
      <c r="OP61" s="31"/>
      <c r="OQ61" s="31"/>
      <c r="OR61" s="31"/>
      <c r="OS61" s="31"/>
      <c r="OT61" s="31"/>
      <c r="OU61" s="31"/>
      <c r="OV61" s="31"/>
      <c r="OW61" s="31"/>
      <c r="OX61" s="31"/>
      <c r="OY61" s="31"/>
      <c r="OZ61" s="31"/>
      <c r="PA61" s="31"/>
      <c r="PB61" s="31"/>
      <c r="PC61" s="31"/>
      <c r="PD61" s="31"/>
      <c r="PE61" s="31"/>
      <c r="PF61" s="31"/>
      <c r="PG61" s="31"/>
      <c r="PH61" s="31"/>
      <c r="PI61" s="31"/>
      <c r="PJ61" s="31"/>
      <c r="PK61" s="31"/>
      <c r="PL61" s="31"/>
      <c r="PM61" s="31"/>
      <c r="PN61" s="31"/>
      <c r="PO61" s="31"/>
      <c r="PP61" s="31"/>
      <c r="PQ61" s="31"/>
      <c r="PR61" s="31"/>
      <c r="PS61" s="31"/>
      <c r="PT61" s="31"/>
      <c r="PU61" s="31"/>
      <c r="PV61" s="31"/>
      <c r="PW61" s="31"/>
      <c r="PX61" s="31"/>
      <c r="PY61" s="31"/>
      <c r="PZ61" s="31"/>
      <c r="QA61" s="31"/>
      <c r="QB61" s="31"/>
      <c r="QC61" s="31"/>
    </row>
    <row r="62" spans="1:445">
      <c r="A62" s="36" t="s">
        <v>811</v>
      </c>
      <c r="B62" s="33" t="s">
        <v>45</v>
      </c>
      <c r="C62" s="33">
        <v>55</v>
      </c>
      <c r="D62" s="33" t="s">
        <v>33</v>
      </c>
      <c r="E62" s="33"/>
      <c r="F62" s="33">
        <v>500</v>
      </c>
      <c r="G62" s="33">
        <v>60</v>
      </c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20">
        <f t="shared" si="1"/>
        <v>60</v>
      </c>
      <c r="U62" s="20">
        <f t="shared" si="2"/>
        <v>0</v>
      </c>
      <c r="V62" s="34">
        <f t="shared" si="3"/>
        <v>1</v>
      </c>
      <c r="W62" s="37" t="s">
        <v>27</v>
      </c>
      <c r="X62" s="35">
        <f t="shared" si="5"/>
        <v>440</v>
      </c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  <c r="DW62" s="31"/>
      <c r="DX62" s="31"/>
      <c r="DY62" s="31"/>
      <c r="DZ62" s="31"/>
      <c r="EA62" s="31"/>
      <c r="EB62" s="31"/>
      <c r="EC62" s="31"/>
      <c r="ED62" s="31"/>
      <c r="EE62" s="31"/>
      <c r="EF62" s="31"/>
      <c r="EG62" s="31"/>
      <c r="EH62" s="31"/>
      <c r="EI62" s="31"/>
      <c r="EJ62" s="31"/>
      <c r="EK62" s="31"/>
      <c r="EL62" s="31"/>
      <c r="EM62" s="31"/>
      <c r="EN62" s="31"/>
      <c r="EO62" s="31"/>
      <c r="EP62" s="31"/>
      <c r="EQ62" s="31"/>
      <c r="ER62" s="31"/>
      <c r="ES62" s="31"/>
      <c r="ET62" s="31"/>
      <c r="EU62" s="31"/>
      <c r="EV62" s="31"/>
      <c r="EW62" s="31"/>
      <c r="EX62" s="31"/>
      <c r="EY62" s="31"/>
      <c r="EZ62" s="31"/>
      <c r="FA62" s="31"/>
      <c r="FB62" s="31"/>
      <c r="FC62" s="31"/>
      <c r="FD62" s="31"/>
      <c r="FE62" s="31"/>
      <c r="FF62" s="31"/>
      <c r="FG62" s="31"/>
      <c r="FH62" s="31"/>
      <c r="FI62" s="31"/>
      <c r="FJ62" s="31"/>
      <c r="FK62" s="31"/>
      <c r="FL62" s="31"/>
      <c r="FM62" s="31"/>
      <c r="FN62" s="31"/>
      <c r="FO62" s="31"/>
      <c r="FP62" s="31"/>
      <c r="FQ62" s="31"/>
      <c r="FR62" s="31"/>
      <c r="FS62" s="31"/>
      <c r="FT62" s="31"/>
      <c r="FU62" s="31"/>
      <c r="FV62" s="31"/>
      <c r="FW62" s="31"/>
      <c r="FX62" s="31"/>
      <c r="FY62" s="31"/>
      <c r="FZ62" s="31"/>
      <c r="GA62" s="31"/>
      <c r="GB62" s="31"/>
      <c r="GC62" s="31"/>
      <c r="GD62" s="31"/>
      <c r="GE62" s="31"/>
      <c r="GF62" s="31"/>
      <c r="GG62" s="31"/>
      <c r="GH62" s="31"/>
      <c r="GI62" s="31"/>
      <c r="GJ62" s="31"/>
      <c r="GK62" s="31"/>
      <c r="GL62" s="31"/>
      <c r="GM62" s="31"/>
      <c r="GN62" s="31"/>
      <c r="GO62" s="31"/>
      <c r="GP62" s="31"/>
      <c r="GQ62" s="31"/>
      <c r="GR62" s="31"/>
      <c r="GS62" s="31"/>
      <c r="GT62" s="31"/>
      <c r="GU62" s="31"/>
      <c r="GV62" s="31"/>
      <c r="GW62" s="31"/>
      <c r="GX62" s="31"/>
      <c r="GY62" s="31"/>
      <c r="GZ62" s="31"/>
      <c r="HA62" s="31"/>
      <c r="HB62" s="31"/>
      <c r="HC62" s="31"/>
      <c r="HD62" s="31"/>
      <c r="HE62" s="31"/>
      <c r="HF62" s="31"/>
      <c r="HG62" s="31"/>
      <c r="HH62" s="31"/>
      <c r="HI62" s="31"/>
      <c r="HJ62" s="31"/>
      <c r="HK62" s="31"/>
      <c r="HL62" s="31"/>
      <c r="HM62" s="31"/>
      <c r="HN62" s="31"/>
      <c r="HO62" s="31"/>
      <c r="HP62" s="31"/>
      <c r="HQ62" s="31"/>
      <c r="HR62" s="31"/>
      <c r="HS62" s="31"/>
      <c r="HT62" s="31"/>
      <c r="HU62" s="31"/>
      <c r="HV62" s="31"/>
      <c r="HW62" s="31"/>
      <c r="HX62" s="31"/>
      <c r="HY62" s="31"/>
      <c r="HZ62" s="31"/>
      <c r="IA62" s="31"/>
      <c r="IB62" s="31"/>
      <c r="IC62" s="31"/>
      <c r="ID62" s="31"/>
      <c r="IE62" s="31"/>
      <c r="IF62" s="31"/>
      <c r="IG62" s="31"/>
      <c r="IH62" s="31"/>
      <c r="II62" s="31"/>
      <c r="IJ62" s="31"/>
      <c r="IK62" s="31"/>
      <c r="IL62" s="31"/>
      <c r="IM62" s="31"/>
      <c r="IN62" s="31"/>
      <c r="IO62" s="31"/>
      <c r="IP62" s="31"/>
      <c r="IQ62" s="31"/>
      <c r="IR62" s="31"/>
      <c r="IS62" s="31"/>
      <c r="IT62" s="31"/>
      <c r="IU62" s="31"/>
      <c r="IV62" s="31"/>
      <c r="IW62" s="31"/>
      <c r="IX62" s="31"/>
      <c r="IY62" s="31"/>
      <c r="IZ62" s="31"/>
      <c r="JA62" s="31"/>
      <c r="JB62" s="31"/>
      <c r="JC62" s="31"/>
      <c r="JD62" s="31"/>
      <c r="JE62" s="31"/>
      <c r="JF62" s="31"/>
      <c r="JG62" s="31"/>
      <c r="JH62" s="31"/>
      <c r="JI62" s="31"/>
      <c r="JJ62" s="31"/>
      <c r="JK62" s="31"/>
      <c r="JL62" s="31"/>
      <c r="JM62" s="31"/>
      <c r="JN62" s="31"/>
      <c r="JO62" s="31"/>
      <c r="JP62" s="31"/>
      <c r="JQ62" s="31"/>
      <c r="JR62" s="31"/>
      <c r="JS62" s="31"/>
      <c r="JT62" s="31"/>
      <c r="JU62" s="31"/>
      <c r="JV62" s="31"/>
      <c r="JW62" s="31"/>
      <c r="JX62" s="31"/>
      <c r="JY62" s="31"/>
      <c r="JZ62" s="31"/>
      <c r="KA62" s="31"/>
      <c r="KB62" s="31"/>
      <c r="KC62" s="31"/>
      <c r="KD62" s="31"/>
      <c r="KE62" s="31"/>
      <c r="KF62" s="31"/>
      <c r="KG62" s="31"/>
      <c r="KH62" s="31"/>
      <c r="KI62" s="31"/>
      <c r="KJ62" s="31"/>
      <c r="KK62" s="31"/>
      <c r="KL62" s="31"/>
      <c r="KM62" s="31"/>
      <c r="KN62" s="31"/>
      <c r="KO62" s="31"/>
      <c r="KP62" s="31"/>
      <c r="KQ62" s="31"/>
      <c r="KR62" s="31"/>
      <c r="KS62" s="31"/>
      <c r="KT62" s="31"/>
      <c r="KU62" s="31"/>
      <c r="KV62" s="31"/>
      <c r="KW62" s="31"/>
      <c r="KX62" s="31"/>
      <c r="KY62" s="31"/>
      <c r="KZ62" s="31"/>
      <c r="LA62" s="31"/>
      <c r="LB62" s="31"/>
      <c r="LC62" s="31"/>
      <c r="LD62" s="31"/>
      <c r="LE62" s="31"/>
      <c r="LF62" s="31"/>
      <c r="LG62" s="31"/>
      <c r="LH62" s="31"/>
      <c r="LI62" s="31"/>
      <c r="LJ62" s="31"/>
      <c r="LK62" s="31"/>
      <c r="LL62" s="31"/>
      <c r="LM62" s="31"/>
      <c r="LN62" s="31"/>
      <c r="LO62" s="31"/>
      <c r="LP62" s="31"/>
      <c r="LQ62" s="31"/>
      <c r="LR62" s="31"/>
      <c r="LS62" s="31"/>
      <c r="LT62" s="31"/>
      <c r="LU62" s="31"/>
      <c r="LV62" s="31"/>
      <c r="LW62" s="31"/>
      <c r="LX62" s="31"/>
      <c r="LY62" s="31"/>
      <c r="LZ62" s="31"/>
      <c r="MA62" s="31"/>
      <c r="MB62" s="31"/>
      <c r="MC62" s="31"/>
      <c r="MD62" s="31"/>
      <c r="ME62" s="31"/>
      <c r="MF62" s="31"/>
      <c r="MG62" s="31"/>
      <c r="MH62" s="31"/>
      <c r="MI62" s="31"/>
      <c r="MJ62" s="31"/>
      <c r="MK62" s="31"/>
      <c r="ML62" s="31"/>
      <c r="MM62" s="31"/>
      <c r="MN62" s="31"/>
      <c r="MO62" s="31"/>
      <c r="MP62" s="31"/>
      <c r="MQ62" s="31"/>
      <c r="MR62" s="31"/>
      <c r="MS62" s="31"/>
      <c r="MT62" s="31"/>
      <c r="MU62" s="31"/>
      <c r="MV62" s="31"/>
      <c r="MW62" s="31"/>
      <c r="MX62" s="31"/>
      <c r="MY62" s="31"/>
      <c r="MZ62" s="31"/>
      <c r="NA62" s="31"/>
      <c r="NB62" s="31"/>
      <c r="NC62" s="31"/>
      <c r="ND62" s="31"/>
      <c r="NE62" s="31"/>
      <c r="NF62" s="31"/>
      <c r="NG62" s="31"/>
      <c r="NH62" s="31"/>
      <c r="NI62" s="31"/>
      <c r="NJ62" s="31"/>
      <c r="NK62" s="31"/>
      <c r="NL62" s="31"/>
      <c r="NM62" s="31"/>
      <c r="NN62" s="31"/>
      <c r="NO62" s="31"/>
      <c r="NP62" s="31"/>
      <c r="NQ62" s="31"/>
      <c r="NR62" s="31"/>
      <c r="NS62" s="31"/>
      <c r="NT62" s="31"/>
      <c r="NU62" s="31"/>
      <c r="NV62" s="31"/>
      <c r="NW62" s="31"/>
      <c r="NX62" s="31"/>
      <c r="NY62" s="31"/>
      <c r="NZ62" s="31"/>
      <c r="OA62" s="31"/>
      <c r="OB62" s="31"/>
      <c r="OC62" s="31"/>
      <c r="OD62" s="31"/>
      <c r="OE62" s="31"/>
      <c r="OF62" s="31"/>
      <c r="OG62" s="31"/>
      <c r="OH62" s="31"/>
      <c r="OI62" s="31"/>
      <c r="OJ62" s="31"/>
      <c r="OK62" s="31"/>
      <c r="OL62" s="31"/>
      <c r="OM62" s="31"/>
      <c r="ON62" s="31"/>
      <c r="OO62" s="31"/>
      <c r="OP62" s="31"/>
      <c r="OQ62" s="31"/>
      <c r="OR62" s="31"/>
      <c r="OS62" s="31"/>
      <c r="OT62" s="31"/>
      <c r="OU62" s="31"/>
      <c r="OV62" s="31"/>
      <c r="OW62" s="31"/>
      <c r="OX62" s="31"/>
      <c r="OY62" s="31"/>
      <c r="OZ62" s="31"/>
      <c r="PA62" s="31"/>
      <c r="PB62" s="31"/>
      <c r="PC62" s="31"/>
      <c r="PD62" s="31"/>
      <c r="PE62" s="31"/>
      <c r="PF62" s="31"/>
      <c r="PG62" s="31"/>
      <c r="PH62" s="31"/>
      <c r="PI62" s="31"/>
      <c r="PJ62" s="31"/>
      <c r="PK62" s="31"/>
      <c r="PL62" s="31"/>
      <c r="PM62" s="31"/>
      <c r="PN62" s="31"/>
      <c r="PO62" s="31"/>
      <c r="PP62" s="31"/>
      <c r="PQ62" s="31"/>
      <c r="PR62" s="31"/>
      <c r="PS62" s="31"/>
      <c r="PT62" s="31"/>
      <c r="PU62" s="31"/>
      <c r="PV62" s="31"/>
      <c r="PW62" s="31"/>
      <c r="PX62" s="31"/>
      <c r="PY62" s="31"/>
      <c r="PZ62" s="31"/>
      <c r="QA62" s="31"/>
      <c r="QB62" s="31"/>
      <c r="QC62" s="31"/>
    </row>
    <row r="63" spans="1:445">
      <c r="A63" s="36" t="s">
        <v>132</v>
      </c>
      <c r="B63" s="33" t="s">
        <v>45</v>
      </c>
      <c r="C63" s="33">
        <v>107</v>
      </c>
      <c r="D63" s="33" t="s">
        <v>38</v>
      </c>
      <c r="E63" s="33"/>
      <c r="F63" s="33">
        <v>1249</v>
      </c>
      <c r="G63" s="33">
        <v>65</v>
      </c>
      <c r="H63" s="33">
        <v>140</v>
      </c>
      <c r="I63" s="33">
        <v>140</v>
      </c>
      <c r="J63" s="33">
        <v>140</v>
      </c>
      <c r="K63" s="33">
        <v>140</v>
      </c>
      <c r="L63" s="33">
        <v>140</v>
      </c>
      <c r="M63" s="33">
        <v>140</v>
      </c>
      <c r="N63" s="33">
        <v>140</v>
      </c>
      <c r="O63" s="33">
        <v>140</v>
      </c>
      <c r="P63" s="33">
        <v>64</v>
      </c>
      <c r="Q63" s="33"/>
      <c r="R63" s="33"/>
      <c r="S63" s="33"/>
      <c r="T63" s="20">
        <f t="shared" si="1"/>
        <v>1249</v>
      </c>
      <c r="U63" s="20">
        <f t="shared" si="2"/>
        <v>0</v>
      </c>
      <c r="V63" s="34">
        <f t="shared" si="3"/>
        <v>1</v>
      </c>
      <c r="W63" s="37"/>
      <c r="X63" s="35" t="str">
        <f t="shared" si="5"/>
        <v/>
      </c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  <c r="IS63" s="31"/>
      <c r="IT63" s="31"/>
      <c r="IU63" s="31"/>
      <c r="IV63" s="31"/>
      <c r="IW63" s="31"/>
      <c r="IX63" s="31"/>
      <c r="IY63" s="31"/>
      <c r="IZ63" s="31"/>
      <c r="JA63" s="31"/>
      <c r="JB63" s="31"/>
      <c r="JC63" s="31"/>
      <c r="JD63" s="31"/>
      <c r="JE63" s="31"/>
      <c r="JF63" s="31"/>
      <c r="JG63" s="31"/>
      <c r="JH63" s="31"/>
      <c r="JI63" s="31"/>
      <c r="JJ63" s="31"/>
      <c r="JK63" s="31"/>
      <c r="JL63" s="31"/>
      <c r="JM63" s="31"/>
      <c r="JN63" s="31"/>
      <c r="JO63" s="31"/>
      <c r="JP63" s="31"/>
      <c r="JQ63" s="31"/>
      <c r="JR63" s="31"/>
      <c r="JS63" s="31"/>
      <c r="JT63" s="31"/>
      <c r="JU63" s="31"/>
      <c r="JV63" s="31"/>
      <c r="JW63" s="31"/>
      <c r="JX63" s="31"/>
      <c r="JY63" s="31"/>
      <c r="JZ63" s="31"/>
      <c r="KA63" s="31"/>
      <c r="KB63" s="31"/>
      <c r="KC63" s="31"/>
      <c r="KD63" s="31"/>
      <c r="KE63" s="31"/>
      <c r="KF63" s="31"/>
      <c r="KG63" s="31"/>
      <c r="KH63" s="31"/>
      <c r="KI63" s="31"/>
      <c r="KJ63" s="31"/>
      <c r="KK63" s="31"/>
      <c r="KL63" s="31"/>
      <c r="KM63" s="31"/>
      <c r="KN63" s="31"/>
      <c r="KO63" s="31"/>
      <c r="KP63" s="31"/>
      <c r="KQ63" s="31"/>
      <c r="KR63" s="31"/>
      <c r="KS63" s="31"/>
      <c r="KT63" s="31"/>
      <c r="KU63" s="31"/>
      <c r="KV63" s="31"/>
      <c r="KW63" s="31"/>
      <c r="KX63" s="31"/>
      <c r="KY63" s="31"/>
      <c r="KZ63" s="31"/>
      <c r="LA63" s="31"/>
      <c r="LB63" s="31"/>
      <c r="LC63" s="31"/>
      <c r="LD63" s="31"/>
      <c r="LE63" s="31"/>
      <c r="LF63" s="31"/>
      <c r="LG63" s="31"/>
      <c r="LH63" s="31"/>
      <c r="LI63" s="31"/>
      <c r="LJ63" s="31"/>
      <c r="LK63" s="31"/>
      <c r="LL63" s="31"/>
      <c r="LM63" s="31"/>
      <c r="LN63" s="31"/>
      <c r="LO63" s="31"/>
      <c r="LP63" s="31"/>
      <c r="LQ63" s="31"/>
      <c r="LR63" s="31"/>
      <c r="LS63" s="31"/>
      <c r="LT63" s="31"/>
      <c r="LU63" s="31"/>
      <c r="LV63" s="31"/>
      <c r="LW63" s="31"/>
      <c r="LX63" s="31"/>
      <c r="LY63" s="31"/>
      <c r="LZ63" s="31"/>
      <c r="MA63" s="31"/>
      <c r="MB63" s="31"/>
      <c r="MC63" s="31"/>
      <c r="MD63" s="31"/>
      <c r="ME63" s="31"/>
      <c r="MF63" s="31"/>
      <c r="MG63" s="31"/>
      <c r="MH63" s="31"/>
      <c r="MI63" s="31"/>
      <c r="MJ63" s="31"/>
      <c r="MK63" s="31"/>
      <c r="ML63" s="31"/>
      <c r="MM63" s="31"/>
      <c r="MN63" s="31"/>
      <c r="MO63" s="31"/>
      <c r="MP63" s="31"/>
      <c r="MQ63" s="31"/>
      <c r="MR63" s="31"/>
      <c r="MS63" s="31"/>
      <c r="MT63" s="31"/>
      <c r="MU63" s="31"/>
      <c r="MV63" s="31"/>
      <c r="MW63" s="31"/>
      <c r="MX63" s="31"/>
      <c r="MY63" s="31"/>
      <c r="MZ63" s="31"/>
      <c r="NA63" s="31"/>
      <c r="NB63" s="31"/>
      <c r="NC63" s="31"/>
      <c r="ND63" s="31"/>
      <c r="NE63" s="31"/>
      <c r="NF63" s="31"/>
      <c r="NG63" s="31"/>
      <c r="NH63" s="31"/>
      <c r="NI63" s="31"/>
      <c r="NJ63" s="31"/>
      <c r="NK63" s="31"/>
      <c r="NL63" s="31"/>
      <c r="NM63" s="31"/>
      <c r="NN63" s="31"/>
      <c r="NO63" s="31"/>
      <c r="NP63" s="31"/>
      <c r="NQ63" s="31"/>
      <c r="NR63" s="31"/>
      <c r="NS63" s="31"/>
      <c r="NT63" s="31"/>
      <c r="NU63" s="31"/>
      <c r="NV63" s="31"/>
      <c r="NW63" s="31"/>
      <c r="NX63" s="31"/>
      <c r="NY63" s="31"/>
      <c r="NZ63" s="31"/>
      <c r="OA63" s="31"/>
      <c r="OB63" s="31"/>
      <c r="OC63" s="31"/>
      <c r="OD63" s="31"/>
      <c r="OE63" s="31"/>
      <c r="OF63" s="31"/>
      <c r="OG63" s="31"/>
      <c r="OH63" s="31"/>
      <c r="OI63" s="31"/>
      <c r="OJ63" s="31"/>
      <c r="OK63" s="31"/>
      <c r="OL63" s="31"/>
      <c r="OM63" s="31"/>
      <c r="ON63" s="31"/>
      <c r="OO63" s="31"/>
      <c r="OP63" s="31"/>
      <c r="OQ63" s="31"/>
      <c r="OR63" s="31"/>
      <c r="OS63" s="31"/>
      <c r="OT63" s="31"/>
      <c r="OU63" s="31"/>
      <c r="OV63" s="31"/>
      <c r="OW63" s="31"/>
      <c r="OX63" s="31"/>
      <c r="OY63" s="31"/>
      <c r="OZ63" s="31"/>
      <c r="PA63" s="31"/>
      <c r="PB63" s="31"/>
      <c r="PC63" s="31"/>
      <c r="PD63" s="31"/>
      <c r="PE63" s="31"/>
      <c r="PF63" s="31"/>
      <c r="PG63" s="31"/>
      <c r="PH63" s="31"/>
      <c r="PI63" s="31"/>
      <c r="PJ63" s="31"/>
      <c r="PK63" s="31"/>
      <c r="PL63" s="31"/>
      <c r="PM63" s="31"/>
      <c r="PN63" s="31"/>
      <c r="PO63" s="31"/>
      <c r="PP63" s="31"/>
      <c r="PQ63" s="31"/>
      <c r="PR63" s="31"/>
      <c r="PS63" s="31"/>
      <c r="PT63" s="31"/>
      <c r="PU63" s="31"/>
      <c r="PV63" s="31"/>
      <c r="PW63" s="31"/>
      <c r="PX63" s="31"/>
      <c r="PY63" s="31"/>
      <c r="PZ63" s="31"/>
      <c r="QA63" s="31"/>
      <c r="QB63" s="31"/>
      <c r="QC63" s="31"/>
    </row>
    <row r="64" spans="1:445" ht="18" customHeight="1">
      <c r="A64" s="36" t="s">
        <v>884</v>
      </c>
      <c r="B64" s="33" t="s">
        <v>45</v>
      </c>
      <c r="C64" s="33">
        <v>85</v>
      </c>
      <c r="D64" s="33" t="s">
        <v>141</v>
      </c>
      <c r="E64" s="33"/>
      <c r="F64" s="33">
        <v>700</v>
      </c>
      <c r="G64" s="33">
        <v>60</v>
      </c>
      <c r="H64" s="33"/>
      <c r="I64" s="33">
        <v>80</v>
      </c>
      <c r="J64" s="33">
        <v>80</v>
      </c>
      <c r="K64" s="33">
        <v>80</v>
      </c>
      <c r="L64" s="33">
        <v>80</v>
      </c>
      <c r="M64" s="33">
        <v>80</v>
      </c>
      <c r="N64" s="33">
        <v>80</v>
      </c>
      <c r="O64" s="33">
        <v>80</v>
      </c>
      <c r="P64" s="33">
        <v>80</v>
      </c>
      <c r="Q64" s="33"/>
      <c r="R64" s="33"/>
      <c r="S64" s="33"/>
      <c r="T64" s="20">
        <f t="shared" si="1"/>
        <v>700</v>
      </c>
      <c r="U64" s="20">
        <f t="shared" si="2"/>
        <v>0</v>
      </c>
      <c r="V64" s="34">
        <f t="shared" si="3"/>
        <v>1</v>
      </c>
      <c r="X64" s="35" t="str">
        <f t="shared" si="5"/>
        <v/>
      </c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  <c r="DW64" s="31"/>
      <c r="DX64" s="31"/>
      <c r="DY64" s="31"/>
      <c r="DZ64" s="31"/>
      <c r="EA64" s="31"/>
      <c r="EB64" s="31"/>
      <c r="EC64" s="31"/>
      <c r="ED64" s="31"/>
      <c r="EE64" s="31"/>
      <c r="EF64" s="31"/>
      <c r="EG64" s="31"/>
      <c r="EH64" s="31"/>
      <c r="EI64" s="31"/>
      <c r="EJ64" s="31"/>
      <c r="EK64" s="31"/>
      <c r="EL64" s="31"/>
      <c r="EM64" s="31"/>
      <c r="EN64" s="31"/>
      <c r="EO64" s="31"/>
      <c r="EP64" s="31"/>
      <c r="EQ64" s="31"/>
      <c r="ER64" s="31"/>
      <c r="ES64" s="31"/>
      <c r="ET64" s="31"/>
      <c r="EU64" s="31"/>
      <c r="EV64" s="31"/>
      <c r="EW64" s="31"/>
      <c r="EX64" s="31"/>
      <c r="EY64" s="31"/>
      <c r="EZ64" s="31"/>
      <c r="FA64" s="31"/>
      <c r="FB64" s="31"/>
      <c r="FC64" s="31"/>
      <c r="FD64" s="31"/>
      <c r="FE64" s="31"/>
      <c r="FF64" s="31"/>
      <c r="FG64" s="31"/>
      <c r="FH64" s="31"/>
      <c r="FI64" s="31"/>
      <c r="FJ64" s="31"/>
      <c r="FK64" s="31"/>
      <c r="FL64" s="31"/>
      <c r="FM64" s="31"/>
      <c r="FN64" s="31"/>
      <c r="FO64" s="31"/>
      <c r="FP64" s="31"/>
      <c r="FQ64" s="31"/>
      <c r="FR64" s="31"/>
      <c r="FS64" s="31"/>
      <c r="FT64" s="31"/>
      <c r="FU64" s="31"/>
      <c r="FV64" s="31"/>
      <c r="FW64" s="31"/>
      <c r="FX64" s="31"/>
      <c r="FY64" s="31"/>
      <c r="FZ64" s="31"/>
      <c r="GA64" s="31"/>
      <c r="GB64" s="31"/>
      <c r="GC64" s="31"/>
      <c r="GD64" s="31"/>
      <c r="GE64" s="31"/>
      <c r="GF64" s="31"/>
      <c r="GG64" s="31"/>
      <c r="GH64" s="31"/>
      <c r="GI64" s="31"/>
      <c r="GJ64" s="31"/>
      <c r="GK64" s="31"/>
      <c r="GL64" s="31"/>
      <c r="GM64" s="31"/>
      <c r="GN64" s="31"/>
      <c r="GO64" s="31"/>
      <c r="GP64" s="31"/>
      <c r="GQ64" s="31"/>
      <c r="GR64" s="31"/>
      <c r="GS64" s="31"/>
      <c r="GT64" s="31"/>
      <c r="GU64" s="31"/>
      <c r="GV64" s="31"/>
      <c r="GW64" s="31"/>
      <c r="GX64" s="31"/>
      <c r="GY64" s="31"/>
      <c r="GZ64" s="31"/>
      <c r="HA64" s="31"/>
      <c r="HB64" s="31"/>
      <c r="HC64" s="31"/>
      <c r="HD64" s="31"/>
      <c r="HE64" s="31"/>
      <c r="HF64" s="31"/>
      <c r="HG64" s="31"/>
      <c r="HH64" s="31"/>
      <c r="HI64" s="31"/>
      <c r="HJ64" s="31"/>
      <c r="HK64" s="31"/>
      <c r="HL64" s="31"/>
      <c r="HM64" s="31"/>
      <c r="HN64" s="31"/>
      <c r="HO64" s="31"/>
      <c r="HP64" s="31"/>
      <c r="HQ64" s="31"/>
      <c r="HR64" s="31"/>
      <c r="HS64" s="31"/>
      <c r="HT64" s="31"/>
      <c r="HU64" s="31"/>
      <c r="HV64" s="31"/>
      <c r="HW64" s="31"/>
      <c r="HX64" s="31"/>
      <c r="HY64" s="31"/>
      <c r="HZ64" s="31"/>
      <c r="IA64" s="31"/>
      <c r="IB64" s="31"/>
      <c r="IC64" s="31"/>
      <c r="ID64" s="31"/>
      <c r="IE64" s="31"/>
      <c r="IF64" s="31"/>
      <c r="IG64" s="31"/>
      <c r="IH64" s="31"/>
      <c r="II64" s="31"/>
      <c r="IJ64" s="31"/>
      <c r="IK64" s="31"/>
      <c r="IL64" s="31"/>
      <c r="IM64" s="31"/>
      <c r="IN64" s="31"/>
      <c r="IO64" s="31"/>
      <c r="IP64" s="31"/>
      <c r="IQ64" s="31"/>
      <c r="IR64" s="31"/>
      <c r="IS64" s="31"/>
      <c r="IT64" s="31"/>
      <c r="IU64" s="31"/>
      <c r="IV64" s="31"/>
      <c r="IW64" s="31"/>
      <c r="IX64" s="31"/>
      <c r="IY64" s="31"/>
      <c r="IZ64" s="31"/>
      <c r="JA64" s="31"/>
      <c r="JB64" s="31"/>
      <c r="JC64" s="31"/>
      <c r="JD64" s="31"/>
      <c r="JE64" s="31"/>
      <c r="JF64" s="31"/>
      <c r="JG64" s="31"/>
      <c r="JH64" s="31"/>
      <c r="JI64" s="31"/>
      <c r="JJ64" s="31"/>
      <c r="JK64" s="31"/>
      <c r="JL64" s="31"/>
      <c r="JM64" s="31"/>
      <c r="JN64" s="31"/>
      <c r="JO64" s="31"/>
      <c r="JP64" s="31"/>
      <c r="JQ64" s="31"/>
      <c r="JR64" s="31"/>
      <c r="JS64" s="31"/>
      <c r="JT64" s="31"/>
      <c r="JU64" s="31"/>
      <c r="JV64" s="31"/>
      <c r="JW64" s="31"/>
      <c r="JX64" s="31"/>
      <c r="JY64" s="31"/>
      <c r="JZ64" s="31"/>
      <c r="KA64" s="31"/>
      <c r="KB64" s="31"/>
      <c r="KC64" s="31"/>
      <c r="KD64" s="31"/>
      <c r="KE64" s="31"/>
      <c r="KF64" s="31"/>
      <c r="KG64" s="31"/>
      <c r="KH64" s="31"/>
      <c r="KI64" s="31"/>
      <c r="KJ64" s="31"/>
      <c r="KK64" s="31"/>
      <c r="KL64" s="31"/>
      <c r="KM64" s="31"/>
      <c r="KN64" s="31"/>
      <c r="KO64" s="31"/>
      <c r="KP64" s="31"/>
      <c r="KQ64" s="31"/>
      <c r="KR64" s="31"/>
      <c r="KS64" s="31"/>
      <c r="KT64" s="31"/>
      <c r="KU64" s="31"/>
      <c r="KV64" s="31"/>
      <c r="KW64" s="31"/>
      <c r="KX64" s="31"/>
      <c r="KY64" s="31"/>
      <c r="KZ64" s="31"/>
      <c r="LA64" s="31"/>
      <c r="LB64" s="31"/>
      <c r="LC64" s="31"/>
      <c r="LD64" s="31"/>
      <c r="LE64" s="31"/>
      <c r="LF64" s="31"/>
      <c r="LG64" s="31"/>
      <c r="LH64" s="31"/>
      <c r="LI64" s="31"/>
      <c r="LJ64" s="31"/>
      <c r="LK64" s="31"/>
      <c r="LL64" s="31"/>
      <c r="LM64" s="31"/>
      <c r="LN64" s="31"/>
      <c r="LO64" s="31"/>
      <c r="LP64" s="31"/>
      <c r="LQ64" s="31"/>
      <c r="LR64" s="31"/>
      <c r="LS64" s="31"/>
      <c r="LT64" s="31"/>
      <c r="LU64" s="31"/>
      <c r="LV64" s="31"/>
      <c r="LW64" s="31"/>
      <c r="LX64" s="31"/>
      <c r="LY64" s="31"/>
      <c r="LZ64" s="31"/>
      <c r="MA64" s="31"/>
      <c r="MB64" s="31"/>
      <c r="MC64" s="31"/>
      <c r="MD64" s="31"/>
      <c r="ME64" s="31"/>
      <c r="MF64" s="31"/>
      <c r="MG64" s="31"/>
      <c r="MH64" s="31"/>
      <c r="MI64" s="31"/>
      <c r="MJ64" s="31"/>
      <c r="MK64" s="31"/>
      <c r="ML64" s="31"/>
      <c r="MM64" s="31"/>
      <c r="MN64" s="31"/>
      <c r="MO64" s="31"/>
      <c r="MP64" s="31"/>
      <c r="MQ64" s="31"/>
      <c r="MR64" s="31"/>
      <c r="MS64" s="31"/>
      <c r="MT64" s="31"/>
      <c r="MU64" s="31"/>
      <c r="MV64" s="31"/>
      <c r="MW64" s="31"/>
      <c r="MX64" s="31"/>
      <c r="MY64" s="31"/>
      <c r="MZ64" s="31"/>
      <c r="NA64" s="31"/>
      <c r="NB64" s="31"/>
      <c r="NC64" s="31"/>
      <c r="ND64" s="31"/>
      <c r="NE64" s="31"/>
      <c r="NF64" s="31"/>
      <c r="NG64" s="31"/>
      <c r="NH64" s="31"/>
      <c r="NI64" s="31"/>
      <c r="NJ64" s="31"/>
      <c r="NK64" s="31"/>
      <c r="NL64" s="31"/>
      <c r="NM64" s="31"/>
      <c r="NN64" s="31"/>
      <c r="NO64" s="31"/>
      <c r="NP64" s="31"/>
      <c r="NQ64" s="31"/>
      <c r="NR64" s="31"/>
      <c r="NS64" s="31"/>
      <c r="NT64" s="31"/>
      <c r="NU64" s="31"/>
      <c r="NV64" s="31"/>
      <c r="NW64" s="31"/>
      <c r="NX64" s="31"/>
      <c r="NY64" s="31"/>
      <c r="NZ64" s="31"/>
      <c r="OA64" s="31"/>
      <c r="OB64" s="31"/>
      <c r="OC64" s="31"/>
      <c r="OD64" s="31"/>
      <c r="OE64" s="31"/>
      <c r="OF64" s="31"/>
      <c r="OG64" s="31"/>
      <c r="OH64" s="31"/>
      <c r="OI64" s="31"/>
      <c r="OJ64" s="31"/>
      <c r="OK64" s="31"/>
      <c r="OL64" s="31"/>
      <c r="OM64" s="31"/>
      <c r="ON64" s="31"/>
      <c r="OO64" s="31"/>
      <c r="OP64" s="31"/>
      <c r="OQ64" s="31"/>
      <c r="OR64" s="31"/>
      <c r="OS64" s="31"/>
      <c r="OT64" s="31"/>
      <c r="OU64" s="31"/>
      <c r="OV64" s="31"/>
      <c r="OW64" s="31"/>
      <c r="OX64" s="31"/>
      <c r="OY64" s="31"/>
      <c r="OZ64" s="31"/>
      <c r="PA64" s="31"/>
      <c r="PB64" s="31"/>
      <c r="PC64" s="31"/>
      <c r="PD64" s="31"/>
      <c r="PE64" s="31"/>
      <c r="PF64" s="31"/>
      <c r="PG64" s="31"/>
      <c r="PH64" s="31"/>
      <c r="PI64" s="31"/>
      <c r="PJ64" s="31"/>
      <c r="PK64" s="31"/>
      <c r="PL64" s="31"/>
      <c r="PM64" s="31"/>
      <c r="PN64" s="31"/>
      <c r="PO64" s="31"/>
      <c r="PP64" s="31"/>
      <c r="PQ64" s="31"/>
      <c r="PR64" s="31"/>
      <c r="PS64" s="31"/>
      <c r="PT64" s="31"/>
      <c r="PU64" s="31"/>
      <c r="PV64" s="31"/>
      <c r="PW64" s="31"/>
      <c r="PX64" s="31"/>
      <c r="PY64" s="31"/>
      <c r="PZ64" s="31"/>
      <c r="QA64" s="31"/>
      <c r="QB64" s="31"/>
      <c r="QC64" s="31"/>
    </row>
    <row r="65" spans="1:445">
      <c r="A65" s="36" t="s">
        <v>134</v>
      </c>
      <c r="B65" s="33" t="s">
        <v>27</v>
      </c>
      <c r="C65" s="33">
        <v>118</v>
      </c>
      <c r="D65" s="33" t="s">
        <v>28</v>
      </c>
      <c r="E65" s="33"/>
      <c r="F65" s="33">
        <v>1100</v>
      </c>
      <c r="G65" s="33">
        <v>65</v>
      </c>
      <c r="H65" s="33">
        <v>115</v>
      </c>
      <c r="I65" s="33">
        <v>115</v>
      </c>
      <c r="J65" s="33">
        <v>115</v>
      </c>
      <c r="K65" s="33">
        <v>115</v>
      </c>
      <c r="L65" s="33">
        <v>115</v>
      </c>
      <c r="M65" s="33">
        <v>115</v>
      </c>
      <c r="N65" s="33">
        <v>115</v>
      </c>
      <c r="O65" s="33">
        <v>115</v>
      </c>
      <c r="P65" s="33">
        <v>115</v>
      </c>
      <c r="Q65" s="33"/>
      <c r="R65" s="33"/>
      <c r="S65" s="33"/>
      <c r="T65" s="20">
        <f t="shared" si="1"/>
        <v>1100</v>
      </c>
      <c r="U65" s="20">
        <f t="shared" si="2"/>
        <v>0</v>
      </c>
      <c r="V65" s="34">
        <f t="shared" si="3"/>
        <v>1</v>
      </c>
      <c r="X65" s="35" t="str">
        <f t="shared" si="5"/>
        <v/>
      </c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CU65" s="31"/>
      <c r="CV65" s="31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  <c r="DW65" s="31"/>
      <c r="DX65" s="31"/>
      <c r="DY65" s="31"/>
      <c r="DZ65" s="31"/>
      <c r="EA65" s="31"/>
      <c r="EB65" s="31"/>
      <c r="EC65" s="31"/>
      <c r="ED65" s="31"/>
      <c r="EE65" s="31"/>
      <c r="EF65" s="31"/>
      <c r="EG65" s="31"/>
      <c r="EH65" s="31"/>
      <c r="EI65" s="31"/>
      <c r="EJ65" s="31"/>
      <c r="EK65" s="31"/>
      <c r="EL65" s="31"/>
      <c r="EM65" s="31"/>
      <c r="EN65" s="31"/>
      <c r="EO65" s="31"/>
      <c r="EP65" s="31"/>
      <c r="EQ65" s="31"/>
      <c r="ER65" s="31"/>
      <c r="ES65" s="31"/>
      <c r="ET65" s="31"/>
      <c r="EU65" s="31"/>
      <c r="EV65" s="31"/>
      <c r="EW65" s="31"/>
      <c r="EX65" s="31"/>
      <c r="EY65" s="31"/>
      <c r="EZ65" s="31"/>
      <c r="FA65" s="31"/>
      <c r="FB65" s="31"/>
      <c r="FC65" s="31"/>
      <c r="FD65" s="31"/>
      <c r="FE65" s="31"/>
      <c r="FF65" s="31"/>
      <c r="FG65" s="31"/>
      <c r="FH65" s="31"/>
      <c r="FI65" s="31"/>
      <c r="FJ65" s="31"/>
      <c r="FK65" s="31"/>
      <c r="FL65" s="31"/>
      <c r="FM65" s="31"/>
      <c r="FN65" s="31"/>
      <c r="FO65" s="31"/>
      <c r="FP65" s="31"/>
      <c r="FQ65" s="31"/>
      <c r="FR65" s="31"/>
      <c r="FS65" s="31"/>
      <c r="FT65" s="31"/>
      <c r="FU65" s="31"/>
      <c r="FV65" s="31"/>
      <c r="FW65" s="31"/>
      <c r="FX65" s="31"/>
      <c r="FY65" s="31"/>
      <c r="FZ65" s="31"/>
      <c r="GA65" s="31"/>
      <c r="GB65" s="31"/>
      <c r="GC65" s="31"/>
      <c r="GD65" s="31"/>
      <c r="GE65" s="31"/>
      <c r="GF65" s="31"/>
      <c r="GG65" s="31"/>
      <c r="GH65" s="31"/>
      <c r="GI65" s="31"/>
      <c r="GJ65" s="31"/>
      <c r="GK65" s="31"/>
      <c r="GL65" s="31"/>
      <c r="GM65" s="31"/>
      <c r="GN65" s="31"/>
      <c r="GO65" s="31"/>
      <c r="GP65" s="31"/>
      <c r="GQ65" s="31"/>
      <c r="GR65" s="31"/>
      <c r="GS65" s="31"/>
      <c r="GT65" s="31"/>
      <c r="GU65" s="31"/>
      <c r="GV65" s="31"/>
      <c r="GW65" s="31"/>
      <c r="GX65" s="31"/>
      <c r="GY65" s="31"/>
      <c r="GZ65" s="31"/>
      <c r="HA65" s="31"/>
      <c r="HB65" s="31"/>
      <c r="HC65" s="31"/>
      <c r="HD65" s="31"/>
      <c r="HE65" s="31"/>
      <c r="HF65" s="31"/>
      <c r="HG65" s="31"/>
      <c r="HH65" s="31"/>
      <c r="HI65" s="31"/>
      <c r="HJ65" s="31"/>
      <c r="HK65" s="31"/>
      <c r="HL65" s="31"/>
      <c r="HM65" s="31"/>
      <c r="HN65" s="31"/>
      <c r="HO65" s="31"/>
      <c r="HP65" s="31"/>
      <c r="HQ65" s="31"/>
      <c r="HR65" s="31"/>
      <c r="HS65" s="31"/>
      <c r="HT65" s="31"/>
      <c r="HU65" s="31"/>
      <c r="HV65" s="31"/>
      <c r="HW65" s="31"/>
      <c r="HX65" s="31"/>
      <c r="HY65" s="31"/>
      <c r="HZ65" s="31"/>
      <c r="IA65" s="31"/>
      <c r="IB65" s="31"/>
      <c r="IC65" s="31"/>
      <c r="ID65" s="31"/>
      <c r="IE65" s="31"/>
      <c r="IF65" s="31"/>
      <c r="IG65" s="31"/>
      <c r="IH65" s="31"/>
      <c r="II65" s="31"/>
      <c r="IJ65" s="31"/>
      <c r="IK65" s="31"/>
      <c r="IL65" s="31"/>
      <c r="IM65" s="31"/>
      <c r="IN65" s="31"/>
      <c r="IO65" s="31"/>
      <c r="IP65" s="31"/>
      <c r="IQ65" s="31"/>
      <c r="IR65" s="31"/>
      <c r="IS65" s="31"/>
      <c r="IT65" s="31"/>
      <c r="IU65" s="31"/>
      <c r="IV65" s="31"/>
      <c r="IW65" s="31"/>
      <c r="IX65" s="31"/>
      <c r="IY65" s="31"/>
      <c r="IZ65" s="31"/>
      <c r="JA65" s="31"/>
      <c r="JB65" s="31"/>
      <c r="JC65" s="31"/>
      <c r="JD65" s="31"/>
      <c r="JE65" s="31"/>
      <c r="JF65" s="31"/>
      <c r="JG65" s="31"/>
      <c r="JH65" s="31"/>
      <c r="JI65" s="31"/>
      <c r="JJ65" s="31"/>
      <c r="JK65" s="31"/>
      <c r="JL65" s="31"/>
      <c r="JM65" s="31"/>
      <c r="JN65" s="31"/>
      <c r="JO65" s="31"/>
      <c r="JP65" s="31"/>
      <c r="JQ65" s="31"/>
      <c r="JR65" s="31"/>
      <c r="JS65" s="31"/>
      <c r="JT65" s="31"/>
      <c r="JU65" s="31"/>
      <c r="JV65" s="31"/>
      <c r="JW65" s="31"/>
      <c r="JX65" s="31"/>
      <c r="JY65" s="31"/>
      <c r="JZ65" s="31"/>
      <c r="KA65" s="31"/>
      <c r="KB65" s="31"/>
      <c r="KC65" s="31"/>
      <c r="KD65" s="31"/>
      <c r="KE65" s="31"/>
      <c r="KF65" s="31"/>
      <c r="KG65" s="31"/>
      <c r="KH65" s="31"/>
      <c r="KI65" s="31"/>
      <c r="KJ65" s="31"/>
      <c r="KK65" s="31"/>
      <c r="KL65" s="31"/>
      <c r="KM65" s="31"/>
      <c r="KN65" s="31"/>
      <c r="KO65" s="31"/>
      <c r="KP65" s="31"/>
      <c r="KQ65" s="31"/>
      <c r="KR65" s="31"/>
      <c r="KS65" s="31"/>
      <c r="KT65" s="31"/>
      <c r="KU65" s="31"/>
      <c r="KV65" s="31"/>
      <c r="KW65" s="31"/>
      <c r="KX65" s="31"/>
      <c r="KY65" s="31"/>
      <c r="KZ65" s="31"/>
      <c r="LA65" s="31"/>
      <c r="LB65" s="31"/>
      <c r="LC65" s="31"/>
      <c r="LD65" s="31"/>
      <c r="LE65" s="31"/>
      <c r="LF65" s="31"/>
      <c r="LG65" s="31"/>
      <c r="LH65" s="31"/>
      <c r="LI65" s="31"/>
      <c r="LJ65" s="31"/>
      <c r="LK65" s="31"/>
      <c r="LL65" s="31"/>
      <c r="LM65" s="31"/>
      <c r="LN65" s="31"/>
      <c r="LO65" s="31"/>
      <c r="LP65" s="31"/>
      <c r="LQ65" s="31"/>
      <c r="LR65" s="31"/>
      <c r="LS65" s="31"/>
      <c r="LT65" s="31"/>
      <c r="LU65" s="31"/>
      <c r="LV65" s="31"/>
      <c r="LW65" s="31"/>
      <c r="LX65" s="31"/>
      <c r="LY65" s="31"/>
      <c r="LZ65" s="31"/>
      <c r="MA65" s="31"/>
      <c r="MB65" s="31"/>
      <c r="MC65" s="31"/>
      <c r="MD65" s="31"/>
      <c r="ME65" s="31"/>
      <c r="MF65" s="31"/>
      <c r="MG65" s="31"/>
      <c r="MH65" s="31"/>
      <c r="MI65" s="31"/>
      <c r="MJ65" s="31"/>
      <c r="MK65" s="31"/>
      <c r="ML65" s="31"/>
      <c r="MM65" s="31"/>
      <c r="MN65" s="31"/>
      <c r="MO65" s="31"/>
      <c r="MP65" s="31"/>
      <c r="MQ65" s="31"/>
      <c r="MR65" s="31"/>
      <c r="MS65" s="31"/>
      <c r="MT65" s="31"/>
      <c r="MU65" s="31"/>
      <c r="MV65" s="31"/>
      <c r="MW65" s="31"/>
      <c r="MX65" s="31"/>
      <c r="MY65" s="31"/>
      <c r="MZ65" s="31"/>
      <c r="NA65" s="31"/>
      <c r="NB65" s="31"/>
      <c r="NC65" s="31"/>
      <c r="ND65" s="31"/>
      <c r="NE65" s="31"/>
      <c r="NF65" s="31"/>
      <c r="NG65" s="31"/>
      <c r="NH65" s="31"/>
      <c r="NI65" s="31"/>
      <c r="NJ65" s="31"/>
      <c r="NK65" s="31"/>
      <c r="NL65" s="31"/>
      <c r="NM65" s="31"/>
      <c r="NN65" s="31"/>
      <c r="NO65" s="31"/>
      <c r="NP65" s="31"/>
      <c r="NQ65" s="31"/>
      <c r="NR65" s="31"/>
      <c r="NS65" s="31"/>
      <c r="NT65" s="31"/>
      <c r="NU65" s="31"/>
      <c r="NV65" s="31"/>
      <c r="NW65" s="31"/>
      <c r="NX65" s="31"/>
      <c r="NY65" s="31"/>
      <c r="NZ65" s="31"/>
      <c r="OA65" s="31"/>
      <c r="OB65" s="31"/>
      <c r="OC65" s="31"/>
      <c r="OD65" s="31"/>
      <c r="OE65" s="31"/>
      <c r="OF65" s="31"/>
      <c r="OG65" s="31"/>
      <c r="OH65" s="31"/>
      <c r="OI65" s="31"/>
      <c r="OJ65" s="31"/>
      <c r="OK65" s="31"/>
      <c r="OL65" s="31"/>
      <c r="OM65" s="31"/>
      <c r="ON65" s="31"/>
      <c r="OO65" s="31"/>
      <c r="OP65" s="31"/>
      <c r="OQ65" s="31"/>
      <c r="OR65" s="31"/>
      <c r="OS65" s="31"/>
      <c r="OT65" s="31"/>
      <c r="OU65" s="31"/>
      <c r="OV65" s="31"/>
      <c r="OW65" s="31"/>
      <c r="OX65" s="31"/>
      <c r="OY65" s="31"/>
      <c r="OZ65" s="31"/>
      <c r="PA65" s="31"/>
      <c r="PB65" s="31"/>
      <c r="PC65" s="31"/>
      <c r="PD65" s="31"/>
      <c r="PE65" s="31"/>
      <c r="PF65" s="31"/>
      <c r="PG65" s="31"/>
      <c r="PH65" s="31"/>
      <c r="PI65" s="31"/>
      <c r="PJ65" s="31"/>
      <c r="PK65" s="31"/>
      <c r="PL65" s="31"/>
      <c r="PM65" s="31"/>
      <c r="PN65" s="31"/>
      <c r="PO65" s="31"/>
      <c r="PP65" s="31"/>
      <c r="PQ65" s="31"/>
      <c r="PR65" s="31"/>
      <c r="PS65" s="31"/>
      <c r="PT65" s="31"/>
      <c r="PU65" s="31"/>
      <c r="PV65" s="31"/>
      <c r="PW65" s="31"/>
      <c r="PX65" s="31"/>
      <c r="PY65" s="31"/>
      <c r="PZ65" s="31"/>
      <c r="QA65" s="31"/>
      <c r="QB65" s="31"/>
      <c r="QC65" s="31"/>
    </row>
    <row r="66" spans="1:445" hidden="1">
      <c r="A66" s="36" t="s">
        <v>134</v>
      </c>
      <c r="B66" s="33"/>
      <c r="C66" s="33"/>
      <c r="D66" s="33" t="s">
        <v>154</v>
      </c>
      <c r="E66" s="33"/>
      <c r="F66" s="33">
        <v>600</v>
      </c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20">
        <f t="shared" si="1"/>
        <v>0</v>
      </c>
      <c r="U66" s="20">
        <f t="shared" si="2"/>
        <v>600</v>
      </c>
      <c r="V66" s="34">
        <f t="shared" si="3"/>
        <v>0</v>
      </c>
      <c r="W66" s="37"/>
      <c r="X66" s="35" t="str">
        <f t="shared" si="5"/>
        <v/>
      </c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CU66" s="31"/>
      <c r="CV66" s="31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  <c r="DW66" s="31"/>
      <c r="DX66" s="31"/>
      <c r="DY66" s="31"/>
      <c r="DZ66" s="31"/>
      <c r="EA66" s="31"/>
      <c r="EB66" s="31"/>
      <c r="EC66" s="31"/>
      <c r="ED66" s="31"/>
      <c r="EE66" s="31"/>
      <c r="EF66" s="31"/>
      <c r="EG66" s="31"/>
      <c r="EH66" s="31"/>
      <c r="EI66" s="31"/>
      <c r="EJ66" s="31"/>
      <c r="EK66" s="31"/>
      <c r="EL66" s="31"/>
      <c r="EM66" s="31"/>
      <c r="EN66" s="31"/>
      <c r="EO66" s="31"/>
      <c r="EP66" s="31"/>
      <c r="EQ66" s="31"/>
      <c r="ER66" s="31"/>
      <c r="ES66" s="31"/>
      <c r="ET66" s="31"/>
      <c r="EU66" s="31"/>
      <c r="EV66" s="31"/>
      <c r="EW66" s="31"/>
      <c r="EX66" s="31"/>
      <c r="EY66" s="31"/>
      <c r="EZ66" s="31"/>
      <c r="FA66" s="31"/>
      <c r="FB66" s="31"/>
      <c r="FC66" s="31"/>
      <c r="FD66" s="31"/>
      <c r="FE66" s="31"/>
      <c r="FF66" s="31"/>
      <c r="FG66" s="31"/>
      <c r="FH66" s="31"/>
      <c r="FI66" s="31"/>
      <c r="FJ66" s="31"/>
      <c r="FK66" s="31"/>
      <c r="FL66" s="31"/>
      <c r="FM66" s="31"/>
      <c r="FN66" s="31"/>
      <c r="FO66" s="31"/>
      <c r="FP66" s="31"/>
      <c r="FQ66" s="31"/>
      <c r="FR66" s="31"/>
      <c r="FS66" s="31"/>
      <c r="FT66" s="31"/>
      <c r="FU66" s="31"/>
      <c r="FV66" s="31"/>
      <c r="FW66" s="31"/>
      <c r="FX66" s="31"/>
      <c r="FY66" s="31"/>
      <c r="FZ66" s="31"/>
      <c r="GA66" s="31"/>
      <c r="GB66" s="31"/>
      <c r="GC66" s="31"/>
      <c r="GD66" s="31"/>
      <c r="GE66" s="31"/>
      <c r="GF66" s="31"/>
      <c r="GG66" s="31"/>
      <c r="GH66" s="31"/>
      <c r="GI66" s="31"/>
      <c r="GJ66" s="31"/>
      <c r="GK66" s="31"/>
      <c r="GL66" s="31"/>
      <c r="GM66" s="31"/>
      <c r="GN66" s="31"/>
      <c r="GO66" s="31"/>
      <c r="GP66" s="31"/>
      <c r="GQ66" s="31"/>
      <c r="GR66" s="31"/>
      <c r="GS66" s="31"/>
      <c r="GT66" s="31"/>
      <c r="GU66" s="31"/>
      <c r="GV66" s="31"/>
      <c r="GW66" s="31"/>
      <c r="GX66" s="31"/>
      <c r="GY66" s="31"/>
      <c r="GZ66" s="31"/>
      <c r="HA66" s="31"/>
      <c r="HB66" s="31"/>
      <c r="HC66" s="31"/>
      <c r="HD66" s="31"/>
      <c r="HE66" s="31"/>
      <c r="HF66" s="31"/>
      <c r="HG66" s="31"/>
      <c r="HH66" s="31"/>
      <c r="HI66" s="31"/>
      <c r="HJ66" s="31"/>
      <c r="HK66" s="31"/>
      <c r="HL66" s="31"/>
      <c r="HM66" s="31"/>
      <c r="HN66" s="31"/>
      <c r="HO66" s="31"/>
      <c r="HP66" s="31"/>
      <c r="HQ66" s="31"/>
      <c r="HR66" s="31"/>
      <c r="HS66" s="31"/>
      <c r="HT66" s="31"/>
      <c r="HU66" s="31"/>
      <c r="HV66" s="31"/>
      <c r="HW66" s="31"/>
      <c r="HX66" s="31"/>
      <c r="HY66" s="31"/>
      <c r="HZ66" s="31"/>
      <c r="IA66" s="31"/>
      <c r="IB66" s="31"/>
      <c r="IC66" s="31"/>
      <c r="ID66" s="31"/>
      <c r="IE66" s="31"/>
      <c r="IF66" s="31"/>
      <c r="IG66" s="31"/>
      <c r="IH66" s="31"/>
      <c r="II66" s="31"/>
      <c r="IJ66" s="31"/>
      <c r="IK66" s="31"/>
      <c r="IL66" s="31"/>
      <c r="IM66" s="31"/>
      <c r="IN66" s="31"/>
      <c r="IO66" s="31"/>
      <c r="IP66" s="31"/>
      <c r="IQ66" s="31"/>
      <c r="IR66" s="31"/>
      <c r="IS66" s="31"/>
      <c r="IT66" s="31"/>
      <c r="IU66" s="31"/>
      <c r="IV66" s="31"/>
      <c r="IW66" s="31"/>
      <c r="IX66" s="31"/>
      <c r="IY66" s="31"/>
      <c r="IZ66" s="31"/>
      <c r="JA66" s="31"/>
      <c r="JB66" s="31"/>
      <c r="JC66" s="31"/>
      <c r="JD66" s="31"/>
      <c r="JE66" s="31"/>
      <c r="JF66" s="31"/>
      <c r="JG66" s="31"/>
      <c r="JH66" s="31"/>
      <c r="JI66" s="31"/>
      <c r="JJ66" s="31"/>
      <c r="JK66" s="31"/>
      <c r="JL66" s="31"/>
      <c r="JM66" s="31"/>
      <c r="JN66" s="31"/>
      <c r="JO66" s="31"/>
      <c r="JP66" s="31"/>
      <c r="JQ66" s="31"/>
      <c r="JR66" s="31"/>
      <c r="JS66" s="31"/>
      <c r="JT66" s="31"/>
      <c r="JU66" s="31"/>
      <c r="JV66" s="31"/>
      <c r="JW66" s="31"/>
      <c r="JX66" s="31"/>
      <c r="JY66" s="31"/>
      <c r="JZ66" s="31"/>
      <c r="KA66" s="31"/>
      <c r="KB66" s="31"/>
      <c r="KC66" s="31"/>
      <c r="KD66" s="31"/>
      <c r="KE66" s="31"/>
      <c r="KF66" s="31"/>
      <c r="KG66" s="31"/>
      <c r="KH66" s="31"/>
      <c r="KI66" s="31"/>
      <c r="KJ66" s="31"/>
      <c r="KK66" s="31"/>
      <c r="KL66" s="31"/>
      <c r="KM66" s="31"/>
      <c r="KN66" s="31"/>
      <c r="KO66" s="31"/>
      <c r="KP66" s="31"/>
      <c r="KQ66" s="31"/>
      <c r="KR66" s="31"/>
      <c r="KS66" s="31"/>
      <c r="KT66" s="31"/>
      <c r="KU66" s="31"/>
      <c r="KV66" s="31"/>
      <c r="KW66" s="31"/>
      <c r="KX66" s="31"/>
      <c r="KY66" s="31"/>
      <c r="KZ66" s="31"/>
      <c r="LA66" s="31"/>
      <c r="LB66" s="31"/>
      <c r="LC66" s="31"/>
      <c r="LD66" s="31"/>
      <c r="LE66" s="31"/>
      <c r="LF66" s="31"/>
      <c r="LG66" s="31"/>
      <c r="LH66" s="31"/>
      <c r="LI66" s="31"/>
      <c r="LJ66" s="31"/>
      <c r="LK66" s="31"/>
      <c r="LL66" s="31"/>
      <c r="LM66" s="31"/>
      <c r="LN66" s="31"/>
      <c r="LO66" s="31"/>
      <c r="LP66" s="31"/>
      <c r="LQ66" s="31"/>
      <c r="LR66" s="31"/>
      <c r="LS66" s="31"/>
      <c r="LT66" s="31"/>
      <c r="LU66" s="31"/>
      <c r="LV66" s="31"/>
      <c r="LW66" s="31"/>
      <c r="LX66" s="31"/>
      <c r="LY66" s="31"/>
      <c r="LZ66" s="31"/>
      <c r="MA66" s="31"/>
      <c r="MB66" s="31"/>
      <c r="MC66" s="31"/>
      <c r="MD66" s="31"/>
      <c r="ME66" s="31"/>
      <c r="MF66" s="31"/>
      <c r="MG66" s="31"/>
      <c r="MH66" s="31"/>
      <c r="MI66" s="31"/>
      <c r="MJ66" s="31"/>
      <c r="MK66" s="31"/>
      <c r="ML66" s="31"/>
      <c r="MM66" s="31"/>
      <c r="MN66" s="31"/>
      <c r="MO66" s="31"/>
      <c r="MP66" s="31"/>
      <c r="MQ66" s="31"/>
      <c r="MR66" s="31"/>
      <c r="MS66" s="31"/>
      <c r="MT66" s="31"/>
      <c r="MU66" s="31"/>
      <c r="MV66" s="31"/>
      <c r="MW66" s="31"/>
      <c r="MX66" s="31"/>
      <c r="MY66" s="31"/>
      <c r="MZ66" s="31"/>
      <c r="NA66" s="31"/>
      <c r="NB66" s="31"/>
      <c r="NC66" s="31"/>
      <c r="ND66" s="31"/>
      <c r="NE66" s="31"/>
      <c r="NF66" s="31"/>
      <c r="NG66" s="31"/>
      <c r="NH66" s="31"/>
      <c r="NI66" s="31"/>
      <c r="NJ66" s="31"/>
      <c r="NK66" s="31"/>
      <c r="NL66" s="31"/>
      <c r="NM66" s="31"/>
      <c r="NN66" s="31"/>
      <c r="NO66" s="31"/>
      <c r="NP66" s="31"/>
      <c r="NQ66" s="31"/>
      <c r="NR66" s="31"/>
      <c r="NS66" s="31"/>
      <c r="NT66" s="31"/>
      <c r="NU66" s="31"/>
      <c r="NV66" s="31"/>
      <c r="NW66" s="31"/>
      <c r="NX66" s="31"/>
      <c r="NY66" s="31"/>
      <c r="NZ66" s="31"/>
      <c r="OA66" s="31"/>
      <c r="OB66" s="31"/>
      <c r="OC66" s="31"/>
      <c r="OD66" s="31"/>
      <c r="OE66" s="31"/>
      <c r="OF66" s="31"/>
      <c r="OG66" s="31"/>
      <c r="OH66" s="31"/>
      <c r="OI66" s="31"/>
      <c r="OJ66" s="31"/>
      <c r="OK66" s="31"/>
      <c r="OL66" s="31"/>
      <c r="OM66" s="31"/>
      <c r="ON66" s="31"/>
      <c r="OO66" s="31"/>
      <c r="OP66" s="31"/>
      <c r="OQ66" s="31"/>
      <c r="OR66" s="31"/>
      <c r="OS66" s="31"/>
      <c r="OT66" s="31"/>
      <c r="OU66" s="31"/>
      <c r="OV66" s="31"/>
      <c r="OW66" s="31"/>
      <c r="OX66" s="31"/>
      <c r="OY66" s="31"/>
      <c r="OZ66" s="31"/>
      <c r="PA66" s="31"/>
      <c r="PB66" s="31"/>
      <c r="PC66" s="31"/>
      <c r="PD66" s="31"/>
      <c r="PE66" s="31"/>
      <c r="PF66" s="31"/>
      <c r="PG66" s="31"/>
      <c r="PH66" s="31"/>
      <c r="PI66" s="31"/>
      <c r="PJ66" s="31"/>
      <c r="PK66" s="31"/>
      <c r="PL66" s="31"/>
      <c r="PM66" s="31"/>
      <c r="PN66" s="31"/>
      <c r="PO66" s="31"/>
      <c r="PP66" s="31"/>
      <c r="PQ66" s="31"/>
      <c r="PR66" s="31"/>
      <c r="PS66" s="31"/>
      <c r="PT66" s="31"/>
      <c r="PU66" s="31"/>
      <c r="PV66" s="31"/>
      <c r="PW66" s="31"/>
      <c r="PX66" s="31"/>
      <c r="PY66" s="31"/>
      <c r="PZ66" s="31"/>
      <c r="QA66" s="31"/>
      <c r="QB66" s="31"/>
      <c r="QC66" s="31"/>
    </row>
    <row r="67" spans="1:445">
      <c r="A67" s="36" t="s">
        <v>135</v>
      </c>
      <c r="B67" s="33" t="s">
        <v>27</v>
      </c>
      <c r="C67" s="33">
        <v>92</v>
      </c>
      <c r="D67" s="33" t="s">
        <v>129</v>
      </c>
      <c r="E67" s="33"/>
      <c r="F67" s="33">
        <v>1000</v>
      </c>
      <c r="G67" s="33">
        <v>91</v>
      </c>
      <c r="H67" s="33">
        <v>91</v>
      </c>
      <c r="I67" s="33">
        <v>91</v>
      </c>
      <c r="J67" s="33">
        <v>91</v>
      </c>
      <c r="K67" s="33">
        <v>91</v>
      </c>
      <c r="L67" s="33">
        <v>91</v>
      </c>
      <c r="M67" s="33">
        <v>91</v>
      </c>
      <c r="N67" s="33">
        <v>91</v>
      </c>
      <c r="O67" s="33">
        <v>91</v>
      </c>
      <c r="P67" s="33">
        <v>91</v>
      </c>
      <c r="Q67" s="33">
        <v>90</v>
      </c>
      <c r="R67" s="33"/>
      <c r="S67" s="33"/>
      <c r="T67" s="20">
        <f t="shared" si="1"/>
        <v>1000</v>
      </c>
      <c r="U67" s="20">
        <f t="shared" si="2"/>
        <v>0</v>
      </c>
      <c r="V67" s="34">
        <f t="shared" si="3"/>
        <v>1</v>
      </c>
      <c r="W67" s="37"/>
      <c r="X67" s="35" t="str">
        <f t="shared" si="5"/>
        <v/>
      </c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  <c r="CJ67" s="31"/>
      <c r="CK67" s="31"/>
      <c r="CL67" s="31"/>
      <c r="CM67" s="31"/>
      <c r="CN67" s="31"/>
      <c r="CO67" s="31"/>
      <c r="CP67" s="31"/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  <c r="DW67" s="31"/>
      <c r="DX67" s="31"/>
      <c r="DY67" s="31"/>
      <c r="DZ67" s="31"/>
      <c r="EA67" s="31"/>
      <c r="EB67" s="31"/>
      <c r="EC67" s="31"/>
      <c r="ED67" s="31"/>
      <c r="EE67" s="31"/>
      <c r="EF67" s="31"/>
      <c r="EG67" s="31"/>
      <c r="EH67" s="31"/>
      <c r="EI67" s="31"/>
      <c r="EJ67" s="31"/>
      <c r="EK67" s="31"/>
      <c r="EL67" s="31"/>
      <c r="EM67" s="31"/>
      <c r="EN67" s="31"/>
      <c r="EO67" s="31"/>
      <c r="EP67" s="31"/>
      <c r="EQ67" s="31"/>
      <c r="ER67" s="31"/>
      <c r="ES67" s="31"/>
      <c r="ET67" s="31"/>
      <c r="EU67" s="31"/>
      <c r="EV67" s="31"/>
      <c r="EW67" s="31"/>
      <c r="EX67" s="31"/>
      <c r="EY67" s="31"/>
      <c r="EZ67" s="31"/>
      <c r="FA67" s="31"/>
      <c r="FB67" s="31"/>
      <c r="FC67" s="31"/>
      <c r="FD67" s="31"/>
      <c r="FE67" s="31"/>
      <c r="FF67" s="31"/>
      <c r="FG67" s="31"/>
      <c r="FH67" s="31"/>
      <c r="FI67" s="31"/>
      <c r="FJ67" s="31"/>
      <c r="FK67" s="31"/>
      <c r="FL67" s="31"/>
      <c r="FM67" s="31"/>
      <c r="FN67" s="31"/>
      <c r="FO67" s="31"/>
      <c r="FP67" s="31"/>
      <c r="FQ67" s="31"/>
      <c r="FR67" s="31"/>
      <c r="FS67" s="31"/>
      <c r="FT67" s="31"/>
      <c r="FU67" s="31"/>
      <c r="FV67" s="31"/>
      <c r="FW67" s="31"/>
      <c r="FX67" s="31"/>
      <c r="FY67" s="31"/>
      <c r="FZ67" s="31"/>
      <c r="GA67" s="31"/>
      <c r="GB67" s="31"/>
      <c r="GC67" s="31"/>
      <c r="GD67" s="31"/>
      <c r="GE67" s="31"/>
      <c r="GF67" s="31"/>
      <c r="GG67" s="31"/>
      <c r="GH67" s="31"/>
      <c r="GI67" s="31"/>
      <c r="GJ67" s="31"/>
      <c r="GK67" s="31"/>
      <c r="GL67" s="31"/>
      <c r="GM67" s="31"/>
      <c r="GN67" s="31"/>
      <c r="GO67" s="31"/>
      <c r="GP67" s="31"/>
      <c r="GQ67" s="31"/>
      <c r="GR67" s="31"/>
      <c r="GS67" s="31"/>
      <c r="GT67" s="31"/>
      <c r="GU67" s="31"/>
      <c r="GV67" s="31"/>
      <c r="GW67" s="31"/>
      <c r="GX67" s="31"/>
      <c r="GY67" s="31"/>
      <c r="GZ67" s="31"/>
      <c r="HA67" s="31"/>
      <c r="HB67" s="31"/>
      <c r="HC67" s="31"/>
      <c r="HD67" s="31"/>
      <c r="HE67" s="31"/>
      <c r="HF67" s="31"/>
      <c r="HG67" s="31"/>
      <c r="HH67" s="31"/>
      <c r="HI67" s="31"/>
      <c r="HJ67" s="31"/>
      <c r="HK67" s="31"/>
      <c r="HL67" s="31"/>
      <c r="HM67" s="31"/>
      <c r="HN67" s="31"/>
      <c r="HO67" s="31"/>
      <c r="HP67" s="31"/>
      <c r="HQ67" s="31"/>
      <c r="HR67" s="31"/>
      <c r="HS67" s="31"/>
      <c r="HT67" s="31"/>
      <c r="HU67" s="31"/>
      <c r="HV67" s="31"/>
      <c r="HW67" s="31"/>
      <c r="HX67" s="31"/>
      <c r="HY67" s="31"/>
      <c r="HZ67" s="31"/>
      <c r="IA67" s="31"/>
      <c r="IB67" s="31"/>
      <c r="IC67" s="31"/>
      <c r="ID67" s="31"/>
      <c r="IE67" s="31"/>
      <c r="IF67" s="31"/>
      <c r="IG67" s="31"/>
      <c r="IH67" s="31"/>
      <c r="II67" s="31"/>
      <c r="IJ67" s="31"/>
      <c r="IK67" s="31"/>
      <c r="IL67" s="31"/>
      <c r="IM67" s="31"/>
      <c r="IN67" s="31"/>
      <c r="IO67" s="31"/>
      <c r="IP67" s="31"/>
      <c r="IQ67" s="31"/>
      <c r="IR67" s="31"/>
      <c r="IS67" s="31"/>
      <c r="IT67" s="31"/>
      <c r="IU67" s="31"/>
      <c r="IV67" s="31"/>
      <c r="IW67" s="31"/>
      <c r="IX67" s="31"/>
      <c r="IY67" s="31"/>
      <c r="IZ67" s="31"/>
      <c r="JA67" s="31"/>
      <c r="JB67" s="31"/>
      <c r="JC67" s="31"/>
      <c r="JD67" s="31"/>
      <c r="JE67" s="31"/>
      <c r="JF67" s="31"/>
      <c r="JG67" s="31"/>
      <c r="JH67" s="31"/>
      <c r="JI67" s="31"/>
      <c r="JJ67" s="31"/>
      <c r="JK67" s="31"/>
      <c r="JL67" s="31"/>
      <c r="JM67" s="31"/>
      <c r="JN67" s="31"/>
      <c r="JO67" s="31"/>
      <c r="JP67" s="31"/>
      <c r="JQ67" s="31"/>
      <c r="JR67" s="31"/>
      <c r="JS67" s="31"/>
      <c r="JT67" s="31"/>
      <c r="JU67" s="31"/>
      <c r="JV67" s="31"/>
      <c r="JW67" s="31"/>
      <c r="JX67" s="31"/>
      <c r="JY67" s="31"/>
      <c r="JZ67" s="31"/>
      <c r="KA67" s="31"/>
      <c r="KB67" s="31"/>
      <c r="KC67" s="31"/>
      <c r="KD67" s="31"/>
      <c r="KE67" s="31"/>
      <c r="KF67" s="31"/>
      <c r="KG67" s="31"/>
      <c r="KH67" s="31"/>
      <c r="KI67" s="31"/>
      <c r="KJ67" s="31"/>
      <c r="KK67" s="31"/>
      <c r="KL67" s="31"/>
      <c r="KM67" s="31"/>
      <c r="KN67" s="31"/>
      <c r="KO67" s="31"/>
      <c r="KP67" s="31"/>
      <c r="KQ67" s="31"/>
      <c r="KR67" s="31"/>
      <c r="KS67" s="31"/>
      <c r="KT67" s="31"/>
      <c r="KU67" s="31"/>
      <c r="KV67" s="31"/>
      <c r="KW67" s="31"/>
      <c r="KX67" s="31"/>
      <c r="KY67" s="31"/>
      <c r="KZ67" s="31"/>
      <c r="LA67" s="31"/>
      <c r="LB67" s="31"/>
      <c r="LC67" s="31"/>
      <c r="LD67" s="31"/>
      <c r="LE67" s="31"/>
      <c r="LF67" s="31"/>
      <c r="LG67" s="31"/>
      <c r="LH67" s="31"/>
      <c r="LI67" s="31"/>
      <c r="LJ67" s="31"/>
      <c r="LK67" s="31"/>
      <c r="LL67" s="31"/>
      <c r="LM67" s="31"/>
      <c r="LN67" s="31"/>
      <c r="LO67" s="31"/>
      <c r="LP67" s="31"/>
      <c r="LQ67" s="31"/>
      <c r="LR67" s="31"/>
      <c r="LS67" s="31"/>
      <c r="LT67" s="31"/>
      <c r="LU67" s="31"/>
      <c r="LV67" s="31"/>
      <c r="LW67" s="31"/>
      <c r="LX67" s="31"/>
      <c r="LY67" s="31"/>
      <c r="LZ67" s="31"/>
      <c r="MA67" s="31"/>
      <c r="MB67" s="31"/>
      <c r="MC67" s="31"/>
      <c r="MD67" s="31"/>
      <c r="ME67" s="31"/>
      <c r="MF67" s="31"/>
      <c r="MG67" s="31"/>
      <c r="MH67" s="31"/>
      <c r="MI67" s="31"/>
      <c r="MJ67" s="31"/>
      <c r="MK67" s="31"/>
      <c r="ML67" s="31"/>
      <c r="MM67" s="31"/>
      <c r="MN67" s="31"/>
      <c r="MO67" s="31"/>
      <c r="MP67" s="31"/>
      <c r="MQ67" s="31"/>
      <c r="MR67" s="31"/>
      <c r="MS67" s="31"/>
      <c r="MT67" s="31"/>
      <c r="MU67" s="31"/>
      <c r="MV67" s="31"/>
      <c r="MW67" s="31"/>
      <c r="MX67" s="31"/>
      <c r="MY67" s="31"/>
      <c r="MZ67" s="31"/>
      <c r="NA67" s="31"/>
      <c r="NB67" s="31"/>
      <c r="NC67" s="31"/>
      <c r="ND67" s="31"/>
      <c r="NE67" s="31"/>
      <c r="NF67" s="31"/>
      <c r="NG67" s="31"/>
      <c r="NH67" s="31"/>
      <c r="NI67" s="31"/>
      <c r="NJ67" s="31"/>
      <c r="NK67" s="31"/>
      <c r="NL67" s="31"/>
      <c r="NM67" s="31"/>
      <c r="NN67" s="31"/>
      <c r="NO67" s="31"/>
      <c r="NP67" s="31"/>
      <c r="NQ67" s="31"/>
      <c r="NR67" s="31"/>
      <c r="NS67" s="31"/>
      <c r="NT67" s="31"/>
      <c r="NU67" s="31"/>
      <c r="NV67" s="31"/>
      <c r="NW67" s="31"/>
      <c r="NX67" s="31"/>
      <c r="NY67" s="31"/>
      <c r="NZ67" s="31"/>
      <c r="OA67" s="31"/>
      <c r="OB67" s="31"/>
      <c r="OC67" s="31"/>
      <c r="OD67" s="31"/>
      <c r="OE67" s="31"/>
      <c r="OF67" s="31"/>
      <c r="OG67" s="31"/>
      <c r="OH67" s="31"/>
      <c r="OI67" s="31"/>
      <c r="OJ67" s="31"/>
      <c r="OK67" s="31"/>
      <c r="OL67" s="31"/>
      <c r="OM67" s="31"/>
      <c r="ON67" s="31"/>
      <c r="OO67" s="31"/>
      <c r="OP67" s="31"/>
      <c r="OQ67" s="31"/>
      <c r="OR67" s="31"/>
      <c r="OS67" s="31"/>
      <c r="OT67" s="31"/>
      <c r="OU67" s="31"/>
      <c r="OV67" s="31"/>
      <c r="OW67" s="31"/>
      <c r="OX67" s="31"/>
      <c r="OY67" s="31"/>
      <c r="OZ67" s="31"/>
      <c r="PA67" s="31"/>
      <c r="PB67" s="31"/>
      <c r="PC67" s="31"/>
      <c r="PD67" s="31"/>
      <c r="PE67" s="31"/>
      <c r="PF67" s="31"/>
      <c r="PG67" s="31"/>
      <c r="PH67" s="31"/>
      <c r="PI67" s="31"/>
      <c r="PJ67" s="31"/>
      <c r="PK67" s="31"/>
      <c r="PL67" s="31"/>
      <c r="PM67" s="31"/>
      <c r="PN67" s="31"/>
      <c r="PO67" s="31"/>
      <c r="PP67" s="31"/>
      <c r="PQ67" s="31"/>
      <c r="PR67" s="31"/>
      <c r="PS67" s="31"/>
      <c r="PT67" s="31"/>
      <c r="PU67" s="31"/>
      <c r="PV67" s="31"/>
      <c r="PW67" s="31"/>
      <c r="PX67" s="31"/>
      <c r="PY67" s="31"/>
      <c r="PZ67" s="31"/>
      <c r="QA67" s="31"/>
      <c r="QB67" s="31"/>
      <c r="QC67" s="31"/>
    </row>
    <row r="68" spans="1:445">
      <c r="A68" s="36" t="s">
        <v>1245</v>
      </c>
      <c r="B68" s="33" t="s">
        <v>45</v>
      </c>
      <c r="C68" s="33">
        <v>120</v>
      </c>
      <c r="D68" s="33" t="s">
        <v>28</v>
      </c>
      <c r="E68" s="33"/>
      <c r="F68" s="33">
        <v>900</v>
      </c>
      <c r="G68" s="33">
        <v>450</v>
      </c>
      <c r="H68" s="33">
        <v>200</v>
      </c>
      <c r="I68" s="33">
        <v>250</v>
      </c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20">
        <f t="shared" ref="T68:T131" si="6">IF(AND(ISBLANK(E68),ISBLANK(F68),ISBLANK(G68),ISBLANK(H68),ISBLANK(I68),ISBLANK(J68),ISBLANK(K68), ISBLANK(L68), ISBLANK(M68), ISBLANK(N68), ISBLANK(O68), ISBLANK(P68), ISBLANK(Q68), ISBLANK(R68), ISBLANK(S68)),"",SUM(G68:S68))</f>
        <v>900</v>
      </c>
      <c r="U68" s="20">
        <f t="shared" ref="U68:U131" si="7">IF(W68&lt;&gt;0,0,IF(AND(ISBLANK(E68),ISBLANK(F68),ISBLANK(G68),ISBLANK(H68),ISBLANK(I68),ISBLANK(J68),ISBLANK(K68), ISBLANK(L68), ISBLANK(M68), ISBLANK(N68), ISBLANK(O68), ISBLANK(P68), ISBLANK(Q68), ISBLANK(R68), ISBLANK(S68)),"", (F68+E68)-T68))</f>
        <v>0</v>
      </c>
      <c r="V68" s="34">
        <f t="shared" ref="V68:V131" si="8">IF(AND(ISBLANK(E68),ISBLANK(F68), ISBLANK(G68), ISBLANK(H68), ISBLANK(I68), ISBLANK(J68), ISBLANK(K68), ISBLANK(L68), ISBLANK(M68),ISBLANK(N68), ISBLANK(O68), ISBLANK(P68), ISBLANK(Q68), ISBLANK(R68), ISBLANK(S68)), "",IFERROR(((F68+E68)-U68)/(F68+E68),""))</f>
        <v>1</v>
      </c>
      <c r="W68" s="37"/>
      <c r="X68" s="35" t="str">
        <f t="shared" ref="X68:X99" si="9">IF(W68&lt;&gt;"",F68 - (SUM(G68:S68)),"")</f>
        <v/>
      </c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  <c r="CJ68" s="31"/>
      <c r="CK68" s="31"/>
      <c r="CL68" s="31"/>
      <c r="CM68" s="31"/>
      <c r="CN68" s="31"/>
      <c r="CO68" s="31"/>
      <c r="CP68" s="31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  <c r="DW68" s="31"/>
      <c r="DX68" s="31"/>
      <c r="DY68" s="31"/>
      <c r="DZ68" s="31"/>
      <c r="EA68" s="31"/>
      <c r="EB68" s="31"/>
      <c r="EC68" s="31"/>
      <c r="ED68" s="31"/>
      <c r="EE68" s="31"/>
      <c r="EF68" s="31"/>
      <c r="EG68" s="31"/>
      <c r="EH68" s="31"/>
      <c r="EI68" s="31"/>
      <c r="EJ68" s="31"/>
      <c r="EK68" s="31"/>
      <c r="EL68" s="31"/>
      <c r="EM68" s="31"/>
      <c r="EN68" s="31"/>
      <c r="EO68" s="31"/>
      <c r="EP68" s="31"/>
      <c r="EQ68" s="31"/>
      <c r="ER68" s="31"/>
      <c r="ES68" s="31"/>
      <c r="ET68" s="31"/>
      <c r="EU68" s="31"/>
      <c r="EV68" s="31"/>
      <c r="EW68" s="31"/>
      <c r="EX68" s="31"/>
      <c r="EY68" s="31"/>
      <c r="EZ68" s="31"/>
      <c r="FA68" s="31"/>
      <c r="FB68" s="31"/>
      <c r="FC68" s="31"/>
      <c r="FD68" s="31"/>
      <c r="FE68" s="31"/>
      <c r="FF68" s="31"/>
      <c r="FG68" s="31"/>
      <c r="FH68" s="31"/>
      <c r="FI68" s="31"/>
      <c r="FJ68" s="31"/>
      <c r="FK68" s="31"/>
      <c r="FL68" s="31"/>
      <c r="FM68" s="31"/>
      <c r="FN68" s="31"/>
      <c r="FO68" s="31"/>
      <c r="FP68" s="31"/>
      <c r="FQ68" s="31"/>
      <c r="FR68" s="31"/>
      <c r="FS68" s="31"/>
      <c r="FT68" s="31"/>
      <c r="FU68" s="31"/>
      <c r="FV68" s="31"/>
      <c r="FW68" s="31"/>
      <c r="FX68" s="31"/>
      <c r="FY68" s="31"/>
      <c r="FZ68" s="31"/>
      <c r="GA68" s="31"/>
      <c r="GB68" s="31"/>
      <c r="GC68" s="31"/>
      <c r="GD68" s="31"/>
      <c r="GE68" s="31"/>
      <c r="GF68" s="31"/>
      <c r="GG68" s="31"/>
      <c r="GH68" s="31"/>
      <c r="GI68" s="31"/>
      <c r="GJ68" s="31"/>
      <c r="GK68" s="31"/>
      <c r="GL68" s="31"/>
      <c r="GM68" s="31"/>
      <c r="GN68" s="31"/>
      <c r="GO68" s="31"/>
      <c r="GP68" s="31"/>
      <c r="GQ68" s="31"/>
      <c r="GR68" s="31"/>
      <c r="GS68" s="31"/>
      <c r="GT68" s="31"/>
      <c r="GU68" s="31"/>
      <c r="GV68" s="31"/>
      <c r="GW68" s="31"/>
      <c r="GX68" s="31"/>
      <c r="GY68" s="31"/>
      <c r="GZ68" s="31"/>
      <c r="HA68" s="31"/>
      <c r="HB68" s="31"/>
      <c r="HC68" s="31"/>
      <c r="HD68" s="31"/>
      <c r="HE68" s="31"/>
      <c r="HF68" s="31"/>
      <c r="HG68" s="31"/>
      <c r="HH68" s="31"/>
      <c r="HI68" s="31"/>
      <c r="HJ68" s="31"/>
      <c r="HK68" s="31"/>
      <c r="HL68" s="31"/>
      <c r="HM68" s="31"/>
      <c r="HN68" s="31"/>
      <c r="HO68" s="31"/>
      <c r="HP68" s="31"/>
      <c r="HQ68" s="31"/>
      <c r="HR68" s="31"/>
      <c r="HS68" s="31"/>
      <c r="HT68" s="31"/>
      <c r="HU68" s="31"/>
      <c r="HV68" s="31"/>
      <c r="HW68" s="31"/>
      <c r="HX68" s="31"/>
      <c r="HY68" s="31"/>
      <c r="HZ68" s="31"/>
      <c r="IA68" s="31"/>
      <c r="IB68" s="31"/>
      <c r="IC68" s="31"/>
      <c r="ID68" s="31"/>
      <c r="IE68" s="31"/>
      <c r="IF68" s="31"/>
      <c r="IG68" s="31"/>
      <c r="IH68" s="31"/>
      <c r="II68" s="31"/>
      <c r="IJ68" s="31"/>
      <c r="IK68" s="31"/>
      <c r="IL68" s="31"/>
      <c r="IM68" s="31"/>
      <c r="IN68" s="31"/>
      <c r="IO68" s="31"/>
      <c r="IP68" s="31"/>
      <c r="IQ68" s="31"/>
      <c r="IR68" s="31"/>
      <c r="IS68" s="31"/>
      <c r="IT68" s="31"/>
      <c r="IU68" s="31"/>
      <c r="IV68" s="31"/>
      <c r="IW68" s="31"/>
      <c r="IX68" s="31"/>
      <c r="IY68" s="31"/>
      <c r="IZ68" s="31"/>
      <c r="JA68" s="31"/>
      <c r="JB68" s="31"/>
      <c r="JC68" s="31"/>
      <c r="JD68" s="31"/>
      <c r="JE68" s="31"/>
      <c r="JF68" s="31"/>
      <c r="JG68" s="31"/>
      <c r="JH68" s="31"/>
      <c r="JI68" s="31"/>
      <c r="JJ68" s="31"/>
      <c r="JK68" s="31"/>
      <c r="JL68" s="31"/>
      <c r="JM68" s="31"/>
      <c r="JN68" s="31"/>
      <c r="JO68" s="31"/>
      <c r="JP68" s="31"/>
      <c r="JQ68" s="31"/>
      <c r="JR68" s="31"/>
      <c r="JS68" s="31"/>
      <c r="JT68" s="31"/>
      <c r="JU68" s="31"/>
      <c r="JV68" s="31"/>
      <c r="JW68" s="31"/>
      <c r="JX68" s="31"/>
      <c r="JY68" s="31"/>
      <c r="JZ68" s="31"/>
      <c r="KA68" s="31"/>
      <c r="KB68" s="31"/>
      <c r="KC68" s="31"/>
      <c r="KD68" s="31"/>
      <c r="KE68" s="31"/>
      <c r="KF68" s="31"/>
      <c r="KG68" s="31"/>
      <c r="KH68" s="31"/>
      <c r="KI68" s="31"/>
      <c r="KJ68" s="31"/>
      <c r="KK68" s="31"/>
      <c r="KL68" s="31"/>
      <c r="KM68" s="31"/>
      <c r="KN68" s="31"/>
      <c r="KO68" s="31"/>
      <c r="KP68" s="31"/>
      <c r="KQ68" s="31"/>
      <c r="KR68" s="31"/>
      <c r="KS68" s="31"/>
      <c r="KT68" s="31"/>
      <c r="KU68" s="31"/>
      <c r="KV68" s="31"/>
      <c r="KW68" s="31"/>
      <c r="KX68" s="31"/>
      <c r="KY68" s="31"/>
      <c r="KZ68" s="31"/>
      <c r="LA68" s="31"/>
      <c r="LB68" s="31"/>
      <c r="LC68" s="31"/>
      <c r="LD68" s="31"/>
      <c r="LE68" s="31"/>
      <c r="LF68" s="31"/>
      <c r="LG68" s="31"/>
      <c r="LH68" s="31"/>
      <c r="LI68" s="31"/>
      <c r="LJ68" s="31"/>
      <c r="LK68" s="31"/>
      <c r="LL68" s="31"/>
      <c r="LM68" s="31"/>
      <c r="LN68" s="31"/>
      <c r="LO68" s="31"/>
      <c r="LP68" s="31"/>
      <c r="LQ68" s="31"/>
      <c r="LR68" s="31"/>
      <c r="LS68" s="31"/>
      <c r="LT68" s="31"/>
      <c r="LU68" s="31"/>
      <c r="LV68" s="31"/>
      <c r="LW68" s="31"/>
      <c r="LX68" s="31"/>
      <c r="LY68" s="31"/>
      <c r="LZ68" s="31"/>
      <c r="MA68" s="31"/>
      <c r="MB68" s="31"/>
      <c r="MC68" s="31"/>
      <c r="MD68" s="31"/>
      <c r="ME68" s="31"/>
      <c r="MF68" s="31"/>
      <c r="MG68" s="31"/>
      <c r="MH68" s="31"/>
      <c r="MI68" s="31"/>
      <c r="MJ68" s="31"/>
      <c r="MK68" s="31"/>
      <c r="ML68" s="31"/>
      <c r="MM68" s="31"/>
      <c r="MN68" s="31"/>
      <c r="MO68" s="31"/>
      <c r="MP68" s="31"/>
      <c r="MQ68" s="31"/>
      <c r="MR68" s="31"/>
      <c r="MS68" s="31"/>
      <c r="MT68" s="31"/>
      <c r="MU68" s="31"/>
      <c r="MV68" s="31"/>
      <c r="MW68" s="31"/>
      <c r="MX68" s="31"/>
      <c r="MY68" s="31"/>
      <c r="MZ68" s="31"/>
      <c r="NA68" s="31"/>
      <c r="NB68" s="31"/>
      <c r="NC68" s="31"/>
      <c r="ND68" s="31"/>
      <c r="NE68" s="31"/>
      <c r="NF68" s="31"/>
      <c r="NG68" s="31"/>
      <c r="NH68" s="31"/>
      <c r="NI68" s="31"/>
      <c r="NJ68" s="31"/>
      <c r="NK68" s="31"/>
      <c r="NL68" s="31"/>
      <c r="NM68" s="31"/>
      <c r="NN68" s="31"/>
      <c r="NO68" s="31"/>
      <c r="NP68" s="31"/>
      <c r="NQ68" s="31"/>
      <c r="NR68" s="31"/>
      <c r="NS68" s="31"/>
      <c r="NT68" s="31"/>
      <c r="NU68" s="31"/>
      <c r="NV68" s="31"/>
      <c r="NW68" s="31"/>
      <c r="NX68" s="31"/>
      <c r="NY68" s="31"/>
      <c r="NZ68" s="31"/>
      <c r="OA68" s="31"/>
      <c r="OB68" s="31"/>
      <c r="OC68" s="31"/>
      <c r="OD68" s="31"/>
      <c r="OE68" s="31"/>
      <c r="OF68" s="31"/>
      <c r="OG68" s="31"/>
      <c r="OH68" s="31"/>
      <c r="OI68" s="31"/>
      <c r="OJ68" s="31"/>
      <c r="OK68" s="31"/>
      <c r="OL68" s="31"/>
      <c r="OM68" s="31"/>
      <c r="ON68" s="31"/>
      <c r="OO68" s="31"/>
      <c r="OP68" s="31"/>
      <c r="OQ68" s="31"/>
      <c r="OR68" s="31"/>
      <c r="OS68" s="31"/>
      <c r="OT68" s="31"/>
      <c r="OU68" s="31"/>
      <c r="OV68" s="31"/>
      <c r="OW68" s="31"/>
      <c r="OX68" s="31"/>
      <c r="OY68" s="31"/>
      <c r="OZ68" s="31"/>
      <c r="PA68" s="31"/>
      <c r="PB68" s="31"/>
      <c r="PC68" s="31"/>
      <c r="PD68" s="31"/>
      <c r="PE68" s="31"/>
      <c r="PF68" s="31"/>
      <c r="PG68" s="31"/>
      <c r="PH68" s="31"/>
      <c r="PI68" s="31"/>
      <c r="PJ68" s="31"/>
      <c r="PK68" s="31"/>
      <c r="PL68" s="31"/>
      <c r="PM68" s="31"/>
      <c r="PN68" s="31"/>
      <c r="PO68" s="31"/>
      <c r="PP68" s="31"/>
      <c r="PQ68" s="31"/>
      <c r="PR68" s="31"/>
      <c r="PS68" s="31"/>
      <c r="PT68" s="31"/>
      <c r="PU68" s="31"/>
      <c r="PV68" s="31"/>
      <c r="PW68" s="31"/>
      <c r="PX68" s="31"/>
      <c r="PY68" s="31"/>
      <c r="PZ68" s="31"/>
      <c r="QA68" s="31"/>
      <c r="QB68" s="31"/>
      <c r="QC68" s="31"/>
    </row>
    <row r="69" spans="1:445">
      <c r="A69" s="36" t="s">
        <v>1244</v>
      </c>
      <c r="B69" s="33" t="s">
        <v>45</v>
      </c>
      <c r="C69" s="33">
        <v>92</v>
      </c>
      <c r="D69" s="33" t="s">
        <v>53</v>
      </c>
      <c r="E69" s="33"/>
      <c r="F69" s="33">
        <v>900</v>
      </c>
      <c r="G69" s="33">
        <v>450</v>
      </c>
      <c r="H69" s="33">
        <v>200</v>
      </c>
      <c r="I69" s="33">
        <v>250</v>
      </c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20">
        <f t="shared" si="6"/>
        <v>900</v>
      </c>
      <c r="U69" s="20">
        <f t="shared" si="7"/>
        <v>0</v>
      </c>
      <c r="V69" s="34">
        <f t="shared" si="8"/>
        <v>1</v>
      </c>
      <c r="W69" s="37"/>
      <c r="X69" s="35" t="str">
        <f t="shared" si="9"/>
        <v/>
      </c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  <c r="CJ69" s="31"/>
      <c r="CK69" s="31"/>
      <c r="CL69" s="31"/>
      <c r="CM69" s="31"/>
      <c r="CN69" s="31"/>
      <c r="CO69" s="31"/>
      <c r="CP69" s="31"/>
      <c r="CQ69" s="31"/>
      <c r="CR69" s="31"/>
      <c r="CS69" s="31"/>
      <c r="CT69" s="31"/>
      <c r="CU69" s="31"/>
      <c r="CV69" s="31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  <c r="DW69" s="31"/>
      <c r="DX69" s="31"/>
      <c r="DY69" s="31"/>
      <c r="DZ69" s="31"/>
      <c r="EA69" s="31"/>
      <c r="EB69" s="31"/>
      <c r="EC69" s="31"/>
      <c r="ED69" s="31"/>
      <c r="EE69" s="31"/>
      <c r="EF69" s="31"/>
      <c r="EG69" s="31"/>
      <c r="EH69" s="31"/>
      <c r="EI69" s="31"/>
      <c r="EJ69" s="31"/>
      <c r="EK69" s="31"/>
      <c r="EL69" s="31"/>
      <c r="EM69" s="31"/>
      <c r="EN69" s="31"/>
      <c r="EO69" s="31"/>
      <c r="EP69" s="31"/>
      <c r="EQ69" s="31"/>
      <c r="ER69" s="31"/>
      <c r="ES69" s="31"/>
      <c r="ET69" s="31"/>
      <c r="EU69" s="31"/>
      <c r="EV69" s="31"/>
      <c r="EW69" s="31"/>
      <c r="EX69" s="31"/>
      <c r="EY69" s="31"/>
      <c r="EZ69" s="31"/>
      <c r="FA69" s="31"/>
      <c r="FB69" s="31"/>
      <c r="FC69" s="31"/>
      <c r="FD69" s="31"/>
      <c r="FE69" s="31"/>
      <c r="FF69" s="31"/>
      <c r="FG69" s="31"/>
      <c r="FH69" s="31"/>
      <c r="FI69" s="31"/>
      <c r="FJ69" s="31"/>
      <c r="FK69" s="31"/>
      <c r="FL69" s="31"/>
      <c r="FM69" s="31"/>
      <c r="FN69" s="31"/>
      <c r="FO69" s="31"/>
      <c r="FP69" s="31"/>
      <c r="FQ69" s="31"/>
      <c r="FR69" s="31"/>
      <c r="FS69" s="31"/>
      <c r="FT69" s="31"/>
      <c r="FU69" s="31"/>
      <c r="FV69" s="31"/>
      <c r="FW69" s="31"/>
      <c r="FX69" s="31"/>
      <c r="FY69" s="31"/>
      <c r="FZ69" s="31"/>
      <c r="GA69" s="31"/>
      <c r="GB69" s="31"/>
      <c r="GC69" s="31"/>
      <c r="GD69" s="31"/>
      <c r="GE69" s="31"/>
      <c r="GF69" s="31"/>
      <c r="GG69" s="31"/>
      <c r="GH69" s="31"/>
      <c r="GI69" s="31"/>
      <c r="GJ69" s="31"/>
      <c r="GK69" s="31"/>
      <c r="GL69" s="31"/>
      <c r="GM69" s="31"/>
      <c r="GN69" s="31"/>
      <c r="GO69" s="31"/>
      <c r="GP69" s="31"/>
      <c r="GQ69" s="31"/>
      <c r="GR69" s="31"/>
      <c r="GS69" s="31"/>
      <c r="GT69" s="31"/>
      <c r="GU69" s="31"/>
      <c r="GV69" s="31"/>
      <c r="GW69" s="31"/>
      <c r="GX69" s="31"/>
      <c r="GY69" s="31"/>
      <c r="GZ69" s="31"/>
      <c r="HA69" s="31"/>
      <c r="HB69" s="31"/>
      <c r="HC69" s="31"/>
      <c r="HD69" s="31"/>
      <c r="HE69" s="31"/>
      <c r="HF69" s="31"/>
      <c r="HG69" s="31"/>
      <c r="HH69" s="31"/>
      <c r="HI69" s="31"/>
      <c r="HJ69" s="31"/>
      <c r="HK69" s="31"/>
      <c r="HL69" s="31"/>
      <c r="HM69" s="31"/>
      <c r="HN69" s="31"/>
      <c r="HO69" s="31"/>
      <c r="HP69" s="31"/>
      <c r="HQ69" s="31"/>
      <c r="HR69" s="31"/>
      <c r="HS69" s="31"/>
      <c r="HT69" s="31"/>
      <c r="HU69" s="31"/>
      <c r="HV69" s="31"/>
      <c r="HW69" s="31"/>
      <c r="HX69" s="31"/>
      <c r="HY69" s="31"/>
      <c r="HZ69" s="31"/>
      <c r="IA69" s="31"/>
      <c r="IB69" s="31"/>
      <c r="IC69" s="31"/>
      <c r="ID69" s="31"/>
      <c r="IE69" s="31"/>
      <c r="IF69" s="31"/>
      <c r="IG69" s="31"/>
      <c r="IH69" s="31"/>
      <c r="II69" s="31"/>
      <c r="IJ69" s="31"/>
      <c r="IK69" s="31"/>
      <c r="IL69" s="31"/>
      <c r="IM69" s="31"/>
      <c r="IN69" s="31"/>
      <c r="IO69" s="31"/>
      <c r="IP69" s="31"/>
      <c r="IQ69" s="31"/>
      <c r="IR69" s="31"/>
      <c r="IS69" s="31"/>
      <c r="IT69" s="31"/>
      <c r="IU69" s="31"/>
      <c r="IV69" s="31"/>
      <c r="IW69" s="31"/>
      <c r="IX69" s="31"/>
      <c r="IY69" s="31"/>
      <c r="IZ69" s="31"/>
      <c r="JA69" s="31"/>
      <c r="JB69" s="31"/>
      <c r="JC69" s="31"/>
      <c r="JD69" s="31"/>
      <c r="JE69" s="31"/>
      <c r="JF69" s="31"/>
      <c r="JG69" s="31"/>
      <c r="JH69" s="31"/>
      <c r="JI69" s="31"/>
      <c r="JJ69" s="31"/>
      <c r="JK69" s="31"/>
      <c r="JL69" s="31"/>
      <c r="JM69" s="31"/>
      <c r="JN69" s="31"/>
      <c r="JO69" s="31"/>
      <c r="JP69" s="31"/>
      <c r="JQ69" s="31"/>
      <c r="JR69" s="31"/>
      <c r="JS69" s="31"/>
      <c r="JT69" s="31"/>
      <c r="JU69" s="31"/>
      <c r="JV69" s="31"/>
      <c r="JW69" s="31"/>
      <c r="JX69" s="31"/>
      <c r="JY69" s="31"/>
      <c r="JZ69" s="31"/>
      <c r="KA69" s="31"/>
      <c r="KB69" s="31"/>
      <c r="KC69" s="31"/>
      <c r="KD69" s="31"/>
      <c r="KE69" s="31"/>
      <c r="KF69" s="31"/>
      <c r="KG69" s="31"/>
      <c r="KH69" s="31"/>
      <c r="KI69" s="31"/>
      <c r="KJ69" s="31"/>
      <c r="KK69" s="31"/>
      <c r="KL69" s="31"/>
      <c r="KM69" s="31"/>
      <c r="KN69" s="31"/>
      <c r="KO69" s="31"/>
      <c r="KP69" s="31"/>
      <c r="KQ69" s="31"/>
      <c r="KR69" s="31"/>
      <c r="KS69" s="31"/>
      <c r="KT69" s="31"/>
      <c r="KU69" s="31"/>
      <c r="KV69" s="31"/>
      <c r="KW69" s="31"/>
      <c r="KX69" s="31"/>
      <c r="KY69" s="31"/>
      <c r="KZ69" s="31"/>
      <c r="LA69" s="31"/>
      <c r="LB69" s="31"/>
      <c r="LC69" s="31"/>
      <c r="LD69" s="31"/>
      <c r="LE69" s="31"/>
      <c r="LF69" s="31"/>
      <c r="LG69" s="31"/>
      <c r="LH69" s="31"/>
      <c r="LI69" s="31"/>
      <c r="LJ69" s="31"/>
      <c r="LK69" s="31"/>
      <c r="LL69" s="31"/>
      <c r="LM69" s="31"/>
      <c r="LN69" s="31"/>
      <c r="LO69" s="31"/>
      <c r="LP69" s="31"/>
      <c r="LQ69" s="31"/>
      <c r="LR69" s="31"/>
      <c r="LS69" s="31"/>
      <c r="LT69" s="31"/>
      <c r="LU69" s="31"/>
      <c r="LV69" s="31"/>
      <c r="LW69" s="31"/>
      <c r="LX69" s="31"/>
      <c r="LY69" s="31"/>
      <c r="LZ69" s="31"/>
      <c r="MA69" s="31"/>
      <c r="MB69" s="31"/>
      <c r="MC69" s="31"/>
      <c r="MD69" s="31"/>
      <c r="ME69" s="31"/>
      <c r="MF69" s="31"/>
      <c r="MG69" s="31"/>
      <c r="MH69" s="31"/>
      <c r="MI69" s="31"/>
      <c r="MJ69" s="31"/>
      <c r="MK69" s="31"/>
      <c r="ML69" s="31"/>
      <c r="MM69" s="31"/>
      <c r="MN69" s="31"/>
      <c r="MO69" s="31"/>
      <c r="MP69" s="31"/>
      <c r="MQ69" s="31"/>
      <c r="MR69" s="31"/>
      <c r="MS69" s="31"/>
      <c r="MT69" s="31"/>
      <c r="MU69" s="31"/>
      <c r="MV69" s="31"/>
      <c r="MW69" s="31"/>
      <c r="MX69" s="31"/>
      <c r="MY69" s="31"/>
      <c r="MZ69" s="31"/>
      <c r="NA69" s="31"/>
      <c r="NB69" s="31"/>
      <c r="NC69" s="31"/>
      <c r="ND69" s="31"/>
      <c r="NE69" s="31"/>
      <c r="NF69" s="31"/>
      <c r="NG69" s="31"/>
      <c r="NH69" s="31"/>
      <c r="NI69" s="31"/>
      <c r="NJ69" s="31"/>
      <c r="NK69" s="31"/>
      <c r="NL69" s="31"/>
      <c r="NM69" s="31"/>
      <c r="NN69" s="31"/>
      <c r="NO69" s="31"/>
      <c r="NP69" s="31"/>
      <c r="NQ69" s="31"/>
      <c r="NR69" s="31"/>
      <c r="NS69" s="31"/>
      <c r="NT69" s="31"/>
      <c r="NU69" s="31"/>
      <c r="NV69" s="31"/>
      <c r="NW69" s="31"/>
      <c r="NX69" s="31"/>
      <c r="NY69" s="31"/>
      <c r="NZ69" s="31"/>
      <c r="OA69" s="31"/>
      <c r="OB69" s="31"/>
      <c r="OC69" s="31"/>
      <c r="OD69" s="31"/>
      <c r="OE69" s="31"/>
      <c r="OF69" s="31"/>
      <c r="OG69" s="31"/>
      <c r="OH69" s="31"/>
      <c r="OI69" s="31"/>
      <c r="OJ69" s="31"/>
      <c r="OK69" s="31"/>
      <c r="OL69" s="31"/>
      <c r="OM69" s="31"/>
      <c r="ON69" s="31"/>
      <c r="OO69" s="31"/>
      <c r="OP69" s="31"/>
      <c r="OQ69" s="31"/>
      <c r="OR69" s="31"/>
      <c r="OS69" s="31"/>
      <c r="OT69" s="31"/>
      <c r="OU69" s="31"/>
      <c r="OV69" s="31"/>
      <c r="OW69" s="31"/>
      <c r="OX69" s="31"/>
      <c r="OY69" s="31"/>
      <c r="OZ69" s="31"/>
      <c r="PA69" s="31"/>
      <c r="PB69" s="31"/>
      <c r="PC69" s="31"/>
      <c r="PD69" s="31"/>
      <c r="PE69" s="31"/>
      <c r="PF69" s="31"/>
      <c r="PG69" s="31"/>
      <c r="PH69" s="31"/>
      <c r="PI69" s="31"/>
      <c r="PJ69" s="31"/>
      <c r="PK69" s="31"/>
      <c r="PL69" s="31"/>
      <c r="PM69" s="31"/>
      <c r="PN69" s="31"/>
      <c r="PO69" s="31"/>
      <c r="PP69" s="31"/>
      <c r="PQ69" s="31"/>
      <c r="PR69" s="31"/>
      <c r="PS69" s="31"/>
      <c r="PT69" s="31"/>
      <c r="PU69" s="31"/>
      <c r="PV69" s="31"/>
      <c r="PW69" s="31"/>
      <c r="PX69" s="31"/>
      <c r="PY69" s="31"/>
      <c r="PZ69" s="31"/>
      <c r="QA69" s="31"/>
      <c r="QB69" s="31"/>
      <c r="QC69" s="31"/>
    </row>
    <row r="70" spans="1:445">
      <c r="A70" s="36" t="s">
        <v>140</v>
      </c>
      <c r="B70" s="33" t="s">
        <v>45</v>
      </c>
      <c r="C70" s="33">
        <v>85</v>
      </c>
      <c r="D70" s="33" t="s">
        <v>64</v>
      </c>
      <c r="E70" s="33"/>
      <c r="F70" s="33">
        <v>745</v>
      </c>
      <c r="G70" s="33">
        <v>65</v>
      </c>
      <c r="H70" s="33"/>
      <c r="I70" s="33">
        <v>85</v>
      </c>
      <c r="J70" s="33">
        <v>85</v>
      </c>
      <c r="K70" s="33">
        <v>85</v>
      </c>
      <c r="L70" s="33">
        <v>85</v>
      </c>
      <c r="M70" s="33">
        <v>85</v>
      </c>
      <c r="N70" s="33">
        <v>85</v>
      </c>
      <c r="O70" s="33">
        <v>85</v>
      </c>
      <c r="P70" s="33">
        <v>85</v>
      </c>
      <c r="Q70" s="33"/>
      <c r="R70" s="33"/>
      <c r="S70" s="33"/>
      <c r="T70" s="20">
        <f>IF(AND(ISBLANK(E70),ISBLANK(F70),ISBLANK(G70),ISBLANK(H70),ISBLANK(I70),ISBLANK(J70),ISBLANK(K70), ISBLANK(L70), ISBLANK(M70), ISBLANK(#REF!), ISBLANK(N70), ISBLANK(P70), ISBLANK(Q70), ISBLANK(R70), ISBLANK(S70)),"",SUM(G70:S70))</f>
        <v>745</v>
      </c>
      <c r="U70" s="20">
        <f>IF(W70&lt;&gt;0,0,IF(AND(ISBLANK(E70),ISBLANK(F70),ISBLANK(G70),ISBLANK(H70),ISBLANK(I70),ISBLANK(J70),ISBLANK(K70), ISBLANK(L70), ISBLANK(M70), ISBLANK(#REF!), ISBLANK(N70), ISBLANK(P70), ISBLANK(Q70), ISBLANK(R70), ISBLANK(S70)),"", (F70+E70)-T70))</f>
        <v>0</v>
      </c>
      <c r="V70" s="34">
        <f>IF(AND(ISBLANK(E70),ISBLANK(F70), ISBLANK(G70), ISBLANK(H70), ISBLANK(I70), ISBLANK(J70), ISBLANK(K70), ISBLANK(L70), ISBLANK(M70),ISBLANK(#REF!), ISBLANK(N70), ISBLANK(P70), ISBLANK(Q70), ISBLANK(R70), ISBLANK(S70)), "",IFERROR(((F70+E70)-U70)/(F70+E70),""))</f>
        <v>1</v>
      </c>
      <c r="X70" s="35" t="str">
        <f t="shared" si="9"/>
        <v/>
      </c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  <c r="CJ70" s="31"/>
      <c r="CK70" s="31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  <c r="DW70" s="31"/>
      <c r="DX70" s="31"/>
      <c r="DY70" s="31"/>
      <c r="DZ70" s="31"/>
      <c r="EA70" s="31"/>
      <c r="EB70" s="31"/>
      <c r="EC70" s="31"/>
      <c r="ED70" s="31"/>
      <c r="EE70" s="31"/>
      <c r="EF70" s="31"/>
      <c r="EG70" s="31"/>
      <c r="EH70" s="31"/>
      <c r="EI70" s="31"/>
      <c r="EJ70" s="31"/>
      <c r="EK70" s="31"/>
      <c r="EL70" s="31"/>
      <c r="EM70" s="31"/>
      <c r="EN70" s="31"/>
      <c r="EO70" s="31"/>
      <c r="EP70" s="31"/>
      <c r="EQ70" s="31"/>
      <c r="ER70" s="31"/>
      <c r="ES70" s="31"/>
      <c r="ET70" s="31"/>
      <c r="EU70" s="31"/>
      <c r="EV70" s="31"/>
      <c r="EW70" s="31"/>
      <c r="EX70" s="31"/>
      <c r="EY70" s="31"/>
      <c r="EZ70" s="31"/>
      <c r="FA70" s="31"/>
      <c r="FB70" s="31"/>
      <c r="FC70" s="31"/>
      <c r="FD70" s="31"/>
      <c r="FE70" s="31"/>
      <c r="FF70" s="31"/>
      <c r="FG70" s="31"/>
      <c r="FH70" s="31"/>
      <c r="FI70" s="31"/>
      <c r="FJ70" s="31"/>
      <c r="FK70" s="31"/>
      <c r="FL70" s="31"/>
      <c r="FM70" s="31"/>
      <c r="FN70" s="31"/>
      <c r="FO70" s="31"/>
      <c r="FP70" s="31"/>
      <c r="FQ70" s="31"/>
      <c r="FR70" s="31"/>
      <c r="FS70" s="31"/>
      <c r="FT70" s="31"/>
      <c r="FU70" s="31"/>
      <c r="FV70" s="31"/>
      <c r="FW70" s="31"/>
      <c r="FX70" s="31"/>
      <c r="FY70" s="31"/>
      <c r="FZ70" s="31"/>
      <c r="GA70" s="31"/>
      <c r="GB70" s="31"/>
      <c r="GC70" s="31"/>
      <c r="GD70" s="31"/>
      <c r="GE70" s="31"/>
      <c r="GF70" s="31"/>
      <c r="GG70" s="31"/>
      <c r="GH70" s="31"/>
      <c r="GI70" s="31"/>
      <c r="GJ70" s="31"/>
      <c r="GK70" s="31"/>
      <c r="GL70" s="31"/>
      <c r="GM70" s="31"/>
      <c r="GN70" s="31"/>
      <c r="GO70" s="31"/>
      <c r="GP70" s="31"/>
      <c r="GQ70" s="31"/>
      <c r="GR70" s="31"/>
      <c r="GS70" s="31"/>
      <c r="GT70" s="31"/>
      <c r="GU70" s="31"/>
      <c r="GV70" s="31"/>
      <c r="GW70" s="31"/>
      <c r="GX70" s="31"/>
      <c r="GY70" s="31"/>
      <c r="GZ70" s="31"/>
      <c r="HA70" s="31"/>
      <c r="HB70" s="31"/>
      <c r="HC70" s="31"/>
      <c r="HD70" s="31"/>
      <c r="HE70" s="31"/>
      <c r="HF70" s="31"/>
      <c r="HG70" s="31"/>
      <c r="HH70" s="31"/>
      <c r="HI70" s="31"/>
      <c r="HJ70" s="31"/>
      <c r="HK70" s="31"/>
      <c r="HL70" s="31"/>
      <c r="HM70" s="31"/>
      <c r="HN70" s="31"/>
      <c r="HO70" s="31"/>
      <c r="HP70" s="31"/>
      <c r="HQ70" s="31"/>
      <c r="HR70" s="31"/>
      <c r="HS70" s="31"/>
      <c r="HT70" s="31"/>
      <c r="HU70" s="31"/>
      <c r="HV70" s="31"/>
      <c r="HW70" s="31"/>
      <c r="HX70" s="31"/>
      <c r="HY70" s="31"/>
      <c r="HZ70" s="31"/>
      <c r="IA70" s="31"/>
      <c r="IB70" s="31"/>
      <c r="IC70" s="31"/>
      <c r="ID70" s="31"/>
      <c r="IE70" s="31"/>
      <c r="IF70" s="31"/>
      <c r="IG70" s="31"/>
      <c r="IH70" s="31"/>
      <c r="II70" s="31"/>
      <c r="IJ70" s="31"/>
      <c r="IK70" s="31"/>
      <c r="IL70" s="31"/>
      <c r="IM70" s="31"/>
      <c r="IN70" s="31"/>
      <c r="IO70" s="31"/>
      <c r="IP70" s="31"/>
      <c r="IQ70" s="31"/>
      <c r="IR70" s="31"/>
      <c r="IS70" s="31"/>
      <c r="IT70" s="31"/>
      <c r="IU70" s="31"/>
      <c r="IV70" s="31"/>
      <c r="IW70" s="31"/>
      <c r="IX70" s="31"/>
      <c r="IY70" s="31"/>
      <c r="IZ70" s="31"/>
      <c r="JA70" s="31"/>
      <c r="JB70" s="31"/>
      <c r="JC70" s="31"/>
      <c r="JD70" s="31"/>
      <c r="JE70" s="31"/>
      <c r="JF70" s="31"/>
      <c r="JG70" s="31"/>
      <c r="JH70" s="31"/>
      <c r="JI70" s="31"/>
      <c r="JJ70" s="31"/>
      <c r="JK70" s="31"/>
      <c r="JL70" s="31"/>
      <c r="JM70" s="31"/>
      <c r="JN70" s="31"/>
      <c r="JO70" s="31"/>
      <c r="JP70" s="31"/>
      <c r="JQ70" s="31"/>
      <c r="JR70" s="31"/>
      <c r="JS70" s="31"/>
      <c r="JT70" s="31"/>
      <c r="JU70" s="31"/>
      <c r="JV70" s="31"/>
      <c r="JW70" s="31"/>
      <c r="JX70" s="31"/>
      <c r="JY70" s="31"/>
      <c r="JZ70" s="31"/>
      <c r="KA70" s="31"/>
      <c r="KB70" s="31"/>
      <c r="KC70" s="31"/>
      <c r="KD70" s="31"/>
      <c r="KE70" s="31"/>
      <c r="KF70" s="31"/>
      <c r="KG70" s="31"/>
      <c r="KH70" s="31"/>
      <c r="KI70" s="31"/>
      <c r="KJ70" s="31"/>
      <c r="KK70" s="31"/>
      <c r="KL70" s="31"/>
      <c r="KM70" s="31"/>
      <c r="KN70" s="31"/>
      <c r="KO70" s="31"/>
      <c r="KP70" s="31"/>
      <c r="KQ70" s="31"/>
      <c r="KR70" s="31"/>
      <c r="KS70" s="31"/>
      <c r="KT70" s="31"/>
      <c r="KU70" s="31"/>
      <c r="KV70" s="31"/>
      <c r="KW70" s="31"/>
      <c r="KX70" s="31"/>
      <c r="KY70" s="31"/>
      <c r="KZ70" s="31"/>
      <c r="LA70" s="31"/>
      <c r="LB70" s="31"/>
      <c r="LC70" s="31"/>
      <c r="LD70" s="31"/>
      <c r="LE70" s="31"/>
      <c r="LF70" s="31"/>
      <c r="LG70" s="31"/>
      <c r="LH70" s="31"/>
      <c r="LI70" s="31"/>
      <c r="LJ70" s="31"/>
      <c r="LK70" s="31"/>
      <c r="LL70" s="31"/>
      <c r="LM70" s="31"/>
      <c r="LN70" s="31"/>
      <c r="LO70" s="31"/>
      <c r="LP70" s="31"/>
      <c r="LQ70" s="31"/>
      <c r="LR70" s="31"/>
      <c r="LS70" s="31"/>
      <c r="LT70" s="31"/>
      <c r="LU70" s="31"/>
      <c r="LV70" s="31"/>
      <c r="LW70" s="31"/>
      <c r="LX70" s="31"/>
      <c r="LY70" s="31"/>
      <c r="LZ70" s="31"/>
      <c r="MA70" s="31"/>
      <c r="MB70" s="31"/>
      <c r="MC70" s="31"/>
      <c r="MD70" s="31"/>
      <c r="ME70" s="31"/>
      <c r="MF70" s="31"/>
      <c r="MG70" s="31"/>
      <c r="MH70" s="31"/>
      <c r="MI70" s="31"/>
      <c r="MJ70" s="31"/>
      <c r="MK70" s="31"/>
      <c r="ML70" s="31"/>
      <c r="MM70" s="31"/>
      <c r="MN70" s="31"/>
      <c r="MO70" s="31"/>
      <c r="MP70" s="31"/>
      <c r="MQ70" s="31"/>
      <c r="MR70" s="31"/>
      <c r="MS70" s="31"/>
      <c r="MT70" s="31"/>
      <c r="MU70" s="31"/>
      <c r="MV70" s="31"/>
      <c r="MW70" s="31"/>
      <c r="MX70" s="31"/>
      <c r="MY70" s="31"/>
      <c r="MZ70" s="31"/>
      <c r="NA70" s="31"/>
      <c r="NB70" s="31"/>
      <c r="NC70" s="31"/>
      <c r="ND70" s="31"/>
      <c r="NE70" s="31"/>
      <c r="NF70" s="31"/>
      <c r="NG70" s="31"/>
      <c r="NH70" s="31"/>
      <c r="NI70" s="31"/>
      <c r="NJ70" s="31"/>
      <c r="NK70" s="31"/>
      <c r="NL70" s="31"/>
      <c r="NM70" s="31"/>
      <c r="NN70" s="31"/>
      <c r="NO70" s="31"/>
      <c r="NP70" s="31"/>
      <c r="NQ70" s="31"/>
      <c r="NR70" s="31"/>
      <c r="NS70" s="31"/>
      <c r="NT70" s="31"/>
      <c r="NU70" s="31"/>
      <c r="NV70" s="31"/>
      <c r="NW70" s="31"/>
      <c r="NX70" s="31"/>
      <c r="NY70" s="31"/>
      <c r="NZ70" s="31"/>
      <c r="OA70" s="31"/>
      <c r="OB70" s="31"/>
      <c r="OC70" s="31"/>
      <c r="OD70" s="31"/>
      <c r="OE70" s="31"/>
      <c r="OF70" s="31"/>
      <c r="OG70" s="31"/>
      <c r="OH70" s="31"/>
      <c r="OI70" s="31"/>
      <c r="OJ70" s="31"/>
      <c r="OK70" s="31"/>
      <c r="OL70" s="31"/>
      <c r="OM70" s="31"/>
      <c r="ON70" s="31"/>
      <c r="OO70" s="31"/>
      <c r="OP70" s="31"/>
      <c r="OQ70" s="31"/>
      <c r="OR70" s="31"/>
      <c r="OS70" s="31"/>
      <c r="OT70" s="31"/>
      <c r="OU70" s="31"/>
      <c r="OV70" s="31"/>
      <c r="OW70" s="31"/>
      <c r="OX70" s="31"/>
      <c r="OY70" s="31"/>
      <c r="OZ70" s="31"/>
      <c r="PA70" s="31"/>
      <c r="PB70" s="31"/>
      <c r="PC70" s="31"/>
      <c r="PD70" s="31"/>
      <c r="PE70" s="31"/>
      <c r="PF70" s="31"/>
      <c r="PG70" s="31"/>
      <c r="PH70" s="31"/>
      <c r="PI70" s="31"/>
      <c r="PJ70" s="31"/>
      <c r="PK70" s="31"/>
      <c r="PL70" s="31"/>
      <c r="PM70" s="31"/>
      <c r="PN70" s="31"/>
      <c r="PO70" s="31"/>
      <c r="PP70" s="31"/>
      <c r="PQ70" s="31"/>
      <c r="PR70" s="31"/>
      <c r="PS70" s="31"/>
      <c r="PT70" s="31"/>
      <c r="PU70" s="31"/>
      <c r="PV70" s="31"/>
      <c r="PW70" s="31"/>
      <c r="PX70" s="31"/>
      <c r="PY70" s="31"/>
      <c r="PZ70" s="31"/>
      <c r="QA70" s="31"/>
      <c r="QB70" s="31"/>
      <c r="QC70" s="31"/>
    </row>
    <row r="71" spans="1:445">
      <c r="A71" s="36" t="s">
        <v>869</v>
      </c>
      <c r="B71" s="33" t="s">
        <v>27</v>
      </c>
      <c r="C71" s="33">
        <v>78</v>
      </c>
      <c r="D71" s="33" t="s">
        <v>1248</v>
      </c>
      <c r="E71" s="33"/>
      <c r="F71" s="33">
        <v>580</v>
      </c>
      <c r="G71" s="33">
        <v>50</v>
      </c>
      <c r="H71" s="33"/>
      <c r="I71" s="33">
        <v>66</v>
      </c>
      <c r="J71" s="33">
        <v>66</v>
      </c>
      <c r="K71" s="33">
        <v>66</v>
      </c>
      <c r="L71" s="33">
        <v>66</v>
      </c>
      <c r="M71" s="33">
        <v>66</v>
      </c>
      <c r="N71" s="33">
        <v>66</v>
      </c>
      <c r="O71" s="33">
        <v>66</v>
      </c>
      <c r="P71" s="33">
        <v>68</v>
      </c>
      <c r="Q71" s="33"/>
      <c r="R71" s="33"/>
      <c r="S71" s="33"/>
      <c r="T71" s="20">
        <f>IF(AND(ISBLANK(E71),ISBLANK(F71),ISBLANK(G71),ISBLANK(H71),ISBLANK(I71),ISBLANK(J71),ISBLANK(K71), ISBLANK(L71), ISBLANK(M71), ISBLANK(#REF!), ISBLANK(N71), ISBLANK(P71), ISBLANK(Q71), ISBLANK(R71), ISBLANK(S71)),"",SUM(G71:S71))</f>
        <v>580</v>
      </c>
      <c r="U71" s="20">
        <f>IF(W71&lt;&gt;0,0,IF(AND(ISBLANK(E71),ISBLANK(F71),ISBLANK(G71),ISBLANK(H71),ISBLANK(I71),ISBLANK(J71),ISBLANK(K71), ISBLANK(L71), ISBLANK(M71), ISBLANK(#REF!), ISBLANK(N71), ISBLANK(P71), ISBLANK(Q71), ISBLANK(R71), ISBLANK(S71)),"", (F71+E71)-T71))</f>
        <v>0</v>
      </c>
      <c r="V71" s="34">
        <f>IF(AND(ISBLANK(E71),ISBLANK(F71), ISBLANK(G71), ISBLANK(H71), ISBLANK(I71), ISBLANK(J71), ISBLANK(K71), ISBLANK(L71), ISBLANK(M71),ISBLANK(#REF!), ISBLANK(N71), ISBLANK(P71), ISBLANK(Q71), ISBLANK(R71), ISBLANK(S71)), "",IFERROR(((F71+E71)-U71)/(F71+E71),""))</f>
        <v>1</v>
      </c>
      <c r="W71" s="37"/>
      <c r="X71" s="35" t="str">
        <f t="shared" si="9"/>
        <v/>
      </c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  <c r="CJ71" s="31"/>
      <c r="CK71" s="31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  <c r="DW71" s="31"/>
      <c r="DX71" s="31"/>
      <c r="DY71" s="31"/>
      <c r="DZ71" s="31"/>
      <c r="EA71" s="31"/>
      <c r="EB71" s="31"/>
      <c r="EC71" s="31"/>
      <c r="ED71" s="31"/>
      <c r="EE71" s="31"/>
      <c r="EF71" s="31"/>
      <c r="EG71" s="31"/>
      <c r="EH71" s="31"/>
      <c r="EI71" s="31"/>
      <c r="EJ71" s="31"/>
      <c r="EK71" s="31"/>
      <c r="EL71" s="31"/>
      <c r="EM71" s="31"/>
      <c r="EN71" s="31"/>
      <c r="EO71" s="31"/>
      <c r="EP71" s="31"/>
      <c r="EQ71" s="31"/>
      <c r="ER71" s="31"/>
      <c r="ES71" s="31"/>
      <c r="ET71" s="31"/>
      <c r="EU71" s="31"/>
      <c r="EV71" s="31"/>
      <c r="EW71" s="31"/>
      <c r="EX71" s="31"/>
      <c r="EY71" s="31"/>
      <c r="EZ71" s="31"/>
      <c r="FA71" s="31"/>
      <c r="FB71" s="31"/>
      <c r="FC71" s="31"/>
      <c r="FD71" s="31"/>
      <c r="FE71" s="31"/>
      <c r="FF71" s="31"/>
      <c r="FG71" s="31"/>
      <c r="FH71" s="31"/>
      <c r="FI71" s="31"/>
      <c r="FJ71" s="31"/>
      <c r="FK71" s="31"/>
      <c r="FL71" s="31"/>
      <c r="FM71" s="31"/>
      <c r="FN71" s="31"/>
      <c r="FO71" s="31"/>
      <c r="FP71" s="31"/>
      <c r="FQ71" s="31"/>
      <c r="FR71" s="31"/>
      <c r="FS71" s="31"/>
      <c r="FT71" s="31"/>
      <c r="FU71" s="31"/>
      <c r="FV71" s="31"/>
      <c r="FW71" s="31"/>
      <c r="FX71" s="31"/>
      <c r="FY71" s="31"/>
      <c r="FZ71" s="31"/>
      <c r="GA71" s="31"/>
      <c r="GB71" s="31"/>
      <c r="GC71" s="31"/>
      <c r="GD71" s="31"/>
      <c r="GE71" s="31"/>
      <c r="GF71" s="31"/>
      <c r="GG71" s="31"/>
      <c r="GH71" s="31"/>
      <c r="GI71" s="31"/>
      <c r="GJ71" s="31"/>
      <c r="GK71" s="31"/>
      <c r="GL71" s="31"/>
      <c r="GM71" s="31"/>
      <c r="GN71" s="31"/>
      <c r="GO71" s="31"/>
      <c r="GP71" s="31"/>
      <c r="GQ71" s="31"/>
      <c r="GR71" s="31"/>
      <c r="GS71" s="31"/>
      <c r="GT71" s="31"/>
      <c r="GU71" s="31"/>
      <c r="GV71" s="31"/>
      <c r="GW71" s="31"/>
      <c r="GX71" s="31"/>
      <c r="GY71" s="31"/>
      <c r="GZ71" s="31"/>
      <c r="HA71" s="31"/>
      <c r="HB71" s="31"/>
      <c r="HC71" s="31"/>
      <c r="HD71" s="31"/>
      <c r="HE71" s="31"/>
      <c r="HF71" s="31"/>
      <c r="HG71" s="31"/>
      <c r="HH71" s="31"/>
      <c r="HI71" s="31"/>
      <c r="HJ71" s="31"/>
      <c r="HK71" s="31"/>
      <c r="HL71" s="31"/>
      <c r="HM71" s="31"/>
      <c r="HN71" s="31"/>
      <c r="HO71" s="31"/>
      <c r="HP71" s="31"/>
      <c r="HQ71" s="31"/>
      <c r="HR71" s="31"/>
      <c r="HS71" s="31"/>
      <c r="HT71" s="31"/>
      <c r="HU71" s="31"/>
      <c r="HV71" s="31"/>
      <c r="HW71" s="31"/>
      <c r="HX71" s="31"/>
      <c r="HY71" s="31"/>
      <c r="HZ71" s="31"/>
      <c r="IA71" s="31"/>
      <c r="IB71" s="31"/>
      <c r="IC71" s="31"/>
      <c r="ID71" s="31"/>
      <c r="IE71" s="31"/>
      <c r="IF71" s="31"/>
      <c r="IG71" s="31"/>
      <c r="IH71" s="31"/>
      <c r="II71" s="31"/>
      <c r="IJ71" s="31"/>
      <c r="IK71" s="31"/>
      <c r="IL71" s="31"/>
      <c r="IM71" s="31"/>
      <c r="IN71" s="31"/>
      <c r="IO71" s="31"/>
      <c r="IP71" s="31"/>
      <c r="IQ71" s="31"/>
      <c r="IR71" s="31"/>
      <c r="IS71" s="31"/>
      <c r="IT71" s="31"/>
      <c r="IU71" s="31"/>
      <c r="IV71" s="31"/>
      <c r="IW71" s="31"/>
      <c r="IX71" s="31"/>
      <c r="IY71" s="31"/>
      <c r="IZ71" s="31"/>
      <c r="JA71" s="31"/>
      <c r="JB71" s="31"/>
      <c r="JC71" s="31"/>
      <c r="JD71" s="31"/>
      <c r="JE71" s="31"/>
      <c r="JF71" s="31"/>
      <c r="JG71" s="31"/>
      <c r="JH71" s="31"/>
      <c r="JI71" s="31"/>
      <c r="JJ71" s="31"/>
      <c r="JK71" s="31"/>
      <c r="JL71" s="31"/>
      <c r="JM71" s="31"/>
      <c r="JN71" s="31"/>
      <c r="JO71" s="31"/>
      <c r="JP71" s="31"/>
      <c r="JQ71" s="31"/>
      <c r="JR71" s="31"/>
      <c r="JS71" s="31"/>
      <c r="JT71" s="31"/>
      <c r="JU71" s="31"/>
      <c r="JV71" s="31"/>
      <c r="JW71" s="31"/>
      <c r="JX71" s="31"/>
      <c r="JY71" s="31"/>
      <c r="JZ71" s="31"/>
      <c r="KA71" s="31"/>
      <c r="KB71" s="31"/>
      <c r="KC71" s="31"/>
      <c r="KD71" s="31"/>
      <c r="KE71" s="31"/>
      <c r="KF71" s="31"/>
      <c r="KG71" s="31"/>
      <c r="KH71" s="31"/>
      <c r="KI71" s="31"/>
      <c r="KJ71" s="31"/>
      <c r="KK71" s="31"/>
      <c r="KL71" s="31"/>
      <c r="KM71" s="31"/>
      <c r="KN71" s="31"/>
      <c r="KO71" s="31"/>
      <c r="KP71" s="31"/>
      <c r="KQ71" s="31"/>
      <c r="KR71" s="31"/>
      <c r="KS71" s="31"/>
      <c r="KT71" s="31"/>
      <c r="KU71" s="31"/>
      <c r="KV71" s="31"/>
      <c r="KW71" s="31"/>
      <c r="KX71" s="31"/>
      <c r="KY71" s="31"/>
      <c r="KZ71" s="31"/>
      <c r="LA71" s="31"/>
      <c r="LB71" s="31"/>
      <c r="LC71" s="31"/>
      <c r="LD71" s="31"/>
      <c r="LE71" s="31"/>
      <c r="LF71" s="31"/>
      <c r="LG71" s="31"/>
      <c r="LH71" s="31"/>
      <c r="LI71" s="31"/>
      <c r="LJ71" s="31"/>
      <c r="LK71" s="31"/>
      <c r="LL71" s="31"/>
      <c r="LM71" s="31"/>
      <c r="LN71" s="31"/>
      <c r="LO71" s="31"/>
      <c r="LP71" s="31"/>
      <c r="LQ71" s="31"/>
      <c r="LR71" s="31"/>
      <c r="LS71" s="31"/>
      <c r="LT71" s="31"/>
      <c r="LU71" s="31"/>
      <c r="LV71" s="31"/>
      <c r="LW71" s="31"/>
      <c r="LX71" s="31"/>
      <c r="LY71" s="31"/>
      <c r="LZ71" s="31"/>
      <c r="MA71" s="31"/>
      <c r="MB71" s="31"/>
      <c r="MC71" s="31"/>
      <c r="MD71" s="31"/>
      <c r="ME71" s="31"/>
      <c r="MF71" s="31"/>
      <c r="MG71" s="31"/>
      <c r="MH71" s="31"/>
      <c r="MI71" s="31"/>
      <c r="MJ71" s="31"/>
      <c r="MK71" s="31"/>
      <c r="ML71" s="31"/>
      <c r="MM71" s="31"/>
      <c r="MN71" s="31"/>
      <c r="MO71" s="31"/>
      <c r="MP71" s="31"/>
      <c r="MQ71" s="31"/>
      <c r="MR71" s="31"/>
      <c r="MS71" s="31"/>
      <c r="MT71" s="31"/>
      <c r="MU71" s="31"/>
      <c r="MV71" s="31"/>
      <c r="MW71" s="31"/>
      <c r="MX71" s="31"/>
      <c r="MY71" s="31"/>
      <c r="MZ71" s="31"/>
      <c r="NA71" s="31"/>
      <c r="NB71" s="31"/>
      <c r="NC71" s="31"/>
      <c r="ND71" s="31"/>
      <c r="NE71" s="31"/>
      <c r="NF71" s="31"/>
      <c r="NG71" s="31"/>
      <c r="NH71" s="31"/>
      <c r="NI71" s="31"/>
      <c r="NJ71" s="31"/>
      <c r="NK71" s="31"/>
      <c r="NL71" s="31"/>
      <c r="NM71" s="31"/>
      <c r="NN71" s="31"/>
      <c r="NO71" s="31"/>
      <c r="NP71" s="31"/>
      <c r="NQ71" s="31"/>
      <c r="NR71" s="31"/>
      <c r="NS71" s="31"/>
      <c r="NT71" s="31"/>
      <c r="NU71" s="31"/>
      <c r="NV71" s="31"/>
      <c r="NW71" s="31"/>
      <c r="NX71" s="31"/>
      <c r="NY71" s="31"/>
      <c r="NZ71" s="31"/>
      <c r="OA71" s="31"/>
      <c r="OB71" s="31"/>
      <c r="OC71" s="31"/>
      <c r="OD71" s="31"/>
      <c r="OE71" s="31"/>
      <c r="OF71" s="31"/>
      <c r="OG71" s="31"/>
      <c r="OH71" s="31"/>
      <c r="OI71" s="31"/>
      <c r="OJ71" s="31"/>
      <c r="OK71" s="31"/>
      <c r="OL71" s="31"/>
      <c r="OM71" s="31"/>
      <c r="ON71" s="31"/>
      <c r="OO71" s="31"/>
      <c r="OP71" s="31"/>
      <c r="OQ71" s="31"/>
      <c r="OR71" s="31"/>
      <c r="OS71" s="31"/>
      <c r="OT71" s="31"/>
      <c r="OU71" s="31"/>
      <c r="OV71" s="31"/>
      <c r="OW71" s="31"/>
      <c r="OX71" s="31"/>
      <c r="OY71" s="31"/>
      <c r="OZ71" s="31"/>
      <c r="PA71" s="31"/>
      <c r="PB71" s="31"/>
      <c r="PC71" s="31"/>
      <c r="PD71" s="31"/>
      <c r="PE71" s="31"/>
      <c r="PF71" s="31"/>
      <c r="PG71" s="31"/>
      <c r="PH71" s="31"/>
      <c r="PI71" s="31"/>
      <c r="PJ71" s="31"/>
      <c r="PK71" s="31"/>
      <c r="PL71" s="31"/>
      <c r="PM71" s="31"/>
      <c r="PN71" s="31"/>
      <c r="PO71" s="31"/>
      <c r="PP71" s="31"/>
      <c r="PQ71" s="31"/>
      <c r="PR71" s="31"/>
      <c r="PS71" s="31"/>
      <c r="PT71" s="31"/>
      <c r="PU71" s="31"/>
      <c r="PV71" s="31"/>
      <c r="PW71" s="31"/>
      <c r="PX71" s="31"/>
      <c r="PY71" s="31"/>
      <c r="PZ71" s="31"/>
      <c r="QA71" s="31"/>
      <c r="QB71" s="31"/>
      <c r="QC71" s="31"/>
    </row>
    <row r="72" spans="1:445">
      <c r="A72" s="36" t="s">
        <v>142</v>
      </c>
      <c r="B72" s="33" t="s">
        <v>27</v>
      </c>
      <c r="C72" s="33">
        <v>80</v>
      </c>
      <c r="D72" s="33" t="s">
        <v>66</v>
      </c>
      <c r="E72" s="33"/>
      <c r="F72" s="33">
        <v>1350</v>
      </c>
      <c r="G72" s="33">
        <v>65</v>
      </c>
      <c r="H72" s="33"/>
      <c r="I72" s="33">
        <v>161</v>
      </c>
      <c r="J72" s="33">
        <v>161</v>
      </c>
      <c r="K72" s="33">
        <v>161</v>
      </c>
      <c r="L72" s="33">
        <v>161</v>
      </c>
      <c r="M72" s="33">
        <v>161</v>
      </c>
      <c r="N72" s="33">
        <v>161</v>
      </c>
      <c r="O72" s="33">
        <v>161</v>
      </c>
      <c r="P72" s="33">
        <v>158</v>
      </c>
      <c r="Q72" s="33"/>
      <c r="R72" s="33"/>
      <c r="S72" s="33"/>
      <c r="T72" s="20">
        <f>IF(AND(ISBLANK(E72),ISBLANK(F72),ISBLANK(G72),ISBLANK(H72),ISBLANK(I72),ISBLANK(J72),ISBLANK(K72), ISBLANK(L72), ISBLANK(M72), ISBLANK(#REF!), ISBLANK(N72), ISBLANK(P72), ISBLANK(Q72), ISBLANK(R72), ISBLANK(S72)),"",SUM(G72:S72))</f>
        <v>1350</v>
      </c>
      <c r="U72" s="20">
        <f>IF(W72&lt;&gt;0,0,IF(AND(ISBLANK(E72),ISBLANK(F72),ISBLANK(G72),ISBLANK(H72),ISBLANK(I72),ISBLANK(J72),ISBLANK(K72), ISBLANK(L72), ISBLANK(M72), ISBLANK(#REF!), ISBLANK(N72), ISBLANK(P72), ISBLANK(Q72), ISBLANK(R72), ISBLANK(S72)),"", (F72+E72)-T72))</f>
        <v>0</v>
      </c>
      <c r="V72" s="34">
        <f>IF(AND(ISBLANK(E72),ISBLANK(F72), ISBLANK(G72), ISBLANK(H72), ISBLANK(I72), ISBLANK(J72), ISBLANK(K72), ISBLANK(L72), ISBLANK(M72),ISBLANK(#REF!), ISBLANK(N72), ISBLANK(P72), ISBLANK(Q72), ISBLANK(R72), ISBLANK(S72)), "",IFERROR(((F72+E72)-U72)/(F72+E72),""))</f>
        <v>1</v>
      </c>
      <c r="W72" s="37"/>
      <c r="X72" s="35" t="str">
        <f t="shared" si="9"/>
        <v/>
      </c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  <c r="CJ72" s="31"/>
      <c r="CK72" s="31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3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  <c r="DW72" s="31"/>
      <c r="DX72" s="31"/>
      <c r="DY72" s="31"/>
      <c r="DZ72" s="31"/>
      <c r="EA72" s="31"/>
      <c r="EB72" s="31"/>
      <c r="EC72" s="31"/>
      <c r="ED72" s="31"/>
      <c r="EE72" s="31"/>
      <c r="EF72" s="31"/>
      <c r="EG72" s="31"/>
      <c r="EH72" s="31"/>
      <c r="EI72" s="31"/>
      <c r="EJ72" s="31"/>
      <c r="EK72" s="31"/>
      <c r="EL72" s="31"/>
      <c r="EM72" s="31"/>
      <c r="EN72" s="31"/>
      <c r="EO72" s="31"/>
      <c r="EP72" s="31"/>
      <c r="EQ72" s="31"/>
      <c r="ER72" s="31"/>
      <c r="ES72" s="31"/>
      <c r="ET72" s="31"/>
      <c r="EU72" s="31"/>
      <c r="EV72" s="31"/>
      <c r="EW72" s="31"/>
      <c r="EX72" s="31"/>
      <c r="EY72" s="31"/>
      <c r="EZ72" s="31"/>
      <c r="FA72" s="31"/>
      <c r="FB72" s="31"/>
      <c r="FC72" s="31"/>
      <c r="FD72" s="31"/>
      <c r="FE72" s="31"/>
      <c r="FF72" s="31"/>
      <c r="FG72" s="31"/>
      <c r="FH72" s="31"/>
      <c r="FI72" s="31"/>
      <c r="FJ72" s="31"/>
      <c r="FK72" s="31"/>
      <c r="FL72" s="31"/>
      <c r="FM72" s="31"/>
      <c r="FN72" s="31"/>
      <c r="FO72" s="31"/>
      <c r="FP72" s="31"/>
      <c r="FQ72" s="31"/>
      <c r="FR72" s="31"/>
      <c r="FS72" s="31"/>
      <c r="FT72" s="31"/>
      <c r="FU72" s="31"/>
      <c r="FV72" s="31"/>
      <c r="FW72" s="31"/>
      <c r="FX72" s="31"/>
      <c r="FY72" s="31"/>
      <c r="FZ72" s="31"/>
      <c r="GA72" s="31"/>
      <c r="GB72" s="31"/>
      <c r="GC72" s="31"/>
      <c r="GD72" s="31"/>
      <c r="GE72" s="31"/>
      <c r="GF72" s="31"/>
      <c r="GG72" s="31"/>
      <c r="GH72" s="31"/>
      <c r="GI72" s="31"/>
      <c r="GJ72" s="31"/>
      <c r="GK72" s="31"/>
      <c r="GL72" s="31"/>
      <c r="GM72" s="31"/>
      <c r="GN72" s="31"/>
      <c r="GO72" s="31"/>
      <c r="GP72" s="31"/>
      <c r="GQ72" s="31"/>
      <c r="GR72" s="31"/>
      <c r="GS72" s="31"/>
      <c r="GT72" s="31"/>
      <c r="GU72" s="31"/>
      <c r="GV72" s="31"/>
      <c r="GW72" s="31"/>
      <c r="GX72" s="31"/>
      <c r="GY72" s="31"/>
      <c r="GZ72" s="31"/>
      <c r="HA72" s="31"/>
      <c r="HB72" s="31"/>
      <c r="HC72" s="31"/>
      <c r="HD72" s="31"/>
      <c r="HE72" s="31"/>
      <c r="HF72" s="31"/>
      <c r="HG72" s="31"/>
      <c r="HH72" s="31"/>
      <c r="HI72" s="31"/>
      <c r="HJ72" s="31"/>
      <c r="HK72" s="31"/>
      <c r="HL72" s="31"/>
      <c r="HM72" s="31"/>
      <c r="HN72" s="31"/>
      <c r="HO72" s="31"/>
      <c r="HP72" s="31"/>
      <c r="HQ72" s="31"/>
      <c r="HR72" s="31"/>
      <c r="HS72" s="31"/>
      <c r="HT72" s="31"/>
      <c r="HU72" s="31"/>
      <c r="HV72" s="31"/>
      <c r="HW72" s="31"/>
      <c r="HX72" s="31"/>
      <c r="HY72" s="31"/>
      <c r="HZ72" s="31"/>
      <c r="IA72" s="31"/>
      <c r="IB72" s="31"/>
      <c r="IC72" s="31"/>
      <c r="ID72" s="31"/>
      <c r="IE72" s="31"/>
      <c r="IF72" s="31"/>
      <c r="IG72" s="31"/>
      <c r="IH72" s="31"/>
      <c r="II72" s="31"/>
      <c r="IJ72" s="31"/>
      <c r="IK72" s="31"/>
      <c r="IL72" s="31"/>
      <c r="IM72" s="31"/>
      <c r="IN72" s="31"/>
      <c r="IO72" s="31"/>
      <c r="IP72" s="31"/>
      <c r="IQ72" s="31"/>
      <c r="IR72" s="31"/>
      <c r="IS72" s="31"/>
      <c r="IT72" s="31"/>
      <c r="IU72" s="31"/>
      <c r="IV72" s="31"/>
      <c r="IW72" s="31"/>
      <c r="IX72" s="31"/>
      <c r="IY72" s="31"/>
      <c r="IZ72" s="31"/>
      <c r="JA72" s="31"/>
      <c r="JB72" s="31"/>
      <c r="JC72" s="31"/>
      <c r="JD72" s="31"/>
      <c r="JE72" s="31"/>
      <c r="JF72" s="31"/>
      <c r="JG72" s="31"/>
      <c r="JH72" s="31"/>
      <c r="JI72" s="31"/>
      <c r="JJ72" s="31"/>
      <c r="JK72" s="31"/>
      <c r="JL72" s="31"/>
      <c r="JM72" s="31"/>
      <c r="JN72" s="31"/>
      <c r="JO72" s="31"/>
      <c r="JP72" s="31"/>
      <c r="JQ72" s="31"/>
      <c r="JR72" s="31"/>
      <c r="JS72" s="31"/>
      <c r="JT72" s="31"/>
      <c r="JU72" s="31"/>
      <c r="JV72" s="31"/>
      <c r="JW72" s="31"/>
      <c r="JX72" s="31"/>
      <c r="JY72" s="31"/>
      <c r="JZ72" s="31"/>
      <c r="KA72" s="31"/>
      <c r="KB72" s="31"/>
      <c r="KC72" s="31"/>
      <c r="KD72" s="31"/>
      <c r="KE72" s="31"/>
      <c r="KF72" s="31"/>
      <c r="KG72" s="31"/>
      <c r="KH72" s="31"/>
      <c r="KI72" s="31"/>
      <c r="KJ72" s="31"/>
      <c r="KK72" s="31"/>
      <c r="KL72" s="31"/>
      <c r="KM72" s="31"/>
      <c r="KN72" s="31"/>
      <c r="KO72" s="31"/>
      <c r="KP72" s="31"/>
      <c r="KQ72" s="31"/>
      <c r="KR72" s="31"/>
      <c r="KS72" s="31"/>
      <c r="KT72" s="31"/>
      <c r="KU72" s="31"/>
      <c r="KV72" s="31"/>
      <c r="KW72" s="31"/>
      <c r="KX72" s="31"/>
      <c r="KY72" s="31"/>
      <c r="KZ72" s="31"/>
      <c r="LA72" s="31"/>
      <c r="LB72" s="31"/>
      <c r="LC72" s="31"/>
      <c r="LD72" s="31"/>
      <c r="LE72" s="31"/>
      <c r="LF72" s="31"/>
      <c r="LG72" s="31"/>
      <c r="LH72" s="31"/>
      <c r="LI72" s="31"/>
      <c r="LJ72" s="31"/>
      <c r="LK72" s="31"/>
      <c r="LL72" s="31"/>
      <c r="LM72" s="31"/>
      <c r="LN72" s="31"/>
      <c r="LO72" s="31"/>
      <c r="LP72" s="31"/>
      <c r="LQ72" s="31"/>
      <c r="LR72" s="31"/>
      <c r="LS72" s="31"/>
      <c r="LT72" s="31"/>
      <c r="LU72" s="31"/>
      <c r="LV72" s="31"/>
      <c r="LW72" s="31"/>
      <c r="LX72" s="31"/>
      <c r="LY72" s="31"/>
      <c r="LZ72" s="31"/>
      <c r="MA72" s="31"/>
      <c r="MB72" s="31"/>
      <c r="MC72" s="31"/>
      <c r="MD72" s="31"/>
      <c r="ME72" s="31"/>
      <c r="MF72" s="31"/>
      <c r="MG72" s="31"/>
      <c r="MH72" s="31"/>
      <c r="MI72" s="31"/>
      <c r="MJ72" s="31"/>
      <c r="MK72" s="31"/>
      <c r="ML72" s="31"/>
      <c r="MM72" s="31"/>
      <c r="MN72" s="31"/>
      <c r="MO72" s="31"/>
      <c r="MP72" s="31"/>
      <c r="MQ72" s="31"/>
      <c r="MR72" s="31"/>
      <c r="MS72" s="31"/>
      <c r="MT72" s="31"/>
      <c r="MU72" s="31"/>
      <c r="MV72" s="31"/>
      <c r="MW72" s="31"/>
      <c r="MX72" s="31"/>
      <c r="MY72" s="31"/>
      <c r="MZ72" s="31"/>
      <c r="NA72" s="31"/>
      <c r="NB72" s="31"/>
      <c r="NC72" s="31"/>
      <c r="ND72" s="31"/>
      <c r="NE72" s="31"/>
      <c r="NF72" s="31"/>
      <c r="NG72" s="31"/>
      <c r="NH72" s="31"/>
      <c r="NI72" s="31"/>
      <c r="NJ72" s="31"/>
      <c r="NK72" s="31"/>
      <c r="NL72" s="31"/>
      <c r="NM72" s="31"/>
      <c r="NN72" s="31"/>
      <c r="NO72" s="31"/>
      <c r="NP72" s="31"/>
      <c r="NQ72" s="31"/>
      <c r="NR72" s="31"/>
      <c r="NS72" s="31"/>
      <c r="NT72" s="31"/>
      <c r="NU72" s="31"/>
      <c r="NV72" s="31"/>
      <c r="NW72" s="31"/>
      <c r="NX72" s="31"/>
      <c r="NY72" s="31"/>
      <c r="NZ72" s="31"/>
      <c r="OA72" s="31"/>
      <c r="OB72" s="31"/>
      <c r="OC72" s="31"/>
      <c r="OD72" s="31"/>
      <c r="OE72" s="31"/>
      <c r="OF72" s="31"/>
      <c r="OG72" s="31"/>
      <c r="OH72" s="31"/>
      <c r="OI72" s="31"/>
      <c r="OJ72" s="31"/>
      <c r="OK72" s="31"/>
      <c r="OL72" s="31"/>
      <c r="OM72" s="31"/>
      <c r="ON72" s="31"/>
      <c r="OO72" s="31"/>
      <c r="OP72" s="31"/>
      <c r="OQ72" s="31"/>
      <c r="OR72" s="31"/>
      <c r="OS72" s="31"/>
      <c r="OT72" s="31"/>
      <c r="OU72" s="31"/>
      <c r="OV72" s="31"/>
      <c r="OW72" s="31"/>
      <c r="OX72" s="31"/>
      <c r="OY72" s="31"/>
      <c r="OZ72" s="31"/>
      <c r="PA72" s="31"/>
      <c r="PB72" s="31"/>
      <c r="PC72" s="31"/>
      <c r="PD72" s="31"/>
      <c r="PE72" s="31"/>
      <c r="PF72" s="31"/>
      <c r="PG72" s="31"/>
      <c r="PH72" s="31"/>
      <c r="PI72" s="31"/>
      <c r="PJ72" s="31"/>
      <c r="PK72" s="31"/>
      <c r="PL72" s="31"/>
      <c r="PM72" s="31"/>
      <c r="PN72" s="31"/>
      <c r="PO72" s="31"/>
      <c r="PP72" s="31"/>
      <c r="PQ72" s="31"/>
      <c r="PR72" s="31"/>
      <c r="PS72" s="31"/>
      <c r="PT72" s="31"/>
      <c r="PU72" s="31"/>
      <c r="PV72" s="31"/>
      <c r="PW72" s="31"/>
      <c r="PX72" s="31"/>
      <c r="PY72" s="31"/>
      <c r="PZ72" s="31"/>
      <c r="QA72" s="31"/>
      <c r="QB72" s="31"/>
      <c r="QC72" s="31"/>
    </row>
    <row r="73" spans="1:445">
      <c r="A73" s="36" t="s">
        <v>147</v>
      </c>
      <c r="B73" s="33" t="s">
        <v>27</v>
      </c>
      <c r="C73" s="33">
        <v>110</v>
      </c>
      <c r="D73" s="33" t="s">
        <v>35</v>
      </c>
      <c r="E73" s="33"/>
      <c r="F73" s="33">
        <v>801</v>
      </c>
      <c r="G73" s="33">
        <v>65</v>
      </c>
      <c r="H73" s="33"/>
      <c r="I73" s="33">
        <v>92</v>
      </c>
      <c r="J73" s="33">
        <v>92</v>
      </c>
      <c r="K73" s="33">
        <v>92</v>
      </c>
      <c r="L73" s="33">
        <v>84</v>
      </c>
      <c r="M73" s="33">
        <v>125</v>
      </c>
      <c r="N73" s="33"/>
      <c r="O73" s="33"/>
      <c r="P73" s="33"/>
      <c r="Q73" s="33"/>
      <c r="R73" s="33"/>
      <c r="S73" s="33"/>
      <c r="T73" s="20">
        <f t="shared" si="6"/>
        <v>550</v>
      </c>
      <c r="U73" s="20">
        <f t="shared" si="7"/>
        <v>251</v>
      </c>
      <c r="V73" s="34">
        <f t="shared" si="8"/>
        <v>0.68664169787765295</v>
      </c>
      <c r="W73" s="37"/>
      <c r="X73" s="35" t="str">
        <f t="shared" si="9"/>
        <v/>
      </c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  <c r="DZ73" s="31"/>
      <c r="EA73" s="31"/>
      <c r="EB73" s="31"/>
      <c r="EC73" s="31"/>
      <c r="ED73" s="31"/>
      <c r="EE73" s="31"/>
      <c r="EF73" s="31"/>
      <c r="EG73" s="31"/>
      <c r="EH73" s="31"/>
      <c r="EI73" s="31"/>
      <c r="EJ73" s="31"/>
      <c r="EK73" s="31"/>
      <c r="EL73" s="31"/>
      <c r="EM73" s="31"/>
      <c r="EN73" s="31"/>
      <c r="EO73" s="31"/>
      <c r="EP73" s="31"/>
      <c r="EQ73" s="31"/>
      <c r="ER73" s="31"/>
      <c r="ES73" s="31"/>
      <c r="ET73" s="31"/>
      <c r="EU73" s="31"/>
      <c r="EV73" s="31"/>
      <c r="EW73" s="31"/>
      <c r="EX73" s="31"/>
      <c r="EY73" s="31"/>
      <c r="EZ73" s="31"/>
      <c r="FA73" s="31"/>
      <c r="FB73" s="31"/>
      <c r="FC73" s="31"/>
      <c r="FD73" s="31"/>
      <c r="FE73" s="31"/>
      <c r="FF73" s="31"/>
      <c r="FG73" s="31"/>
      <c r="FH73" s="31"/>
      <c r="FI73" s="31"/>
      <c r="FJ73" s="31"/>
      <c r="FK73" s="31"/>
      <c r="FL73" s="31"/>
      <c r="FM73" s="31"/>
      <c r="FN73" s="31"/>
      <c r="FO73" s="31"/>
      <c r="FP73" s="31"/>
      <c r="FQ73" s="31"/>
      <c r="FR73" s="31"/>
      <c r="FS73" s="31"/>
      <c r="FT73" s="31"/>
      <c r="FU73" s="31"/>
      <c r="FV73" s="31"/>
      <c r="FW73" s="31"/>
      <c r="FX73" s="31"/>
      <c r="FY73" s="31"/>
      <c r="FZ73" s="31"/>
      <c r="GA73" s="31"/>
      <c r="GB73" s="31"/>
      <c r="GC73" s="31"/>
      <c r="GD73" s="31"/>
      <c r="GE73" s="31"/>
      <c r="GF73" s="31"/>
      <c r="GG73" s="31"/>
      <c r="GH73" s="31"/>
      <c r="GI73" s="31"/>
      <c r="GJ73" s="31"/>
      <c r="GK73" s="31"/>
      <c r="GL73" s="31"/>
      <c r="GM73" s="31"/>
      <c r="GN73" s="31"/>
      <c r="GO73" s="31"/>
      <c r="GP73" s="31"/>
      <c r="GQ73" s="31"/>
      <c r="GR73" s="31"/>
      <c r="GS73" s="31"/>
      <c r="GT73" s="31"/>
      <c r="GU73" s="31"/>
      <c r="GV73" s="31"/>
      <c r="GW73" s="31"/>
      <c r="GX73" s="31"/>
      <c r="GY73" s="31"/>
      <c r="GZ73" s="31"/>
      <c r="HA73" s="31"/>
      <c r="HB73" s="31"/>
      <c r="HC73" s="31"/>
      <c r="HD73" s="31"/>
      <c r="HE73" s="31"/>
      <c r="HF73" s="31"/>
      <c r="HG73" s="31"/>
      <c r="HH73" s="31"/>
      <c r="HI73" s="31"/>
      <c r="HJ73" s="31"/>
      <c r="HK73" s="31"/>
      <c r="HL73" s="31"/>
      <c r="HM73" s="31"/>
      <c r="HN73" s="31"/>
      <c r="HO73" s="31"/>
      <c r="HP73" s="31"/>
      <c r="HQ73" s="31"/>
      <c r="HR73" s="31"/>
      <c r="HS73" s="31"/>
      <c r="HT73" s="31"/>
      <c r="HU73" s="31"/>
      <c r="HV73" s="31"/>
      <c r="HW73" s="31"/>
      <c r="HX73" s="31"/>
      <c r="HY73" s="31"/>
      <c r="HZ73" s="31"/>
      <c r="IA73" s="31"/>
      <c r="IB73" s="31"/>
      <c r="IC73" s="31"/>
      <c r="ID73" s="31"/>
      <c r="IE73" s="31"/>
      <c r="IF73" s="31"/>
      <c r="IG73" s="31"/>
      <c r="IH73" s="31"/>
      <c r="II73" s="31"/>
      <c r="IJ73" s="31"/>
      <c r="IK73" s="31"/>
      <c r="IL73" s="31"/>
      <c r="IM73" s="31"/>
      <c r="IN73" s="31"/>
      <c r="IO73" s="31"/>
      <c r="IP73" s="31"/>
      <c r="IQ73" s="31"/>
      <c r="IR73" s="31"/>
      <c r="IS73" s="31"/>
      <c r="IT73" s="31"/>
      <c r="IU73" s="31"/>
      <c r="IV73" s="31"/>
      <c r="IW73" s="31"/>
      <c r="IX73" s="31"/>
      <c r="IY73" s="31"/>
      <c r="IZ73" s="31"/>
      <c r="JA73" s="31"/>
      <c r="JB73" s="31"/>
      <c r="JC73" s="31"/>
      <c r="JD73" s="31"/>
      <c r="JE73" s="31"/>
      <c r="JF73" s="31"/>
      <c r="JG73" s="31"/>
      <c r="JH73" s="31"/>
      <c r="JI73" s="31"/>
      <c r="JJ73" s="31"/>
      <c r="JK73" s="31"/>
      <c r="JL73" s="31"/>
      <c r="JM73" s="31"/>
      <c r="JN73" s="31"/>
      <c r="JO73" s="31"/>
      <c r="JP73" s="31"/>
      <c r="JQ73" s="31"/>
      <c r="JR73" s="31"/>
      <c r="JS73" s="31"/>
      <c r="JT73" s="31"/>
      <c r="JU73" s="31"/>
      <c r="JV73" s="31"/>
      <c r="JW73" s="31"/>
      <c r="JX73" s="31"/>
      <c r="JY73" s="31"/>
      <c r="JZ73" s="31"/>
      <c r="KA73" s="31"/>
      <c r="KB73" s="31"/>
      <c r="KC73" s="31"/>
      <c r="KD73" s="31"/>
      <c r="KE73" s="31"/>
      <c r="KF73" s="31"/>
      <c r="KG73" s="31"/>
      <c r="KH73" s="31"/>
      <c r="KI73" s="31"/>
      <c r="KJ73" s="31"/>
      <c r="KK73" s="31"/>
      <c r="KL73" s="31"/>
      <c r="KM73" s="31"/>
      <c r="KN73" s="31"/>
      <c r="KO73" s="31"/>
      <c r="KP73" s="31"/>
      <c r="KQ73" s="31"/>
      <c r="KR73" s="31"/>
      <c r="KS73" s="31"/>
      <c r="KT73" s="31"/>
      <c r="KU73" s="31"/>
      <c r="KV73" s="31"/>
      <c r="KW73" s="31"/>
      <c r="KX73" s="31"/>
      <c r="KY73" s="31"/>
      <c r="KZ73" s="31"/>
      <c r="LA73" s="31"/>
      <c r="LB73" s="31"/>
      <c r="LC73" s="31"/>
      <c r="LD73" s="31"/>
      <c r="LE73" s="31"/>
      <c r="LF73" s="31"/>
      <c r="LG73" s="31"/>
      <c r="LH73" s="31"/>
      <c r="LI73" s="31"/>
      <c r="LJ73" s="31"/>
      <c r="LK73" s="31"/>
      <c r="LL73" s="31"/>
      <c r="LM73" s="31"/>
      <c r="LN73" s="31"/>
      <c r="LO73" s="31"/>
      <c r="LP73" s="31"/>
      <c r="LQ73" s="31"/>
      <c r="LR73" s="31"/>
      <c r="LS73" s="31"/>
      <c r="LT73" s="31"/>
      <c r="LU73" s="31"/>
      <c r="LV73" s="31"/>
      <c r="LW73" s="31"/>
      <c r="LX73" s="31"/>
      <c r="LY73" s="31"/>
      <c r="LZ73" s="31"/>
      <c r="MA73" s="31"/>
      <c r="MB73" s="31"/>
      <c r="MC73" s="31"/>
      <c r="MD73" s="31"/>
      <c r="ME73" s="31"/>
      <c r="MF73" s="31"/>
      <c r="MG73" s="31"/>
      <c r="MH73" s="31"/>
      <c r="MI73" s="31"/>
      <c r="MJ73" s="31"/>
      <c r="MK73" s="31"/>
      <c r="ML73" s="31"/>
      <c r="MM73" s="31"/>
      <c r="MN73" s="31"/>
      <c r="MO73" s="31"/>
      <c r="MP73" s="31"/>
      <c r="MQ73" s="31"/>
      <c r="MR73" s="31"/>
      <c r="MS73" s="31"/>
      <c r="MT73" s="31"/>
      <c r="MU73" s="31"/>
      <c r="MV73" s="31"/>
      <c r="MW73" s="31"/>
      <c r="MX73" s="31"/>
      <c r="MY73" s="31"/>
      <c r="MZ73" s="31"/>
      <c r="NA73" s="31"/>
      <c r="NB73" s="31"/>
      <c r="NC73" s="31"/>
      <c r="ND73" s="31"/>
      <c r="NE73" s="31"/>
      <c r="NF73" s="31"/>
      <c r="NG73" s="31"/>
      <c r="NH73" s="31"/>
      <c r="NI73" s="31"/>
      <c r="NJ73" s="31"/>
      <c r="NK73" s="31"/>
      <c r="NL73" s="31"/>
      <c r="NM73" s="31"/>
      <c r="NN73" s="31"/>
      <c r="NO73" s="31"/>
      <c r="NP73" s="31"/>
      <c r="NQ73" s="31"/>
      <c r="NR73" s="31"/>
      <c r="NS73" s="31"/>
      <c r="NT73" s="31"/>
      <c r="NU73" s="31"/>
      <c r="NV73" s="31"/>
      <c r="NW73" s="31"/>
      <c r="NX73" s="31"/>
      <c r="NY73" s="31"/>
      <c r="NZ73" s="31"/>
      <c r="OA73" s="31"/>
      <c r="OB73" s="31"/>
      <c r="OC73" s="31"/>
      <c r="OD73" s="31"/>
      <c r="OE73" s="31"/>
      <c r="OF73" s="31"/>
      <c r="OG73" s="31"/>
      <c r="OH73" s="31"/>
      <c r="OI73" s="31"/>
      <c r="OJ73" s="31"/>
      <c r="OK73" s="31"/>
      <c r="OL73" s="31"/>
      <c r="OM73" s="31"/>
      <c r="ON73" s="31"/>
      <c r="OO73" s="31"/>
      <c r="OP73" s="31"/>
      <c r="OQ73" s="31"/>
      <c r="OR73" s="31"/>
      <c r="OS73" s="31"/>
      <c r="OT73" s="31"/>
      <c r="OU73" s="31"/>
      <c r="OV73" s="31"/>
      <c r="OW73" s="31"/>
      <c r="OX73" s="31"/>
      <c r="OY73" s="31"/>
      <c r="OZ73" s="31"/>
      <c r="PA73" s="31"/>
      <c r="PB73" s="31"/>
      <c r="PC73" s="31"/>
      <c r="PD73" s="31"/>
      <c r="PE73" s="31"/>
      <c r="PF73" s="31"/>
      <c r="PG73" s="31"/>
      <c r="PH73" s="31"/>
      <c r="PI73" s="31"/>
      <c r="PJ73" s="31"/>
      <c r="PK73" s="31"/>
      <c r="PL73" s="31"/>
      <c r="PM73" s="31"/>
      <c r="PN73" s="31"/>
      <c r="PO73" s="31"/>
      <c r="PP73" s="31"/>
      <c r="PQ73" s="31"/>
      <c r="PR73" s="31"/>
      <c r="PS73" s="31"/>
      <c r="PT73" s="31"/>
      <c r="PU73" s="31"/>
      <c r="PV73" s="31"/>
      <c r="PW73" s="31"/>
      <c r="PX73" s="31"/>
      <c r="PY73" s="31"/>
      <c r="PZ73" s="31"/>
      <c r="QA73" s="31"/>
      <c r="QB73" s="31"/>
      <c r="QC73" s="31"/>
    </row>
    <row r="74" spans="1:445">
      <c r="A74" s="36" t="s">
        <v>147</v>
      </c>
      <c r="B74" s="33" t="s">
        <v>701</v>
      </c>
      <c r="C74" s="33"/>
      <c r="D74" s="33" t="s">
        <v>154</v>
      </c>
      <c r="E74" s="33"/>
      <c r="F74" s="33">
        <v>650</v>
      </c>
      <c r="G74" s="33">
        <v>50</v>
      </c>
      <c r="H74" s="33"/>
      <c r="I74" s="33">
        <v>75</v>
      </c>
      <c r="J74" s="33">
        <v>75</v>
      </c>
      <c r="K74" s="33">
        <v>75</v>
      </c>
      <c r="L74" s="33">
        <v>126</v>
      </c>
      <c r="M74" s="33"/>
      <c r="N74" s="33"/>
      <c r="O74" s="33"/>
      <c r="P74" s="33"/>
      <c r="Q74" s="33"/>
      <c r="R74" s="33"/>
      <c r="S74" s="33"/>
      <c r="T74" s="20">
        <f t="shared" si="6"/>
        <v>401</v>
      </c>
      <c r="U74" s="20">
        <f t="shared" si="7"/>
        <v>249</v>
      </c>
      <c r="V74" s="34">
        <f t="shared" si="8"/>
        <v>0.61692307692307691</v>
      </c>
      <c r="W74" s="37"/>
      <c r="X74" s="35" t="str">
        <f t="shared" si="9"/>
        <v/>
      </c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  <c r="DZ74" s="31"/>
      <c r="EA74" s="31"/>
      <c r="EB74" s="31"/>
      <c r="EC74" s="31"/>
      <c r="ED74" s="31"/>
      <c r="EE74" s="31"/>
      <c r="EF74" s="31"/>
      <c r="EG74" s="31"/>
      <c r="EH74" s="31"/>
      <c r="EI74" s="31"/>
      <c r="EJ74" s="31"/>
      <c r="EK74" s="31"/>
      <c r="EL74" s="31"/>
      <c r="EM74" s="31"/>
      <c r="EN74" s="31"/>
      <c r="EO74" s="31"/>
      <c r="EP74" s="31"/>
      <c r="EQ74" s="31"/>
      <c r="ER74" s="31"/>
      <c r="ES74" s="31"/>
      <c r="ET74" s="31"/>
      <c r="EU74" s="31"/>
      <c r="EV74" s="31"/>
      <c r="EW74" s="31"/>
      <c r="EX74" s="31"/>
      <c r="EY74" s="31"/>
      <c r="EZ74" s="31"/>
      <c r="FA74" s="31"/>
      <c r="FB74" s="31"/>
      <c r="FC74" s="31"/>
      <c r="FD74" s="31"/>
      <c r="FE74" s="31"/>
      <c r="FF74" s="31"/>
      <c r="FG74" s="31"/>
      <c r="FH74" s="31"/>
      <c r="FI74" s="31"/>
      <c r="FJ74" s="31"/>
      <c r="FK74" s="31"/>
      <c r="FL74" s="31"/>
      <c r="FM74" s="31"/>
      <c r="FN74" s="31"/>
      <c r="FO74" s="31"/>
      <c r="FP74" s="31"/>
      <c r="FQ74" s="31"/>
      <c r="FR74" s="31"/>
      <c r="FS74" s="31"/>
      <c r="FT74" s="31"/>
      <c r="FU74" s="31"/>
      <c r="FV74" s="31"/>
      <c r="FW74" s="31"/>
      <c r="FX74" s="31"/>
      <c r="FY74" s="31"/>
      <c r="FZ74" s="31"/>
      <c r="GA74" s="31"/>
      <c r="GB74" s="31"/>
      <c r="GC74" s="31"/>
      <c r="GD74" s="31"/>
      <c r="GE74" s="31"/>
      <c r="GF74" s="31"/>
      <c r="GG74" s="31"/>
      <c r="GH74" s="31"/>
      <c r="GI74" s="31"/>
      <c r="GJ74" s="31"/>
      <c r="GK74" s="31"/>
      <c r="GL74" s="31"/>
      <c r="GM74" s="31"/>
      <c r="GN74" s="31"/>
      <c r="GO74" s="31"/>
      <c r="GP74" s="31"/>
      <c r="GQ74" s="31"/>
      <c r="GR74" s="31"/>
      <c r="GS74" s="31"/>
      <c r="GT74" s="31"/>
      <c r="GU74" s="31"/>
      <c r="GV74" s="31"/>
      <c r="GW74" s="31"/>
      <c r="GX74" s="31"/>
      <c r="GY74" s="31"/>
      <c r="GZ74" s="31"/>
      <c r="HA74" s="31"/>
      <c r="HB74" s="31"/>
      <c r="HC74" s="31"/>
      <c r="HD74" s="31"/>
      <c r="HE74" s="31"/>
      <c r="HF74" s="31"/>
      <c r="HG74" s="31"/>
      <c r="HH74" s="31"/>
      <c r="HI74" s="31"/>
      <c r="HJ74" s="31"/>
      <c r="HK74" s="31"/>
      <c r="HL74" s="31"/>
      <c r="HM74" s="31"/>
      <c r="HN74" s="31"/>
      <c r="HO74" s="31"/>
      <c r="HP74" s="31"/>
      <c r="HQ74" s="31"/>
      <c r="HR74" s="31"/>
      <c r="HS74" s="31"/>
      <c r="HT74" s="31"/>
      <c r="HU74" s="31"/>
      <c r="HV74" s="31"/>
      <c r="HW74" s="31"/>
      <c r="HX74" s="31"/>
      <c r="HY74" s="31"/>
      <c r="HZ74" s="31"/>
      <c r="IA74" s="31"/>
      <c r="IB74" s="31"/>
      <c r="IC74" s="31"/>
      <c r="ID74" s="31"/>
      <c r="IE74" s="31"/>
      <c r="IF74" s="31"/>
      <c r="IG74" s="31"/>
      <c r="IH74" s="31"/>
      <c r="II74" s="31"/>
      <c r="IJ74" s="31"/>
      <c r="IK74" s="31"/>
      <c r="IL74" s="31"/>
      <c r="IM74" s="31"/>
      <c r="IN74" s="31"/>
      <c r="IO74" s="31"/>
      <c r="IP74" s="31"/>
      <c r="IQ74" s="31"/>
      <c r="IR74" s="31"/>
      <c r="IS74" s="31"/>
      <c r="IT74" s="31"/>
      <c r="IU74" s="31"/>
      <c r="IV74" s="31"/>
      <c r="IW74" s="31"/>
      <c r="IX74" s="31"/>
      <c r="IY74" s="31"/>
      <c r="IZ74" s="31"/>
      <c r="JA74" s="31"/>
      <c r="JB74" s="31"/>
      <c r="JC74" s="31"/>
      <c r="JD74" s="31"/>
      <c r="JE74" s="31"/>
      <c r="JF74" s="31"/>
      <c r="JG74" s="31"/>
      <c r="JH74" s="31"/>
      <c r="JI74" s="31"/>
      <c r="JJ74" s="31"/>
      <c r="JK74" s="31"/>
      <c r="JL74" s="31"/>
      <c r="JM74" s="31"/>
      <c r="JN74" s="31"/>
      <c r="JO74" s="31"/>
      <c r="JP74" s="31"/>
      <c r="JQ74" s="31"/>
      <c r="JR74" s="31"/>
      <c r="JS74" s="31"/>
      <c r="JT74" s="31"/>
      <c r="JU74" s="31"/>
      <c r="JV74" s="31"/>
      <c r="JW74" s="31"/>
      <c r="JX74" s="31"/>
      <c r="JY74" s="31"/>
      <c r="JZ74" s="31"/>
      <c r="KA74" s="31"/>
      <c r="KB74" s="31"/>
      <c r="KC74" s="31"/>
      <c r="KD74" s="31"/>
      <c r="KE74" s="31"/>
      <c r="KF74" s="31"/>
      <c r="KG74" s="31"/>
      <c r="KH74" s="31"/>
      <c r="KI74" s="31"/>
      <c r="KJ74" s="31"/>
      <c r="KK74" s="31"/>
      <c r="KL74" s="31"/>
      <c r="KM74" s="31"/>
      <c r="KN74" s="31"/>
      <c r="KO74" s="31"/>
      <c r="KP74" s="31"/>
      <c r="KQ74" s="31"/>
      <c r="KR74" s="31"/>
      <c r="KS74" s="31"/>
      <c r="KT74" s="31"/>
      <c r="KU74" s="31"/>
      <c r="KV74" s="31"/>
      <c r="KW74" s="31"/>
      <c r="KX74" s="31"/>
      <c r="KY74" s="31"/>
      <c r="KZ74" s="31"/>
      <c r="LA74" s="31"/>
      <c r="LB74" s="31"/>
      <c r="LC74" s="31"/>
      <c r="LD74" s="31"/>
      <c r="LE74" s="31"/>
      <c r="LF74" s="31"/>
      <c r="LG74" s="31"/>
      <c r="LH74" s="31"/>
      <c r="LI74" s="31"/>
      <c r="LJ74" s="31"/>
      <c r="LK74" s="31"/>
      <c r="LL74" s="31"/>
      <c r="LM74" s="31"/>
      <c r="LN74" s="31"/>
      <c r="LO74" s="31"/>
      <c r="LP74" s="31"/>
      <c r="LQ74" s="31"/>
      <c r="LR74" s="31"/>
      <c r="LS74" s="31"/>
      <c r="LT74" s="31"/>
      <c r="LU74" s="31"/>
      <c r="LV74" s="31"/>
      <c r="LW74" s="31"/>
      <c r="LX74" s="31"/>
      <c r="LY74" s="31"/>
      <c r="LZ74" s="31"/>
      <c r="MA74" s="31"/>
      <c r="MB74" s="31"/>
      <c r="MC74" s="31"/>
      <c r="MD74" s="31"/>
      <c r="ME74" s="31"/>
      <c r="MF74" s="31"/>
      <c r="MG74" s="31"/>
      <c r="MH74" s="31"/>
      <c r="MI74" s="31"/>
      <c r="MJ74" s="31"/>
      <c r="MK74" s="31"/>
      <c r="ML74" s="31"/>
      <c r="MM74" s="31"/>
      <c r="MN74" s="31"/>
      <c r="MO74" s="31"/>
      <c r="MP74" s="31"/>
      <c r="MQ74" s="31"/>
      <c r="MR74" s="31"/>
      <c r="MS74" s="31"/>
      <c r="MT74" s="31"/>
      <c r="MU74" s="31"/>
      <c r="MV74" s="31"/>
      <c r="MW74" s="31"/>
      <c r="MX74" s="31"/>
      <c r="MY74" s="31"/>
      <c r="MZ74" s="31"/>
      <c r="NA74" s="31"/>
      <c r="NB74" s="31"/>
      <c r="NC74" s="31"/>
      <c r="ND74" s="31"/>
      <c r="NE74" s="31"/>
      <c r="NF74" s="31"/>
      <c r="NG74" s="31"/>
      <c r="NH74" s="31"/>
      <c r="NI74" s="31"/>
      <c r="NJ74" s="31"/>
      <c r="NK74" s="31"/>
      <c r="NL74" s="31"/>
      <c r="NM74" s="31"/>
      <c r="NN74" s="31"/>
      <c r="NO74" s="31"/>
      <c r="NP74" s="31"/>
      <c r="NQ74" s="31"/>
      <c r="NR74" s="31"/>
      <c r="NS74" s="31"/>
      <c r="NT74" s="31"/>
      <c r="NU74" s="31"/>
      <c r="NV74" s="31"/>
      <c r="NW74" s="31"/>
      <c r="NX74" s="31"/>
      <c r="NY74" s="31"/>
      <c r="NZ74" s="31"/>
      <c r="OA74" s="31"/>
      <c r="OB74" s="31"/>
      <c r="OC74" s="31"/>
      <c r="OD74" s="31"/>
      <c r="OE74" s="31"/>
      <c r="OF74" s="31"/>
      <c r="OG74" s="31"/>
      <c r="OH74" s="31"/>
      <c r="OI74" s="31"/>
      <c r="OJ74" s="31"/>
      <c r="OK74" s="31"/>
      <c r="OL74" s="31"/>
      <c r="OM74" s="31"/>
      <c r="ON74" s="31"/>
      <c r="OO74" s="31"/>
      <c r="OP74" s="31"/>
      <c r="OQ74" s="31"/>
      <c r="OR74" s="31"/>
      <c r="OS74" s="31"/>
      <c r="OT74" s="31"/>
      <c r="OU74" s="31"/>
      <c r="OV74" s="31"/>
      <c r="OW74" s="31"/>
      <c r="OX74" s="31"/>
      <c r="OY74" s="31"/>
      <c r="OZ74" s="31"/>
      <c r="PA74" s="31"/>
      <c r="PB74" s="31"/>
      <c r="PC74" s="31"/>
      <c r="PD74" s="31"/>
      <c r="PE74" s="31"/>
      <c r="PF74" s="31"/>
      <c r="PG74" s="31"/>
      <c r="PH74" s="31"/>
      <c r="PI74" s="31"/>
      <c r="PJ74" s="31"/>
      <c r="PK74" s="31"/>
      <c r="PL74" s="31"/>
      <c r="PM74" s="31"/>
      <c r="PN74" s="31"/>
      <c r="PO74" s="31"/>
      <c r="PP74" s="31"/>
      <c r="PQ74" s="31"/>
      <c r="PR74" s="31"/>
      <c r="PS74" s="31"/>
      <c r="PT74" s="31"/>
      <c r="PU74" s="31"/>
      <c r="PV74" s="31"/>
      <c r="PW74" s="31"/>
      <c r="PX74" s="31"/>
      <c r="PY74" s="31"/>
      <c r="PZ74" s="31"/>
      <c r="QA74" s="31"/>
      <c r="QB74" s="31"/>
      <c r="QC74" s="31"/>
    </row>
    <row r="75" spans="1:445" ht="18" customHeight="1">
      <c r="A75" s="36" t="s">
        <v>148</v>
      </c>
      <c r="B75" s="33" t="s">
        <v>45</v>
      </c>
      <c r="C75" s="33">
        <v>85</v>
      </c>
      <c r="D75" s="33" t="s">
        <v>141</v>
      </c>
      <c r="E75" s="33"/>
      <c r="F75" s="33">
        <v>630</v>
      </c>
      <c r="G75" s="33">
        <v>70</v>
      </c>
      <c r="H75" s="33"/>
      <c r="I75" s="33">
        <v>70</v>
      </c>
      <c r="J75" s="33">
        <v>70</v>
      </c>
      <c r="K75" s="33">
        <v>70</v>
      </c>
      <c r="L75" s="33">
        <v>70</v>
      </c>
      <c r="M75" s="33">
        <v>70</v>
      </c>
      <c r="N75" s="33">
        <v>70</v>
      </c>
      <c r="O75" s="33">
        <v>70</v>
      </c>
      <c r="P75" s="33">
        <v>70</v>
      </c>
      <c r="Q75" s="33"/>
      <c r="R75" s="33"/>
      <c r="S75" s="33"/>
      <c r="T75" s="20">
        <f t="shared" si="6"/>
        <v>630</v>
      </c>
      <c r="U75" s="20">
        <f t="shared" si="7"/>
        <v>0</v>
      </c>
      <c r="V75" s="34">
        <f t="shared" si="8"/>
        <v>1</v>
      </c>
      <c r="W75" s="37"/>
      <c r="X75" s="35" t="str">
        <f t="shared" si="9"/>
        <v/>
      </c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  <c r="DZ75" s="31"/>
      <c r="EA75" s="31"/>
      <c r="EB75" s="31"/>
      <c r="EC75" s="31"/>
      <c r="ED75" s="31"/>
      <c r="EE75" s="31"/>
      <c r="EF75" s="31"/>
      <c r="EG75" s="31"/>
      <c r="EH75" s="31"/>
      <c r="EI75" s="31"/>
      <c r="EJ75" s="31"/>
      <c r="EK75" s="31"/>
      <c r="EL75" s="31"/>
      <c r="EM75" s="31"/>
      <c r="EN75" s="31"/>
      <c r="EO75" s="31"/>
      <c r="EP75" s="31"/>
      <c r="EQ75" s="31"/>
      <c r="ER75" s="31"/>
      <c r="ES75" s="31"/>
      <c r="ET75" s="31"/>
      <c r="EU75" s="31"/>
      <c r="EV75" s="31"/>
      <c r="EW75" s="31"/>
      <c r="EX75" s="31"/>
      <c r="EY75" s="31"/>
      <c r="EZ75" s="31"/>
      <c r="FA75" s="31"/>
      <c r="FB75" s="31"/>
      <c r="FC75" s="31"/>
      <c r="FD75" s="31"/>
      <c r="FE75" s="31"/>
      <c r="FF75" s="31"/>
      <c r="FG75" s="31"/>
      <c r="FH75" s="31"/>
      <c r="FI75" s="31"/>
      <c r="FJ75" s="31"/>
      <c r="FK75" s="31"/>
      <c r="FL75" s="31"/>
      <c r="FM75" s="31"/>
      <c r="FN75" s="31"/>
      <c r="FO75" s="31"/>
      <c r="FP75" s="31"/>
      <c r="FQ75" s="31"/>
      <c r="FR75" s="31"/>
      <c r="FS75" s="31"/>
      <c r="FT75" s="31"/>
      <c r="FU75" s="31"/>
      <c r="FV75" s="31"/>
      <c r="FW75" s="31"/>
      <c r="FX75" s="31"/>
      <c r="FY75" s="31"/>
      <c r="FZ75" s="31"/>
      <c r="GA75" s="31"/>
      <c r="GB75" s="31"/>
      <c r="GC75" s="31"/>
      <c r="GD75" s="31"/>
      <c r="GE75" s="31"/>
      <c r="GF75" s="31"/>
      <c r="GG75" s="31"/>
      <c r="GH75" s="31"/>
      <c r="GI75" s="31"/>
      <c r="GJ75" s="31"/>
      <c r="GK75" s="31"/>
      <c r="GL75" s="31"/>
      <c r="GM75" s="31"/>
      <c r="GN75" s="31"/>
      <c r="GO75" s="31"/>
      <c r="GP75" s="31"/>
      <c r="GQ75" s="31"/>
      <c r="GR75" s="31"/>
      <c r="GS75" s="31"/>
      <c r="GT75" s="31"/>
      <c r="GU75" s="31"/>
      <c r="GV75" s="31"/>
      <c r="GW75" s="31"/>
      <c r="GX75" s="31"/>
      <c r="GY75" s="31"/>
      <c r="GZ75" s="31"/>
      <c r="HA75" s="31"/>
      <c r="HB75" s="31"/>
      <c r="HC75" s="31"/>
      <c r="HD75" s="31"/>
      <c r="HE75" s="31"/>
      <c r="HF75" s="31"/>
      <c r="HG75" s="31"/>
      <c r="HH75" s="31"/>
      <c r="HI75" s="31"/>
      <c r="HJ75" s="31"/>
      <c r="HK75" s="31"/>
      <c r="HL75" s="31"/>
      <c r="HM75" s="31"/>
      <c r="HN75" s="31"/>
      <c r="HO75" s="31"/>
      <c r="HP75" s="31"/>
      <c r="HQ75" s="31"/>
      <c r="HR75" s="31"/>
      <c r="HS75" s="31"/>
      <c r="HT75" s="31"/>
      <c r="HU75" s="31"/>
      <c r="HV75" s="31"/>
      <c r="HW75" s="31"/>
      <c r="HX75" s="31"/>
      <c r="HY75" s="31"/>
      <c r="HZ75" s="31"/>
      <c r="IA75" s="31"/>
      <c r="IB75" s="31"/>
      <c r="IC75" s="31"/>
      <c r="ID75" s="31"/>
      <c r="IE75" s="31"/>
      <c r="IF75" s="31"/>
      <c r="IG75" s="31"/>
      <c r="IH75" s="31"/>
      <c r="II75" s="31"/>
      <c r="IJ75" s="31"/>
      <c r="IK75" s="31"/>
      <c r="IL75" s="31"/>
      <c r="IM75" s="31"/>
      <c r="IN75" s="31"/>
      <c r="IO75" s="31"/>
      <c r="IP75" s="31"/>
      <c r="IQ75" s="31"/>
      <c r="IR75" s="31"/>
      <c r="IS75" s="31"/>
      <c r="IT75" s="31"/>
      <c r="IU75" s="31"/>
      <c r="IV75" s="31"/>
      <c r="IW75" s="31"/>
      <c r="IX75" s="31"/>
      <c r="IY75" s="31"/>
      <c r="IZ75" s="31"/>
      <c r="JA75" s="31"/>
      <c r="JB75" s="31"/>
      <c r="JC75" s="31"/>
      <c r="JD75" s="31"/>
      <c r="JE75" s="31"/>
      <c r="JF75" s="31"/>
      <c r="JG75" s="31"/>
      <c r="JH75" s="31"/>
      <c r="JI75" s="31"/>
      <c r="JJ75" s="31"/>
      <c r="JK75" s="31"/>
      <c r="JL75" s="31"/>
      <c r="JM75" s="31"/>
      <c r="JN75" s="31"/>
      <c r="JO75" s="31"/>
      <c r="JP75" s="31"/>
      <c r="JQ75" s="31"/>
      <c r="JR75" s="31"/>
      <c r="JS75" s="31"/>
      <c r="JT75" s="31"/>
      <c r="JU75" s="31"/>
      <c r="JV75" s="31"/>
      <c r="JW75" s="31"/>
      <c r="JX75" s="31"/>
      <c r="JY75" s="31"/>
      <c r="JZ75" s="31"/>
      <c r="KA75" s="31"/>
      <c r="KB75" s="31"/>
      <c r="KC75" s="31"/>
      <c r="KD75" s="31"/>
      <c r="KE75" s="31"/>
      <c r="KF75" s="31"/>
      <c r="KG75" s="31"/>
      <c r="KH75" s="31"/>
      <c r="KI75" s="31"/>
      <c r="KJ75" s="31"/>
      <c r="KK75" s="31"/>
      <c r="KL75" s="31"/>
      <c r="KM75" s="31"/>
      <c r="KN75" s="31"/>
      <c r="KO75" s="31"/>
      <c r="KP75" s="31"/>
      <c r="KQ75" s="31"/>
      <c r="KR75" s="31"/>
      <c r="KS75" s="31"/>
      <c r="KT75" s="31"/>
      <c r="KU75" s="31"/>
      <c r="KV75" s="31"/>
      <c r="KW75" s="31"/>
      <c r="KX75" s="31"/>
      <c r="KY75" s="31"/>
      <c r="KZ75" s="31"/>
      <c r="LA75" s="31"/>
      <c r="LB75" s="31"/>
      <c r="LC75" s="31"/>
      <c r="LD75" s="31"/>
      <c r="LE75" s="31"/>
      <c r="LF75" s="31"/>
      <c r="LG75" s="31"/>
      <c r="LH75" s="31"/>
      <c r="LI75" s="31"/>
      <c r="LJ75" s="31"/>
      <c r="LK75" s="31"/>
      <c r="LL75" s="31"/>
      <c r="LM75" s="31"/>
      <c r="LN75" s="31"/>
      <c r="LO75" s="31"/>
      <c r="LP75" s="31"/>
      <c r="LQ75" s="31"/>
      <c r="LR75" s="31"/>
      <c r="LS75" s="31"/>
      <c r="LT75" s="31"/>
      <c r="LU75" s="31"/>
      <c r="LV75" s="31"/>
      <c r="LW75" s="31"/>
      <c r="LX75" s="31"/>
      <c r="LY75" s="31"/>
      <c r="LZ75" s="31"/>
      <c r="MA75" s="31"/>
      <c r="MB75" s="31"/>
      <c r="MC75" s="31"/>
      <c r="MD75" s="31"/>
      <c r="ME75" s="31"/>
      <c r="MF75" s="31"/>
      <c r="MG75" s="31"/>
      <c r="MH75" s="31"/>
      <c r="MI75" s="31"/>
      <c r="MJ75" s="31"/>
      <c r="MK75" s="31"/>
      <c r="ML75" s="31"/>
      <c r="MM75" s="31"/>
      <c r="MN75" s="31"/>
      <c r="MO75" s="31"/>
      <c r="MP75" s="31"/>
      <c r="MQ75" s="31"/>
      <c r="MR75" s="31"/>
      <c r="MS75" s="31"/>
      <c r="MT75" s="31"/>
      <c r="MU75" s="31"/>
      <c r="MV75" s="31"/>
      <c r="MW75" s="31"/>
      <c r="MX75" s="31"/>
      <c r="MY75" s="31"/>
      <c r="MZ75" s="31"/>
      <c r="NA75" s="31"/>
      <c r="NB75" s="31"/>
      <c r="NC75" s="31"/>
      <c r="ND75" s="31"/>
      <c r="NE75" s="31"/>
      <c r="NF75" s="31"/>
      <c r="NG75" s="31"/>
      <c r="NH75" s="31"/>
      <c r="NI75" s="31"/>
      <c r="NJ75" s="31"/>
      <c r="NK75" s="31"/>
      <c r="NL75" s="31"/>
      <c r="NM75" s="31"/>
      <c r="NN75" s="31"/>
      <c r="NO75" s="31"/>
      <c r="NP75" s="31"/>
      <c r="NQ75" s="31"/>
      <c r="NR75" s="31"/>
      <c r="NS75" s="31"/>
      <c r="NT75" s="31"/>
      <c r="NU75" s="31"/>
      <c r="NV75" s="31"/>
      <c r="NW75" s="31"/>
      <c r="NX75" s="31"/>
      <c r="NY75" s="31"/>
      <c r="NZ75" s="31"/>
      <c r="OA75" s="31"/>
      <c r="OB75" s="31"/>
      <c r="OC75" s="31"/>
      <c r="OD75" s="31"/>
      <c r="OE75" s="31"/>
      <c r="OF75" s="31"/>
      <c r="OG75" s="31"/>
      <c r="OH75" s="31"/>
      <c r="OI75" s="31"/>
      <c r="OJ75" s="31"/>
      <c r="OK75" s="31"/>
      <c r="OL75" s="31"/>
      <c r="OM75" s="31"/>
      <c r="ON75" s="31"/>
      <c r="OO75" s="31"/>
      <c r="OP75" s="31"/>
      <c r="OQ75" s="31"/>
      <c r="OR75" s="31"/>
      <c r="OS75" s="31"/>
      <c r="OT75" s="31"/>
      <c r="OU75" s="31"/>
      <c r="OV75" s="31"/>
      <c r="OW75" s="31"/>
      <c r="OX75" s="31"/>
      <c r="OY75" s="31"/>
      <c r="OZ75" s="31"/>
      <c r="PA75" s="31"/>
      <c r="PB75" s="31"/>
      <c r="PC75" s="31"/>
      <c r="PD75" s="31"/>
      <c r="PE75" s="31"/>
      <c r="PF75" s="31"/>
      <c r="PG75" s="31"/>
      <c r="PH75" s="31"/>
      <c r="PI75" s="31"/>
      <c r="PJ75" s="31"/>
      <c r="PK75" s="31"/>
      <c r="PL75" s="31"/>
      <c r="PM75" s="31"/>
      <c r="PN75" s="31"/>
      <c r="PO75" s="31"/>
      <c r="PP75" s="31"/>
      <c r="PQ75" s="31"/>
      <c r="PR75" s="31"/>
      <c r="PS75" s="31"/>
      <c r="PT75" s="31"/>
      <c r="PU75" s="31"/>
      <c r="PV75" s="31"/>
      <c r="PW75" s="31"/>
      <c r="PX75" s="31"/>
      <c r="PY75" s="31"/>
      <c r="PZ75" s="31"/>
      <c r="QA75" s="31"/>
      <c r="QB75" s="31"/>
      <c r="QC75" s="31"/>
    </row>
    <row r="76" spans="1:445">
      <c r="A76" s="36" t="s">
        <v>149</v>
      </c>
      <c r="B76" s="33" t="s">
        <v>27</v>
      </c>
      <c r="C76" s="33"/>
      <c r="D76" s="33" t="s">
        <v>66</v>
      </c>
      <c r="E76" s="33"/>
      <c r="F76" s="33">
        <v>1345</v>
      </c>
      <c r="G76" s="33">
        <v>65</v>
      </c>
      <c r="H76" s="33"/>
      <c r="I76" s="33">
        <v>160</v>
      </c>
      <c r="J76" s="33">
        <v>160</v>
      </c>
      <c r="K76" s="33">
        <v>160</v>
      </c>
      <c r="L76" s="33">
        <v>160</v>
      </c>
      <c r="M76" s="33">
        <v>160</v>
      </c>
      <c r="N76" s="33">
        <v>320</v>
      </c>
      <c r="O76" s="33">
        <v>160</v>
      </c>
      <c r="P76" s="33"/>
      <c r="Q76" s="33"/>
      <c r="R76" s="33"/>
      <c r="S76" s="33"/>
      <c r="T76" s="20">
        <f t="shared" si="6"/>
        <v>1345</v>
      </c>
      <c r="U76" s="20">
        <f t="shared" si="7"/>
        <v>0</v>
      </c>
      <c r="V76" s="34">
        <f t="shared" si="8"/>
        <v>1</v>
      </c>
      <c r="W76" s="37"/>
      <c r="X76" s="35" t="str">
        <f t="shared" si="9"/>
        <v/>
      </c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  <c r="DZ76" s="31"/>
      <c r="EA76" s="31"/>
      <c r="EB76" s="31"/>
      <c r="EC76" s="31"/>
      <c r="ED76" s="31"/>
      <c r="EE76" s="31"/>
      <c r="EF76" s="31"/>
      <c r="EG76" s="31"/>
      <c r="EH76" s="31"/>
      <c r="EI76" s="31"/>
      <c r="EJ76" s="31"/>
      <c r="EK76" s="31"/>
      <c r="EL76" s="31"/>
      <c r="EM76" s="31"/>
      <c r="EN76" s="31"/>
      <c r="EO76" s="31"/>
      <c r="EP76" s="31"/>
      <c r="EQ76" s="31"/>
      <c r="ER76" s="31"/>
      <c r="ES76" s="31"/>
      <c r="ET76" s="31"/>
      <c r="EU76" s="31"/>
      <c r="EV76" s="31"/>
      <c r="EW76" s="31"/>
      <c r="EX76" s="31"/>
      <c r="EY76" s="31"/>
      <c r="EZ76" s="31"/>
      <c r="FA76" s="31"/>
      <c r="FB76" s="31"/>
      <c r="FC76" s="31"/>
      <c r="FD76" s="31"/>
      <c r="FE76" s="31"/>
      <c r="FF76" s="31"/>
      <c r="FG76" s="31"/>
      <c r="FH76" s="31"/>
      <c r="FI76" s="31"/>
      <c r="FJ76" s="31"/>
      <c r="FK76" s="31"/>
      <c r="FL76" s="31"/>
      <c r="FM76" s="31"/>
      <c r="FN76" s="31"/>
      <c r="FO76" s="31"/>
      <c r="FP76" s="31"/>
      <c r="FQ76" s="31"/>
      <c r="FR76" s="31"/>
      <c r="FS76" s="31"/>
      <c r="FT76" s="31"/>
      <c r="FU76" s="31"/>
      <c r="FV76" s="31"/>
      <c r="FW76" s="31"/>
      <c r="FX76" s="31"/>
      <c r="FY76" s="31"/>
      <c r="FZ76" s="31"/>
      <c r="GA76" s="31"/>
      <c r="GB76" s="31"/>
      <c r="GC76" s="31"/>
      <c r="GD76" s="31"/>
      <c r="GE76" s="31"/>
      <c r="GF76" s="31"/>
      <c r="GG76" s="31"/>
      <c r="GH76" s="31"/>
      <c r="GI76" s="31"/>
      <c r="GJ76" s="31"/>
      <c r="GK76" s="31"/>
      <c r="GL76" s="31"/>
      <c r="GM76" s="31"/>
      <c r="GN76" s="31"/>
      <c r="GO76" s="31"/>
      <c r="GP76" s="31"/>
      <c r="GQ76" s="31"/>
      <c r="GR76" s="31"/>
      <c r="GS76" s="31"/>
      <c r="GT76" s="31"/>
      <c r="GU76" s="31"/>
      <c r="GV76" s="31"/>
      <c r="GW76" s="31"/>
      <c r="GX76" s="31"/>
      <c r="GY76" s="31"/>
      <c r="GZ76" s="31"/>
      <c r="HA76" s="31"/>
      <c r="HB76" s="31"/>
      <c r="HC76" s="31"/>
      <c r="HD76" s="31"/>
      <c r="HE76" s="31"/>
      <c r="HF76" s="31"/>
      <c r="HG76" s="31"/>
      <c r="HH76" s="31"/>
      <c r="HI76" s="31"/>
      <c r="HJ76" s="31"/>
      <c r="HK76" s="31"/>
      <c r="HL76" s="31"/>
      <c r="HM76" s="31"/>
      <c r="HN76" s="31"/>
      <c r="HO76" s="31"/>
      <c r="HP76" s="31"/>
      <c r="HQ76" s="31"/>
      <c r="HR76" s="31"/>
      <c r="HS76" s="31"/>
      <c r="HT76" s="31"/>
      <c r="HU76" s="31"/>
      <c r="HV76" s="31"/>
      <c r="HW76" s="31"/>
      <c r="HX76" s="31"/>
      <c r="HY76" s="31"/>
      <c r="HZ76" s="31"/>
      <c r="IA76" s="31"/>
      <c r="IB76" s="31"/>
      <c r="IC76" s="31"/>
      <c r="ID76" s="31"/>
      <c r="IE76" s="31"/>
      <c r="IF76" s="31"/>
      <c r="IG76" s="31"/>
      <c r="IH76" s="31"/>
      <c r="II76" s="31"/>
      <c r="IJ76" s="31"/>
      <c r="IK76" s="31"/>
      <c r="IL76" s="31"/>
      <c r="IM76" s="31"/>
      <c r="IN76" s="31"/>
      <c r="IO76" s="31"/>
      <c r="IP76" s="31"/>
      <c r="IQ76" s="31"/>
      <c r="IR76" s="31"/>
      <c r="IS76" s="31"/>
      <c r="IT76" s="31"/>
      <c r="IU76" s="31"/>
      <c r="IV76" s="31"/>
      <c r="IW76" s="31"/>
      <c r="IX76" s="31"/>
      <c r="IY76" s="31"/>
      <c r="IZ76" s="31"/>
      <c r="JA76" s="31"/>
      <c r="JB76" s="31"/>
      <c r="JC76" s="31"/>
      <c r="JD76" s="31"/>
      <c r="JE76" s="31"/>
      <c r="JF76" s="31"/>
      <c r="JG76" s="31"/>
      <c r="JH76" s="31"/>
      <c r="JI76" s="31"/>
      <c r="JJ76" s="31"/>
      <c r="JK76" s="31"/>
      <c r="JL76" s="31"/>
      <c r="JM76" s="31"/>
      <c r="JN76" s="31"/>
      <c r="JO76" s="31"/>
      <c r="JP76" s="31"/>
      <c r="JQ76" s="31"/>
      <c r="JR76" s="31"/>
      <c r="JS76" s="31"/>
      <c r="JT76" s="31"/>
      <c r="JU76" s="31"/>
      <c r="JV76" s="31"/>
      <c r="JW76" s="31"/>
      <c r="JX76" s="31"/>
      <c r="JY76" s="31"/>
      <c r="JZ76" s="31"/>
      <c r="KA76" s="31"/>
      <c r="KB76" s="31"/>
      <c r="KC76" s="31"/>
      <c r="KD76" s="31"/>
      <c r="KE76" s="31"/>
      <c r="KF76" s="31"/>
      <c r="KG76" s="31"/>
      <c r="KH76" s="31"/>
      <c r="KI76" s="31"/>
      <c r="KJ76" s="31"/>
      <c r="KK76" s="31"/>
      <c r="KL76" s="31"/>
      <c r="KM76" s="31"/>
      <c r="KN76" s="31"/>
      <c r="KO76" s="31"/>
      <c r="KP76" s="31"/>
      <c r="KQ76" s="31"/>
      <c r="KR76" s="31"/>
      <c r="KS76" s="31"/>
      <c r="KT76" s="31"/>
      <c r="KU76" s="31"/>
      <c r="KV76" s="31"/>
      <c r="KW76" s="31"/>
      <c r="KX76" s="31"/>
      <c r="KY76" s="31"/>
      <c r="KZ76" s="31"/>
      <c r="LA76" s="31"/>
      <c r="LB76" s="31"/>
      <c r="LC76" s="31"/>
      <c r="LD76" s="31"/>
      <c r="LE76" s="31"/>
      <c r="LF76" s="31"/>
      <c r="LG76" s="31"/>
      <c r="LH76" s="31"/>
      <c r="LI76" s="31"/>
      <c r="LJ76" s="31"/>
      <c r="LK76" s="31"/>
      <c r="LL76" s="31"/>
      <c r="LM76" s="31"/>
      <c r="LN76" s="31"/>
      <c r="LO76" s="31"/>
      <c r="LP76" s="31"/>
      <c r="LQ76" s="31"/>
      <c r="LR76" s="31"/>
      <c r="LS76" s="31"/>
      <c r="LT76" s="31"/>
      <c r="LU76" s="31"/>
      <c r="LV76" s="31"/>
      <c r="LW76" s="31"/>
      <c r="LX76" s="31"/>
      <c r="LY76" s="31"/>
      <c r="LZ76" s="31"/>
      <c r="MA76" s="31"/>
      <c r="MB76" s="31"/>
      <c r="MC76" s="31"/>
      <c r="MD76" s="31"/>
      <c r="ME76" s="31"/>
      <c r="MF76" s="31"/>
      <c r="MG76" s="31"/>
      <c r="MH76" s="31"/>
      <c r="MI76" s="31"/>
      <c r="MJ76" s="31"/>
      <c r="MK76" s="31"/>
      <c r="ML76" s="31"/>
      <c r="MM76" s="31"/>
      <c r="MN76" s="31"/>
      <c r="MO76" s="31"/>
      <c r="MP76" s="31"/>
      <c r="MQ76" s="31"/>
      <c r="MR76" s="31"/>
      <c r="MS76" s="31"/>
      <c r="MT76" s="31"/>
      <c r="MU76" s="31"/>
      <c r="MV76" s="31"/>
      <c r="MW76" s="31"/>
      <c r="MX76" s="31"/>
      <c r="MY76" s="31"/>
      <c r="MZ76" s="31"/>
      <c r="NA76" s="31"/>
      <c r="NB76" s="31"/>
      <c r="NC76" s="31"/>
      <c r="ND76" s="31"/>
      <c r="NE76" s="31"/>
      <c r="NF76" s="31"/>
      <c r="NG76" s="31"/>
      <c r="NH76" s="31"/>
      <c r="NI76" s="31"/>
      <c r="NJ76" s="31"/>
      <c r="NK76" s="31"/>
      <c r="NL76" s="31"/>
      <c r="NM76" s="31"/>
      <c r="NN76" s="31"/>
      <c r="NO76" s="31"/>
      <c r="NP76" s="31"/>
      <c r="NQ76" s="31"/>
      <c r="NR76" s="31"/>
      <c r="NS76" s="31"/>
      <c r="NT76" s="31"/>
      <c r="NU76" s="31"/>
      <c r="NV76" s="31"/>
      <c r="NW76" s="31"/>
      <c r="NX76" s="31"/>
      <c r="NY76" s="31"/>
      <c r="NZ76" s="31"/>
      <c r="OA76" s="31"/>
      <c r="OB76" s="31"/>
      <c r="OC76" s="31"/>
      <c r="OD76" s="31"/>
      <c r="OE76" s="31"/>
      <c r="OF76" s="31"/>
      <c r="OG76" s="31"/>
      <c r="OH76" s="31"/>
      <c r="OI76" s="31"/>
      <c r="OJ76" s="31"/>
      <c r="OK76" s="31"/>
      <c r="OL76" s="31"/>
      <c r="OM76" s="31"/>
      <c r="ON76" s="31"/>
      <c r="OO76" s="31"/>
      <c r="OP76" s="31"/>
      <c r="OQ76" s="31"/>
      <c r="OR76" s="31"/>
      <c r="OS76" s="31"/>
      <c r="OT76" s="31"/>
      <c r="OU76" s="31"/>
      <c r="OV76" s="31"/>
      <c r="OW76" s="31"/>
      <c r="OX76" s="31"/>
      <c r="OY76" s="31"/>
      <c r="OZ76" s="31"/>
      <c r="PA76" s="31"/>
      <c r="PB76" s="31"/>
      <c r="PC76" s="31"/>
      <c r="PD76" s="31"/>
      <c r="PE76" s="31"/>
      <c r="PF76" s="31"/>
      <c r="PG76" s="31"/>
      <c r="PH76" s="31"/>
      <c r="PI76" s="31"/>
      <c r="PJ76" s="31"/>
      <c r="PK76" s="31"/>
      <c r="PL76" s="31"/>
      <c r="PM76" s="31"/>
      <c r="PN76" s="31"/>
      <c r="PO76" s="31"/>
      <c r="PP76" s="31"/>
      <c r="PQ76" s="31"/>
      <c r="PR76" s="31"/>
      <c r="PS76" s="31"/>
      <c r="PT76" s="31"/>
      <c r="PU76" s="31"/>
      <c r="PV76" s="31"/>
      <c r="PW76" s="31"/>
      <c r="PX76" s="31"/>
      <c r="PY76" s="31"/>
      <c r="PZ76" s="31"/>
      <c r="QA76" s="31"/>
      <c r="QB76" s="31"/>
      <c r="QC76" s="31"/>
    </row>
    <row r="77" spans="1:445">
      <c r="A77" s="36" t="s">
        <v>151</v>
      </c>
      <c r="B77" s="33" t="s">
        <v>27</v>
      </c>
      <c r="C77" s="33">
        <v>66</v>
      </c>
      <c r="D77" s="33" t="s">
        <v>66</v>
      </c>
      <c r="E77" s="33"/>
      <c r="F77" s="33">
        <v>1249</v>
      </c>
      <c r="G77" s="33">
        <v>65</v>
      </c>
      <c r="H77" s="33"/>
      <c r="I77" s="33">
        <v>148</v>
      </c>
      <c r="J77" s="37">
        <v>148</v>
      </c>
      <c r="K77" s="33">
        <v>148</v>
      </c>
      <c r="L77" s="33">
        <v>148</v>
      </c>
      <c r="M77" s="33">
        <v>148</v>
      </c>
      <c r="N77" s="33">
        <v>148</v>
      </c>
      <c r="O77" s="33">
        <v>148</v>
      </c>
      <c r="P77" s="33">
        <v>148</v>
      </c>
      <c r="Q77" s="33"/>
      <c r="R77" s="33"/>
      <c r="S77" s="33"/>
      <c r="T77" s="20">
        <f t="shared" si="6"/>
        <v>1249</v>
      </c>
      <c r="U77" s="20">
        <f t="shared" si="7"/>
        <v>0</v>
      </c>
      <c r="V77" s="34">
        <f t="shared" si="8"/>
        <v>1</v>
      </c>
      <c r="W77" s="37"/>
      <c r="X77" s="35" t="str">
        <f t="shared" si="9"/>
        <v/>
      </c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  <c r="DZ77" s="31"/>
      <c r="EA77" s="31"/>
      <c r="EB77" s="31"/>
      <c r="EC77" s="31"/>
      <c r="ED77" s="31"/>
      <c r="EE77" s="31"/>
      <c r="EF77" s="31"/>
      <c r="EG77" s="31"/>
      <c r="EH77" s="31"/>
      <c r="EI77" s="31"/>
      <c r="EJ77" s="31"/>
      <c r="EK77" s="31"/>
      <c r="EL77" s="31"/>
      <c r="EM77" s="31"/>
      <c r="EN77" s="31"/>
      <c r="EO77" s="31"/>
      <c r="EP77" s="31"/>
      <c r="EQ77" s="31"/>
      <c r="ER77" s="31"/>
      <c r="ES77" s="31"/>
      <c r="ET77" s="31"/>
      <c r="EU77" s="31"/>
      <c r="EV77" s="31"/>
      <c r="EW77" s="31"/>
      <c r="EX77" s="31"/>
      <c r="EY77" s="31"/>
      <c r="EZ77" s="31"/>
      <c r="FA77" s="31"/>
      <c r="FB77" s="31"/>
      <c r="FC77" s="31"/>
      <c r="FD77" s="31"/>
      <c r="FE77" s="31"/>
      <c r="FF77" s="31"/>
      <c r="FG77" s="31"/>
      <c r="FH77" s="31"/>
      <c r="FI77" s="31"/>
      <c r="FJ77" s="31"/>
      <c r="FK77" s="31"/>
      <c r="FL77" s="31"/>
      <c r="FM77" s="31"/>
      <c r="FN77" s="31"/>
      <c r="FO77" s="31"/>
      <c r="FP77" s="31"/>
      <c r="FQ77" s="31"/>
      <c r="FR77" s="31"/>
      <c r="FS77" s="31"/>
      <c r="FT77" s="31"/>
      <c r="FU77" s="31"/>
      <c r="FV77" s="31"/>
      <c r="FW77" s="31"/>
      <c r="FX77" s="31"/>
      <c r="FY77" s="31"/>
      <c r="FZ77" s="31"/>
      <c r="GA77" s="31"/>
      <c r="GB77" s="31"/>
      <c r="GC77" s="31"/>
      <c r="GD77" s="31"/>
      <c r="GE77" s="31"/>
      <c r="GF77" s="31"/>
      <c r="GG77" s="31"/>
      <c r="GH77" s="31"/>
      <c r="GI77" s="31"/>
      <c r="GJ77" s="31"/>
      <c r="GK77" s="31"/>
      <c r="GL77" s="31"/>
      <c r="GM77" s="31"/>
      <c r="GN77" s="31"/>
      <c r="GO77" s="31"/>
      <c r="GP77" s="31"/>
      <c r="GQ77" s="31"/>
      <c r="GR77" s="31"/>
      <c r="GS77" s="31"/>
      <c r="GT77" s="31"/>
      <c r="GU77" s="31"/>
      <c r="GV77" s="31"/>
      <c r="GW77" s="31"/>
      <c r="GX77" s="31"/>
      <c r="GY77" s="31"/>
      <c r="GZ77" s="31"/>
      <c r="HA77" s="31"/>
      <c r="HB77" s="31"/>
      <c r="HC77" s="31"/>
      <c r="HD77" s="31"/>
      <c r="HE77" s="31"/>
      <c r="HF77" s="31"/>
      <c r="HG77" s="31"/>
      <c r="HH77" s="31"/>
      <c r="HI77" s="31"/>
      <c r="HJ77" s="31"/>
      <c r="HK77" s="31"/>
      <c r="HL77" s="31"/>
      <c r="HM77" s="31"/>
      <c r="HN77" s="31"/>
      <c r="HO77" s="31"/>
      <c r="HP77" s="31"/>
      <c r="HQ77" s="31"/>
      <c r="HR77" s="31"/>
      <c r="HS77" s="31"/>
      <c r="HT77" s="31"/>
      <c r="HU77" s="31"/>
      <c r="HV77" s="31"/>
      <c r="HW77" s="31"/>
      <c r="HX77" s="31"/>
      <c r="HY77" s="31"/>
      <c r="HZ77" s="31"/>
      <c r="IA77" s="31"/>
      <c r="IB77" s="31"/>
      <c r="IC77" s="31"/>
      <c r="ID77" s="31"/>
      <c r="IE77" s="31"/>
      <c r="IF77" s="31"/>
      <c r="IG77" s="31"/>
      <c r="IH77" s="31"/>
      <c r="II77" s="31"/>
      <c r="IJ77" s="31"/>
      <c r="IK77" s="31"/>
      <c r="IL77" s="31"/>
      <c r="IM77" s="31"/>
      <c r="IN77" s="31"/>
      <c r="IO77" s="31"/>
      <c r="IP77" s="31"/>
      <c r="IQ77" s="31"/>
      <c r="IR77" s="31"/>
      <c r="IS77" s="31"/>
      <c r="IT77" s="31"/>
      <c r="IU77" s="31"/>
      <c r="IV77" s="31"/>
      <c r="IW77" s="31"/>
      <c r="IX77" s="31"/>
      <c r="IY77" s="31"/>
      <c r="IZ77" s="31"/>
      <c r="JA77" s="31"/>
      <c r="JB77" s="31"/>
      <c r="JC77" s="31"/>
      <c r="JD77" s="31"/>
      <c r="JE77" s="31"/>
      <c r="JF77" s="31"/>
      <c r="JG77" s="31"/>
      <c r="JH77" s="31"/>
      <c r="JI77" s="31"/>
      <c r="JJ77" s="31"/>
      <c r="JK77" s="31"/>
      <c r="JL77" s="31"/>
      <c r="JM77" s="31"/>
      <c r="JN77" s="31"/>
      <c r="JO77" s="31"/>
      <c r="JP77" s="31"/>
      <c r="JQ77" s="31"/>
      <c r="JR77" s="31"/>
      <c r="JS77" s="31"/>
      <c r="JT77" s="31"/>
      <c r="JU77" s="31"/>
      <c r="JV77" s="31"/>
      <c r="JW77" s="31"/>
      <c r="JX77" s="31"/>
      <c r="JY77" s="31"/>
      <c r="JZ77" s="31"/>
      <c r="KA77" s="31"/>
      <c r="KB77" s="31"/>
      <c r="KC77" s="31"/>
      <c r="KD77" s="31"/>
      <c r="KE77" s="31"/>
      <c r="KF77" s="31"/>
      <c r="KG77" s="31"/>
      <c r="KH77" s="31"/>
      <c r="KI77" s="31"/>
      <c r="KJ77" s="31"/>
      <c r="KK77" s="31"/>
      <c r="KL77" s="31"/>
      <c r="KM77" s="31"/>
      <c r="KN77" s="31"/>
      <c r="KO77" s="31"/>
      <c r="KP77" s="31"/>
      <c r="KQ77" s="31"/>
      <c r="KR77" s="31"/>
      <c r="KS77" s="31"/>
      <c r="KT77" s="31"/>
      <c r="KU77" s="31"/>
      <c r="KV77" s="31"/>
      <c r="KW77" s="31"/>
      <c r="KX77" s="31"/>
      <c r="KY77" s="31"/>
      <c r="KZ77" s="31"/>
      <c r="LA77" s="31"/>
      <c r="LB77" s="31"/>
      <c r="LC77" s="31"/>
      <c r="LD77" s="31"/>
      <c r="LE77" s="31"/>
      <c r="LF77" s="31"/>
      <c r="LG77" s="31"/>
      <c r="LH77" s="31"/>
      <c r="LI77" s="31"/>
      <c r="LJ77" s="31"/>
      <c r="LK77" s="31"/>
      <c r="LL77" s="31"/>
      <c r="LM77" s="31"/>
      <c r="LN77" s="31"/>
      <c r="LO77" s="31"/>
      <c r="LP77" s="31"/>
      <c r="LQ77" s="31"/>
      <c r="LR77" s="31"/>
      <c r="LS77" s="31"/>
      <c r="LT77" s="31"/>
      <c r="LU77" s="31"/>
      <c r="LV77" s="31"/>
      <c r="LW77" s="31"/>
      <c r="LX77" s="31"/>
      <c r="LY77" s="31"/>
      <c r="LZ77" s="31"/>
      <c r="MA77" s="31"/>
      <c r="MB77" s="31"/>
      <c r="MC77" s="31"/>
      <c r="MD77" s="31"/>
      <c r="ME77" s="31"/>
      <c r="MF77" s="31"/>
      <c r="MG77" s="31"/>
      <c r="MH77" s="31"/>
      <c r="MI77" s="31"/>
      <c r="MJ77" s="31"/>
      <c r="MK77" s="31"/>
      <c r="ML77" s="31"/>
      <c r="MM77" s="31"/>
      <c r="MN77" s="31"/>
      <c r="MO77" s="31"/>
      <c r="MP77" s="31"/>
      <c r="MQ77" s="31"/>
      <c r="MR77" s="31"/>
      <c r="MS77" s="31"/>
      <c r="MT77" s="31"/>
      <c r="MU77" s="31"/>
      <c r="MV77" s="31"/>
      <c r="MW77" s="31"/>
      <c r="MX77" s="31"/>
      <c r="MY77" s="31"/>
      <c r="MZ77" s="31"/>
      <c r="NA77" s="31"/>
      <c r="NB77" s="31"/>
      <c r="NC77" s="31"/>
      <c r="ND77" s="31"/>
      <c r="NE77" s="31"/>
      <c r="NF77" s="31"/>
      <c r="NG77" s="31"/>
      <c r="NH77" s="31"/>
      <c r="NI77" s="31"/>
      <c r="NJ77" s="31"/>
      <c r="NK77" s="31"/>
      <c r="NL77" s="31"/>
      <c r="NM77" s="31"/>
      <c r="NN77" s="31"/>
      <c r="NO77" s="31"/>
      <c r="NP77" s="31"/>
      <c r="NQ77" s="31"/>
      <c r="NR77" s="31"/>
      <c r="NS77" s="31"/>
      <c r="NT77" s="31"/>
      <c r="NU77" s="31"/>
      <c r="NV77" s="31"/>
      <c r="NW77" s="31"/>
      <c r="NX77" s="31"/>
      <c r="NY77" s="31"/>
      <c r="NZ77" s="31"/>
      <c r="OA77" s="31"/>
      <c r="OB77" s="31"/>
      <c r="OC77" s="31"/>
      <c r="OD77" s="31"/>
      <c r="OE77" s="31"/>
      <c r="OF77" s="31"/>
      <c r="OG77" s="31"/>
      <c r="OH77" s="31"/>
      <c r="OI77" s="31"/>
      <c r="OJ77" s="31"/>
      <c r="OK77" s="31"/>
      <c r="OL77" s="31"/>
      <c r="OM77" s="31"/>
      <c r="ON77" s="31"/>
      <c r="OO77" s="31"/>
      <c r="OP77" s="31"/>
      <c r="OQ77" s="31"/>
      <c r="OR77" s="31"/>
      <c r="OS77" s="31"/>
      <c r="OT77" s="31"/>
      <c r="OU77" s="31"/>
      <c r="OV77" s="31"/>
      <c r="OW77" s="31"/>
      <c r="OX77" s="31"/>
      <c r="OY77" s="31"/>
      <c r="OZ77" s="31"/>
      <c r="PA77" s="31"/>
      <c r="PB77" s="31"/>
      <c r="PC77" s="31"/>
      <c r="PD77" s="31"/>
      <c r="PE77" s="31"/>
      <c r="PF77" s="31"/>
      <c r="PG77" s="31"/>
      <c r="PH77" s="31"/>
      <c r="PI77" s="31"/>
      <c r="PJ77" s="31"/>
      <c r="PK77" s="31"/>
      <c r="PL77" s="31"/>
      <c r="PM77" s="31"/>
      <c r="PN77" s="31"/>
      <c r="PO77" s="31"/>
      <c r="PP77" s="31"/>
      <c r="PQ77" s="31"/>
      <c r="PR77" s="31"/>
      <c r="PS77" s="31"/>
      <c r="PT77" s="31"/>
      <c r="PU77" s="31"/>
      <c r="PV77" s="31"/>
      <c r="PW77" s="31"/>
      <c r="PX77" s="31"/>
      <c r="PY77" s="31"/>
      <c r="PZ77" s="31"/>
      <c r="QA77" s="31"/>
      <c r="QB77" s="31"/>
      <c r="QC77" s="31"/>
    </row>
    <row r="78" spans="1:445">
      <c r="A78" s="36" t="s">
        <v>927</v>
      </c>
      <c r="B78" s="33" t="s">
        <v>27</v>
      </c>
      <c r="C78" s="33">
        <v>36</v>
      </c>
      <c r="D78" s="33" t="s">
        <v>229</v>
      </c>
      <c r="E78" s="33"/>
      <c r="F78" s="33">
        <v>290</v>
      </c>
      <c r="G78" s="33">
        <v>40</v>
      </c>
      <c r="H78" s="33"/>
      <c r="I78" s="33">
        <v>31</v>
      </c>
      <c r="J78" s="33">
        <v>31</v>
      </c>
      <c r="K78" s="33">
        <v>31</v>
      </c>
      <c r="L78" s="33">
        <v>31</v>
      </c>
      <c r="M78" s="33">
        <v>31</v>
      </c>
      <c r="N78" s="33">
        <v>31</v>
      </c>
      <c r="O78" s="33">
        <v>31</v>
      </c>
      <c r="P78" s="33">
        <v>33</v>
      </c>
      <c r="Q78" s="33"/>
      <c r="R78" s="33"/>
      <c r="S78" s="33"/>
      <c r="T78" s="20">
        <f t="shared" si="6"/>
        <v>290</v>
      </c>
      <c r="U78" s="20">
        <f t="shared" si="7"/>
        <v>0</v>
      </c>
      <c r="V78" s="34">
        <f t="shared" si="8"/>
        <v>1</v>
      </c>
      <c r="W78" s="37"/>
      <c r="X78" s="35" t="str">
        <f t="shared" si="9"/>
        <v/>
      </c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  <c r="DZ78" s="31"/>
      <c r="EA78" s="31"/>
      <c r="EB78" s="31"/>
      <c r="EC78" s="31"/>
      <c r="ED78" s="31"/>
      <c r="EE78" s="31"/>
      <c r="EF78" s="31"/>
      <c r="EG78" s="31"/>
      <c r="EH78" s="31"/>
      <c r="EI78" s="31"/>
      <c r="EJ78" s="31"/>
      <c r="EK78" s="31"/>
      <c r="EL78" s="31"/>
      <c r="EM78" s="31"/>
      <c r="EN78" s="31"/>
      <c r="EO78" s="31"/>
      <c r="EP78" s="31"/>
      <c r="EQ78" s="31"/>
      <c r="ER78" s="31"/>
      <c r="ES78" s="31"/>
      <c r="ET78" s="31"/>
      <c r="EU78" s="31"/>
      <c r="EV78" s="31"/>
      <c r="EW78" s="31"/>
      <c r="EX78" s="31"/>
      <c r="EY78" s="31"/>
      <c r="EZ78" s="31"/>
      <c r="FA78" s="31"/>
      <c r="FB78" s="31"/>
      <c r="FC78" s="31"/>
      <c r="FD78" s="31"/>
      <c r="FE78" s="31"/>
      <c r="FF78" s="31"/>
      <c r="FG78" s="31"/>
      <c r="FH78" s="31"/>
      <c r="FI78" s="31"/>
      <c r="FJ78" s="31"/>
      <c r="FK78" s="31"/>
      <c r="FL78" s="31"/>
      <c r="FM78" s="31"/>
      <c r="FN78" s="31"/>
      <c r="FO78" s="31"/>
      <c r="FP78" s="31"/>
      <c r="FQ78" s="31"/>
      <c r="FR78" s="31"/>
      <c r="FS78" s="31"/>
      <c r="FT78" s="31"/>
      <c r="FU78" s="31"/>
      <c r="FV78" s="31"/>
      <c r="FW78" s="31"/>
      <c r="FX78" s="31"/>
      <c r="FY78" s="31"/>
      <c r="FZ78" s="31"/>
      <c r="GA78" s="31"/>
      <c r="GB78" s="31"/>
      <c r="GC78" s="31"/>
      <c r="GD78" s="31"/>
      <c r="GE78" s="31"/>
      <c r="GF78" s="31"/>
      <c r="GG78" s="31"/>
      <c r="GH78" s="31"/>
      <c r="GI78" s="31"/>
      <c r="GJ78" s="31"/>
      <c r="GK78" s="31"/>
      <c r="GL78" s="31"/>
      <c r="GM78" s="31"/>
      <c r="GN78" s="31"/>
      <c r="GO78" s="31"/>
      <c r="GP78" s="31"/>
      <c r="GQ78" s="31"/>
      <c r="GR78" s="31"/>
      <c r="GS78" s="31"/>
      <c r="GT78" s="31"/>
      <c r="GU78" s="31"/>
      <c r="GV78" s="31"/>
      <c r="GW78" s="31"/>
      <c r="GX78" s="31"/>
      <c r="GY78" s="31"/>
      <c r="GZ78" s="31"/>
      <c r="HA78" s="31"/>
      <c r="HB78" s="31"/>
      <c r="HC78" s="31"/>
      <c r="HD78" s="31"/>
      <c r="HE78" s="31"/>
      <c r="HF78" s="31"/>
      <c r="HG78" s="31"/>
      <c r="HH78" s="31"/>
      <c r="HI78" s="31"/>
      <c r="HJ78" s="31"/>
      <c r="HK78" s="31"/>
      <c r="HL78" s="31"/>
      <c r="HM78" s="31"/>
      <c r="HN78" s="31"/>
      <c r="HO78" s="31"/>
      <c r="HP78" s="31"/>
      <c r="HQ78" s="31"/>
      <c r="HR78" s="31"/>
      <c r="HS78" s="31"/>
      <c r="HT78" s="31"/>
      <c r="HU78" s="31"/>
      <c r="HV78" s="31"/>
      <c r="HW78" s="31"/>
      <c r="HX78" s="31"/>
      <c r="HY78" s="31"/>
      <c r="HZ78" s="31"/>
      <c r="IA78" s="31"/>
      <c r="IB78" s="31"/>
      <c r="IC78" s="31"/>
      <c r="ID78" s="31"/>
      <c r="IE78" s="31"/>
      <c r="IF78" s="31"/>
      <c r="IG78" s="31"/>
      <c r="IH78" s="31"/>
      <c r="II78" s="31"/>
      <c r="IJ78" s="31"/>
      <c r="IK78" s="31"/>
      <c r="IL78" s="31"/>
      <c r="IM78" s="31"/>
      <c r="IN78" s="31"/>
      <c r="IO78" s="31"/>
      <c r="IP78" s="31"/>
      <c r="IQ78" s="31"/>
      <c r="IR78" s="31"/>
      <c r="IS78" s="31"/>
      <c r="IT78" s="31"/>
      <c r="IU78" s="31"/>
      <c r="IV78" s="31"/>
      <c r="IW78" s="31"/>
      <c r="IX78" s="31"/>
      <c r="IY78" s="31"/>
      <c r="IZ78" s="31"/>
      <c r="JA78" s="31"/>
      <c r="JB78" s="31"/>
      <c r="JC78" s="31"/>
      <c r="JD78" s="31"/>
      <c r="JE78" s="31"/>
      <c r="JF78" s="31"/>
      <c r="JG78" s="31"/>
      <c r="JH78" s="31"/>
      <c r="JI78" s="31"/>
      <c r="JJ78" s="31"/>
      <c r="JK78" s="31"/>
      <c r="JL78" s="31"/>
      <c r="JM78" s="31"/>
      <c r="JN78" s="31"/>
      <c r="JO78" s="31"/>
      <c r="JP78" s="31"/>
      <c r="JQ78" s="31"/>
      <c r="JR78" s="31"/>
      <c r="JS78" s="31"/>
      <c r="JT78" s="31"/>
      <c r="JU78" s="31"/>
      <c r="JV78" s="31"/>
      <c r="JW78" s="31"/>
      <c r="JX78" s="31"/>
      <c r="JY78" s="31"/>
      <c r="JZ78" s="31"/>
      <c r="KA78" s="31"/>
      <c r="KB78" s="31"/>
      <c r="KC78" s="31"/>
      <c r="KD78" s="31"/>
      <c r="KE78" s="31"/>
      <c r="KF78" s="31"/>
      <c r="KG78" s="31"/>
      <c r="KH78" s="31"/>
      <c r="KI78" s="31"/>
      <c r="KJ78" s="31"/>
      <c r="KK78" s="31"/>
      <c r="KL78" s="31"/>
      <c r="KM78" s="31"/>
      <c r="KN78" s="31"/>
      <c r="KO78" s="31"/>
      <c r="KP78" s="31"/>
      <c r="KQ78" s="31"/>
      <c r="KR78" s="31"/>
      <c r="KS78" s="31"/>
      <c r="KT78" s="31"/>
      <c r="KU78" s="31"/>
      <c r="KV78" s="31"/>
      <c r="KW78" s="31"/>
      <c r="KX78" s="31"/>
      <c r="KY78" s="31"/>
      <c r="KZ78" s="31"/>
      <c r="LA78" s="31"/>
      <c r="LB78" s="31"/>
      <c r="LC78" s="31"/>
      <c r="LD78" s="31"/>
      <c r="LE78" s="31"/>
      <c r="LF78" s="31"/>
      <c r="LG78" s="31"/>
      <c r="LH78" s="31"/>
      <c r="LI78" s="31"/>
      <c r="LJ78" s="31"/>
      <c r="LK78" s="31"/>
      <c r="LL78" s="31"/>
      <c r="LM78" s="31"/>
      <c r="LN78" s="31"/>
      <c r="LO78" s="31"/>
      <c r="LP78" s="31"/>
      <c r="LQ78" s="31"/>
      <c r="LR78" s="31"/>
      <c r="LS78" s="31"/>
      <c r="LT78" s="31"/>
      <c r="LU78" s="31"/>
      <c r="LV78" s="31"/>
      <c r="LW78" s="31"/>
      <c r="LX78" s="31"/>
      <c r="LY78" s="31"/>
      <c r="LZ78" s="31"/>
      <c r="MA78" s="31"/>
      <c r="MB78" s="31"/>
      <c r="MC78" s="31"/>
      <c r="MD78" s="31"/>
      <c r="ME78" s="31"/>
      <c r="MF78" s="31"/>
      <c r="MG78" s="31"/>
      <c r="MH78" s="31"/>
      <c r="MI78" s="31"/>
      <c r="MJ78" s="31"/>
      <c r="MK78" s="31"/>
      <c r="ML78" s="31"/>
      <c r="MM78" s="31"/>
      <c r="MN78" s="31"/>
      <c r="MO78" s="31"/>
      <c r="MP78" s="31"/>
      <c r="MQ78" s="31"/>
      <c r="MR78" s="31"/>
      <c r="MS78" s="31"/>
      <c r="MT78" s="31"/>
      <c r="MU78" s="31"/>
      <c r="MV78" s="31"/>
      <c r="MW78" s="31"/>
      <c r="MX78" s="31"/>
      <c r="MY78" s="31"/>
      <c r="MZ78" s="31"/>
      <c r="NA78" s="31"/>
      <c r="NB78" s="31"/>
      <c r="NC78" s="31"/>
      <c r="ND78" s="31"/>
      <c r="NE78" s="31"/>
      <c r="NF78" s="31"/>
      <c r="NG78" s="31"/>
      <c r="NH78" s="31"/>
      <c r="NI78" s="31"/>
      <c r="NJ78" s="31"/>
      <c r="NK78" s="31"/>
      <c r="NL78" s="31"/>
      <c r="NM78" s="31"/>
      <c r="NN78" s="31"/>
      <c r="NO78" s="31"/>
      <c r="NP78" s="31"/>
      <c r="NQ78" s="31"/>
      <c r="NR78" s="31"/>
      <c r="NS78" s="31"/>
      <c r="NT78" s="31"/>
      <c r="NU78" s="31"/>
      <c r="NV78" s="31"/>
      <c r="NW78" s="31"/>
      <c r="NX78" s="31"/>
      <c r="NY78" s="31"/>
      <c r="NZ78" s="31"/>
      <c r="OA78" s="31"/>
      <c r="OB78" s="31"/>
      <c r="OC78" s="31"/>
      <c r="OD78" s="31"/>
      <c r="OE78" s="31"/>
      <c r="OF78" s="31"/>
      <c r="OG78" s="31"/>
      <c r="OH78" s="31"/>
      <c r="OI78" s="31"/>
      <c r="OJ78" s="31"/>
      <c r="OK78" s="31"/>
      <c r="OL78" s="31"/>
      <c r="OM78" s="31"/>
      <c r="ON78" s="31"/>
      <c r="OO78" s="31"/>
      <c r="OP78" s="31"/>
      <c r="OQ78" s="31"/>
      <c r="OR78" s="31"/>
      <c r="OS78" s="31"/>
      <c r="OT78" s="31"/>
      <c r="OU78" s="31"/>
      <c r="OV78" s="31"/>
      <c r="OW78" s="31"/>
      <c r="OX78" s="31"/>
      <c r="OY78" s="31"/>
      <c r="OZ78" s="31"/>
      <c r="PA78" s="31"/>
      <c r="PB78" s="31"/>
      <c r="PC78" s="31"/>
      <c r="PD78" s="31"/>
      <c r="PE78" s="31"/>
      <c r="PF78" s="31"/>
      <c r="PG78" s="31"/>
      <c r="PH78" s="31"/>
      <c r="PI78" s="31"/>
      <c r="PJ78" s="31"/>
      <c r="PK78" s="31"/>
      <c r="PL78" s="31"/>
      <c r="PM78" s="31"/>
      <c r="PN78" s="31"/>
      <c r="PO78" s="31"/>
      <c r="PP78" s="31"/>
      <c r="PQ78" s="31"/>
      <c r="PR78" s="31"/>
      <c r="PS78" s="31"/>
      <c r="PT78" s="31"/>
      <c r="PU78" s="31"/>
      <c r="PV78" s="31"/>
      <c r="PW78" s="31"/>
      <c r="PX78" s="31"/>
      <c r="PY78" s="31"/>
      <c r="PZ78" s="31"/>
      <c r="QA78" s="31"/>
      <c r="QB78" s="31"/>
      <c r="QC78" s="31"/>
    </row>
    <row r="79" spans="1:445" hidden="1">
      <c r="A79" s="36" t="s">
        <v>155</v>
      </c>
      <c r="B79" s="33" t="s">
        <v>45</v>
      </c>
      <c r="C79" s="33">
        <v>92</v>
      </c>
      <c r="D79" s="33" t="s">
        <v>35</v>
      </c>
      <c r="E79" s="33"/>
      <c r="F79" s="33">
        <v>801</v>
      </c>
      <c r="G79" s="33">
        <v>65</v>
      </c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20">
        <f t="shared" si="6"/>
        <v>65</v>
      </c>
      <c r="U79" s="20">
        <f t="shared" si="7"/>
        <v>736</v>
      </c>
      <c r="V79" s="34">
        <f t="shared" si="8"/>
        <v>8.1148564294631714E-2</v>
      </c>
      <c r="W79" s="37"/>
      <c r="X79" s="35" t="str">
        <f t="shared" si="9"/>
        <v/>
      </c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  <c r="DZ79" s="31"/>
      <c r="EA79" s="31"/>
      <c r="EB79" s="31"/>
      <c r="EC79" s="31"/>
      <c r="ED79" s="31"/>
      <c r="EE79" s="31"/>
      <c r="EF79" s="31"/>
      <c r="EG79" s="31"/>
      <c r="EH79" s="31"/>
      <c r="EI79" s="31"/>
      <c r="EJ79" s="31"/>
      <c r="EK79" s="31"/>
      <c r="EL79" s="31"/>
      <c r="EM79" s="31"/>
      <c r="EN79" s="31"/>
      <c r="EO79" s="31"/>
      <c r="EP79" s="31"/>
      <c r="EQ79" s="31"/>
      <c r="ER79" s="31"/>
      <c r="ES79" s="31"/>
      <c r="ET79" s="31"/>
      <c r="EU79" s="31"/>
      <c r="EV79" s="31"/>
      <c r="EW79" s="31"/>
      <c r="EX79" s="31"/>
      <c r="EY79" s="31"/>
      <c r="EZ79" s="31"/>
      <c r="FA79" s="31"/>
      <c r="FB79" s="31"/>
      <c r="FC79" s="31"/>
      <c r="FD79" s="31"/>
      <c r="FE79" s="31"/>
      <c r="FF79" s="31"/>
      <c r="FG79" s="31"/>
      <c r="FH79" s="31"/>
      <c r="FI79" s="31"/>
      <c r="FJ79" s="31"/>
      <c r="FK79" s="31"/>
      <c r="FL79" s="31"/>
      <c r="FM79" s="31"/>
      <c r="FN79" s="31"/>
      <c r="FO79" s="31"/>
      <c r="FP79" s="31"/>
      <c r="FQ79" s="31"/>
      <c r="FR79" s="31"/>
      <c r="FS79" s="31"/>
      <c r="FT79" s="31"/>
      <c r="FU79" s="31"/>
      <c r="FV79" s="31"/>
      <c r="FW79" s="31"/>
      <c r="FX79" s="31"/>
      <c r="FY79" s="31"/>
      <c r="FZ79" s="31"/>
      <c r="GA79" s="31"/>
      <c r="GB79" s="31"/>
      <c r="GC79" s="31"/>
      <c r="GD79" s="31"/>
      <c r="GE79" s="31"/>
      <c r="GF79" s="31"/>
      <c r="GG79" s="31"/>
      <c r="GH79" s="31"/>
      <c r="GI79" s="31"/>
      <c r="GJ79" s="31"/>
      <c r="GK79" s="31"/>
      <c r="GL79" s="31"/>
      <c r="GM79" s="31"/>
      <c r="GN79" s="31"/>
      <c r="GO79" s="31"/>
      <c r="GP79" s="31"/>
      <c r="GQ79" s="31"/>
      <c r="GR79" s="31"/>
      <c r="GS79" s="31"/>
      <c r="GT79" s="31"/>
      <c r="GU79" s="31"/>
      <c r="GV79" s="31"/>
      <c r="GW79" s="31"/>
      <c r="GX79" s="31"/>
      <c r="GY79" s="31"/>
      <c r="GZ79" s="31"/>
      <c r="HA79" s="31"/>
      <c r="HB79" s="31"/>
      <c r="HC79" s="31"/>
      <c r="HD79" s="31"/>
      <c r="HE79" s="31"/>
      <c r="HF79" s="31"/>
      <c r="HG79" s="31"/>
      <c r="HH79" s="31"/>
      <c r="HI79" s="31"/>
      <c r="HJ79" s="31"/>
      <c r="HK79" s="31"/>
      <c r="HL79" s="31"/>
      <c r="HM79" s="31"/>
      <c r="HN79" s="31"/>
      <c r="HO79" s="31"/>
      <c r="HP79" s="31"/>
      <c r="HQ79" s="31"/>
      <c r="HR79" s="31"/>
      <c r="HS79" s="31"/>
      <c r="HT79" s="31"/>
      <c r="HU79" s="31"/>
      <c r="HV79" s="31"/>
      <c r="HW79" s="31"/>
      <c r="HX79" s="31"/>
      <c r="HY79" s="31"/>
      <c r="HZ79" s="31"/>
      <c r="IA79" s="31"/>
      <c r="IB79" s="31"/>
      <c r="IC79" s="31"/>
      <c r="ID79" s="31"/>
      <c r="IE79" s="31"/>
      <c r="IF79" s="31"/>
      <c r="IG79" s="31"/>
      <c r="IH79" s="31"/>
      <c r="II79" s="31"/>
      <c r="IJ79" s="31"/>
      <c r="IK79" s="31"/>
      <c r="IL79" s="31"/>
      <c r="IM79" s="31"/>
      <c r="IN79" s="31"/>
      <c r="IO79" s="31"/>
      <c r="IP79" s="31"/>
      <c r="IQ79" s="31"/>
      <c r="IR79" s="31"/>
      <c r="IS79" s="31"/>
      <c r="IT79" s="31"/>
      <c r="IU79" s="31"/>
      <c r="IV79" s="31"/>
      <c r="IW79" s="31"/>
      <c r="IX79" s="31"/>
      <c r="IY79" s="31"/>
      <c r="IZ79" s="31"/>
      <c r="JA79" s="31"/>
      <c r="JB79" s="31"/>
      <c r="JC79" s="31"/>
      <c r="JD79" s="31"/>
      <c r="JE79" s="31"/>
      <c r="JF79" s="31"/>
      <c r="JG79" s="31"/>
      <c r="JH79" s="31"/>
      <c r="JI79" s="31"/>
      <c r="JJ79" s="31"/>
      <c r="JK79" s="31"/>
      <c r="JL79" s="31"/>
      <c r="JM79" s="31"/>
      <c r="JN79" s="31"/>
      <c r="JO79" s="31"/>
      <c r="JP79" s="31"/>
      <c r="JQ79" s="31"/>
      <c r="JR79" s="31"/>
      <c r="JS79" s="31"/>
      <c r="JT79" s="31"/>
      <c r="JU79" s="31"/>
      <c r="JV79" s="31"/>
      <c r="JW79" s="31"/>
      <c r="JX79" s="31"/>
      <c r="JY79" s="31"/>
      <c r="JZ79" s="31"/>
      <c r="KA79" s="31"/>
      <c r="KB79" s="31"/>
      <c r="KC79" s="31"/>
      <c r="KD79" s="31"/>
      <c r="KE79" s="31"/>
      <c r="KF79" s="31"/>
      <c r="KG79" s="31"/>
      <c r="KH79" s="31"/>
      <c r="KI79" s="31"/>
      <c r="KJ79" s="31"/>
      <c r="KK79" s="31"/>
      <c r="KL79" s="31"/>
      <c r="KM79" s="31"/>
      <c r="KN79" s="31"/>
      <c r="KO79" s="31"/>
      <c r="KP79" s="31"/>
      <c r="KQ79" s="31"/>
      <c r="KR79" s="31"/>
      <c r="KS79" s="31"/>
      <c r="KT79" s="31"/>
      <c r="KU79" s="31"/>
      <c r="KV79" s="31"/>
      <c r="KW79" s="31"/>
      <c r="KX79" s="31"/>
      <c r="KY79" s="31"/>
      <c r="KZ79" s="31"/>
      <c r="LA79" s="31"/>
      <c r="LB79" s="31"/>
      <c r="LC79" s="31"/>
      <c r="LD79" s="31"/>
      <c r="LE79" s="31"/>
      <c r="LF79" s="31"/>
      <c r="LG79" s="31"/>
      <c r="LH79" s="31"/>
      <c r="LI79" s="31"/>
      <c r="LJ79" s="31"/>
      <c r="LK79" s="31"/>
      <c r="LL79" s="31"/>
      <c r="LM79" s="31"/>
      <c r="LN79" s="31"/>
      <c r="LO79" s="31"/>
      <c r="LP79" s="31"/>
      <c r="LQ79" s="31"/>
      <c r="LR79" s="31"/>
      <c r="LS79" s="31"/>
      <c r="LT79" s="31"/>
      <c r="LU79" s="31"/>
      <c r="LV79" s="31"/>
      <c r="LW79" s="31"/>
      <c r="LX79" s="31"/>
      <c r="LY79" s="31"/>
      <c r="LZ79" s="31"/>
      <c r="MA79" s="31"/>
      <c r="MB79" s="31"/>
      <c r="MC79" s="31"/>
      <c r="MD79" s="31"/>
      <c r="ME79" s="31"/>
      <c r="MF79" s="31"/>
      <c r="MG79" s="31"/>
      <c r="MH79" s="31"/>
      <c r="MI79" s="31"/>
      <c r="MJ79" s="31"/>
      <c r="MK79" s="31"/>
      <c r="ML79" s="31"/>
      <c r="MM79" s="31"/>
      <c r="MN79" s="31"/>
      <c r="MO79" s="31"/>
      <c r="MP79" s="31"/>
      <c r="MQ79" s="31"/>
      <c r="MR79" s="31"/>
      <c r="MS79" s="31"/>
      <c r="MT79" s="31"/>
      <c r="MU79" s="31"/>
      <c r="MV79" s="31"/>
      <c r="MW79" s="31"/>
      <c r="MX79" s="31"/>
      <c r="MY79" s="31"/>
      <c r="MZ79" s="31"/>
      <c r="NA79" s="31"/>
      <c r="NB79" s="31"/>
      <c r="NC79" s="31"/>
      <c r="ND79" s="31"/>
      <c r="NE79" s="31"/>
      <c r="NF79" s="31"/>
      <c r="NG79" s="31"/>
      <c r="NH79" s="31"/>
      <c r="NI79" s="31"/>
      <c r="NJ79" s="31"/>
      <c r="NK79" s="31"/>
      <c r="NL79" s="31"/>
      <c r="NM79" s="31"/>
      <c r="NN79" s="31"/>
      <c r="NO79" s="31"/>
      <c r="NP79" s="31"/>
      <c r="NQ79" s="31"/>
      <c r="NR79" s="31"/>
      <c r="NS79" s="31"/>
      <c r="NT79" s="31"/>
      <c r="NU79" s="31"/>
      <c r="NV79" s="31"/>
      <c r="NW79" s="31"/>
      <c r="NX79" s="31"/>
      <c r="NY79" s="31"/>
      <c r="NZ79" s="31"/>
      <c r="OA79" s="31"/>
      <c r="OB79" s="31"/>
      <c r="OC79" s="31"/>
      <c r="OD79" s="31"/>
      <c r="OE79" s="31"/>
      <c r="OF79" s="31"/>
      <c r="OG79" s="31"/>
      <c r="OH79" s="31"/>
      <c r="OI79" s="31"/>
      <c r="OJ79" s="31"/>
      <c r="OK79" s="31"/>
      <c r="OL79" s="31"/>
      <c r="OM79" s="31"/>
      <c r="ON79" s="31"/>
      <c r="OO79" s="31"/>
      <c r="OP79" s="31"/>
      <c r="OQ79" s="31"/>
      <c r="OR79" s="31"/>
      <c r="OS79" s="31"/>
      <c r="OT79" s="31"/>
      <c r="OU79" s="31"/>
      <c r="OV79" s="31"/>
      <c r="OW79" s="31"/>
      <c r="OX79" s="31"/>
      <c r="OY79" s="31"/>
      <c r="OZ79" s="31"/>
      <c r="PA79" s="31"/>
      <c r="PB79" s="31"/>
      <c r="PC79" s="31"/>
      <c r="PD79" s="31"/>
      <c r="PE79" s="31"/>
      <c r="PF79" s="31"/>
      <c r="PG79" s="31"/>
      <c r="PH79" s="31"/>
      <c r="PI79" s="31"/>
      <c r="PJ79" s="31"/>
      <c r="PK79" s="31"/>
      <c r="PL79" s="31"/>
      <c r="PM79" s="31"/>
      <c r="PN79" s="31"/>
      <c r="PO79" s="31"/>
      <c r="PP79" s="31"/>
      <c r="PQ79" s="31"/>
      <c r="PR79" s="31"/>
      <c r="PS79" s="31"/>
      <c r="PT79" s="31"/>
      <c r="PU79" s="31"/>
      <c r="PV79" s="31"/>
      <c r="PW79" s="31"/>
      <c r="PX79" s="31"/>
      <c r="PY79" s="31"/>
      <c r="PZ79" s="31"/>
      <c r="QA79" s="31"/>
      <c r="QB79" s="31"/>
      <c r="QC79" s="31"/>
    </row>
    <row r="80" spans="1:445" s="42" customFormat="1">
      <c r="A80" s="36" t="s">
        <v>158</v>
      </c>
      <c r="B80" s="33" t="s">
        <v>45</v>
      </c>
      <c r="C80" s="33">
        <v>85</v>
      </c>
      <c r="D80" s="33" t="s">
        <v>141</v>
      </c>
      <c r="E80" s="33">
        <v>120</v>
      </c>
      <c r="F80" s="33">
        <v>665</v>
      </c>
      <c r="G80" s="33">
        <v>65</v>
      </c>
      <c r="H80" s="33"/>
      <c r="I80" s="33"/>
      <c r="J80" s="33">
        <v>180</v>
      </c>
      <c r="K80" s="33">
        <v>90</v>
      </c>
      <c r="L80" s="33">
        <v>90</v>
      </c>
      <c r="M80" s="33">
        <v>90</v>
      </c>
      <c r="N80" s="33">
        <v>90</v>
      </c>
      <c r="O80" s="33">
        <v>90</v>
      </c>
      <c r="P80" s="33">
        <v>90</v>
      </c>
      <c r="Q80" s="33"/>
      <c r="R80" s="33"/>
      <c r="S80" s="33"/>
      <c r="T80" s="20">
        <f t="shared" si="6"/>
        <v>785</v>
      </c>
      <c r="U80" s="20">
        <f t="shared" si="7"/>
        <v>0</v>
      </c>
      <c r="V80" s="34">
        <f t="shared" si="8"/>
        <v>1</v>
      </c>
      <c r="W80" s="37"/>
      <c r="X80" s="35" t="str">
        <f t="shared" si="9"/>
        <v/>
      </c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  <c r="DW80" s="31"/>
      <c r="DX80" s="31"/>
      <c r="DY80" s="31"/>
      <c r="DZ80" s="31"/>
      <c r="EA80" s="31"/>
      <c r="EB80" s="31"/>
      <c r="EC80" s="31"/>
      <c r="ED80" s="31"/>
      <c r="EE80" s="31"/>
      <c r="EF80" s="31"/>
      <c r="EG80" s="31"/>
      <c r="EH80" s="31"/>
      <c r="EI80" s="31"/>
      <c r="EJ80" s="31"/>
      <c r="EK80" s="31"/>
      <c r="EL80" s="31"/>
      <c r="EM80" s="31"/>
      <c r="EN80" s="31"/>
      <c r="EO80" s="31"/>
      <c r="EP80" s="31"/>
      <c r="EQ80" s="31"/>
      <c r="ER80" s="31"/>
      <c r="ES80" s="31"/>
      <c r="ET80" s="31"/>
      <c r="EU80" s="31"/>
      <c r="EV80" s="31"/>
      <c r="EW80" s="31"/>
      <c r="EX80" s="31"/>
      <c r="EY80" s="31"/>
      <c r="EZ80" s="31"/>
      <c r="FA80" s="31"/>
      <c r="FB80" s="31"/>
      <c r="FC80" s="31"/>
      <c r="FD80" s="31"/>
      <c r="FE80" s="31"/>
      <c r="FF80" s="31"/>
      <c r="FG80" s="31"/>
      <c r="FH80" s="31"/>
      <c r="FI80" s="31"/>
      <c r="FJ80" s="31"/>
      <c r="FK80" s="31"/>
      <c r="FL80" s="31"/>
      <c r="FM80" s="31"/>
      <c r="FN80" s="31"/>
      <c r="FO80" s="31"/>
      <c r="FP80" s="31"/>
      <c r="FQ80" s="31"/>
      <c r="FR80" s="31"/>
      <c r="FS80" s="31"/>
      <c r="FT80" s="31"/>
      <c r="FU80" s="31"/>
      <c r="FV80" s="31"/>
      <c r="FW80" s="31"/>
      <c r="FX80" s="31"/>
      <c r="FY80" s="31"/>
      <c r="FZ80" s="31"/>
      <c r="GA80" s="31"/>
      <c r="GB80" s="31"/>
      <c r="GC80" s="31"/>
      <c r="GD80" s="31"/>
      <c r="GE80" s="31"/>
      <c r="GF80" s="31"/>
      <c r="GG80" s="31"/>
      <c r="GH80" s="31"/>
      <c r="GI80" s="31"/>
      <c r="GJ80" s="31"/>
      <c r="GK80" s="31"/>
      <c r="GL80" s="31"/>
      <c r="GM80" s="31"/>
      <c r="GN80" s="31"/>
      <c r="GO80" s="31"/>
      <c r="GP80" s="31"/>
      <c r="GQ80" s="31"/>
      <c r="GR80" s="31"/>
      <c r="GS80" s="31"/>
      <c r="GT80" s="31"/>
      <c r="GU80" s="31"/>
      <c r="GV80" s="31"/>
      <c r="GW80" s="31"/>
      <c r="GX80" s="31"/>
      <c r="GY80" s="31"/>
      <c r="GZ80" s="31"/>
      <c r="HA80" s="31"/>
      <c r="HB80" s="31"/>
      <c r="HC80" s="31"/>
      <c r="HD80" s="31"/>
      <c r="HE80" s="31"/>
      <c r="HF80" s="31"/>
      <c r="HG80" s="31"/>
      <c r="HH80" s="31"/>
      <c r="HI80" s="31"/>
      <c r="HJ80" s="31"/>
      <c r="HK80" s="31"/>
      <c r="HL80" s="31"/>
      <c r="HM80" s="31"/>
      <c r="HN80" s="31"/>
      <c r="HO80" s="31"/>
      <c r="HP80" s="31"/>
      <c r="HQ80" s="31"/>
      <c r="HR80" s="31"/>
      <c r="HS80" s="31"/>
      <c r="HT80" s="31"/>
      <c r="HU80" s="31"/>
      <c r="HV80" s="31"/>
      <c r="HW80" s="31"/>
      <c r="HX80" s="31"/>
      <c r="HY80" s="31"/>
      <c r="HZ80" s="31"/>
      <c r="IA80" s="31"/>
      <c r="IB80" s="31"/>
      <c r="IC80" s="31"/>
      <c r="ID80" s="31"/>
      <c r="IE80" s="31"/>
      <c r="IF80" s="31"/>
      <c r="IG80" s="31"/>
      <c r="IH80" s="31"/>
      <c r="II80" s="31"/>
      <c r="IJ80" s="31"/>
      <c r="IK80" s="31"/>
      <c r="IL80" s="31"/>
      <c r="IM80" s="31"/>
      <c r="IN80" s="31"/>
      <c r="IO80" s="31"/>
      <c r="IP80" s="31"/>
      <c r="IQ80" s="31"/>
      <c r="IR80" s="31"/>
      <c r="IS80" s="31"/>
      <c r="IT80" s="31"/>
      <c r="IU80" s="31"/>
      <c r="IV80" s="31"/>
      <c r="IW80" s="31"/>
      <c r="IX80" s="31"/>
      <c r="IY80" s="31"/>
      <c r="IZ80" s="31"/>
      <c r="JA80" s="31"/>
      <c r="JB80" s="31"/>
      <c r="JC80" s="31"/>
      <c r="JD80" s="31"/>
      <c r="JE80" s="31"/>
      <c r="JF80" s="31"/>
      <c r="JG80" s="31"/>
      <c r="JH80" s="31"/>
      <c r="JI80" s="31"/>
      <c r="JJ80" s="31"/>
      <c r="JK80" s="31"/>
      <c r="JL80" s="31"/>
      <c r="JM80" s="31"/>
      <c r="JN80" s="31"/>
      <c r="JO80" s="31"/>
      <c r="JP80" s="31"/>
      <c r="JQ80" s="31"/>
      <c r="JR80" s="31"/>
      <c r="JS80" s="31"/>
      <c r="JT80" s="31"/>
      <c r="JU80" s="31"/>
      <c r="JV80" s="31"/>
      <c r="JW80" s="31"/>
      <c r="JX80" s="31"/>
      <c r="JY80" s="31"/>
      <c r="JZ80" s="31"/>
      <c r="KA80" s="31"/>
      <c r="KB80" s="31"/>
      <c r="KC80" s="31"/>
      <c r="KD80" s="31"/>
      <c r="KE80" s="31"/>
      <c r="KF80" s="31"/>
      <c r="KG80" s="31"/>
      <c r="KH80" s="31"/>
      <c r="KI80" s="31"/>
      <c r="KJ80" s="31"/>
      <c r="KK80" s="31"/>
      <c r="KL80" s="31"/>
      <c r="KM80" s="31"/>
      <c r="KN80" s="31"/>
      <c r="KO80" s="31"/>
      <c r="KP80" s="31"/>
      <c r="KQ80" s="31"/>
      <c r="KR80" s="31"/>
      <c r="KS80" s="31"/>
      <c r="KT80" s="31"/>
      <c r="KU80" s="31"/>
      <c r="KV80" s="31"/>
      <c r="KW80" s="31"/>
      <c r="KX80" s="31"/>
      <c r="KY80" s="31"/>
      <c r="KZ80" s="31"/>
      <c r="LA80" s="31"/>
      <c r="LB80" s="31"/>
      <c r="LC80" s="31"/>
      <c r="LD80" s="31"/>
      <c r="LE80" s="31"/>
      <c r="LF80" s="31"/>
      <c r="LG80" s="31"/>
      <c r="LH80" s="31"/>
      <c r="LI80" s="31"/>
      <c r="LJ80" s="31"/>
      <c r="LK80" s="31"/>
      <c r="LL80" s="31"/>
      <c r="LM80" s="31"/>
      <c r="LN80" s="31"/>
      <c r="LO80" s="31"/>
      <c r="LP80" s="31"/>
      <c r="LQ80" s="31"/>
      <c r="LR80" s="31"/>
      <c r="LS80" s="31"/>
      <c r="LT80" s="31"/>
      <c r="LU80" s="31"/>
      <c r="LV80" s="31"/>
      <c r="LW80" s="31"/>
      <c r="LX80" s="31"/>
      <c r="LY80" s="31"/>
      <c r="LZ80" s="31"/>
      <c r="MA80" s="31"/>
      <c r="MB80" s="31"/>
      <c r="MC80" s="31"/>
      <c r="MD80" s="31"/>
      <c r="ME80" s="31"/>
      <c r="MF80" s="31"/>
      <c r="MG80" s="31"/>
      <c r="MH80" s="31"/>
      <c r="MI80" s="31"/>
      <c r="MJ80" s="31"/>
      <c r="MK80" s="31"/>
      <c r="ML80" s="31"/>
      <c r="MM80" s="31"/>
      <c r="MN80" s="31"/>
      <c r="MO80" s="31"/>
      <c r="MP80" s="31"/>
      <c r="MQ80" s="31"/>
      <c r="MR80" s="31"/>
      <c r="MS80" s="31"/>
      <c r="MT80" s="31"/>
      <c r="MU80" s="31"/>
      <c r="MV80" s="31"/>
      <c r="MW80" s="31"/>
      <c r="MX80" s="31"/>
      <c r="MY80" s="31"/>
      <c r="MZ80" s="31"/>
      <c r="NA80" s="31"/>
      <c r="NB80" s="31"/>
      <c r="NC80" s="31"/>
      <c r="ND80" s="31"/>
      <c r="NE80" s="31"/>
      <c r="NF80" s="31"/>
      <c r="NG80" s="31"/>
      <c r="NH80" s="31"/>
      <c r="NI80" s="31"/>
      <c r="NJ80" s="31"/>
      <c r="NK80" s="31"/>
      <c r="NL80" s="31"/>
      <c r="NM80" s="31"/>
      <c r="NN80" s="31"/>
      <c r="NO80" s="31"/>
      <c r="NP80" s="31"/>
      <c r="NQ80" s="31"/>
      <c r="NR80" s="31"/>
      <c r="NS80" s="31"/>
      <c r="NT80" s="31"/>
      <c r="NU80" s="31"/>
      <c r="NV80" s="31"/>
      <c r="NW80" s="31"/>
      <c r="NX80" s="31"/>
      <c r="NY80" s="31"/>
      <c r="NZ80" s="31"/>
      <c r="OA80" s="31"/>
      <c r="OB80" s="31"/>
      <c r="OC80" s="31"/>
      <c r="OD80" s="31"/>
      <c r="OE80" s="31"/>
      <c r="OF80" s="31"/>
      <c r="OG80" s="31"/>
      <c r="OH80" s="31"/>
      <c r="OI80" s="31"/>
      <c r="OJ80" s="31"/>
      <c r="OK80" s="31"/>
      <c r="OL80" s="31"/>
      <c r="OM80" s="31"/>
      <c r="ON80" s="31"/>
      <c r="OO80" s="31"/>
      <c r="OP80" s="31"/>
      <c r="OQ80" s="31"/>
      <c r="OR80" s="31"/>
      <c r="OS80" s="31"/>
      <c r="OT80" s="31"/>
      <c r="OU80" s="31"/>
      <c r="OV80" s="31"/>
      <c r="OW80" s="31"/>
      <c r="OX80" s="31"/>
      <c r="OY80" s="31"/>
      <c r="OZ80" s="31"/>
      <c r="PA80" s="31"/>
      <c r="PB80" s="31"/>
      <c r="PC80" s="31"/>
      <c r="PD80" s="31"/>
      <c r="PE80" s="31"/>
      <c r="PF80" s="31"/>
      <c r="PG80" s="31"/>
      <c r="PH80" s="31"/>
      <c r="PI80" s="31"/>
      <c r="PJ80" s="31"/>
      <c r="PK80" s="31"/>
      <c r="PL80" s="31"/>
      <c r="PM80" s="31"/>
      <c r="PN80" s="31"/>
      <c r="PO80" s="31"/>
      <c r="PP80" s="31"/>
      <c r="PQ80" s="31"/>
      <c r="PR80" s="31"/>
      <c r="PS80" s="31"/>
      <c r="PT80" s="31"/>
      <c r="PU80" s="31"/>
      <c r="PV80" s="31"/>
      <c r="PW80" s="31"/>
      <c r="PX80" s="31"/>
      <c r="PY80" s="31"/>
      <c r="PZ80" s="31"/>
      <c r="QA80" s="31"/>
      <c r="QB80" s="31"/>
      <c r="QC80" s="31"/>
    </row>
    <row r="81" spans="1:445">
      <c r="A81" s="36" t="s">
        <v>159</v>
      </c>
      <c r="B81" s="33" t="s">
        <v>45</v>
      </c>
      <c r="C81" s="33">
        <v>85</v>
      </c>
      <c r="D81" s="33" t="s">
        <v>141</v>
      </c>
      <c r="E81" s="33">
        <v>120</v>
      </c>
      <c r="F81" s="33">
        <v>665</v>
      </c>
      <c r="G81" s="33">
        <v>65</v>
      </c>
      <c r="H81" s="33"/>
      <c r="I81" s="33"/>
      <c r="J81" s="40">
        <v>180</v>
      </c>
      <c r="K81" s="33">
        <v>90</v>
      </c>
      <c r="L81" s="33">
        <v>90</v>
      </c>
      <c r="M81" s="33">
        <v>90</v>
      </c>
      <c r="N81" s="33">
        <v>90</v>
      </c>
      <c r="O81" s="33">
        <v>90</v>
      </c>
      <c r="P81" s="33">
        <v>90</v>
      </c>
      <c r="Q81" s="33"/>
      <c r="R81" s="33"/>
      <c r="S81" s="33"/>
      <c r="T81" s="20">
        <f t="shared" si="6"/>
        <v>785</v>
      </c>
      <c r="U81" s="20">
        <f t="shared" si="7"/>
        <v>0</v>
      </c>
      <c r="V81" s="34">
        <f t="shared" si="8"/>
        <v>1</v>
      </c>
      <c r="W81" s="37"/>
      <c r="X81" s="35" t="str">
        <f t="shared" si="9"/>
        <v/>
      </c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  <c r="DW81" s="31"/>
      <c r="DX81" s="31"/>
      <c r="DY81" s="31"/>
      <c r="DZ81" s="31"/>
      <c r="EA81" s="31"/>
      <c r="EB81" s="31"/>
      <c r="EC81" s="31"/>
      <c r="ED81" s="31"/>
      <c r="EE81" s="31"/>
      <c r="EF81" s="31"/>
      <c r="EG81" s="31"/>
      <c r="EH81" s="31"/>
      <c r="EI81" s="31"/>
      <c r="EJ81" s="31"/>
      <c r="EK81" s="31"/>
      <c r="EL81" s="31"/>
      <c r="EM81" s="31"/>
      <c r="EN81" s="31"/>
      <c r="EO81" s="31"/>
      <c r="EP81" s="31"/>
      <c r="EQ81" s="31"/>
      <c r="ER81" s="31"/>
      <c r="ES81" s="31"/>
      <c r="ET81" s="31"/>
      <c r="EU81" s="31"/>
      <c r="EV81" s="31"/>
      <c r="EW81" s="31"/>
      <c r="EX81" s="31"/>
      <c r="EY81" s="31"/>
      <c r="EZ81" s="31"/>
      <c r="FA81" s="31"/>
      <c r="FB81" s="31"/>
      <c r="FC81" s="31"/>
      <c r="FD81" s="31"/>
      <c r="FE81" s="31"/>
      <c r="FF81" s="31"/>
      <c r="FG81" s="31"/>
      <c r="FH81" s="31"/>
      <c r="FI81" s="31"/>
      <c r="FJ81" s="31"/>
      <c r="FK81" s="31"/>
      <c r="FL81" s="31"/>
      <c r="FM81" s="31"/>
      <c r="FN81" s="31"/>
      <c r="FO81" s="31"/>
      <c r="FP81" s="31"/>
      <c r="FQ81" s="31"/>
      <c r="FR81" s="31"/>
      <c r="FS81" s="31"/>
      <c r="FT81" s="31"/>
      <c r="FU81" s="31"/>
      <c r="FV81" s="31"/>
      <c r="FW81" s="31"/>
      <c r="FX81" s="31"/>
      <c r="FY81" s="31"/>
      <c r="FZ81" s="31"/>
      <c r="GA81" s="31"/>
      <c r="GB81" s="31"/>
      <c r="GC81" s="31"/>
      <c r="GD81" s="31"/>
      <c r="GE81" s="31"/>
      <c r="GF81" s="31"/>
      <c r="GG81" s="31"/>
      <c r="GH81" s="31"/>
      <c r="GI81" s="31"/>
      <c r="GJ81" s="31"/>
      <c r="GK81" s="31"/>
      <c r="GL81" s="31"/>
      <c r="GM81" s="31"/>
      <c r="GN81" s="31"/>
      <c r="GO81" s="31"/>
      <c r="GP81" s="31"/>
      <c r="GQ81" s="31"/>
      <c r="GR81" s="31"/>
      <c r="GS81" s="31"/>
      <c r="GT81" s="31"/>
      <c r="GU81" s="31"/>
      <c r="GV81" s="31"/>
      <c r="GW81" s="31"/>
      <c r="GX81" s="31"/>
      <c r="GY81" s="31"/>
      <c r="GZ81" s="31"/>
      <c r="HA81" s="31"/>
      <c r="HB81" s="31"/>
      <c r="HC81" s="31"/>
      <c r="HD81" s="31"/>
      <c r="HE81" s="31"/>
      <c r="HF81" s="31"/>
      <c r="HG81" s="31"/>
      <c r="HH81" s="31"/>
      <c r="HI81" s="31"/>
      <c r="HJ81" s="31"/>
      <c r="HK81" s="31"/>
      <c r="HL81" s="31"/>
      <c r="HM81" s="31"/>
      <c r="HN81" s="31"/>
      <c r="HO81" s="31"/>
      <c r="HP81" s="31"/>
      <c r="HQ81" s="31"/>
      <c r="HR81" s="31"/>
      <c r="HS81" s="31"/>
      <c r="HT81" s="31"/>
      <c r="HU81" s="31"/>
      <c r="HV81" s="31"/>
      <c r="HW81" s="31"/>
      <c r="HX81" s="31"/>
      <c r="HY81" s="31"/>
      <c r="HZ81" s="31"/>
      <c r="IA81" s="31"/>
      <c r="IB81" s="31"/>
      <c r="IC81" s="31"/>
      <c r="ID81" s="31"/>
      <c r="IE81" s="31"/>
      <c r="IF81" s="31"/>
      <c r="IG81" s="31"/>
      <c r="IH81" s="31"/>
      <c r="II81" s="31"/>
      <c r="IJ81" s="31"/>
      <c r="IK81" s="31"/>
      <c r="IL81" s="31"/>
      <c r="IM81" s="31"/>
      <c r="IN81" s="31"/>
      <c r="IO81" s="31"/>
      <c r="IP81" s="31"/>
      <c r="IQ81" s="31"/>
      <c r="IR81" s="31"/>
      <c r="IS81" s="31"/>
      <c r="IT81" s="31"/>
      <c r="IU81" s="31"/>
      <c r="IV81" s="31"/>
      <c r="IW81" s="31"/>
      <c r="IX81" s="31"/>
      <c r="IY81" s="31"/>
      <c r="IZ81" s="31"/>
      <c r="JA81" s="31"/>
      <c r="JB81" s="31"/>
      <c r="JC81" s="31"/>
      <c r="JD81" s="31"/>
      <c r="JE81" s="31"/>
      <c r="JF81" s="31"/>
      <c r="JG81" s="31"/>
      <c r="JH81" s="31"/>
      <c r="JI81" s="31"/>
      <c r="JJ81" s="31"/>
      <c r="JK81" s="31"/>
      <c r="JL81" s="31"/>
      <c r="JM81" s="31"/>
      <c r="JN81" s="31"/>
      <c r="JO81" s="31"/>
      <c r="JP81" s="31"/>
      <c r="JQ81" s="31"/>
      <c r="JR81" s="31"/>
      <c r="JS81" s="31"/>
      <c r="JT81" s="31"/>
      <c r="JU81" s="31"/>
      <c r="JV81" s="31"/>
      <c r="JW81" s="31"/>
      <c r="JX81" s="31"/>
      <c r="JY81" s="31"/>
      <c r="JZ81" s="31"/>
      <c r="KA81" s="31"/>
      <c r="KB81" s="31"/>
      <c r="KC81" s="31"/>
      <c r="KD81" s="31"/>
      <c r="KE81" s="31"/>
      <c r="KF81" s="31"/>
      <c r="KG81" s="31"/>
      <c r="KH81" s="31"/>
      <c r="KI81" s="31"/>
      <c r="KJ81" s="31"/>
      <c r="KK81" s="31"/>
      <c r="KL81" s="31"/>
      <c r="KM81" s="31"/>
      <c r="KN81" s="31"/>
      <c r="KO81" s="31"/>
      <c r="KP81" s="31"/>
      <c r="KQ81" s="31"/>
      <c r="KR81" s="31"/>
      <c r="KS81" s="31"/>
      <c r="KT81" s="31"/>
      <c r="KU81" s="31"/>
      <c r="KV81" s="31"/>
      <c r="KW81" s="31"/>
      <c r="KX81" s="31"/>
      <c r="KY81" s="31"/>
      <c r="KZ81" s="31"/>
      <c r="LA81" s="31"/>
      <c r="LB81" s="31"/>
      <c r="LC81" s="31"/>
      <c r="LD81" s="31"/>
      <c r="LE81" s="31"/>
      <c r="LF81" s="31"/>
      <c r="LG81" s="31"/>
      <c r="LH81" s="31"/>
      <c r="LI81" s="31"/>
      <c r="LJ81" s="31"/>
      <c r="LK81" s="31"/>
      <c r="LL81" s="31"/>
      <c r="LM81" s="31"/>
      <c r="LN81" s="31"/>
      <c r="LO81" s="31"/>
      <c r="LP81" s="31"/>
      <c r="LQ81" s="31"/>
      <c r="LR81" s="31"/>
      <c r="LS81" s="31"/>
      <c r="LT81" s="31"/>
      <c r="LU81" s="31"/>
      <c r="LV81" s="31"/>
      <c r="LW81" s="31"/>
      <c r="LX81" s="31"/>
      <c r="LY81" s="31"/>
      <c r="LZ81" s="31"/>
      <c r="MA81" s="31"/>
      <c r="MB81" s="31"/>
      <c r="MC81" s="31"/>
      <c r="MD81" s="31"/>
      <c r="ME81" s="31"/>
      <c r="MF81" s="31"/>
      <c r="MG81" s="31"/>
      <c r="MH81" s="31"/>
      <c r="MI81" s="31"/>
      <c r="MJ81" s="31"/>
      <c r="MK81" s="31"/>
      <c r="ML81" s="31"/>
      <c r="MM81" s="31"/>
      <c r="MN81" s="31"/>
      <c r="MO81" s="31"/>
      <c r="MP81" s="31"/>
      <c r="MQ81" s="31"/>
      <c r="MR81" s="31"/>
      <c r="MS81" s="31"/>
      <c r="MT81" s="31"/>
      <c r="MU81" s="31"/>
      <c r="MV81" s="31"/>
      <c r="MW81" s="31"/>
      <c r="MX81" s="31"/>
      <c r="MY81" s="31"/>
      <c r="MZ81" s="31"/>
      <c r="NA81" s="31"/>
      <c r="NB81" s="31"/>
      <c r="NC81" s="31"/>
      <c r="ND81" s="31"/>
      <c r="NE81" s="31"/>
      <c r="NF81" s="31"/>
      <c r="NG81" s="31"/>
      <c r="NH81" s="31"/>
      <c r="NI81" s="31"/>
      <c r="NJ81" s="31"/>
      <c r="NK81" s="31"/>
      <c r="NL81" s="31"/>
      <c r="NM81" s="31"/>
      <c r="NN81" s="31"/>
      <c r="NO81" s="31"/>
      <c r="NP81" s="31"/>
      <c r="NQ81" s="31"/>
      <c r="NR81" s="31"/>
      <c r="NS81" s="31"/>
      <c r="NT81" s="31"/>
      <c r="NU81" s="31"/>
      <c r="NV81" s="31"/>
      <c r="NW81" s="31"/>
      <c r="NX81" s="31"/>
      <c r="NY81" s="31"/>
      <c r="NZ81" s="31"/>
      <c r="OA81" s="31"/>
      <c r="OB81" s="31"/>
      <c r="OC81" s="31"/>
      <c r="OD81" s="31"/>
      <c r="OE81" s="31"/>
      <c r="OF81" s="31"/>
      <c r="OG81" s="31"/>
      <c r="OH81" s="31"/>
      <c r="OI81" s="31"/>
      <c r="OJ81" s="31"/>
      <c r="OK81" s="31"/>
      <c r="OL81" s="31"/>
      <c r="OM81" s="31"/>
      <c r="ON81" s="31"/>
      <c r="OO81" s="31"/>
      <c r="OP81" s="31"/>
      <c r="OQ81" s="31"/>
      <c r="OR81" s="31"/>
      <c r="OS81" s="31"/>
      <c r="OT81" s="31"/>
      <c r="OU81" s="31"/>
      <c r="OV81" s="31"/>
      <c r="OW81" s="31"/>
      <c r="OX81" s="31"/>
      <c r="OY81" s="31"/>
      <c r="OZ81" s="31"/>
      <c r="PA81" s="31"/>
      <c r="PB81" s="31"/>
      <c r="PC81" s="31"/>
      <c r="PD81" s="31"/>
      <c r="PE81" s="31"/>
      <c r="PF81" s="31"/>
      <c r="PG81" s="31"/>
      <c r="PH81" s="31"/>
      <c r="PI81" s="31"/>
      <c r="PJ81" s="31"/>
      <c r="PK81" s="31"/>
      <c r="PL81" s="31"/>
      <c r="PM81" s="31"/>
      <c r="PN81" s="31"/>
      <c r="PO81" s="31"/>
      <c r="PP81" s="31"/>
      <c r="PQ81" s="31"/>
      <c r="PR81" s="31"/>
      <c r="PS81" s="31"/>
      <c r="PT81" s="31"/>
      <c r="PU81" s="31"/>
      <c r="PV81" s="31"/>
      <c r="PW81" s="31"/>
      <c r="PX81" s="31"/>
      <c r="PY81" s="31"/>
      <c r="PZ81" s="31"/>
      <c r="QA81" s="31"/>
      <c r="QB81" s="31"/>
      <c r="QC81" s="31"/>
    </row>
    <row r="82" spans="1:445">
      <c r="A82" s="36" t="s">
        <v>765</v>
      </c>
      <c r="B82" s="33" t="s">
        <v>45</v>
      </c>
      <c r="C82" s="33">
        <v>85</v>
      </c>
      <c r="D82" s="33" t="s">
        <v>141</v>
      </c>
      <c r="E82" s="33"/>
      <c r="F82" s="33">
        <v>665</v>
      </c>
      <c r="G82" s="33">
        <v>65</v>
      </c>
      <c r="H82" s="33"/>
      <c r="I82" s="33">
        <v>75</v>
      </c>
      <c r="J82" s="33">
        <v>75</v>
      </c>
      <c r="K82" s="33">
        <v>75</v>
      </c>
      <c r="L82" s="33">
        <v>75</v>
      </c>
      <c r="M82" s="33">
        <v>75</v>
      </c>
      <c r="N82" s="33">
        <v>75</v>
      </c>
      <c r="O82" s="33">
        <v>75</v>
      </c>
      <c r="P82" s="33">
        <v>75</v>
      </c>
      <c r="Q82" s="33"/>
      <c r="R82" s="33"/>
      <c r="S82" s="33"/>
      <c r="T82" s="20">
        <f t="shared" si="6"/>
        <v>665</v>
      </c>
      <c r="U82" s="20">
        <f t="shared" si="7"/>
        <v>0</v>
      </c>
      <c r="V82" s="34">
        <f t="shared" si="8"/>
        <v>1</v>
      </c>
      <c r="W82" s="37"/>
      <c r="X82" s="35" t="str">
        <f t="shared" si="9"/>
        <v/>
      </c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  <c r="DC82" s="31"/>
      <c r="DD82" s="31"/>
      <c r="DE82" s="31"/>
      <c r="DF82" s="31"/>
      <c r="DG82" s="31"/>
      <c r="DH82" s="31"/>
      <c r="DI82" s="31"/>
      <c r="DJ82" s="31"/>
      <c r="DK82" s="31"/>
      <c r="DL82" s="31"/>
      <c r="DM82" s="31"/>
      <c r="DN82" s="31"/>
      <c r="DO82" s="31"/>
      <c r="DP82" s="31"/>
      <c r="DQ82" s="31"/>
      <c r="DR82" s="31"/>
      <c r="DS82" s="31"/>
      <c r="DT82" s="31"/>
      <c r="DU82" s="31"/>
      <c r="DV82" s="31"/>
      <c r="DW82" s="31"/>
      <c r="DX82" s="31"/>
      <c r="DY82" s="31"/>
      <c r="DZ82" s="31"/>
      <c r="EA82" s="31"/>
      <c r="EB82" s="31"/>
      <c r="EC82" s="31"/>
      <c r="ED82" s="31"/>
      <c r="EE82" s="31"/>
      <c r="EF82" s="31"/>
      <c r="EG82" s="31"/>
      <c r="EH82" s="31"/>
      <c r="EI82" s="31"/>
      <c r="EJ82" s="31"/>
      <c r="EK82" s="31"/>
      <c r="EL82" s="31"/>
      <c r="EM82" s="31"/>
      <c r="EN82" s="31"/>
      <c r="EO82" s="31"/>
      <c r="EP82" s="31"/>
      <c r="EQ82" s="31"/>
      <c r="ER82" s="31"/>
      <c r="ES82" s="31"/>
      <c r="ET82" s="31"/>
      <c r="EU82" s="31"/>
      <c r="EV82" s="31"/>
      <c r="EW82" s="31"/>
      <c r="EX82" s="31"/>
      <c r="EY82" s="31"/>
      <c r="EZ82" s="31"/>
      <c r="FA82" s="31"/>
      <c r="FB82" s="31"/>
      <c r="FC82" s="31"/>
      <c r="FD82" s="31"/>
      <c r="FE82" s="31"/>
      <c r="FF82" s="31"/>
      <c r="FG82" s="31"/>
      <c r="FH82" s="31"/>
      <c r="FI82" s="31"/>
      <c r="FJ82" s="31"/>
      <c r="FK82" s="31"/>
      <c r="FL82" s="31"/>
      <c r="FM82" s="31"/>
      <c r="FN82" s="31"/>
      <c r="FO82" s="31"/>
      <c r="FP82" s="31"/>
      <c r="FQ82" s="31"/>
      <c r="FR82" s="31"/>
      <c r="FS82" s="31"/>
      <c r="FT82" s="31"/>
      <c r="FU82" s="31"/>
      <c r="FV82" s="31"/>
      <c r="FW82" s="31"/>
      <c r="FX82" s="31"/>
      <c r="FY82" s="31"/>
      <c r="FZ82" s="31"/>
      <c r="GA82" s="31"/>
      <c r="GB82" s="31"/>
      <c r="GC82" s="31"/>
      <c r="GD82" s="31"/>
      <c r="GE82" s="31"/>
      <c r="GF82" s="31"/>
      <c r="GG82" s="31"/>
      <c r="GH82" s="31"/>
      <c r="GI82" s="31"/>
      <c r="GJ82" s="31"/>
      <c r="GK82" s="31"/>
      <c r="GL82" s="31"/>
      <c r="GM82" s="31"/>
      <c r="GN82" s="31"/>
      <c r="GO82" s="31"/>
      <c r="GP82" s="31"/>
      <c r="GQ82" s="31"/>
      <c r="GR82" s="31"/>
      <c r="GS82" s="31"/>
      <c r="GT82" s="31"/>
      <c r="GU82" s="31"/>
      <c r="GV82" s="31"/>
      <c r="GW82" s="31"/>
      <c r="GX82" s="31"/>
      <c r="GY82" s="31"/>
      <c r="GZ82" s="31"/>
      <c r="HA82" s="31"/>
      <c r="HB82" s="31"/>
      <c r="HC82" s="31"/>
      <c r="HD82" s="31"/>
      <c r="HE82" s="31"/>
      <c r="HF82" s="31"/>
      <c r="HG82" s="31"/>
      <c r="HH82" s="31"/>
      <c r="HI82" s="31"/>
      <c r="HJ82" s="31"/>
      <c r="HK82" s="31"/>
      <c r="HL82" s="31"/>
      <c r="HM82" s="31"/>
      <c r="HN82" s="31"/>
      <c r="HO82" s="31"/>
      <c r="HP82" s="31"/>
      <c r="HQ82" s="31"/>
      <c r="HR82" s="31"/>
      <c r="HS82" s="31"/>
      <c r="HT82" s="31"/>
      <c r="HU82" s="31"/>
      <c r="HV82" s="31"/>
      <c r="HW82" s="31"/>
      <c r="HX82" s="31"/>
      <c r="HY82" s="31"/>
      <c r="HZ82" s="31"/>
      <c r="IA82" s="31"/>
      <c r="IB82" s="31"/>
      <c r="IC82" s="31"/>
      <c r="ID82" s="31"/>
      <c r="IE82" s="31"/>
      <c r="IF82" s="31"/>
      <c r="IG82" s="31"/>
      <c r="IH82" s="31"/>
      <c r="II82" s="31"/>
      <c r="IJ82" s="31"/>
      <c r="IK82" s="31"/>
      <c r="IL82" s="31"/>
      <c r="IM82" s="31"/>
      <c r="IN82" s="31"/>
      <c r="IO82" s="31"/>
      <c r="IP82" s="31"/>
      <c r="IQ82" s="31"/>
      <c r="IR82" s="31"/>
      <c r="IS82" s="31"/>
      <c r="IT82" s="31"/>
      <c r="IU82" s="31"/>
      <c r="IV82" s="31"/>
      <c r="IW82" s="31"/>
      <c r="IX82" s="31"/>
      <c r="IY82" s="31"/>
      <c r="IZ82" s="31"/>
      <c r="JA82" s="31"/>
      <c r="JB82" s="31"/>
      <c r="JC82" s="31"/>
      <c r="JD82" s="31"/>
      <c r="JE82" s="31"/>
      <c r="JF82" s="31"/>
      <c r="JG82" s="31"/>
      <c r="JH82" s="31"/>
      <c r="JI82" s="31"/>
      <c r="JJ82" s="31"/>
      <c r="JK82" s="31"/>
      <c r="JL82" s="31"/>
      <c r="JM82" s="31"/>
      <c r="JN82" s="31"/>
      <c r="JO82" s="31"/>
      <c r="JP82" s="31"/>
      <c r="JQ82" s="31"/>
      <c r="JR82" s="31"/>
      <c r="JS82" s="31"/>
      <c r="JT82" s="31"/>
      <c r="JU82" s="31"/>
      <c r="JV82" s="31"/>
      <c r="JW82" s="31"/>
      <c r="JX82" s="31"/>
      <c r="JY82" s="31"/>
      <c r="JZ82" s="31"/>
      <c r="KA82" s="31"/>
      <c r="KB82" s="31"/>
      <c r="KC82" s="31"/>
      <c r="KD82" s="31"/>
      <c r="KE82" s="31"/>
      <c r="KF82" s="31"/>
      <c r="KG82" s="31"/>
      <c r="KH82" s="31"/>
      <c r="KI82" s="31"/>
      <c r="KJ82" s="31"/>
      <c r="KK82" s="31"/>
      <c r="KL82" s="31"/>
      <c r="KM82" s="31"/>
      <c r="KN82" s="31"/>
      <c r="KO82" s="31"/>
      <c r="KP82" s="31"/>
      <c r="KQ82" s="31"/>
      <c r="KR82" s="31"/>
      <c r="KS82" s="31"/>
      <c r="KT82" s="31"/>
      <c r="KU82" s="31"/>
      <c r="KV82" s="31"/>
      <c r="KW82" s="31"/>
      <c r="KX82" s="31"/>
      <c r="KY82" s="31"/>
      <c r="KZ82" s="31"/>
      <c r="LA82" s="31"/>
      <c r="LB82" s="31"/>
      <c r="LC82" s="31"/>
      <c r="LD82" s="31"/>
      <c r="LE82" s="31"/>
      <c r="LF82" s="31"/>
      <c r="LG82" s="31"/>
      <c r="LH82" s="31"/>
      <c r="LI82" s="31"/>
      <c r="LJ82" s="31"/>
      <c r="LK82" s="31"/>
      <c r="LL82" s="31"/>
      <c r="LM82" s="31"/>
      <c r="LN82" s="31"/>
      <c r="LO82" s="31"/>
      <c r="LP82" s="31"/>
      <c r="LQ82" s="31"/>
      <c r="LR82" s="31"/>
      <c r="LS82" s="31"/>
      <c r="LT82" s="31"/>
      <c r="LU82" s="31"/>
      <c r="LV82" s="31"/>
      <c r="LW82" s="31"/>
      <c r="LX82" s="31"/>
      <c r="LY82" s="31"/>
      <c r="LZ82" s="31"/>
      <c r="MA82" s="31"/>
      <c r="MB82" s="31"/>
      <c r="MC82" s="31"/>
      <c r="MD82" s="31"/>
      <c r="ME82" s="31"/>
      <c r="MF82" s="31"/>
      <c r="MG82" s="31"/>
      <c r="MH82" s="31"/>
      <c r="MI82" s="31"/>
      <c r="MJ82" s="31"/>
      <c r="MK82" s="31"/>
      <c r="ML82" s="31"/>
      <c r="MM82" s="31"/>
      <c r="MN82" s="31"/>
      <c r="MO82" s="31"/>
      <c r="MP82" s="31"/>
      <c r="MQ82" s="31"/>
      <c r="MR82" s="31"/>
      <c r="MS82" s="31"/>
      <c r="MT82" s="31"/>
      <c r="MU82" s="31"/>
      <c r="MV82" s="31"/>
      <c r="MW82" s="31"/>
      <c r="MX82" s="31"/>
      <c r="MY82" s="31"/>
      <c r="MZ82" s="31"/>
      <c r="NA82" s="31"/>
      <c r="NB82" s="31"/>
      <c r="NC82" s="31"/>
      <c r="ND82" s="31"/>
      <c r="NE82" s="31"/>
      <c r="NF82" s="31"/>
      <c r="NG82" s="31"/>
      <c r="NH82" s="31"/>
      <c r="NI82" s="31"/>
      <c r="NJ82" s="31"/>
      <c r="NK82" s="31"/>
      <c r="NL82" s="31"/>
      <c r="NM82" s="31"/>
      <c r="NN82" s="31"/>
      <c r="NO82" s="31"/>
      <c r="NP82" s="31"/>
      <c r="NQ82" s="31"/>
      <c r="NR82" s="31"/>
      <c r="NS82" s="31"/>
      <c r="NT82" s="31"/>
      <c r="NU82" s="31"/>
      <c r="NV82" s="31"/>
      <c r="NW82" s="31"/>
      <c r="NX82" s="31"/>
      <c r="NY82" s="31"/>
      <c r="NZ82" s="31"/>
      <c r="OA82" s="31"/>
      <c r="OB82" s="31"/>
      <c r="OC82" s="31"/>
      <c r="OD82" s="31"/>
      <c r="OE82" s="31"/>
      <c r="OF82" s="31"/>
      <c r="OG82" s="31"/>
      <c r="OH82" s="31"/>
      <c r="OI82" s="31"/>
      <c r="OJ82" s="31"/>
      <c r="OK82" s="31"/>
      <c r="OL82" s="31"/>
      <c r="OM82" s="31"/>
      <c r="ON82" s="31"/>
      <c r="OO82" s="31"/>
      <c r="OP82" s="31"/>
      <c r="OQ82" s="31"/>
      <c r="OR82" s="31"/>
      <c r="OS82" s="31"/>
      <c r="OT82" s="31"/>
      <c r="OU82" s="31"/>
      <c r="OV82" s="31"/>
      <c r="OW82" s="31"/>
      <c r="OX82" s="31"/>
      <c r="OY82" s="31"/>
      <c r="OZ82" s="31"/>
      <c r="PA82" s="31"/>
      <c r="PB82" s="31"/>
      <c r="PC82" s="31"/>
      <c r="PD82" s="31"/>
      <c r="PE82" s="31"/>
      <c r="PF82" s="31"/>
      <c r="PG82" s="31"/>
      <c r="PH82" s="31"/>
      <c r="PI82" s="31"/>
      <c r="PJ82" s="31"/>
      <c r="PK82" s="31"/>
      <c r="PL82" s="31"/>
      <c r="PM82" s="31"/>
      <c r="PN82" s="31"/>
      <c r="PO82" s="31"/>
      <c r="PP82" s="31"/>
      <c r="PQ82" s="31"/>
      <c r="PR82" s="31"/>
      <c r="PS82" s="31"/>
      <c r="PT82" s="31"/>
      <c r="PU82" s="31"/>
      <c r="PV82" s="31"/>
      <c r="PW82" s="31"/>
      <c r="PX82" s="31"/>
      <c r="PY82" s="31"/>
      <c r="PZ82" s="31"/>
      <c r="QA82" s="31"/>
      <c r="QB82" s="31"/>
      <c r="QC82" s="31"/>
    </row>
    <row r="83" spans="1:445">
      <c r="A83" s="36" t="s">
        <v>1249</v>
      </c>
      <c r="B83" s="33" t="s">
        <v>27</v>
      </c>
      <c r="C83" s="33">
        <v>55</v>
      </c>
      <c r="D83" s="33" t="s">
        <v>31</v>
      </c>
      <c r="E83" s="33"/>
      <c r="F83" s="33">
        <v>400</v>
      </c>
      <c r="G83" s="33">
        <v>50</v>
      </c>
      <c r="H83" s="33"/>
      <c r="I83" s="33">
        <v>44</v>
      </c>
      <c r="J83" s="40">
        <v>44</v>
      </c>
      <c r="K83" s="33"/>
      <c r="L83" s="33"/>
      <c r="M83" s="33"/>
      <c r="N83" s="33"/>
      <c r="O83" s="33"/>
      <c r="P83" s="33"/>
      <c r="Q83" s="33"/>
      <c r="R83" s="33"/>
      <c r="S83" s="33"/>
      <c r="T83" s="20">
        <f t="shared" si="6"/>
        <v>138</v>
      </c>
      <c r="U83" s="20">
        <f t="shared" si="7"/>
        <v>0</v>
      </c>
      <c r="V83" s="34">
        <f t="shared" si="8"/>
        <v>1</v>
      </c>
      <c r="W83" s="37" t="s">
        <v>27</v>
      </c>
      <c r="X83" s="35">
        <f t="shared" si="9"/>
        <v>262</v>
      </c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  <c r="DW83" s="31"/>
      <c r="DX83" s="31"/>
      <c r="DY83" s="31"/>
      <c r="DZ83" s="31"/>
      <c r="EA83" s="31"/>
      <c r="EB83" s="31"/>
      <c r="EC83" s="31"/>
      <c r="ED83" s="31"/>
      <c r="EE83" s="31"/>
      <c r="EF83" s="31"/>
      <c r="EG83" s="31"/>
      <c r="EH83" s="31"/>
      <c r="EI83" s="31"/>
      <c r="EJ83" s="31"/>
      <c r="EK83" s="31"/>
      <c r="EL83" s="31"/>
      <c r="EM83" s="31"/>
      <c r="EN83" s="31"/>
      <c r="EO83" s="31"/>
      <c r="EP83" s="31"/>
      <c r="EQ83" s="31"/>
      <c r="ER83" s="31"/>
      <c r="ES83" s="31"/>
      <c r="ET83" s="31"/>
      <c r="EU83" s="31"/>
      <c r="EV83" s="31"/>
      <c r="EW83" s="31"/>
      <c r="EX83" s="31"/>
      <c r="EY83" s="31"/>
      <c r="EZ83" s="31"/>
      <c r="FA83" s="31"/>
      <c r="FB83" s="31"/>
      <c r="FC83" s="31"/>
      <c r="FD83" s="31"/>
      <c r="FE83" s="31"/>
      <c r="FF83" s="31"/>
      <c r="FG83" s="31"/>
      <c r="FH83" s="31"/>
      <c r="FI83" s="31"/>
      <c r="FJ83" s="31"/>
      <c r="FK83" s="31"/>
      <c r="FL83" s="31"/>
      <c r="FM83" s="31"/>
      <c r="FN83" s="31"/>
      <c r="FO83" s="31"/>
      <c r="FP83" s="31"/>
      <c r="FQ83" s="31"/>
      <c r="FR83" s="31"/>
      <c r="FS83" s="31"/>
      <c r="FT83" s="31"/>
      <c r="FU83" s="31"/>
      <c r="FV83" s="31"/>
      <c r="FW83" s="31"/>
      <c r="FX83" s="31"/>
      <c r="FY83" s="31"/>
      <c r="FZ83" s="31"/>
      <c r="GA83" s="31"/>
      <c r="GB83" s="31"/>
      <c r="GC83" s="31"/>
      <c r="GD83" s="31"/>
      <c r="GE83" s="31"/>
      <c r="GF83" s="31"/>
      <c r="GG83" s="31"/>
      <c r="GH83" s="31"/>
      <c r="GI83" s="31"/>
      <c r="GJ83" s="31"/>
      <c r="GK83" s="31"/>
      <c r="GL83" s="31"/>
      <c r="GM83" s="31"/>
      <c r="GN83" s="31"/>
      <c r="GO83" s="31"/>
      <c r="GP83" s="31"/>
      <c r="GQ83" s="31"/>
      <c r="GR83" s="31"/>
      <c r="GS83" s="31"/>
      <c r="GT83" s="31"/>
      <c r="GU83" s="31"/>
      <c r="GV83" s="31"/>
      <c r="GW83" s="31"/>
      <c r="GX83" s="31"/>
      <c r="GY83" s="31"/>
      <c r="GZ83" s="31"/>
      <c r="HA83" s="31"/>
      <c r="HB83" s="31"/>
      <c r="HC83" s="31"/>
      <c r="HD83" s="31"/>
      <c r="HE83" s="31"/>
      <c r="HF83" s="31"/>
      <c r="HG83" s="31"/>
      <c r="HH83" s="31"/>
      <c r="HI83" s="31"/>
      <c r="HJ83" s="31"/>
      <c r="HK83" s="31"/>
      <c r="HL83" s="31"/>
      <c r="HM83" s="31"/>
      <c r="HN83" s="31"/>
      <c r="HO83" s="31"/>
      <c r="HP83" s="31"/>
      <c r="HQ83" s="31"/>
      <c r="HR83" s="31"/>
      <c r="HS83" s="31"/>
      <c r="HT83" s="31"/>
      <c r="HU83" s="31"/>
      <c r="HV83" s="31"/>
      <c r="HW83" s="31"/>
      <c r="HX83" s="31"/>
      <c r="HY83" s="31"/>
      <c r="HZ83" s="31"/>
      <c r="IA83" s="31"/>
      <c r="IB83" s="31"/>
      <c r="IC83" s="31"/>
      <c r="ID83" s="31"/>
      <c r="IE83" s="31"/>
      <c r="IF83" s="31"/>
      <c r="IG83" s="31"/>
      <c r="IH83" s="31"/>
      <c r="II83" s="31"/>
      <c r="IJ83" s="31"/>
      <c r="IK83" s="31"/>
      <c r="IL83" s="31"/>
      <c r="IM83" s="31"/>
      <c r="IN83" s="31"/>
      <c r="IO83" s="31"/>
      <c r="IP83" s="31"/>
      <c r="IQ83" s="31"/>
      <c r="IR83" s="31"/>
      <c r="IS83" s="31"/>
      <c r="IT83" s="31"/>
      <c r="IU83" s="31"/>
      <c r="IV83" s="31"/>
      <c r="IW83" s="31"/>
      <c r="IX83" s="31"/>
      <c r="IY83" s="31"/>
      <c r="IZ83" s="31"/>
      <c r="JA83" s="31"/>
      <c r="JB83" s="31"/>
      <c r="JC83" s="31"/>
      <c r="JD83" s="31"/>
      <c r="JE83" s="31"/>
      <c r="JF83" s="31"/>
      <c r="JG83" s="31"/>
      <c r="JH83" s="31"/>
      <c r="JI83" s="31"/>
      <c r="JJ83" s="31"/>
      <c r="JK83" s="31"/>
      <c r="JL83" s="31"/>
      <c r="JM83" s="31"/>
      <c r="JN83" s="31"/>
      <c r="JO83" s="31"/>
      <c r="JP83" s="31"/>
      <c r="JQ83" s="31"/>
      <c r="JR83" s="31"/>
      <c r="JS83" s="31"/>
      <c r="JT83" s="31"/>
      <c r="JU83" s="31"/>
      <c r="JV83" s="31"/>
      <c r="JW83" s="31"/>
      <c r="JX83" s="31"/>
      <c r="JY83" s="31"/>
      <c r="JZ83" s="31"/>
      <c r="KA83" s="31"/>
      <c r="KB83" s="31"/>
      <c r="KC83" s="31"/>
      <c r="KD83" s="31"/>
      <c r="KE83" s="31"/>
      <c r="KF83" s="31"/>
      <c r="KG83" s="31"/>
      <c r="KH83" s="31"/>
      <c r="KI83" s="31"/>
      <c r="KJ83" s="31"/>
      <c r="KK83" s="31"/>
      <c r="KL83" s="31"/>
      <c r="KM83" s="31"/>
      <c r="KN83" s="31"/>
      <c r="KO83" s="31"/>
      <c r="KP83" s="31"/>
      <c r="KQ83" s="31"/>
      <c r="KR83" s="31"/>
      <c r="KS83" s="31"/>
      <c r="KT83" s="31"/>
      <c r="KU83" s="31"/>
      <c r="KV83" s="31"/>
      <c r="KW83" s="31"/>
      <c r="KX83" s="31"/>
      <c r="KY83" s="31"/>
      <c r="KZ83" s="31"/>
      <c r="LA83" s="31"/>
      <c r="LB83" s="31"/>
      <c r="LC83" s="31"/>
      <c r="LD83" s="31"/>
      <c r="LE83" s="31"/>
      <c r="LF83" s="31"/>
      <c r="LG83" s="31"/>
      <c r="LH83" s="31"/>
      <c r="LI83" s="31"/>
      <c r="LJ83" s="31"/>
      <c r="LK83" s="31"/>
      <c r="LL83" s="31"/>
      <c r="LM83" s="31"/>
      <c r="LN83" s="31"/>
      <c r="LO83" s="31"/>
      <c r="LP83" s="31"/>
      <c r="LQ83" s="31"/>
      <c r="LR83" s="31"/>
      <c r="LS83" s="31"/>
      <c r="LT83" s="31"/>
      <c r="LU83" s="31"/>
      <c r="LV83" s="31"/>
      <c r="LW83" s="31"/>
      <c r="LX83" s="31"/>
      <c r="LY83" s="31"/>
      <c r="LZ83" s="31"/>
      <c r="MA83" s="31"/>
      <c r="MB83" s="31"/>
      <c r="MC83" s="31"/>
      <c r="MD83" s="31"/>
      <c r="ME83" s="31"/>
      <c r="MF83" s="31"/>
      <c r="MG83" s="31"/>
      <c r="MH83" s="31"/>
      <c r="MI83" s="31"/>
      <c r="MJ83" s="31"/>
      <c r="MK83" s="31"/>
      <c r="ML83" s="31"/>
      <c r="MM83" s="31"/>
      <c r="MN83" s="31"/>
      <c r="MO83" s="31"/>
      <c r="MP83" s="31"/>
      <c r="MQ83" s="31"/>
      <c r="MR83" s="31"/>
      <c r="MS83" s="31"/>
      <c r="MT83" s="31"/>
      <c r="MU83" s="31"/>
      <c r="MV83" s="31"/>
      <c r="MW83" s="31"/>
      <c r="MX83" s="31"/>
      <c r="MY83" s="31"/>
      <c r="MZ83" s="31"/>
      <c r="NA83" s="31"/>
      <c r="NB83" s="31"/>
      <c r="NC83" s="31"/>
      <c r="ND83" s="31"/>
      <c r="NE83" s="31"/>
      <c r="NF83" s="31"/>
      <c r="NG83" s="31"/>
      <c r="NH83" s="31"/>
      <c r="NI83" s="31"/>
      <c r="NJ83" s="31"/>
      <c r="NK83" s="31"/>
      <c r="NL83" s="31"/>
      <c r="NM83" s="31"/>
      <c r="NN83" s="31"/>
      <c r="NO83" s="31"/>
      <c r="NP83" s="31"/>
      <c r="NQ83" s="31"/>
      <c r="NR83" s="31"/>
      <c r="NS83" s="31"/>
      <c r="NT83" s="31"/>
      <c r="NU83" s="31"/>
      <c r="NV83" s="31"/>
      <c r="NW83" s="31"/>
      <c r="NX83" s="31"/>
      <c r="NY83" s="31"/>
      <c r="NZ83" s="31"/>
      <c r="OA83" s="31"/>
      <c r="OB83" s="31"/>
      <c r="OC83" s="31"/>
      <c r="OD83" s="31"/>
      <c r="OE83" s="31"/>
      <c r="OF83" s="31"/>
      <c r="OG83" s="31"/>
      <c r="OH83" s="31"/>
      <c r="OI83" s="31"/>
      <c r="OJ83" s="31"/>
      <c r="OK83" s="31"/>
      <c r="OL83" s="31"/>
      <c r="OM83" s="31"/>
      <c r="ON83" s="31"/>
      <c r="OO83" s="31"/>
      <c r="OP83" s="31"/>
      <c r="OQ83" s="31"/>
      <c r="OR83" s="31"/>
      <c r="OS83" s="31"/>
      <c r="OT83" s="31"/>
      <c r="OU83" s="31"/>
      <c r="OV83" s="31"/>
      <c r="OW83" s="31"/>
      <c r="OX83" s="31"/>
      <c r="OY83" s="31"/>
      <c r="OZ83" s="31"/>
      <c r="PA83" s="31"/>
      <c r="PB83" s="31"/>
      <c r="PC83" s="31"/>
      <c r="PD83" s="31"/>
      <c r="PE83" s="31"/>
      <c r="PF83" s="31"/>
      <c r="PG83" s="31"/>
      <c r="PH83" s="31"/>
      <c r="PI83" s="31"/>
      <c r="PJ83" s="31"/>
      <c r="PK83" s="31"/>
      <c r="PL83" s="31"/>
      <c r="PM83" s="31"/>
      <c r="PN83" s="31"/>
      <c r="PO83" s="31"/>
      <c r="PP83" s="31"/>
      <c r="PQ83" s="31"/>
      <c r="PR83" s="31"/>
      <c r="PS83" s="31"/>
      <c r="PT83" s="31"/>
      <c r="PU83" s="31"/>
      <c r="PV83" s="31"/>
      <c r="PW83" s="31"/>
      <c r="PX83" s="31"/>
      <c r="PY83" s="31"/>
      <c r="PZ83" s="31"/>
      <c r="QA83" s="31"/>
      <c r="QB83" s="31"/>
      <c r="QC83" s="31"/>
    </row>
    <row r="84" spans="1:445">
      <c r="A84" s="36" t="s">
        <v>880</v>
      </c>
      <c r="B84" s="33" t="s">
        <v>27</v>
      </c>
      <c r="C84" s="33"/>
      <c r="D84" s="33" t="s">
        <v>82</v>
      </c>
      <c r="E84" s="33"/>
      <c r="F84" s="33">
        <v>960</v>
      </c>
      <c r="G84" s="33">
        <v>90</v>
      </c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20">
        <f t="shared" si="6"/>
        <v>90</v>
      </c>
      <c r="U84" s="20">
        <f t="shared" si="7"/>
        <v>0</v>
      </c>
      <c r="V84" s="34">
        <f t="shared" si="8"/>
        <v>1</v>
      </c>
      <c r="W84" s="38" t="s">
        <v>45</v>
      </c>
      <c r="X84" s="35">
        <f t="shared" si="9"/>
        <v>870</v>
      </c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  <c r="DW84" s="31"/>
      <c r="DX84" s="31"/>
      <c r="DY84" s="31"/>
      <c r="DZ84" s="31"/>
      <c r="EA84" s="31"/>
      <c r="EB84" s="31"/>
      <c r="EC84" s="31"/>
      <c r="ED84" s="31"/>
      <c r="EE84" s="31"/>
      <c r="EF84" s="31"/>
      <c r="EG84" s="31"/>
      <c r="EH84" s="31"/>
      <c r="EI84" s="31"/>
      <c r="EJ84" s="31"/>
      <c r="EK84" s="31"/>
      <c r="EL84" s="31"/>
      <c r="EM84" s="31"/>
      <c r="EN84" s="31"/>
      <c r="EO84" s="31"/>
      <c r="EP84" s="31"/>
      <c r="EQ84" s="31"/>
      <c r="ER84" s="31"/>
      <c r="ES84" s="31"/>
      <c r="ET84" s="31"/>
      <c r="EU84" s="31"/>
      <c r="EV84" s="31"/>
      <c r="EW84" s="31"/>
      <c r="EX84" s="31"/>
      <c r="EY84" s="31"/>
      <c r="EZ84" s="31"/>
      <c r="FA84" s="31"/>
      <c r="FB84" s="31"/>
      <c r="FC84" s="31"/>
      <c r="FD84" s="31"/>
      <c r="FE84" s="31"/>
      <c r="FF84" s="31"/>
      <c r="FG84" s="31"/>
      <c r="FH84" s="31"/>
      <c r="FI84" s="31"/>
      <c r="FJ84" s="31"/>
      <c r="FK84" s="31"/>
      <c r="FL84" s="31"/>
      <c r="FM84" s="31"/>
      <c r="FN84" s="31"/>
      <c r="FO84" s="31"/>
      <c r="FP84" s="31"/>
      <c r="FQ84" s="31"/>
      <c r="FR84" s="31"/>
      <c r="FS84" s="31"/>
      <c r="FT84" s="31"/>
      <c r="FU84" s="31"/>
      <c r="FV84" s="31"/>
      <c r="FW84" s="31"/>
      <c r="FX84" s="31"/>
      <c r="FY84" s="31"/>
      <c r="FZ84" s="31"/>
      <c r="GA84" s="31"/>
      <c r="GB84" s="31"/>
      <c r="GC84" s="31"/>
      <c r="GD84" s="31"/>
      <c r="GE84" s="31"/>
      <c r="GF84" s="31"/>
      <c r="GG84" s="31"/>
      <c r="GH84" s="31"/>
      <c r="GI84" s="31"/>
      <c r="GJ84" s="31"/>
      <c r="GK84" s="31"/>
      <c r="GL84" s="31"/>
      <c r="GM84" s="31"/>
      <c r="GN84" s="31"/>
      <c r="GO84" s="31"/>
      <c r="GP84" s="31"/>
      <c r="GQ84" s="31"/>
      <c r="GR84" s="31"/>
      <c r="GS84" s="31"/>
      <c r="GT84" s="31"/>
      <c r="GU84" s="31"/>
      <c r="GV84" s="31"/>
      <c r="GW84" s="31"/>
      <c r="GX84" s="31"/>
      <c r="GY84" s="31"/>
      <c r="GZ84" s="31"/>
      <c r="HA84" s="31"/>
      <c r="HB84" s="31"/>
      <c r="HC84" s="31"/>
      <c r="HD84" s="31"/>
      <c r="HE84" s="31"/>
      <c r="HF84" s="31"/>
      <c r="HG84" s="31"/>
      <c r="HH84" s="31"/>
      <c r="HI84" s="31"/>
      <c r="HJ84" s="31"/>
      <c r="HK84" s="31"/>
      <c r="HL84" s="31"/>
      <c r="HM84" s="31"/>
      <c r="HN84" s="31"/>
      <c r="HO84" s="31"/>
      <c r="HP84" s="31"/>
      <c r="HQ84" s="31"/>
      <c r="HR84" s="31"/>
      <c r="HS84" s="31"/>
      <c r="HT84" s="31"/>
      <c r="HU84" s="31"/>
      <c r="HV84" s="31"/>
      <c r="HW84" s="31"/>
      <c r="HX84" s="31"/>
      <c r="HY84" s="31"/>
      <c r="HZ84" s="31"/>
      <c r="IA84" s="31"/>
      <c r="IB84" s="31"/>
      <c r="IC84" s="31"/>
      <c r="ID84" s="31"/>
      <c r="IE84" s="31"/>
      <c r="IF84" s="31"/>
      <c r="IG84" s="31"/>
      <c r="IH84" s="31"/>
      <c r="II84" s="31"/>
      <c r="IJ84" s="31"/>
      <c r="IK84" s="31"/>
      <c r="IL84" s="31"/>
      <c r="IM84" s="31"/>
      <c r="IN84" s="31"/>
      <c r="IO84" s="31"/>
      <c r="IP84" s="31"/>
      <c r="IQ84" s="31"/>
      <c r="IR84" s="31"/>
      <c r="IS84" s="31"/>
      <c r="IT84" s="31"/>
      <c r="IU84" s="31"/>
      <c r="IV84" s="31"/>
      <c r="IW84" s="31"/>
      <c r="IX84" s="31"/>
      <c r="IY84" s="31"/>
      <c r="IZ84" s="31"/>
      <c r="JA84" s="31"/>
      <c r="JB84" s="31"/>
      <c r="JC84" s="31"/>
      <c r="JD84" s="31"/>
      <c r="JE84" s="31"/>
      <c r="JF84" s="31"/>
      <c r="JG84" s="31"/>
      <c r="JH84" s="31"/>
      <c r="JI84" s="31"/>
      <c r="JJ84" s="31"/>
      <c r="JK84" s="31"/>
      <c r="JL84" s="31"/>
      <c r="JM84" s="31"/>
      <c r="JN84" s="31"/>
      <c r="JO84" s="31"/>
      <c r="JP84" s="31"/>
      <c r="JQ84" s="31"/>
      <c r="JR84" s="31"/>
      <c r="JS84" s="31"/>
      <c r="JT84" s="31"/>
      <c r="JU84" s="31"/>
      <c r="JV84" s="31"/>
      <c r="JW84" s="31"/>
      <c r="JX84" s="31"/>
      <c r="JY84" s="31"/>
      <c r="JZ84" s="31"/>
      <c r="KA84" s="31"/>
      <c r="KB84" s="31"/>
      <c r="KC84" s="31"/>
      <c r="KD84" s="31"/>
      <c r="KE84" s="31"/>
      <c r="KF84" s="31"/>
      <c r="KG84" s="31"/>
      <c r="KH84" s="31"/>
      <c r="KI84" s="31"/>
      <c r="KJ84" s="31"/>
      <c r="KK84" s="31"/>
      <c r="KL84" s="31"/>
      <c r="KM84" s="31"/>
      <c r="KN84" s="31"/>
      <c r="KO84" s="31"/>
      <c r="KP84" s="31"/>
      <c r="KQ84" s="31"/>
      <c r="KR84" s="31"/>
      <c r="KS84" s="31"/>
      <c r="KT84" s="31"/>
      <c r="KU84" s="31"/>
      <c r="KV84" s="31"/>
      <c r="KW84" s="31"/>
      <c r="KX84" s="31"/>
      <c r="KY84" s="31"/>
      <c r="KZ84" s="31"/>
      <c r="LA84" s="31"/>
      <c r="LB84" s="31"/>
      <c r="LC84" s="31"/>
      <c r="LD84" s="31"/>
      <c r="LE84" s="31"/>
      <c r="LF84" s="31"/>
      <c r="LG84" s="31"/>
      <c r="LH84" s="31"/>
      <c r="LI84" s="31"/>
      <c r="LJ84" s="31"/>
      <c r="LK84" s="31"/>
      <c r="LL84" s="31"/>
      <c r="LM84" s="31"/>
      <c r="LN84" s="31"/>
      <c r="LO84" s="31"/>
      <c r="LP84" s="31"/>
      <c r="LQ84" s="31"/>
      <c r="LR84" s="31"/>
      <c r="LS84" s="31"/>
      <c r="LT84" s="31"/>
      <c r="LU84" s="31"/>
      <c r="LV84" s="31"/>
      <c r="LW84" s="31"/>
      <c r="LX84" s="31"/>
      <c r="LY84" s="31"/>
      <c r="LZ84" s="31"/>
      <c r="MA84" s="31"/>
      <c r="MB84" s="31"/>
      <c r="MC84" s="31"/>
      <c r="MD84" s="31"/>
      <c r="ME84" s="31"/>
      <c r="MF84" s="31"/>
      <c r="MG84" s="31"/>
      <c r="MH84" s="31"/>
      <c r="MI84" s="31"/>
      <c r="MJ84" s="31"/>
      <c r="MK84" s="31"/>
      <c r="ML84" s="31"/>
      <c r="MM84" s="31"/>
      <c r="MN84" s="31"/>
      <c r="MO84" s="31"/>
      <c r="MP84" s="31"/>
      <c r="MQ84" s="31"/>
      <c r="MR84" s="31"/>
      <c r="MS84" s="31"/>
      <c r="MT84" s="31"/>
      <c r="MU84" s="31"/>
      <c r="MV84" s="31"/>
      <c r="MW84" s="31"/>
      <c r="MX84" s="31"/>
      <c r="MY84" s="31"/>
      <c r="MZ84" s="31"/>
      <c r="NA84" s="31"/>
      <c r="NB84" s="31"/>
      <c r="NC84" s="31"/>
      <c r="ND84" s="31"/>
      <c r="NE84" s="31"/>
      <c r="NF84" s="31"/>
      <c r="NG84" s="31"/>
      <c r="NH84" s="31"/>
      <c r="NI84" s="31"/>
      <c r="NJ84" s="31"/>
      <c r="NK84" s="31"/>
      <c r="NL84" s="31"/>
      <c r="NM84" s="31"/>
      <c r="NN84" s="31"/>
      <c r="NO84" s="31"/>
      <c r="NP84" s="31"/>
      <c r="NQ84" s="31"/>
      <c r="NR84" s="31"/>
      <c r="NS84" s="31"/>
      <c r="NT84" s="31"/>
      <c r="NU84" s="31"/>
      <c r="NV84" s="31"/>
      <c r="NW84" s="31"/>
      <c r="NX84" s="31"/>
      <c r="NY84" s="31"/>
      <c r="NZ84" s="31"/>
      <c r="OA84" s="31"/>
      <c r="OB84" s="31"/>
      <c r="OC84" s="31"/>
      <c r="OD84" s="31"/>
      <c r="OE84" s="31"/>
      <c r="OF84" s="31"/>
      <c r="OG84" s="31"/>
      <c r="OH84" s="31"/>
      <c r="OI84" s="31"/>
      <c r="OJ84" s="31"/>
      <c r="OK84" s="31"/>
      <c r="OL84" s="31"/>
      <c r="OM84" s="31"/>
      <c r="ON84" s="31"/>
      <c r="OO84" s="31"/>
      <c r="OP84" s="31"/>
      <c r="OQ84" s="31"/>
      <c r="OR84" s="31"/>
      <c r="OS84" s="31"/>
      <c r="OT84" s="31"/>
      <c r="OU84" s="31"/>
      <c r="OV84" s="31"/>
      <c r="OW84" s="31"/>
      <c r="OX84" s="31"/>
      <c r="OY84" s="31"/>
      <c r="OZ84" s="31"/>
      <c r="PA84" s="31"/>
      <c r="PB84" s="31"/>
      <c r="PC84" s="31"/>
      <c r="PD84" s="31"/>
      <c r="PE84" s="31"/>
      <c r="PF84" s="31"/>
      <c r="PG84" s="31"/>
      <c r="PH84" s="31"/>
      <c r="PI84" s="31"/>
      <c r="PJ84" s="31"/>
      <c r="PK84" s="31"/>
      <c r="PL84" s="31"/>
      <c r="PM84" s="31"/>
      <c r="PN84" s="31"/>
      <c r="PO84" s="31"/>
      <c r="PP84" s="31"/>
      <c r="PQ84" s="31"/>
      <c r="PR84" s="31"/>
      <c r="PS84" s="31"/>
      <c r="PT84" s="31"/>
      <c r="PU84" s="31"/>
      <c r="PV84" s="31"/>
      <c r="PW84" s="31"/>
      <c r="PX84" s="31"/>
      <c r="PY84" s="31"/>
      <c r="PZ84" s="31"/>
      <c r="QA84" s="31"/>
      <c r="QB84" s="31"/>
      <c r="QC84" s="31"/>
    </row>
    <row r="85" spans="1:445">
      <c r="A85" s="36" t="s">
        <v>163</v>
      </c>
      <c r="B85" s="33" t="s">
        <v>27</v>
      </c>
      <c r="C85" s="33">
        <v>92</v>
      </c>
      <c r="D85" s="33" t="s">
        <v>35</v>
      </c>
      <c r="E85" s="33"/>
      <c r="F85" s="33">
        <v>801</v>
      </c>
      <c r="G85" s="33">
        <v>65</v>
      </c>
      <c r="H85" s="33"/>
      <c r="I85" s="33">
        <v>92</v>
      </c>
      <c r="J85" s="33">
        <v>92</v>
      </c>
      <c r="K85" s="33">
        <v>92</v>
      </c>
      <c r="L85" s="33">
        <v>92</v>
      </c>
      <c r="M85" s="33">
        <v>92</v>
      </c>
      <c r="N85" s="33">
        <v>92</v>
      </c>
      <c r="O85" s="33">
        <v>92</v>
      </c>
      <c r="P85" s="33">
        <v>92</v>
      </c>
      <c r="Q85" s="33"/>
      <c r="R85" s="33"/>
      <c r="S85" s="33"/>
      <c r="T85" s="20">
        <f t="shared" si="6"/>
        <v>801</v>
      </c>
      <c r="U85" s="20">
        <f t="shared" si="7"/>
        <v>0</v>
      </c>
      <c r="V85" s="34">
        <f t="shared" si="8"/>
        <v>1</v>
      </c>
      <c r="W85" s="37"/>
      <c r="X85" s="35" t="str">
        <f t="shared" si="9"/>
        <v/>
      </c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  <c r="DW85" s="31"/>
      <c r="DX85" s="31"/>
      <c r="DY85" s="31"/>
      <c r="DZ85" s="31"/>
      <c r="EA85" s="31"/>
      <c r="EB85" s="31"/>
      <c r="EC85" s="31"/>
      <c r="ED85" s="31"/>
      <c r="EE85" s="31"/>
      <c r="EF85" s="31"/>
      <c r="EG85" s="31"/>
      <c r="EH85" s="31"/>
      <c r="EI85" s="31"/>
      <c r="EJ85" s="31"/>
      <c r="EK85" s="31"/>
      <c r="EL85" s="31"/>
      <c r="EM85" s="31"/>
      <c r="EN85" s="31"/>
      <c r="EO85" s="31"/>
      <c r="EP85" s="31"/>
      <c r="EQ85" s="31"/>
      <c r="ER85" s="31"/>
      <c r="ES85" s="31"/>
      <c r="ET85" s="31"/>
      <c r="EU85" s="31"/>
      <c r="EV85" s="31"/>
      <c r="EW85" s="31"/>
      <c r="EX85" s="31"/>
      <c r="EY85" s="31"/>
      <c r="EZ85" s="31"/>
      <c r="FA85" s="31"/>
      <c r="FB85" s="31"/>
      <c r="FC85" s="31"/>
      <c r="FD85" s="31"/>
      <c r="FE85" s="31"/>
      <c r="FF85" s="31"/>
      <c r="FG85" s="31"/>
      <c r="FH85" s="31"/>
      <c r="FI85" s="31"/>
      <c r="FJ85" s="31"/>
      <c r="FK85" s="31"/>
      <c r="FL85" s="31"/>
      <c r="FM85" s="31"/>
      <c r="FN85" s="31"/>
      <c r="FO85" s="31"/>
      <c r="FP85" s="31"/>
      <c r="FQ85" s="31"/>
      <c r="FR85" s="31"/>
      <c r="FS85" s="31"/>
      <c r="FT85" s="31"/>
      <c r="FU85" s="31"/>
      <c r="FV85" s="31"/>
      <c r="FW85" s="31"/>
      <c r="FX85" s="31"/>
      <c r="FY85" s="31"/>
      <c r="FZ85" s="31"/>
      <c r="GA85" s="31"/>
      <c r="GB85" s="31"/>
      <c r="GC85" s="31"/>
      <c r="GD85" s="31"/>
      <c r="GE85" s="31"/>
      <c r="GF85" s="31"/>
      <c r="GG85" s="31"/>
      <c r="GH85" s="31"/>
      <c r="GI85" s="31"/>
      <c r="GJ85" s="31"/>
      <c r="GK85" s="31"/>
      <c r="GL85" s="31"/>
      <c r="GM85" s="31"/>
      <c r="GN85" s="31"/>
      <c r="GO85" s="31"/>
      <c r="GP85" s="31"/>
      <c r="GQ85" s="31"/>
      <c r="GR85" s="31"/>
      <c r="GS85" s="31"/>
      <c r="GT85" s="31"/>
      <c r="GU85" s="31"/>
      <c r="GV85" s="31"/>
      <c r="GW85" s="31"/>
      <c r="GX85" s="31"/>
      <c r="GY85" s="31"/>
      <c r="GZ85" s="31"/>
      <c r="HA85" s="31"/>
      <c r="HB85" s="31"/>
      <c r="HC85" s="31"/>
      <c r="HD85" s="31"/>
      <c r="HE85" s="31"/>
      <c r="HF85" s="31"/>
      <c r="HG85" s="31"/>
      <c r="HH85" s="31"/>
      <c r="HI85" s="31"/>
      <c r="HJ85" s="31"/>
      <c r="HK85" s="31"/>
      <c r="HL85" s="31"/>
      <c r="HM85" s="31"/>
      <c r="HN85" s="31"/>
      <c r="HO85" s="31"/>
      <c r="HP85" s="31"/>
      <c r="HQ85" s="31"/>
      <c r="HR85" s="31"/>
      <c r="HS85" s="31"/>
      <c r="HT85" s="31"/>
      <c r="HU85" s="31"/>
      <c r="HV85" s="31"/>
      <c r="HW85" s="31"/>
      <c r="HX85" s="31"/>
      <c r="HY85" s="31"/>
      <c r="HZ85" s="31"/>
      <c r="IA85" s="31"/>
      <c r="IB85" s="31"/>
      <c r="IC85" s="31"/>
      <c r="ID85" s="31"/>
      <c r="IE85" s="31"/>
      <c r="IF85" s="31"/>
      <c r="IG85" s="31"/>
      <c r="IH85" s="31"/>
      <c r="II85" s="31"/>
      <c r="IJ85" s="31"/>
      <c r="IK85" s="31"/>
      <c r="IL85" s="31"/>
      <c r="IM85" s="31"/>
      <c r="IN85" s="31"/>
      <c r="IO85" s="31"/>
      <c r="IP85" s="31"/>
      <c r="IQ85" s="31"/>
      <c r="IR85" s="31"/>
      <c r="IS85" s="31"/>
      <c r="IT85" s="31"/>
      <c r="IU85" s="31"/>
      <c r="IV85" s="31"/>
      <c r="IW85" s="31"/>
      <c r="IX85" s="31"/>
      <c r="IY85" s="31"/>
      <c r="IZ85" s="31"/>
      <c r="JA85" s="31"/>
      <c r="JB85" s="31"/>
      <c r="JC85" s="31"/>
      <c r="JD85" s="31"/>
      <c r="JE85" s="31"/>
      <c r="JF85" s="31"/>
      <c r="JG85" s="31"/>
      <c r="JH85" s="31"/>
      <c r="JI85" s="31"/>
      <c r="JJ85" s="31"/>
      <c r="JK85" s="31"/>
      <c r="JL85" s="31"/>
      <c r="JM85" s="31"/>
      <c r="JN85" s="31"/>
      <c r="JO85" s="31"/>
      <c r="JP85" s="31"/>
      <c r="JQ85" s="31"/>
      <c r="JR85" s="31"/>
      <c r="JS85" s="31"/>
      <c r="JT85" s="31"/>
      <c r="JU85" s="31"/>
      <c r="JV85" s="31"/>
      <c r="JW85" s="31"/>
      <c r="JX85" s="31"/>
      <c r="JY85" s="31"/>
      <c r="JZ85" s="31"/>
      <c r="KA85" s="31"/>
      <c r="KB85" s="31"/>
      <c r="KC85" s="31"/>
      <c r="KD85" s="31"/>
      <c r="KE85" s="31"/>
      <c r="KF85" s="31"/>
      <c r="KG85" s="31"/>
      <c r="KH85" s="31"/>
      <c r="KI85" s="31"/>
      <c r="KJ85" s="31"/>
      <c r="KK85" s="31"/>
      <c r="KL85" s="31"/>
      <c r="KM85" s="31"/>
      <c r="KN85" s="31"/>
      <c r="KO85" s="31"/>
      <c r="KP85" s="31"/>
      <c r="KQ85" s="31"/>
      <c r="KR85" s="31"/>
      <c r="KS85" s="31"/>
      <c r="KT85" s="31"/>
      <c r="KU85" s="31"/>
      <c r="KV85" s="31"/>
      <c r="KW85" s="31"/>
      <c r="KX85" s="31"/>
      <c r="KY85" s="31"/>
      <c r="KZ85" s="31"/>
      <c r="LA85" s="31"/>
      <c r="LB85" s="31"/>
      <c r="LC85" s="31"/>
      <c r="LD85" s="31"/>
      <c r="LE85" s="31"/>
      <c r="LF85" s="31"/>
      <c r="LG85" s="31"/>
      <c r="LH85" s="31"/>
      <c r="LI85" s="31"/>
      <c r="LJ85" s="31"/>
      <c r="LK85" s="31"/>
      <c r="LL85" s="31"/>
      <c r="LM85" s="31"/>
      <c r="LN85" s="31"/>
      <c r="LO85" s="31"/>
      <c r="LP85" s="31"/>
      <c r="LQ85" s="31"/>
      <c r="LR85" s="31"/>
      <c r="LS85" s="31"/>
      <c r="LT85" s="31"/>
      <c r="LU85" s="31"/>
      <c r="LV85" s="31"/>
      <c r="LW85" s="31"/>
      <c r="LX85" s="31"/>
      <c r="LY85" s="31"/>
      <c r="LZ85" s="31"/>
      <c r="MA85" s="31"/>
      <c r="MB85" s="31"/>
      <c r="MC85" s="31"/>
      <c r="MD85" s="31"/>
      <c r="ME85" s="31"/>
      <c r="MF85" s="31"/>
      <c r="MG85" s="31"/>
      <c r="MH85" s="31"/>
      <c r="MI85" s="31"/>
      <c r="MJ85" s="31"/>
      <c r="MK85" s="31"/>
      <c r="ML85" s="31"/>
      <c r="MM85" s="31"/>
      <c r="MN85" s="31"/>
      <c r="MO85" s="31"/>
      <c r="MP85" s="31"/>
      <c r="MQ85" s="31"/>
      <c r="MR85" s="31"/>
      <c r="MS85" s="31"/>
      <c r="MT85" s="31"/>
      <c r="MU85" s="31"/>
      <c r="MV85" s="31"/>
      <c r="MW85" s="31"/>
      <c r="MX85" s="31"/>
      <c r="MY85" s="31"/>
      <c r="MZ85" s="31"/>
      <c r="NA85" s="31"/>
      <c r="NB85" s="31"/>
      <c r="NC85" s="31"/>
      <c r="ND85" s="31"/>
      <c r="NE85" s="31"/>
      <c r="NF85" s="31"/>
      <c r="NG85" s="31"/>
      <c r="NH85" s="31"/>
      <c r="NI85" s="31"/>
      <c r="NJ85" s="31"/>
      <c r="NK85" s="31"/>
      <c r="NL85" s="31"/>
      <c r="NM85" s="31"/>
      <c r="NN85" s="31"/>
      <c r="NO85" s="31"/>
      <c r="NP85" s="31"/>
      <c r="NQ85" s="31"/>
      <c r="NR85" s="31"/>
      <c r="NS85" s="31"/>
      <c r="NT85" s="31"/>
      <c r="NU85" s="31"/>
      <c r="NV85" s="31"/>
      <c r="NW85" s="31"/>
      <c r="NX85" s="31"/>
      <c r="NY85" s="31"/>
      <c r="NZ85" s="31"/>
      <c r="OA85" s="31"/>
      <c r="OB85" s="31"/>
      <c r="OC85" s="31"/>
      <c r="OD85" s="31"/>
      <c r="OE85" s="31"/>
      <c r="OF85" s="31"/>
      <c r="OG85" s="31"/>
      <c r="OH85" s="31"/>
      <c r="OI85" s="31"/>
      <c r="OJ85" s="31"/>
      <c r="OK85" s="31"/>
      <c r="OL85" s="31"/>
      <c r="OM85" s="31"/>
      <c r="ON85" s="31"/>
      <c r="OO85" s="31"/>
      <c r="OP85" s="31"/>
      <c r="OQ85" s="31"/>
      <c r="OR85" s="31"/>
      <c r="OS85" s="31"/>
      <c r="OT85" s="31"/>
      <c r="OU85" s="31"/>
      <c r="OV85" s="31"/>
      <c r="OW85" s="31"/>
      <c r="OX85" s="31"/>
      <c r="OY85" s="31"/>
      <c r="OZ85" s="31"/>
      <c r="PA85" s="31"/>
      <c r="PB85" s="31"/>
      <c r="PC85" s="31"/>
      <c r="PD85" s="31"/>
      <c r="PE85" s="31"/>
      <c r="PF85" s="31"/>
      <c r="PG85" s="31"/>
      <c r="PH85" s="31"/>
      <c r="PI85" s="31"/>
      <c r="PJ85" s="31"/>
      <c r="PK85" s="31"/>
      <c r="PL85" s="31"/>
      <c r="PM85" s="31"/>
      <c r="PN85" s="31"/>
      <c r="PO85" s="31"/>
      <c r="PP85" s="31"/>
      <c r="PQ85" s="31"/>
      <c r="PR85" s="31"/>
      <c r="PS85" s="31"/>
      <c r="PT85" s="31"/>
      <c r="PU85" s="31"/>
      <c r="PV85" s="31"/>
      <c r="PW85" s="31"/>
      <c r="PX85" s="31"/>
      <c r="PY85" s="31"/>
      <c r="PZ85" s="31"/>
      <c r="QA85" s="31"/>
      <c r="QB85" s="31"/>
      <c r="QC85" s="31"/>
    </row>
    <row r="86" spans="1:445">
      <c r="A86" s="36" t="s">
        <v>163</v>
      </c>
      <c r="B86" s="33" t="s">
        <v>45</v>
      </c>
      <c r="C86" s="33"/>
      <c r="D86" s="33" t="s">
        <v>92</v>
      </c>
      <c r="E86" s="33"/>
      <c r="F86" s="33">
        <v>550</v>
      </c>
      <c r="G86" s="33">
        <v>50</v>
      </c>
      <c r="H86" s="33"/>
      <c r="I86" s="33">
        <v>62</v>
      </c>
      <c r="J86" s="33">
        <v>62</v>
      </c>
      <c r="K86" s="33">
        <v>62</v>
      </c>
      <c r="L86" s="33">
        <v>62</v>
      </c>
      <c r="M86" s="33">
        <v>62</v>
      </c>
      <c r="N86" s="33">
        <v>62</v>
      </c>
      <c r="O86" s="33">
        <v>62</v>
      </c>
      <c r="P86" s="33">
        <v>66</v>
      </c>
      <c r="Q86" s="33"/>
      <c r="R86" s="33"/>
      <c r="S86" s="33"/>
      <c r="T86" s="20">
        <f t="shared" si="6"/>
        <v>550</v>
      </c>
      <c r="U86" s="20">
        <f t="shared" si="7"/>
        <v>0</v>
      </c>
      <c r="V86" s="34">
        <f t="shared" si="8"/>
        <v>1</v>
      </c>
      <c r="W86" s="37"/>
      <c r="X86" s="35" t="str">
        <f t="shared" si="9"/>
        <v/>
      </c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  <c r="DW86" s="31"/>
      <c r="DX86" s="31"/>
      <c r="DY86" s="31"/>
      <c r="DZ86" s="31"/>
      <c r="EA86" s="31"/>
      <c r="EB86" s="31"/>
      <c r="EC86" s="31"/>
      <c r="ED86" s="31"/>
      <c r="EE86" s="31"/>
      <c r="EF86" s="31"/>
      <c r="EG86" s="31"/>
      <c r="EH86" s="31"/>
      <c r="EI86" s="31"/>
      <c r="EJ86" s="31"/>
      <c r="EK86" s="31"/>
      <c r="EL86" s="31"/>
      <c r="EM86" s="31"/>
      <c r="EN86" s="31"/>
      <c r="EO86" s="31"/>
      <c r="EP86" s="31"/>
      <c r="EQ86" s="31"/>
      <c r="ER86" s="31"/>
      <c r="ES86" s="31"/>
      <c r="ET86" s="31"/>
      <c r="EU86" s="31"/>
      <c r="EV86" s="31"/>
      <c r="EW86" s="31"/>
      <c r="EX86" s="31"/>
      <c r="EY86" s="31"/>
      <c r="EZ86" s="31"/>
      <c r="FA86" s="31"/>
      <c r="FB86" s="31"/>
      <c r="FC86" s="31"/>
      <c r="FD86" s="31"/>
      <c r="FE86" s="31"/>
      <c r="FF86" s="31"/>
      <c r="FG86" s="31"/>
      <c r="FH86" s="31"/>
      <c r="FI86" s="31"/>
      <c r="FJ86" s="31"/>
      <c r="FK86" s="31"/>
      <c r="FL86" s="31"/>
      <c r="FM86" s="31"/>
      <c r="FN86" s="31"/>
      <c r="FO86" s="31"/>
      <c r="FP86" s="31"/>
      <c r="FQ86" s="31"/>
      <c r="FR86" s="31"/>
      <c r="FS86" s="31"/>
      <c r="FT86" s="31"/>
      <c r="FU86" s="31"/>
      <c r="FV86" s="31"/>
      <c r="FW86" s="31"/>
      <c r="FX86" s="31"/>
      <c r="FY86" s="31"/>
      <c r="FZ86" s="31"/>
      <c r="GA86" s="31"/>
      <c r="GB86" s="31"/>
      <c r="GC86" s="31"/>
      <c r="GD86" s="31"/>
      <c r="GE86" s="31"/>
      <c r="GF86" s="31"/>
      <c r="GG86" s="31"/>
      <c r="GH86" s="31"/>
      <c r="GI86" s="31"/>
      <c r="GJ86" s="31"/>
      <c r="GK86" s="31"/>
      <c r="GL86" s="31"/>
      <c r="GM86" s="31"/>
      <c r="GN86" s="31"/>
      <c r="GO86" s="31"/>
      <c r="GP86" s="31"/>
      <c r="GQ86" s="31"/>
      <c r="GR86" s="31"/>
      <c r="GS86" s="31"/>
      <c r="GT86" s="31"/>
      <c r="GU86" s="31"/>
      <c r="GV86" s="31"/>
      <c r="GW86" s="31"/>
      <c r="GX86" s="31"/>
      <c r="GY86" s="31"/>
      <c r="GZ86" s="31"/>
      <c r="HA86" s="31"/>
      <c r="HB86" s="31"/>
      <c r="HC86" s="31"/>
      <c r="HD86" s="31"/>
      <c r="HE86" s="31"/>
      <c r="HF86" s="31"/>
      <c r="HG86" s="31"/>
      <c r="HH86" s="31"/>
      <c r="HI86" s="31"/>
      <c r="HJ86" s="31"/>
      <c r="HK86" s="31"/>
      <c r="HL86" s="31"/>
      <c r="HM86" s="31"/>
      <c r="HN86" s="31"/>
      <c r="HO86" s="31"/>
      <c r="HP86" s="31"/>
      <c r="HQ86" s="31"/>
      <c r="HR86" s="31"/>
      <c r="HS86" s="31"/>
      <c r="HT86" s="31"/>
      <c r="HU86" s="31"/>
      <c r="HV86" s="31"/>
      <c r="HW86" s="31"/>
      <c r="HX86" s="31"/>
      <c r="HY86" s="31"/>
      <c r="HZ86" s="31"/>
      <c r="IA86" s="31"/>
      <c r="IB86" s="31"/>
      <c r="IC86" s="31"/>
      <c r="ID86" s="31"/>
      <c r="IE86" s="31"/>
      <c r="IF86" s="31"/>
      <c r="IG86" s="31"/>
      <c r="IH86" s="31"/>
      <c r="II86" s="31"/>
      <c r="IJ86" s="31"/>
      <c r="IK86" s="31"/>
      <c r="IL86" s="31"/>
      <c r="IM86" s="31"/>
      <c r="IN86" s="31"/>
      <c r="IO86" s="31"/>
      <c r="IP86" s="31"/>
      <c r="IQ86" s="31"/>
      <c r="IR86" s="31"/>
      <c r="IS86" s="31"/>
      <c r="IT86" s="31"/>
      <c r="IU86" s="31"/>
      <c r="IV86" s="31"/>
      <c r="IW86" s="31"/>
      <c r="IX86" s="31"/>
      <c r="IY86" s="31"/>
      <c r="IZ86" s="31"/>
      <c r="JA86" s="31"/>
      <c r="JB86" s="31"/>
      <c r="JC86" s="31"/>
      <c r="JD86" s="31"/>
      <c r="JE86" s="31"/>
      <c r="JF86" s="31"/>
      <c r="JG86" s="31"/>
      <c r="JH86" s="31"/>
      <c r="JI86" s="31"/>
      <c r="JJ86" s="31"/>
      <c r="JK86" s="31"/>
      <c r="JL86" s="31"/>
      <c r="JM86" s="31"/>
      <c r="JN86" s="31"/>
      <c r="JO86" s="31"/>
      <c r="JP86" s="31"/>
      <c r="JQ86" s="31"/>
      <c r="JR86" s="31"/>
      <c r="JS86" s="31"/>
      <c r="JT86" s="31"/>
      <c r="JU86" s="31"/>
      <c r="JV86" s="31"/>
      <c r="JW86" s="31"/>
      <c r="JX86" s="31"/>
      <c r="JY86" s="31"/>
      <c r="JZ86" s="31"/>
      <c r="KA86" s="31"/>
      <c r="KB86" s="31"/>
      <c r="KC86" s="31"/>
      <c r="KD86" s="31"/>
      <c r="KE86" s="31"/>
      <c r="KF86" s="31"/>
      <c r="KG86" s="31"/>
      <c r="KH86" s="31"/>
      <c r="KI86" s="31"/>
      <c r="KJ86" s="31"/>
      <c r="KK86" s="31"/>
      <c r="KL86" s="31"/>
      <c r="KM86" s="31"/>
      <c r="KN86" s="31"/>
      <c r="KO86" s="31"/>
      <c r="KP86" s="31"/>
      <c r="KQ86" s="31"/>
      <c r="KR86" s="31"/>
      <c r="KS86" s="31"/>
      <c r="KT86" s="31"/>
      <c r="KU86" s="31"/>
      <c r="KV86" s="31"/>
      <c r="KW86" s="31"/>
      <c r="KX86" s="31"/>
      <c r="KY86" s="31"/>
      <c r="KZ86" s="31"/>
      <c r="LA86" s="31"/>
      <c r="LB86" s="31"/>
      <c r="LC86" s="31"/>
      <c r="LD86" s="31"/>
      <c r="LE86" s="31"/>
      <c r="LF86" s="31"/>
      <c r="LG86" s="31"/>
      <c r="LH86" s="31"/>
      <c r="LI86" s="31"/>
      <c r="LJ86" s="31"/>
      <c r="LK86" s="31"/>
      <c r="LL86" s="31"/>
      <c r="LM86" s="31"/>
      <c r="LN86" s="31"/>
      <c r="LO86" s="31"/>
      <c r="LP86" s="31"/>
      <c r="LQ86" s="31"/>
      <c r="LR86" s="31"/>
      <c r="LS86" s="31"/>
      <c r="LT86" s="31"/>
      <c r="LU86" s="31"/>
      <c r="LV86" s="31"/>
      <c r="LW86" s="31"/>
      <c r="LX86" s="31"/>
      <c r="LY86" s="31"/>
      <c r="LZ86" s="31"/>
      <c r="MA86" s="31"/>
      <c r="MB86" s="31"/>
      <c r="MC86" s="31"/>
      <c r="MD86" s="31"/>
      <c r="ME86" s="31"/>
      <c r="MF86" s="31"/>
      <c r="MG86" s="31"/>
      <c r="MH86" s="31"/>
      <c r="MI86" s="31"/>
      <c r="MJ86" s="31"/>
      <c r="MK86" s="31"/>
      <c r="ML86" s="31"/>
      <c r="MM86" s="31"/>
      <c r="MN86" s="31"/>
      <c r="MO86" s="31"/>
      <c r="MP86" s="31"/>
      <c r="MQ86" s="31"/>
      <c r="MR86" s="31"/>
      <c r="MS86" s="31"/>
      <c r="MT86" s="31"/>
      <c r="MU86" s="31"/>
      <c r="MV86" s="31"/>
      <c r="MW86" s="31"/>
      <c r="MX86" s="31"/>
      <c r="MY86" s="31"/>
      <c r="MZ86" s="31"/>
      <c r="NA86" s="31"/>
      <c r="NB86" s="31"/>
      <c r="NC86" s="31"/>
      <c r="ND86" s="31"/>
      <c r="NE86" s="31"/>
      <c r="NF86" s="31"/>
      <c r="NG86" s="31"/>
      <c r="NH86" s="31"/>
      <c r="NI86" s="31"/>
      <c r="NJ86" s="31"/>
      <c r="NK86" s="31"/>
      <c r="NL86" s="31"/>
      <c r="NM86" s="31"/>
      <c r="NN86" s="31"/>
      <c r="NO86" s="31"/>
      <c r="NP86" s="31"/>
      <c r="NQ86" s="31"/>
      <c r="NR86" s="31"/>
      <c r="NS86" s="31"/>
      <c r="NT86" s="31"/>
      <c r="NU86" s="31"/>
      <c r="NV86" s="31"/>
      <c r="NW86" s="31"/>
      <c r="NX86" s="31"/>
      <c r="NY86" s="31"/>
      <c r="NZ86" s="31"/>
      <c r="OA86" s="31"/>
      <c r="OB86" s="31"/>
      <c r="OC86" s="31"/>
      <c r="OD86" s="31"/>
      <c r="OE86" s="31"/>
      <c r="OF86" s="31"/>
      <c r="OG86" s="31"/>
      <c r="OH86" s="31"/>
      <c r="OI86" s="31"/>
      <c r="OJ86" s="31"/>
      <c r="OK86" s="31"/>
      <c r="OL86" s="31"/>
      <c r="OM86" s="31"/>
      <c r="ON86" s="31"/>
      <c r="OO86" s="31"/>
      <c r="OP86" s="31"/>
      <c r="OQ86" s="31"/>
      <c r="OR86" s="31"/>
      <c r="OS86" s="31"/>
      <c r="OT86" s="31"/>
      <c r="OU86" s="31"/>
      <c r="OV86" s="31"/>
      <c r="OW86" s="31"/>
      <c r="OX86" s="31"/>
      <c r="OY86" s="31"/>
      <c r="OZ86" s="31"/>
      <c r="PA86" s="31"/>
      <c r="PB86" s="31"/>
      <c r="PC86" s="31"/>
      <c r="PD86" s="31"/>
      <c r="PE86" s="31"/>
      <c r="PF86" s="31"/>
      <c r="PG86" s="31"/>
      <c r="PH86" s="31"/>
      <c r="PI86" s="31"/>
      <c r="PJ86" s="31"/>
      <c r="PK86" s="31"/>
      <c r="PL86" s="31"/>
      <c r="PM86" s="31"/>
      <c r="PN86" s="31"/>
      <c r="PO86" s="31"/>
      <c r="PP86" s="31"/>
      <c r="PQ86" s="31"/>
      <c r="PR86" s="31"/>
      <c r="PS86" s="31"/>
      <c r="PT86" s="31"/>
      <c r="PU86" s="31"/>
      <c r="PV86" s="31"/>
      <c r="PW86" s="31"/>
      <c r="PX86" s="31"/>
      <c r="PY86" s="31"/>
      <c r="PZ86" s="31"/>
      <c r="QA86" s="31"/>
      <c r="QB86" s="31"/>
      <c r="QC86" s="31"/>
    </row>
    <row r="87" spans="1:445">
      <c r="A87" s="36" t="s">
        <v>164</v>
      </c>
      <c r="B87" s="33" t="s">
        <v>45</v>
      </c>
      <c r="C87" s="33">
        <v>85</v>
      </c>
      <c r="D87" s="33" t="s">
        <v>141</v>
      </c>
      <c r="E87" s="33"/>
      <c r="F87" s="33">
        <v>665</v>
      </c>
      <c r="G87" s="33">
        <v>65</v>
      </c>
      <c r="H87" s="33"/>
      <c r="I87" s="33">
        <v>75</v>
      </c>
      <c r="J87" s="33">
        <v>75</v>
      </c>
      <c r="K87" s="33">
        <v>75</v>
      </c>
      <c r="L87" s="33">
        <v>75</v>
      </c>
      <c r="M87" s="33">
        <v>75</v>
      </c>
      <c r="N87" s="33">
        <v>75</v>
      </c>
      <c r="O87" s="33">
        <v>75</v>
      </c>
      <c r="P87" s="33">
        <v>75</v>
      </c>
      <c r="Q87" s="33"/>
      <c r="R87" s="33"/>
      <c r="S87" s="33"/>
      <c r="T87" s="20">
        <f t="shared" si="6"/>
        <v>665</v>
      </c>
      <c r="U87" s="20">
        <f t="shared" si="7"/>
        <v>0</v>
      </c>
      <c r="V87" s="34">
        <f t="shared" si="8"/>
        <v>1</v>
      </c>
      <c r="W87" s="37"/>
      <c r="X87" s="35" t="str">
        <f t="shared" si="9"/>
        <v/>
      </c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  <c r="DW87" s="31"/>
      <c r="DX87" s="31"/>
      <c r="DY87" s="31"/>
      <c r="DZ87" s="31"/>
      <c r="EA87" s="31"/>
      <c r="EB87" s="31"/>
      <c r="EC87" s="31"/>
      <c r="ED87" s="31"/>
      <c r="EE87" s="31"/>
      <c r="EF87" s="31"/>
      <c r="EG87" s="31"/>
      <c r="EH87" s="31"/>
      <c r="EI87" s="31"/>
      <c r="EJ87" s="31"/>
      <c r="EK87" s="31"/>
      <c r="EL87" s="31"/>
      <c r="EM87" s="31"/>
      <c r="EN87" s="31"/>
      <c r="EO87" s="31"/>
      <c r="EP87" s="31"/>
      <c r="EQ87" s="31"/>
      <c r="ER87" s="31"/>
      <c r="ES87" s="31"/>
      <c r="ET87" s="31"/>
      <c r="EU87" s="31"/>
      <c r="EV87" s="31"/>
      <c r="EW87" s="31"/>
      <c r="EX87" s="31"/>
      <c r="EY87" s="31"/>
      <c r="EZ87" s="31"/>
      <c r="FA87" s="31"/>
      <c r="FB87" s="31"/>
      <c r="FC87" s="31"/>
      <c r="FD87" s="31"/>
      <c r="FE87" s="31"/>
      <c r="FF87" s="31"/>
      <c r="FG87" s="31"/>
      <c r="FH87" s="31"/>
      <c r="FI87" s="31"/>
      <c r="FJ87" s="31"/>
      <c r="FK87" s="31"/>
      <c r="FL87" s="31"/>
      <c r="FM87" s="31"/>
      <c r="FN87" s="31"/>
      <c r="FO87" s="31"/>
      <c r="FP87" s="31"/>
      <c r="FQ87" s="31"/>
      <c r="FR87" s="31"/>
      <c r="FS87" s="31"/>
      <c r="FT87" s="31"/>
      <c r="FU87" s="31"/>
      <c r="FV87" s="31"/>
      <c r="FW87" s="31"/>
      <c r="FX87" s="31"/>
      <c r="FY87" s="31"/>
      <c r="FZ87" s="31"/>
      <c r="GA87" s="31"/>
      <c r="GB87" s="31"/>
      <c r="GC87" s="31"/>
      <c r="GD87" s="31"/>
      <c r="GE87" s="31"/>
      <c r="GF87" s="31"/>
      <c r="GG87" s="31"/>
      <c r="GH87" s="31"/>
      <c r="GI87" s="31"/>
      <c r="GJ87" s="31"/>
      <c r="GK87" s="31"/>
      <c r="GL87" s="31"/>
      <c r="GM87" s="31"/>
      <c r="GN87" s="31"/>
      <c r="GO87" s="31"/>
      <c r="GP87" s="31"/>
      <c r="GQ87" s="31"/>
      <c r="GR87" s="31"/>
      <c r="GS87" s="31"/>
      <c r="GT87" s="31"/>
      <c r="GU87" s="31"/>
      <c r="GV87" s="31"/>
      <c r="GW87" s="31"/>
      <c r="GX87" s="31"/>
      <c r="GY87" s="31"/>
      <c r="GZ87" s="31"/>
      <c r="HA87" s="31"/>
      <c r="HB87" s="31"/>
      <c r="HC87" s="31"/>
      <c r="HD87" s="31"/>
      <c r="HE87" s="31"/>
      <c r="HF87" s="31"/>
      <c r="HG87" s="31"/>
      <c r="HH87" s="31"/>
      <c r="HI87" s="31"/>
      <c r="HJ87" s="31"/>
      <c r="HK87" s="31"/>
      <c r="HL87" s="31"/>
      <c r="HM87" s="31"/>
      <c r="HN87" s="31"/>
      <c r="HO87" s="31"/>
      <c r="HP87" s="31"/>
      <c r="HQ87" s="31"/>
      <c r="HR87" s="31"/>
      <c r="HS87" s="31"/>
      <c r="HT87" s="31"/>
      <c r="HU87" s="31"/>
      <c r="HV87" s="31"/>
      <c r="HW87" s="31"/>
      <c r="HX87" s="31"/>
      <c r="HY87" s="31"/>
      <c r="HZ87" s="31"/>
      <c r="IA87" s="31"/>
      <c r="IB87" s="31"/>
      <c r="IC87" s="31"/>
      <c r="ID87" s="31"/>
      <c r="IE87" s="31"/>
      <c r="IF87" s="31"/>
      <c r="IG87" s="31"/>
      <c r="IH87" s="31"/>
      <c r="II87" s="31"/>
      <c r="IJ87" s="31"/>
      <c r="IK87" s="31"/>
      <c r="IL87" s="31"/>
      <c r="IM87" s="31"/>
      <c r="IN87" s="31"/>
      <c r="IO87" s="31"/>
      <c r="IP87" s="31"/>
      <c r="IQ87" s="31"/>
      <c r="IR87" s="31"/>
      <c r="IS87" s="31"/>
      <c r="IT87" s="31"/>
      <c r="IU87" s="31"/>
      <c r="IV87" s="31"/>
      <c r="IW87" s="31"/>
      <c r="IX87" s="31"/>
      <c r="IY87" s="31"/>
      <c r="IZ87" s="31"/>
      <c r="JA87" s="31"/>
      <c r="JB87" s="31"/>
      <c r="JC87" s="31"/>
      <c r="JD87" s="31"/>
      <c r="JE87" s="31"/>
      <c r="JF87" s="31"/>
      <c r="JG87" s="31"/>
      <c r="JH87" s="31"/>
      <c r="JI87" s="31"/>
      <c r="JJ87" s="31"/>
      <c r="JK87" s="31"/>
      <c r="JL87" s="31"/>
      <c r="JM87" s="31"/>
      <c r="JN87" s="31"/>
      <c r="JO87" s="31"/>
      <c r="JP87" s="31"/>
      <c r="JQ87" s="31"/>
      <c r="JR87" s="31"/>
      <c r="JS87" s="31"/>
      <c r="JT87" s="31"/>
      <c r="JU87" s="31"/>
      <c r="JV87" s="31"/>
      <c r="JW87" s="31"/>
      <c r="JX87" s="31"/>
      <c r="JY87" s="31"/>
      <c r="JZ87" s="31"/>
      <c r="KA87" s="31"/>
      <c r="KB87" s="31"/>
      <c r="KC87" s="31"/>
      <c r="KD87" s="31"/>
      <c r="KE87" s="31"/>
      <c r="KF87" s="31"/>
      <c r="KG87" s="31"/>
      <c r="KH87" s="31"/>
      <c r="KI87" s="31"/>
      <c r="KJ87" s="31"/>
      <c r="KK87" s="31"/>
      <c r="KL87" s="31"/>
      <c r="KM87" s="31"/>
      <c r="KN87" s="31"/>
      <c r="KO87" s="31"/>
      <c r="KP87" s="31"/>
      <c r="KQ87" s="31"/>
      <c r="KR87" s="31"/>
      <c r="KS87" s="31"/>
      <c r="KT87" s="31"/>
      <c r="KU87" s="31"/>
      <c r="KV87" s="31"/>
      <c r="KW87" s="31"/>
      <c r="KX87" s="31"/>
      <c r="KY87" s="31"/>
      <c r="KZ87" s="31"/>
      <c r="LA87" s="31"/>
      <c r="LB87" s="31"/>
      <c r="LC87" s="31"/>
      <c r="LD87" s="31"/>
      <c r="LE87" s="31"/>
      <c r="LF87" s="31"/>
      <c r="LG87" s="31"/>
      <c r="LH87" s="31"/>
      <c r="LI87" s="31"/>
      <c r="LJ87" s="31"/>
      <c r="LK87" s="31"/>
      <c r="LL87" s="31"/>
      <c r="LM87" s="31"/>
      <c r="LN87" s="31"/>
      <c r="LO87" s="31"/>
      <c r="LP87" s="31"/>
      <c r="LQ87" s="31"/>
      <c r="LR87" s="31"/>
      <c r="LS87" s="31"/>
      <c r="LT87" s="31"/>
      <c r="LU87" s="31"/>
      <c r="LV87" s="31"/>
      <c r="LW87" s="31"/>
      <c r="LX87" s="31"/>
      <c r="LY87" s="31"/>
      <c r="LZ87" s="31"/>
      <c r="MA87" s="31"/>
      <c r="MB87" s="31"/>
      <c r="MC87" s="31"/>
      <c r="MD87" s="31"/>
      <c r="ME87" s="31"/>
      <c r="MF87" s="31"/>
      <c r="MG87" s="31"/>
      <c r="MH87" s="31"/>
      <c r="MI87" s="31"/>
      <c r="MJ87" s="31"/>
      <c r="MK87" s="31"/>
      <c r="ML87" s="31"/>
      <c r="MM87" s="31"/>
      <c r="MN87" s="31"/>
      <c r="MO87" s="31"/>
      <c r="MP87" s="31"/>
      <c r="MQ87" s="31"/>
      <c r="MR87" s="31"/>
      <c r="MS87" s="31"/>
      <c r="MT87" s="31"/>
      <c r="MU87" s="31"/>
      <c r="MV87" s="31"/>
      <c r="MW87" s="31"/>
      <c r="MX87" s="31"/>
      <c r="MY87" s="31"/>
      <c r="MZ87" s="31"/>
      <c r="NA87" s="31"/>
      <c r="NB87" s="31"/>
      <c r="NC87" s="31"/>
      <c r="ND87" s="31"/>
      <c r="NE87" s="31"/>
      <c r="NF87" s="31"/>
      <c r="NG87" s="31"/>
      <c r="NH87" s="31"/>
      <c r="NI87" s="31"/>
      <c r="NJ87" s="31"/>
      <c r="NK87" s="31"/>
      <c r="NL87" s="31"/>
      <c r="NM87" s="31"/>
      <c r="NN87" s="31"/>
      <c r="NO87" s="31"/>
      <c r="NP87" s="31"/>
      <c r="NQ87" s="31"/>
      <c r="NR87" s="31"/>
      <c r="NS87" s="31"/>
      <c r="NT87" s="31"/>
      <c r="NU87" s="31"/>
      <c r="NV87" s="31"/>
      <c r="NW87" s="31"/>
      <c r="NX87" s="31"/>
      <c r="NY87" s="31"/>
      <c r="NZ87" s="31"/>
      <c r="OA87" s="31"/>
      <c r="OB87" s="31"/>
      <c r="OC87" s="31"/>
      <c r="OD87" s="31"/>
      <c r="OE87" s="31"/>
      <c r="OF87" s="31"/>
      <c r="OG87" s="31"/>
      <c r="OH87" s="31"/>
      <c r="OI87" s="31"/>
      <c r="OJ87" s="31"/>
      <c r="OK87" s="31"/>
      <c r="OL87" s="31"/>
      <c r="OM87" s="31"/>
      <c r="ON87" s="31"/>
      <c r="OO87" s="31"/>
      <c r="OP87" s="31"/>
      <c r="OQ87" s="31"/>
      <c r="OR87" s="31"/>
      <c r="OS87" s="31"/>
      <c r="OT87" s="31"/>
      <c r="OU87" s="31"/>
      <c r="OV87" s="31"/>
      <c r="OW87" s="31"/>
      <c r="OX87" s="31"/>
      <c r="OY87" s="31"/>
      <c r="OZ87" s="31"/>
      <c r="PA87" s="31"/>
      <c r="PB87" s="31"/>
      <c r="PC87" s="31"/>
      <c r="PD87" s="31"/>
      <c r="PE87" s="31"/>
      <c r="PF87" s="31"/>
      <c r="PG87" s="31"/>
      <c r="PH87" s="31"/>
      <c r="PI87" s="31"/>
      <c r="PJ87" s="31"/>
      <c r="PK87" s="31"/>
      <c r="PL87" s="31"/>
      <c r="PM87" s="31"/>
      <c r="PN87" s="31"/>
      <c r="PO87" s="31"/>
      <c r="PP87" s="31"/>
      <c r="PQ87" s="31"/>
      <c r="PR87" s="31"/>
      <c r="PS87" s="31"/>
      <c r="PT87" s="31"/>
      <c r="PU87" s="31"/>
      <c r="PV87" s="31"/>
      <c r="PW87" s="31"/>
      <c r="PX87" s="31"/>
      <c r="PY87" s="31"/>
      <c r="PZ87" s="31"/>
      <c r="QA87" s="31"/>
      <c r="QB87" s="31"/>
      <c r="QC87" s="31"/>
    </row>
    <row r="88" spans="1:445">
      <c r="A88" s="36" t="s">
        <v>164</v>
      </c>
      <c r="B88" s="33" t="s">
        <v>45</v>
      </c>
      <c r="C88" s="33">
        <v>36</v>
      </c>
      <c r="D88" s="33" t="s">
        <v>193</v>
      </c>
      <c r="E88" s="33"/>
      <c r="F88" s="33">
        <v>400</v>
      </c>
      <c r="G88" s="33">
        <v>45</v>
      </c>
      <c r="H88" s="33"/>
      <c r="I88" s="33">
        <v>45</v>
      </c>
      <c r="J88" s="37">
        <v>59</v>
      </c>
      <c r="K88" s="33">
        <v>59</v>
      </c>
      <c r="L88" s="33">
        <v>59</v>
      </c>
      <c r="M88" s="33">
        <v>59</v>
      </c>
      <c r="N88" s="33">
        <v>59</v>
      </c>
      <c r="O88" s="33">
        <v>15</v>
      </c>
      <c r="P88" s="33"/>
      <c r="Q88" s="33"/>
      <c r="R88" s="33"/>
      <c r="S88" s="33"/>
      <c r="T88" s="20">
        <f t="shared" si="6"/>
        <v>400</v>
      </c>
      <c r="U88" s="20">
        <f t="shared" si="7"/>
        <v>0</v>
      </c>
      <c r="V88" s="34">
        <f t="shared" si="8"/>
        <v>1</v>
      </c>
      <c r="X88" s="35" t="str">
        <f t="shared" si="9"/>
        <v/>
      </c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  <c r="GU88" s="31"/>
      <c r="GV88" s="31"/>
      <c r="GW88" s="31"/>
      <c r="GX88" s="31"/>
      <c r="GY88" s="31"/>
      <c r="GZ88" s="31"/>
      <c r="HA88" s="31"/>
      <c r="HB88" s="31"/>
      <c r="HC88" s="31"/>
      <c r="HD88" s="31"/>
      <c r="HE88" s="31"/>
      <c r="HF88" s="31"/>
      <c r="HG88" s="31"/>
      <c r="HH88" s="31"/>
      <c r="HI88" s="31"/>
      <c r="HJ88" s="31"/>
      <c r="HK88" s="31"/>
      <c r="HL88" s="31"/>
      <c r="HM88" s="31"/>
      <c r="HN88" s="31"/>
      <c r="HO88" s="31"/>
      <c r="HP88" s="31"/>
      <c r="HQ88" s="31"/>
      <c r="HR88" s="31"/>
      <c r="HS88" s="31"/>
      <c r="HT88" s="31"/>
      <c r="HU88" s="31"/>
      <c r="HV88" s="31"/>
      <c r="HW88" s="31"/>
      <c r="HX88" s="31"/>
      <c r="HY88" s="31"/>
      <c r="HZ88" s="31"/>
      <c r="IA88" s="31"/>
      <c r="IB88" s="31"/>
      <c r="IC88" s="31"/>
      <c r="ID88" s="31"/>
      <c r="IE88" s="31"/>
      <c r="IF88" s="31"/>
      <c r="IG88" s="31"/>
      <c r="IH88" s="31"/>
      <c r="II88" s="31"/>
      <c r="IJ88" s="31"/>
      <c r="IK88" s="31"/>
      <c r="IL88" s="31"/>
      <c r="IM88" s="31"/>
      <c r="IN88" s="31"/>
      <c r="IO88" s="31"/>
      <c r="IP88" s="31"/>
      <c r="IQ88" s="31"/>
      <c r="IR88" s="31"/>
      <c r="IS88" s="31"/>
      <c r="IT88" s="31"/>
      <c r="IU88" s="31"/>
      <c r="IV88" s="31"/>
      <c r="IW88" s="31"/>
      <c r="IX88" s="31"/>
      <c r="IY88" s="31"/>
      <c r="IZ88" s="31"/>
      <c r="JA88" s="31"/>
      <c r="JB88" s="31"/>
      <c r="JC88" s="31"/>
      <c r="JD88" s="31"/>
      <c r="JE88" s="31"/>
      <c r="JF88" s="31"/>
      <c r="JG88" s="31"/>
      <c r="JH88" s="31"/>
      <c r="JI88" s="31"/>
      <c r="JJ88" s="31"/>
      <c r="JK88" s="31"/>
      <c r="JL88" s="31"/>
      <c r="JM88" s="31"/>
      <c r="JN88" s="31"/>
      <c r="JO88" s="31"/>
      <c r="JP88" s="31"/>
      <c r="JQ88" s="31"/>
      <c r="JR88" s="31"/>
      <c r="JS88" s="31"/>
      <c r="JT88" s="31"/>
      <c r="JU88" s="31"/>
      <c r="JV88" s="31"/>
      <c r="JW88" s="31"/>
      <c r="JX88" s="31"/>
      <c r="JY88" s="31"/>
      <c r="JZ88" s="31"/>
      <c r="KA88" s="31"/>
      <c r="KB88" s="31"/>
      <c r="KC88" s="31"/>
      <c r="KD88" s="31"/>
      <c r="KE88" s="31"/>
      <c r="KF88" s="31"/>
      <c r="KG88" s="31"/>
      <c r="KH88" s="31"/>
      <c r="KI88" s="31"/>
      <c r="KJ88" s="31"/>
      <c r="KK88" s="31"/>
      <c r="KL88" s="31"/>
      <c r="KM88" s="31"/>
      <c r="KN88" s="31"/>
      <c r="KO88" s="31"/>
      <c r="KP88" s="31"/>
      <c r="KQ88" s="31"/>
      <c r="KR88" s="31"/>
      <c r="KS88" s="31"/>
      <c r="KT88" s="31"/>
      <c r="KU88" s="31"/>
      <c r="KV88" s="31"/>
      <c r="KW88" s="31"/>
      <c r="KX88" s="31"/>
      <c r="KY88" s="31"/>
      <c r="KZ88" s="31"/>
      <c r="LA88" s="31"/>
      <c r="LB88" s="31"/>
      <c r="LC88" s="31"/>
      <c r="LD88" s="31"/>
      <c r="LE88" s="31"/>
      <c r="LF88" s="31"/>
      <c r="LG88" s="31"/>
      <c r="LH88" s="31"/>
      <c r="LI88" s="31"/>
      <c r="LJ88" s="31"/>
      <c r="LK88" s="31"/>
      <c r="LL88" s="31"/>
      <c r="LM88" s="31"/>
      <c r="LN88" s="31"/>
      <c r="LO88" s="31"/>
      <c r="LP88" s="31"/>
      <c r="LQ88" s="31"/>
      <c r="LR88" s="31"/>
      <c r="LS88" s="31"/>
      <c r="LT88" s="31"/>
      <c r="LU88" s="31"/>
      <c r="LV88" s="31"/>
      <c r="LW88" s="31"/>
      <c r="LX88" s="31"/>
      <c r="LY88" s="31"/>
      <c r="LZ88" s="31"/>
      <c r="MA88" s="31"/>
      <c r="MB88" s="31"/>
      <c r="MC88" s="31"/>
      <c r="MD88" s="31"/>
      <c r="ME88" s="31"/>
      <c r="MF88" s="31"/>
      <c r="MG88" s="31"/>
      <c r="MH88" s="31"/>
      <c r="MI88" s="31"/>
      <c r="MJ88" s="31"/>
      <c r="MK88" s="31"/>
      <c r="ML88" s="31"/>
      <c r="MM88" s="31"/>
      <c r="MN88" s="31"/>
      <c r="MO88" s="31"/>
      <c r="MP88" s="31"/>
      <c r="MQ88" s="31"/>
      <c r="MR88" s="31"/>
      <c r="MS88" s="31"/>
      <c r="MT88" s="31"/>
      <c r="MU88" s="31"/>
      <c r="MV88" s="31"/>
      <c r="MW88" s="31"/>
      <c r="MX88" s="31"/>
      <c r="MY88" s="31"/>
      <c r="MZ88" s="31"/>
      <c r="NA88" s="31"/>
      <c r="NB88" s="31"/>
      <c r="NC88" s="31"/>
      <c r="ND88" s="31"/>
      <c r="NE88" s="31"/>
      <c r="NF88" s="31"/>
      <c r="NG88" s="31"/>
      <c r="NH88" s="31"/>
      <c r="NI88" s="31"/>
      <c r="NJ88" s="31"/>
      <c r="NK88" s="31"/>
      <c r="NL88" s="31"/>
      <c r="NM88" s="31"/>
      <c r="NN88" s="31"/>
      <c r="NO88" s="31"/>
      <c r="NP88" s="31"/>
      <c r="NQ88" s="31"/>
      <c r="NR88" s="31"/>
      <c r="NS88" s="31"/>
      <c r="NT88" s="31"/>
      <c r="NU88" s="31"/>
      <c r="NV88" s="31"/>
      <c r="NW88" s="31"/>
      <c r="NX88" s="31"/>
      <c r="NY88" s="31"/>
      <c r="NZ88" s="31"/>
      <c r="OA88" s="31"/>
      <c r="OB88" s="31"/>
      <c r="OC88" s="31"/>
      <c r="OD88" s="31"/>
      <c r="OE88" s="31"/>
      <c r="OF88" s="31"/>
      <c r="OG88" s="31"/>
      <c r="OH88" s="31"/>
      <c r="OI88" s="31"/>
      <c r="OJ88" s="31"/>
      <c r="OK88" s="31"/>
      <c r="OL88" s="31"/>
      <c r="OM88" s="31"/>
      <c r="ON88" s="31"/>
      <c r="OO88" s="31"/>
      <c r="OP88" s="31"/>
      <c r="OQ88" s="31"/>
      <c r="OR88" s="31"/>
      <c r="OS88" s="31"/>
      <c r="OT88" s="31"/>
      <c r="OU88" s="31"/>
      <c r="OV88" s="31"/>
      <c r="OW88" s="31"/>
      <c r="OX88" s="31"/>
      <c r="OY88" s="31"/>
      <c r="OZ88" s="31"/>
      <c r="PA88" s="31"/>
      <c r="PB88" s="31"/>
      <c r="PC88" s="31"/>
      <c r="PD88" s="31"/>
      <c r="PE88" s="31"/>
      <c r="PF88" s="31"/>
      <c r="PG88" s="31"/>
      <c r="PH88" s="31"/>
      <c r="PI88" s="31"/>
      <c r="PJ88" s="31"/>
      <c r="PK88" s="31"/>
      <c r="PL88" s="31"/>
      <c r="PM88" s="31"/>
      <c r="PN88" s="31"/>
      <c r="PO88" s="31"/>
      <c r="PP88" s="31"/>
      <c r="PQ88" s="31"/>
      <c r="PR88" s="31"/>
      <c r="PS88" s="31"/>
      <c r="PT88" s="31"/>
      <c r="PU88" s="31"/>
      <c r="PV88" s="31"/>
      <c r="PW88" s="31"/>
      <c r="PX88" s="31"/>
      <c r="PY88" s="31"/>
      <c r="PZ88" s="31"/>
      <c r="QA88" s="31"/>
      <c r="QB88" s="31"/>
      <c r="QC88" s="31"/>
    </row>
    <row r="89" spans="1:445">
      <c r="A89" s="36" t="s">
        <v>831</v>
      </c>
      <c r="B89" s="33" t="s">
        <v>45</v>
      </c>
      <c r="C89" s="33">
        <v>80</v>
      </c>
      <c r="D89" s="33" t="s">
        <v>82</v>
      </c>
      <c r="E89" s="33"/>
      <c r="F89" s="33">
        <v>1000</v>
      </c>
      <c r="G89" s="33">
        <v>70</v>
      </c>
      <c r="H89" s="33"/>
      <c r="I89" s="33">
        <v>116</v>
      </c>
      <c r="J89" s="33">
        <v>116</v>
      </c>
      <c r="K89" s="33">
        <v>120</v>
      </c>
      <c r="L89" s="33">
        <v>120</v>
      </c>
      <c r="M89" s="33">
        <v>120</v>
      </c>
      <c r="N89" s="33">
        <v>120</v>
      </c>
      <c r="O89" s="33">
        <v>120</v>
      </c>
      <c r="P89" s="33">
        <v>98</v>
      </c>
      <c r="Q89" s="33"/>
      <c r="R89" s="33"/>
      <c r="S89" s="33"/>
      <c r="T89" s="20">
        <f t="shared" si="6"/>
        <v>1000</v>
      </c>
      <c r="U89" s="20">
        <f t="shared" si="7"/>
        <v>0</v>
      </c>
      <c r="V89" s="34">
        <f t="shared" si="8"/>
        <v>1</v>
      </c>
      <c r="W89" s="37"/>
      <c r="X89" s="35" t="str">
        <f t="shared" si="9"/>
        <v/>
      </c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  <c r="DW89" s="31"/>
      <c r="DX89" s="31"/>
      <c r="DY89" s="31"/>
      <c r="DZ89" s="31"/>
      <c r="EA89" s="31"/>
      <c r="EB89" s="31"/>
      <c r="EC89" s="31"/>
      <c r="ED89" s="31"/>
      <c r="EE89" s="31"/>
      <c r="EF89" s="31"/>
      <c r="EG89" s="31"/>
      <c r="EH89" s="31"/>
      <c r="EI89" s="31"/>
      <c r="EJ89" s="31"/>
      <c r="EK89" s="31"/>
      <c r="EL89" s="31"/>
      <c r="EM89" s="31"/>
      <c r="EN89" s="31"/>
      <c r="EO89" s="31"/>
      <c r="EP89" s="31"/>
      <c r="EQ89" s="31"/>
      <c r="ER89" s="31"/>
      <c r="ES89" s="31"/>
      <c r="ET89" s="31"/>
      <c r="EU89" s="31"/>
      <c r="EV89" s="31"/>
      <c r="EW89" s="31"/>
      <c r="EX89" s="31"/>
      <c r="EY89" s="31"/>
      <c r="EZ89" s="31"/>
      <c r="FA89" s="31"/>
      <c r="FB89" s="31"/>
      <c r="FC89" s="31"/>
      <c r="FD89" s="31"/>
      <c r="FE89" s="31"/>
      <c r="FF89" s="31"/>
      <c r="FG89" s="31"/>
      <c r="FH89" s="31"/>
      <c r="FI89" s="31"/>
      <c r="FJ89" s="31"/>
      <c r="FK89" s="31"/>
      <c r="FL89" s="31"/>
      <c r="FM89" s="31"/>
      <c r="FN89" s="31"/>
      <c r="FO89" s="31"/>
      <c r="FP89" s="31"/>
      <c r="FQ89" s="31"/>
      <c r="FR89" s="31"/>
      <c r="FS89" s="31"/>
      <c r="FT89" s="31"/>
      <c r="FU89" s="31"/>
      <c r="FV89" s="31"/>
      <c r="FW89" s="31"/>
      <c r="FX89" s="31"/>
      <c r="FY89" s="31"/>
      <c r="FZ89" s="31"/>
      <c r="GA89" s="31"/>
      <c r="GB89" s="31"/>
      <c r="GC89" s="31"/>
      <c r="GD89" s="31"/>
      <c r="GE89" s="31"/>
      <c r="GF89" s="31"/>
      <c r="GG89" s="31"/>
      <c r="GH89" s="31"/>
      <c r="GI89" s="31"/>
      <c r="GJ89" s="31"/>
      <c r="GK89" s="31"/>
      <c r="GL89" s="31"/>
      <c r="GM89" s="31"/>
      <c r="GN89" s="31"/>
      <c r="GO89" s="31"/>
      <c r="GP89" s="31"/>
      <c r="GQ89" s="31"/>
      <c r="GR89" s="31"/>
      <c r="GS89" s="31"/>
      <c r="GT89" s="31"/>
      <c r="GU89" s="31"/>
      <c r="GV89" s="31"/>
      <c r="GW89" s="31"/>
      <c r="GX89" s="31"/>
      <c r="GY89" s="31"/>
      <c r="GZ89" s="31"/>
      <c r="HA89" s="31"/>
      <c r="HB89" s="31"/>
      <c r="HC89" s="31"/>
      <c r="HD89" s="31"/>
      <c r="HE89" s="31"/>
      <c r="HF89" s="31"/>
      <c r="HG89" s="31"/>
      <c r="HH89" s="31"/>
      <c r="HI89" s="31"/>
      <c r="HJ89" s="31"/>
      <c r="HK89" s="31"/>
      <c r="HL89" s="31"/>
      <c r="HM89" s="31"/>
      <c r="HN89" s="31"/>
      <c r="HO89" s="31"/>
      <c r="HP89" s="31"/>
      <c r="HQ89" s="31"/>
      <c r="HR89" s="31"/>
      <c r="HS89" s="31"/>
      <c r="HT89" s="31"/>
      <c r="HU89" s="31"/>
      <c r="HV89" s="31"/>
      <c r="HW89" s="31"/>
      <c r="HX89" s="31"/>
      <c r="HY89" s="31"/>
      <c r="HZ89" s="31"/>
      <c r="IA89" s="31"/>
      <c r="IB89" s="31"/>
      <c r="IC89" s="31"/>
      <c r="ID89" s="31"/>
      <c r="IE89" s="31"/>
      <c r="IF89" s="31"/>
      <c r="IG89" s="31"/>
      <c r="IH89" s="31"/>
      <c r="II89" s="31"/>
      <c r="IJ89" s="31"/>
      <c r="IK89" s="31"/>
      <c r="IL89" s="31"/>
      <c r="IM89" s="31"/>
      <c r="IN89" s="31"/>
      <c r="IO89" s="31"/>
      <c r="IP89" s="31"/>
      <c r="IQ89" s="31"/>
      <c r="IR89" s="31"/>
      <c r="IS89" s="31"/>
      <c r="IT89" s="31"/>
      <c r="IU89" s="31"/>
      <c r="IV89" s="31"/>
      <c r="IW89" s="31"/>
      <c r="IX89" s="31"/>
      <c r="IY89" s="31"/>
      <c r="IZ89" s="31"/>
      <c r="JA89" s="31"/>
      <c r="JB89" s="31"/>
      <c r="JC89" s="31"/>
      <c r="JD89" s="31"/>
      <c r="JE89" s="31"/>
      <c r="JF89" s="31"/>
      <c r="JG89" s="31"/>
      <c r="JH89" s="31"/>
      <c r="JI89" s="31"/>
      <c r="JJ89" s="31"/>
      <c r="JK89" s="31"/>
      <c r="JL89" s="31"/>
      <c r="JM89" s="31"/>
      <c r="JN89" s="31"/>
      <c r="JO89" s="31"/>
      <c r="JP89" s="31"/>
      <c r="JQ89" s="31"/>
      <c r="JR89" s="31"/>
      <c r="JS89" s="31"/>
      <c r="JT89" s="31"/>
      <c r="JU89" s="31"/>
      <c r="JV89" s="31"/>
      <c r="JW89" s="31"/>
      <c r="JX89" s="31"/>
      <c r="JY89" s="31"/>
      <c r="JZ89" s="31"/>
      <c r="KA89" s="31"/>
      <c r="KB89" s="31"/>
      <c r="KC89" s="31"/>
      <c r="KD89" s="31"/>
      <c r="KE89" s="31"/>
      <c r="KF89" s="31"/>
      <c r="KG89" s="31"/>
      <c r="KH89" s="31"/>
      <c r="KI89" s="31"/>
      <c r="KJ89" s="31"/>
      <c r="KK89" s="31"/>
      <c r="KL89" s="31"/>
      <c r="KM89" s="31"/>
      <c r="KN89" s="31"/>
      <c r="KO89" s="31"/>
      <c r="KP89" s="31"/>
      <c r="KQ89" s="31"/>
      <c r="KR89" s="31"/>
      <c r="KS89" s="31"/>
      <c r="KT89" s="31"/>
      <c r="KU89" s="31"/>
      <c r="KV89" s="31"/>
      <c r="KW89" s="31"/>
      <c r="KX89" s="31"/>
      <c r="KY89" s="31"/>
      <c r="KZ89" s="31"/>
      <c r="LA89" s="31"/>
      <c r="LB89" s="31"/>
      <c r="LC89" s="31"/>
      <c r="LD89" s="31"/>
      <c r="LE89" s="31"/>
      <c r="LF89" s="31"/>
      <c r="LG89" s="31"/>
      <c r="LH89" s="31"/>
      <c r="LI89" s="31"/>
      <c r="LJ89" s="31"/>
      <c r="LK89" s="31"/>
      <c r="LL89" s="31"/>
      <c r="LM89" s="31"/>
      <c r="LN89" s="31"/>
      <c r="LO89" s="31"/>
      <c r="LP89" s="31"/>
      <c r="LQ89" s="31"/>
      <c r="LR89" s="31"/>
      <c r="LS89" s="31"/>
      <c r="LT89" s="31"/>
      <c r="LU89" s="31"/>
      <c r="LV89" s="31"/>
      <c r="LW89" s="31"/>
      <c r="LX89" s="31"/>
      <c r="LY89" s="31"/>
      <c r="LZ89" s="31"/>
      <c r="MA89" s="31"/>
      <c r="MB89" s="31"/>
      <c r="MC89" s="31"/>
      <c r="MD89" s="31"/>
      <c r="ME89" s="31"/>
      <c r="MF89" s="31"/>
      <c r="MG89" s="31"/>
      <c r="MH89" s="31"/>
      <c r="MI89" s="31"/>
      <c r="MJ89" s="31"/>
      <c r="MK89" s="31"/>
      <c r="ML89" s="31"/>
      <c r="MM89" s="31"/>
      <c r="MN89" s="31"/>
      <c r="MO89" s="31"/>
      <c r="MP89" s="31"/>
      <c r="MQ89" s="31"/>
      <c r="MR89" s="31"/>
      <c r="MS89" s="31"/>
      <c r="MT89" s="31"/>
      <c r="MU89" s="31"/>
      <c r="MV89" s="31"/>
      <c r="MW89" s="31"/>
      <c r="MX89" s="31"/>
      <c r="MY89" s="31"/>
      <c r="MZ89" s="31"/>
      <c r="NA89" s="31"/>
      <c r="NB89" s="31"/>
      <c r="NC89" s="31"/>
      <c r="ND89" s="31"/>
      <c r="NE89" s="31"/>
      <c r="NF89" s="31"/>
      <c r="NG89" s="31"/>
      <c r="NH89" s="31"/>
      <c r="NI89" s="31"/>
      <c r="NJ89" s="31"/>
      <c r="NK89" s="31"/>
      <c r="NL89" s="31"/>
      <c r="NM89" s="31"/>
      <c r="NN89" s="31"/>
      <c r="NO89" s="31"/>
      <c r="NP89" s="31"/>
      <c r="NQ89" s="31"/>
      <c r="NR89" s="31"/>
      <c r="NS89" s="31"/>
      <c r="NT89" s="31"/>
      <c r="NU89" s="31"/>
      <c r="NV89" s="31"/>
      <c r="NW89" s="31"/>
      <c r="NX89" s="31"/>
      <c r="NY89" s="31"/>
      <c r="NZ89" s="31"/>
      <c r="OA89" s="31"/>
      <c r="OB89" s="31"/>
      <c r="OC89" s="31"/>
      <c r="OD89" s="31"/>
      <c r="OE89" s="31"/>
      <c r="OF89" s="31"/>
      <c r="OG89" s="31"/>
      <c r="OH89" s="31"/>
      <c r="OI89" s="31"/>
      <c r="OJ89" s="31"/>
      <c r="OK89" s="31"/>
      <c r="OL89" s="31"/>
      <c r="OM89" s="31"/>
      <c r="ON89" s="31"/>
      <c r="OO89" s="31"/>
      <c r="OP89" s="31"/>
      <c r="OQ89" s="31"/>
      <c r="OR89" s="31"/>
      <c r="OS89" s="31"/>
      <c r="OT89" s="31"/>
      <c r="OU89" s="31"/>
      <c r="OV89" s="31"/>
      <c r="OW89" s="31"/>
      <c r="OX89" s="31"/>
      <c r="OY89" s="31"/>
      <c r="OZ89" s="31"/>
      <c r="PA89" s="31"/>
      <c r="PB89" s="31"/>
      <c r="PC89" s="31"/>
      <c r="PD89" s="31"/>
      <c r="PE89" s="31"/>
      <c r="PF89" s="31"/>
      <c r="PG89" s="31"/>
      <c r="PH89" s="31"/>
      <c r="PI89" s="31"/>
      <c r="PJ89" s="31"/>
      <c r="PK89" s="31"/>
      <c r="PL89" s="31"/>
      <c r="PM89" s="31"/>
      <c r="PN89" s="31"/>
      <c r="PO89" s="31"/>
      <c r="PP89" s="31"/>
      <c r="PQ89" s="31"/>
      <c r="PR89" s="31"/>
      <c r="PS89" s="31"/>
      <c r="PT89" s="31"/>
      <c r="PU89" s="31"/>
      <c r="PV89" s="31"/>
      <c r="PW89" s="31"/>
      <c r="PX89" s="31"/>
      <c r="PY89" s="31"/>
      <c r="PZ89" s="31"/>
      <c r="QA89" s="31"/>
      <c r="QB89" s="31"/>
      <c r="QC89" s="31"/>
    </row>
    <row r="90" spans="1:445">
      <c r="A90" s="36" t="s">
        <v>1278</v>
      </c>
      <c r="B90" s="33" t="s">
        <v>27</v>
      </c>
      <c r="C90" s="33">
        <v>55</v>
      </c>
      <c r="D90" s="33" t="s">
        <v>31</v>
      </c>
      <c r="E90" s="33"/>
      <c r="F90" s="33">
        <v>400</v>
      </c>
      <c r="G90" s="33">
        <v>50</v>
      </c>
      <c r="H90" s="33"/>
      <c r="I90" s="33">
        <v>44</v>
      </c>
      <c r="J90" s="37">
        <v>44</v>
      </c>
      <c r="K90" s="33">
        <v>44</v>
      </c>
      <c r="L90" s="33">
        <v>44</v>
      </c>
      <c r="M90" s="33">
        <v>44</v>
      </c>
      <c r="N90" s="33">
        <v>44</v>
      </c>
      <c r="O90" s="33">
        <v>44</v>
      </c>
      <c r="P90" s="33">
        <v>44</v>
      </c>
      <c r="Q90" s="33"/>
      <c r="R90" s="33"/>
      <c r="S90" s="33"/>
      <c r="T90" s="20">
        <f t="shared" si="6"/>
        <v>402</v>
      </c>
      <c r="U90" s="20">
        <f t="shared" si="7"/>
        <v>-2</v>
      </c>
      <c r="V90" s="34">
        <f t="shared" si="8"/>
        <v>1.0049999999999999</v>
      </c>
      <c r="W90" s="37"/>
      <c r="X90" s="35" t="str">
        <f t="shared" si="9"/>
        <v/>
      </c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  <c r="DW90" s="31"/>
      <c r="DX90" s="31"/>
      <c r="DY90" s="31"/>
      <c r="DZ90" s="31"/>
      <c r="EA90" s="31"/>
      <c r="EB90" s="31"/>
      <c r="EC90" s="31"/>
      <c r="ED90" s="31"/>
      <c r="EE90" s="31"/>
      <c r="EF90" s="31"/>
      <c r="EG90" s="31"/>
      <c r="EH90" s="31"/>
      <c r="EI90" s="31"/>
      <c r="EJ90" s="31"/>
      <c r="EK90" s="31"/>
      <c r="EL90" s="31"/>
      <c r="EM90" s="31"/>
      <c r="EN90" s="31"/>
      <c r="EO90" s="31"/>
      <c r="EP90" s="31"/>
      <c r="EQ90" s="31"/>
      <c r="ER90" s="31"/>
      <c r="ES90" s="31"/>
      <c r="ET90" s="31"/>
      <c r="EU90" s="31"/>
      <c r="EV90" s="31"/>
      <c r="EW90" s="31"/>
      <c r="EX90" s="31"/>
      <c r="EY90" s="31"/>
      <c r="EZ90" s="31"/>
      <c r="FA90" s="31"/>
      <c r="FB90" s="31"/>
      <c r="FC90" s="31"/>
      <c r="FD90" s="31"/>
      <c r="FE90" s="31"/>
      <c r="FF90" s="31"/>
      <c r="FG90" s="31"/>
      <c r="FH90" s="31"/>
      <c r="FI90" s="31"/>
      <c r="FJ90" s="31"/>
      <c r="FK90" s="31"/>
      <c r="FL90" s="31"/>
      <c r="FM90" s="31"/>
      <c r="FN90" s="31"/>
      <c r="FO90" s="31"/>
      <c r="FP90" s="31"/>
      <c r="FQ90" s="31"/>
      <c r="FR90" s="31"/>
      <c r="FS90" s="31"/>
      <c r="FT90" s="31"/>
      <c r="FU90" s="31"/>
      <c r="FV90" s="31"/>
      <c r="FW90" s="31"/>
      <c r="FX90" s="31"/>
      <c r="FY90" s="31"/>
      <c r="FZ90" s="31"/>
      <c r="GA90" s="31"/>
      <c r="GB90" s="31"/>
      <c r="GC90" s="31"/>
      <c r="GD90" s="31"/>
      <c r="GE90" s="31"/>
      <c r="GF90" s="31"/>
      <c r="GG90" s="31"/>
      <c r="GH90" s="31"/>
      <c r="GI90" s="31"/>
      <c r="GJ90" s="31"/>
      <c r="GK90" s="31"/>
      <c r="GL90" s="31"/>
      <c r="GM90" s="31"/>
      <c r="GN90" s="31"/>
      <c r="GO90" s="31"/>
      <c r="GP90" s="31"/>
      <c r="GQ90" s="31"/>
      <c r="GR90" s="31"/>
      <c r="GS90" s="31"/>
      <c r="GT90" s="31"/>
      <c r="GU90" s="31"/>
      <c r="GV90" s="31"/>
      <c r="GW90" s="31"/>
      <c r="GX90" s="31"/>
      <c r="GY90" s="31"/>
      <c r="GZ90" s="31"/>
      <c r="HA90" s="31"/>
      <c r="HB90" s="31"/>
      <c r="HC90" s="31"/>
      <c r="HD90" s="31"/>
      <c r="HE90" s="31"/>
      <c r="HF90" s="31"/>
      <c r="HG90" s="31"/>
      <c r="HH90" s="31"/>
      <c r="HI90" s="31"/>
      <c r="HJ90" s="31"/>
      <c r="HK90" s="31"/>
      <c r="HL90" s="31"/>
      <c r="HM90" s="31"/>
      <c r="HN90" s="31"/>
      <c r="HO90" s="31"/>
      <c r="HP90" s="31"/>
      <c r="HQ90" s="31"/>
      <c r="HR90" s="31"/>
      <c r="HS90" s="31"/>
      <c r="HT90" s="31"/>
      <c r="HU90" s="31"/>
      <c r="HV90" s="31"/>
      <c r="HW90" s="31"/>
      <c r="HX90" s="31"/>
      <c r="HY90" s="31"/>
      <c r="HZ90" s="31"/>
      <c r="IA90" s="31"/>
      <c r="IB90" s="31"/>
      <c r="IC90" s="31"/>
      <c r="ID90" s="31"/>
      <c r="IE90" s="31"/>
      <c r="IF90" s="31"/>
      <c r="IG90" s="31"/>
      <c r="IH90" s="31"/>
      <c r="II90" s="31"/>
      <c r="IJ90" s="31"/>
      <c r="IK90" s="31"/>
      <c r="IL90" s="31"/>
      <c r="IM90" s="31"/>
      <c r="IN90" s="31"/>
      <c r="IO90" s="31"/>
      <c r="IP90" s="31"/>
      <c r="IQ90" s="31"/>
      <c r="IR90" s="31"/>
      <c r="IS90" s="31"/>
      <c r="IT90" s="31"/>
      <c r="IU90" s="31"/>
      <c r="IV90" s="31"/>
      <c r="IW90" s="31"/>
      <c r="IX90" s="31"/>
      <c r="IY90" s="31"/>
      <c r="IZ90" s="31"/>
      <c r="JA90" s="31"/>
      <c r="JB90" s="31"/>
      <c r="JC90" s="31"/>
      <c r="JD90" s="31"/>
      <c r="JE90" s="31"/>
      <c r="JF90" s="31"/>
      <c r="JG90" s="31"/>
      <c r="JH90" s="31"/>
      <c r="JI90" s="31"/>
      <c r="JJ90" s="31"/>
      <c r="JK90" s="31"/>
      <c r="JL90" s="31"/>
      <c r="JM90" s="31"/>
      <c r="JN90" s="31"/>
      <c r="JO90" s="31"/>
      <c r="JP90" s="31"/>
      <c r="JQ90" s="31"/>
      <c r="JR90" s="31"/>
      <c r="JS90" s="31"/>
      <c r="JT90" s="31"/>
      <c r="JU90" s="31"/>
      <c r="JV90" s="31"/>
      <c r="JW90" s="31"/>
      <c r="JX90" s="31"/>
      <c r="JY90" s="31"/>
      <c r="JZ90" s="31"/>
      <c r="KA90" s="31"/>
      <c r="KB90" s="31"/>
      <c r="KC90" s="31"/>
      <c r="KD90" s="31"/>
      <c r="KE90" s="31"/>
      <c r="KF90" s="31"/>
      <c r="KG90" s="31"/>
      <c r="KH90" s="31"/>
      <c r="KI90" s="31"/>
      <c r="KJ90" s="31"/>
      <c r="KK90" s="31"/>
      <c r="KL90" s="31"/>
      <c r="KM90" s="31"/>
      <c r="KN90" s="31"/>
      <c r="KO90" s="31"/>
      <c r="KP90" s="31"/>
      <c r="KQ90" s="31"/>
      <c r="KR90" s="31"/>
      <c r="KS90" s="31"/>
      <c r="KT90" s="31"/>
      <c r="KU90" s="31"/>
      <c r="KV90" s="31"/>
      <c r="KW90" s="31"/>
      <c r="KX90" s="31"/>
      <c r="KY90" s="31"/>
      <c r="KZ90" s="31"/>
      <c r="LA90" s="31"/>
      <c r="LB90" s="31"/>
      <c r="LC90" s="31"/>
      <c r="LD90" s="31"/>
      <c r="LE90" s="31"/>
      <c r="LF90" s="31"/>
      <c r="LG90" s="31"/>
      <c r="LH90" s="31"/>
      <c r="LI90" s="31"/>
      <c r="LJ90" s="31"/>
      <c r="LK90" s="31"/>
      <c r="LL90" s="31"/>
      <c r="LM90" s="31"/>
      <c r="LN90" s="31"/>
      <c r="LO90" s="31"/>
      <c r="LP90" s="31"/>
      <c r="LQ90" s="31"/>
      <c r="LR90" s="31"/>
      <c r="LS90" s="31"/>
      <c r="LT90" s="31"/>
      <c r="LU90" s="31"/>
      <c r="LV90" s="31"/>
      <c r="LW90" s="31"/>
      <c r="LX90" s="31"/>
      <c r="LY90" s="31"/>
      <c r="LZ90" s="31"/>
      <c r="MA90" s="31"/>
      <c r="MB90" s="31"/>
      <c r="MC90" s="31"/>
      <c r="MD90" s="31"/>
      <c r="ME90" s="31"/>
      <c r="MF90" s="31"/>
      <c r="MG90" s="31"/>
      <c r="MH90" s="31"/>
      <c r="MI90" s="31"/>
      <c r="MJ90" s="31"/>
      <c r="MK90" s="31"/>
      <c r="ML90" s="31"/>
      <c r="MM90" s="31"/>
      <c r="MN90" s="31"/>
      <c r="MO90" s="31"/>
      <c r="MP90" s="31"/>
      <c r="MQ90" s="31"/>
      <c r="MR90" s="31"/>
      <c r="MS90" s="31"/>
      <c r="MT90" s="31"/>
      <c r="MU90" s="31"/>
      <c r="MV90" s="31"/>
      <c r="MW90" s="31"/>
      <c r="MX90" s="31"/>
      <c r="MY90" s="31"/>
      <c r="MZ90" s="31"/>
      <c r="NA90" s="31"/>
      <c r="NB90" s="31"/>
      <c r="NC90" s="31"/>
      <c r="ND90" s="31"/>
      <c r="NE90" s="31"/>
      <c r="NF90" s="31"/>
      <c r="NG90" s="31"/>
      <c r="NH90" s="31"/>
      <c r="NI90" s="31"/>
      <c r="NJ90" s="31"/>
      <c r="NK90" s="31"/>
      <c r="NL90" s="31"/>
      <c r="NM90" s="31"/>
      <c r="NN90" s="31"/>
      <c r="NO90" s="31"/>
      <c r="NP90" s="31"/>
      <c r="NQ90" s="31"/>
      <c r="NR90" s="31"/>
      <c r="NS90" s="31"/>
      <c r="NT90" s="31"/>
      <c r="NU90" s="31"/>
      <c r="NV90" s="31"/>
      <c r="NW90" s="31"/>
      <c r="NX90" s="31"/>
      <c r="NY90" s="31"/>
      <c r="NZ90" s="31"/>
      <c r="OA90" s="31"/>
      <c r="OB90" s="31"/>
      <c r="OC90" s="31"/>
      <c r="OD90" s="31"/>
      <c r="OE90" s="31"/>
      <c r="OF90" s="31"/>
      <c r="OG90" s="31"/>
      <c r="OH90" s="31"/>
      <c r="OI90" s="31"/>
      <c r="OJ90" s="31"/>
      <c r="OK90" s="31"/>
      <c r="OL90" s="31"/>
      <c r="OM90" s="31"/>
      <c r="ON90" s="31"/>
      <c r="OO90" s="31"/>
      <c r="OP90" s="31"/>
      <c r="OQ90" s="31"/>
      <c r="OR90" s="31"/>
      <c r="OS90" s="31"/>
      <c r="OT90" s="31"/>
      <c r="OU90" s="31"/>
      <c r="OV90" s="31"/>
      <c r="OW90" s="31"/>
      <c r="OX90" s="31"/>
      <c r="OY90" s="31"/>
      <c r="OZ90" s="31"/>
      <c r="PA90" s="31"/>
      <c r="PB90" s="31"/>
      <c r="PC90" s="31"/>
      <c r="PD90" s="31"/>
      <c r="PE90" s="31"/>
      <c r="PF90" s="31"/>
      <c r="PG90" s="31"/>
      <c r="PH90" s="31"/>
      <c r="PI90" s="31"/>
      <c r="PJ90" s="31"/>
      <c r="PK90" s="31"/>
      <c r="PL90" s="31"/>
      <c r="PM90" s="31"/>
      <c r="PN90" s="31"/>
      <c r="PO90" s="31"/>
      <c r="PP90" s="31"/>
      <c r="PQ90" s="31"/>
      <c r="PR90" s="31"/>
      <c r="PS90" s="31"/>
      <c r="PT90" s="31"/>
      <c r="PU90" s="31"/>
      <c r="PV90" s="31"/>
      <c r="PW90" s="31"/>
      <c r="PX90" s="31"/>
      <c r="PY90" s="31"/>
      <c r="PZ90" s="31"/>
      <c r="QA90" s="31"/>
      <c r="QB90" s="31"/>
      <c r="QC90" s="31"/>
    </row>
    <row r="91" spans="1:445" s="44" customFormat="1">
      <c r="A91" s="36" t="s">
        <v>709</v>
      </c>
      <c r="B91" s="33" t="s">
        <v>27</v>
      </c>
      <c r="C91" s="33">
        <v>55</v>
      </c>
      <c r="D91" s="33" t="s">
        <v>33</v>
      </c>
      <c r="E91" s="33"/>
      <c r="F91" s="33">
        <v>425</v>
      </c>
      <c r="G91" s="33">
        <v>65</v>
      </c>
      <c r="H91" s="33"/>
      <c r="I91" s="33">
        <v>45</v>
      </c>
      <c r="J91" s="33">
        <v>45</v>
      </c>
      <c r="K91" s="33">
        <v>45</v>
      </c>
      <c r="L91" s="33">
        <v>45</v>
      </c>
      <c r="M91" s="33">
        <v>45</v>
      </c>
      <c r="N91" s="33">
        <v>45</v>
      </c>
      <c r="O91" s="33">
        <v>45</v>
      </c>
      <c r="P91" s="33">
        <v>45</v>
      </c>
      <c r="Q91" s="33"/>
      <c r="R91" s="33"/>
      <c r="S91" s="33"/>
      <c r="T91" s="20">
        <f t="shared" si="6"/>
        <v>425</v>
      </c>
      <c r="U91" s="20">
        <f t="shared" si="7"/>
        <v>0</v>
      </c>
      <c r="V91" s="34">
        <f t="shared" si="8"/>
        <v>1</v>
      </c>
      <c r="W91" s="37"/>
      <c r="X91" s="35" t="str">
        <f t="shared" si="9"/>
        <v/>
      </c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  <c r="DW91" s="31"/>
      <c r="DX91" s="31"/>
      <c r="DY91" s="31"/>
      <c r="DZ91" s="31"/>
      <c r="EA91" s="31"/>
      <c r="EB91" s="31"/>
      <c r="EC91" s="31"/>
      <c r="ED91" s="31"/>
      <c r="EE91" s="31"/>
      <c r="EF91" s="31"/>
      <c r="EG91" s="31"/>
      <c r="EH91" s="31"/>
      <c r="EI91" s="31"/>
      <c r="EJ91" s="31"/>
      <c r="EK91" s="31"/>
      <c r="EL91" s="31"/>
      <c r="EM91" s="31"/>
      <c r="EN91" s="31"/>
      <c r="EO91" s="31"/>
      <c r="EP91" s="31"/>
      <c r="EQ91" s="31"/>
      <c r="ER91" s="31"/>
      <c r="ES91" s="31"/>
      <c r="ET91" s="31"/>
      <c r="EU91" s="31"/>
      <c r="EV91" s="31"/>
      <c r="EW91" s="31"/>
      <c r="EX91" s="31"/>
      <c r="EY91" s="31"/>
      <c r="EZ91" s="31"/>
      <c r="FA91" s="31"/>
      <c r="FB91" s="31"/>
      <c r="FC91" s="31"/>
      <c r="FD91" s="31"/>
      <c r="FE91" s="31"/>
      <c r="FF91" s="31"/>
      <c r="FG91" s="31"/>
      <c r="FH91" s="31"/>
      <c r="FI91" s="31"/>
      <c r="FJ91" s="31"/>
      <c r="FK91" s="31"/>
      <c r="FL91" s="31"/>
      <c r="FM91" s="31"/>
      <c r="FN91" s="31"/>
      <c r="FO91" s="31"/>
      <c r="FP91" s="31"/>
      <c r="FQ91" s="31"/>
      <c r="FR91" s="31"/>
      <c r="FS91" s="31"/>
      <c r="FT91" s="31"/>
      <c r="FU91" s="31"/>
      <c r="FV91" s="31"/>
      <c r="FW91" s="31"/>
      <c r="FX91" s="31"/>
      <c r="FY91" s="31"/>
      <c r="FZ91" s="31"/>
      <c r="GA91" s="31"/>
      <c r="GB91" s="31"/>
      <c r="GC91" s="31"/>
      <c r="GD91" s="31"/>
      <c r="GE91" s="31"/>
      <c r="GF91" s="31"/>
      <c r="GG91" s="31"/>
      <c r="GH91" s="31"/>
      <c r="GI91" s="31"/>
      <c r="GJ91" s="31"/>
      <c r="GK91" s="31"/>
      <c r="GL91" s="31"/>
      <c r="GM91" s="31"/>
      <c r="GN91" s="31"/>
      <c r="GO91" s="31"/>
      <c r="GP91" s="31"/>
      <c r="GQ91" s="31"/>
      <c r="GR91" s="31"/>
      <c r="GS91" s="31"/>
      <c r="GT91" s="31"/>
      <c r="GU91" s="31"/>
      <c r="GV91" s="31"/>
      <c r="GW91" s="31"/>
      <c r="GX91" s="31"/>
      <c r="GY91" s="31"/>
      <c r="GZ91" s="31"/>
      <c r="HA91" s="31"/>
      <c r="HB91" s="31"/>
      <c r="HC91" s="31"/>
      <c r="HD91" s="31"/>
      <c r="HE91" s="31"/>
      <c r="HF91" s="31"/>
      <c r="HG91" s="31"/>
      <c r="HH91" s="31"/>
      <c r="HI91" s="31"/>
      <c r="HJ91" s="31"/>
      <c r="HK91" s="31"/>
      <c r="HL91" s="31"/>
      <c r="HM91" s="31"/>
      <c r="HN91" s="31"/>
      <c r="HO91" s="31"/>
      <c r="HP91" s="31"/>
      <c r="HQ91" s="31"/>
      <c r="HR91" s="31"/>
      <c r="HS91" s="31"/>
      <c r="HT91" s="31"/>
      <c r="HU91" s="31"/>
      <c r="HV91" s="31"/>
      <c r="HW91" s="31"/>
      <c r="HX91" s="31"/>
      <c r="HY91" s="31"/>
      <c r="HZ91" s="31"/>
      <c r="IA91" s="31"/>
      <c r="IB91" s="31"/>
      <c r="IC91" s="31"/>
      <c r="ID91" s="31"/>
      <c r="IE91" s="31"/>
      <c r="IF91" s="31"/>
      <c r="IG91" s="31"/>
      <c r="IH91" s="31"/>
      <c r="II91" s="31"/>
      <c r="IJ91" s="31"/>
      <c r="IK91" s="31"/>
      <c r="IL91" s="31"/>
      <c r="IM91" s="31"/>
      <c r="IN91" s="31"/>
      <c r="IO91" s="31"/>
      <c r="IP91" s="31"/>
      <c r="IQ91" s="31"/>
      <c r="IR91" s="31"/>
      <c r="IS91" s="31"/>
      <c r="IT91" s="31"/>
      <c r="IU91" s="31"/>
      <c r="IV91" s="31"/>
      <c r="IW91" s="31"/>
      <c r="IX91" s="31"/>
      <c r="IY91" s="31"/>
      <c r="IZ91" s="31"/>
      <c r="JA91" s="31"/>
      <c r="JB91" s="31"/>
      <c r="JC91" s="31"/>
      <c r="JD91" s="31"/>
      <c r="JE91" s="31"/>
      <c r="JF91" s="31"/>
      <c r="JG91" s="31"/>
      <c r="JH91" s="31"/>
      <c r="JI91" s="31"/>
      <c r="JJ91" s="31"/>
      <c r="JK91" s="31"/>
      <c r="JL91" s="31"/>
      <c r="JM91" s="31"/>
      <c r="JN91" s="31"/>
      <c r="JO91" s="31"/>
      <c r="JP91" s="31"/>
      <c r="JQ91" s="31"/>
      <c r="JR91" s="31"/>
      <c r="JS91" s="31"/>
      <c r="JT91" s="31"/>
      <c r="JU91" s="31"/>
      <c r="JV91" s="31"/>
      <c r="JW91" s="31"/>
      <c r="JX91" s="31"/>
      <c r="JY91" s="31"/>
      <c r="JZ91" s="31"/>
      <c r="KA91" s="31"/>
      <c r="KB91" s="31"/>
      <c r="KC91" s="31"/>
      <c r="KD91" s="31"/>
      <c r="KE91" s="31"/>
      <c r="KF91" s="31"/>
      <c r="KG91" s="31"/>
      <c r="KH91" s="31"/>
      <c r="KI91" s="31"/>
      <c r="KJ91" s="31"/>
      <c r="KK91" s="31"/>
      <c r="KL91" s="31"/>
      <c r="KM91" s="31"/>
      <c r="KN91" s="31"/>
      <c r="KO91" s="31"/>
      <c r="KP91" s="31"/>
      <c r="KQ91" s="31"/>
      <c r="KR91" s="31"/>
      <c r="KS91" s="31"/>
      <c r="KT91" s="31"/>
      <c r="KU91" s="31"/>
      <c r="KV91" s="31"/>
      <c r="KW91" s="31"/>
      <c r="KX91" s="31"/>
      <c r="KY91" s="31"/>
      <c r="KZ91" s="31"/>
      <c r="LA91" s="31"/>
      <c r="LB91" s="31"/>
      <c r="LC91" s="31"/>
      <c r="LD91" s="31"/>
      <c r="LE91" s="31"/>
      <c r="LF91" s="31"/>
      <c r="LG91" s="31"/>
      <c r="LH91" s="31"/>
      <c r="LI91" s="31"/>
      <c r="LJ91" s="31"/>
      <c r="LK91" s="31"/>
      <c r="LL91" s="31"/>
      <c r="LM91" s="31"/>
      <c r="LN91" s="31"/>
      <c r="LO91" s="31"/>
      <c r="LP91" s="31"/>
      <c r="LQ91" s="31"/>
      <c r="LR91" s="31"/>
      <c r="LS91" s="31"/>
      <c r="LT91" s="31"/>
      <c r="LU91" s="31"/>
      <c r="LV91" s="31"/>
      <c r="LW91" s="31"/>
      <c r="LX91" s="31"/>
      <c r="LY91" s="31"/>
      <c r="LZ91" s="31"/>
      <c r="MA91" s="31"/>
      <c r="MB91" s="31"/>
      <c r="MC91" s="31"/>
      <c r="MD91" s="31"/>
      <c r="ME91" s="31"/>
      <c r="MF91" s="31"/>
      <c r="MG91" s="31"/>
      <c r="MH91" s="31"/>
      <c r="MI91" s="31"/>
      <c r="MJ91" s="31"/>
      <c r="MK91" s="31"/>
      <c r="ML91" s="31"/>
      <c r="MM91" s="31"/>
      <c r="MN91" s="31"/>
      <c r="MO91" s="31"/>
      <c r="MP91" s="31"/>
      <c r="MQ91" s="31"/>
      <c r="MR91" s="31"/>
      <c r="MS91" s="31"/>
      <c r="MT91" s="31"/>
      <c r="MU91" s="31"/>
      <c r="MV91" s="31"/>
      <c r="MW91" s="31"/>
      <c r="MX91" s="31"/>
      <c r="MY91" s="31"/>
      <c r="MZ91" s="31"/>
      <c r="NA91" s="31"/>
      <c r="NB91" s="31"/>
      <c r="NC91" s="31"/>
      <c r="ND91" s="31"/>
      <c r="NE91" s="31"/>
      <c r="NF91" s="31"/>
      <c r="NG91" s="31"/>
      <c r="NH91" s="31"/>
      <c r="NI91" s="31"/>
      <c r="NJ91" s="31"/>
      <c r="NK91" s="31"/>
      <c r="NL91" s="31"/>
      <c r="NM91" s="31"/>
      <c r="NN91" s="31"/>
      <c r="NO91" s="31"/>
      <c r="NP91" s="31"/>
      <c r="NQ91" s="31"/>
      <c r="NR91" s="31"/>
      <c r="NS91" s="31"/>
      <c r="NT91" s="31"/>
      <c r="NU91" s="31"/>
      <c r="NV91" s="31"/>
      <c r="NW91" s="31"/>
      <c r="NX91" s="31"/>
      <c r="NY91" s="31"/>
      <c r="NZ91" s="31"/>
      <c r="OA91" s="31"/>
      <c r="OB91" s="31"/>
      <c r="OC91" s="31"/>
      <c r="OD91" s="31"/>
      <c r="OE91" s="31"/>
      <c r="OF91" s="31"/>
      <c r="OG91" s="31"/>
      <c r="OH91" s="31"/>
      <c r="OI91" s="31"/>
      <c r="OJ91" s="31"/>
      <c r="OK91" s="31"/>
      <c r="OL91" s="31"/>
      <c r="OM91" s="31"/>
      <c r="ON91" s="31"/>
      <c r="OO91" s="31"/>
      <c r="OP91" s="31"/>
      <c r="OQ91" s="31"/>
      <c r="OR91" s="31"/>
      <c r="OS91" s="31"/>
      <c r="OT91" s="31"/>
      <c r="OU91" s="31"/>
      <c r="OV91" s="31"/>
      <c r="OW91" s="31"/>
      <c r="OX91" s="31"/>
      <c r="OY91" s="31"/>
      <c r="OZ91" s="31"/>
      <c r="PA91" s="31"/>
      <c r="PB91" s="31"/>
      <c r="PC91" s="31"/>
      <c r="PD91" s="31"/>
      <c r="PE91" s="31"/>
      <c r="PF91" s="31"/>
      <c r="PG91" s="31"/>
      <c r="PH91" s="31"/>
      <c r="PI91" s="31"/>
      <c r="PJ91" s="31"/>
      <c r="PK91" s="31"/>
      <c r="PL91" s="31"/>
      <c r="PM91" s="31"/>
      <c r="PN91" s="31"/>
      <c r="PO91" s="31"/>
      <c r="PP91" s="31"/>
      <c r="PQ91" s="31"/>
      <c r="PR91" s="31"/>
      <c r="PS91" s="31"/>
      <c r="PT91" s="31"/>
      <c r="PU91" s="31"/>
      <c r="PV91" s="31"/>
      <c r="PW91" s="31"/>
      <c r="PX91" s="31"/>
      <c r="PY91" s="31"/>
      <c r="PZ91" s="31"/>
      <c r="QA91" s="31"/>
      <c r="QB91" s="31"/>
      <c r="QC91" s="31"/>
    </row>
    <row r="92" spans="1:445" ht="18" customHeight="1">
      <c r="A92" s="36" t="s">
        <v>167</v>
      </c>
      <c r="B92" s="33" t="s">
        <v>45</v>
      </c>
      <c r="C92" s="33">
        <v>118</v>
      </c>
      <c r="D92" s="33" t="s">
        <v>28</v>
      </c>
      <c r="E92" s="33"/>
      <c r="F92" s="33">
        <v>1185</v>
      </c>
      <c r="G92" s="33">
        <v>65</v>
      </c>
      <c r="H92" s="33"/>
      <c r="I92" s="33">
        <v>140</v>
      </c>
      <c r="J92" s="33">
        <v>140</v>
      </c>
      <c r="K92" s="33">
        <v>140</v>
      </c>
      <c r="L92" s="33">
        <v>140</v>
      </c>
      <c r="M92" s="33">
        <v>140</v>
      </c>
      <c r="N92" s="33">
        <v>140</v>
      </c>
      <c r="O92" s="33">
        <v>140</v>
      </c>
      <c r="P92" s="33">
        <v>140</v>
      </c>
      <c r="Q92" s="33"/>
      <c r="R92" s="33"/>
      <c r="S92" s="33"/>
      <c r="T92" s="20">
        <f t="shared" si="6"/>
        <v>1185</v>
      </c>
      <c r="U92" s="20">
        <f t="shared" si="7"/>
        <v>0</v>
      </c>
      <c r="V92" s="34">
        <f t="shared" si="8"/>
        <v>1</v>
      </c>
      <c r="W92" s="37"/>
      <c r="X92" s="35" t="str">
        <f t="shared" si="9"/>
        <v/>
      </c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  <c r="CJ92" s="31"/>
      <c r="CK92" s="31"/>
      <c r="CL92" s="31"/>
      <c r="CM92" s="31"/>
      <c r="CN92" s="31"/>
      <c r="CO92" s="31"/>
      <c r="CP92" s="31"/>
      <c r="CQ92" s="31"/>
      <c r="CR92" s="31"/>
      <c r="CS92" s="31"/>
      <c r="CT92" s="31"/>
      <c r="CU92" s="31"/>
      <c r="CV92" s="31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  <c r="DW92" s="31"/>
      <c r="DX92" s="31"/>
      <c r="DY92" s="31"/>
      <c r="DZ92" s="31"/>
      <c r="EA92" s="31"/>
      <c r="EB92" s="31"/>
      <c r="EC92" s="31"/>
      <c r="ED92" s="31"/>
      <c r="EE92" s="31"/>
      <c r="EF92" s="31"/>
      <c r="EG92" s="31"/>
      <c r="EH92" s="31"/>
      <c r="EI92" s="31"/>
      <c r="EJ92" s="31"/>
      <c r="EK92" s="31"/>
      <c r="EL92" s="31"/>
      <c r="EM92" s="31"/>
      <c r="EN92" s="31"/>
      <c r="EO92" s="31"/>
      <c r="EP92" s="31"/>
      <c r="EQ92" s="31"/>
      <c r="ER92" s="31"/>
      <c r="ES92" s="31"/>
      <c r="ET92" s="31"/>
      <c r="EU92" s="31"/>
      <c r="EV92" s="31"/>
      <c r="EW92" s="31"/>
      <c r="EX92" s="31"/>
      <c r="EY92" s="31"/>
      <c r="EZ92" s="31"/>
      <c r="FA92" s="31"/>
      <c r="FB92" s="31"/>
      <c r="FC92" s="31"/>
      <c r="FD92" s="31"/>
      <c r="FE92" s="31"/>
      <c r="FF92" s="31"/>
      <c r="FG92" s="31"/>
      <c r="FH92" s="31"/>
      <c r="FI92" s="31"/>
      <c r="FJ92" s="31"/>
      <c r="FK92" s="31"/>
      <c r="FL92" s="31"/>
      <c r="FM92" s="31"/>
      <c r="FN92" s="31"/>
      <c r="FO92" s="31"/>
      <c r="FP92" s="31"/>
      <c r="FQ92" s="31"/>
      <c r="FR92" s="31"/>
      <c r="FS92" s="31"/>
      <c r="FT92" s="31"/>
      <c r="FU92" s="31"/>
      <c r="FV92" s="31"/>
      <c r="FW92" s="31"/>
      <c r="FX92" s="31"/>
      <c r="FY92" s="31"/>
      <c r="FZ92" s="31"/>
      <c r="GA92" s="31"/>
      <c r="GB92" s="31"/>
      <c r="GC92" s="31"/>
      <c r="GD92" s="31"/>
      <c r="GE92" s="31"/>
      <c r="GF92" s="31"/>
      <c r="GG92" s="31"/>
      <c r="GH92" s="31"/>
      <c r="GI92" s="31"/>
      <c r="GJ92" s="31"/>
      <c r="GK92" s="31"/>
      <c r="GL92" s="31"/>
      <c r="GM92" s="31"/>
      <c r="GN92" s="31"/>
      <c r="GO92" s="31"/>
      <c r="GP92" s="31"/>
      <c r="GQ92" s="31"/>
      <c r="GR92" s="31"/>
      <c r="GS92" s="31"/>
      <c r="GT92" s="31"/>
      <c r="GU92" s="31"/>
      <c r="GV92" s="31"/>
      <c r="GW92" s="31"/>
      <c r="GX92" s="31"/>
      <c r="GY92" s="31"/>
      <c r="GZ92" s="31"/>
      <c r="HA92" s="31"/>
      <c r="HB92" s="31"/>
      <c r="HC92" s="31"/>
      <c r="HD92" s="31"/>
      <c r="HE92" s="31"/>
      <c r="HF92" s="31"/>
      <c r="HG92" s="31"/>
      <c r="HH92" s="31"/>
      <c r="HI92" s="31"/>
      <c r="HJ92" s="31"/>
      <c r="HK92" s="31"/>
      <c r="HL92" s="31"/>
      <c r="HM92" s="31"/>
      <c r="HN92" s="31"/>
      <c r="HO92" s="31"/>
      <c r="HP92" s="31"/>
      <c r="HQ92" s="31"/>
      <c r="HR92" s="31"/>
      <c r="HS92" s="31"/>
      <c r="HT92" s="31"/>
      <c r="HU92" s="31"/>
      <c r="HV92" s="31"/>
      <c r="HW92" s="31"/>
      <c r="HX92" s="31"/>
      <c r="HY92" s="31"/>
      <c r="HZ92" s="31"/>
      <c r="IA92" s="31"/>
      <c r="IB92" s="31"/>
      <c r="IC92" s="31"/>
      <c r="ID92" s="31"/>
      <c r="IE92" s="31"/>
      <c r="IF92" s="31"/>
      <c r="IG92" s="31"/>
      <c r="IH92" s="31"/>
      <c r="II92" s="31"/>
      <c r="IJ92" s="31"/>
      <c r="IK92" s="31"/>
      <c r="IL92" s="31"/>
      <c r="IM92" s="31"/>
      <c r="IN92" s="31"/>
      <c r="IO92" s="31"/>
      <c r="IP92" s="31"/>
      <c r="IQ92" s="31"/>
      <c r="IR92" s="31"/>
      <c r="IS92" s="31"/>
      <c r="IT92" s="31"/>
      <c r="IU92" s="31"/>
      <c r="IV92" s="31"/>
      <c r="IW92" s="31"/>
      <c r="IX92" s="31"/>
      <c r="IY92" s="31"/>
      <c r="IZ92" s="31"/>
      <c r="JA92" s="31"/>
      <c r="JB92" s="31"/>
      <c r="JC92" s="31"/>
      <c r="JD92" s="31"/>
      <c r="JE92" s="31"/>
      <c r="JF92" s="31"/>
      <c r="JG92" s="31"/>
      <c r="JH92" s="31"/>
      <c r="JI92" s="31"/>
      <c r="JJ92" s="31"/>
      <c r="JK92" s="31"/>
      <c r="JL92" s="31"/>
      <c r="JM92" s="31"/>
      <c r="JN92" s="31"/>
      <c r="JO92" s="31"/>
      <c r="JP92" s="31"/>
      <c r="JQ92" s="31"/>
      <c r="JR92" s="31"/>
      <c r="JS92" s="31"/>
      <c r="JT92" s="31"/>
      <c r="JU92" s="31"/>
      <c r="JV92" s="31"/>
      <c r="JW92" s="31"/>
      <c r="JX92" s="31"/>
      <c r="JY92" s="31"/>
      <c r="JZ92" s="31"/>
      <c r="KA92" s="31"/>
      <c r="KB92" s="31"/>
      <c r="KC92" s="31"/>
      <c r="KD92" s="31"/>
      <c r="KE92" s="31"/>
      <c r="KF92" s="31"/>
      <c r="KG92" s="31"/>
      <c r="KH92" s="31"/>
      <c r="KI92" s="31"/>
      <c r="KJ92" s="31"/>
      <c r="KK92" s="31"/>
      <c r="KL92" s="31"/>
      <c r="KM92" s="31"/>
      <c r="KN92" s="31"/>
      <c r="KO92" s="31"/>
      <c r="KP92" s="31"/>
      <c r="KQ92" s="31"/>
      <c r="KR92" s="31"/>
      <c r="KS92" s="31"/>
      <c r="KT92" s="31"/>
      <c r="KU92" s="31"/>
      <c r="KV92" s="31"/>
      <c r="KW92" s="31"/>
      <c r="KX92" s="31"/>
      <c r="KY92" s="31"/>
      <c r="KZ92" s="31"/>
      <c r="LA92" s="31"/>
      <c r="LB92" s="31"/>
      <c r="LC92" s="31"/>
      <c r="LD92" s="31"/>
      <c r="LE92" s="31"/>
      <c r="LF92" s="31"/>
      <c r="LG92" s="31"/>
      <c r="LH92" s="31"/>
      <c r="LI92" s="31"/>
      <c r="LJ92" s="31"/>
      <c r="LK92" s="31"/>
      <c r="LL92" s="31"/>
      <c r="LM92" s="31"/>
      <c r="LN92" s="31"/>
      <c r="LO92" s="31"/>
      <c r="LP92" s="31"/>
      <c r="LQ92" s="31"/>
      <c r="LR92" s="31"/>
      <c r="LS92" s="31"/>
      <c r="LT92" s="31"/>
      <c r="LU92" s="31"/>
      <c r="LV92" s="31"/>
      <c r="LW92" s="31"/>
      <c r="LX92" s="31"/>
      <c r="LY92" s="31"/>
      <c r="LZ92" s="31"/>
      <c r="MA92" s="31"/>
      <c r="MB92" s="31"/>
      <c r="MC92" s="31"/>
      <c r="MD92" s="31"/>
      <c r="ME92" s="31"/>
      <c r="MF92" s="31"/>
      <c r="MG92" s="31"/>
      <c r="MH92" s="31"/>
      <c r="MI92" s="31"/>
      <c r="MJ92" s="31"/>
      <c r="MK92" s="31"/>
      <c r="ML92" s="31"/>
      <c r="MM92" s="31"/>
      <c r="MN92" s="31"/>
      <c r="MO92" s="31"/>
      <c r="MP92" s="31"/>
      <c r="MQ92" s="31"/>
      <c r="MR92" s="31"/>
      <c r="MS92" s="31"/>
      <c r="MT92" s="31"/>
      <c r="MU92" s="31"/>
      <c r="MV92" s="31"/>
      <c r="MW92" s="31"/>
      <c r="MX92" s="31"/>
      <c r="MY92" s="31"/>
      <c r="MZ92" s="31"/>
      <c r="NA92" s="31"/>
      <c r="NB92" s="31"/>
      <c r="NC92" s="31"/>
      <c r="ND92" s="31"/>
      <c r="NE92" s="31"/>
      <c r="NF92" s="31"/>
      <c r="NG92" s="31"/>
      <c r="NH92" s="31"/>
      <c r="NI92" s="31"/>
      <c r="NJ92" s="31"/>
      <c r="NK92" s="31"/>
      <c r="NL92" s="31"/>
      <c r="NM92" s="31"/>
      <c r="NN92" s="31"/>
      <c r="NO92" s="31"/>
      <c r="NP92" s="31"/>
      <c r="NQ92" s="31"/>
      <c r="NR92" s="31"/>
      <c r="NS92" s="31"/>
      <c r="NT92" s="31"/>
      <c r="NU92" s="31"/>
      <c r="NV92" s="31"/>
      <c r="NW92" s="31"/>
      <c r="NX92" s="31"/>
      <c r="NY92" s="31"/>
      <c r="NZ92" s="31"/>
      <c r="OA92" s="31"/>
      <c r="OB92" s="31"/>
      <c r="OC92" s="31"/>
      <c r="OD92" s="31"/>
      <c r="OE92" s="31"/>
      <c r="OF92" s="31"/>
      <c r="OG92" s="31"/>
      <c r="OH92" s="31"/>
      <c r="OI92" s="31"/>
      <c r="OJ92" s="31"/>
      <c r="OK92" s="31"/>
      <c r="OL92" s="31"/>
      <c r="OM92" s="31"/>
      <c r="ON92" s="31"/>
      <c r="OO92" s="31"/>
      <c r="OP92" s="31"/>
      <c r="OQ92" s="31"/>
      <c r="OR92" s="31"/>
      <c r="OS92" s="31"/>
      <c r="OT92" s="31"/>
      <c r="OU92" s="31"/>
      <c r="OV92" s="31"/>
      <c r="OW92" s="31"/>
      <c r="OX92" s="31"/>
      <c r="OY92" s="31"/>
      <c r="OZ92" s="31"/>
      <c r="PA92" s="31"/>
      <c r="PB92" s="31"/>
      <c r="PC92" s="31"/>
      <c r="PD92" s="31"/>
      <c r="PE92" s="31"/>
      <c r="PF92" s="31"/>
      <c r="PG92" s="31"/>
      <c r="PH92" s="31"/>
      <c r="PI92" s="31"/>
      <c r="PJ92" s="31"/>
      <c r="PK92" s="31"/>
      <c r="PL92" s="31"/>
      <c r="PM92" s="31"/>
      <c r="PN92" s="31"/>
      <c r="PO92" s="31"/>
      <c r="PP92" s="31"/>
      <c r="PQ92" s="31"/>
      <c r="PR92" s="31"/>
      <c r="PS92" s="31"/>
      <c r="PT92" s="31"/>
      <c r="PU92" s="31"/>
      <c r="PV92" s="31"/>
      <c r="PW92" s="31"/>
      <c r="PX92" s="31"/>
      <c r="PY92" s="31"/>
      <c r="PZ92" s="31"/>
      <c r="QA92" s="31"/>
      <c r="QB92" s="31"/>
      <c r="QC92" s="31"/>
    </row>
    <row r="93" spans="1:445">
      <c r="A93" s="36" t="s">
        <v>1291</v>
      </c>
      <c r="B93" s="33" t="s">
        <v>27</v>
      </c>
      <c r="C93" s="33">
        <v>55</v>
      </c>
      <c r="D93" s="33" t="s">
        <v>31</v>
      </c>
      <c r="E93" s="33"/>
      <c r="F93" s="33">
        <v>375</v>
      </c>
      <c r="G93" s="33">
        <v>55</v>
      </c>
      <c r="H93" s="33"/>
      <c r="I93" s="33">
        <v>40</v>
      </c>
      <c r="J93" s="33">
        <v>40</v>
      </c>
      <c r="K93" s="33">
        <v>40</v>
      </c>
      <c r="L93" s="33">
        <v>40</v>
      </c>
      <c r="M93" s="33">
        <v>40</v>
      </c>
      <c r="N93" s="33">
        <v>40</v>
      </c>
      <c r="O93" s="33">
        <v>40</v>
      </c>
      <c r="P93" s="33">
        <v>40</v>
      </c>
      <c r="Q93" s="33"/>
      <c r="R93" s="33"/>
      <c r="S93" s="33"/>
      <c r="T93" s="20">
        <f t="shared" si="6"/>
        <v>375</v>
      </c>
      <c r="U93" s="20">
        <f t="shared" si="7"/>
        <v>0</v>
      </c>
      <c r="V93" s="34">
        <f t="shared" si="8"/>
        <v>1</v>
      </c>
      <c r="W93" s="37"/>
      <c r="X93" s="35" t="str">
        <f t="shared" si="9"/>
        <v/>
      </c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  <c r="IW93" s="31"/>
      <c r="IX93" s="31"/>
      <c r="IY93" s="31"/>
      <c r="IZ93" s="31"/>
      <c r="JA93" s="31"/>
      <c r="JB93" s="31"/>
      <c r="JC93" s="31"/>
      <c r="JD93" s="31"/>
      <c r="JE93" s="31"/>
      <c r="JF93" s="31"/>
      <c r="JG93" s="31"/>
      <c r="JH93" s="31"/>
      <c r="JI93" s="31"/>
      <c r="JJ93" s="31"/>
      <c r="JK93" s="31"/>
      <c r="JL93" s="31"/>
      <c r="JM93" s="31"/>
      <c r="JN93" s="31"/>
      <c r="JO93" s="31"/>
      <c r="JP93" s="31"/>
      <c r="JQ93" s="31"/>
      <c r="JR93" s="31"/>
      <c r="JS93" s="31"/>
      <c r="JT93" s="31"/>
      <c r="JU93" s="31"/>
      <c r="JV93" s="31"/>
      <c r="JW93" s="31"/>
      <c r="JX93" s="31"/>
      <c r="JY93" s="31"/>
      <c r="JZ93" s="31"/>
      <c r="KA93" s="31"/>
      <c r="KB93" s="31"/>
      <c r="KC93" s="31"/>
      <c r="KD93" s="31"/>
      <c r="KE93" s="31"/>
      <c r="KF93" s="31"/>
      <c r="KG93" s="31"/>
      <c r="KH93" s="31"/>
      <c r="KI93" s="31"/>
      <c r="KJ93" s="31"/>
      <c r="KK93" s="31"/>
      <c r="KL93" s="31"/>
      <c r="KM93" s="31"/>
      <c r="KN93" s="31"/>
      <c r="KO93" s="31"/>
      <c r="KP93" s="31"/>
      <c r="KQ93" s="31"/>
      <c r="KR93" s="31"/>
      <c r="KS93" s="31"/>
      <c r="KT93" s="31"/>
      <c r="KU93" s="31"/>
      <c r="KV93" s="31"/>
      <c r="KW93" s="31"/>
      <c r="KX93" s="31"/>
      <c r="KY93" s="31"/>
      <c r="KZ93" s="31"/>
      <c r="LA93" s="31"/>
      <c r="LB93" s="31"/>
      <c r="LC93" s="31"/>
      <c r="LD93" s="31"/>
      <c r="LE93" s="31"/>
      <c r="LF93" s="31"/>
      <c r="LG93" s="31"/>
      <c r="LH93" s="31"/>
      <c r="LI93" s="31"/>
      <c r="LJ93" s="31"/>
      <c r="LK93" s="31"/>
      <c r="LL93" s="31"/>
      <c r="LM93" s="31"/>
      <c r="LN93" s="31"/>
      <c r="LO93" s="31"/>
      <c r="LP93" s="31"/>
      <c r="LQ93" s="31"/>
      <c r="LR93" s="31"/>
      <c r="LS93" s="31"/>
      <c r="LT93" s="31"/>
      <c r="LU93" s="31"/>
      <c r="LV93" s="31"/>
      <c r="LW93" s="31"/>
      <c r="LX93" s="31"/>
      <c r="LY93" s="31"/>
      <c r="LZ93" s="31"/>
      <c r="MA93" s="31"/>
      <c r="MB93" s="31"/>
      <c r="MC93" s="31"/>
      <c r="MD93" s="31"/>
      <c r="ME93" s="31"/>
      <c r="MF93" s="31"/>
      <c r="MG93" s="31"/>
      <c r="MH93" s="31"/>
      <c r="MI93" s="31"/>
      <c r="MJ93" s="31"/>
      <c r="MK93" s="31"/>
      <c r="ML93" s="31"/>
      <c r="MM93" s="31"/>
      <c r="MN93" s="31"/>
      <c r="MO93" s="31"/>
      <c r="MP93" s="31"/>
      <c r="MQ93" s="31"/>
      <c r="MR93" s="31"/>
      <c r="MS93" s="31"/>
      <c r="MT93" s="31"/>
      <c r="MU93" s="31"/>
      <c r="MV93" s="31"/>
      <c r="MW93" s="31"/>
      <c r="MX93" s="31"/>
      <c r="MY93" s="31"/>
      <c r="MZ93" s="31"/>
      <c r="NA93" s="31"/>
      <c r="NB93" s="31"/>
      <c r="NC93" s="31"/>
      <c r="ND93" s="31"/>
      <c r="NE93" s="31"/>
      <c r="NF93" s="31"/>
      <c r="NG93" s="31"/>
      <c r="NH93" s="31"/>
      <c r="NI93" s="31"/>
      <c r="NJ93" s="31"/>
      <c r="NK93" s="31"/>
      <c r="NL93" s="31"/>
      <c r="NM93" s="31"/>
      <c r="NN93" s="31"/>
      <c r="NO93" s="31"/>
      <c r="NP93" s="31"/>
      <c r="NQ93" s="31"/>
      <c r="NR93" s="31"/>
      <c r="NS93" s="31"/>
      <c r="NT93" s="31"/>
      <c r="NU93" s="31"/>
      <c r="NV93" s="31"/>
      <c r="NW93" s="31"/>
      <c r="NX93" s="31"/>
      <c r="NY93" s="31"/>
      <c r="NZ93" s="31"/>
      <c r="OA93" s="31"/>
      <c r="OB93" s="31"/>
      <c r="OC93" s="31"/>
      <c r="OD93" s="31"/>
      <c r="OE93" s="31"/>
      <c r="OF93" s="31"/>
      <c r="OG93" s="31"/>
      <c r="OH93" s="31"/>
      <c r="OI93" s="31"/>
      <c r="OJ93" s="31"/>
      <c r="OK93" s="31"/>
      <c r="OL93" s="31"/>
      <c r="OM93" s="31"/>
      <c r="ON93" s="31"/>
      <c r="OO93" s="31"/>
      <c r="OP93" s="31"/>
      <c r="OQ93" s="31"/>
      <c r="OR93" s="31"/>
      <c r="OS93" s="31"/>
      <c r="OT93" s="31"/>
      <c r="OU93" s="31"/>
      <c r="OV93" s="31"/>
      <c r="OW93" s="31"/>
      <c r="OX93" s="31"/>
      <c r="OY93" s="31"/>
      <c r="OZ93" s="31"/>
      <c r="PA93" s="31"/>
      <c r="PB93" s="31"/>
      <c r="PC93" s="31"/>
      <c r="PD93" s="31"/>
      <c r="PE93" s="31"/>
      <c r="PF93" s="31"/>
      <c r="PG93" s="31"/>
      <c r="PH93" s="31"/>
      <c r="PI93" s="31"/>
      <c r="PJ93" s="31"/>
      <c r="PK93" s="31"/>
      <c r="PL93" s="31"/>
      <c r="PM93" s="31"/>
      <c r="PN93" s="31"/>
      <c r="PO93" s="31"/>
      <c r="PP93" s="31"/>
      <c r="PQ93" s="31"/>
      <c r="PR93" s="31"/>
      <c r="PS93" s="31"/>
      <c r="PT93" s="31"/>
      <c r="PU93" s="31"/>
      <c r="PV93" s="31"/>
      <c r="PW93" s="31"/>
      <c r="PX93" s="31"/>
      <c r="PY93" s="31"/>
      <c r="PZ93" s="31"/>
      <c r="QA93" s="31"/>
      <c r="QB93" s="31"/>
      <c r="QC93" s="31"/>
    </row>
    <row r="94" spans="1:445">
      <c r="A94" s="36" t="s">
        <v>1290</v>
      </c>
      <c r="B94" s="33" t="s">
        <v>27</v>
      </c>
      <c r="C94" s="33">
        <v>80</v>
      </c>
      <c r="D94" s="33" t="s">
        <v>31</v>
      </c>
      <c r="E94" s="33"/>
      <c r="F94" s="33">
        <v>375</v>
      </c>
      <c r="G94" s="33">
        <v>55</v>
      </c>
      <c r="H94" s="33"/>
      <c r="I94" s="33">
        <v>40</v>
      </c>
      <c r="J94" s="33">
        <v>40</v>
      </c>
      <c r="K94" s="33">
        <v>40</v>
      </c>
      <c r="L94" s="33">
        <v>40</v>
      </c>
      <c r="M94" s="33">
        <v>40</v>
      </c>
      <c r="N94" s="33">
        <v>40</v>
      </c>
      <c r="O94" s="33">
        <v>40</v>
      </c>
      <c r="P94" s="33">
        <v>40</v>
      </c>
      <c r="Q94" s="33"/>
      <c r="R94" s="33"/>
      <c r="S94" s="33"/>
      <c r="T94" s="20">
        <f t="shared" si="6"/>
        <v>375</v>
      </c>
      <c r="U94" s="20">
        <f t="shared" si="7"/>
        <v>0</v>
      </c>
      <c r="V94" s="34">
        <f t="shared" si="8"/>
        <v>1</v>
      </c>
      <c r="W94" s="37"/>
      <c r="X94" s="35" t="str">
        <f t="shared" si="9"/>
        <v/>
      </c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  <c r="CJ94" s="31"/>
      <c r="CK94" s="31"/>
      <c r="CL94" s="31"/>
      <c r="CM94" s="31"/>
      <c r="CN94" s="31"/>
      <c r="CO94" s="31"/>
      <c r="CP94" s="31"/>
      <c r="CQ94" s="31"/>
      <c r="CR94" s="31"/>
      <c r="CS94" s="31"/>
      <c r="CT94" s="31"/>
      <c r="CU94" s="31"/>
      <c r="CV94" s="31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  <c r="DW94" s="31"/>
      <c r="DX94" s="31"/>
      <c r="DY94" s="31"/>
      <c r="DZ94" s="31"/>
      <c r="EA94" s="31"/>
      <c r="EB94" s="31"/>
      <c r="EC94" s="31"/>
      <c r="ED94" s="31"/>
      <c r="EE94" s="31"/>
      <c r="EF94" s="31"/>
      <c r="EG94" s="31"/>
      <c r="EH94" s="31"/>
      <c r="EI94" s="31"/>
      <c r="EJ94" s="31"/>
      <c r="EK94" s="31"/>
      <c r="EL94" s="31"/>
      <c r="EM94" s="31"/>
      <c r="EN94" s="31"/>
      <c r="EO94" s="31"/>
      <c r="EP94" s="31"/>
      <c r="EQ94" s="31"/>
      <c r="ER94" s="31"/>
      <c r="ES94" s="31"/>
      <c r="ET94" s="31"/>
      <c r="EU94" s="31"/>
      <c r="EV94" s="31"/>
      <c r="EW94" s="31"/>
      <c r="EX94" s="31"/>
      <c r="EY94" s="31"/>
      <c r="EZ94" s="31"/>
      <c r="FA94" s="31"/>
      <c r="FB94" s="31"/>
      <c r="FC94" s="31"/>
      <c r="FD94" s="31"/>
      <c r="FE94" s="31"/>
      <c r="FF94" s="31"/>
      <c r="FG94" s="31"/>
      <c r="FH94" s="31"/>
      <c r="FI94" s="31"/>
      <c r="FJ94" s="31"/>
      <c r="FK94" s="31"/>
      <c r="FL94" s="31"/>
      <c r="FM94" s="31"/>
      <c r="FN94" s="31"/>
      <c r="FO94" s="31"/>
      <c r="FP94" s="31"/>
      <c r="FQ94" s="31"/>
      <c r="FR94" s="31"/>
      <c r="FS94" s="31"/>
      <c r="FT94" s="31"/>
      <c r="FU94" s="31"/>
      <c r="FV94" s="31"/>
      <c r="FW94" s="31"/>
      <c r="FX94" s="31"/>
      <c r="FY94" s="31"/>
      <c r="FZ94" s="31"/>
      <c r="GA94" s="31"/>
      <c r="GB94" s="31"/>
      <c r="GC94" s="31"/>
      <c r="GD94" s="31"/>
      <c r="GE94" s="31"/>
      <c r="GF94" s="31"/>
      <c r="GG94" s="31"/>
      <c r="GH94" s="31"/>
      <c r="GI94" s="31"/>
      <c r="GJ94" s="31"/>
      <c r="GK94" s="31"/>
      <c r="GL94" s="31"/>
      <c r="GM94" s="31"/>
      <c r="GN94" s="31"/>
      <c r="GO94" s="31"/>
      <c r="GP94" s="31"/>
      <c r="GQ94" s="31"/>
      <c r="GR94" s="31"/>
      <c r="GS94" s="31"/>
      <c r="GT94" s="31"/>
      <c r="GU94" s="31"/>
      <c r="GV94" s="31"/>
      <c r="GW94" s="31"/>
      <c r="GX94" s="31"/>
      <c r="GY94" s="31"/>
      <c r="GZ94" s="31"/>
      <c r="HA94" s="31"/>
      <c r="HB94" s="31"/>
      <c r="HC94" s="31"/>
      <c r="HD94" s="31"/>
      <c r="HE94" s="31"/>
      <c r="HF94" s="31"/>
      <c r="HG94" s="31"/>
      <c r="HH94" s="31"/>
      <c r="HI94" s="31"/>
      <c r="HJ94" s="31"/>
      <c r="HK94" s="31"/>
      <c r="HL94" s="31"/>
      <c r="HM94" s="31"/>
      <c r="HN94" s="31"/>
      <c r="HO94" s="31"/>
      <c r="HP94" s="31"/>
      <c r="HQ94" s="31"/>
      <c r="HR94" s="31"/>
      <c r="HS94" s="31"/>
      <c r="HT94" s="31"/>
      <c r="HU94" s="31"/>
      <c r="HV94" s="31"/>
      <c r="HW94" s="31"/>
      <c r="HX94" s="31"/>
      <c r="HY94" s="31"/>
      <c r="HZ94" s="31"/>
      <c r="IA94" s="31"/>
      <c r="IB94" s="31"/>
      <c r="IC94" s="31"/>
      <c r="ID94" s="31"/>
      <c r="IE94" s="31"/>
      <c r="IF94" s="31"/>
      <c r="IG94" s="31"/>
      <c r="IH94" s="31"/>
      <c r="II94" s="31"/>
      <c r="IJ94" s="31"/>
      <c r="IK94" s="31"/>
      <c r="IL94" s="31"/>
      <c r="IM94" s="31"/>
      <c r="IN94" s="31"/>
      <c r="IO94" s="31"/>
      <c r="IP94" s="31"/>
      <c r="IQ94" s="31"/>
      <c r="IR94" s="31"/>
      <c r="IS94" s="31"/>
      <c r="IT94" s="31"/>
      <c r="IU94" s="31"/>
      <c r="IV94" s="31"/>
      <c r="IW94" s="31"/>
      <c r="IX94" s="31"/>
      <c r="IY94" s="31"/>
      <c r="IZ94" s="31"/>
      <c r="JA94" s="31"/>
      <c r="JB94" s="31"/>
      <c r="JC94" s="31"/>
      <c r="JD94" s="31"/>
      <c r="JE94" s="31"/>
      <c r="JF94" s="31"/>
      <c r="JG94" s="31"/>
      <c r="JH94" s="31"/>
      <c r="JI94" s="31"/>
      <c r="JJ94" s="31"/>
      <c r="JK94" s="31"/>
      <c r="JL94" s="31"/>
      <c r="JM94" s="31"/>
      <c r="JN94" s="31"/>
      <c r="JO94" s="31"/>
      <c r="JP94" s="31"/>
      <c r="JQ94" s="31"/>
      <c r="JR94" s="31"/>
      <c r="JS94" s="31"/>
      <c r="JT94" s="31"/>
      <c r="JU94" s="31"/>
      <c r="JV94" s="31"/>
      <c r="JW94" s="31"/>
      <c r="JX94" s="31"/>
      <c r="JY94" s="31"/>
      <c r="JZ94" s="31"/>
      <c r="KA94" s="31"/>
      <c r="KB94" s="31"/>
      <c r="KC94" s="31"/>
      <c r="KD94" s="31"/>
      <c r="KE94" s="31"/>
      <c r="KF94" s="31"/>
      <c r="KG94" s="31"/>
      <c r="KH94" s="31"/>
      <c r="KI94" s="31"/>
      <c r="KJ94" s="31"/>
      <c r="KK94" s="31"/>
      <c r="KL94" s="31"/>
      <c r="KM94" s="31"/>
      <c r="KN94" s="31"/>
      <c r="KO94" s="31"/>
      <c r="KP94" s="31"/>
      <c r="KQ94" s="31"/>
      <c r="KR94" s="31"/>
      <c r="KS94" s="31"/>
      <c r="KT94" s="31"/>
      <c r="KU94" s="31"/>
      <c r="KV94" s="31"/>
      <c r="KW94" s="31"/>
      <c r="KX94" s="31"/>
      <c r="KY94" s="31"/>
      <c r="KZ94" s="31"/>
      <c r="LA94" s="31"/>
      <c r="LB94" s="31"/>
      <c r="LC94" s="31"/>
      <c r="LD94" s="31"/>
      <c r="LE94" s="31"/>
      <c r="LF94" s="31"/>
      <c r="LG94" s="31"/>
      <c r="LH94" s="31"/>
      <c r="LI94" s="31"/>
      <c r="LJ94" s="31"/>
      <c r="LK94" s="31"/>
      <c r="LL94" s="31"/>
      <c r="LM94" s="31"/>
      <c r="LN94" s="31"/>
      <c r="LO94" s="31"/>
      <c r="LP94" s="31"/>
      <c r="LQ94" s="31"/>
      <c r="LR94" s="31"/>
      <c r="LS94" s="31"/>
      <c r="LT94" s="31"/>
      <c r="LU94" s="31"/>
      <c r="LV94" s="31"/>
      <c r="LW94" s="31"/>
      <c r="LX94" s="31"/>
      <c r="LY94" s="31"/>
      <c r="LZ94" s="31"/>
      <c r="MA94" s="31"/>
      <c r="MB94" s="31"/>
      <c r="MC94" s="31"/>
      <c r="MD94" s="31"/>
      <c r="ME94" s="31"/>
      <c r="MF94" s="31"/>
      <c r="MG94" s="31"/>
      <c r="MH94" s="31"/>
      <c r="MI94" s="31"/>
      <c r="MJ94" s="31"/>
      <c r="MK94" s="31"/>
      <c r="ML94" s="31"/>
      <c r="MM94" s="31"/>
      <c r="MN94" s="31"/>
      <c r="MO94" s="31"/>
      <c r="MP94" s="31"/>
      <c r="MQ94" s="31"/>
      <c r="MR94" s="31"/>
      <c r="MS94" s="31"/>
      <c r="MT94" s="31"/>
      <c r="MU94" s="31"/>
      <c r="MV94" s="31"/>
      <c r="MW94" s="31"/>
      <c r="MX94" s="31"/>
      <c r="MY94" s="31"/>
      <c r="MZ94" s="31"/>
      <c r="NA94" s="31"/>
      <c r="NB94" s="31"/>
      <c r="NC94" s="31"/>
      <c r="ND94" s="31"/>
      <c r="NE94" s="31"/>
      <c r="NF94" s="31"/>
      <c r="NG94" s="31"/>
      <c r="NH94" s="31"/>
      <c r="NI94" s="31"/>
      <c r="NJ94" s="31"/>
      <c r="NK94" s="31"/>
      <c r="NL94" s="31"/>
      <c r="NM94" s="31"/>
      <c r="NN94" s="31"/>
      <c r="NO94" s="31"/>
      <c r="NP94" s="31"/>
      <c r="NQ94" s="31"/>
      <c r="NR94" s="31"/>
      <c r="NS94" s="31"/>
      <c r="NT94" s="31"/>
      <c r="NU94" s="31"/>
      <c r="NV94" s="31"/>
      <c r="NW94" s="31"/>
      <c r="NX94" s="31"/>
      <c r="NY94" s="31"/>
      <c r="NZ94" s="31"/>
      <c r="OA94" s="31"/>
      <c r="OB94" s="31"/>
      <c r="OC94" s="31"/>
      <c r="OD94" s="31"/>
      <c r="OE94" s="31"/>
      <c r="OF94" s="31"/>
      <c r="OG94" s="31"/>
      <c r="OH94" s="31"/>
      <c r="OI94" s="31"/>
      <c r="OJ94" s="31"/>
      <c r="OK94" s="31"/>
      <c r="OL94" s="31"/>
      <c r="OM94" s="31"/>
      <c r="ON94" s="31"/>
      <c r="OO94" s="31"/>
      <c r="OP94" s="31"/>
      <c r="OQ94" s="31"/>
      <c r="OR94" s="31"/>
      <c r="OS94" s="31"/>
      <c r="OT94" s="31"/>
      <c r="OU94" s="31"/>
      <c r="OV94" s="31"/>
      <c r="OW94" s="31"/>
      <c r="OX94" s="31"/>
      <c r="OY94" s="31"/>
      <c r="OZ94" s="31"/>
      <c r="PA94" s="31"/>
      <c r="PB94" s="31"/>
      <c r="PC94" s="31"/>
      <c r="PD94" s="31"/>
      <c r="PE94" s="31"/>
      <c r="PF94" s="31"/>
      <c r="PG94" s="31"/>
      <c r="PH94" s="31"/>
      <c r="PI94" s="31"/>
      <c r="PJ94" s="31"/>
      <c r="PK94" s="31"/>
      <c r="PL94" s="31"/>
      <c r="PM94" s="31"/>
      <c r="PN94" s="31"/>
      <c r="PO94" s="31"/>
      <c r="PP94" s="31"/>
      <c r="PQ94" s="31"/>
      <c r="PR94" s="31"/>
      <c r="PS94" s="31"/>
      <c r="PT94" s="31"/>
      <c r="PU94" s="31"/>
      <c r="PV94" s="31"/>
      <c r="PW94" s="31"/>
      <c r="PX94" s="31"/>
      <c r="PY94" s="31"/>
      <c r="PZ94" s="31"/>
      <c r="QA94" s="31"/>
      <c r="QB94" s="31"/>
      <c r="QC94" s="31"/>
    </row>
    <row r="95" spans="1:445">
      <c r="A95" s="36" t="s">
        <v>742</v>
      </c>
      <c r="B95" s="33" t="s">
        <v>27</v>
      </c>
      <c r="C95" s="33">
        <v>85</v>
      </c>
      <c r="D95" s="33" t="s">
        <v>141</v>
      </c>
      <c r="E95" s="33"/>
      <c r="F95" s="33">
        <v>665</v>
      </c>
      <c r="G95" s="33">
        <v>65</v>
      </c>
      <c r="H95" s="43"/>
      <c r="I95" s="33">
        <v>75</v>
      </c>
      <c r="J95" s="33">
        <v>75</v>
      </c>
      <c r="K95" s="33">
        <v>75</v>
      </c>
      <c r="L95" s="33">
        <v>75</v>
      </c>
      <c r="M95" s="33">
        <v>75</v>
      </c>
      <c r="N95" s="33">
        <v>75</v>
      </c>
      <c r="O95" s="33">
        <v>75</v>
      </c>
      <c r="P95" s="33">
        <v>75</v>
      </c>
      <c r="Q95" s="33"/>
      <c r="R95" s="33"/>
      <c r="S95" s="33"/>
      <c r="T95" s="20">
        <f t="shared" si="6"/>
        <v>665</v>
      </c>
      <c r="U95" s="20">
        <f t="shared" si="7"/>
        <v>0</v>
      </c>
      <c r="V95" s="34">
        <f t="shared" si="8"/>
        <v>1</v>
      </c>
      <c r="W95" s="37"/>
      <c r="X95" s="35" t="str">
        <f t="shared" si="9"/>
        <v/>
      </c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  <c r="DW95" s="31"/>
      <c r="DX95" s="31"/>
      <c r="DY95" s="31"/>
      <c r="DZ95" s="31"/>
      <c r="EA95" s="31"/>
      <c r="EB95" s="31"/>
      <c r="EC95" s="31"/>
      <c r="ED95" s="31"/>
      <c r="EE95" s="31"/>
      <c r="EF95" s="31"/>
      <c r="EG95" s="31"/>
      <c r="EH95" s="31"/>
      <c r="EI95" s="31"/>
      <c r="EJ95" s="31"/>
      <c r="EK95" s="31"/>
      <c r="EL95" s="31"/>
      <c r="EM95" s="31"/>
      <c r="EN95" s="31"/>
      <c r="EO95" s="31"/>
      <c r="EP95" s="31"/>
      <c r="EQ95" s="31"/>
      <c r="ER95" s="31"/>
      <c r="ES95" s="31"/>
      <c r="ET95" s="31"/>
      <c r="EU95" s="31"/>
      <c r="EV95" s="31"/>
      <c r="EW95" s="31"/>
      <c r="EX95" s="31"/>
      <c r="EY95" s="31"/>
      <c r="EZ95" s="31"/>
      <c r="FA95" s="31"/>
      <c r="FB95" s="31"/>
      <c r="FC95" s="31"/>
      <c r="FD95" s="31"/>
      <c r="FE95" s="31"/>
      <c r="FF95" s="31"/>
      <c r="FG95" s="31"/>
      <c r="FH95" s="31"/>
      <c r="FI95" s="31"/>
      <c r="FJ95" s="31"/>
      <c r="FK95" s="31"/>
      <c r="FL95" s="31"/>
      <c r="FM95" s="31"/>
      <c r="FN95" s="31"/>
      <c r="FO95" s="31"/>
      <c r="FP95" s="31"/>
      <c r="FQ95" s="31"/>
      <c r="FR95" s="31"/>
      <c r="FS95" s="31"/>
      <c r="FT95" s="31"/>
      <c r="FU95" s="31"/>
      <c r="FV95" s="31"/>
      <c r="FW95" s="31"/>
      <c r="FX95" s="31"/>
      <c r="FY95" s="31"/>
      <c r="FZ95" s="31"/>
      <c r="GA95" s="31"/>
      <c r="GB95" s="31"/>
      <c r="GC95" s="31"/>
      <c r="GD95" s="31"/>
      <c r="GE95" s="31"/>
      <c r="GF95" s="31"/>
      <c r="GG95" s="31"/>
      <c r="GH95" s="31"/>
      <c r="GI95" s="31"/>
      <c r="GJ95" s="31"/>
      <c r="GK95" s="31"/>
      <c r="GL95" s="31"/>
      <c r="GM95" s="31"/>
      <c r="GN95" s="31"/>
      <c r="GO95" s="31"/>
      <c r="GP95" s="31"/>
      <c r="GQ95" s="31"/>
      <c r="GR95" s="31"/>
      <c r="GS95" s="31"/>
      <c r="GT95" s="31"/>
      <c r="GU95" s="31"/>
      <c r="GV95" s="31"/>
      <c r="GW95" s="31"/>
      <c r="GX95" s="31"/>
      <c r="GY95" s="31"/>
      <c r="GZ95" s="31"/>
      <c r="HA95" s="31"/>
      <c r="HB95" s="31"/>
      <c r="HC95" s="31"/>
      <c r="HD95" s="31"/>
      <c r="HE95" s="31"/>
      <c r="HF95" s="31"/>
      <c r="HG95" s="31"/>
      <c r="HH95" s="31"/>
      <c r="HI95" s="31"/>
      <c r="HJ95" s="31"/>
      <c r="HK95" s="31"/>
      <c r="HL95" s="31"/>
      <c r="HM95" s="31"/>
      <c r="HN95" s="31"/>
      <c r="HO95" s="31"/>
      <c r="HP95" s="31"/>
      <c r="HQ95" s="31"/>
      <c r="HR95" s="31"/>
      <c r="HS95" s="31"/>
      <c r="HT95" s="31"/>
      <c r="HU95" s="31"/>
      <c r="HV95" s="31"/>
      <c r="HW95" s="31"/>
      <c r="HX95" s="31"/>
      <c r="HY95" s="31"/>
      <c r="HZ95" s="31"/>
      <c r="IA95" s="31"/>
      <c r="IB95" s="31"/>
      <c r="IC95" s="31"/>
      <c r="ID95" s="31"/>
      <c r="IE95" s="31"/>
      <c r="IF95" s="31"/>
      <c r="IG95" s="31"/>
      <c r="IH95" s="31"/>
      <c r="II95" s="31"/>
      <c r="IJ95" s="31"/>
      <c r="IK95" s="31"/>
      <c r="IL95" s="31"/>
      <c r="IM95" s="31"/>
      <c r="IN95" s="31"/>
      <c r="IO95" s="31"/>
      <c r="IP95" s="31"/>
      <c r="IQ95" s="31"/>
      <c r="IR95" s="31"/>
      <c r="IS95" s="31"/>
      <c r="IT95" s="31"/>
      <c r="IU95" s="31"/>
      <c r="IV95" s="31"/>
      <c r="IW95" s="31"/>
      <c r="IX95" s="31"/>
      <c r="IY95" s="31"/>
      <c r="IZ95" s="31"/>
      <c r="JA95" s="31"/>
      <c r="JB95" s="31"/>
      <c r="JC95" s="31"/>
      <c r="JD95" s="31"/>
      <c r="JE95" s="31"/>
      <c r="JF95" s="31"/>
      <c r="JG95" s="31"/>
      <c r="JH95" s="31"/>
      <c r="JI95" s="31"/>
      <c r="JJ95" s="31"/>
      <c r="JK95" s="31"/>
      <c r="JL95" s="31"/>
      <c r="JM95" s="31"/>
      <c r="JN95" s="31"/>
      <c r="JO95" s="31"/>
      <c r="JP95" s="31"/>
      <c r="JQ95" s="31"/>
      <c r="JR95" s="31"/>
      <c r="JS95" s="31"/>
      <c r="JT95" s="31"/>
      <c r="JU95" s="31"/>
      <c r="JV95" s="31"/>
      <c r="JW95" s="31"/>
      <c r="JX95" s="31"/>
      <c r="JY95" s="31"/>
      <c r="JZ95" s="31"/>
      <c r="KA95" s="31"/>
      <c r="KB95" s="31"/>
      <c r="KC95" s="31"/>
      <c r="KD95" s="31"/>
      <c r="KE95" s="31"/>
      <c r="KF95" s="31"/>
      <c r="KG95" s="31"/>
      <c r="KH95" s="31"/>
      <c r="KI95" s="31"/>
      <c r="KJ95" s="31"/>
      <c r="KK95" s="31"/>
      <c r="KL95" s="31"/>
      <c r="KM95" s="31"/>
      <c r="KN95" s="31"/>
      <c r="KO95" s="31"/>
      <c r="KP95" s="31"/>
      <c r="KQ95" s="31"/>
      <c r="KR95" s="31"/>
      <c r="KS95" s="31"/>
      <c r="KT95" s="31"/>
      <c r="KU95" s="31"/>
      <c r="KV95" s="31"/>
      <c r="KW95" s="31"/>
      <c r="KX95" s="31"/>
      <c r="KY95" s="31"/>
      <c r="KZ95" s="31"/>
      <c r="LA95" s="31"/>
      <c r="LB95" s="31"/>
      <c r="LC95" s="31"/>
      <c r="LD95" s="31"/>
      <c r="LE95" s="31"/>
      <c r="LF95" s="31"/>
      <c r="LG95" s="31"/>
      <c r="LH95" s="31"/>
      <c r="LI95" s="31"/>
      <c r="LJ95" s="31"/>
      <c r="LK95" s="31"/>
      <c r="LL95" s="31"/>
      <c r="LM95" s="31"/>
      <c r="LN95" s="31"/>
      <c r="LO95" s="31"/>
      <c r="LP95" s="31"/>
      <c r="LQ95" s="31"/>
      <c r="LR95" s="31"/>
      <c r="LS95" s="31"/>
      <c r="LT95" s="31"/>
      <c r="LU95" s="31"/>
      <c r="LV95" s="31"/>
      <c r="LW95" s="31"/>
      <c r="LX95" s="31"/>
      <c r="LY95" s="31"/>
      <c r="LZ95" s="31"/>
      <c r="MA95" s="31"/>
      <c r="MB95" s="31"/>
      <c r="MC95" s="31"/>
      <c r="MD95" s="31"/>
      <c r="ME95" s="31"/>
      <c r="MF95" s="31"/>
      <c r="MG95" s="31"/>
      <c r="MH95" s="31"/>
      <c r="MI95" s="31"/>
      <c r="MJ95" s="31"/>
      <c r="MK95" s="31"/>
      <c r="ML95" s="31"/>
      <c r="MM95" s="31"/>
      <c r="MN95" s="31"/>
      <c r="MO95" s="31"/>
      <c r="MP95" s="31"/>
      <c r="MQ95" s="31"/>
      <c r="MR95" s="31"/>
      <c r="MS95" s="31"/>
      <c r="MT95" s="31"/>
      <c r="MU95" s="31"/>
      <c r="MV95" s="31"/>
      <c r="MW95" s="31"/>
      <c r="MX95" s="31"/>
      <c r="MY95" s="31"/>
      <c r="MZ95" s="31"/>
      <c r="NA95" s="31"/>
      <c r="NB95" s="31"/>
      <c r="NC95" s="31"/>
      <c r="ND95" s="31"/>
      <c r="NE95" s="31"/>
      <c r="NF95" s="31"/>
      <c r="NG95" s="31"/>
      <c r="NH95" s="31"/>
      <c r="NI95" s="31"/>
      <c r="NJ95" s="31"/>
      <c r="NK95" s="31"/>
      <c r="NL95" s="31"/>
      <c r="NM95" s="31"/>
      <c r="NN95" s="31"/>
      <c r="NO95" s="31"/>
      <c r="NP95" s="31"/>
      <c r="NQ95" s="31"/>
      <c r="NR95" s="31"/>
      <c r="NS95" s="31"/>
      <c r="NT95" s="31"/>
      <c r="NU95" s="31"/>
      <c r="NV95" s="31"/>
      <c r="NW95" s="31"/>
      <c r="NX95" s="31"/>
      <c r="NY95" s="31"/>
      <c r="NZ95" s="31"/>
      <c r="OA95" s="31"/>
      <c r="OB95" s="31"/>
      <c r="OC95" s="31"/>
      <c r="OD95" s="31"/>
      <c r="OE95" s="31"/>
      <c r="OF95" s="31"/>
      <c r="OG95" s="31"/>
      <c r="OH95" s="31"/>
      <c r="OI95" s="31"/>
      <c r="OJ95" s="31"/>
      <c r="OK95" s="31"/>
      <c r="OL95" s="31"/>
      <c r="OM95" s="31"/>
      <c r="ON95" s="31"/>
      <c r="OO95" s="31"/>
      <c r="OP95" s="31"/>
      <c r="OQ95" s="31"/>
      <c r="OR95" s="31"/>
      <c r="OS95" s="31"/>
      <c r="OT95" s="31"/>
      <c r="OU95" s="31"/>
      <c r="OV95" s="31"/>
      <c r="OW95" s="31"/>
      <c r="OX95" s="31"/>
      <c r="OY95" s="31"/>
      <c r="OZ95" s="31"/>
      <c r="PA95" s="31"/>
      <c r="PB95" s="31"/>
      <c r="PC95" s="31"/>
      <c r="PD95" s="31"/>
      <c r="PE95" s="31"/>
      <c r="PF95" s="31"/>
      <c r="PG95" s="31"/>
      <c r="PH95" s="31"/>
      <c r="PI95" s="31"/>
      <c r="PJ95" s="31"/>
      <c r="PK95" s="31"/>
      <c r="PL95" s="31"/>
      <c r="PM95" s="31"/>
      <c r="PN95" s="31"/>
      <c r="PO95" s="31"/>
      <c r="PP95" s="31"/>
      <c r="PQ95" s="31"/>
      <c r="PR95" s="31"/>
      <c r="PS95" s="31"/>
      <c r="PT95" s="31"/>
      <c r="PU95" s="31"/>
      <c r="PV95" s="31"/>
      <c r="PW95" s="31"/>
      <c r="PX95" s="31"/>
      <c r="PY95" s="31"/>
      <c r="PZ95" s="31"/>
      <c r="QA95" s="31"/>
      <c r="QB95" s="31"/>
      <c r="QC95" s="31"/>
    </row>
    <row r="96" spans="1:445">
      <c r="A96" s="36" t="s">
        <v>846</v>
      </c>
      <c r="B96" s="33" t="s">
        <v>45</v>
      </c>
      <c r="C96" s="33">
        <v>55</v>
      </c>
      <c r="D96" s="33" t="s">
        <v>31</v>
      </c>
      <c r="E96" s="33">
        <v>120</v>
      </c>
      <c r="F96" s="33">
        <v>400</v>
      </c>
      <c r="G96" s="33">
        <v>50</v>
      </c>
      <c r="H96" s="33">
        <v>30</v>
      </c>
      <c r="I96" s="33">
        <v>44</v>
      </c>
      <c r="J96" s="40">
        <v>44</v>
      </c>
      <c r="K96" s="33">
        <v>59</v>
      </c>
      <c r="L96" s="33">
        <v>59</v>
      </c>
      <c r="M96" s="33">
        <v>59</v>
      </c>
      <c r="N96" s="33">
        <v>59</v>
      </c>
      <c r="O96" s="33">
        <v>59</v>
      </c>
      <c r="P96" s="33">
        <v>57</v>
      </c>
      <c r="Q96" s="33"/>
      <c r="R96" s="33"/>
      <c r="S96" s="33"/>
      <c r="T96" s="20">
        <f t="shared" si="6"/>
        <v>520</v>
      </c>
      <c r="U96" s="20">
        <f t="shared" si="7"/>
        <v>0</v>
      </c>
      <c r="V96" s="34">
        <f t="shared" si="8"/>
        <v>1</v>
      </c>
      <c r="W96" s="37"/>
      <c r="X96" s="35" t="str">
        <f t="shared" si="9"/>
        <v/>
      </c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31"/>
      <c r="CT96" s="31"/>
      <c r="CU96" s="31"/>
      <c r="CV96" s="31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  <c r="DW96" s="31"/>
      <c r="DX96" s="31"/>
      <c r="DY96" s="31"/>
      <c r="DZ96" s="31"/>
      <c r="EA96" s="31"/>
      <c r="EB96" s="31"/>
      <c r="EC96" s="31"/>
      <c r="ED96" s="31"/>
      <c r="EE96" s="31"/>
      <c r="EF96" s="31"/>
      <c r="EG96" s="31"/>
      <c r="EH96" s="31"/>
      <c r="EI96" s="31"/>
      <c r="EJ96" s="31"/>
      <c r="EK96" s="31"/>
      <c r="EL96" s="31"/>
      <c r="EM96" s="31"/>
      <c r="EN96" s="31"/>
      <c r="EO96" s="31"/>
      <c r="EP96" s="31"/>
      <c r="EQ96" s="31"/>
      <c r="ER96" s="31"/>
      <c r="ES96" s="31"/>
      <c r="ET96" s="31"/>
      <c r="EU96" s="31"/>
      <c r="EV96" s="31"/>
      <c r="EW96" s="31"/>
      <c r="EX96" s="31"/>
      <c r="EY96" s="31"/>
      <c r="EZ96" s="31"/>
      <c r="FA96" s="31"/>
      <c r="FB96" s="31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  <c r="HV96" s="31"/>
      <c r="HW96" s="31"/>
      <c r="HX96" s="31"/>
      <c r="HY96" s="31"/>
      <c r="HZ96" s="31"/>
      <c r="IA96" s="31"/>
      <c r="IB96" s="31"/>
      <c r="IC96" s="31"/>
      <c r="ID96" s="31"/>
      <c r="IE96" s="31"/>
      <c r="IF96" s="31"/>
      <c r="IG96" s="31"/>
      <c r="IH96" s="31"/>
      <c r="II96" s="31"/>
      <c r="IJ96" s="31"/>
      <c r="IK96" s="31"/>
      <c r="IL96" s="31"/>
      <c r="IM96" s="31"/>
      <c r="IN96" s="31"/>
      <c r="IO96" s="31"/>
      <c r="IP96" s="31"/>
      <c r="IQ96" s="31"/>
      <c r="IR96" s="31"/>
      <c r="IS96" s="31"/>
      <c r="IT96" s="31"/>
      <c r="IU96" s="31"/>
      <c r="IV96" s="31"/>
      <c r="IW96" s="31"/>
      <c r="IX96" s="31"/>
      <c r="IY96" s="31"/>
      <c r="IZ96" s="31"/>
      <c r="JA96" s="31"/>
      <c r="JB96" s="31"/>
      <c r="JC96" s="31"/>
      <c r="JD96" s="31"/>
      <c r="JE96" s="31"/>
      <c r="JF96" s="31"/>
      <c r="JG96" s="31"/>
      <c r="JH96" s="31"/>
      <c r="JI96" s="31"/>
      <c r="JJ96" s="31"/>
      <c r="JK96" s="31"/>
      <c r="JL96" s="31"/>
      <c r="JM96" s="31"/>
      <c r="JN96" s="31"/>
      <c r="JO96" s="31"/>
      <c r="JP96" s="31"/>
      <c r="JQ96" s="31"/>
      <c r="JR96" s="31"/>
      <c r="JS96" s="31"/>
      <c r="JT96" s="31"/>
      <c r="JU96" s="31"/>
      <c r="JV96" s="31"/>
      <c r="JW96" s="31"/>
      <c r="JX96" s="31"/>
      <c r="JY96" s="31"/>
      <c r="JZ96" s="31"/>
      <c r="KA96" s="31"/>
      <c r="KB96" s="31"/>
      <c r="KC96" s="31"/>
      <c r="KD96" s="31"/>
      <c r="KE96" s="31"/>
      <c r="KF96" s="31"/>
      <c r="KG96" s="31"/>
      <c r="KH96" s="31"/>
      <c r="KI96" s="31"/>
      <c r="KJ96" s="31"/>
      <c r="KK96" s="31"/>
      <c r="KL96" s="31"/>
      <c r="KM96" s="31"/>
      <c r="KN96" s="31"/>
      <c r="KO96" s="31"/>
      <c r="KP96" s="31"/>
      <c r="KQ96" s="31"/>
      <c r="KR96" s="31"/>
      <c r="KS96" s="31"/>
      <c r="KT96" s="31"/>
      <c r="KU96" s="31"/>
      <c r="KV96" s="31"/>
      <c r="KW96" s="31"/>
      <c r="KX96" s="31"/>
      <c r="KY96" s="31"/>
      <c r="KZ96" s="31"/>
      <c r="LA96" s="31"/>
      <c r="LB96" s="31"/>
      <c r="LC96" s="31"/>
      <c r="LD96" s="31"/>
      <c r="LE96" s="31"/>
      <c r="LF96" s="31"/>
      <c r="LG96" s="31"/>
      <c r="LH96" s="31"/>
      <c r="LI96" s="31"/>
      <c r="LJ96" s="31"/>
      <c r="LK96" s="31"/>
      <c r="LL96" s="31"/>
      <c r="LM96" s="31"/>
      <c r="LN96" s="31"/>
      <c r="LO96" s="31"/>
      <c r="LP96" s="31"/>
      <c r="LQ96" s="31"/>
      <c r="LR96" s="31"/>
      <c r="LS96" s="31"/>
      <c r="LT96" s="31"/>
      <c r="LU96" s="31"/>
      <c r="LV96" s="31"/>
      <c r="LW96" s="31"/>
      <c r="LX96" s="31"/>
      <c r="LY96" s="31"/>
      <c r="LZ96" s="31"/>
      <c r="MA96" s="31"/>
      <c r="MB96" s="31"/>
      <c r="MC96" s="31"/>
      <c r="MD96" s="31"/>
      <c r="ME96" s="31"/>
      <c r="MF96" s="31"/>
      <c r="MG96" s="31"/>
      <c r="MH96" s="31"/>
      <c r="MI96" s="31"/>
      <c r="MJ96" s="31"/>
      <c r="MK96" s="31"/>
      <c r="ML96" s="31"/>
      <c r="MM96" s="31"/>
      <c r="MN96" s="31"/>
      <c r="MO96" s="31"/>
      <c r="MP96" s="31"/>
      <c r="MQ96" s="31"/>
      <c r="MR96" s="31"/>
      <c r="MS96" s="31"/>
      <c r="MT96" s="31"/>
      <c r="MU96" s="31"/>
      <c r="MV96" s="31"/>
      <c r="MW96" s="31"/>
      <c r="MX96" s="31"/>
      <c r="MY96" s="31"/>
      <c r="MZ96" s="31"/>
      <c r="NA96" s="31"/>
      <c r="NB96" s="31"/>
      <c r="NC96" s="31"/>
      <c r="ND96" s="31"/>
      <c r="NE96" s="31"/>
      <c r="NF96" s="31"/>
      <c r="NG96" s="31"/>
      <c r="NH96" s="31"/>
      <c r="NI96" s="31"/>
      <c r="NJ96" s="31"/>
      <c r="NK96" s="31"/>
      <c r="NL96" s="31"/>
      <c r="NM96" s="31"/>
      <c r="NN96" s="31"/>
      <c r="NO96" s="31"/>
      <c r="NP96" s="31"/>
      <c r="NQ96" s="31"/>
      <c r="NR96" s="31"/>
      <c r="NS96" s="31"/>
      <c r="NT96" s="31"/>
      <c r="NU96" s="31"/>
      <c r="NV96" s="31"/>
      <c r="NW96" s="31"/>
      <c r="NX96" s="31"/>
      <c r="NY96" s="31"/>
      <c r="NZ96" s="31"/>
      <c r="OA96" s="31"/>
      <c r="OB96" s="31"/>
      <c r="OC96" s="31"/>
      <c r="OD96" s="31"/>
      <c r="OE96" s="31"/>
      <c r="OF96" s="31"/>
      <c r="OG96" s="31"/>
      <c r="OH96" s="31"/>
      <c r="OI96" s="31"/>
      <c r="OJ96" s="31"/>
      <c r="OK96" s="31"/>
      <c r="OL96" s="31"/>
      <c r="OM96" s="31"/>
      <c r="ON96" s="31"/>
      <c r="OO96" s="31"/>
      <c r="OP96" s="31"/>
      <c r="OQ96" s="31"/>
      <c r="OR96" s="31"/>
      <c r="OS96" s="31"/>
      <c r="OT96" s="31"/>
      <c r="OU96" s="31"/>
      <c r="OV96" s="31"/>
      <c r="OW96" s="31"/>
      <c r="OX96" s="31"/>
      <c r="OY96" s="31"/>
      <c r="OZ96" s="31"/>
      <c r="PA96" s="31"/>
      <c r="PB96" s="31"/>
      <c r="PC96" s="31"/>
      <c r="PD96" s="31"/>
      <c r="PE96" s="31"/>
      <c r="PF96" s="31"/>
      <c r="PG96" s="31"/>
      <c r="PH96" s="31"/>
      <c r="PI96" s="31"/>
      <c r="PJ96" s="31"/>
      <c r="PK96" s="31"/>
      <c r="PL96" s="31"/>
      <c r="PM96" s="31"/>
      <c r="PN96" s="31"/>
      <c r="PO96" s="31"/>
      <c r="PP96" s="31"/>
      <c r="PQ96" s="31"/>
      <c r="PR96" s="31"/>
      <c r="PS96" s="31"/>
      <c r="PT96" s="31"/>
      <c r="PU96" s="31"/>
      <c r="PV96" s="31"/>
      <c r="PW96" s="31"/>
      <c r="PX96" s="31"/>
      <c r="PY96" s="31"/>
      <c r="PZ96" s="31"/>
      <c r="QA96" s="31"/>
      <c r="QB96" s="31"/>
      <c r="QC96" s="31"/>
    </row>
    <row r="97" spans="1:445">
      <c r="A97" s="36" t="s">
        <v>847</v>
      </c>
      <c r="B97" s="33" t="s">
        <v>45</v>
      </c>
      <c r="C97" s="33">
        <v>55</v>
      </c>
      <c r="D97" s="33" t="s">
        <v>31</v>
      </c>
      <c r="E97" s="33">
        <v>120</v>
      </c>
      <c r="F97" s="33">
        <v>400</v>
      </c>
      <c r="G97" s="33">
        <v>50</v>
      </c>
      <c r="H97" s="33">
        <v>30</v>
      </c>
      <c r="I97" s="33">
        <v>44</v>
      </c>
      <c r="J97" s="40">
        <v>44</v>
      </c>
      <c r="K97" s="33">
        <v>59</v>
      </c>
      <c r="L97" s="33">
        <v>59</v>
      </c>
      <c r="M97" s="33">
        <v>59</v>
      </c>
      <c r="N97" s="33">
        <v>59</v>
      </c>
      <c r="O97" s="33">
        <v>59</v>
      </c>
      <c r="P97" s="33">
        <v>57</v>
      </c>
      <c r="Q97" s="33"/>
      <c r="R97" s="33"/>
      <c r="S97" s="33"/>
      <c r="T97" s="20">
        <f t="shared" si="6"/>
        <v>520</v>
      </c>
      <c r="U97" s="20">
        <f t="shared" si="7"/>
        <v>0</v>
      </c>
      <c r="V97" s="34">
        <f t="shared" si="8"/>
        <v>1</v>
      </c>
      <c r="W97" s="37"/>
      <c r="X97" s="35" t="str">
        <f t="shared" si="9"/>
        <v/>
      </c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  <c r="CJ97" s="31"/>
      <c r="CK97" s="31"/>
      <c r="CL97" s="31"/>
      <c r="CM97" s="31"/>
      <c r="CN97" s="31"/>
      <c r="CO97" s="31"/>
      <c r="CP97" s="31"/>
      <c r="CQ97" s="31"/>
      <c r="CR97" s="31"/>
      <c r="CS97" s="31"/>
      <c r="CT97" s="31"/>
      <c r="CU97" s="31"/>
      <c r="CV97" s="31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  <c r="DW97" s="31"/>
      <c r="DX97" s="31"/>
      <c r="DY97" s="31"/>
      <c r="DZ97" s="31"/>
      <c r="EA97" s="31"/>
      <c r="EB97" s="31"/>
      <c r="EC97" s="31"/>
      <c r="ED97" s="31"/>
      <c r="EE97" s="31"/>
      <c r="EF97" s="31"/>
      <c r="EG97" s="31"/>
      <c r="EH97" s="31"/>
      <c r="EI97" s="31"/>
      <c r="EJ97" s="31"/>
      <c r="EK97" s="31"/>
      <c r="EL97" s="31"/>
      <c r="EM97" s="31"/>
      <c r="EN97" s="31"/>
      <c r="EO97" s="31"/>
      <c r="EP97" s="31"/>
      <c r="EQ97" s="31"/>
      <c r="ER97" s="31"/>
      <c r="ES97" s="31"/>
      <c r="ET97" s="31"/>
      <c r="EU97" s="31"/>
      <c r="EV97" s="31"/>
      <c r="EW97" s="31"/>
      <c r="EX97" s="31"/>
      <c r="EY97" s="31"/>
      <c r="EZ97" s="31"/>
      <c r="FA97" s="31"/>
      <c r="FB97" s="31"/>
      <c r="FC97" s="31"/>
      <c r="FD97" s="31"/>
      <c r="FE97" s="31"/>
      <c r="FF97" s="31"/>
      <c r="FG97" s="31"/>
      <c r="FH97" s="31"/>
      <c r="FI97" s="31"/>
      <c r="FJ97" s="31"/>
      <c r="FK97" s="31"/>
      <c r="FL97" s="31"/>
      <c r="FM97" s="31"/>
      <c r="FN97" s="31"/>
      <c r="FO97" s="31"/>
      <c r="FP97" s="31"/>
      <c r="FQ97" s="31"/>
      <c r="FR97" s="31"/>
      <c r="FS97" s="31"/>
      <c r="FT97" s="31"/>
      <c r="FU97" s="31"/>
      <c r="FV97" s="31"/>
      <c r="FW97" s="31"/>
      <c r="FX97" s="31"/>
      <c r="FY97" s="31"/>
      <c r="FZ97" s="31"/>
      <c r="GA97" s="31"/>
      <c r="GB97" s="31"/>
      <c r="GC97" s="31"/>
      <c r="GD97" s="31"/>
      <c r="GE97" s="31"/>
      <c r="GF97" s="31"/>
      <c r="GG97" s="31"/>
      <c r="GH97" s="31"/>
      <c r="GI97" s="31"/>
      <c r="GJ97" s="31"/>
      <c r="GK97" s="31"/>
      <c r="GL97" s="31"/>
      <c r="GM97" s="31"/>
      <c r="GN97" s="31"/>
      <c r="GO97" s="31"/>
      <c r="GP97" s="31"/>
      <c r="GQ97" s="31"/>
      <c r="GR97" s="31"/>
      <c r="GS97" s="31"/>
      <c r="GT97" s="31"/>
      <c r="GU97" s="31"/>
      <c r="GV97" s="31"/>
      <c r="GW97" s="31"/>
      <c r="GX97" s="31"/>
      <c r="GY97" s="31"/>
      <c r="GZ97" s="31"/>
      <c r="HA97" s="31"/>
      <c r="HB97" s="31"/>
      <c r="HC97" s="31"/>
      <c r="HD97" s="31"/>
      <c r="HE97" s="31"/>
      <c r="HF97" s="31"/>
      <c r="HG97" s="31"/>
      <c r="HH97" s="31"/>
      <c r="HI97" s="31"/>
      <c r="HJ97" s="31"/>
      <c r="HK97" s="31"/>
      <c r="HL97" s="31"/>
      <c r="HM97" s="31"/>
      <c r="HN97" s="31"/>
      <c r="HO97" s="31"/>
      <c r="HP97" s="31"/>
      <c r="HQ97" s="31"/>
      <c r="HR97" s="31"/>
      <c r="HS97" s="31"/>
      <c r="HT97" s="31"/>
      <c r="HU97" s="31"/>
      <c r="HV97" s="31"/>
      <c r="HW97" s="31"/>
      <c r="HX97" s="31"/>
      <c r="HY97" s="31"/>
      <c r="HZ97" s="31"/>
      <c r="IA97" s="31"/>
      <c r="IB97" s="31"/>
      <c r="IC97" s="31"/>
      <c r="ID97" s="31"/>
      <c r="IE97" s="31"/>
      <c r="IF97" s="31"/>
      <c r="IG97" s="31"/>
      <c r="IH97" s="31"/>
      <c r="II97" s="31"/>
      <c r="IJ97" s="31"/>
      <c r="IK97" s="31"/>
      <c r="IL97" s="31"/>
      <c r="IM97" s="31"/>
      <c r="IN97" s="31"/>
      <c r="IO97" s="31"/>
      <c r="IP97" s="31"/>
      <c r="IQ97" s="31"/>
      <c r="IR97" s="31"/>
      <c r="IS97" s="31"/>
      <c r="IT97" s="31"/>
      <c r="IU97" s="31"/>
      <c r="IV97" s="31"/>
      <c r="IW97" s="31"/>
      <c r="IX97" s="31"/>
      <c r="IY97" s="31"/>
      <c r="IZ97" s="31"/>
      <c r="JA97" s="31"/>
      <c r="JB97" s="31"/>
      <c r="JC97" s="31"/>
      <c r="JD97" s="31"/>
      <c r="JE97" s="31"/>
      <c r="JF97" s="31"/>
      <c r="JG97" s="31"/>
      <c r="JH97" s="31"/>
      <c r="JI97" s="31"/>
      <c r="JJ97" s="31"/>
      <c r="JK97" s="31"/>
      <c r="JL97" s="31"/>
      <c r="JM97" s="31"/>
      <c r="JN97" s="31"/>
      <c r="JO97" s="31"/>
      <c r="JP97" s="31"/>
      <c r="JQ97" s="31"/>
      <c r="JR97" s="31"/>
      <c r="JS97" s="31"/>
      <c r="JT97" s="31"/>
      <c r="JU97" s="31"/>
      <c r="JV97" s="31"/>
      <c r="JW97" s="31"/>
      <c r="JX97" s="31"/>
      <c r="JY97" s="31"/>
      <c r="JZ97" s="31"/>
      <c r="KA97" s="31"/>
      <c r="KB97" s="31"/>
      <c r="KC97" s="31"/>
      <c r="KD97" s="31"/>
      <c r="KE97" s="31"/>
      <c r="KF97" s="31"/>
      <c r="KG97" s="31"/>
      <c r="KH97" s="31"/>
      <c r="KI97" s="31"/>
      <c r="KJ97" s="31"/>
      <c r="KK97" s="31"/>
      <c r="KL97" s="31"/>
      <c r="KM97" s="31"/>
      <c r="KN97" s="31"/>
      <c r="KO97" s="31"/>
      <c r="KP97" s="31"/>
      <c r="KQ97" s="31"/>
      <c r="KR97" s="31"/>
      <c r="KS97" s="31"/>
      <c r="KT97" s="31"/>
      <c r="KU97" s="31"/>
      <c r="KV97" s="31"/>
      <c r="KW97" s="31"/>
      <c r="KX97" s="31"/>
      <c r="KY97" s="31"/>
      <c r="KZ97" s="31"/>
      <c r="LA97" s="31"/>
      <c r="LB97" s="31"/>
      <c r="LC97" s="31"/>
      <c r="LD97" s="31"/>
      <c r="LE97" s="31"/>
      <c r="LF97" s="31"/>
      <c r="LG97" s="31"/>
      <c r="LH97" s="31"/>
      <c r="LI97" s="31"/>
      <c r="LJ97" s="31"/>
      <c r="LK97" s="31"/>
      <c r="LL97" s="31"/>
      <c r="LM97" s="31"/>
      <c r="LN97" s="31"/>
      <c r="LO97" s="31"/>
      <c r="LP97" s="31"/>
      <c r="LQ97" s="31"/>
      <c r="LR97" s="31"/>
      <c r="LS97" s="31"/>
      <c r="LT97" s="31"/>
      <c r="LU97" s="31"/>
      <c r="LV97" s="31"/>
      <c r="LW97" s="31"/>
      <c r="LX97" s="31"/>
      <c r="LY97" s="31"/>
      <c r="LZ97" s="31"/>
      <c r="MA97" s="31"/>
      <c r="MB97" s="31"/>
      <c r="MC97" s="31"/>
      <c r="MD97" s="31"/>
      <c r="ME97" s="31"/>
      <c r="MF97" s="31"/>
      <c r="MG97" s="31"/>
      <c r="MH97" s="31"/>
      <c r="MI97" s="31"/>
      <c r="MJ97" s="31"/>
      <c r="MK97" s="31"/>
      <c r="ML97" s="31"/>
      <c r="MM97" s="31"/>
      <c r="MN97" s="31"/>
      <c r="MO97" s="31"/>
      <c r="MP97" s="31"/>
      <c r="MQ97" s="31"/>
      <c r="MR97" s="31"/>
      <c r="MS97" s="31"/>
      <c r="MT97" s="31"/>
      <c r="MU97" s="31"/>
      <c r="MV97" s="31"/>
      <c r="MW97" s="31"/>
      <c r="MX97" s="31"/>
      <c r="MY97" s="31"/>
      <c r="MZ97" s="31"/>
      <c r="NA97" s="31"/>
      <c r="NB97" s="31"/>
      <c r="NC97" s="31"/>
      <c r="ND97" s="31"/>
      <c r="NE97" s="31"/>
      <c r="NF97" s="31"/>
      <c r="NG97" s="31"/>
      <c r="NH97" s="31"/>
      <c r="NI97" s="31"/>
      <c r="NJ97" s="31"/>
      <c r="NK97" s="31"/>
      <c r="NL97" s="31"/>
      <c r="NM97" s="31"/>
      <c r="NN97" s="31"/>
      <c r="NO97" s="31"/>
      <c r="NP97" s="31"/>
      <c r="NQ97" s="31"/>
      <c r="NR97" s="31"/>
      <c r="NS97" s="31"/>
      <c r="NT97" s="31"/>
      <c r="NU97" s="31"/>
      <c r="NV97" s="31"/>
      <c r="NW97" s="31"/>
      <c r="NX97" s="31"/>
      <c r="NY97" s="31"/>
      <c r="NZ97" s="31"/>
      <c r="OA97" s="31"/>
      <c r="OB97" s="31"/>
      <c r="OC97" s="31"/>
      <c r="OD97" s="31"/>
      <c r="OE97" s="31"/>
      <c r="OF97" s="31"/>
      <c r="OG97" s="31"/>
      <c r="OH97" s="31"/>
      <c r="OI97" s="31"/>
      <c r="OJ97" s="31"/>
      <c r="OK97" s="31"/>
      <c r="OL97" s="31"/>
      <c r="OM97" s="31"/>
      <c r="ON97" s="31"/>
      <c r="OO97" s="31"/>
      <c r="OP97" s="31"/>
      <c r="OQ97" s="31"/>
      <c r="OR97" s="31"/>
      <c r="OS97" s="31"/>
      <c r="OT97" s="31"/>
      <c r="OU97" s="31"/>
      <c r="OV97" s="31"/>
      <c r="OW97" s="31"/>
      <c r="OX97" s="31"/>
      <c r="OY97" s="31"/>
      <c r="OZ97" s="31"/>
      <c r="PA97" s="31"/>
      <c r="PB97" s="31"/>
      <c r="PC97" s="31"/>
      <c r="PD97" s="31"/>
      <c r="PE97" s="31"/>
      <c r="PF97" s="31"/>
      <c r="PG97" s="31"/>
      <c r="PH97" s="31"/>
      <c r="PI97" s="31"/>
      <c r="PJ97" s="31"/>
      <c r="PK97" s="31"/>
      <c r="PL97" s="31"/>
      <c r="PM97" s="31"/>
      <c r="PN97" s="31"/>
      <c r="PO97" s="31"/>
      <c r="PP97" s="31"/>
      <c r="PQ97" s="31"/>
      <c r="PR97" s="31"/>
      <c r="PS97" s="31"/>
      <c r="PT97" s="31"/>
      <c r="PU97" s="31"/>
      <c r="PV97" s="31"/>
      <c r="PW97" s="31"/>
      <c r="PX97" s="31"/>
      <c r="PY97" s="31"/>
      <c r="PZ97" s="31"/>
      <c r="QA97" s="31"/>
      <c r="QB97" s="31"/>
      <c r="QC97" s="31"/>
    </row>
    <row r="98" spans="1:445">
      <c r="A98" s="36" t="s">
        <v>171</v>
      </c>
      <c r="B98" s="33" t="s">
        <v>45</v>
      </c>
      <c r="C98" s="33">
        <v>92</v>
      </c>
      <c r="D98" s="33" t="s">
        <v>35</v>
      </c>
      <c r="E98" s="33"/>
      <c r="F98" s="33">
        <v>801</v>
      </c>
      <c r="G98" s="33">
        <v>65</v>
      </c>
      <c r="H98" s="33"/>
      <c r="I98" s="33">
        <v>92</v>
      </c>
      <c r="J98" s="33">
        <v>92</v>
      </c>
      <c r="K98" s="33">
        <v>92</v>
      </c>
      <c r="L98" s="33">
        <v>92</v>
      </c>
      <c r="M98" s="33">
        <v>92</v>
      </c>
      <c r="N98" s="33">
        <v>92</v>
      </c>
      <c r="O98" s="33">
        <v>184</v>
      </c>
      <c r="P98" s="33"/>
      <c r="Q98" s="33"/>
      <c r="R98" s="33"/>
      <c r="S98" s="33"/>
      <c r="T98" s="20">
        <f t="shared" si="6"/>
        <v>801</v>
      </c>
      <c r="U98" s="20">
        <f t="shared" si="7"/>
        <v>0</v>
      </c>
      <c r="V98" s="34">
        <f t="shared" si="8"/>
        <v>1</v>
      </c>
      <c r="W98" s="37"/>
      <c r="X98" s="35" t="str">
        <f t="shared" si="9"/>
        <v/>
      </c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  <c r="IW98" s="31"/>
      <c r="IX98" s="31"/>
      <c r="IY98" s="31"/>
      <c r="IZ98" s="31"/>
      <c r="JA98" s="31"/>
      <c r="JB98" s="31"/>
      <c r="JC98" s="31"/>
      <c r="JD98" s="31"/>
      <c r="JE98" s="31"/>
      <c r="JF98" s="31"/>
      <c r="JG98" s="31"/>
      <c r="JH98" s="31"/>
      <c r="JI98" s="31"/>
      <c r="JJ98" s="31"/>
      <c r="JK98" s="31"/>
      <c r="JL98" s="31"/>
      <c r="JM98" s="31"/>
      <c r="JN98" s="31"/>
      <c r="JO98" s="31"/>
      <c r="JP98" s="31"/>
      <c r="JQ98" s="31"/>
      <c r="JR98" s="31"/>
      <c r="JS98" s="31"/>
      <c r="JT98" s="31"/>
      <c r="JU98" s="31"/>
      <c r="JV98" s="31"/>
      <c r="JW98" s="31"/>
      <c r="JX98" s="31"/>
      <c r="JY98" s="31"/>
      <c r="JZ98" s="31"/>
      <c r="KA98" s="31"/>
      <c r="KB98" s="31"/>
      <c r="KC98" s="31"/>
      <c r="KD98" s="31"/>
      <c r="KE98" s="31"/>
      <c r="KF98" s="31"/>
      <c r="KG98" s="31"/>
      <c r="KH98" s="31"/>
      <c r="KI98" s="31"/>
      <c r="KJ98" s="31"/>
      <c r="KK98" s="31"/>
      <c r="KL98" s="31"/>
      <c r="KM98" s="31"/>
      <c r="KN98" s="31"/>
      <c r="KO98" s="31"/>
      <c r="KP98" s="31"/>
      <c r="KQ98" s="31"/>
      <c r="KR98" s="31"/>
      <c r="KS98" s="31"/>
      <c r="KT98" s="31"/>
      <c r="KU98" s="31"/>
      <c r="KV98" s="31"/>
      <c r="KW98" s="31"/>
      <c r="KX98" s="31"/>
      <c r="KY98" s="31"/>
      <c r="KZ98" s="31"/>
      <c r="LA98" s="31"/>
      <c r="LB98" s="31"/>
      <c r="LC98" s="31"/>
      <c r="LD98" s="31"/>
      <c r="LE98" s="31"/>
      <c r="LF98" s="31"/>
      <c r="LG98" s="31"/>
      <c r="LH98" s="31"/>
      <c r="LI98" s="31"/>
      <c r="LJ98" s="31"/>
      <c r="LK98" s="31"/>
      <c r="LL98" s="31"/>
      <c r="LM98" s="31"/>
      <c r="LN98" s="31"/>
      <c r="LO98" s="31"/>
      <c r="LP98" s="31"/>
      <c r="LQ98" s="31"/>
      <c r="LR98" s="31"/>
      <c r="LS98" s="31"/>
      <c r="LT98" s="31"/>
      <c r="LU98" s="31"/>
      <c r="LV98" s="31"/>
      <c r="LW98" s="31"/>
      <c r="LX98" s="31"/>
      <c r="LY98" s="31"/>
      <c r="LZ98" s="31"/>
      <c r="MA98" s="31"/>
      <c r="MB98" s="31"/>
      <c r="MC98" s="31"/>
      <c r="MD98" s="31"/>
      <c r="ME98" s="31"/>
      <c r="MF98" s="31"/>
      <c r="MG98" s="31"/>
      <c r="MH98" s="31"/>
      <c r="MI98" s="31"/>
      <c r="MJ98" s="31"/>
      <c r="MK98" s="31"/>
      <c r="ML98" s="31"/>
      <c r="MM98" s="31"/>
      <c r="MN98" s="31"/>
      <c r="MO98" s="31"/>
      <c r="MP98" s="31"/>
      <c r="MQ98" s="31"/>
      <c r="MR98" s="31"/>
      <c r="MS98" s="31"/>
      <c r="MT98" s="31"/>
      <c r="MU98" s="31"/>
      <c r="MV98" s="31"/>
      <c r="MW98" s="31"/>
      <c r="MX98" s="31"/>
      <c r="MY98" s="31"/>
      <c r="MZ98" s="31"/>
      <c r="NA98" s="31"/>
      <c r="NB98" s="31"/>
      <c r="NC98" s="31"/>
      <c r="ND98" s="31"/>
      <c r="NE98" s="31"/>
      <c r="NF98" s="31"/>
      <c r="NG98" s="31"/>
      <c r="NH98" s="31"/>
      <c r="NI98" s="31"/>
      <c r="NJ98" s="31"/>
      <c r="NK98" s="31"/>
      <c r="NL98" s="31"/>
      <c r="NM98" s="31"/>
      <c r="NN98" s="31"/>
      <c r="NO98" s="31"/>
      <c r="NP98" s="31"/>
      <c r="NQ98" s="31"/>
      <c r="NR98" s="31"/>
      <c r="NS98" s="31"/>
      <c r="NT98" s="31"/>
      <c r="NU98" s="31"/>
      <c r="NV98" s="31"/>
      <c r="NW98" s="31"/>
      <c r="NX98" s="31"/>
      <c r="NY98" s="31"/>
      <c r="NZ98" s="31"/>
      <c r="OA98" s="31"/>
      <c r="OB98" s="31"/>
      <c r="OC98" s="31"/>
      <c r="OD98" s="31"/>
      <c r="OE98" s="31"/>
      <c r="OF98" s="31"/>
      <c r="OG98" s="31"/>
      <c r="OH98" s="31"/>
      <c r="OI98" s="31"/>
      <c r="OJ98" s="31"/>
      <c r="OK98" s="31"/>
      <c r="OL98" s="31"/>
      <c r="OM98" s="31"/>
      <c r="ON98" s="31"/>
      <c r="OO98" s="31"/>
      <c r="OP98" s="31"/>
      <c r="OQ98" s="31"/>
      <c r="OR98" s="31"/>
      <c r="OS98" s="31"/>
      <c r="OT98" s="31"/>
      <c r="OU98" s="31"/>
      <c r="OV98" s="31"/>
      <c r="OW98" s="31"/>
      <c r="OX98" s="31"/>
      <c r="OY98" s="31"/>
      <c r="OZ98" s="31"/>
      <c r="PA98" s="31"/>
      <c r="PB98" s="31"/>
      <c r="PC98" s="31"/>
      <c r="PD98" s="31"/>
      <c r="PE98" s="31"/>
      <c r="PF98" s="31"/>
      <c r="PG98" s="31"/>
      <c r="PH98" s="31"/>
      <c r="PI98" s="31"/>
      <c r="PJ98" s="31"/>
      <c r="PK98" s="31"/>
      <c r="PL98" s="31"/>
      <c r="PM98" s="31"/>
      <c r="PN98" s="31"/>
      <c r="PO98" s="31"/>
      <c r="PP98" s="31"/>
      <c r="PQ98" s="31"/>
      <c r="PR98" s="31"/>
      <c r="PS98" s="31"/>
      <c r="PT98" s="31"/>
      <c r="PU98" s="31"/>
      <c r="PV98" s="31"/>
      <c r="PW98" s="31"/>
      <c r="PX98" s="31"/>
      <c r="PY98" s="31"/>
      <c r="PZ98" s="31"/>
      <c r="QA98" s="31"/>
      <c r="QB98" s="31"/>
      <c r="QC98" s="31"/>
    </row>
    <row r="99" spans="1:445" hidden="1">
      <c r="A99" s="36" t="s">
        <v>178</v>
      </c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7"/>
      <c r="O99" s="33"/>
      <c r="P99" s="33"/>
      <c r="Q99" s="33"/>
      <c r="R99" s="33"/>
      <c r="S99" s="33"/>
      <c r="T99" s="20" t="str">
        <f t="shared" si="6"/>
        <v/>
      </c>
      <c r="U99" s="20" t="str">
        <f t="shared" si="7"/>
        <v/>
      </c>
      <c r="V99" s="34" t="str">
        <f t="shared" si="8"/>
        <v/>
      </c>
      <c r="W99" s="37"/>
      <c r="X99" s="35" t="str">
        <f t="shared" si="9"/>
        <v/>
      </c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31"/>
      <c r="CT99" s="31"/>
      <c r="CU99" s="31"/>
      <c r="CV99" s="31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  <c r="DW99" s="31"/>
      <c r="DX99" s="31"/>
      <c r="DY99" s="31"/>
      <c r="DZ99" s="31"/>
      <c r="EA99" s="31"/>
      <c r="EB99" s="31"/>
      <c r="EC99" s="31"/>
      <c r="ED99" s="31"/>
      <c r="EE99" s="31"/>
      <c r="EF99" s="31"/>
      <c r="EG99" s="31"/>
      <c r="EH99" s="31"/>
      <c r="EI99" s="31"/>
      <c r="EJ99" s="31"/>
      <c r="EK99" s="31"/>
      <c r="EL99" s="31"/>
      <c r="EM99" s="31"/>
      <c r="EN99" s="31"/>
      <c r="EO99" s="31"/>
      <c r="EP99" s="31"/>
      <c r="EQ99" s="31"/>
      <c r="ER99" s="31"/>
      <c r="ES99" s="31"/>
      <c r="ET99" s="31"/>
      <c r="EU99" s="31"/>
      <c r="EV99" s="31"/>
      <c r="EW99" s="31"/>
      <c r="EX99" s="31"/>
      <c r="EY99" s="31"/>
      <c r="EZ99" s="31"/>
      <c r="FA99" s="31"/>
      <c r="FB99" s="31"/>
      <c r="FC99" s="31"/>
      <c r="FD99" s="31"/>
      <c r="FE99" s="31"/>
      <c r="FF99" s="31"/>
      <c r="FG99" s="31"/>
      <c r="FH99" s="31"/>
      <c r="FI99" s="31"/>
      <c r="FJ99" s="31"/>
      <c r="FK99" s="31"/>
      <c r="FL99" s="31"/>
      <c r="FM99" s="31"/>
      <c r="FN99" s="31"/>
      <c r="FO99" s="31"/>
      <c r="FP99" s="31"/>
      <c r="FQ99" s="31"/>
      <c r="FR99" s="31"/>
      <c r="FS99" s="31"/>
      <c r="FT99" s="31"/>
      <c r="FU99" s="31"/>
      <c r="FV99" s="31"/>
      <c r="FW99" s="31"/>
      <c r="FX99" s="31"/>
      <c r="FY99" s="31"/>
      <c r="FZ99" s="31"/>
      <c r="GA99" s="31"/>
      <c r="GB99" s="31"/>
      <c r="GC99" s="31"/>
      <c r="GD99" s="31"/>
      <c r="GE99" s="31"/>
      <c r="GF99" s="31"/>
      <c r="GG99" s="31"/>
      <c r="GH99" s="31"/>
      <c r="GI99" s="31"/>
      <c r="GJ99" s="31"/>
      <c r="GK99" s="31"/>
      <c r="GL99" s="31"/>
      <c r="GM99" s="31"/>
      <c r="GN99" s="31"/>
      <c r="GO99" s="31"/>
      <c r="GP99" s="31"/>
      <c r="GQ99" s="31"/>
      <c r="GR99" s="31"/>
      <c r="GS99" s="31"/>
      <c r="GT99" s="31"/>
      <c r="GU99" s="31"/>
      <c r="GV99" s="31"/>
      <c r="GW99" s="31"/>
      <c r="GX99" s="31"/>
      <c r="GY99" s="31"/>
      <c r="GZ99" s="31"/>
      <c r="HA99" s="31"/>
      <c r="HB99" s="31"/>
      <c r="HC99" s="31"/>
      <c r="HD99" s="31"/>
      <c r="HE99" s="31"/>
      <c r="HF99" s="31"/>
      <c r="HG99" s="31"/>
      <c r="HH99" s="31"/>
      <c r="HI99" s="31"/>
      <c r="HJ99" s="31"/>
      <c r="HK99" s="31"/>
      <c r="HL99" s="31"/>
      <c r="HM99" s="31"/>
      <c r="HN99" s="31"/>
      <c r="HO99" s="31"/>
      <c r="HP99" s="31"/>
      <c r="HQ99" s="31"/>
      <c r="HR99" s="31"/>
      <c r="HS99" s="31"/>
      <c r="HT99" s="31"/>
      <c r="HU99" s="31"/>
      <c r="HV99" s="31"/>
      <c r="HW99" s="31"/>
      <c r="HX99" s="31"/>
      <c r="HY99" s="31"/>
      <c r="HZ99" s="31"/>
      <c r="IA99" s="31"/>
      <c r="IB99" s="31"/>
      <c r="IC99" s="31"/>
      <c r="ID99" s="31"/>
      <c r="IE99" s="31"/>
      <c r="IF99" s="31"/>
      <c r="IG99" s="31"/>
      <c r="IH99" s="31"/>
      <c r="II99" s="31"/>
      <c r="IJ99" s="31"/>
      <c r="IK99" s="31"/>
      <c r="IL99" s="31"/>
      <c r="IM99" s="31"/>
      <c r="IN99" s="31"/>
      <c r="IO99" s="31"/>
      <c r="IP99" s="31"/>
      <c r="IQ99" s="31"/>
      <c r="IR99" s="31"/>
      <c r="IS99" s="31"/>
      <c r="IT99" s="31"/>
      <c r="IU99" s="31"/>
      <c r="IV99" s="31"/>
      <c r="IW99" s="31"/>
      <c r="IX99" s="31"/>
      <c r="IY99" s="31"/>
      <c r="IZ99" s="31"/>
      <c r="JA99" s="31"/>
      <c r="JB99" s="31"/>
      <c r="JC99" s="31"/>
      <c r="JD99" s="31"/>
      <c r="JE99" s="31"/>
      <c r="JF99" s="31"/>
      <c r="JG99" s="31"/>
      <c r="JH99" s="31"/>
      <c r="JI99" s="31"/>
      <c r="JJ99" s="31"/>
      <c r="JK99" s="31"/>
      <c r="JL99" s="31"/>
      <c r="JM99" s="31"/>
      <c r="JN99" s="31"/>
      <c r="JO99" s="31"/>
      <c r="JP99" s="31"/>
      <c r="JQ99" s="31"/>
      <c r="JR99" s="31"/>
      <c r="JS99" s="31"/>
      <c r="JT99" s="31"/>
      <c r="JU99" s="31"/>
      <c r="JV99" s="31"/>
      <c r="JW99" s="31"/>
      <c r="JX99" s="31"/>
      <c r="JY99" s="31"/>
      <c r="JZ99" s="31"/>
      <c r="KA99" s="31"/>
      <c r="KB99" s="31"/>
      <c r="KC99" s="31"/>
      <c r="KD99" s="31"/>
      <c r="KE99" s="31"/>
      <c r="KF99" s="31"/>
      <c r="KG99" s="31"/>
      <c r="KH99" s="31"/>
      <c r="KI99" s="31"/>
      <c r="KJ99" s="31"/>
      <c r="KK99" s="31"/>
      <c r="KL99" s="31"/>
      <c r="KM99" s="31"/>
      <c r="KN99" s="31"/>
      <c r="KO99" s="31"/>
      <c r="KP99" s="31"/>
      <c r="KQ99" s="31"/>
      <c r="KR99" s="31"/>
      <c r="KS99" s="31"/>
      <c r="KT99" s="31"/>
      <c r="KU99" s="31"/>
      <c r="KV99" s="31"/>
      <c r="KW99" s="31"/>
      <c r="KX99" s="31"/>
      <c r="KY99" s="31"/>
      <c r="KZ99" s="31"/>
      <c r="LA99" s="31"/>
      <c r="LB99" s="31"/>
      <c r="LC99" s="31"/>
      <c r="LD99" s="31"/>
      <c r="LE99" s="31"/>
      <c r="LF99" s="31"/>
      <c r="LG99" s="31"/>
      <c r="LH99" s="31"/>
      <c r="LI99" s="31"/>
      <c r="LJ99" s="31"/>
      <c r="LK99" s="31"/>
      <c r="LL99" s="31"/>
      <c r="LM99" s="31"/>
      <c r="LN99" s="31"/>
      <c r="LO99" s="31"/>
      <c r="LP99" s="31"/>
      <c r="LQ99" s="31"/>
      <c r="LR99" s="31"/>
      <c r="LS99" s="31"/>
      <c r="LT99" s="31"/>
      <c r="LU99" s="31"/>
      <c r="LV99" s="31"/>
      <c r="LW99" s="31"/>
      <c r="LX99" s="31"/>
      <c r="LY99" s="31"/>
      <c r="LZ99" s="31"/>
      <c r="MA99" s="31"/>
      <c r="MB99" s="31"/>
      <c r="MC99" s="31"/>
      <c r="MD99" s="31"/>
      <c r="ME99" s="31"/>
      <c r="MF99" s="31"/>
      <c r="MG99" s="31"/>
      <c r="MH99" s="31"/>
      <c r="MI99" s="31"/>
      <c r="MJ99" s="31"/>
      <c r="MK99" s="31"/>
      <c r="ML99" s="31"/>
      <c r="MM99" s="31"/>
      <c r="MN99" s="31"/>
      <c r="MO99" s="31"/>
      <c r="MP99" s="31"/>
      <c r="MQ99" s="31"/>
      <c r="MR99" s="31"/>
      <c r="MS99" s="31"/>
      <c r="MT99" s="31"/>
      <c r="MU99" s="31"/>
      <c r="MV99" s="31"/>
      <c r="MW99" s="31"/>
      <c r="MX99" s="31"/>
      <c r="MY99" s="31"/>
      <c r="MZ99" s="31"/>
      <c r="NA99" s="31"/>
      <c r="NB99" s="31"/>
      <c r="NC99" s="31"/>
      <c r="ND99" s="31"/>
      <c r="NE99" s="31"/>
      <c r="NF99" s="31"/>
      <c r="NG99" s="31"/>
      <c r="NH99" s="31"/>
      <c r="NI99" s="31"/>
      <c r="NJ99" s="31"/>
      <c r="NK99" s="31"/>
      <c r="NL99" s="31"/>
      <c r="NM99" s="31"/>
      <c r="NN99" s="31"/>
      <c r="NO99" s="31"/>
      <c r="NP99" s="31"/>
      <c r="NQ99" s="31"/>
      <c r="NR99" s="31"/>
      <c r="NS99" s="31"/>
      <c r="NT99" s="31"/>
      <c r="NU99" s="31"/>
      <c r="NV99" s="31"/>
      <c r="NW99" s="31"/>
      <c r="NX99" s="31"/>
      <c r="NY99" s="31"/>
      <c r="NZ99" s="31"/>
      <c r="OA99" s="31"/>
      <c r="OB99" s="31"/>
      <c r="OC99" s="31"/>
      <c r="OD99" s="31"/>
      <c r="OE99" s="31"/>
      <c r="OF99" s="31"/>
      <c r="OG99" s="31"/>
      <c r="OH99" s="31"/>
      <c r="OI99" s="31"/>
      <c r="OJ99" s="31"/>
      <c r="OK99" s="31"/>
      <c r="OL99" s="31"/>
      <c r="OM99" s="31"/>
      <c r="ON99" s="31"/>
      <c r="OO99" s="31"/>
      <c r="OP99" s="31"/>
      <c r="OQ99" s="31"/>
      <c r="OR99" s="31"/>
      <c r="OS99" s="31"/>
      <c r="OT99" s="31"/>
      <c r="OU99" s="31"/>
      <c r="OV99" s="31"/>
      <c r="OW99" s="31"/>
      <c r="OX99" s="31"/>
      <c r="OY99" s="31"/>
      <c r="OZ99" s="31"/>
      <c r="PA99" s="31"/>
      <c r="PB99" s="31"/>
      <c r="PC99" s="31"/>
      <c r="PD99" s="31"/>
      <c r="PE99" s="31"/>
      <c r="PF99" s="31"/>
      <c r="PG99" s="31"/>
      <c r="PH99" s="31"/>
      <c r="PI99" s="31"/>
      <c r="PJ99" s="31"/>
      <c r="PK99" s="31"/>
      <c r="PL99" s="31"/>
      <c r="PM99" s="31"/>
      <c r="PN99" s="31"/>
      <c r="PO99" s="31"/>
      <c r="PP99" s="31"/>
      <c r="PQ99" s="31"/>
      <c r="PR99" s="31"/>
      <c r="PS99" s="31"/>
      <c r="PT99" s="31"/>
      <c r="PU99" s="31"/>
      <c r="PV99" s="31"/>
      <c r="PW99" s="31"/>
      <c r="PX99" s="31"/>
      <c r="PY99" s="31"/>
      <c r="PZ99" s="31"/>
      <c r="QA99" s="31"/>
      <c r="QB99" s="31"/>
      <c r="QC99" s="31"/>
    </row>
    <row r="100" spans="1:445">
      <c r="A100" s="36" t="s">
        <v>172</v>
      </c>
      <c r="B100" s="33" t="s">
        <v>27</v>
      </c>
      <c r="C100" s="33">
        <v>85</v>
      </c>
      <c r="D100" s="33" t="s">
        <v>141</v>
      </c>
      <c r="E100" s="33"/>
      <c r="F100" s="33">
        <v>665</v>
      </c>
      <c r="G100" s="33">
        <v>65</v>
      </c>
      <c r="H100" s="33"/>
      <c r="I100" s="33">
        <v>75</v>
      </c>
      <c r="J100" s="33">
        <v>75</v>
      </c>
      <c r="K100" s="33">
        <v>75</v>
      </c>
      <c r="L100" s="33">
        <v>75</v>
      </c>
      <c r="M100" s="33">
        <v>75</v>
      </c>
      <c r="N100" s="33">
        <v>75</v>
      </c>
      <c r="O100" s="33">
        <v>75</v>
      </c>
      <c r="P100" s="33">
        <v>75</v>
      </c>
      <c r="Q100" s="33"/>
      <c r="R100" s="33"/>
      <c r="S100" s="33"/>
      <c r="T100" s="20">
        <f t="shared" si="6"/>
        <v>665</v>
      </c>
      <c r="U100" s="20">
        <f t="shared" si="7"/>
        <v>0</v>
      </c>
      <c r="V100" s="34">
        <f t="shared" si="8"/>
        <v>1</v>
      </c>
      <c r="X100" s="35" t="str">
        <f t="shared" ref="X100:X131" si="10">IF(W100&lt;&gt;"",F100 - (SUM(G100:S100)),"")</f>
        <v/>
      </c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  <c r="CJ100" s="31"/>
      <c r="CK100" s="31"/>
      <c r="CL100" s="31"/>
      <c r="CM100" s="31"/>
      <c r="CN100" s="31"/>
      <c r="CO100" s="31"/>
      <c r="CP100" s="31"/>
      <c r="CQ100" s="31"/>
      <c r="CR100" s="31"/>
      <c r="CS100" s="31"/>
      <c r="CT100" s="31"/>
      <c r="CU100" s="31"/>
      <c r="CV100" s="31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  <c r="DW100" s="31"/>
      <c r="DX100" s="31"/>
      <c r="DY100" s="31"/>
      <c r="DZ100" s="31"/>
      <c r="EA100" s="31"/>
      <c r="EB100" s="31"/>
      <c r="EC100" s="31"/>
      <c r="ED100" s="31"/>
      <c r="EE100" s="31"/>
      <c r="EF100" s="31"/>
      <c r="EG100" s="31"/>
      <c r="EH100" s="31"/>
      <c r="EI100" s="31"/>
      <c r="EJ100" s="31"/>
      <c r="EK100" s="31"/>
      <c r="EL100" s="31"/>
      <c r="EM100" s="31"/>
      <c r="EN100" s="31"/>
      <c r="EO100" s="31"/>
      <c r="EP100" s="31"/>
      <c r="EQ100" s="31"/>
      <c r="ER100" s="31"/>
      <c r="ES100" s="31"/>
      <c r="ET100" s="31"/>
      <c r="EU100" s="31"/>
      <c r="EV100" s="31"/>
      <c r="EW100" s="31"/>
      <c r="EX100" s="31"/>
      <c r="EY100" s="31"/>
      <c r="EZ100" s="31"/>
      <c r="FA100" s="31"/>
      <c r="FB100" s="31"/>
      <c r="FC100" s="31"/>
      <c r="FD100" s="31"/>
      <c r="FE100" s="31"/>
      <c r="FF100" s="31"/>
      <c r="FG100" s="31"/>
      <c r="FH100" s="31"/>
      <c r="FI100" s="31"/>
      <c r="FJ100" s="31"/>
      <c r="FK100" s="31"/>
      <c r="FL100" s="31"/>
      <c r="FM100" s="31"/>
      <c r="FN100" s="31"/>
      <c r="FO100" s="31"/>
      <c r="FP100" s="31"/>
      <c r="FQ100" s="31"/>
      <c r="FR100" s="31"/>
      <c r="FS100" s="31"/>
      <c r="FT100" s="31"/>
      <c r="FU100" s="31"/>
      <c r="FV100" s="31"/>
      <c r="FW100" s="31"/>
      <c r="FX100" s="31"/>
      <c r="FY100" s="31"/>
      <c r="FZ100" s="31"/>
      <c r="GA100" s="31"/>
      <c r="GB100" s="31"/>
      <c r="GC100" s="31"/>
      <c r="GD100" s="31"/>
      <c r="GE100" s="31"/>
      <c r="GF100" s="31"/>
      <c r="GG100" s="31"/>
      <c r="GH100" s="31"/>
      <c r="GI100" s="31"/>
      <c r="GJ100" s="31"/>
      <c r="GK100" s="31"/>
      <c r="GL100" s="31"/>
      <c r="GM100" s="31"/>
      <c r="GN100" s="31"/>
      <c r="GO100" s="31"/>
      <c r="GP100" s="31"/>
      <c r="GQ100" s="31"/>
      <c r="GR100" s="31"/>
      <c r="GS100" s="31"/>
      <c r="GT100" s="31"/>
      <c r="GU100" s="31"/>
      <c r="GV100" s="31"/>
      <c r="GW100" s="31"/>
      <c r="GX100" s="31"/>
      <c r="GY100" s="31"/>
      <c r="GZ100" s="31"/>
      <c r="HA100" s="31"/>
      <c r="HB100" s="31"/>
      <c r="HC100" s="31"/>
      <c r="HD100" s="31"/>
      <c r="HE100" s="31"/>
      <c r="HF100" s="31"/>
      <c r="HG100" s="31"/>
      <c r="HH100" s="31"/>
      <c r="HI100" s="31"/>
      <c r="HJ100" s="31"/>
      <c r="HK100" s="31"/>
      <c r="HL100" s="31"/>
      <c r="HM100" s="31"/>
      <c r="HN100" s="31"/>
      <c r="HO100" s="31"/>
      <c r="HP100" s="31"/>
      <c r="HQ100" s="31"/>
      <c r="HR100" s="31"/>
      <c r="HS100" s="31"/>
      <c r="HT100" s="31"/>
      <c r="HU100" s="31"/>
      <c r="HV100" s="31"/>
      <c r="HW100" s="31"/>
      <c r="HX100" s="31"/>
      <c r="HY100" s="31"/>
      <c r="HZ100" s="31"/>
      <c r="IA100" s="31"/>
      <c r="IB100" s="31"/>
      <c r="IC100" s="31"/>
      <c r="ID100" s="31"/>
      <c r="IE100" s="31"/>
      <c r="IF100" s="31"/>
      <c r="IG100" s="31"/>
      <c r="IH100" s="31"/>
      <c r="II100" s="31"/>
      <c r="IJ100" s="31"/>
      <c r="IK100" s="31"/>
      <c r="IL100" s="31"/>
      <c r="IM100" s="31"/>
      <c r="IN100" s="31"/>
      <c r="IO100" s="31"/>
      <c r="IP100" s="31"/>
      <c r="IQ100" s="31"/>
      <c r="IR100" s="31"/>
      <c r="IS100" s="31"/>
      <c r="IT100" s="31"/>
      <c r="IU100" s="31"/>
      <c r="IV100" s="31"/>
      <c r="IW100" s="31"/>
      <c r="IX100" s="31"/>
      <c r="IY100" s="31"/>
      <c r="IZ100" s="31"/>
      <c r="JA100" s="31"/>
      <c r="JB100" s="31"/>
      <c r="JC100" s="31"/>
      <c r="JD100" s="31"/>
      <c r="JE100" s="31"/>
      <c r="JF100" s="31"/>
      <c r="JG100" s="31"/>
      <c r="JH100" s="31"/>
      <c r="JI100" s="31"/>
      <c r="JJ100" s="31"/>
      <c r="JK100" s="31"/>
      <c r="JL100" s="31"/>
      <c r="JM100" s="31"/>
      <c r="JN100" s="31"/>
      <c r="JO100" s="31"/>
      <c r="JP100" s="31"/>
      <c r="JQ100" s="31"/>
      <c r="JR100" s="31"/>
      <c r="JS100" s="31"/>
      <c r="JT100" s="31"/>
      <c r="JU100" s="31"/>
      <c r="JV100" s="31"/>
      <c r="JW100" s="31"/>
      <c r="JX100" s="31"/>
      <c r="JY100" s="31"/>
      <c r="JZ100" s="31"/>
      <c r="KA100" s="31"/>
      <c r="KB100" s="31"/>
      <c r="KC100" s="31"/>
      <c r="KD100" s="31"/>
      <c r="KE100" s="31"/>
      <c r="KF100" s="31"/>
      <c r="KG100" s="31"/>
      <c r="KH100" s="31"/>
      <c r="KI100" s="31"/>
      <c r="KJ100" s="31"/>
      <c r="KK100" s="31"/>
      <c r="KL100" s="31"/>
      <c r="KM100" s="31"/>
      <c r="KN100" s="31"/>
      <c r="KO100" s="31"/>
      <c r="KP100" s="31"/>
      <c r="KQ100" s="31"/>
      <c r="KR100" s="31"/>
      <c r="KS100" s="31"/>
      <c r="KT100" s="31"/>
      <c r="KU100" s="31"/>
      <c r="KV100" s="31"/>
      <c r="KW100" s="31"/>
      <c r="KX100" s="31"/>
      <c r="KY100" s="31"/>
      <c r="KZ100" s="31"/>
      <c r="LA100" s="31"/>
      <c r="LB100" s="31"/>
      <c r="LC100" s="31"/>
      <c r="LD100" s="31"/>
      <c r="LE100" s="31"/>
      <c r="LF100" s="31"/>
      <c r="LG100" s="31"/>
      <c r="LH100" s="31"/>
      <c r="LI100" s="31"/>
      <c r="LJ100" s="31"/>
      <c r="LK100" s="31"/>
      <c r="LL100" s="31"/>
      <c r="LM100" s="31"/>
      <c r="LN100" s="31"/>
      <c r="LO100" s="31"/>
      <c r="LP100" s="31"/>
      <c r="LQ100" s="31"/>
      <c r="LR100" s="31"/>
      <c r="LS100" s="31"/>
      <c r="LT100" s="31"/>
      <c r="LU100" s="31"/>
      <c r="LV100" s="31"/>
      <c r="LW100" s="31"/>
      <c r="LX100" s="31"/>
      <c r="LY100" s="31"/>
      <c r="LZ100" s="31"/>
      <c r="MA100" s="31"/>
      <c r="MB100" s="31"/>
      <c r="MC100" s="31"/>
      <c r="MD100" s="31"/>
      <c r="ME100" s="31"/>
      <c r="MF100" s="31"/>
      <c r="MG100" s="31"/>
      <c r="MH100" s="31"/>
      <c r="MI100" s="31"/>
      <c r="MJ100" s="31"/>
      <c r="MK100" s="31"/>
      <c r="ML100" s="31"/>
      <c r="MM100" s="31"/>
      <c r="MN100" s="31"/>
      <c r="MO100" s="31"/>
      <c r="MP100" s="31"/>
      <c r="MQ100" s="31"/>
      <c r="MR100" s="31"/>
      <c r="MS100" s="31"/>
      <c r="MT100" s="31"/>
      <c r="MU100" s="31"/>
      <c r="MV100" s="31"/>
      <c r="MW100" s="31"/>
      <c r="MX100" s="31"/>
      <c r="MY100" s="31"/>
      <c r="MZ100" s="31"/>
      <c r="NA100" s="31"/>
      <c r="NB100" s="31"/>
      <c r="NC100" s="31"/>
      <c r="ND100" s="31"/>
      <c r="NE100" s="31"/>
      <c r="NF100" s="31"/>
      <c r="NG100" s="31"/>
      <c r="NH100" s="31"/>
      <c r="NI100" s="31"/>
      <c r="NJ100" s="31"/>
      <c r="NK100" s="31"/>
      <c r="NL100" s="31"/>
      <c r="NM100" s="31"/>
      <c r="NN100" s="31"/>
      <c r="NO100" s="31"/>
      <c r="NP100" s="31"/>
      <c r="NQ100" s="31"/>
      <c r="NR100" s="31"/>
      <c r="NS100" s="31"/>
      <c r="NT100" s="31"/>
      <c r="NU100" s="31"/>
      <c r="NV100" s="31"/>
      <c r="NW100" s="31"/>
      <c r="NX100" s="31"/>
      <c r="NY100" s="31"/>
      <c r="NZ100" s="31"/>
      <c r="OA100" s="31"/>
      <c r="OB100" s="31"/>
      <c r="OC100" s="31"/>
      <c r="OD100" s="31"/>
      <c r="OE100" s="31"/>
      <c r="OF100" s="31"/>
      <c r="OG100" s="31"/>
      <c r="OH100" s="31"/>
      <c r="OI100" s="31"/>
      <c r="OJ100" s="31"/>
      <c r="OK100" s="31"/>
      <c r="OL100" s="31"/>
      <c r="OM100" s="31"/>
      <c r="ON100" s="31"/>
      <c r="OO100" s="31"/>
      <c r="OP100" s="31"/>
      <c r="OQ100" s="31"/>
      <c r="OR100" s="31"/>
      <c r="OS100" s="31"/>
      <c r="OT100" s="31"/>
      <c r="OU100" s="31"/>
      <c r="OV100" s="31"/>
      <c r="OW100" s="31"/>
      <c r="OX100" s="31"/>
      <c r="OY100" s="31"/>
      <c r="OZ100" s="31"/>
      <c r="PA100" s="31"/>
      <c r="PB100" s="31"/>
      <c r="PC100" s="31"/>
      <c r="PD100" s="31"/>
      <c r="PE100" s="31"/>
      <c r="PF100" s="31"/>
      <c r="PG100" s="31"/>
      <c r="PH100" s="31"/>
      <c r="PI100" s="31"/>
      <c r="PJ100" s="31"/>
      <c r="PK100" s="31"/>
      <c r="PL100" s="31"/>
      <c r="PM100" s="31"/>
      <c r="PN100" s="31"/>
      <c r="PO100" s="31"/>
      <c r="PP100" s="31"/>
      <c r="PQ100" s="31"/>
      <c r="PR100" s="31"/>
      <c r="PS100" s="31"/>
      <c r="PT100" s="31"/>
      <c r="PU100" s="31"/>
      <c r="PV100" s="31"/>
      <c r="PW100" s="31"/>
      <c r="PX100" s="31"/>
      <c r="PY100" s="31"/>
      <c r="PZ100" s="31"/>
      <c r="QA100" s="31"/>
      <c r="QB100" s="31"/>
      <c r="QC100" s="31"/>
    </row>
    <row r="101" spans="1:445">
      <c r="A101" s="36" t="s">
        <v>173</v>
      </c>
      <c r="B101" s="33" t="s">
        <v>27</v>
      </c>
      <c r="C101" s="33">
        <v>92</v>
      </c>
      <c r="D101" s="33" t="s">
        <v>129</v>
      </c>
      <c r="E101" s="33"/>
      <c r="F101" s="33">
        <v>1140</v>
      </c>
      <c r="G101" s="33">
        <v>60</v>
      </c>
      <c r="H101" s="33"/>
      <c r="I101" s="33">
        <v>130</v>
      </c>
      <c r="J101" s="33">
        <v>130</v>
      </c>
      <c r="K101" s="33">
        <v>130</v>
      </c>
      <c r="L101" s="33">
        <v>130</v>
      </c>
      <c r="M101" s="33">
        <v>130</v>
      </c>
      <c r="N101" s="33">
        <v>130</v>
      </c>
      <c r="O101" s="33">
        <v>130</v>
      </c>
      <c r="P101" s="33">
        <v>130</v>
      </c>
      <c r="Q101" s="33"/>
      <c r="R101" s="33"/>
      <c r="S101" s="33"/>
      <c r="T101" s="20">
        <f t="shared" si="6"/>
        <v>1100</v>
      </c>
      <c r="U101" s="20">
        <v>0</v>
      </c>
      <c r="V101" s="34">
        <f t="shared" si="8"/>
        <v>1</v>
      </c>
      <c r="X101" s="35" t="str">
        <f t="shared" si="10"/>
        <v/>
      </c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  <c r="DW101" s="31"/>
      <c r="DX101" s="31"/>
      <c r="DY101" s="31"/>
      <c r="DZ101" s="31"/>
      <c r="EA101" s="31"/>
      <c r="EB101" s="31"/>
      <c r="EC101" s="31"/>
      <c r="ED101" s="31"/>
      <c r="EE101" s="31"/>
      <c r="EF101" s="31"/>
      <c r="EG101" s="31"/>
      <c r="EH101" s="31"/>
      <c r="EI101" s="31"/>
      <c r="EJ101" s="31"/>
      <c r="EK101" s="31"/>
      <c r="EL101" s="31"/>
      <c r="EM101" s="31"/>
      <c r="EN101" s="31"/>
      <c r="EO101" s="31"/>
      <c r="EP101" s="31"/>
      <c r="EQ101" s="31"/>
      <c r="ER101" s="31"/>
      <c r="ES101" s="31"/>
      <c r="ET101" s="31"/>
      <c r="EU101" s="31"/>
      <c r="EV101" s="31"/>
      <c r="EW101" s="31"/>
      <c r="EX101" s="31"/>
      <c r="EY101" s="31"/>
      <c r="EZ101" s="31"/>
      <c r="FA101" s="31"/>
      <c r="FB101" s="31"/>
      <c r="FC101" s="31"/>
      <c r="FD101" s="31"/>
      <c r="FE101" s="31"/>
      <c r="FF101" s="31"/>
      <c r="FG101" s="31"/>
      <c r="FH101" s="31"/>
      <c r="FI101" s="31"/>
      <c r="FJ101" s="31"/>
      <c r="FK101" s="31"/>
      <c r="FL101" s="31"/>
      <c r="FM101" s="31"/>
      <c r="FN101" s="31"/>
      <c r="FO101" s="31"/>
      <c r="FP101" s="31"/>
      <c r="FQ101" s="31"/>
      <c r="FR101" s="31"/>
      <c r="FS101" s="31"/>
      <c r="FT101" s="31"/>
      <c r="FU101" s="31"/>
      <c r="FV101" s="31"/>
      <c r="FW101" s="31"/>
      <c r="FX101" s="31"/>
      <c r="FY101" s="31"/>
      <c r="FZ101" s="31"/>
      <c r="GA101" s="31"/>
      <c r="GB101" s="31"/>
      <c r="GC101" s="31"/>
      <c r="GD101" s="31"/>
      <c r="GE101" s="31"/>
      <c r="GF101" s="31"/>
      <c r="GG101" s="31"/>
      <c r="GH101" s="31"/>
      <c r="GI101" s="31"/>
      <c r="GJ101" s="31"/>
      <c r="GK101" s="31"/>
      <c r="GL101" s="31"/>
      <c r="GM101" s="31"/>
      <c r="GN101" s="31"/>
      <c r="GO101" s="31"/>
      <c r="GP101" s="31"/>
      <c r="GQ101" s="31"/>
      <c r="GR101" s="31"/>
      <c r="GS101" s="31"/>
      <c r="GT101" s="31"/>
      <c r="GU101" s="31"/>
      <c r="GV101" s="31"/>
      <c r="GW101" s="31"/>
      <c r="GX101" s="31"/>
      <c r="GY101" s="31"/>
      <c r="GZ101" s="31"/>
      <c r="HA101" s="31"/>
      <c r="HB101" s="31"/>
      <c r="HC101" s="31"/>
      <c r="HD101" s="31"/>
      <c r="HE101" s="31"/>
      <c r="HF101" s="31"/>
      <c r="HG101" s="31"/>
      <c r="HH101" s="31"/>
      <c r="HI101" s="31"/>
      <c r="HJ101" s="31"/>
      <c r="HK101" s="31"/>
      <c r="HL101" s="31"/>
      <c r="HM101" s="31"/>
      <c r="HN101" s="31"/>
      <c r="HO101" s="31"/>
      <c r="HP101" s="31"/>
      <c r="HQ101" s="31"/>
      <c r="HR101" s="31"/>
      <c r="HS101" s="31"/>
      <c r="HT101" s="31"/>
      <c r="HU101" s="31"/>
      <c r="HV101" s="31"/>
      <c r="HW101" s="31"/>
      <c r="HX101" s="31"/>
      <c r="HY101" s="31"/>
      <c r="HZ101" s="31"/>
      <c r="IA101" s="31"/>
      <c r="IB101" s="31"/>
      <c r="IC101" s="31"/>
      <c r="ID101" s="31"/>
      <c r="IE101" s="31"/>
      <c r="IF101" s="31"/>
      <c r="IG101" s="31"/>
      <c r="IH101" s="31"/>
      <c r="II101" s="31"/>
      <c r="IJ101" s="31"/>
      <c r="IK101" s="31"/>
      <c r="IL101" s="31"/>
      <c r="IM101" s="31"/>
      <c r="IN101" s="31"/>
      <c r="IO101" s="31"/>
      <c r="IP101" s="31"/>
      <c r="IQ101" s="31"/>
      <c r="IR101" s="31"/>
      <c r="IS101" s="31"/>
      <c r="IT101" s="31"/>
      <c r="IU101" s="31"/>
      <c r="IV101" s="31"/>
      <c r="IW101" s="31"/>
      <c r="IX101" s="31"/>
      <c r="IY101" s="31"/>
      <c r="IZ101" s="31"/>
      <c r="JA101" s="31"/>
      <c r="JB101" s="31"/>
      <c r="JC101" s="31"/>
      <c r="JD101" s="31"/>
      <c r="JE101" s="31"/>
      <c r="JF101" s="31"/>
      <c r="JG101" s="31"/>
      <c r="JH101" s="31"/>
      <c r="JI101" s="31"/>
      <c r="JJ101" s="31"/>
      <c r="JK101" s="31"/>
      <c r="JL101" s="31"/>
      <c r="JM101" s="31"/>
      <c r="JN101" s="31"/>
      <c r="JO101" s="31"/>
      <c r="JP101" s="31"/>
      <c r="JQ101" s="31"/>
      <c r="JR101" s="31"/>
      <c r="JS101" s="31"/>
      <c r="JT101" s="31"/>
      <c r="JU101" s="31"/>
      <c r="JV101" s="31"/>
      <c r="JW101" s="31"/>
      <c r="JX101" s="31"/>
      <c r="JY101" s="31"/>
      <c r="JZ101" s="31"/>
      <c r="KA101" s="31"/>
      <c r="KB101" s="31"/>
      <c r="KC101" s="31"/>
      <c r="KD101" s="31"/>
      <c r="KE101" s="31"/>
      <c r="KF101" s="31"/>
      <c r="KG101" s="31"/>
      <c r="KH101" s="31"/>
      <c r="KI101" s="31"/>
      <c r="KJ101" s="31"/>
      <c r="KK101" s="31"/>
      <c r="KL101" s="31"/>
      <c r="KM101" s="31"/>
      <c r="KN101" s="31"/>
      <c r="KO101" s="31"/>
      <c r="KP101" s="31"/>
      <c r="KQ101" s="31"/>
      <c r="KR101" s="31"/>
      <c r="KS101" s="31"/>
      <c r="KT101" s="31"/>
      <c r="KU101" s="31"/>
      <c r="KV101" s="31"/>
      <c r="KW101" s="31"/>
      <c r="KX101" s="31"/>
      <c r="KY101" s="31"/>
      <c r="KZ101" s="31"/>
      <c r="LA101" s="31"/>
      <c r="LB101" s="31"/>
      <c r="LC101" s="31"/>
      <c r="LD101" s="31"/>
      <c r="LE101" s="31"/>
      <c r="LF101" s="31"/>
      <c r="LG101" s="31"/>
      <c r="LH101" s="31"/>
      <c r="LI101" s="31"/>
      <c r="LJ101" s="31"/>
      <c r="LK101" s="31"/>
      <c r="LL101" s="31"/>
      <c r="LM101" s="31"/>
      <c r="LN101" s="31"/>
      <c r="LO101" s="31"/>
      <c r="LP101" s="31"/>
      <c r="LQ101" s="31"/>
      <c r="LR101" s="31"/>
      <c r="LS101" s="31"/>
      <c r="LT101" s="31"/>
      <c r="LU101" s="31"/>
      <c r="LV101" s="31"/>
      <c r="LW101" s="31"/>
      <c r="LX101" s="31"/>
      <c r="LY101" s="31"/>
      <c r="LZ101" s="31"/>
      <c r="MA101" s="31"/>
      <c r="MB101" s="31"/>
      <c r="MC101" s="31"/>
      <c r="MD101" s="31"/>
      <c r="ME101" s="31"/>
      <c r="MF101" s="31"/>
      <c r="MG101" s="31"/>
      <c r="MH101" s="31"/>
      <c r="MI101" s="31"/>
      <c r="MJ101" s="31"/>
      <c r="MK101" s="31"/>
      <c r="ML101" s="31"/>
      <c r="MM101" s="31"/>
      <c r="MN101" s="31"/>
      <c r="MO101" s="31"/>
      <c r="MP101" s="31"/>
      <c r="MQ101" s="31"/>
      <c r="MR101" s="31"/>
      <c r="MS101" s="31"/>
      <c r="MT101" s="31"/>
      <c r="MU101" s="31"/>
      <c r="MV101" s="31"/>
      <c r="MW101" s="31"/>
      <c r="MX101" s="31"/>
      <c r="MY101" s="31"/>
      <c r="MZ101" s="31"/>
      <c r="NA101" s="31"/>
      <c r="NB101" s="31"/>
      <c r="NC101" s="31"/>
      <c r="ND101" s="31"/>
      <c r="NE101" s="31"/>
      <c r="NF101" s="31"/>
      <c r="NG101" s="31"/>
      <c r="NH101" s="31"/>
      <c r="NI101" s="31"/>
      <c r="NJ101" s="31"/>
      <c r="NK101" s="31"/>
      <c r="NL101" s="31"/>
      <c r="NM101" s="31"/>
      <c r="NN101" s="31"/>
      <c r="NO101" s="31"/>
      <c r="NP101" s="31"/>
      <c r="NQ101" s="31"/>
      <c r="NR101" s="31"/>
      <c r="NS101" s="31"/>
      <c r="NT101" s="31"/>
      <c r="NU101" s="31"/>
      <c r="NV101" s="31"/>
      <c r="NW101" s="31"/>
      <c r="NX101" s="31"/>
      <c r="NY101" s="31"/>
      <c r="NZ101" s="31"/>
      <c r="OA101" s="31"/>
      <c r="OB101" s="31"/>
      <c r="OC101" s="31"/>
      <c r="OD101" s="31"/>
      <c r="OE101" s="31"/>
      <c r="OF101" s="31"/>
      <c r="OG101" s="31"/>
      <c r="OH101" s="31"/>
      <c r="OI101" s="31"/>
      <c r="OJ101" s="31"/>
      <c r="OK101" s="31"/>
      <c r="OL101" s="31"/>
      <c r="OM101" s="31"/>
      <c r="ON101" s="31"/>
      <c r="OO101" s="31"/>
      <c r="OP101" s="31"/>
      <c r="OQ101" s="31"/>
      <c r="OR101" s="31"/>
      <c r="OS101" s="31"/>
      <c r="OT101" s="31"/>
      <c r="OU101" s="31"/>
      <c r="OV101" s="31"/>
      <c r="OW101" s="31"/>
      <c r="OX101" s="31"/>
      <c r="OY101" s="31"/>
      <c r="OZ101" s="31"/>
      <c r="PA101" s="31"/>
      <c r="PB101" s="31"/>
      <c r="PC101" s="31"/>
      <c r="PD101" s="31"/>
      <c r="PE101" s="31"/>
      <c r="PF101" s="31"/>
      <c r="PG101" s="31"/>
      <c r="PH101" s="31"/>
      <c r="PI101" s="31"/>
      <c r="PJ101" s="31"/>
      <c r="PK101" s="31"/>
      <c r="PL101" s="31"/>
      <c r="PM101" s="31"/>
      <c r="PN101" s="31"/>
      <c r="PO101" s="31"/>
      <c r="PP101" s="31"/>
      <c r="PQ101" s="31"/>
      <c r="PR101" s="31"/>
      <c r="PS101" s="31"/>
      <c r="PT101" s="31"/>
      <c r="PU101" s="31"/>
      <c r="PV101" s="31"/>
      <c r="PW101" s="31"/>
      <c r="PX101" s="31"/>
      <c r="PY101" s="31"/>
      <c r="PZ101" s="31"/>
      <c r="QA101" s="31"/>
      <c r="QB101" s="31"/>
      <c r="QC101" s="31"/>
    </row>
    <row r="102" spans="1:445">
      <c r="A102" s="36" t="s">
        <v>173</v>
      </c>
      <c r="B102" s="33" t="s">
        <v>27</v>
      </c>
      <c r="C102" s="33"/>
      <c r="D102" s="33" t="s">
        <v>154</v>
      </c>
      <c r="E102" s="33"/>
      <c r="F102" s="33">
        <v>580</v>
      </c>
      <c r="G102" s="33">
        <v>50</v>
      </c>
      <c r="H102" s="33"/>
      <c r="I102" s="33">
        <v>66</v>
      </c>
      <c r="J102" s="33">
        <v>66</v>
      </c>
      <c r="K102" s="33">
        <v>66</v>
      </c>
      <c r="L102" s="33">
        <v>66</v>
      </c>
      <c r="M102" s="33">
        <v>66</v>
      </c>
      <c r="N102" s="33">
        <v>66</v>
      </c>
      <c r="O102" s="33">
        <v>66</v>
      </c>
      <c r="P102" s="33">
        <v>68</v>
      </c>
      <c r="Q102" s="33"/>
      <c r="R102" s="33"/>
      <c r="S102" s="33"/>
      <c r="T102" s="20">
        <f t="shared" si="6"/>
        <v>580</v>
      </c>
      <c r="U102" s="20">
        <f t="shared" si="7"/>
        <v>0</v>
      </c>
      <c r="V102" s="34">
        <f t="shared" si="8"/>
        <v>1</v>
      </c>
      <c r="X102" s="35" t="str">
        <f t="shared" si="10"/>
        <v/>
      </c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  <c r="CJ102" s="31"/>
      <c r="CK102" s="31"/>
      <c r="CL102" s="31"/>
      <c r="CM102" s="31"/>
      <c r="CN102" s="31"/>
      <c r="CO102" s="31"/>
      <c r="CP102" s="31"/>
      <c r="CQ102" s="31"/>
      <c r="CR102" s="31"/>
      <c r="CS102" s="31"/>
      <c r="CT102" s="31"/>
      <c r="CU102" s="31"/>
      <c r="CV102" s="31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  <c r="DW102" s="31"/>
      <c r="DX102" s="31"/>
      <c r="DY102" s="31"/>
      <c r="DZ102" s="31"/>
      <c r="EA102" s="31"/>
      <c r="EB102" s="31"/>
      <c r="EC102" s="31"/>
      <c r="ED102" s="31"/>
      <c r="EE102" s="31"/>
      <c r="EF102" s="31"/>
      <c r="EG102" s="31"/>
      <c r="EH102" s="31"/>
      <c r="EI102" s="31"/>
      <c r="EJ102" s="31"/>
      <c r="EK102" s="31"/>
      <c r="EL102" s="31"/>
      <c r="EM102" s="31"/>
      <c r="EN102" s="31"/>
      <c r="EO102" s="31"/>
      <c r="EP102" s="31"/>
      <c r="EQ102" s="31"/>
      <c r="ER102" s="31"/>
      <c r="ES102" s="31"/>
      <c r="ET102" s="31"/>
      <c r="EU102" s="31"/>
      <c r="EV102" s="31"/>
      <c r="EW102" s="31"/>
      <c r="EX102" s="31"/>
      <c r="EY102" s="31"/>
      <c r="EZ102" s="31"/>
      <c r="FA102" s="31"/>
      <c r="FB102" s="31"/>
      <c r="FC102" s="31"/>
      <c r="FD102" s="31"/>
      <c r="FE102" s="31"/>
      <c r="FF102" s="31"/>
      <c r="FG102" s="31"/>
      <c r="FH102" s="31"/>
      <c r="FI102" s="31"/>
      <c r="FJ102" s="31"/>
      <c r="FK102" s="31"/>
      <c r="FL102" s="31"/>
      <c r="FM102" s="31"/>
      <c r="FN102" s="31"/>
      <c r="FO102" s="31"/>
      <c r="FP102" s="31"/>
      <c r="FQ102" s="31"/>
      <c r="FR102" s="31"/>
      <c r="FS102" s="31"/>
      <c r="FT102" s="31"/>
      <c r="FU102" s="31"/>
      <c r="FV102" s="31"/>
      <c r="FW102" s="31"/>
      <c r="FX102" s="31"/>
      <c r="FY102" s="31"/>
      <c r="FZ102" s="31"/>
      <c r="GA102" s="31"/>
      <c r="GB102" s="31"/>
      <c r="GC102" s="31"/>
      <c r="GD102" s="31"/>
      <c r="GE102" s="31"/>
      <c r="GF102" s="31"/>
      <c r="GG102" s="31"/>
      <c r="GH102" s="31"/>
      <c r="GI102" s="31"/>
      <c r="GJ102" s="31"/>
      <c r="GK102" s="31"/>
      <c r="GL102" s="31"/>
      <c r="GM102" s="31"/>
      <c r="GN102" s="31"/>
      <c r="GO102" s="31"/>
      <c r="GP102" s="31"/>
      <c r="GQ102" s="31"/>
      <c r="GR102" s="31"/>
      <c r="GS102" s="31"/>
      <c r="GT102" s="31"/>
      <c r="GU102" s="31"/>
      <c r="GV102" s="31"/>
      <c r="GW102" s="31"/>
      <c r="GX102" s="31"/>
      <c r="GY102" s="31"/>
      <c r="GZ102" s="31"/>
      <c r="HA102" s="31"/>
      <c r="HB102" s="31"/>
      <c r="HC102" s="31"/>
      <c r="HD102" s="31"/>
      <c r="HE102" s="31"/>
      <c r="HF102" s="31"/>
      <c r="HG102" s="31"/>
      <c r="HH102" s="31"/>
      <c r="HI102" s="31"/>
      <c r="HJ102" s="31"/>
      <c r="HK102" s="31"/>
      <c r="HL102" s="31"/>
      <c r="HM102" s="31"/>
      <c r="HN102" s="31"/>
      <c r="HO102" s="31"/>
      <c r="HP102" s="31"/>
      <c r="HQ102" s="31"/>
      <c r="HR102" s="31"/>
      <c r="HS102" s="31"/>
      <c r="HT102" s="31"/>
      <c r="HU102" s="31"/>
      <c r="HV102" s="31"/>
      <c r="HW102" s="31"/>
      <c r="HX102" s="31"/>
      <c r="HY102" s="31"/>
      <c r="HZ102" s="31"/>
      <c r="IA102" s="31"/>
      <c r="IB102" s="31"/>
      <c r="IC102" s="31"/>
      <c r="ID102" s="31"/>
      <c r="IE102" s="31"/>
      <c r="IF102" s="31"/>
      <c r="IG102" s="31"/>
      <c r="IH102" s="31"/>
      <c r="II102" s="31"/>
      <c r="IJ102" s="31"/>
      <c r="IK102" s="31"/>
      <c r="IL102" s="31"/>
      <c r="IM102" s="31"/>
      <c r="IN102" s="31"/>
      <c r="IO102" s="31"/>
      <c r="IP102" s="31"/>
      <c r="IQ102" s="31"/>
      <c r="IR102" s="31"/>
      <c r="IS102" s="31"/>
      <c r="IT102" s="31"/>
      <c r="IU102" s="31"/>
      <c r="IV102" s="31"/>
      <c r="IW102" s="31"/>
      <c r="IX102" s="31"/>
      <c r="IY102" s="31"/>
      <c r="IZ102" s="31"/>
      <c r="JA102" s="31"/>
      <c r="JB102" s="31"/>
      <c r="JC102" s="31"/>
      <c r="JD102" s="31"/>
      <c r="JE102" s="31"/>
      <c r="JF102" s="31"/>
      <c r="JG102" s="31"/>
      <c r="JH102" s="31"/>
      <c r="JI102" s="31"/>
      <c r="JJ102" s="31"/>
      <c r="JK102" s="31"/>
      <c r="JL102" s="31"/>
      <c r="JM102" s="31"/>
      <c r="JN102" s="31"/>
      <c r="JO102" s="31"/>
      <c r="JP102" s="31"/>
      <c r="JQ102" s="31"/>
      <c r="JR102" s="31"/>
      <c r="JS102" s="31"/>
      <c r="JT102" s="31"/>
      <c r="JU102" s="31"/>
      <c r="JV102" s="31"/>
      <c r="JW102" s="31"/>
      <c r="JX102" s="31"/>
      <c r="JY102" s="31"/>
      <c r="JZ102" s="31"/>
      <c r="KA102" s="31"/>
      <c r="KB102" s="31"/>
      <c r="KC102" s="31"/>
      <c r="KD102" s="31"/>
      <c r="KE102" s="31"/>
      <c r="KF102" s="31"/>
      <c r="KG102" s="31"/>
      <c r="KH102" s="31"/>
      <c r="KI102" s="31"/>
      <c r="KJ102" s="31"/>
      <c r="KK102" s="31"/>
      <c r="KL102" s="31"/>
      <c r="KM102" s="31"/>
      <c r="KN102" s="31"/>
      <c r="KO102" s="31"/>
      <c r="KP102" s="31"/>
      <c r="KQ102" s="31"/>
      <c r="KR102" s="31"/>
      <c r="KS102" s="31"/>
      <c r="KT102" s="31"/>
      <c r="KU102" s="31"/>
      <c r="KV102" s="31"/>
      <c r="KW102" s="31"/>
      <c r="KX102" s="31"/>
      <c r="KY102" s="31"/>
      <c r="KZ102" s="31"/>
      <c r="LA102" s="31"/>
      <c r="LB102" s="31"/>
      <c r="LC102" s="31"/>
      <c r="LD102" s="31"/>
      <c r="LE102" s="31"/>
      <c r="LF102" s="31"/>
      <c r="LG102" s="31"/>
      <c r="LH102" s="31"/>
      <c r="LI102" s="31"/>
      <c r="LJ102" s="31"/>
      <c r="LK102" s="31"/>
      <c r="LL102" s="31"/>
      <c r="LM102" s="31"/>
      <c r="LN102" s="31"/>
      <c r="LO102" s="31"/>
      <c r="LP102" s="31"/>
      <c r="LQ102" s="31"/>
      <c r="LR102" s="31"/>
      <c r="LS102" s="31"/>
      <c r="LT102" s="31"/>
      <c r="LU102" s="31"/>
      <c r="LV102" s="31"/>
      <c r="LW102" s="31"/>
      <c r="LX102" s="31"/>
      <c r="LY102" s="31"/>
      <c r="LZ102" s="31"/>
      <c r="MA102" s="31"/>
      <c r="MB102" s="31"/>
      <c r="MC102" s="31"/>
      <c r="MD102" s="31"/>
      <c r="ME102" s="31"/>
      <c r="MF102" s="31"/>
      <c r="MG102" s="31"/>
      <c r="MH102" s="31"/>
      <c r="MI102" s="31"/>
      <c r="MJ102" s="31"/>
      <c r="MK102" s="31"/>
      <c r="ML102" s="31"/>
      <c r="MM102" s="31"/>
      <c r="MN102" s="31"/>
      <c r="MO102" s="31"/>
      <c r="MP102" s="31"/>
      <c r="MQ102" s="31"/>
      <c r="MR102" s="31"/>
      <c r="MS102" s="31"/>
      <c r="MT102" s="31"/>
      <c r="MU102" s="31"/>
      <c r="MV102" s="31"/>
      <c r="MW102" s="31"/>
      <c r="MX102" s="31"/>
      <c r="MY102" s="31"/>
      <c r="MZ102" s="31"/>
      <c r="NA102" s="31"/>
      <c r="NB102" s="31"/>
      <c r="NC102" s="31"/>
      <c r="ND102" s="31"/>
      <c r="NE102" s="31"/>
      <c r="NF102" s="31"/>
      <c r="NG102" s="31"/>
      <c r="NH102" s="31"/>
      <c r="NI102" s="31"/>
      <c r="NJ102" s="31"/>
      <c r="NK102" s="31"/>
      <c r="NL102" s="31"/>
      <c r="NM102" s="31"/>
      <c r="NN102" s="31"/>
      <c r="NO102" s="31"/>
      <c r="NP102" s="31"/>
      <c r="NQ102" s="31"/>
      <c r="NR102" s="31"/>
      <c r="NS102" s="31"/>
      <c r="NT102" s="31"/>
      <c r="NU102" s="31"/>
      <c r="NV102" s="31"/>
      <c r="NW102" s="31"/>
      <c r="NX102" s="31"/>
      <c r="NY102" s="31"/>
      <c r="NZ102" s="31"/>
      <c r="OA102" s="31"/>
      <c r="OB102" s="31"/>
      <c r="OC102" s="31"/>
      <c r="OD102" s="31"/>
      <c r="OE102" s="31"/>
      <c r="OF102" s="31"/>
      <c r="OG102" s="31"/>
      <c r="OH102" s="31"/>
      <c r="OI102" s="31"/>
      <c r="OJ102" s="31"/>
      <c r="OK102" s="31"/>
      <c r="OL102" s="31"/>
      <c r="OM102" s="31"/>
      <c r="ON102" s="31"/>
      <c r="OO102" s="31"/>
      <c r="OP102" s="31"/>
      <c r="OQ102" s="31"/>
      <c r="OR102" s="31"/>
      <c r="OS102" s="31"/>
      <c r="OT102" s="31"/>
      <c r="OU102" s="31"/>
      <c r="OV102" s="31"/>
      <c r="OW102" s="31"/>
      <c r="OX102" s="31"/>
      <c r="OY102" s="31"/>
      <c r="OZ102" s="31"/>
      <c r="PA102" s="31"/>
      <c r="PB102" s="31"/>
      <c r="PC102" s="31"/>
      <c r="PD102" s="31"/>
      <c r="PE102" s="31"/>
      <c r="PF102" s="31"/>
      <c r="PG102" s="31"/>
      <c r="PH102" s="31"/>
      <c r="PI102" s="31"/>
      <c r="PJ102" s="31"/>
      <c r="PK102" s="31"/>
      <c r="PL102" s="31"/>
      <c r="PM102" s="31"/>
      <c r="PN102" s="31"/>
      <c r="PO102" s="31"/>
      <c r="PP102" s="31"/>
      <c r="PQ102" s="31"/>
      <c r="PR102" s="31"/>
      <c r="PS102" s="31"/>
      <c r="PT102" s="31"/>
      <c r="PU102" s="31"/>
      <c r="PV102" s="31"/>
      <c r="PW102" s="31"/>
      <c r="PX102" s="31"/>
      <c r="PY102" s="31"/>
      <c r="PZ102" s="31"/>
      <c r="QA102" s="31"/>
      <c r="QB102" s="31"/>
      <c r="QC102" s="31"/>
    </row>
    <row r="103" spans="1:445">
      <c r="A103" s="36" t="s">
        <v>175</v>
      </c>
      <c r="B103" s="33" t="s">
        <v>27</v>
      </c>
      <c r="C103" s="33">
        <v>85</v>
      </c>
      <c r="D103" s="33" t="s">
        <v>141</v>
      </c>
      <c r="E103" s="33"/>
      <c r="F103" s="33">
        <v>640</v>
      </c>
      <c r="G103" s="33">
        <v>65</v>
      </c>
      <c r="H103" s="33"/>
      <c r="I103" s="33">
        <v>75</v>
      </c>
      <c r="J103" s="33">
        <v>75</v>
      </c>
      <c r="K103" s="33">
        <v>75</v>
      </c>
      <c r="L103" s="33">
        <v>75</v>
      </c>
      <c r="M103" s="33">
        <v>75</v>
      </c>
      <c r="N103" s="33">
        <v>75</v>
      </c>
      <c r="O103" s="33">
        <v>75</v>
      </c>
      <c r="P103" s="33">
        <v>50</v>
      </c>
      <c r="Q103" s="33"/>
      <c r="R103" s="33"/>
      <c r="S103" s="33"/>
      <c r="T103" s="20">
        <f t="shared" si="6"/>
        <v>640</v>
      </c>
      <c r="U103" s="20">
        <f t="shared" si="7"/>
        <v>0</v>
      </c>
      <c r="V103" s="34">
        <f t="shared" si="8"/>
        <v>1</v>
      </c>
      <c r="W103" s="37"/>
      <c r="X103" s="35" t="str">
        <f t="shared" si="10"/>
        <v/>
      </c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  <c r="IW103" s="31"/>
      <c r="IX103" s="31"/>
      <c r="IY103" s="31"/>
      <c r="IZ103" s="31"/>
      <c r="JA103" s="31"/>
      <c r="JB103" s="31"/>
      <c r="JC103" s="31"/>
      <c r="JD103" s="31"/>
      <c r="JE103" s="31"/>
      <c r="JF103" s="31"/>
      <c r="JG103" s="31"/>
      <c r="JH103" s="31"/>
      <c r="JI103" s="31"/>
      <c r="JJ103" s="31"/>
      <c r="JK103" s="31"/>
      <c r="JL103" s="31"/>
      <c r="JM103" s="31"/>
      <c r="JN103" s="31"/>
      <c r="JO103" s="31"/>
      <c r="JP103" s="31"/>
      <c r="JQ103" s="31"/>
      <c r="JR103" s="31"/>
      <c r="JS103" s="31"/>
      <c r="JT103" s="31"/>
      <c r="JU103" s="31"/>
      <c r="JV103" s="31"/>
      <c r="JW103" s="31"/>
      <c r="JX103" s="31"/>
      <c r="JY103" s="31"/>
      <c r="JZ103" s="31"/>
      <c r="KA103" s="31"/>
      <c r="KB103" s="31"/>
      <c r="KC103" s="31"/>
      <c r="KD103" s="31"/>
      <c r="KE103" s="31"/>
      <c r="KF103" s="31"/>
      <c r="KG103" s="31"/>
      <c r="KH103" s="31"/>
      <c r="KI103" s="31"/>
      <c r="KJ103" s="31"/>
      <c r="KK103" s="31"/>
      <c r="KL103" s="31"/>
      <c r="KM103" s="31"/>
      <c r="KN103" s="31"/>
      <c r="KO103" s="31"/>
      <c r="KP103" s="31"/>
      <c r="KQ103" s="31"/>
      <c r="KR103" s="31"/>
      <c r="KS103" s="31"/>
      <c r="KT103" s="31"/>
      <c r="KU103" s="31"/>
      <c r="KV103" s="31"/>
      <c r="KW103" s="31"/>
      <c r="KX103" s="31"/>
      <c r="KY103" s="31"/>
      <c r="KZ103" s="31"/>
      <c r="LA103" s="31"/>
      <c r="LB103" s="31"/>
      <c r="LC103" s="31"/>
      <c r="LD103" s="31"/>
      <c r="LE103" s="31"/>
      <c r="LF103" s="31"/>
      <c r="LG103" s="31"/>
      <c r="LH103" s="31"/>
      <c r="LI103" s="31"/>
      <c r="LJ103" s="31"/>
      <c r="LK103" s="31"/>
      <c r="LL103" s="31"/>
      <c r="LM103" s="31"/>
      <c r="LN103" s="31"/>
      <c r="LO103" s="31"/>
      <c r="LP103" s="31"/>
      <c r="LQ103" s="31"/>
      <c r="LR103" s="31"/>
      <c r="LS103" s="31"/>
      <c r="LT103" s="31"/>
      <c r="LU103" s="31"/>
      <c r="LV103" s="31"/>
      <c r="LW103" s="31"/>
      <c r="LX103" s="31"/>
      <c r="LY103" s="31"/>
      <c r="LZ103" s="31"/>
      <c r="MA103" s="31"/>
      <c r="MB103" s="31"/>
      <c r="MC103" s="31"/>
      <c r="MD103" s="31"/>
      <c r="ME103" s="31"/>
      <c r="MF103" s="31"/>
      <c r="MG103" s="31"/>
      <c r="MH103" s="31"/>
      <c r="MI103" s="31"/>
      <c r="MJ103" s="31"/>
      <c r="MK103" s="31"/>
      <c r="ML103" s="31"/>
      <c r="MM103" s="31"/>
      <c r="MN103" s="31"/>
      <c r="MO103" s="31"/>
      <c r="MP103" s="31"/>
      <c r="MQ103" s="31"/>
      <c r="MR103" s="31"/>
      <c r="MS103" s="31"/>
      <c r="MT103" s="31"/>
      <c r="MU103" s="31"/>
      <c r="MV103" s="31"/>
      <c r="MW103" s="31"/>
      <c r="MX103" s="31"/>
      <c r="MY103" s="31"/>
      <c r="MZ103" s="31"/>
      <c r="NA103" s="31"/>
      <c r="NB103" s="31"/>
      <c r="NC103" s="31"/>
      <c r="ND103" s="31"/>
      <c r="NE103" s="31"/>
      <c r="NF103" s="31"/>
      <c r="NG103" s="31"/>
      <c r="NH103" s="31"/>
      <c r="NI103" s="31"/>
      <c r="NJ103" s="31"/>
      <c r="NK103" s="31"/>
      <c r="NL103" s="31"/>
      <c r="NM103" s="31"/>
      <c r="NN103" s="31"/>
      <c r="NO103" s="31"/>
      <c r="NP103" s="31"/>
      <c r="NQ103" s="31"/>
      <c r="NR103" s="31"/>
      <c r="NS103" s="31"/>
      <c r="NT103" s="31"/>
      <c r="NU103" s="31"/>
      <c r="NV103" s="31"/>
      <c r="NW103" s="31"/>
      <c r="NX103" s="31"/>
      <c r="NY103" s="31"/>
      <c r="NZ103" s="31"/>
      <c r="OA103" s="31"/>
      <c r="OB103" s="31"/>
      <c r="OC103" s="31"/>
      <c r="OD103" s="31"/>
      <c r="OE103" s="31"/>
      <c r="OF103" s="31"/>
      <c r="OG103" s="31"/>
      <c r="OH103" s="31"/>
      <c r="OI103" s="31"/>
      <c r="OJ103" s="31"/>
      <c r="OK103" s="31"/>
      <c r="OL103" s="31"/>
      <c r="OM103" s="31"/>
      <c r="ON103" s="31"/>
      <c r="OO103" s="31"/>
      <c r="OP103" s="31"/>
      <c r="OQ103" s="31"/>
      <c r="OR103" s="31"/>
      <c r="OS103" s="31"/>
      <c r="OT103" s="31"/>
      <c r="OU103" s="31"/>
      <c r="OV103" s="31"/>
      <c r="OW103" s="31"/>
      <c r="OX103" s="31"/>
      <c r="OY103" s="31"/>
      <c r="OZ103" s="31"/>
      <c r="PA103" s="31"/>
      <c r="PB103" s="31"/>
      <c r="PC103" s="31"/>
      <c r="PD103" s="31"/>
      <c r="PE103" s="31"/>
      <c r="PF103" s="31"/>
      <c r="PG103" s="31"/>
      <c r="PH103" s="31"/>
      <c r="PI103" s="31"/>
      <c r="PJ103" s="31"/>
      <c r="PK103" s="31"/>
      <c r="PL103" s="31"/>
      <c r="PM103" s="31"/>
      <c r="PN103" s="31"/>
      <c r="PO103" s="31"/>
      <c r="PP103" s="31"/>
      <c r="PQ103" s="31"/>
      <c r="PR103" s="31"/>
      <c r="PS103" s="31"/>
      <c r="PT103" s="31"/>
      <c r="PU103" s="31"/>
      <c r="PV103" s="31"/>
      <c r="PW103" s="31"/>
      <c r="PX103" s="31"/>
      <c r="PY103" s="31"/>
      <c r="PZ103" s="31"/>
      <c r="QA103" s="31"/>
      <c r="QB103" s="31"/>
      <c r="QC103" s="31"/>
    </row>
    <row r="104" spans="1:445">
      <c r="A104" s="36" t="s">
        <v>176</v>
      </c>
      <c r="B104" s="33" t="s">
        <v>27</v>
      </c>
      <c r="C104" s="33">
        <v>180</v>
      </c>
      <c r="D104" s="33" t="s">
        <v>38</v>
      </c>
      <c r="E104" s="33"/>
      <c r="F104" s="33">
        <v>1200</v>
      </c>
      <c r="G104" s="33"/>
      <c r="H104" s="33"/>
      <c r="I104" s="33">
        <v>150</v>
      </c>
      <c r="J104" s="33">
        <v>150</v>
      </c>
      <c r="K104" s="33">
        <v>150</v>
      </c>
      <c r="L104" s="33">
        <v>150</v>
      </c>
      <c r="M104" s="33">
        <v>150</v>
      </c>
      <c r="N104" s="33">
        <v>150</v>
      </c>
      <c r="O104" s="33">
        <v>150</v>
      </c>
      <c r="P104" s="33">
        <v>150</v>
      </c>
      <c r="Q104" s="33"/>
      <c r="R104" s="33"/>
      <c r="S104" s="33"/>
      <c r="T104" s="20">
        <f t="shared" si="6"/>
        <v>1200</v>
      </c>
      <c r="U104" s="20">
        <f t="shared" si="7"/>
        <v>0</v>
      </c>
      <c r="V104" s="34">
        <f t="shared" si="8"/>
        <v>1</v>
      </c>
      <c r="W104" s="37"/>
      <c r="X104" s="35" t="str">
        <f t="shared" si="10"/>
        <v/>
      </c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  <c r="IW104" s="31"/>
      <c r="IX104" s="31"/>
      <c r="IY104" s="31"/>
      <c r="IZ104" s="31"/>
      <c r="JA104" s="31"/>
      <c r="JB104" s="31"/>
      <c r="JC104" s="31"/>
      <c r="JD104" s="31"/>
      <c r="JE104" s="31"/>
      <c r="JF104" s="31"/>
      <c r="JG104" s="31"/>
      <c r="JH104" s="31"/>
      <c r="JI104" s="31"/>
      <c r="JJ104" s="31"/>
      <c r="JK104" s="31"/>
      <c r="JL104" s="31"/>
      <c r="JM104" s="31"/>
      <c r="JN104" s="31"/>
      <c r="JO104" s="31"/>
      <c r="JP104" s="31"/>
      <c r="JQ104" s="31"/>
      <c r="JR104" s="31"/>
      <c r="JS104" s="31"/>
      <c r="JT104" s="31"/>
      <c r="JU104" s="31"/>
      <c r="JV104" s="31"/>
      <c r="JW104" s="31"/>
      <c r="JX104" s="31"/>
      <c r="JY104" s="31"/>
      <c r="JZ104" s="31"/>
      <c r="KA104" s="31"/>
      <c r="KB104" s="31"/>
      <c r="KC104" s="31"/>
      <c r="KD104" s="31"/>
      <c r="KE104" s="31"/>
      <c r="KF104" s="31"/>
      <c r="KG104" s="31"/>
      <c r="KH104" s="31"/>
      <c r="KI104" s="31"/>
      <c r="KJ104" s="31"/>
      <c r="KK104" s="31"/>
      <c r="KL104" s="31"/>
      <c r="KM104" s="31"/>
      <c r="KN104" s="31"/>
      <c r="KO104" s="31"/>
      <c r="KP104" s="31"/>
      <c r="KQ104" s="31"/>
      <c r="KR104" s="31"/>
      <c r="KS104" s="31"/>
      <c r="KT104" s="31"/>
      <c r="KU104" s="31"/>
      <c r="KV104" s="31"/>
      <c r="KW104" s="31"/>
      <c r="KX104" s="31"/>
      <c r="KY104" s="31"/>
      <c r="KZ104" s="31"/>
      <c r="LA104" s="31"/>
      <c r="LB104" s="31"/>
      <c r="LC104" s="31"/>
      <c r="LD104" s="31"/>
      <c r="LE104" s="31"/>
      <c r="LF104" s="31"/>
      <c r="LG104" s="31"/>
      <c r="LH104" s="31"/>
      <c r="LI104" s="31"/>
      <c r="LJ104" s="31"/>
      <c r="LK104" s="31"/>
      <c r="LL104" s="31"/>
      <c r="LM104" s="31"/>
      <c r="LN104" s="31"/>
      <c r="LO104" s="31"/>
      <c r="LP104" s="31"/>
      <c r="LQ104" s="31"/>
      <c r="LR104" s="31"/>
      <c r="LS104" s="31"/>
      <c r="LT104" s="31"/>
      <c r="LU104" s="31"/>
      <c r="LV104" s="31"/>
      <c r="LW104" s="31"/>
      <c r="LX104" s="31"/>
      <c r="LY104" s="31"/>
      <c r="LZ104" s="31"/>
      <c r="MA104" s="31"/>
      <c r="MB104" s="31"/>
      <c r="MC104" s="31"/>
      <c r="MD104" s="31"/>
      <c r="ME104" s="31"/>
      <c r="MF104" s="31"/>
      <c r="MG104" s="31"/>
      <c r="MH104" s="31"/>
      <c r="MI104" s="31"/>
      <c r="MJ104" s="31"/>
      <c r="MK104" s="31"/>
      <c r="ML104" s="31"/>
      <c r="MM104" s="31"/>
      <c r="MN104" s="31"/>
      <c r="MO104" s="31"/>
      <c r="MP104" s="31"/>
      <c r="MQ104" s="31"/>
      <c r="MR104" s="31"/>
      <c r="MS104" s="31"/>
      <c r="MT104" s="31"/>
      <c r="MU104" s="31"/>
      <c r="MV104" s="31"/>
      <c r="MW104" s="31"/>
      <c r="MX104" s="31"/>
      <c r="MY104" s="31"/>
      <c r="MZ104" s="31"/>
      <c r="NA104" s="31"/>
      <c r="NB104" s="31"/>
      <c r="NC104" s="31"/>
      <c r="ND104" s="31"/>
      <c r="NE104" s="31"/>
      <c r="NF104" s="31"/>
      <c r="NG104" s="31"/>
      <c r="NH104" s="31"/>
      <c r="NI104" s="31"/>
      <c r="NJ104" s="31"/>
      <c r="NK104" s="31"/>
      <c r="NL104" s="31"/>
      <c r="NM104" s="31"/>
      <c r="NN104" s="31"/>
      <c r="NO104" s="31"/>
      <c r="NP104" s="31"/>
      <c r="NQ104" s="31"/>
      <c r="NR104" s="31"/>
      <c r="NS104" s="31"/>
      <c r="NT104" s="31"/>
      <c r="NU104" s="31"/>
      <c r="NV104" s="31"/>
      <c r="NW104" s="31"/>
      <c r="NX104" s="31"/>
      <c r="NY104" s="31"/>
      <c r="NZ104" s="31"/>
      <c r="OA104" s="31"/>
      <c r="OB104" s="31"/>
      <c r="OC104" s="31"/>
      <c r="OD104" s="31"/>
      <c r="OE104" s="31"/>
      <c r="OF104" s="31"/>
      <c r="OG104" s="31"/>
      <c r="OH104" s="31"/>
      <c r="OI104" s="31"/>
      <c r="OJ104" s="31"/>
      <c r="OK104" s="31"/>
      <c r="OL104" s="31"/>
      <c r="OM104" s="31"/>
      <c r="ON104" s="31"/>
      <c r="OO104" s="31"/>
      <c r="OP104" s="31"/>
      <c r="OQ104" s="31"/>
      <c r="OR104" s="31"/>
      <c r="OS104" s="31"/>
      <c r="OT104" s="31"/>
      <c r="OU104" s="31"/>
      <c r="OV104" s="31"/>
      <c r="OW104" s="31"/>
      <c r="OX104" s="31"/>
      <c r="OY104" s="31"/>
      <c r="OZ104" s="31"/>
      <c r="PA104" s="31"/>
      <c r="PB104" s="31"/>
      <c r="PC104" s="31"/>
      <c r="PD104" s="31"/>
      <c r="PE104" s="31"/>
      <c r="PF104" s="31"/>
      <c r="PG104" s="31"/>
      <c r="PH104" s="31"/>
      <c r="PI104" s="31"/>
      <c r="PJ104" s="31"/>
      <c r="PK104" s="31"/>
      <c r="PL104" s="31"/>
      <c r="PM104" s="31"/>
      <c r="PN104" s="31"/>
      <c r="PO104" s="31"/>
      <c r="PP104" s="31"/>
      <c r="PQ104" s="31"/>
      <c r="PR104" s="31"/>
      <c r="PS104" s="31"/>
      <c r="PT104" s="31"/>
      <c r="PU104" s="31"/>
      <c r="PV104" s="31"/>
      <c r="PW104" s="31"/>
      <c r="PX104" s="31"/>
      <c r="PY104" s="31"/>
      <c r="PZ104" s="31"/>
      <c r="QA104" s="31"/>
      <c r="QB104" s="31"/>
      <c r="QC104" s="31"/>
    </row>
    <row r="105" spans="1:445">
      <c r="A105" s="36" t="s">
        <v>177</v>
      </c>
      <c r="B105" s="33" t="s">
        <v>27</v>
      </c>
      <c r="C105" s="33">
        <v>55</v>
      </c>
      <c r="D105" s="33" t="s">
        <v>33</v>
      </c>
      <c r="E105" s="33">
        <v>120</v>
      </c>
      <c r="F105" s="33">
        <v>449</v>
      </c>
      <c r="G105" s="33">
        <v>65</v>
      </c>
      <c r="H105" s="33"/>
      <c r="I105" s="33">
        <v>63</v>
      </c>
      <c r="J105" s="33">
        <v>63</v>
      </c>
      <c r="K105" s="33">
        <v>63</v>
      </c>
      <c r="L105" s="33">
        <v>63</v>
      </c>
      <c r="M105" s="33">
        <v>63</v>
      </c>
      <c r="N105" s="40">
        <v>63</v>
      </c>
      <c r="O105" s="33">
        <v>63</v>
      </c>
      <c r="P105" s="33">
        <v>63</v>
      </c>
      <c r="Q105" s="33"/>
      <c r="R105" s="33"/>
      <c r="S105" s="33"/>
      <c r="T105" s="20">
        <f t="shared" si="6"/>
        <v>569</v>
      </c>
      <c r="U105" s="20">
        <f t="shared" si="7"/>
        <v>0</v>
      </c>
      <c r="V105" s="34">
        <f t="shared" si="8"/>
        <v>1</v>
      </c>
      <c r="W105" s="37"/>
      <c r="X105" s="35" t="str">
        <f t="shared" si="10"/>
        <v/>
      </c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  <c r="CJ105" s="31"/>
      <c r="CK105" s="31"/>
      <c r="CL105" s="31"/>
      <c r="CM105" s="31"/>
      <c r="CN105" s="31"/>
      <c r="CO105" s="31"/>
      <c r="CP105" s="31"/>
      <c r="CQ105" s="31"/>
      <c r="CR105" s="31"/>
      <c r="CS105" s="31"/>
      <c r="CT105" s="31"/>
      <c r="CU105" s="31"/>
      <c r="CV105" s="31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  <c r="DW105" s="31"/>
      <c r="DX105" s="31"/>
      <c r="DY105" s="31"/>
      <c r="DZ105" s="31"/>
      <c r="EA105" s="31"/>
      <c r="EB105" s="31"/>
      <c r="EC105" s="31"/>
      <c r="ED105" s="31"/>
      <c r="EE105" s="31"/>
      <c r="EF105" s="31"/>
      <c r="EG105" s="31"/>
      <c r="EH105" s="31"/>
      <c r="EI105" s="31"/>
      <c r="EJ105" s="31"/>
      <c r="EK105" s="31"/>
      <c r="EL105" s="31"/>
      <c r="EM105" s="31"/>
      <c r="EN105" s="31"/>
      <c r="EO105" s="31"/>
      <c r="EP105" s="31"/>
      <c r="EQ105" s="31"/>
      <c r="ER105" s="31"/>
      <c r="ES105" s="31"/>
      <c r="ET105" s="31"/>
      <c r="EU105" s="31"/>
      <c r="EV105" s="31"/>
      <c r="EW105" s="31"/>
      <c r="EX105" s="31"/>
      <c r="EY105" s="31"/>
      <c r="EZ105" s="31"/>
      <c r="FA105" s="31"/>
      <c r="FB105" s="31"/>
      <c r="FC105" s="31"/>
      <c r="FD105" s="31"/>
      <c r="FE105" s="31"/>
      <c r="FF105" s="31"/>
      <c r="FG105" s="31"/>
      <c r="FH105" s="31"/>
      <c r="FI105" s="31"/>
      <c r="FJ105" s="31"/>
      <c r="FK105" s="31"/>
      <c r="FL105" s="31"/>
      <c r="FM105" s="31"/>
      <c r="FN105" s="31"/>
      <c r="FO105" s="31"/>
      <c r="FP105" s="31"/>
      <c r="FQ105" s="31"/>
      <c r="FR105" s="31"/>
      <c r="FS105" s="31"/>
      <c r="FT105" s="31"/>
      <c r="FU105" s="31"/>
      <c r="FV105" s="31"/>
      <c r="FW105" s="31"/>
      <c r="FX105" s="31"/>
      <c r="FY105" s="31"/>
      <c r="FZ105" s="31"/>
      <c r="GA105" s="31"/>
      <c r="GB105" s="31"/>
      <c r="GC105" s="31"/>
      <c r="GD105" s="31"/>
      <c r="GE105" s="31"/>
      <c r="GF105" s="31"/>
      <c r="GG105" s="31"/>
      <c r="GH105" s="31"/>
      <c r="GI105" s="31"/>
      <c r="GJ105" s="31"/>
      <c r="GK105" s="31"/>
      <c r="GL105" s="31"/>
      <c r="GM105" s="31"/>
      <c r="GN105" s="31"/>
      <c r="GO105" s="31"/>
      <c r="GP105" s="31"/>
      <c r="GQ105" s="31"/>
      <c r="GR105" s="31"/>
      <c r="GS105" s="31"/>
      <c r="GT105" s="31"/>
      <c r="GU105" s="31"/>
      <c r="GV105" s="31"/>
      <c r="GW105" s="31"/>
      <c r="GX105" s="31"/>
      <c r="GY105" s="31"/>
      <c r="GZ105" s="31"/>
      <c r="HA105" s="31"/>
      <c r="HB105" s="31"/>
      <c r="HC105" s="31"/>
      <c r="HD105" s="31"/>
      <c r="HE105" s="31"/>
      <c r="HF105" s="31"/>
      <c r="HG105" s="31"/>
      <c r="HH105" s="31"/>
      <c r="HI105" s="31"/>
      <c r="HJ105" s="31"/>
      <c r="HK105" s="31"/>
      <c r="HL105" s="31"/>
      <c r="HM105" s="31"/>
      <c r="HN105" s="31"/>
      <c r="HO105" s="31"/>
      <c r="HP105" s="31"/>
      <c r="HQ105" s="31"/>
      <c r="HR105" s="31"/>
      <c r="HS105" s="31"/>
      <c r="HT105" s="31"/>
      <c r="HU105" s="31"/>
      <c r="HV105" s="31"/>
      <c r="HW105" s="31"/>
      <c r="HX105" s="31"/>
      <c r="HY105" s="31"/>
      <c r="HZ105" s="31"/>
      <c r="IA105" s="31"/>
      <c r="IB105" s="31"/>
      <c r="IC105" s="31"/>
      <c r="ID105" s="31"/>
      <c r="IE105" s="31"/>
      <c r="IF105" s="31"/>
      <c r="IG105" s="31"/>
      <c r="IH105" s="31"/>
      <c r="II105" s="31"/>
      <c r="IJ105" s="31"/>
      <c r="IK105" s="31"/>
      <c r="IL105" s="31"/>
      <c r="IM105" s="31"/>
      <c r="IN105" s="31"/>
      <c r="IO105" s="31"/>
      <c r="IP105" s="31"/>
      <c r="IQ105" s="31"/>
      <c r="IR105" s="31"/>
      <c r="IS105" s="31"/>
      <c r="IT105" s="31"/>
      <c r="IU105" s="31"/>
      <c r="IV105" s="31"/>
      <c r="IW105" s="31"/>
      <c r="IX105" s="31"/>
      <c r="IY105" s="31"/>
      <c r="IZ105" s="31"/>
      <c r="JA105" s="31"/>
      <c r="JB105" s="31"/>
      <c r="JC105" s="31"/>
      <c r="JD105" s="31"/>
      <c r="JE105" s="31"/>
      <c r="JF105" s="31"/>
      <c r="JG105" s="31"/>
      <c r="JH105" s="31"/>
      <c r="JI105" s="31"/>
      <c r="JJ105" s="31"/>
      <c r="JK105" s="31"/>
      <c r="JL105" s="31"/>
      <c r="JM105" s="31"/>
      <c r="JN105" s="31"/>
      <c r="JO105" s="31"/>
      <c r="JP105" s="31"/>
      <c r="JQ105" s="31"/>
      <c r="JR105" s="31"/>
      <c r="JS105" s="31"/>
      <c r="JT105" s="31"/>
      <c r="JU105" s="31"/>
      <c r="JV105" s="31"/>
      <c r="JW105" s="31"/>
      <c r="JX105" s="31"/>
      <c r="JY105" s="31"/>
      <c r="JZ105" s="31"/>
      <c r="KA105" s="31"/>
      <c r="KB105" s="31"/>
      <c r="KC105" s="31"/>
      <c r="KD105" s="31"/>
      <c r="KE105" s="31"/>
      <c r="KF105" s="31"/>
      <c r="KG105" s="31"/>
      <c r="KH105" s="31"/>
      <c r="KI105" s="31"/>
      <c r="KJ105" s="31"/>
      <c r="KK105" s="31"/>
      <c r="KL105" s="31"/>
      <c r="KM105" s="31"/>
      <c r="KN105" s="31"/>
      <c r="KO105" s="31"/>
      <c r="KP105" s="31"/>
      <c r="KQ105" s="31"/>
      <c r="KR105" s="31"/>
      <c r="KS105" s="31"/>
      <c r="KT105" s="31"/>
      <c r="KU105" s="31"/>
      <c r="KV105" s="31"/>
      <c r="KW105" s="31"/>
      <c r="KX105" s="31"/>
      <c r="KY105" s="31"/>
      <c r="KZ105" s="31"/>
      <c r="LA105" s="31"/>
      <c r="LB105" s="31"/>
      <c r="LC105" s="31"/>
      <c r="LD105" s="31"/>
      <c r="LE105" s="31"/>
      <c r="LF105" s="31"/>
      <c r="LG105" s="31"/>
      <c r="LH105" s="31"/>
      <c r="LI105" s="31"/>
      <c r="LJ105" s="31"/>
      <c r="LK105" s="31"/>
      <c r="LL105" s="31"/>
      <c r="LM105" s="31"/>
      <c r="LN105" s="31"/>
      <c r="LO105" s="31"/>
      <c r="LP105" s="31"/>
      <c r="LQ105" s="31"/>
      <c r="LR105" s="31"/>
      <c r="LS105" s="31"/>
      <c r="LT105" s="31"/>
      <c r="LU105" s="31"/>
      <c r="LV105" s="31"/>
      <c r="LW105" s="31"/>
      <c r="LX105" s="31"/>
      <c r="LY105" s="31"/>
      <c r="LZ105" s="31"/>
      <c r="MA105" s="31"/>
      <c r="MB105" s="31"/>
      <c r="MC105" s="31"/>
      <c r="MD105" s="31"/>
      <c r="ME105" s="31"/>
      <c r="MF105" s="31"/>
      <c r="MG105" s="31"/>
      <c r="MH105" s="31"/>
      <c r="MI105" s="31"/>
      <c r="MJ105" s="31"/>
      <c r="MK105" s="31"/>
      <c r="ML105" s="31"/>
      <c r="MM105" s="31"/>
      <c r="MN105" s="31"/>
      <c r="MO105" s="31"/>
      <c r="MP105" s="31"/>
      <c r="MQ105" s="31"/>
      <c r="MR105" s="31"/>
      <c r="MS105" s="31"/>
      <c r="MT105" s="31"/>
      <c r="MU105" s="31"/>
      <c r="MV105" s="31"/>
      <c r="MW105" s="31"/>
      <c r="MX105" s="31"/>
      <c r="MY105" s="31"/>
      <c r="MZ105" s="31"/>
      <c r="NA105" s="31"/>
      <c r="NB105" s="31"/>
      <c r="NC105" s="31"/>
      <c r="ND105" s="31"/>
      <c r="NE105" s="31"/>
      <c r="NF105" s="31"/>
      <c r="NG105" s="31"/>
      <c r="NH105" s="31"/>
      <c r="NI105" s="31"/>
      <c r="NJ105" s="31"/>
      <c r="NK105" s="31"/>
      <c r="NL105" s="31"/>
      <c r="NM105" s="31"/>
      <c r="NN105" s="31"/>
      <c r="NO105" s="31"/>
      <c r="NP105" s="31"/>
      <c r="NQ105" s="31"/>
      <c r="NR105" s="31"/>
      <c r="NS105" s="31"/>
      <c r="NT105" s="31"/>
      <c r="NU105" s="31"/>
      <c r="NV105" s="31"/>
      <c r="NW105" s="31"/>
      <c r="NX105" s="31"/>
      <c r="NY105" s="31"/>
      <c r="NZ105" s="31"/>
      <c r="OA105" s="31"/>
      <c r="OB105" s="31"/>
      <c r="OC105" s="31"/>
      <c r="OD105" s="31"/>
      <c r="OE105" s="31"/>
      <c r="OF105" s="31"/>
      <c r="OG105" s="31"/>
      <c r="OH105" s="31"/>
      <c r="OI105" s="31"/>
      <c r="OJ105" s="31"/>
      <c r="OK105" s="31"/>
      <c r="OL105" s="31"/>
      <c r="OM105" s="31"/>
      <c r="ON105" s="31"/>
      <c r="OO105" s="31"/>
      <c r="OP105" s="31"/>
      <c r="OQ105" s="31"/>
      <c r="OR105" s="31"/>
      <c r="OS105" s="31"/>
      <c r="OT105" s="31"/>
      <c r="OU105" s="31"/>
      <c r="OV105" s="31"/>
      <c r="OW105" s="31"/>
      <c r="OX105" s="31"/>
      <c r="OY105" s="31"/>
      <c r="OZ105" s="31"/>
      <c r="PA105" s="31"/>
      <c r="PB105" s="31"/>
      <c r="PC105" s="31"/>
      <c r="PD105" s="31"/>
      <c r="PE105" s="31"/>
      <c r="PF105" s="31"/>
      <c r="PG105" s="31"/>
      <c r="PH105" s="31"/>
      <c r="PI105" s="31"/>
      <c r="PJ105" s="31"/>
      <c r="PK105" s="31"/>
      <c r="PL105" s="31"/>
      <c r="PM105" s="31"/>
      <c r="PN105" s="31"/>
      <c r="PO105" s="31"/>
      <c r="PP105" s="31"/>
      <c r="PQ105" s="31"/>
      <c r="PR105" s="31"/>
      <c r="PS105" s="31"/>
      <c r="PT105" s="31"/>
      <c r="PU105" s="31"/>
      <c r="PV105" s="31"/>
      <c r="PW105" s="31"/>
      <c r="PX105" s="31"/>
      <c r="PY105" s="31"/>
      <c r="PZ105" s="31"/>
      <c r="QA105" s="31"/>
      <c r="QB105" s="31"/>
      <c r="QC105" s="31"/>
    </row>
    <row r="106" spans="1:445">
      <c r="A106" s="36" t="s">
        <v>179</v>
      </c>
      <c r="B106" s="33" t="s">
        <v>27</v>
      </c>
      <c r="C106" s="33">
        <v>85</v>
      </c>
      <c r="D106" s="33" t="s">
        <v>40</v>
      </c>
      <c r="E106" s="33">
        <v>120</v>
      </c>
      <c r="F106" s="33">
        <v>705</v>
      </c>
      <c r="G106" s="33">
        <v>65</v>
      </c>
      <c r="H106" s="33"/>
      <c r="I106" s="33">
        <v>95</v>
      </c>
      <c r="J106" s="33">
        <v>95</v>
      </c>
      <c r="K106" s="33">
        <v>95</v>
      </c>
      <c r="L106" s="33">
        <v>95</v>
      </c>
      <c r="M106" s="33">
        <v>95</v>
      </c>
      <c r="N106" s="33">
        <v>95</v>
      </c>
      <c r="O106" s="33">
        <v>95</v>
      </c>
      <c r="P106" s="33">
        <v>95</v>
      </c>
      <c r="Q106" s="33"/>
      <c r="R106" s="33"/>
      <c r="S106" s="33"/>
      <c r="T106" s="20">
        <f t="shared" si="6"/>
        <v>825</v>
      </c>
      <c r="U106" s="20">
        <f t="shared" si="7"/>
        <v>0</v>
      </c>
      <c r="V106" s="34">
        <f t="shared" si="8"/>
        <v>1</v>
      </c>
      <c r="W106" s="37"/>
      <c r="X106" s="35" t="str">
        <f t="shared" si="10"/>
        <v/>
      </c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  <c r="IW106" s="31"/>
      <c r="IX106" s="31"/>
      <c r="IY106" s="31"/>
      <c r="IZ106" s="31"/>
      <c r="JA106" s="31"/>
      <c r="JB106" s="31"/>
      <c r="JC106" s="31"/>
      <c r="JD106" s="31"/>
      <c r="JE106" s="31"/>
      <c r="JF106" s="31"/>
      <c r="JG106" s="31"/>
      <c r="JH106" s="31"/>
      <c r="JI106" s="31"/>
      <c r="JJ106" s="31"/>
      <c r="JK106" s="31"/>
      <c r="JL106" s="31"/>
      <c r="JM106" s="31"/>
      <c r="JN106" s="31"/>
      <c r="JO106" s="31"/>
      <c r="JP106" s="31"/>
      <c r="JQ106" s="31"/>
      <c r="JR106" s="31"/>
      <c r="JS106" s="31"/>
      <c r="JT106" s="31"/>
      <c r="JU106" s="31"/>
      <c r="JV106" s="31"/>
      <c r="JW106" s="31"/>
      <c r="JX106" s="31"/>
      <c r="JY106" s="31"/>
      <c r="JZ106" s="31"/>
      <c r="KA106" s="31"/>
      <c r="KB106" s="31"/>
      <c r="KC106" s="31"/>
      <c r="KD106" s="31"/>
      <c r="KE106" s="31"/>
      <c r="KF106" s="31"/>
      <c r="KG106" s="31"/>
      <c r="KH106" s="31"/>
      <c r="KI106" s="31"/>
      <c r="KJ106" s="31"/>
      <c r="KK106" s="31"/>
      <c r="KL106" s="31"/>
      <c r="KM106" s="31"/>
      <c r="KN106" s="31"/>
      <c r="KO106" s="31"/>
      <c r="KP106" s="31"/>
      <c r="KQ106" s="31"/>
      <c r="KR106" s="31"/>
      <c r="KS106" s="31"/>
      <c r="KT106" s="31"/>
      <c r="KU106" s="31"/>
      <c r="KV106" s="31"/>
      <c r="KW106" s="31"/>
      <c r="KX106" s="31"/>
      <c r="KY106" s="31"/>
      <c r="KZ106" s="31"/>
      <c r="LA106" s="31"/>
      <c r="LB106" s="31"/>
      <c r="LC106" s="31"/>
      <c r="LD106" s="31"/>
      <c r="LE106" s="31"/>
      <c r="LF106" s="31"/>
      <c r="LG106" s="31"/>
      <c r="LH106" s="31"/>
      <c r="LI106" s="31"/>
      <c r="LJ106" s="31"/>
      <c r="LK106" s="31"/>
      <c r="LL106" s="31"/>
      <c r="LM106" s="31"/>
      <c r="LN106" s="31"/>
      <c r="LO106" s="31"/>
      <c r="LP106" s="31"/>
      <c r="LQ106" s="31"/>
      <c r="LR106" s="31"/>
      <c r="LS106" s="31"/>
      <c r="LT106" s="31"/>
      <c r="LU106" s="31"/>
      <c r="LV106" s="31"/>
      <c r="LW106" s="31"/>
      <c r="LX106" s="31"/>
      <c r="LY106" s="31"/>
      <c r="LZ106" s="31"/>
      <c r="MA106" s="31"/>
      <c r="MB106" s="31"/>
      <c r="MC106" s="31"/>
      <c r="MD106" s="31"/>
      <c r="ME106" s="31"/>
      <c r="MF106" s="31"/>
      <c r="MG106" s="31"/>
      <c r="MH106" s="31"/>
      <c r="MI106" s="31"/>
      <c r="MJ106" s="31"/>
      <c r="MK106" s="31"/>
      <c r="ML106" s="31"/>
      <c r="MM106" s="31"/>
      <c r="MN106" s="31"/>
      <c r="MO106" s="31"/>
      <c r="MP106" s="31"/>
      <c r="MQ106" s="31"/>
      <c r="MR106" s="31"/>
      <c r="MS106" s="31"/>
      <c r="MT106" s="31"/>
      <c r="MU106" s="31"/>
      <c r="MV106" s="31"/>
      <c r="MW106" s="31"/>
      <c r="MX106" s="31"/>
      <c r="MY106" s="31"/>
      <c r="MZ106" s="31"/>
      <c r="NA106" s="31"/>
      <c r="NB106" s="31"/>
      <c r="NC106" s="31"/>
      <c r="ND106" s="31"/>
      <c r="NE106" s="31"/>
      <c r="NF106" s="31"/>
      <c r="NG106" s="31"/>
      <c r="NH106" s="31"/>
      <c r="NI106" s="31"/>
      <c r="NJ106" s="31"/>
      <c r="NK106" s="31"/>
      <c r="NL106" s="31"/>
      <c r="NM106" s="31"/>
      <c r="NN106" s="31"/>
      <c r="NO106" s="31"/>
      <c r="NP106" s="31"/>
      <c r="NQ106" s="31"/>
      <c r="NR106" s="31"/>
      <c r="NS106" s="31"/>
      <c r="NT106" s="31"/>
      <c r="NU106" s="31"/>
      <c r="NV106" s="31"/>
      <c r="NW106" s="31"/>
      <c r="NX106" s="31"/>
      <c r="NY106" s="31"/>
      <c r="NZ106" s="31"/>
      <c r="OA106" s="31"/>
      <c r="OB106" s="31"/>
      <c r="OC106" s="31"/>
      <c r="OD106" s="31"/>
      <c r="OE106" s="31"/>
      <c r="OF106" s="31"/>
      <c r="OG106" s="31"/>
      <c r="OH106" s="31"/>
      <c r="OI106" s="31"/>
      <c r="OJ106" s="31"/>
      <c r="OK106" s="31"/>
      <c r="OL106" s="31"/>
      <c r="OM106" s="31"/>
      <c r="ON106" s="31"/>
      <c r="OO106" s="31"/>
      <c r="OP106" s="31"/>
      <c r="OQ106" s="31"/>
      <c r="OR106" s="31"/>
      <c r="OS106" s="31"/>
      <c r="OT106" s="31"/>
      <c r="OU106" s="31"/>
      <c r="OV106" s="31"/>
      <c r="OW106" s="31"/>
      <c r="OX106" s="31"/>
      <c r="OY106" s="31"/>
      <c r="OZ106" s="31"/>
      <c r="PA106" s="31"/>
      <c r="PB106" s="31"/>
      <c r="PC106" s="31"/>
      <c r="PD106" s="31"/>
      <c r="PE106" s="31"/>
      <c r="PF106" s="31"/>
      <c r="PG106" s="31"/>
      <c r="PH106" s="31"/>
      <c r="PI106" s="31"/>
      <c r="PJ106" s="31"/>
      <c r="PK106" s="31"/>
      <c r="PL106" s="31"/>
      <c r="PM106" s="31"/>
      <c r="PN106" s="31"/>
      <c r="PO106" s="31"/>
      <c r="PP106" s="31"/>
      <c r="PQ106" s="31"/>
      <c r="PR106" s="31"/>
      <c r="PS106" s="31"/>
      <c r="PT106" s="31"/>
      <c r="PU106" s="31"/>
      <c r="PV106" s="31"/>
      <c r="PW106" s="31"/>
      <c r="PX106" s="31"/>
      <c r="PY106" s="31"/>
      <c r="PZ106" s="31"/>
      <c r="QA106" s="31"/>
      <c r="QB106" s="31"/>
      <c r="QC106" s="31"/>
    </row>
    <row r="107" spans="1:445">
      <c r="A107" s="36" t="s">
        <v>713</v>
      </c>
      <c r="B107" s="33" t="s">
        <v>45</v>
      </c>
      <c r="C107" s="33">
        <v>55</v>
      </c>
      <c r="D107" s="33" t="s">
        <v>33</v>
      </c>
      <c r="E107" s="33"/>
      <c r="F107" s="33">
        <v>449</v>
      </c>
      <c r="G107" s="33">
        <v>65</v>
      </c>
      <c r="H107" s="33"/>
      <c r="I107" s="33">
        <v>48</v>
      </c>
      <c r="J107" s="33">
        <v>48</v>
      </c>
      <c r="K107" s="33">
        <v>48</v>
      </c>
      <c r="L107" s="33">
        <v>48</v>
      </c>
      <c r="M107" s="33">
        <v>48</v>
      </c>
      <c r="N107" s="33">
        <v>48</v>
      </c>
      <c r="O107" s="33">
        <v>48</v>
      </c>
      <c r="P107" s="33">
        <v>48</v>
      </c>
      <c r="Q107" s="33"/>
      <c r="R107" s="33"/>
      <c r="S107" s="33"/>
      <c r="T107" s="20">
        <f t="shared" si="6"/>
        <v>449</v>
      </c>
      <c r="U107" s="20">
        <f t="shared" si="7"/>
        <v>0</v>
      </c>
      <c r="V107" s="34">
        <f t="shared" si="8"/>
        <v>1</v>
      </c>
      <c r="W107" s="37"/>
      <c r="X107" s="35" t="str">
        <f t="shared" si="10"/>
        <v/>
      </c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  <c r="CJ107" s="31"/>
      <c r="CK107" s="31"/>
      <c r="CL107" s="31"/>
      <c r="CM107" s="31"/>
      <c r="CN107" s="31"/>
      <c r="CO107" s="31"/>
      <c r="CP107" s="31"/>
      <c r="CQ107" s="31"/>
      <c r="CR107" s="31"/>
      <c r="CS107" s="31"/>
      <c r="CT107" s="31"/>
      <c r="CU107" s="31"/>
      <c r="CV107" s="31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  <c r="DW107" s="31"/>
      <c r="DX107" s="31"/>
      <c r="DY107" s="31"/>
      <c r="DZ107" s="31"/>
      <c r="EA107" s="31"/>
      <c r="EB107" s="31"/>
      <c r="EC107" s="31"/>
      <c r="ED107" s="31"/>
      <c r="EE107" s="31"/>
      <c r="EF107" s="31"/>
      <c r="EG107" s="31"/>
      <c r="EH107" s="31"/>
      <c r="EI107" s="31"/>
      <c r="EJ107" s="31"/>
      <c r="EK107" s="31"/>
      <c r="EL107" s="31"/>
      <c r="EM107" s="31"/>
      <c r="EN107" s="31"/>
      <c r="EO107" s="31"/>
      <c r="EP107" s="31"/>
      <c r="EQ107" s="31"/>
      <c r="ER107" s="31"/>
      <c r="ES107" s="31"/>
      <c r="ET107" s="31"/>
      <c r="EU107" s="31"/>
      <c r="EV107" s="31"/>
      <c r="EW107" s="31"/>
      <c r="EX107" s="31"/>
      <c r="EY107" s="31"/>
      <c r="EZ107" s="31"/>
      <c r="FA107" s="31"/>
      <c r="FB107" s="31"/>
      <c r="FC107" s="31"/>
      <c r="FD107" s="31"/>
      <c r="FE107" s="31"/>
      <c r="FF107" s="31"/>
      <c r="FG107" s="31"/>
      <c r="FH107" s="31"/>
      <c r="FI107" s="31"/>
      <c r="FJ107" s="31"/>
      <c r="FK107" s="31"/>
      <c r="FL107" s="31"/>
      <c r="FM107" s="31"/>
      <c r="FN107" s="31"/>
      <c r="FO107" s="31"/>
      <c r="FP107" s="31"/>
      <c r="FQ107" s="31"/>
      <c r="FR107" s="31"/>
      <c r="FS107" s="31"/>
      <c r="FT107" s="31"/>
      <c r="FU107" s="31"/>
      <c r="FV107" s="31"/>
      <c r="FW107" s="31"/>
      <c r="FX107" s="31"/>
      <c r="FY107" s="31"/>
      <c r="FZ107" s="31"/>
      <c r="GA107" s="31"/>
      <c r="GB107" s="31"/>
      <c r="GC107" s="31"/>
      <c r="GD107" s="31"/>
      <c r="GE107" s="31"/>
      <c r="GF107" s="31"/>
      <c r="GG107" s="31"/>
      <c r="GH107" s="31"/>
      <c r="GI107" s="31"/>
      <c r="GJ107" s="31"/>
      <c r="GK107" s="31"/>
      <c r="GL107" s="31"/>
      <c r="GM107" s="31"/>
      <c r="GN107" s="31"/>
      <c r="GO107" s="31"/>
      <c r="GP107" s="31"/>
      <c r="GQ107" s="31"/>
      <c r="GR107" s="31"/>
      <c r="GS107" s="31"/>
      <c r="GT107" s="31"/>
      <c r="GU107" s="31"/>
      <c r="GV107" s="31"/>
      <c r="GW107" s="31"/>
      <c r="GX107" s="31"/>
      <c r="GY107" s="31"/>
      <c r="GZ107" s="31"/>
      <c r="HA107" s="31"/>
      <c r="HB107" s="31"/>
      <c r="HC107" s="31"/>
      <c r="HD107" s="31"/>
      <c r="HE107" s="31"/>
      <c r="HF107" s="31"/>
      <c r="HG107" s="31"/>
      <c r="HH107" s="31"/>
      <c r="HI107" s="31"/>
      <c r="HJ107" s="31"/>
      <c r="HK107" s="31"/>
      <c r="HL107" s="31"/>
      <c r="HM107" s="31"/>
      <c r="HN107" s="31"/>
      <c r="HO107" s="31"/>
      <c r="HP107" s="31"/>
      <c r="HQ107" s="31"/>
      <c r="HR107" s="31"/>
      <c r="HS107" s="31"/>
      <c r="HT107" s="31"/>
      <c r="HU107" s="31"/>
      <c r="HV107" s="31"/>
      <c r="HW107" s="31"/>
      <c r="HX107" s="31"/>
      <c r="HY107" s="31"/>
      <c r="HZ107" s="31"/>
      <c r="IA107" s="31"/>
      <c r="IB107" s="31"/>
      <c r="IC107" s="31"/>
      <c r="ID107" s="31"/>
      <c r="IE107" s="31"/>
      <c r="IF107" s="31"/>
      <c r="IG107" s="31"/>
      <c r="IH107" s="31"/>
      <c r="II107" s="31"/>
      <c r="IJ107" s="31"/>
      <c r="IK107" s="31"/>
      <c r="IL107" s="31"/>
      <c r="IM107" s="31"/>
      <c r="IN107" s="31"/>
      <c r="IO107" s="31"/>
      <c r="IP107" s="31"/>
      <c r="IQ107" s="31"/>
      <c r="IR107" s="31"/>
      <c r="IS107" s="31"/>
      <c r="IT107" s="31"/>
      <c r="IU107" s="31"/>
      <c r="IV107" s="31"/>
      <c r="IW107" s="31"/>
      <c r="IX107" s="31"/>
      <c r="IY107" s="31"/>
      <c r="IZ107" s="31"/>
      <c r="JA107" s="31"/>
      <c r="JB107" s="31"/>
      <c r="JC107" s="31"/>
      <c r="JD107" s="31"/>
      <c r="JE107" s="31"/>
      <c r="JF107" s="31"/>
      <c r="JG107" s="31"/>
      <c r="JH107" s="31"/>
      <c r="JI107" s="31"/>
      <c r="JJ107" s="31"/>
      <c r="JK107" s="31"/>
      <c r="JL107" s="31"/>
      <c r="JM107" s="31"/>
      <c r="JN107" s="31"/>
      <c r="JO107" s="31"/>
      <c r="JP107" s="31"/>
      <c r="JQ107" s="31"/>
      <c r="JR107" s="31"/>
      <c r="JS107" s="31"/>
      <c r="JT107" s="31"/>
      <c r="JU107" s="31"/>
      <c r="JV107" s="31"/>
      <c r="JW107" s="31"/>
      <c r="JX107" s="31"/>
      <c r="JY107" s="31"/>
      <c r="JZ107" s="31"/>
      <c r="KA107" s="31"/>
      <c r="KB107" s="31"/>
      <c r="KC107" s="31"/>
      <c r="KD107" s="31"/>
      <c r="KE107" s="31"/>
      <c r="KF107" s="31"/>
      <c r="KG107" s="31"/>
      <c r="KH107" s="31"/>
      <c r="KI107" s="31"/>
      <c r="KJ107" s="31"/>
      <c r="KK107" s="31"/>
      <c r="KL107" s="31"/>
      <c r="KM107" s="31"/>
      <c r="KN107" s="31"/>
      <c r="KO107" s="31"/>
      <c r="KP107" s="31"/>
      <c r="KQ107" s="31"/>
      <c r="KR107" s="31"/>
      <c r="KS107" s="31"/>
      <c r="KT107" s="31"/>
      <c r="KU107" s="31"/>
      <c r="KV107" s="31"/>
      <c r="KW107" s="31"/>
      <c r="KX107" s="31"/>
      <c r="KY107" s="31"/>
      <c r="KZ107" s="31"/>
      <c r="LA107" s="31"/>
      <c r="LB107" s="31"/>
      <c r="LC107" s="31"/>
      <c r="LD107" s="31"/>
      <c r="LE107" s="31"/>
      <c r="LF107" s="31"/>
      <c r="LG107" s="31"/>
      <c r="LH107" s="31"/>
      <c r="LI107" s="31"/>
      <c r="LJ107" s="31"/>
      <c r="LK107" s="31"/>
      <c r="LL107" s="31"/>
      <c r="LM107" s="31"/>
      <c r="LN107" s="31"/>
      <c r="LO107" s="31"/>
      <c r="LP107" s="31"/>
      <c r="LQ107" s="31"/>
      <c r="LR107" s="31"/>
      <c r="LS107" s="31"/>
      <c r="LT107" s="31"/>
      <c r="LU107" s="31"/>
      <c r="LV107" s="31"/>
      <c r="LW107" s="31"/>
      <c r="LX107" s="31"/>
      <c r="LY107" s="31"/>
      <c r="LZ107" s="31"/>
      <c r="MA107" s="31"/>
      <c r="MB107" s="31"/>
      <c r="MC107" s="31"/>
      <c r="MD107" s="31"/>
      <c r="ME107" s="31"/>
      <c r="MF107" s="31"/>
      <c r="MG107" s="31"/>
      <c r="MH107" s="31"/>
      <c r="MI107" s="31"/>
      <c r="MJ107" s="31"/>
      <c r="MK107" s="31"/>
      <c r="ML107" s="31"/>
      <c r="MM107" s="31"/>
      <c r="MN107" s="31"/>
      <c r="MO107" s="31"/>
      <c r="MP107" s="31"/>
      <c r="MQ107" s="31"/>
      <c r="MR107" s="31"/>
      <c r="MS107" s="31"/>
      <c r="MT107" s="31"/>
      <c r="MU107" s="31"/>
      <c r="MV107" s="31"/>
      <c r="MW107" s="31"/>
      <c r="MX107" s="31"/>
      <c r="MY107" s="31"/>
      <c r="MZ107" s="31"/>
      <c r="NA107" s="31"/>
      <c r="NB107" s="31"/>
      <c r="NC107" s="31"/>
      <c r="ND107" s="31"/>
      <c r="NE107" s="31"/>
      <c r="NF107" s="31"/>
      <c r="NG107" s="31"/>
      <c r="NH107" s="31"/>
      <c r="NI107" s="31"/>
      <c r="NJ107" s="31"/>
      <c r="NK107" s="31"/>
      <c r="NL107" s="31"/>
      <c r="NM107" s="31"/>
      <c r="NN107" s="31"/>
      <c r="NO107" s="31"/>
      <c r="NP107" s="31"/>
      <c r="NQ107" s="31"/>
      <c r="NR107" s="31"/>
      <c r="NS107" s="31"/>
      <c r="NT107" s="31"/>
      <c r="NU107" s="31"/>
      <c r="NV107" s="31"/>
      <c r="NW107" s="31"/>
      <c r="NX107" s="31"/>
      <c r="NY107" s="31"/>
      <c r="NZ107" s="31"/>
      <c r="OA107" s="31"/>
      <c r="OB107" s="31"/>
      <c r="OC107" s="31"/>
      <c r="OD107" s="31"/>
      <c r="OE107" s="31"/>
      <c r="OF107" s="31"/>
      <c r="OG107" s="31"/>
      <c r="OH107" s="31"/>
      <c r="OI107" s="31"/>
      <c r="OJ107" s="31"/>
      <c r="OK107" s="31"/>
      <c r="OL107" s="31"/>
      <c r="OM107" s="31"/>
      <c r="ON107" s="31"/>
      <c r="OO107" s="31"/>
      <c r="OP107" s="31"/>
      <c r="OQ107" s="31"/>
      <c r="OR107" s="31"/>
      <c r="OS107" s="31"/>
      <c r="OT107" s="31"/>
      <c r="OU107" s="31"/>
      <c r="OV107" s="31"/>
      <c r="OW107" s="31"/>
      <c r="OX107" s="31"/>
      <c r="OY107" s="31"/>
      <c r="OZ107" s="31"/>
      <c r="PA107" s="31"/>
      <c r="PB107" s="31"/>
      <c r="PC107" s="31"/>
      <c r="PD107" s="31"/>
      <c r="PE107" s="31"/>
      <c r="PF107" s="31"/>
      <c r="PG107" s="31"/>
      <c r="PH107" s="31"/>
      <c r="PI107" s="31"/>
      <c r="PJ107" s="31"/>
      <c r="PK107" s="31"/>
      <c r="PL107" s="31"/>
      <c r="PM107" s="31"/>
      <c r="PN107" s="31"/>
      <c r="PO107" s="31"/>
      <c r="PP107" s="31"/>
      <c r="PQ107" s="31"/>
      <c r="PR107" s="31"/>
      <c r="PS107" s="31"/>
      <c r="PT107" s="31"/>
      <c r="PU107" s="31"/>
      <c r="PV107" s="31"/>
      <c r="PW107" s="31"/>
      <c r="PX107" s="31"/>
      <c r="PY107" s="31"/>
      <c r="PZ107" s="31"/>
      <c r="QA107" s="31"/>
      <c r="QB107" s="31"/>
      <c r="QC107" s="31"/>
    </row>
    <row r="108" spans="1:445">
      <c r="A108" s="36" t="s">
        <v>185</v>
      </c>
      <c r="B108" s="33" t="s">
        <v>45</v>
      </c>
      <c r="C108" s="33">
        <v>80</v>
      </c>
      <c r="D108" s="33" t="s">
        <v>66</v>
      </c>
      <c r="E108" s="33"/>
      <c r="F108" s="33">
        <v>1145</v>
      </c>
      <c r="G108" s="33">
        <v>65</v>
      </c>
      <c r="H108" s="33">
        <v>80</v>
      </c>
      <c r="I108" s="33"/>
      <c r="J108" s="33"/>
      <c r="K108" s="33"/>
      <c r="L108" s="33">
        <v>300</v>
      </c>
      <c r="M108" s="33">
        <v>200</v>
      </c>
      <c r="N108" s="33">
        <v>300</v>
      </c>
      <c r="O108" s="33">
        <v>200</v>
      </c>
      <c r="P108" s="33"/>
      <c r="Q108" s="33"/>
      <c r="R108" s="33"/>
      <c r="S108" s="33"/>
      <c r="T108" s="20">
        <f>IF(AND(ISBLANK(E108),ISBLANK(F108),ISBLANK(G108),ISBLANK(H108),ISBLANK(L108),ISBLANK(J108),ISBLANK(K108), ISBLANK(#REF!), ISBLANK(M108), ISBLANK(N108), ISBLANK(O108), ISBLANK(P108), ISBLANK(Q108), ISBLANK(R108), ISBLANK(S108)),"",SUM(G108:S108))</f>
        <v>1145</v>
      </c>
      <c r="U108" s="20">
        <f>IF(W108&lt;&gt;0,0,IF(AND(ISBLANK(E108),ISBLANK(F108),ISBLANK(G108),ISBLANK(H108),ISBLANK(L108),ISBLANK(J108),ISBLANK(K108), ISBLANK(#REF!), ISBLANK(M108), ISBLANK(N108), ISBLANK(O108), ISBLANK(P108), ISBLANK(Q108), ISBLANK(R108), ISBLANK(S108)),"", (F108+E108)-T108))</f>
        <v>0</v>
      </c>
      <c r="V108" s="34">
        <f>IF(AND(ISBLANK(E108),ISBLANK(F108), ISBLANK(G108), ISBLANK(H108), ISBLANK(L108), ISBLANK(J108), ISBLANK(K108), ISBLANK(#REF!), ISBLANK(M108),ISBLANK(N108), ISBLANK(O108), ISBLANK(P108), ISBLANK(Q108), ISBLANK(R108), ISBLANK(S108)), "",IFERROR(((F108+E108)-U108)/(F108+E108),""))</f>
        <v>1</v>
      </c>
      <c r="W108" s="37"/>
      <c r="X108" s="35" t="str">
        <f t="shared" si="10"/>
        <v/>
      </c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  <c r="IW108" s="31"/>
      <c r="IX108" s="31"/>
      <c r="IY108" s="31"/>
      <c r="IZ108" s="31"/>
      <c r="JA108" s="31"/>
      <c r="JB108" s="31"/>
      <c r="JC108" s="31"/>
      <c r="JD108" s="31"/>
      <c r="JE108" s="31"/>
      <c r="JF108" s="31"/>
      <c r="JG108" s="31"/>
      <c r="JH108" s="31"/>
      <c r="JI108" s="31"/>
      <c r="JJ108" s="31"/>
      <c r="JK108" s="31"/>
      <c r="JL108" s="31"/>
      <c r="JM108" s="31"/>
      <c r="JN108" s="31"/>
      <c r="JO108" s="31"/>
      <c r="JP108" s="31"/>
      <c r="JQ108" s="31"/>
      <c r="JR108" s="31"/>
      <c r="JS108" s="31"/>
      <c r="JT108" s="31"/>
      <c r="JU108" s="31"/>
      <c r="JV108" s="31"/>
      <c r="JW108" s="31"/>
      <c r="JX108" s="31"/>
      <c r="JY108" s="31"/>
      <c r="JZ108" s="31"/>
      <c r="KA108" s="31"/>
      <c r="KB108" s="31"/>
      <c r="KC108" s="31"/>
      <c r="KD108" s="31"/>
      <c r="KE108" s="31"/>
      <c r="KF108" s="31"/>
      <c r="KG108" s="31"/>
      <c r="KH108" s="31"/>
      <c r="KI108" s="31"/>
      <c r="KJ108" s="31"/>
      <c r="KK108" s="31"/>
      <c r="KL108" s="31"/>
      <c r="KM108" s="31"/>
      <c r="KN108" s="31"/>
      <c r="KO108" s="31"/>
      <c r="KP108" s="31"/>
      <c r="KQ108" s="31"/>
      <c r="KR108" s="31"/>
      <c r="KS108" s="31"/>
      <c r="KT108" s="31"/>
      <c r="KU108" s="31"/>
      <c r="KV108" s="31"/>
      <c r="KW108" s="31"/>
      <c r="KX108" s="31"/>
      <c r="KY108" s="31"/>
      <c r="KZ108" s="31"/>
      <c r="LA108" s="31"/>
      <c r="LB108" s="31"/>
      <c r="LC108" s="31"/>
      <c r="LD108" s="31"/>
      <c r="LE108" s="31"/>
      <c r="LF108" s="31"/>
      <c r="LG108" s="31"/>
      <c r="LH108" s="31"/>
      <c r="LI108" s="31"/>
      <c r="LJ108" s="31"/>
      <c r="LK108" s="31"/>
      <c r="LL108" s="31"/>
      <c r="LM108" s="31"/>
      <c r="LN108" s="31"/>
      <c r="LO108" s="31"/>
      <c r="LP108" s="31"/>
      <c r="LQ108" s="31"/>
      <c r="LR108" s="31"/>
      <c r="LS108" s="31"/>
      <c r="LT108" s="31"/>
      <c r="LU108" s="31"/>
      <c r="LV108" s="31"/>
      <c r="LW108" s="31"/>
      <c r="LX108" s="31"/>
      <c r="LY108" s="31"/>
      <c r="LZ108" s="31"/>
      <c r="MA108" s="31"/>
      <c r="MB108" s="31"/>
      <c r="MC108" s="31"/>
      <c r="MD108" s="31"/>
      <c r="ME108" s="31"/>
      <c r="MF108" s="31"/>
      <c r="MG108" s="31"/>
      <c r="MH108" s="31"/>
      <c r="MI108" s="31"/>
      <c r="MJ108" s="31"/>
      <c r="MK108" s="31"/>
      <c r="ML108" s="31"/>
      <c r="MM108" s="31"/>
      <c r="MN108" s="31"/>
      <c r="MO108" s="31"/>
      <c r="MP108" s="31"/>
      <c r="MQ108" s="31"/>
      <c r="MR108" s="31"/>
      <c r="MS108" s="31"/>
      <c r="MT108" s="31"/>
      <c r="MU108" s="31"/>
      <c r="MV108" s="31"/>
      <c r="MW108" s="31"/>
      <c r="MX108" s="31"/>
      <c r="MY108" s="31"/>
      <c r="MZ108" s="31"/>
      <c r="NA108" s="31"/>
      <c r="NB108" s="31"/>
      <c r="NC108" s="31"/>
      <c r="ND108" s="31"/>
      <c r="NE108" s="31"/>
      <c r="NF108" s="31"/>
      <c r="NG108" s="31"/>
      <c r="NH108" s="31"/>
      <c r="NI108" s="31"/>
      <c r="NJ108" s="31"/>
      <c r="NK108" s="31"/>
      <c r="NL108" s="31"/>
      <c r="NM108" s="31"/>
      <c r="NN108" s="31"/>
      <c r="NO108" s="31"/>
      <c r="NP108" s="31"/>
      <c r="NQ108" s="31"/>
      <c r="NR108" s="31"/>
      <c r="NS108" s="31"/>
      <c r="NT108" s="31"/>
      <c r="NU108" s="31"/>
      <c r="NV108" s="31"/>
      <c r="NW108" s="31"/>
      <c r="NX108" s="31"/>
      <c r="NY108" s="31"/>
      <c r="NZ108" s="31"/>
      <c r="OA108" s="31"/>
      <c r="OB108" s="31"/>
      <c r="OC108" s="31"/>
      <c r="OD108" s="31"/>
      <c r="OE108" s="31"/>
      <c r="OF108" s="31"/>
      <c r="OG108" s="31"/>
      <c r="OH108" s="31"/>
      <c r="OI108" s="31"/>
      <c r="OJ108" s="31"/>
      <c r="OK108" s="31"/>
      <c r="OL108" s="31"/>
      <c r="OM108" s="31"/>
      <c r="ON108" s="31"/>
      <c r="OO108" s="31"/>
      <c r="OP108" s="31"/>
      <c r="OQ108" s="31"/>
      <c r="OR108" s="31"/>
      <c r="OS108" s="31"/>
      <c r="OT108" s="31"/>
      <c r="OU108" s="31"/>
      <c r="OV108" s="31"/>
      <c r="OW108" s="31"/>
      <c r="OX108" s="31"/>
      <c r="OY108" s="31"/>
      <c r="OZ108" s="31"/>
      <c r="PA108" s="31"/>
      <c r="PB108" s="31"/>
      <c r="PC108" s="31"/>
      <c r="PD108" s="31"/>
      <c r="PE108" s="31"/>
      <c r="PF108" s="31"/>
      <c r="PG108" s="31"/>
      <c r="PH108" s="31"/>
      <c r="PI108" s="31"/>
      <c r="PJ108" s="31"/>
      <c r="PK108" s="31"/>
      <c r="PL108" s="31"/>
      <c r="PM108" s="31"/>
      <c r="PN108" s="31"/>
      <c r="PO108" s="31"/>
      <c r="PP108" s="31"/>
      <c r="PQ108" s="31"/>
      <c r="PR108" s="31"/>
      <c r="PS108" s="31"/>
      <c r="PT108" s="31"/>
      <c r="PU108" s="31"/>
      <c r="PV108" s="31"/>
      <c r="PW108" s="31"/>
      <c r="PX108" s="31"/>
      <c r="PY108" s="31"/>
      <c r="PZ108" s="31"/>
      <c r="QA108" s="31"/>
      <c r="QB108" s="31"/>
      <c r="QC108" s="31"/>
    </row>
    <row r="109" spans="1:445">
      <c r="A109" s="36" t="s">
        <v>187</v>
      </c>
      <c r="B109" s="33" t="s">
        <v>27</v>
      </c>
      <c r="C109" s="33">
        <v>85</v>
      </c>
      <c r="D109" s="33" t="s">
        <v>40</v>
      </c>
      <c r="E109" s="33"/>
      <c r="F109" s="33">
        <v>705</v>
      </c>
      <c r="G109" s="33">
        <v>65</v>
      </c>
      <c r="H109" s="33"/>
      <c r="I109" s="33">
        <v>80</v>
      </c>
      <c r="J109" s="33">
        <v>80</v>
      </c>
      <c r="K109" s="33">
        <v>80</v>
      </c>
      <c r="L109" s="33">
        <v>80</v>
      </c>
      <c r="M109" s="33">
        <v>80</v>
      </c>
      <c r="N109" s="33">
        <v>80</v>
      </c>
      <c r="O109" s="37">
        <v>80</v>
      </c>
      <c r="P109" s="33">
        <v>80</v>
      </c>
      <c r="Q109" s="33"/>
      <c r="R109" s="33"/>
      <c r="S109" s="33"/>
      <c r="T109" s="20">
        <f t="shared" si="6"/>
        <v>705</v>
      </c>
      <c r="U109" s="20">
        <f t="shared" si="7"/>
        <v>0</v>
      </c>
      <c r="V109" s="34">
        <f t="shared" si="8"/>
        <v>1</v>
      </c>
      <c r="W109" s="37"/>
      <c r="X109" s="35" t="str">
        <f t="shared" si="10"/>
        <v/>
      </c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  <c r="IW109" s="31"/>
      <c r="IX109" s="31"/>
      <c r="IY109" s="31"/>
      <c r="IZ109" s="31"/>
      <c r="JA109" s="31"/>
      <c r="JB109" s="31"/>
      <c r="JC109" s="31"/>
      <c r="JD109" s="31"/>
      <c r="JE109" s="31"/>
      <c r="JF109" s="31"/>
      <c r="JG109" s="31"/>
      <c r="JH109" s="31"/>
      <c r="JI109" s="31"/>
      <c r="JJ109" s="31"/>
      <c r="JK109" s="31"/>
      <c r="JL109" s="31"/>
      <c r="JM109" s="31"/>
      <c r="JN109" s="31"/>
      <c r="JO109" s="31"/>
      <c r="JP109" s="31"/>
      <c r="JQ109" s="31"/>
      <c r="JR109" s="31"/>
      <c r="JS109" s="31"/>
      <c r="JT109" s="31"/>
      <c r="JU109" s="31"/>
      <c r="JV109" s="31"/>
      <c r="JW109" s="31"/>
      <c r="JX109" s="31"/>
      <c r="JY109" s="31"/>
      <c r="JZ109" s="31"/>
      <c r="KA109" s="31"/>
      <c r="KB109" s="31"/>
      <c r="KC109" s="31"/>
      <c r="KD109" s="31"/>
      <c r="KE109" s="31"/>
      <c r="KF109" s="31"/>
      <c r="KG109" s="31"/>
      <c r="KH109" s="31"/>
      <c r="KI109" s="31"/>
      <c r="KJ109" s="31"/>
      <c r="KK109" s="31"/>
      <c r="KL109" s="31"/>
      <c r="KM109" s="31"/>
      <c r="KN109" s="31"/>
      <c r="KO109" s="31"/>
      <c r="KP109" s="31"/>
      <c r="KQ109" s="31"/>
      <c r="KR109" s="31"/>
      <c r="KS109" s="31"/>
      <c r="KT109" s="31"/>
      <c r="KU109" s="31"/>
      <c r="KV109" s="31"/>
      <c r="KW109" s="31"/>
      <c r="KX109" s="31"/>
      <c r="KY109" s="31"/>
      <c r="KZ109" s="31"/>
      <c r="LA109" s="31"/>
      <c r="LB109" s="31"/>
      <c r="LC109" s="31"/>
      <c r="LD109" s="31"/>
      <c r="LE109" s="31"/>
      <c r="LF109" s="31"/>
      <c r="LG109" s="31"/>
      <c r="LH109" s="31"/>
      <c r="LI109" s="31"/>
      <c r="LJ109" s="31"/>
      <c r="LK109" s="31"/>
      <c r="LL109" s="31"/>
      <c r="LM109" s="31"/>
      <c r="LN109" s="31"/>
      <c r="LO109" s="31"/>
      <c r="LP109" s="31"/>
      <c r="LQ109" s="31"/>
      <c r="LR109" s="31"/>
      <c r="LS109" s="31"/>
      <c r="LT109" s="31"/>
      <c r="LU109" s="31"/>
      <c r="LV109" s="31"/>
      <c r="LW109" s="31"/>
      <c r="LX109" s="31"/>
      <c r="LY109" s="31"/>
      <c r="LZ109" s="31"/>
      <c r="MA109" s="31"/>
      <c r="MB109" s="31"/>
      <c r="MC109" s="31"/>
      <c r="MD109" s="31"/>
      <c r="ME109" s="31"/>
      <c r="MF109" s="31"/>
      <c r="MG109" s="31"/>
      <c r="MH109" s="31"/>
      <c r="MI109" s="31"/>
      <c r="MJ109" s="31"/>
      <c r="MK109" s="31"/>
      <c r="ML109" s="31"/>
      <c r="MM109" s="31"/>
      <c r="MN109" s="31"/>
      <c r="MO109" s="31"/>
      <c r="MP109" s="31"/>
      <c r="MQ109" s="31"/>
      <c r="MR109" s="31"/>
      <c r="MS109" s="31"/>
      <c r="MT109" s="31"/>
      <c r="MU109" s="31"/>
      <c r="MV109" s="31"/>
      <c r="MW109" s="31"/>
      <c r="MX109" s="31"/>
      <c r="MY109" s="31"/>
      <c r="MZ109" s="31"/>
      <c r="NA109" s="31"/>
      <c r="NB109" s="31"/>
      <c r="NC109" s="31"/>
      <c r="ND109" s="31"/>
      <c r="NE109" s="31"/>
      <c r="NF109" s="31"/>
      <c r="NG109" s="31"/>
      <c r="NH109" s="31"/>
      <c r="NI109" s="31"/>
      <c r="NJ109" s="31"/>
      <c r="NK109" s="31"/>
      <c r="NL109" s="31"/>
      <c r="NM109" s="31"/>
      <c r="NN109" s="31"/>
      <c r="NO109" s="31"/>
      <c r="NP109" s="31"/>
      <c r="NQ109" s="31"/>
      <c r="NR109" s="31"/>
      <c r="NS109" s="31"/>
      <c r="NT109" s="31"/>
      <c r="NU109" s="31"/>
      <c r="NV109" s="31"/>
      <c r="NW109" s="31"/>
      <c r="NX109" s="31"/>
      <c r="NY109" s="31"/>
      <c r="NZ109" s="31"/>
      <c r="OA109" s="31"/>
      <c r="OB109" s="31"/>
      <c r="OC109" s="31"/>
      <c r="OD109" s="31"/>
      <c r="OE109" s="31"/>
      <c r="OF109" s="31"/>
      <c r="OG109" s="31"/>
      <c r="OH109" s="31"/>
      <c r="OI109" s="31"/>
      <c r="OJ109" s="31"/>
      <c r="OK109" s="31"/>
      <c r="OL109" s="31"/>
      <c r="OM109" s="31"/>
      <c r="ON109" s="31"/>
      <c r="OO109" s="31"/>
      <c r="OP109" s="31"/>
      <c r="OQ109" s="31"/>
      <c r="OR109" s="31"/>
      <c r="OS109" s="31"/>
      <c r="OT109" s="31"/>
      <c r="OU109" s="31"/>
      <c r="OV109" s="31"/>
      <c r="OW109" s="31"/>
      <c r="OX109" s="31"/>
      <c r="OY109" s="31"/>
      <c r="OZ109" s="31"/>
      <c r="PA109" s="31"/>
      <c r="PB109" s="31"/>
      <c r="PC109" s="31"/>
      <c r="PD109" s="31"/>
      <c r="PE109" s="31"/>
      <c r="PF109" s="31"/>
      <c r="PG109" s="31"/>
      <c r="PH109" s="31"/>
      <c r="PI109" s="31"/>
      <c r="PJ109" s="31"/>
      <c r="PK109" s="31"/>
      <c r="PL109" s="31"/>
      <c r="PM109" s="31"/>
      <c r="PN109" s="31"/>
      <c r="PO109" s="31"/>
      <c r="PP109" s="31"/>
      <c r="PQ109" s="31"/>
      <c r="PR109" s="31"/>
      <c r="PS109" s="31"/>
      <c r="PT109" s="31"/>
      <c r="PU109" s="31"/>
      <c r="PV109" s="31"/>
      <c r="PW109" s="31"/>
      <c r="PX109" s="31"/>
      <c r="PY109" s="31"/>
      <c r="PZ109" s="31"/>
      <c r="QA109" s="31"/>
      <c r="QB109" s="31"/>
      <c r="QC109" s="31"/>
    </row>
    <row r="110" spans="1:445">
      <c r="A110" s="36" t="s">
        <v>188</v>
      </c>
      <c r="B110" s="33" t="s">
        <v>27</v>
      </c>
      <c r="C110" s="33">
        <v>85</v>
      </c>
      <c r="D110" s="33" t="s">
        <v>64</v>
      </c>
      <c r="E110" s="33"/>
      <c r="F110" s="33">
        <v>745</v>
      </c>
      <c r="G110" s="33">
        <v>65</v>
      </c>
      <c r="H110" s="33"/>
      <c r="I110" s="33">
        <v>100</v>
      </c>
      <c r="J110" s="33">
        <v>70</v>
      </c>
      <c r="K110" s="33">
        <v>95</v>
      </c>
      <c r="L110" s="33">
        <v>85</v>
      </c>
      <c r="M110" s="33">
        <v>85</v>
      </c>
      <c r="N110" s="33">
        <v>85</v>
      </c>
      <c r="O110" s="33">
        <v>85</v>
      </c>
      <c r="P110" s="33">
        <v>75</v>
      </c>
      <c r="Q110" s="33"/>
      <c r="R110" s="33"/>
      <c r="S110" s="33"/>
      <c r="T110" s="20">
        <f>IF(AND(ISBLANK(E110),ISBLANK(F110),ISBLANK(G110),ISBLANK(I110),ISBLANK(J110),ISBLANK(#REF!),ISBLANK(K110), ISBLANK(L110), ISBLANK(M110), ISBLANK(N110), ISBLANK(O110), ISBLANK(P110), ISBLANK(Q110), ISBLANK(R110), ISBLANK(S110)),"",SUM(G110:S110))</f>
        <v>745</v>
      </c>
      <c r="U110" s="20">
        <f>IF(W110&lt;&gt;0,0,IF(AND(ISBLANK(E110),ISBLANK(F110),ISBLANK(G110),ISBLANK(I110),ISBLANK(J110),ISBLANK(#REF!),ISBLANK(K110), ISBLANK(L110), ISBLANK(M110), ISBLANK(N110), ISBLANK(O110), ISBLANK(P110), ISBLANK(Q110), ISBLANK(R110), ISBLANK(S110)),"", (F110+E110)-T110))</f>
        <v>0</v>
      </c>
      <c r="V110" s="34">
        <f>IF(AND(ISBLANK(E110),ISBLANK(F110), ISBLANK(G110), ISBLANK(I110), ISBLANK(J110), ISBLANK(#REF!), ISBLANK(K110), ISBLANK(L110), ISBLANK(M110),ISBLANK(N110), ISBLANK(O110), ISBLANK(P110), ISBLANK(Q110), ISBLANK(R110), ISBLANK(S110)), "",IFERROR(((F110+E110)-U110)/(F110+E110),""))</f>
        <v>1</v>
      </c>
      <c r="W110" s="37"/>
      <c r="X110" s="35" t="str">
        <f t="shared" si="10"/>
        <v/>
      </c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  <c r="DW110" s="31"/>
      <c r="DX110" s="31"/>
      <c r="DY110" s="31"/>
      <c r="DZ110" s="31"/>
      <c r="EA110" s="31"/>
      <c r="EB110" s="31"/>
      <c r="EC110" s="31"/>
      <c r="ED110" s="31"/>
      <c r="EE110" s="31"/>
      <c r="EF110" s="31"/>
      <c r="EG110" s="31"/>
      <c r="EH110" s="31"/>
      <c r="EI110" s="31"/>
      <c r="EJ110" s="31"/>
      <c r="EK110" s="31"/>
      <c r="EL110" s="31"/>
      <c r="EM110" s="31"/>
      <c r="EN110" s="31"/>
      <c r="EO110" s="31"/>
      <c r="EP110" s="31"/>
      <c r="EQ110" s="31"/>
      <c r="ER110" s="31"/>
      <c r="ES110" s="31"/>
      <c r="ET110" s="31"/>
      <c r="EU110" s="31"/>
      <c r="EV110" s="31"/>
      <c r="EW110" s="31"/>
      <c r="EX110" s="31"/>
      <c r="EY110" s="31"/>
      <c r="EZ110" s="31"/>
      <c r="FA110" s="31"/>
      <c r="FB110" s="31"/>
      <c r="FC110" s="31"/>
      <c r="FD110" s="31"/>
      <c r="FE110" s="31"/>
      <c r="FF110" s="31"/>
      <c r="FG110" s="31"/>
      <c r="FH110" s="31"/>
      <c r="FI110" s="31"/>
      <c r="FJ110" s="31"/>
      <c r="FK110" s="31"/>
      <c r="FL110" s="31"/>
      <c r="FM110" s="31"/>
      <c r="FN110" s="31"/>
      <c r="FO110" s="31"/>
      <c r="FP110" s="31"/>
      <c r="FQ110" s="31"/>
      <c r="FR110" s="31"/>
      <c r="FS110" s="31"/>
      <c r="FT110" s="31"/>
      <c r="FU110" s="31"/>
      <c r="FV110" s="31"/>
      <c r="FW110" s="31"/>
      <c r="FX110" s="31"/>
      <c r="FY110" s="31"/>
      <c r="FZ110" s="31"/>
      <c r="GA110" s="31"/>
      <c r="GB110" s="31"/>
      <c r="GC110" s="31"/>
      <c r="GD110" s="31"/>
      <c r="GE110" s="31"/>
      <c r="GF110" s="31"/>
      <c r="GG110" s="31"/>
      <c r="GH110" s="31"/>
      <c r="GI110" s="31"/>
      <c r="GJ110" s="31"/>
      <c r="GK110" s="31"/>
      <c r="GL110" s="31"/>
      <c r="GM110" s="31"/>
      <c r="GN110" s="31"/>
      <c r="GO110" s="31"/>
      <c r="GP110" s="31"/>
      <c r="GQ110" s="31"/>
      <c r="GR110" s="31"/>
      <c r="GS110" s="31"/>
      <c r="GT110" s="31"/>
      <c r="GU110" s="31"/>
      <c r="GV110" s="31"/>
      <c r="GW110" s="31"/>
      <c r="GX110" s="31"/>
      <c r="GY110" s="31"/>
      <c r="GZ110" s="31"/>
      <c r="HA110" s="31"/>
      <c r="HB110" s="31"/>
      <c r="HC110" s="31"/>
      <c r="HD110" s="31"/>
      <c r="HE110" s="31"/>
      <c r="HF110" s="31"/>
      <c r="HG110" s="31"/>
      <c r="HH110" s="31"/>
      <c r="HI110" s="31"/>
      <c r="HJ110" s="31"/>
      <c r="HK110" s="31"/>
      <c r="HL110" s="31"/>
      <c r="HM110" s="31"/>
      <c r="HN110" s="31"/>
      <c r="HO110" s="31"/>
      <c r="HP110" s="31"/>
      <c r="HQ110" s="31"/>
      <c r="HR110" s="31"/>
      <c r="HS110" s="31"/>
      <c r="HT110" s="31"/>
      <c r="HU110" s="31"/>
      <c r="HV110" s="31"/>
      <c r="HW110" s="31"/>
      <c r="HX110" s="31"/>
      <c r="HY110" s="31"/>
      <c r="HZ110" s="31"/>
      <c r="IA110" s="31"/>
      <c r="IB110" s="31"/>
      <c r="IC110" s="31"/>
      <c r="ID110" s="31"/>
      <c r="IE110" s="31"/>
      <c r="IF110" s="31"/>
      <c r="IG110" s="31"/>
      <c r="IH110" s="31"/>
      <c r="II110" s="31"/>
      <c r="IJ110" s="31"/>
      <c r="IK110" s="31"/>
      <c r="IL110" s="31"/>
      <c r="IM110" s="31"/>
      <c r="IN110" s="31"/>
      <c r="IO110" s="31"/>
      <c r="IP110" s="31"/>
      <c r="IQ110" s="31"/>
      <c r="IR110" s="31"/>
      <c r="IS110" s="31"/>
      <c r="IT110" s="31"/>
      <c r="IU110" s="31"/>
      <c r="IV110" s="31"/>
      <c r="IW110" s="31"/>
      <c r="IX110" s="31"/>
      <c r="IY110" s="31"/>
      <c r="IZ110" s="31"/>
      <c r="JA110" s="31"/>
      <c r="JB110" s="31"/>
      <c r="JC110" s="31"/>
      <c r="JD110" s="31"/>
      <c r="JE110" s="31"/>
      <c r="JF110" s="31"/>
      <c r="JG110" s="31"/>
      <c r="JH110" s="31"/>
      <c r="JI110" s="31"/>
      <c r="JJ110" s="31"/>
      <c r="JK110" s="31"/>
      <c r="JL110" s="31"/>
      <c r="JM110" s="31"/>
      <c r="JN110" s="31"/>
      <c r="JO110" s="31"/>
      <c r="JP110" s="31"/>
      <c r="JQ110" s="31"/>
      <c r="JR110" s="31"/>
      <c r="JS110" s="31"/>
      <c r="JT110" s="31"/>
      <c r="JU110" s="31"/>
      <c r="JV110" s="31"/>
      <c r="JW110" s="31"/>
      <c r="JX110" s="31"/>
      <c r="JY110" s="31"/>
      <c r="JZ110" s="31"/>
      <c r="KA110" s="31"/>
      <c r="KB110" s="31"/>
      <c r="KC110" s="31"/>
      <c r="KD110" s="31"/>
      <c r="KE110" s="31"/>
      <c r="KF110" s="31"/>
      <c r="KG110" s="31"/>
      <c r="KH110" s="31"/>
      <c r="KI110" s="31"/>
      <c r="KJ110" s="31"/>
      <c r="KK110" s="31"/>
      <c r="KL110" s="31"/>
      <c r="KM110" s="31"/>
      <c r="KN110" s="31"/>
      <c r="KO110" s="31"/>
      <c r="KP110" s="31"/>
      <c r="KQ110" s="31"/>
      <c r="KR110" s="31"/>
      <c r="KS110" s="31"/>
      <c r="KT110" s="31"/>
      <c r="KU110" s="31"/>
      <c r="KV110" s="31"/>
      <c r="KW110" s="31"/>
      <c r="KX110" s="31"/>
      <c r="KY110" s="31"/>
      <c r="KZ110" s="31"/>
      <c r="LA110" s="31"/>
      <c r="LB110" s="31"/>
      <c r="LC110" s="31"/>
      <c r="LD110" s="31"/>
      <c r="LE110" s="31"/>
      <c r="LF110" s="31"/>
      <c r="LG110" s="31"/>
      <c r="LH110" s="31"/>
      <c r="LI110" s="31"/>
      <c r="LJ110" s="31"/>
      <c r="LK110" s="31"/>
      <c r="LL110" s="31"/>
      <c r="LM110" s="31"/>
      <c r="LN110" s="31"/>
      <c r="LO110" s="31"/>
      <c r="LP110" s="31"/>
      <c r="LQ110" s="31"/>
      <c r="LR110" s="31"/>
      <c r="LS110" s="31"/>
      <c r="LT110" s="31"/>
      <c r="LU110" s="31"/>
      <c r="LV110" s="31"/>
      <c r="LW110" s="31"/>
      <c r="LX110" s="31"/>
      <c r="LY110" s="31"/>
      <c r="LZ110" s="31"/>
      <c r="MA110" s="31"/>
      <c r="MB110" s="31"/>
      <c r="MC110" s="31"/>
      <c r="MD110" s="31"/>
      <c r="ME110" s="31"/>
      <c r="MF110" s="31"/>
      <c r="MG110" s="31"/>
      <c r="MH110" s="31"/>
      <c r="MI110" s="31"/>
      <c r="MJ110" s="31"/>
      <c r="MK110" s="31"/>
      <c r="ML110" s="31"/>
      <c r="MM110" s="31"/>
      <c r="MN110" s="31"/>
      <c r="MO110" s="31"/>
      <c r="MP110" s="31"/>
      <c r="MQ110" s="31"/>
      <c r="MR110" s="31"/>
      <c r="MS110" s="31"/>
      <c r="MT110" s="31"/>
      <c r="MU110" s="31"/>
      <c r="MV110" s="31"/>
      <c r="MW110" s="31"/>
      <c r="MX110" s="31"/>
      <c r="MY110" s="31"/>
      <c r="MZ110" s="31"/>
      <c r="NA110" s="31"/>
      <c r="NB110" s="31"/>
      <c r="NC110" s="31"/>
      <c r="ND110" s="31"/>
      <c r="NE110" s="31"/>
      <c r="NF110" s="31"/>
      <c r="NG110" s="31"/>
      <c r="NH110" s="31"/>
      <c r="NI110" s="31"/>
      <c r="NJ110" s="31"/>
      <c r="NK110" s="31"/>
      <c r="NL110" s="31"/>
      <c r="NM110" s="31"/>
      <c r="NN110" s="31"/>
      <c r="NO110" s="31"/>
      <c r="NP110" s="31"/>
      <c r="NQ110" s="31"/>
      <c r="NR110" s="31"/>
      <c r="NS110" s="31"/>
      <c r="NT110" s="31"/>
      <c r="NU110" s="31"/>
      <c r="NV110" s="31"/>
      <c r="NW110" s="31"/>
      <c r="NX110" s="31"/>
      <c r="NY110" s="31"/>
      <c r="NZ110" s="31"/>
      <c r="OA110" s="31"/>
      <c r="OB110" s="31"/>
      <c r="OC110" s="31"/>
      <c r="OD110" s="31"/>
      <c r="OE110" s="31"/>
      <c r="OF110" s="31"/>
      <c r="OG110" s="31"/>
      <c r="OH110" s="31"/>
      <c r="OI110" s="31"/>
      <c r="OJ110" s="31"/>
      <c r="OK110" s="31"/>
      <c r="OL110" s="31"/>
      <c r="OM110" s="31"/>
      <c r="ON110" s="31"/>
      <c r="OO110" s="31"/>
      <c r="OP110" s="31"/>
      <c r="OQ110" s="31"/>
      <c r="OR110" s="31"/>
      <c r="OS110" s="31"/>
      <c r="OT110" s="31"/>
      <c r="OU110" s="31"/>
      <c r="OV110" s="31"/>
      <c r="OW110" s="31"/>
      <c r="OX110" s="31"/>
      <c r="OY110" s="31"/>
      <c r="OZ110" s="31"/>
      <c r="PA110" s="31"/>
      <c r="PB110" s="31"/>
      <c r="PC110" s="31"/>
      <c r="PD110" s="31"/>
      <c r="PE110" s="31"/>
      <c r="PF110" s="31"/>
      <c r="PG110" s="31"/>
      <c r="PH110" s="31"/>
      <c r="PI110" s="31"/>
      <c r="PJ110" s="31"/>
      <c r="PK110" s="31"/>
      <c r="PL110" s="31"/>
      <c r="PM110" s="31"/>
      <c r="PN110" s="31"/>
      <c r="PO110" s="31"/>
      <c r="PP110" s="31"/>
      <c r="PQ110" s="31"/>
      <c r="PR110" s="31"/>
      <c r="PS110" s="31"/>
      <c r="PT110" s="31"/>
      <c r="PU110" s="31"/>
      <c r="PV110" s="31"/>
      <c r="PW110" s="31"/>
      <c r="PX110" s="31"/>
      <c r="PY110" s="31"/>
      <c r="PZ110" s="31"/>
      <c r="QA110" s="31"/>
      <c r="QB110" s="31"/>
      <c r="QC110" s="31"/>
    </row>
    <row r="111" spans="1:445">
      <c r="A111" s="36" t="s">
        <v>856</v>
      </c>
      <c r="B111" s="33" t="s">
        <v>27</v>
      </c>
      <c r="C111" s="33">
        <v>80</v>
      </c>
      <c r="D111" s="33" t="s">
        <v>64</v>
      </c>
      <c r="E111" s="33"/>
      <c r="F111" s="33">
        <v>745</v>
      </c>
      <c r="G111" s="33">
        <v>65</v>
      </c>
      <c r="H111" s="33"/>
      <c r="I111" s="33">
        <v>85</v>
      </c>
      <c r="J111" s="33">
        <v>85</v>
      </c>
      <c r="K111" s="33">
        <v>85</v>
      </c>
      <c r="L111" s="33">
        <v>85</v>
      </c>
      <c r="M111" s="33">
        <v>85</v>
      </c>
      <c r="N111" s="33">
        <v>85</v>
      </c>
      <c r="O111" s="33">
        <v>85</v>
      </c>
      <c r="P111" s="33">
        <v>85</v>
      </c>
      <c r="Q111" s="33"/>
      <c r="R111" s="33"/>
      <c r="S111" s="33"/>
      <c r="T111" s="20">
        <f t="shared" si="6"/>
        <v>745</v>
      </c>
      <c r="U111" s="20">
        <f t="shared" si="7"/>
        <v>0</v>
      </c>
      <c r="V111" s="34">
        <f t="shared" si="8"/>
        <v>1</v>
      </c>
      <c r="W111" s="37"/>
      <c r="X111" s="35" t="str">
        <f t="shared" si="10"/>
        <v/>
      </c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  <c r="IW111" s="31"/>
      <c r="IX111" s="31"/>
      <c r="IY111" s="31"/>
      <c r="IZ111" s="31"/>
      <c r="JA111" s="31"/>
      <c r="JB111" s="31"/>
      <c r="JC111" s="31"/>
      <c r="JD111" s="31"/>
      <c r="JE111" s="31"/>
      <c r="JF111" s="31"/>
      <c r="JG111" s="31"/>
      <c r="JH111" s="31"/>
      <c r="JI111" s="31"/>
      <c r="JJ111" s="31"/>
      <c r="JK111" s="31"/>
      <c r="JL111" s="31"/>
      <c r="JM111" s="31"/>
      <c r="JN111" s="31"/>
      <c r="JO111" s="31"/>
      <c r="JP111" s="31"/>
      <c r="JQ111" s="31"/>
      <c r="JR111" s="31"/>
      <c r="JS111" s="31"/>
      <c r="JT111" s="31"/>
      <c r="JU111" s="31"/>
      <c r="JV111" s="31"/>
      <c r="JW111" s="31"/>
      <c r="JX111" s="31"/>
      <c r="JY111" s="31"/>
      <c r="JZ111" s="31"/>
      <c r="KA111" s="31"/>
      <c r="KB111" s="31"/>
      <c r="KC111" s="31"/>
      <c r="KD111" s="31"/>
      <c r="KE111" s="31"/>
      <c r="KF111" s="31"/>
      <c r="KG111" s="31"/>
      <c r="KH111" s="31"/>
      <c r="KI111" s="31"/>
      <c r="KJ111" s="31"/>
      <c r="KK111" s="31"/>
      <c r="KL111" s="31"/>
      <c r="KM111" s="31"/>
      <c r="KN111" s="31"/>
      <c r="KO111" s="31"/>
      <c r="KP111" s="31"/>
      <c r="KQ111" s="31"/>
      <c r="KR111" s="31"/>
      <c r="KS111" s="31"/>
      <c r="KT111" s="31"/>
      <c r="KU111" s="31"/>
      <c r="KV111" s="31"/>
      <c r="KW111" s="31"/>
      <c r="KX111" s="31"/>
      <c r="KY111" s="31"/>
      <c r="KZ111" s="31"/>
      <c r="LA111" s="31"/>
      <c r="LB111" s="31"/>
      <c r="LC111" s="31"/>
      <c r="LD111" s="31"/>
      <c r="LE111" s="31"/>
      <c r="LF111" s="31"/>
      <c r="LG111" s="31"/>
      <c r="LH111" s="31"/>
      <c r="LI111" s="31"/>
      <c r="LJ111" s="31"/>
      <c r="LK111" s="31"/>
      <c r="LL111" s="31"/>
      <c r="LM111" s="31"/>
      <c r="LN111" s="31"/>
      <c r="LO111" s="31"/>
      <c r="LP111" s="31"/>
      <c r="LQ111" s="31"/>
      <c r="LR111" s="31"/>
      <c r="LS111" s="31"/>
      <c r="LT111" s="31"/>
      <c r="LU111" s="31"/>
      <c r="LV111" s="31"/>
      <c r="LW111" s="31"/>
      <c r="LX111" s="31"/>
      <c r="LY111" s="31"/>
      <c r="LZ111" s="31"/>
      <c r="MA111" s="31"/>
      <c r="MB111" s="31"/>
      <c r="MC111" s="31"/>
      <c r="MD111" s="31"/>
      <c r="ME111" s="31"/>
      <c r="MF111" s="31"/>
      <c r="MG111" s="31"/>
      <c r="MH111" s="31"/>
      <c r="MI111" s="31"/>
      <c r="MJ111" s="31"/>
      <c r="MK111" s="31"/>
      <c r="ML111" s="31"/>
      <c r="MM111" s="31"/>
      <c r="MN111" s="31"/>
      <c r="MO111" s="31"/>
      <c r="MP111" s="31"/>
      <c r="MQ111" s="31"/>
      <c r="MR111" s="31"/>
      <c r="MS111" s="31"/>
      <c r="MT111" s="31"/>
      <c r="MU111" s="31"/>
      <c r="MV111" s="31"/>
      <c r="MW111" s="31"/>
      <c r="MX111" s="31"/>
      <c r="MY111" s="31"/>
      <c r="MZ111" s="31"/>
      <c r="NA111" s="31"/>
      <c r="NB111" s="31"/>
      <c r="NC111" s="31"/>
      <c r="ND111" s="31"/>
      <c r="NE111" s="31"/>
      <c r="NF111" s="31"/>
      <c r="NG111" s="31"/>
      <c r="NH111" s="31"/>
      <c r="NI111" s="31"/>
      <c r="NJ111" s="31"/>
      <c r="NK111" s="31"/>
      <c r="NL111" s="31"/>
      <c r="NM111" s="31"/>
      <c r="NN111" s="31"/>
      <c r="NO111" s="31"/>
      <c r="NP111" s="31"/>
      <c r="NQ111" s="31"/>
      <c r="NR111" s="31"/>
      <c r="NS111" s="31"/>
      <c r="NT111" s="31"/>
      <c r="NU111" s="31"/>
      <c r="NV111" s="31"/>
      <c r="NW111" s="31"/>
      <c r="NX111" s="31"/>
      <c r="NY111" s="31"/>
      <c r="NZ111" s="31"/>
      <c r="OA111" s="31"/>
      <c r="OB111" s="31"/>
      <c r="OC111" s="31"/>
      <c r="OD111" s="31"/>
      <c r="OE111" s="31"/>
      <c r="OF111" s="31"/>
      <c r="OG111" s="31"/>
      <c r="OH111" s="31"/>
      <c r="OI111" s="31"/>
      <c r="OJ111" s="31"/>
      <c r="OK111" s="31"/>
      <c r="OL111" s="31"/>
      <c r="OM111" s="31"/>
      <c r="ON111" s="31"/>
      <c r="OO111" s="31"/>
      <c r="OP111" s="31"/>
      <c r="OQ111" s="31"/>
      <c r="OR111" s="31"/>
      <c r="OS111" s="31"/>
      <c r="OT111" s="31"/>
      <c r="OU111" s="31"/>
      <c r="OV111" s="31"/>
      <c r="OW111" s="31"/>
      <c r="OX111" s="31"/>
      <c r="OY111" s="31"/>
      <c r="OZ111" s="31"/>
      <c r="PA111" s="31"/>
      <c r="PB111" s="31"/>
      <c r="PC111" s="31"/>
      <c r="PD111" s="31"/>
      <c r="PE111" s="31"/>
      <c r="PF111" s="31"/>
      <c r="PG111" s="31"/>
      <c r="PH111" s="31"/>
      <c r="PI111" s="31"/>
      <c r="PJ111" s="31"/>
      <c r="PK111" s="31"/>
      <c r="PL111" s="31"/>
      <c r="PM111" s="31"/>
      <c r="PN111" s="31"/>
      <c r="PO111" s="31"/>
      <c r="PP111" s="31"/>
      <c r="PQ111" s="31"/>
      <c r="PR111" s="31"/>
      <c r="PS111" s="31"/>
      <c r="PT111" s="31"/>
      <c r="PU111" s="31"/>
      <c r="PV111" s="31"/>
      <c r="PW111" s="31"/>
      <c r="PX111" s="31"/>
      <c r="PY111" s="31"/>
      <c r="PZ111" s="31"/>
      <c r="QA111" s="31"/>
      <c r="QB111" s="31"/>
      <c r="QC111" s="31"/>
    </row>
    <row r="112" spans="1:445">
      <c r="A112" s="36" t="s">
        <v>189</v>
      </c>
      <c r="B112" s="33" t="s">
        <v>27</v>
      </c>
      <c r="C112" s="33">
        <v>85</v>
      </c>
      <c r="D112" s="33" t="s">
        <v>64</v>
      </c>
      <c r="E112" s="33">
        <v>120</v>
      </c>
      <c r="F112" s="33">
        <v>700</v>
      </c>
      <c r="G112" s="33">
        <v>700</v>
      </c>
      <c r="H112" s="33">
        <v>120</v>
      </c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20">
        <f t="shared" si="6"/>
        <v>820</v>
      </c>
      <c r="U112" s="20">
        <f t="shared" si="7"/>
        <v>0</v>
      </c>
      <c r="V112" s="34">
        <f t="shared" si="8"/>
        <v>1</v>
      </c>
      <c r="W112" s="37"/>
      <c r="X112" s="35" t="str">
        <f t="shared" si="10"/>
        <v/>
      </c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  <c r="CJ112" s="31"/>
      <c r="CK112" s="31"/>
      <c r="CL112" s="31"/>
      <c r="CM112" s="31"/>
      <c r="CN112" s="31"/>
      <c r="CO112" s="31"/>
      <c r="CP112" s="31"/>
      <c r="CQ112" s="31"/>
      <c r="CR112" s="31"/>
      <c r="CS112" s="31"/>
      <c r="CT112" s="31"/>
      <c r="CU112" s="31"/>
      <c r="CV112" s="31"/>
      <c r="CW112" s="31"/>
      <c r="CX112" s="31"/>
      <c r="CY112" s="31"/>
      <c r="CZ112" s="31"/>
      <c r="DA112" s="31"/>
      <c r="DB112" s="31"/>
      <c r="DC112" s="31"/>
      <c r="DD112" s="31"/>
      <c r="DE112" s="31"/>
      <c r="DF112" s="31"/>
      <c r="DG112" s="31"/>
      <c r="DH112" s="31"/>
      <c r="DI112" s="31"/>
      <c r="DJ112" s="31"/>
      <c r="DK112" s="31"/>
      <c r="DL112" s="31"/>
      <c r="DM112" s="31"/>
      <c r="DN112" s="31"/>
      <c r="DO112" s="31"/>
      <c r="DP112" s="31"/>
      <c r="DQ112" s="31"/>
      <c r="DR112" s="31"/>
      <c r="DS112" s="31"/>
      <c r="DT112" s="31"/>
      <c r="DU112" s="31"/>
      <c r="DV112" s="31"/>
      <c r="DW112" s="31"/>
      <c r="DX112" s="31"/>
      <c r="DY112" s="31"/>
      <c r="DZ112" s="31"/>
      <c r="EA112" s="31"/>
      <c r="EB112" s="31"/>
      <c r="EC112" s="31"/>
      <c r="ED112" s="31"/>
      <c r="EE112" s="31"/>
      <c r="EF112" s="31"/>
      <c r="EG112" s="31"/>
      <c r="EH112" s="31"/>
      <c r="EI112" s="31"/>
      <c r="EJ112" s="31"/>
      <c r="EK112" s="31"/>
      <c r="EL112" s="31"/>
      <c r="EM112" s="31"/>
      <c r="EN112" s="31"/>
      <c r="EO112" s="31"/>
      <c r="EP112" s="31"/>
      <c r="EQ112" s="31"/>
      <c r="ER112" s="31"/>
      <c r="ES112" s="31"/>
      <c r="ET112" s="31"/>
      <c r="EU112" s="31"/>
      <c r="EV112" s="31"/>
      <c r="EW112" s="31"/>
      <c r="EX112" s="31"/>
      <c r="EY112" s="31"/>
      <c r="EZ112" s="31"/>
      <c r="FA112" s="31"/>
      <c r="FB112" s="31"/>
      <c r="FC112" s="31"/>
      <c r="FD112" s="31"/>
      <c r="FE112" s="31"/>
      <c r="FF112" s="31"/>
      <c r="FG112" s="31"/>
      <c r="FH112" s="31"/>
      <c r="FI112" s="31"/>
      <c r="FJ112" s="31"/>
      <c r="FK112" s="31"/>
      <c r="FL112" s="31"/>
      <c r="FM112" s="31"/>
      <c r="FN112" s="31"/>
      <c r="FO112" s="31"/>
      <c r="FP112" s="31"/>
      <c r="FQ112" s="31"/>
      <c r="FR112" s="31"/>
      <c r="FS112" s="31"/>
      <c r="FT112" s="31"/>
      <c r="FU112" s="31"/>
      <c r="FV112" s="31"/>
      <c r="FW112" s="31"/>
      <c r="FX112" s="31"/>
      <c r="FY112" s="31"/>
      <c r="FZ112" s="31"/>
      <c r="GA112" s="31"/>
      <c r="GB112" s="31"/>
      <c r="GC112" s="31"/>
      <c r="GD112" s="31"/>
      <c r="GE112" s="31"/>
      <c r="GF112" s="31"/>
      <c r="GG112" s="31"/>
      <c r="GH112" s="31"/>
      <c r="GI112" s="31"/>
      <c r="GJ112" s="31"/>
      <c r="GK112" s="31"/>
      <c r="GL112" s="31"/>
      <c r="GM112" s="31"/>
      <c r="GN112" s="31"/>
      <c r="GO112" s="31"/>
      <c r="GP112" s="31"/>
      <c r="GQ112" s="31"/>
      <c r="GR112" s="31"/>
      <c r="GS112" s="31"/>
      <c r="GT112" s="31"/>
      <c r="GU112" s="31"/>
      <c r="GV112" s="31"/>
      <c r="GW112" s="31"/>
      <c r="GX112" s="31"/>
      <c r="GY112" s="31"/>
      <c r="GZ112" s="31"/>
      <c r="HA112" s="31"/>
      <c r="HB112" s="31"/>
      <c r="HC112" s="31"/>
      <c r="HD112" s="31"/>
      <c r="HE112" s="31"/>
      <c r="HF112" s="31"/>
      <c r="HG112" s="31"/>
      <c r="HH112" s="31"/>
      <c r="HI112" s="31"/>
      <c r="HJ112" s="31"/>
      <c r="HK112" s="31"/>
      <c r="HL112" s="31"/>
      <c r="HM112" s="31"/>
      <c r="HN112" s="31"/>
      <c r="HO112" s="31"/>
      <c r="HP112" s="31"/>
      <c r="HQ112" s="31"/>
      <c r="HR112" s="31"/>
      <c r="HS112" s="31"/>
      <c r="HT112" s="31"/>
      <c r="HU112" s="31"/>
      <c r="HV112" s="31"/>
      <c r="HW112" s="31"/>
      <c r="HX112" s="31"/>
      <c r="HY112" s="31"/>
      <c r="HZ112" s="31"/>
      <c r="IA112" s="31"/>
      <c r="IB112" s="31"/>
      <c r="IC112" s="31"/>
      <c r="ID112" s="31"/>
      <c r="IE112" s="31"/>
      <c r="IF112" s="31"/>
      <c r="IG112" s="31"/>
      <c r="IH112" s="31"/>
      <c r="II112" s="31"/>
      <c r="IJ112" s="31"/>
      <c r="IK112" s="31"/>
      <c r="IL112" s="31"/>
      <c r="IM112" s="31"/>
      <c r="IN112" s="31"/>
      <c r="IO112" s="31"/>
      <c r="IP112" s="31"/>
      <c r="IQ112" s="31"/>
      <c r="IR112" s="31"/>
      <c r="IS112" s="31"/>
      <c r="IT112" s="31"/>
      <c r="IU112" s="31"/>
      <c r="IV112" s="31"/>
      <c r="IW112" s="31"/>
      <c r="IX112" s="31"/>
      <c r="IY112" s="31"/>
      <c r="IZ112" s="31"/>
      <c r="JA112" s="31"/>
      <c r="JB112" s="31"/>
      <c r="JC112" s="31"/>
      <c r="JD112" s="31"/>
      <c r="JE112" s="31"/>
      <c r="JF112" s="31"/>
      <c r="JG112" s="31"/>
      <c r="JH112" s="31"/>
      <c r="JI112" s="31"/>
      <c r="JJ112" s="31"/>
      <c r="JK112" s="31"/>
      <c r="JL112" s="31"/>
      <c r="JM112" s="31"/>
      <c r="JN112" s="31"/>
      <c r="JO112" s="31"/>
      <c r="JP112" s="31"/>
      <c r="JQ112" s="31"/>
      <c r="JR112" s="31"/>
      <c r="JS112" s="31"/>
      <c r="JT112" s="31"/>
      <c r="JU112" s="31"/>
      <c r="JV112" s="31"/>
      <c r="JW112" s="31"/>
      <c r="JX112" s="31"/>
      <c r="JY112" s="31"/>
      <c r="JZ112" s="31"/>
      <c r="KA112" s="31"/>
      <c r="KB112" s="31"/>
      <c r="KC112" s="31"/>
      <c r="KD112" s="31"/>
      <c r="KE112" s="31"/>
      <c r="KF112" s="31"/>
      <c r="KG112" s="31"/>
      <c r="KH112" s="31"/>
      <c r="KI112" s="31"/>
      <c r="KJ112" s="31"/>
      <c r="KK112" s="31"/>
      <c r="KL112" s="31"/>
      <c r="KM112" s="31"/>
      <c r="KN112" s="31"/>
      <c r="KO112" s="31"/>
      <c r="KP112" s="31"/>
      <c r="KQ112" s="31"/>
      <c r="KR112" s="31"/>
      <c r="KS112" s="31"/>
      <c r="KT112" s="31"/>
      <c r="KU112" s="31"/>
      <c r="KV112" s="31"/>
      <c r="KW112" s="31"/>
      <c r="KX112" s="31"/>
      <c r="KY112" s="31"/>
      <c r="KZ112" s="31"/>
      <c r="LA112" s="31"/>
      <c r="LB112" s="31"/>
      <c r="LC112" s="31"/>
      <c r="LD112" s="31"/>
      <c r="LE112" s="31"/>
      <c r="LF112" s="31"/>
      <c r="LG112" s="31"/>
      <c r="LH112" s="31"/>
      <c r="LI112" s="31"/>
      <c r="LJ112" s="31"/>
      <c r="LK112" s="31"/>
      <c r="LL112" s="31"/>
      <c r="LM112" s="31"/>
      <c r="LN112" s="31"/>
      <c r="LO112" s="31"/>
      <c r="LP112" s="31"/>
      <c r="LQ112" s="31"/>
      <c r="LR112" s="31"/>
      <c r="LS112" s="31"/>
      <c r="LT112" s="31"/>
      <c r="LU112" s="31"/>
      <c r="LV112" s="31"/>
      <c r="LW112" s="31"/>
      <c r="LX112" s="31"/>
      <c r="LY112" s="31"/>
      <c r="LZ112" s="31"/>
      <c r="MA112" s="31"/>
      <c r="MB112" s="31"/>
      <c r="MC112" s="31"/>
      <c r="MD112" s="31"/>
      <c r="ME112" s="31"/>
      <c r="MF112" s="31"/>
      <c r="MG112" s="31"/>
      <c r="MH112" s="31"/>
      <c r="MI112" s="31"/>
      <c r="MJ112" s="31"/>
      <c r="MK112" s="31"/>
      <c r="ML112" s="31"/>
      <c r="MM112" s="31"/>
      <c r="MN112" s="31"/>
      <c r="MO112" s="31"/>
      <c r="MP112" s="31"/>
      <c r="MQ112" s="31"/>
      <c r="MR112" s="31"/>
      <c r="MS112" s="31"/>
      <c r="MT112" s="31"/>
      <c r="MU112" s="31"/>
      <c r="MV112" s="31"/>
      <c r="MW112" s="31"/>
      <c r="MX112" s="31"/>
      <c r="MY112" s="31"/>
      <c r="MZ112" s="31"/>
      <c r="NA112" s="31"/>
      <c r="NB112" s="31"/>
      <c r="NC112" s="31"/>
      <c r="ND112" s="31"/>
      <c r="NE112" s="31"/>
      <c r="NF112" s="31"/>
      <c r="NG112" s="31"/>
      <c r="NH112" s="31"/>
      <c r="NI112" s="31"/>
      <c r="NJ112" s="31"/>
      <c r="NK112" s="31"/>
      <c r="NL112" s="31"/>
      <c r="NM112" s="31"/>
      <c r="NN112" s="31"/>
      <c r="NO112" s="31"/>
      <c r="NP112" s="31"/>
      <c r="NQ112" s="31"/>
      <c r="NR112" s="31"/>
      <c r="NS112" s="31"/>
      <c r="NT112" s="31"/>
      <c r="NU112" s="31"/>
      <c r="NV112" s="31"/>
      <c r="NW112" s="31"/>
      <c r="NX112" s="31"/>
      <c r="NY112" s="31"/>
      <c r="NZ112" s="31"/>
      <c r="OA112" s="31"/>
      <c r="OB112" s="31"/>
      <c r="OC112" s="31"/>
      <c r="OD112" s="31"/>
      <c r="OE112" s="31"/>
      <c r="OF112" s="31"/>
      <c r="OG112" s="31"/>
      <c r="OH112" s="31"/>
      <c r="OI112" s="31"/>
      <c r="OJ112" s="31"/>
      <c r="OK112" s="31"/>
      <c r="OL112" s="31"/>
      <c r="OM112" s="31"/>
      <c r="ON112" s="31"/>
      <c r="OO112" s="31"/>
      <c r="OP112" s="31"/>
      <c r="OQ112" s="31"/>
      <c r="OR112" s="31"/>
      <c r="OS112" s="31"/>
      <c r="OT112" s="31"/>
      <c r="OU112" s="31"/>
      <c r="OV112" s="31"/>
      <c r="OW112" s="31"/>
      <c r="OX112" s="31"/>
      <c r="OY112" s="31"/>
      <c r="OZ112" s="31"/>
      <c r="PA112" s="31"/>
      <c r="PB112" s="31"/>
      <c r="PC112" s="31"/>
      <c r="PD112" s="31"/>
      <c r="PE112" s="31"/>
      <c r="PF112" s="31"/>
      <c r="PG112" s="31"/>
      <c r="PH112" s="31"/>
      <c r="PI112" s="31"/>
      <c r="PJ112" s="31"/>
      <c r="PK112" s="31"/>
      <c r="PL112" s="31"/>
      <c r="PM112" s="31"/>
      <c r="PN112" s="31"/>
      <c r="PO112" s="31"/>
      <c r="PP112" s="31"/>
      <c r="PQ112" s="31"/>
      <c r="PR112" s="31"/>
      <c r="PS112" s="31"/>
      <c r="PT112" s="31"/>
      <c r="PU112" s="31"/>
      <c r="PV112" s="31"/>
      <c r="PW112" s="31"/>
      <c r="PX112" s="31"/>
      <c r="PY112" s="31"/>
      <c r="PZ112" s="31"/>
      <c r="QA112" s="31"/>
      <c r="QB112" s="31"/>
      <c r="QC112" s="31"/>
    </row>
    <row r="113" spans="1:445">
      <c r="A113" s="36" t="s">
        <v>190</v>
      </c>
      <c r="B113" s="33" t="s">
        <v>27</v>
      </c>
      <c r="C113" s="33">
        <v>80</v>
      </c>
      <c r="D113" s="33" t="s">
        <v>66</v>
      </c>
      <c r="E113" s="33"/>
      <c r="F113" s="33">
        <v>1300</v>
      </c>
      <c r="G113" s="33">
        <v>1300</v>
      </c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20">
        <f t="shared" si="6"/>
        <v>1300</v>
      </c>
      <c r="U113" s="20">
        <f t="shared" si="7"/>
        <v>0</v>
      </c>
      <c r="V113" s="34">
        <f t="shared" si="8"/>
        <v>1</v>
      </c>
      <c r="W113" s="37"/>
      <c r="X113" s="35" t="str">
        <f t="shared" si="10"/>
        <v/>
      </c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  <c r="CJ113" s="31"/>
      <c r="CK113" s="31"/>
      <c r="CL113" s="31"/>
      <c r="CM113" s="31"/>
      <c r="CN113" s="31"/>
      <c r="CO113" s="31"/>
      <c r="CP113" s="31"/>
      <c r="CQ113" s="31"/>
      <c r="CR113" s="31"/>
      <c r="CS113" s="31"/>
      <c r="CT113" s="31"/>
      <c r="CU113" s="31"/>
      <c r="CV113" s="31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  <c r="DW113" s="31"/>
      <c r="DX113" s="31"/>
      <c r="DY113" s="31"/>
      <c r="DZ113" s="31"/>
      <c r="EA113" s="31"/>
      <c r="EB113" s="31"/>
      <c r="EC113" s="31"/>
      <c r="ED113" s="31"/>
      <c r="EE113" s="31"/>
      <c r="EF113" s="31"/>
      <c r="EG113" s="31"/>
      <c r="EH113" s="31"/>
      <c r="EI113" s="31"/>
      <c r="EJ113" s="31"/>
      <c r="EK113" s="31"/>
      <c r="EL113" s="31"/>
      <c r="EM113" s="31"/>
      <c r="EN113" s="31"/>
      <c r="EO113" s="31"/>
      <c r="EP113" s="31"/>
      <c r="EQ113" s="31"/>
      <c r="ER113" s="31"/>
      <c r="ES113" s="31"/>
      <c r="ET113" s="31"/>
      <c r="EU113" s="31"/>
      <c r="EV113" s="31"/>
      <c r="EW113" s="31"/>
      <c r="EX113" s="31"/>
      <c r="EY113" s="31"/>
      <c r="EZ113" s="31"/>
      <c r="FA113" s="31"/>
      <c r="FB113" s="31"/>
      <c r="FC113" s="31"/>
      <c r="FD113" s="31"/>
      <c r="FE113" s="31"/>
      <c r="FF113" s="31"/>
      <c r="FG113" s="31"/>
      <c r="FH113" s="31"/>
      <c r="FI113" s="31"/>
      <c r="FJ113" s="31"/>
      <c r="FK113" s="31"/>
      <c r="FL113" s="31"/>
      <c r="FM113" s="31"/>
      <c r="FN113" s="31"/>
      <c r="FO113" s="31"/>
      <c r="FP113" s="31"/>
      <c r="FQ113" s="31"/>
      <c r="FR113" s="31"/>
      <c r="FS113" s="31"/>
      <c r="FT113" s="31"/>
      <c r="FU113" s="31"/>
      <c r="FV113" s="31"/>
      <c r="FW113" s="31"/>
      <c r="FX113" s="31"/>
      <c r="FY113" s="31"/>
      <c r="FZ113" s="31"/>
      <c r="GA113" s="31"/>
      <c r="GB113" s="31"/>
      <c r="GC113" s="31"/>
      <c r="GD113" s="31"/>
      <c r="GE113" s="31"/>
      <c r="GF113" s="31"/>
      <c r="GG113" s="31"/>
      <c r="GH113" s="31"/>
      <c r="GI113" s="31"/>
      <c r="GJ113" s="31"/>
      <c r="GK113" s="31"/>
      <c r="GL113" s="31"/>
      <c r="GM113" s="31"/>
      <c r="GN113" s="31"/>
      <c r="GO113" s="31"/>
      <c r="GP113" s="31"/>
      <c r="GQ113" s="31"/>
      <c r="GR113" s="31"/>
      <c r="GS113" s="31"/>
      <c r="GT113" s="31"/>
      <c r="GU113" s="31"/>
      <c r="GV113" s="31"/>
      <c r="GW113" s="31"/>
      <c r="GX113" s="31"/>
      <c r="GY113" s="31"/>
      <c r="GZ113" s="31"/>
      <c r="HA113" s="31"/>
      <c r="HB113" s="31"/>
      <c r="HC113" s="31"/>
      <c r="HD113" s="31"/>
      <c r="HE113" s="31"/>
      <c r="HF113" s="31"/>
      <c r="HG113" s="31"/>
      <c r="HH113" s="31"/>
      <c r="HI113" s="31"/>
      <c r="HJ113" s="31"/>
      <c r="HK113" s="31"/>
      <c r="HL113" s="31"/>
      <c r="HM113" s="31"/>
      <c r="HN113" s="31"/>
      <c r="HO113" s="31"/>
      <c r="HP113" s="31"/>
      <c r="HQ113" s="31"/>
      <c r="HR113" s="31"/>
      <c r="HS113" s="31"/>
      <c r="HT113" s="31"/>
      <c r="HU113" s="31"/>
      <c r="HV113" s="31"/>
      <c r="HW113" s="31"/>
      <c r="HX113" s="31"/>
      <c r="HY113" s="31"/>
      <c r="HZ113" s="31"/>
      <c r="IA113" s="31"/>
      <c r="IB113" s="31"/>
      <c r="IC113" s="31"/>
      <c r="ID113" s="31"/>
      <c r="IE113" s="31"/>
      <c r="IF113" s="31"/>
      <c r="IG113" s="31"/>
      <c r="IH113" s="31"/>
      <c r="II113" s="31"/>
      <c r="IJ113" s="31"/>
      <c r="IK113" s="31"/>
      <c r="IL113" s="31"/>
      <c r="IM113" s="31"/>
      <c r="IN113" s="31"/>
      <c r="IO113" s="31"/>
      <c r="IP113" s="31"/>
      <c r="IQ113" s="31"/>
      <c r="IR113" s="31"/>
      <c r="IS113" s="31"/>
      <c r="IT113" s="31"/>
      <c r="IU113" s="31"/>
      <c r="IV113" s="31"/>
      <c r="IW113" s="31"/>
      <c r="IX113" s="31"/>
      <c r="IY113" s="31"/>
      <c r="IZ113" s="31"/>
      <c r="JA113" s="31"/>
      <c r="JB113" s="31"/>
      <c r="JC113" s="31"/>
      <c r="JD113" s="31"/>
      <c r="JE113" s="31"/>
      <c r="JF113" s="31"/>
      <c r="JG113" s="31"/>
      <c r="JH113" s="31"/>
      <c r="JI113" s="31"/>
      <c r="JJ113" s="31"/>
      <c r="JK113" s="31"/>
      <c r="JL113" s="31"/>
      <c r="JM113" s="31"/>
      <c r="JN113" s="31"/>
      <c r="JO113" s="31"/>
      <c r="JP113" s="31"/>
      <c r="JQ113" s="31"/>
      <c r="JR113" s="31"/>
      <c r="JS113" s="31"/>
      <c r="JT113" s="31"/>
      <c r="JU113" s="31"/>
      <c r="JV113" s="31"/>
      <c r="JW113" s="31"/>
      <c r="JX113" s="31"/>
      <c r="JY113" s="31"/>
      <c r="JZ113" s="31"/>
      <c r="KA113" s="31"/>
      <c r="KB113" s="31"/>
      <c r="KC113" s="31"/>
      <c r="KD113" s="31"/>
      <c r="KE113" s="31"/>
      <c r="KF113" s="31"/>
      <c r="KG113" s="31"/>
      <c r="KH113" s="31"/>
      <c r="KI113" s="31"/>
      <c r="KJ113" s="31"/>
      <c r="KK113" s="31"/>
      <c r="KL113" s="31"/>
      <c r="KM113" s="31"/>
      <c r="KN113" s="31"/>
      <c r="KO113" s="31"/>
      <c r="KP113" s="31"/>
      <c r="KQ113" s="31"/>
      <c r="KR113" s="31"/>
      <c r="KS113" s="31"/>
      <c r="KT113" s="31"/>
      <c r="KU113" s="31"/>
      <c r="KV113" s="31"/>
      <c r="KW113" s="31"/>
      <c r="KX113" s="31"/>
      <c r="KY113" s="31"/>
      <c r="KZ113" s="31"/>
      <c r="LA113" s="31"/>
      <c r="LB113" s="31"/>
      <c r="LC113" s="31"/>
      <c r="LD113" s="31"/>
      <c r="LE113" s="31"/>
      <c r="LF113" s="31"/>
      <c r="LG113" s="31"/>
      <c r="LH113" s="31"/>
      <c r="LI113" s="31"/>
      <c r="LJ113" s="31"/>
      <c r="LK113" s="31"/>
      <c r="LL113" s="31"/>
      <c r="LM113" s="31"/>
      <c r="LN113" s="31"/>
      <c r="LO113" s="31"/>
      <c r="LP113" s="31"/>
      <c r="LQ113" s="31"/>
      <c r="LR113" s="31"/>
      <c r="LS113" s="31"/>
      <c r="LT113" s="31"/>
      <c r="LU113" s="31"/>
      <c r="LV113" s="31"/>
      <c r="LW113" s="31"/>
      <c r="LX113" s="31"/>
      <c r="LY113" s="31"/>
      <c r="LZ113" s="31"/>
      <c r="MA113" s="31"/>
      <c r="MB113" s="31"/>
      <c r="MC113" s="31"/>
      <c r="MD113" s="31"/>
      <c r="ME113" s="31"/>
      <c r="MF113" s="31"/>
      <c r="MG113" s="31"/>
      <c r="MH113" s="31"/>
      <c r="MI113" s="31"/>
      <c r="MJ113" s="31"/>
      <c r="MK113" s="31"/>
      <c r="ML113" s="31"/>
      <c r="MM113" s="31"/>
      <c r="MN113" s="31"/>
      <c r="MO113" s="31"/>
      <c r="MP113" s="31"/>
      <c r="MQ113" s="31"/>
      <c r="MR113" s="31"/>
      <c r="MS113" s="31"/>
      <c r="MT113" s="31"/>
      <c r="MU113" s="31"/>
      <c r="MV113" s="31"/>
      <c r="MW113" s="31"/>
      <c r="MX113" s="31"/>
      <c r="MY113" s="31"/>
      <c r="MZ113" s="31"/>
      <c r="NA113" s="31"/>
      <c r="NB113" s="31"/>
      <c r="NC113" s="31"/>
      <c r="ND113" s="31"/>
      <c r="NE113" s="31"/>
      <c r="NF113" s="31"/>
      <c r="NG113" s="31"/>
      <c r="NH113" s="31"/>
      <c r="NI113" s="31"/>
      <c r="NJ113" s="31"/>
      <c r="NK113" s="31"/>
      <c r="NL113" s="31"/>
      <c r="NM113" s="31"/>
      <c r="NN113" s="31"/>
      <c r="NO113" s="31"/>
      <c r="NP113" s="31"/>
      <c r="NQ113" s="31"/>
      <c r="NR113" s="31"/>
      <c r="NS113" s="31"/>
      <c r="NT113" s="31"/>
      <c r="NU113" s="31"/>
      <c r="NV113" s="31"/>
      <c r="NW113" s="31"/>
      <c r="NX113" s="31"/>
      <c r="NY113" s="31"/>
      <c r="NZ113" s="31"/>
      <c r="OA113" s="31"/>
      <c r="OB113" s="31"/>
      <c r="OC113" s="31"/>
      <c r="OD113" s="31"/>
      <c r="OE113" s="31"/>
      <c r="OF113" s="31"/>
      <c r="OG113" s="31"/>
      <c r="OH113" s="31"/>
      <c r="OI113" s="31"/>
      <c r="OJ113" s="31"/>
      <c r="OK113" s="31"/>
      <c r="OL113" s="31"/>
      <c r="OM113" s="31"/>
      <c r="ON113" s="31"/>
      <c r="OO113" s="31"/>
      <c r="OP113" s="31"/>
      <c r="OQ113" s="31"/>
      <c r="OR113" s="31"/>
      <c r="OS113" s="31"/>
      <c r="OT113" s="31"/>
      <c r="OU113" s="31"/>
      <c r="OV113" s="31"/>
      <c r="OW113" s="31"/>
      <c r="OX113" s="31"/>
      <c r="OY113" s="31"/>
      <c r="OZ113" s="31"/>
      <c r="PA113" s="31"/>
      <c r="PB113" s="31"/>
      <c r="PC113" s="31"/>
      <c r="PD113" s="31"/>
      <c r="PE113" s="31"/>
      <c r="PF113" s="31"/>
      <c r="PG113" s="31"/>
      <c r="PH113" s="31"/>
      <c r="PI113" s="31"/>
      <c r="PJ113" s="31"/>
      <c r="PK113" s="31"/>
      <c r="PL113" s="31"/>
      <c r="PM113" s="31"/>
      <c r="PN113" s="31"/>
      <c r="PO113" s="31"/>
      <c r="PP113" s="31"/>
      <c r="PQ113" s="31"/>
      <c r="PR113" s="31"/>
      <c r="PS113" s="31"/>
      <c r="PT113" s="31"/>
      <c r="PU113" s="31"/>
      <c r="PV113" s="31"/>
      <c r="PW113" s="31"/>
      <c r="PX113" s="31"/>
      <c r="PY113" s="31"/>
      <c r="PZ113" s="31"/>
      <c r="QA113" s="31"/>
      <c r="QB113" s="31"/>
      <c r="QC113" s="31"/>
    </row>
    <row r="114" spans="1:445">
      <c r="A114" s="36" t="s">
        <v>191</v>
      </c>
      <c r="B114" s="33" t="s">
        <v>27</v>
      </c>
      <c r="C114" s="33">
        <v>55</v>
      </c>
      <c r="D114" s="33" t="s">
        <v>33</v>
      </c>
      <c r="E114" s="33">
        <v>120</v>
      </c>
      <c r="F114" s="33">
        <v>500</v>
      </c>
      <c r="G114" s="33">
        <v>500</v>
      </c>
      <c r="H114" s="33">
        <v>120</v>
      </c>
      <c r="I114" s="33"/>
      <c r="J114" s="33"/>
      <c r="K114" s="37"/>
      <c r="L114" s="33"/>
      <c r="M114" s="33"/>
      <c r="N114" s="33"/>
      <c r="O114" s="33"/>
      <c r="P114" s="33"/>
      <c r="Q114" s="33"/>
      <c r="R114" s="33"/>
      <c r="S114" s="33"/>
      <c r="T114" s="20">
        <f t="shared" si="6"/>
        <v>620</v>
      </c>
      <c r="U114" s="20">
        <f t="shared" si="7"/>
        <v>0</v>
      </c>
      <c r="V114" s="34">
        <f t="shared" si="8"/>
        <v>1</v>
      </c>
      <c r="W114" s="37"/>
      <c r="X114" s="35" t="str">
        <f t="shared" si="10"/>
        <v/>
      </c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  <c r="CJ114" s="31"/>
      <c r="CK114" s="31"/>
      <c r="CL114" s="31"/>
      <c r="CM114" s="31"/>
      <c r="CN114" s="31"/>
      <c r="CO114" s="31"/>
      <c r="CP114" s="31"/>
      <c r="CQ114" s="31"/>
      <c r="CR114" s="31"/>
      <c r="CS114" s="31"/>
      <c r="CT114" s="31"/>
      <c r="CU114" s="31"/>
      <c r="CV114" s="31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  <c r="DW114" s="31"/>
      <c r="DX114" s="31"/>
      <c r="DY114" s="31"/>
      <c r="DZ114" s="31"/>
      <c r="EA114" s="31"/>
      <c r="EB114" s="31"/>
      <c r="EC114" s="31"/>
      <c r="ED114" s="31"/>
      <c r="EE114" s="31"/>
      <c r="EF114" s="31"/>
      <c r="EG114" s="31"/>
      <c r="EH114" s="31"/>
      <c r="EI114" s="31"/>
      <c r="EJ114" s="31"/>
      <c r="EK114" s="31"/>
      <c r="EL114" s="31"/>
      <c r="EM114" s="31"/>
      <c r="EN114" s="31"/>
      <c r="EO114" s="31"/>
      <c r="EP114" s="31"/>
      <c r="EQ114" s="31"/>
      <c r="ER114" s="31"/>
      <c r="ES114" s="31"/>
      <c r="ET114" s="31"/>
      <c r="EU114" s="31"/>
      <c r="EV114" s="31"/>
      <c r="EW114" s="31"/>
      <c r="EX114" s="31"/>
      <c r="EY114" s="31"/>
      <c r="EZ114" s="31"/>
      <c r="FA114" s="31"/>
      <c r="FB114" s="31"/>
      <c r="FC114" s="31"/>
      <c r="FD114" s="31"/>
      <c r="FE114" s="31"/>
      <c r="FF114" s="31"/>
      <c r="FG114" s="31"/>
      <c r="FH114" s="31"/>
      <c r="FI114" s="31"/>
      <c r="FJ114" s="31"/>
      <c r="FK114" s="31"/>
      <c r="FL114" s="31"/>
      <c r="FM114" s="31"/>
      <c r="FN114" s="31"/>
      <c r="FO114" s="31"/>
      <c r="FP114" s="31"/>
      <c r="FQ114" s="31"/>
      <c r="FR114" s="31"/>
      <c r="FS114" s="31"/>
      <c r="FT114" s="31"/>
      <c r="FU114" s="31"/>
      <c r="FV114" s="31"/>
      <c r="FW114" s="31"/>
      <c r="FX114" s="31"/>
      <c r="FY114" s="31"/>
      <c r="FZ114" s="31"/>
      <c r="GA114" s="31"/>
      <c r="GB114" s="31"/>
      <c r="GC114" s="31"/>
      <c r="GD114" s="31"/>
      <c r="GE114" s="31"/>
      <c r="GF114" s="31"/>
      <c r="GG114" s="31"/>
      <c r="GH114" s="31"/>
      <c r="GI114" s="31"/>
      <c r="GJ114" s="31"/>
      <c r="GK114" s="31"/>
      <c r="GL114" s="31"/>
      <c r="GM114" s="31"/>
      <c r="GN114" s="31"/>
      <c r="GO114" s="31"/>
      <c r="GP114" s="31"/>
      <c r="GQ114" s="31"/>
      <c r="GR114" s="31"/>
      <c r="GS114" s="31"/>
      <c r="GT114" s="31"/>
      <c r="GU114" s="31"/>
      <c r="GV114" s="31"/>
      <c r="GW114" s="31"/>
      <c r="GX114" s="31"/>
      <c r="GY114" s="31"/>
      <c r="GZ114" s="31"/>
      <c r="HA114" s="31"/>
      <c r="HB114" s="31"/>
      <c r="HC114" s="31"/>
      <c r="HD114" s="31"/>
      <c r="HE114" s="31"/>
      <c r="HF114" s="31"/>
      <c r="HG114" s="31"/>
      <c r="HH114" s="31"/>
      <c r="HI114" s="31"/>
      <c r="HJ114" s="31"/>
      <c r="HK114" s="31"/>
      <c r="HL114" s="31"/>
      <c r="HM114" s="31"/>
      <c r="HN114" s="31"/>
      <c r="HO114" s="31"/>
      <c r="HP114" s="31"/>
      <c r="HQ114" s="31"/>
      <c r="HR114" s="31"/>
      <c r="HS114" s="31"/>
      <c r="HT114" s="31"/>
      <c r="HU114" s="31"/>
      <c r="HV114" s="31"/>
      <c r="HW114" s="31"/>
      <c r="HX114" s="31"/>
      <c r="HY114" s="31"/>
      <c r="HZ114" s="31"/>
      <c r="IA114" s="31"/>
      <c r="IB114" s="31"/>
      <c r="IC114" s="31"/>
      <c r="ID114" s="31"/>
      <c r="IE114" s="31"/>
      <c r="IF114" s="31"/>
      <c r="IG114" s="31"/>
      <c r="IH114" s="31"/>
      <c r="II114" s="31"/>
      <c r="IJ114" s="31"/>
      <c r="IK114" s="31"/>
      <c r="IL114" s="31"/>
      <c r="IM114" s="31"/>
      <c r="IN114" s="31"/>
      <c r="IO114" s="31"/>
      <c r="IP114" s="31"/>
      <c r="IQ114" s="31"/>
      <c r="IR114" s="31"/>
      <c r="IS114" s="31"/>
      <c r="IT114" s="31"/>
      <c r="IU114" s="31"/>
      <c r="IV114" s="31"/>
      <c r="IW114" s="31"/>
      <c r="IX114" s="31"/>
      <c r="IY114" s="31"/>
      <c r="IZ114" s="31"/>
      <c r="JA114" s="31"/>
      <c r="JB114" s="31"/>
      <c r="JC114" s="31"/>
      <c r="JD114" s="31"/>
      <c r="JE114" s="31"/>
      <c r="JF114" s="31"/>
      <c r="JG114" s="31"/>
      <c r="JH114" s="31"/>
      <c r="JI114" s="31"/>
      <c r="JJ114" s="31"/>
      <c r="JK114" s="31"/>
      <c r="JL114" s="31"/>
      <c r="JM114" s="31"/>
      <c r="JN114" s="31"/>
      <c r="JO114" s="31"/>
      <c r="JP114" s="31"/>
      <c r="JQ114" s="31"/>
      <c r="JR114" s="31"/>
      <c r="JS114" s="31"/>
      <c r="JT114" s="31"/>
      <c r="JU114" s="31"/>
      <c r="JV114" s="31"/>
      <c r="JW114" s="31"/>
      <c r="JX114" s="31"/>
      <c r="JY114" s="31"/>
      <c r="JZ114" s="31"/>
      <c r="KA114" s="31"/>
      <c r="KB114" s="31"/>
      <c r="KC114" s="31"/>
      <c r="KD114" s="31"/>
      <c r="KE114" s="31"/>
      <c r="KF114" s="31"/>
      <c r="KG114" s="31"/>
      <c r="KH114" s="31"/>
      <c r="KI114" s="31"/>
      <c r="KJ114" s="31"/>
      <c r="KK114" s="31"/>
      <c r="KL114" s="31"/>
      <c r="KM114" s="31"/>
      <c r="KN114" s="31"/>
      <c r="KO114" s="31"/>
      <c r="KP114" s="31"/>
      <c r="KQ114" s="31"/>
      <c r="KR114" s="31"/>
      <c r="KS114" s="31"/>
      <c r="KT114" s="31"/>
      <c r="KU114" s="31"/>
      <c r="KV114" s="31"/>
      <c r="KW114" s="31"/>
      <c r="KX114" s="31"/>
      <c r="KY114" s="31"/>
      <c r="KZ114" s="31"/>
      <c r="LA114" s="31"/>
      <c r="LB114" s="31"/>
      <c r="LC114" s="31"/>
      <c r="LD114" s="31"/>
      <c r="LE114" s="31"/>
      <c r="LF114" s="31"/>
      <c r="LG114" s="31"/>
      <c r="LH114" s="31"/>
      <c r="LI114" s="31"/>
      <c r="LJ114" s="31"/>
      <c r="LK114" s="31"/>
      <c r="LL114" s="31"/>
      <c r="LM114" s="31"/>
      <c r="LN114" s="31"/>
      <c r="LO114" s="31"/>
      <c r="LP114" s="31"/>
      <c r="LQ114" s="31"/>
      <c r="LR114" s="31"/>
      <c r="LS114" s="31"/>
      <c r="LT114" s="31"/>
      <c r="LU114" s="31"/>
      <c r="LV114" s="31"/>
      <c r="LW114" s="31"/>
      <c r="LX114" s="31"/>
      <c r="LY114" s="31"/>
      <c r="LZ114" s="31"/>
      <c r="MA114" s="31"/>
      <c r="MB114" s="31"/>
      <c r="MC114" s="31"/>
      <c r="MD114" s="31"/>
      <c r="ME114" s="31"/>
      <c r="MF114" s="31"/>
      <c r="MG114" s="31"/>
      <c r="MH114" s="31"/>
      <c r="MI114" s="31"/>
      <c r="MJ114" s="31"/>
      <c r="MK114" s="31"/>
      <c r="ML114" s="31"/>
      <c r="MM114" s="31"/>
      <c r="MN114" s="31"/>
      <c r="MO114" s="31"/>
      <c r="MP114" s="31"/>
      <c r="MQ114" s="31"/>
      <c r="MR114" s="31"/>
      <c r="MS114" s="31"/>
      <c r="MT114" s="31"/>
      <c r="MU114" s="31"/>
      <c r="MV114" s="31"/>
      <c r="MW114" s="31"/>
      <c r="MX114" s="31"/>
      <c r="MY114" s="31"/>
      <c r="MZ114" s="31"/>
      <c r="NA114" s="31"/>
      <c r="NB114" s="31"/>
      <c r="NC114" s="31"/>
      <c r="ND114" s="31"/>
      <c r="NE114" s="31"/>
      <c r="NF114" s="31"/>
      <c r="NG114" s="31"/>
      <c r="NH114" s="31"/>
      <c r="NI114" s="31"/>
      <c r="NJ114" s="31"/>
      <c r="NK114" s="31"/>
      <c r="NL114" s="31"/>
      <c r="NM114" s="31"/>
      <c r="NN114" s="31"/>
      <c r="NO114" s="31"/>
      <c r="NP114" s="31"/>
      <c r="NQ114" s="31"/>
      <c r="NR114" s="31"/>
      <c r="NS114" s="31"/>
      <c r="NT114" s="31"/>
      <c r="NU114" s="31"/>
      <c r="NV114" s="31"/>
      <c r="NW114" s="31"/>
      <c r="NX114" s="31"/>
      <c r="NY114" s="31"/>
      <c r="NZ114" s="31"/>
      <c r="OA114" s="31"/>
      <c r="OB114" s="31"/>
      <c r="OC114" s="31"/>
      <c r="OD114" s="31"/>
      <c r="OE114" s="31"/>
      <c r="OF114" s="31"/>
      <c r="OG114" s="31"/>
      <c r="OH114" s="31"/>
      <c r="OI114" s="31"/>
      <c r="OJ114" s="31"/>
      <c r="OK114" s="31"/>
      <c r="OL114" s="31"/>
      <c r="OM114" s="31"/>
      <c r="ON114" s="31"/>
      <c r="OO114" s="31"/>
      <c r="OP114" s="31"/>
      <c r="OQ114" s="31"/>
      <c r="OR114" s="31"/>
      <c r="OS114" s="31"/>
      <c r="OT114" s="31"/>
      <c r="OU114" s="31"/>
      <c r="OV114" s="31"/>
      <c r="OW114" s="31"/>
      <c r="OX114" s="31"/>
      <c r="OY114" s="31"/>
      <c r="OZ114" s="31"/>
      <c r="PA114" s="31"/>
      <c r="PB114" s="31"/>
      <c r="PC114" s="31"/>
      <c r="PD114" s="31"/>
      <c r="PE114" s="31"/>
      <c r="PF114" s="31"/>
      <c r="PG114" s="31"/>
      <c r="PH114" s="31"/>
      <c r="PI114" s="31"/>
      <c r="PJ114" s="31"/>
      <c r="PK114" s="31"/>
      <c r="PL114" s="31"/>
      <c r="PM114" s="31"/>
      <c r="PN114" s="31"/>
      <c r="PO114" s="31"/>
      <c r="PP114" s="31"/>
      <c r="PQ114" s="31"/>
      <c r="PR114" s="31"/>
      <c r="PS114" s="31"/>
      <c r="PT114" s="31"/>
      <c r="PU114" s="31"/>
      <c r="PV114" s="31"/>
      <c r="PW114" s="31"/>
      <c r="PX114" s="31"/>
      <c r="PY114" s="31"/>
      <c r="PZ114" s="31"/>
      <c r="QA114" s="31"/>
      <c r="QB114" s="31"/>
      <c r="QC114" s="31"/>
    </row>
    <row r="115" spans="1:445">
      <c r="A115" s="36" t="s">
        <v>1188</v>
      </c>
      <c r="B115" s="33" t="s">
        <v>27</v>
      </c>
      <c r="C115" s="33">
        <v>61</v>
      </c>
      <c r="D115" s="33" t="s">
        <v>229</v>
      </c>
      <c r="E115" s="33"/>
      <c r="F115" s="33">
        <v>290</v>
      </c>
      <c r="G115" s="33">
        <v>40</v>
      </c>
      <c r="H115" s="33"/>
      <c r="I115" s="33">
        <v>31</v>
      </c>
      <c r="J115" s="33">
        <v>31</v>
      </c>
      <c r="K115" s="37">
        <v>31</v>
      </c>
      <c r="L115" s="33">
        <v>31</v>
      </c>
      <c r="M115" s="33">
        <v>31</v>
      </c>
      <c r="N115" s="33">
        <v>31</v>
      </c>
      <c r="O115" s="33">
        <v>31</v>
      </c>
      <c r="P115" s="33">
        <v>33</v>
      </c>
      <c r="Q115" s="33"/>
      <c r="R115" s="33"/>
      <c r="S115" s="33"/>
      <c r="T115" s="20">
        <f t="shared" si="6"/>
        <v>290</v>
      </c>
      <c r="U115" s="20">
        <f t="shared" si="7"/>
        <v>0</v>
      </c>
      <c r="V115" s="34">
        <f t="shared" si="8"/>
        <v>1</v>
      </c>
      <c r="W115" s="37"/>
      <c r="X115" s="35" t="str">
        <f t="shared" si="10"/>
        <v/>
      </c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  <c r="CJ115" s="31"/>
      <c r="CK115" s="31"/>
      <c r="CL115" s="31"/>
      <c r="CM115" s="31"/>
      <c r="CN115" s="31"/>
      <c r="CO115" s="31"/>
      <c r="CP115" s="31"/>
      <c r="CQ115" s="31"/>
      <c r="CR115" s="31"/>
      <c r="CS115" s="31"/>
      <c r="CT115" s="31"/>
      <c r="CU115" s="31"/>
      <c r="CV115" s="31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  <c r="DW115" s="31"/>
      <c r="DX115" s="31"/>
      <c r="DY115" s="31"/>
      <c r="DZ115" s="31"/>
      <c r="EA115" s="31"/>
      <c r="EB115" s="31"/>
      <c r="EC115" s="31"/>
      <c r="ED115" s="31"/>
      <c r="EE115" s="31"/>
      <c r="EF115" s="31"/>
      <c r="EG115" s="31"/>
      <c r="EH115" s="31"/>
      <c r="EI115" s="31"/>
      <c r="EJ115" s="31"/>
      <c r="EK115" s="31"/>
      <c r="EL115" s="31"/>
      <c r="EM115" s="31"/>
      <c r="EN115" s="31"/>
      <c r="EO115" s="31"/>
      <c r="EP115" s="31"/>
      <c r="EQ115" s="31"/>
      <c r="ER115" s="31"/>
      <c r="ES115" s="31"/>
      <c r="ET115" s="31"/>
      <c r="EU115" s="31"/>
      <c r="EV115" s="31"/>
      <c r="EW115" s="31"/>
      <c r="EX115" s="31"/>
      <c r="EY115" s="31"/>
      <c r="EZ115" s="31"/>
      <c r="FA115" s="31"/>
      <c r="FB115" s="31"/>
      <c r="FC115" s="31"/>
      <c r="FD115" s="31"/>
      <c r="FE115" s="31"/>
      <c r="FF115" s="31"/>
      <c r="FG115" s="31"/>
      <c r="FH115" s="31"/>
      <c r="FI115" s="31"/>
      <c r="FJ115" s="31"/>
      <c r="FK115" s="31"/>
      <c r="FL115" s="31"/>
      <c r="FM115" s="31"/>
      <c r="FN115" s="31"/>
      <c r="FO115" s="31"/>
      <c r="FP115" s="31"/>
      <c r="FQ115" s="31"/>
      <c r="FR115" s="31"/>
      <c r="FS115" s="31"/>
      <c r="FT115" s="31"/>
      <c r="FU115" s="31"/>
      <c r="FV115" s="31"/>
      <c r="FW115" s="31"/>
      <c r="FX115" s="31"/>
      <c r="FY115" s="31"/>
      <c r="FZ115" s="31"/>
      <c r="GA115" s="31"/>
      <c r="GB115" s="31"/>
      <c r="GC115" s="31"/>
      <c r="GD115" s="31"/>
      <c r="GE115" s="31"/>
      <c r="GF115" s="31"/>
      <c r="GG115" s="31"/>
      <c r="GH115" s="31"/>
      <c r="GI115" s="31"/>
      <c r="GJ115" s="31"/>
      <c r="GK115" s="31"/>
      <c r="GL115" s="31"/>
      <c r="GM115" s="31"/>
      <c r="GN115" s="31"/>
      <c r="GO115" s="31"/>
      <c r="GP115" s="31"/>
      <c r="GQ115" s="31"/>
      <c r="GR115" s="31"/>
      <c r="GS115" s="31"/>
      <c r="GT115" s="31"/>
      <c r="GU115" s="31"/>
      <c r="GV115" s="31"/>
      <c r="GW115" s="31"/>
      <c r="GX115" s="31"/>
      <c r="GY115" s="31"/>
      <c r="GZ115" s="31"/>
      <c r="HA115" s="31"/>
      <c r="HB115" s="31"/>
      <c r="HC115" s="31"/>
      <c r="HD115" s="31"/>
      <c r="HE115" s="31"/>
      <c r="HF115" s="31"/>
      <c r="HG115" s="31"/>
      <c r="HH115" s="31"/>
      <c r="HI115" s="31"/>
      <c r="HJ115" s="31"/>
      <c r="HK115" s="31"/>
      <c r="HL115" s="31"/>
      <c r="HM115" s="31"/>
      <c r="HN115" s="31"/>
      <c r="HO115" s="31"/>
      <c r="HP115" s="31"/>
      <c r="HQ115" s="31"/>
      <c r="HR115" s="31"/>
      <c r="HS115" s="31"/>
      <c r="HT115" s="31"/>
      <c r="HU115" s="31"/>
      <c r="HV115" s="31"/>
      <c r="HW115" s="31"/>
      <c r="HX115" s="31"/>
      <c r="HY115" s="31"/>
      <c r="HZ115" s="31"/>
      <c r="IA115" s="31"/>
      <c r="IB115" s="31"/>
      <c r="IC115" s="31"/>
      <c r="ID115" s="31"/>
      <c r="IE115" s="31"/>
      <c r="IF115" s="31"/>
      <c r="IG115" s="31"/>
      <c r="IH115" s="31"/>
      <c r="II115" s="31"/>
      <c r="IJ115" s="31"/>
      <c r="IK115" s="31"/>
      <c r="IL115" s="31"/>
      <c r="IM115" s="31"/>
      <c r="IN115" s="31"/>
      <c r="IO115" s="31"/>
      <c r="IP115" s="31"/>
      <c r="IQ115" s="31"/>
      <c r="IR115" s="31"/>
      <c r="IS115" s="31"/>
      <c r="IT115" s="31"/>
      <c r="IU115" s="31"/>
      <c r="IV115" s="31"/>
      <c r="IW115" s="31"/>
      <c r="IX115" s="31"/>
      <c r="IY115" s="31"/>
      <c r="IZ115" s="31"/>
      <c r="JA115" s="31"/>
      <c r="JB115" s="31"/>
      <c r="JC115" s="31"/>
      <c r="JD115" s="31"/>
      <c r="JE115" s="31"/>
      <c r="JF115" s="31"/>
      <c r="JG115" s="31"/>
      <c r="JH115" s="31"/>
      <c r="JI115" s="31"/>
      <c r="JJ115" s="31"/>
      <c r="JK115" s="31"/>
      <c r="JL115" s="31"/>
      <c r="JM115" s="31"/>
      <c r="JN115" s="31"/>
      <c r="JO115" s="31"/>
      <c r="JP115" s="31"/>
      <c r="JQ115" s="31"/>
      <c r="JR115" s="31"/>
      <c r="JS115" s="31"/>
      <c r="JT115" s="31"/>
      <c r="JU115" s="31"/>
      <c r="JV115" s="31"/>
      <c r="JW115" s="31"/>
      <c r="JX115" s="31"/>
      <c r="JY115" s="31"/>
      <c r="JZ115" s="31"/>
      <c r="KA115" s="31"/>
      <c r="KB115" s="31"/>
      <c r="KC115" s="31"/>
      <c r="KD115" s="31"/>
      <c r="KE115" s="31"/>
      <c r="KF115" s="31"/>
      <c r="KG115" s="31"/>
      <c r="KH115" s="31"/>
      <c r="KI115" s="31"/>
      <c r="KJ115" s="31"/>
      <c r="KK115" s="31"/>
      <c r="KL115" s="31"/>
      <c r="KM115" s="31"/>
      <c r="KN115" s="31"/>
      <c r="KO115" s="31"/>
      <c r="KP115" s="31"/>
      <c r="KQ115" s="31"/>
      <c r="KR115" s="31"/>
      <c r="KS115" s="31"/>
      <c r="KT115" s="31"/>
      <c r="KU115" s="31"/>
      <c r="KV115" s="31"/>
      <c r="KW115" s="31"/>
      <c r="KX115" s="31"/>
      <c r="KY115" s="31"/>
      <c r="KZ115" s="31"/>
      <c r="LA115" s="31"/>
      <c r="LB115" s="31"/>
      <c r="LC115" s="31"/>
      <c r="LD115" s="31"/>
      <c r="LE115" s="31"/>
      <c r="LF115" s="31"/>
      <c r="LG115" s="31"/>
      <c r="LH115" s="31"/>
      <c r="LI115" s="31"/>
      <c r="LJ115" s="31"/>
      <c r="LK115" s="31"/>
      <c r="LL115" s="31"/>
      <c r="LM115" s="31"/>
      <c r="LN115" s="31"/>
      <c r="LO115" s="31"/>
      <c r="LP115" s="31"/>
      <c r="LQ115" s="31"/>
      <c r="LR115" s="31"/>
      <c r="LS115" s="31"/>
      <c r="LT115" s="31"/>
      <c r="LU115" s="31"/>
      <c r="LV115" s="31"/>
      <c r="LW115" s="31"/>
      <c r="LX115" s="31"/>
      <c r="LY115" s="31"/>
      <c r="LZ115" s="31"/>
      <c r="MA115" s="31"/>
      <c r="MB115" s="31"/>
      <c r="MC115" s="31"/>
      <c r="MD115" s="31"/>
      <c r="ME115" s="31"/>
      <c r="MF115" s="31"/>
      <c r="MG115" s="31"/>
      <c r="MH115" s="31"/>
      <c r="MI115" s="31"/>
      <c r="MJ115" s="31"/>
      <c r="MK115" s="31"/>
      <c r="ML115" s="31"/>
      <c r="MM115" s="31"/>
      <c r="MN115" s="31"/>
      <c r="MO115" s="31"/>
      <c r="MP115" s="31"/>
      <c r="MQ115" s="31"/>
      <c r="MR115" s="31"/>
      <c r="MS115" s="31"/>
      <c r="MT115" s="31"/>
      <c r="MU115" s="31"/>
      <c r="MV115" s="31"/>
      <c r="MW115" s="31"/>
      <c r="MX115" s="31"/>
      <c r="MY115" s="31"/>
      <c r="MZ115" s="31"/>
      <c r="NA115" s="31"/>
      <c r="NB115" s="31"/>
      <c r="NC115" s="31"/>
      <c r="ND115" s="31"/>
      <c r="NE115" s="31"/>
      <c r="NF115" s="31"/>
      <c r="NG115" s="31"/>
      <c r="NH115" s="31"/>
      <c r="NI115" s="31"/>
      <c r="NJ115" s="31"/>
      <c r="NK115" s="31"/>
      <c r="NL115" s="31"/>
      <c r="NM115" s="31"/>
      <c r="NN115" s="31"/>
      <c r="NO115" s="31"/>
      <c r="NP115" s="31"/>
      <c r="NQ115" s="31"/>
      <c r="NR115" s="31"/>
      <c r="NS115" s="31"/>
      <c r="NT115" s="31"/>
      <c r="NU115" s="31"/>
      <c r="NV115" s="31"/>
      <c r="NW115" s="31"/>
      <c r="NX115" s="31"/>
      <c r="NY115" s="31"/>
      <c r="NZ115" s="31"/>
      <c r="OA115" s="31"/>
      <c r="OB115" s="31"/>
      <c r="OC115" s="31"/>
      <c r="OD115" s="31"/>
      <c r="OE115" s="31"/>
      <c r="OF115" s="31"/>
      <c r="OG115" s="31"/>
      <c r="OH115" s="31"/>
      <c r="OI115" s="31"/>
      <c r="OJ115" s="31"/>
      <c r="OK115" s="31"/>
      <c r="OL115" s="31"/>
      <c r="OM115" s="31"/>
      <c r="ON115" s="31"/>
      <c r="OO115" s="31"/>
      <c r="OP115" s="31"/>
      <c r="OQ115" s="31"/>
      <c r="OR115" s="31"/>
      <c r="OS115" s="31"/>
      <c r="OT115" s="31"/>
      <c r="OU115" s="31"/>
      <c r="OV115" s="31"/>
      <c r="OW115" s="31"/>
      <c r="OX115" s="31"/>
      <c r="OY115" s="31"/>
      <c r="OZ115" s="31"/>
      <c r="PA115" s="31"/>
      <c r="PB115" s="31"/>
      <c r="PC115" s="31"/>
      <c r="PD115" s="31"/>
      <c r="PE115" s="31"/>
      <c r="PF115" s="31"/>
      <c r="PG115" s="31"/>
      <c r="PH115" s="31"/>
      <c r="PI115" s="31"/>
      <c r="PJ115" s="31"/>
      <c r="PK115" s="31"/>
      <c r="PL115" s="31"/>
      <c r="PM115" s="31"/>
      <c r="PN115" s="31"/>
      <c r="PO115" s="31"/>
      <c r="PP115" s="31"/>
      <c r="PQ115" s="31"/>
      <c r="PR115" s="31"/>
      <c r="PS115" s="31"/>
      <c r="PT115" s="31"/>
      <c r="PU115" s="31"/>
      <c r="PV115" s="31"/>
      <c r="PW115" s="31"/>
      <c r="PX115" s="31"/>
      <c r="PY115" s="31"/>
      <c r="PZ115" s="31"/>
      <c r="QA115" s="31"/>
      <c r="QB115" s="31"/>
      <c r="QC115" s="31"/>
    </row>
    <row r="116" spans="1:445">
      <c r="A116" s="36" t="s">
        <v>192</v>
      </c>
      <c r="B116" s="33" t="s">
        <v>27</v>
      </c>
      <c r="C116" s="33">
        <v>118</v>
      </c>
      <c r="D116" s="33" t="s">
        <v>28</v>
      </c>
      <c r="E116" s="33"/>
      <c r="F116" s="33">
        <v>1100</v>
      </c>
      <c r="G116" s="33">
        <v>1100</v>
      </c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20">
        <f t="shared" si="6"/>
        <v>1100</v>
      </c>
      <c r="U116" s="20">
        <f t="shared" si="7"/>
        <v>0</v>
      </c>
      <c r="V116" s="34">
        <f t="shared" si="8"/>
        <v>1</v>
      </c>
      <c r="W116" s="37"/>
      <c r="X116" s="35" t="str">
        <f t="shared" si="10"/>
        <v/>
      </c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  <c r="CJ116" s="31"/>
      <c r="CK116" s="31"/>
      <c r="CL116" s="31"/>
      <c r="CM116" s="31"/>
      <c r="CN116" s="31"/>
      <c r="CO116" s="31"/>
      <c r="CP116" s="31"/>
      <c r="CQ116" s="31"/>
      <c r="CR116" s="31"/>
      <c r="CS116" s="31"/>
      <c r="CT116" s="31"/>
      <c r="CU116" s="31"/>
      <c r="CV116" s="31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  <c r="DW116" s="31"/>
      <c r="DX116" s="31"/>
      <c r="DY116" s="31"/>
      <c r="DZ116" s="31"/>
      <c r="EA116" s="31"/>
      <c r="EB116" s="31"/>
      <c r="EC116" s="31"/>
      <c r="ED116" s="31"/>
      <c r="EE116" s="31"/>
      <c r="EF116" s="31"/>
      <c r="EG116" s="31"/>
      <c r="EH116" s="31"/>
      <c r="EI116" s="31"/>
      <c r="EJ116" s="31"/>
      <c r="EK116" s="31"/>
      <c r="EL116" s="31"/>
      <c r="EM116" s="31"/>
      <c r="EN116" s="31"/>
      <c r="EO116" s="31"/>
      <c r="EP116" s="31"/>
      <c r="EQ116" s="31"/>
      <c r="ER116" s="31"/>
      <c r="ES116" s="31"/>
      <c r="ET116" s="31"/>
      <c r="EU116" s="31"/>
      <c r="EV116" s="31"/>
      <c r="EW116" s="31"/>
      <c r="EX116" s="31"/>
      <c r="EY116" s="31"/>
      <c r="EZ116" s="31"/>
      <c r="FA116" s="31"/>
      <c r="FB116" s="31"/>
      <c r="FC116" s="31"/>
      <c r="FD116" s="31"/>
      <c r="FE116" s="31"/>
      <c r="FF116" s="31"/>
      <c r="FG116" s="31"/>
      <c r="FH116" s="31"/>
      <c r="FI116" s="31"/>
      <c r="FJ116" s="31"/>
      <c r="FK116" s="31"/>
      <c r="FL116" s="31"/>
      <c r="FM116" s="31"/>
      <c r="FN116" s="31"/>
      <c r="FO116" s="31"/>
      <c r="FP116" s="31"/>
      <c r="FQ116" s="31"/>
      <c r="FR116" s="31"/>
      <c r="FS116" s="31"/>
      <c r="FT116" s="31"/>
      <c r="FU116" s="31"/>
      <c r="FV116" s="31"/>
      <c r="FW116" s="31"/>
      <c r="FX116" s="31"/>
      <c r="FY116" s="31"/>
      <c r="FZ116" s="31"/>
      <c r="GA116" s="31"/>
      <c r="GB116" s="31"/>
      <c r="GC116" s="31"/>
      <c r="GD116" s="31"/>
      <c r="GE116" s="31"/>
      <c r="GF116" s="31"/>
      <c r="GG116" s="31"/>
      <c r="GH116" s="31"/>
      <c r="GI116" s="31"/>
      <c r="GJ116" s="31"/>
      <c r="GK116" s="31"/>
      <c r="GL116" s="31"/>
      <c r="GM116" s="31"/>
      <c r="GN116" s="31"/>
      <c r="GO116" s="31"/>
      <c r="GP116" s="31"/>
      <c r="GQ116" s="31"/>
      <c r="GR116" s="31"/>
      <c r="GS116" s="31"/>
      <c r="GT116" s="31"/>
      <c r="GU116" s="31"/>
      <c r="GV116" s="31"/>
      <c r="GW116" s="31"/>
      <c r="GX116" s="31"/>
      <c r="GY116" s="31"/>
      <c r="GZ116" s="31"/>
      <c r="HA116" s="31"/>
      <c r="HB116" s="31"/>
      <c r="HC116" s="31"/>
      <c r="HD116" s="31"/>
      <c r="HE116" s="31"/>
      <c r="HF116" s="31"/>
      <c r="HG116" s="31"/>
      <c r="HH116" s="31"/>
      <c r="HI116" s="31"/>
      <c r="HJ116" s="31"/>
      <c r="HK116" s="31"/>
      <c r="HL116" s="31"/>
      <c r="HM116" s="31"/>
      <c r="HN116" s="31"/>
      <c r="HO116" s="31"/>
      <c r="HP116" s="31"/>
      <c r="HQ116" s="31"/>
      <c r="HR116" s="31"/>
      <c r="HS116" s="31"/>
      <c r="HT116" s="31"/>
      <c r="HU116" s="31"/>
      <c r="HV116" s="31"/>
      <c r="HW116" s="31"/>
      <c r="HX116" s="31"/>
      <c r="HY116" s="31"/>
      <c r="HZ116" s="31"/>
      <c r="IA116" s="31"/>
      <c r="IB116" s="31"/>
      <c r="IC116" s="31"/>
      <c r="ID116" s="31"/>
      <c r="IE116" s="31"/>
      <c r="IF116" s="31"/>
      <c r="IG116" s="31"/>
      <c r="IH116" s="31"/>
      <c r="II116" s="31"/>
      <c r="IJ116" s="31"/>
      <c r="IK116" s="31"/>
      <c r="IL116" s="31"/>
      <c r="IM116" s="31"/>
      <c r="IN116" s="31"/>
      <c r="IO116" s="31"/>
      <c r="IP116" s="31"/>
      <c r="IQ116" s="31"/>
      <c r="IR116" s="31"/>
      <c r="IS116" s="31"/>
      <c r="IT116" s="31"/>
      <c r="IU116" s="31"/>
      <c r="IV116" s="31"/>
      <c r="IW116" s="31"/>
      <c r="IX116" s="31"/>
      <c r="IY116" s="31"/>
      <c r="IZ116" s="31"/>
      <c r="JA116" s="31"/>
      <c r="JB116" s="31"/>
      <c r="JC116" s="31"/>
      <c r="JD116" s="31"/>
      <c r="JE116" s="31"/>
      <c r="JF116" s="31"/>
      <c r="JG116" s="31"/>
      <c r="JH116" s="31"/>
      <c r="JI116" s="31"/>
      <c r="JJ116" s="31"/>
      <c r="JK116" s="31"/>
      <c r="JL116" s="31"/>
      <c r="JM116" s="31"/>
      <c r="JN116" s="31"/>
      <c r="JO116" s="31"/>
      <c r="JP116" s="31"/>
      <c r="JQ116" s="31"/>
      <c r="JR116" s="31"/>
      <c r="JS116" s="31"/>
      <c r="JT116" s="31"/>
      <c r="JU116" s="31"/>
      <c r="JV116" s="31"/>
      <c r="JW116" s="31"/>
      <c r="JX116" s="31"/>
      <c r="JY116" s="31"/>
      <c r="JZ116" s="31"/>
      <c r="KA116" s="31"/>
      <c r="KB116" s="31"/>
      <c r="KC116" s="31"/>
      <c r="KD116" s="31"/>
      <c r="KE116" s="31"/>
      <c r="KF116" s="31"/>
      <c r="KG116" s="31"/>
      <c r="KH116" s="31"/>
      <c r="KI116" s="31"/>
      <c r="KJ116" s="31"/>
      <c r="KK116" s="31"/>
      <c r="KL116" s="31"/>
      <c r="KM116" s="31"/>
      <c r="KN116" s="31"/>
      <c r="KO116" s="31"/>
      <c r="KP116" s="31"/>
      <c r="KQ116" s="31"/>
      <c r="KR116" s="31"/>
      <c r="KS116" s="31"/>
      <c r="KT116" s="31"/>
      <c r="KU116" s="31"/>
      <c r="KV116" s="31"/>
      <c r="KW116" s="31"/>
      <c r="KX116" s="31"/>
      <c r="KY116" s="31"/>
      <c r="KZ116" s="31"/>
      <c r="LA116" s="31"/>
      <c r="LB116" s="31"/>
      <c r="LC116" s="31"/>
      <c r="LD116" s="31"/>
      <c r="LE116" s="31"/>
      <c r="LF116" s="31"/>
      <c r="LG116" s="31"/>
      <c r="LH116" s="31"/>
      <c r="LI116" s="31"/>
      <c r="LJ116" s="31"/>
      <c r="LK116" s="31"/>
      <c r="LL116" s="31"/>
      <c r="LM116" s="31"/>
      <c r="LN116" s="31"/>
      <c r="LO116" s="31"/>
      <c r="LP116" s="31"/>
      <c r="LQ116" s="31"/>
      <c r="LR116" s="31"/>
      <c r="LS116" s="31"/>
      <c r="LT116" s="31"/>
      <c r="LU116" s="31"/>
      <c r="LV116" s="31"/>
      <c r="LW116" s="31"/>
      <c r="LX116" s="31"/>
      <c r="LY116" s="31"/>
      <c r="LZ116" s="31"/>
      <c r="MA116" s="31"/>
      <c r="MB116" s="31"/>
      <c r="MC116" s="31"/>
      <c r="MD116" s="31"/>
      <c r="ME116" s="31"/>
      <c r="MF116" s="31"/>
      <c r="MG116" s="31"/>
      <c r="MH116" s="31"/>
      <c r="MI116" s="31"/>
      <c r="MJ116" s="31"/>
      <c r="MK116" s="31"/>
      <c r="ML116" s="31"/>
      <c r="MM116" s="31"/>
      <c r="MN116" s="31"/>
      <c r="MO116" s="31"/>
      <c r="MP116" s="31"/>
      <c r="MQ116" s="31"/>
      <c r="MR116" s="31"/>
      <c r="MS116" s="31"/>
      <c r="MT116" s="31"/>
      <c r="MU116" s="31"/>
      <c r="MV116" s="31"/>
      <c r="MW116" s="31"/>
      <c r="MX116" s="31"/>
      <c r="MY116" s="31"/>
      <c r="MZ116" s="31"/>
      <c r="NA116" s="31"/>
      <c r="NB116" s="31"/>
      <c r="NC116" s="31"/>
      <c r="ND116" s="31"/>
      <c r="NE116" s="31"/>
      <c r="NF116" s="31"/>
      <c r="NG116" s="31"/>
      <c r="NH116" s="31"/>
      <c r="NI116" s="31"/>
      <c r="NJ116" s="31"/>
      <c r="NK116" s="31"/>
      <c r="NL116" s="31"/>
      <c r="NM116" s="31"/>
      <c r="NN116" s="31"/>
      <c r="NO116" s="31"/>
      <c r="NP116" s="31"/>
      <c r="NQ116" s="31"/>
      <c r="NR116" s="31"/>
      <c r="NS116" s="31"/>
      <c r="NT116" s="31"/>
      <c r="NU116" s="31"/>
      <c r="NV116" s="31"/>
      <c r="NW116" s="31"/>
      <c r="NX116" s="31"/>
      <c r="NY116" s="31"/>
      <c r="NZ116" s="31"/>
      <c r="OA116" s="31"/>
      <c r="OB116" s="31"/>
      <c r="OC116" s="31"/>
      <c r="OD116" s="31"/>
      <c r="OE116" s="31"/>
      <c r="OF116" s="31"/>
      <c r="OG116" s="31"/>
      <c r="OH116" s="31"/>
      <c r="OI116" s="31"/>
      <c r="OJ116" s="31"/>
      <c r="OK116" s="31"/>
      <c r="OL116" s="31"/>
      <c r="OM116" s="31"/>
      <c r="ON116" s="31"/>
      <c r="OO116" s="31"/>
      <c r="OP116" s="31"/>
      <c r="OQ116" s="31"/>
      <c r="OR116" s="31"/>
      <c r="OS116" s="31"/>
      <c r="OT116" s="31"/>
      <c r="OU116" s="31"/>
      <c r="OV116" s="31"/>
      <c r="OW116" s="31"/>
      <c r="OX116" s="31"/>
      <c r="OY116" s="31"/>
      <c r="OZ116" s="31"/>
      <c r="PA116" s="31"/>
      <c r="PB116" s="31"/>
      <c r="PC116" s="31"/>
      <c r="PD116" s="31"/>
      <c r="PE116" s="31"/>
      <c r="PF116" s="31"/>
      <c r="PG116" s="31"/>
      <c r="PH116" s="31"/>
      <c r="PI116" s="31"/>
      <c r="PJ116" s="31"/>
      <c r="PK116" s="31"/>
      <c r="PL116" s="31"/>
      <c r="PM116" s="31"/>
      <c r="PN116" s="31"/>
      <c r="PO116" s="31"/>
      <c r="PP116" s="31"/>
      <c r="PQ116" s="31"/>
      <c r="PR116" s="31"/>
      <c r="PS116" s="31"/>
      <c r="PT116" s="31"/>
      <c r="PU116" s="31"/>
      <c r="PV116" s="31"/>
      <c r="PW116" s="31"/>
      <c r="PX116" s="31"/>
      <c r="PY116" s="31"/>
      <c r="PZ116" s="31"/>
      <c r="QA116" s="31"/>
      <c r="QB116" s="31"/>
      <c r="QC116" s="31"/>
    </row>
    <row r="117" spans="1:445">
      <c r="A117" s="36" t="s">
        <v>192</v>
      </c>
      <c r="B117" s="33" t="s">
        <v>27</v>
      </c>
      <c r="C117" s="33">
        <v>55</v>
      </c>
      <c r="D117" s="33" t="s">
        <v>92</v>
      </c>
      <c r="E117" s="33"/>
      <c r="F117" s="33">
        <v>550</v>
      </c>
      <c r="G117" s="33">
        <v>550</v>
      </c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20">
        <f t="shared" si="6"/>
        <v>550</v>
      </c>
      <c r="U117" s="20">
        <f t="shared" si="7"/>
        <v>0</v>
      </c>
      <c r="V117" s="34">
        <f t="shared" si="8"/>
        <v>1</v>
      </c>
      <c r="X117" s="35" t="str">
        <f t="shared" si="10"/>
        <v/>
      </c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  <c r="CN117" s="31"/>
      <c r="CO117" s="31"/>
      <c r="CP117" s="31"/>
      <c r="CQ117" s="31"/>
      <c r="CR117" s="31"/>
      <c r="CS117" s="31"/>
      <c r="CT117" s="31"/>
      <c r="CU117" s="31"/>
      <c r="CV117" s="31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  <c r="DW117" s="31"/>
      <c r="DX117" s="31"/>
      <c r="DY117" s="31"/>
      <c r="DZ117" s="31"/>
      <c r="EA117" s="31"/>
      <c r="EB117" s="31"/>
      <c r="EC117" s="31"/>
      <c r="ED117" s="31"/>
      <c r="EE117" s="31"/>
      <c r="EF117" s="31"/>
      <c r="EG117" s="31"/>
      <c r="EH117" s="31"/>
      <c r="EI117" s="31"/>
      <c r="EJ117" s="31"/>
      <c r="EK117" s="31"/>
      <c r="EL117" s="31"/>
      <c r="EM117" s="31"/>
      <c r="EN117" s="31"/>
      <c r="EO117" s="31"/>
      <c r="EP117" s="31"/>
      <c r="EQ117" s="31"/>
      <c r="ER117" s="31"/>
      <c r="ES117" s="31"/>
      <c r="ET117" s="31"/>
      <c r="EU117" s="31"/>
      <c r="EV117" s="31"/>
      <c r="EW117" s="31"/>
      <c r="EX117" s="31"/>
      <c r="EY117" s="31"/>
      <c r="EZ117" s="31"/>
      <c r="FA117" s="31"/>
      <c r="FB117" s="31"/>
      <c r="FC117" s="31"/>
      <c r="FD117" s="31"/>
      <c r="FE117" s="31"/>
      <c r="FF117" s="31"/>
      <c r="FG117" s="31"/>
      <c r="FH117" s="31"/>
      <c r="FI117" s="31"/>
      <c r="FJ117" s="31"/>
      <c r="FK117" s="31"/>
      <c r="FL117" s="31"/>
      <c r="FM117" s="31"/>
      <c r="FN117" s="31"/>
      <c r="FO117" s="31"/>
      <c r="FP117" s="31"/>
      <c r="FQ117" s="31"/>
      <c r="FR117" s="31"/>
      <c r="FS117" s="31"/>
      <c r="FT117" s="31"/>
      <c r="FU117" s="31"/>
      <c r="FV117" s="31"/>
      <c r="FW117" s="31"/>
      <c r="FX117" s="31"/>
      <c r="FY117" s="31"/>
      <c r="FZ117" s="31"/>
      <c r="GA117" s="31"/>
      <c r="GB117" s="31"/>
      <c r="GC117" s="31"/>
      <c r="GD117" s="31"/>
      <c r="GE117" s="31"/>
      <c r="GF117" s="31"/>
      <c r="GG117" s="31"/>
      <c r="GH117" s="31"/>
      <c r="GI117" s="31"/>
      <c r="GJ117" s="31"/>
      <c r="GK117" s="31"/>
      <c r="GL117" s="31"/>
      <c r="GM117" s="31"/>
      <c r="GN117" s="31"/>
      <c r="GO117" s="31"/>
      <c r="GP117" s="31"/>
      <c r="GQ117" s="31"/>
      <c r="GR117" s="31"/>
      <c r="GS117" s="31"/>
      <c r="GT117" s="31"/>
      <c r="GU117" s="31"/>
      <c r="GV117" s="31"/>
      <c r="GW117" s="31"/>
      <c r="GX117" s="31"/>
      <c r="GY117" s="31"/>
      <c r="GZ117" s="31"/>
      <c r="HA117" s="31"/>
      <c r="HB117" s="31"/>
      <c r="HC117" s="31"/>
      <c r="HD117" s="31"/>
      <c r="HE117" s="31"/>
      <c r="HF117" s="31"/>
      <c r="HG117" s="31"/>
      <c r="HH117" s="31"/>
      <c r="HI117" s="31"/>
      <c r="HJ117" s="31"/>
      <c r="HK117" s="31"/>
      <c r="HL117" s="31"/>
      <c r="HM117" s="31"/>
      <c r="HN117" s="31"/>
      <c r="HO117" s="31"/>
      <c r="HP117" s="31"/>
      <c r="HQ117" s="31"/>
      <c r="HR117" s="31"/>
      <c r="HS117" s="31"/>
      <c r="HT117" s="31"/>
      <c r="HU117" s="31"/>
      <c r="HV117" s="31"/>
      <c r="HW117" s="31"/>
      <c r="HX117" s="31"/>
      <c r="HY117" s="31"/>
      <c r="HZ117" s="31"/>
      <c r="IA117" s="31"/>
      <c r="IB117" s="31"/>
      <c r="IC117" s="31"/>
      <c r="ID117" s="31"/>
      <c r="IE117" s="31"/>
      <c r="IF117" s="31"/>
      <c r="IG117" s="31"/>
      <c r="IH117" s="31"/>
      <c r="II117" s="31"/>
      <c r="IJ117" s="31"/>
      <c r="IK117" s="31"/>
      <c r="IL117" s="31"/>
      <c r="IM117" s="31"/>
      <c r="IN117" s="31"/>
      <c r="IO117" s="31"/>
      <c r="IP117" s="31"/>
      <c r="IQ117" s="31"/>
      <c r="IR117" s="31"/>
      <c r="IS117" s="31"/>
      <c r="IT117" s="31"/>
      <c r="IU117" s="31"/>
      <c r="IV117" s="31"/>
      <c r="IW117" s="31"/>
      <c r="IX117" s="31"/>
      <c r="IY117" s="31"/>
      <c r="IZ117" s="31"/>
      <c r="JA117" s="31"/>
      <c r="JB117" s="31"/>
      <c r="JC117" s="31"/>
      <c r="JD117" s="31"/>
      <c r="JE117" s="31"/>
      <c r="JF117" s="31"/>
      <c r="JG117" s="31"/>
      <c r="JH117" s="31"/>
      <c r="JI117" s="31"/>
      <c r="JJ117" s="31"/>
      <c r="JK117" s="31"/>
      <c r="JL117" s="31"/>
      <c r="JM117" s="31"/>
      <c r="JN117" s="31"/>
      <c r="JO117" s="31"/>
      <c r="JP117" s="31"/>
      <c r="JQ117" s="31"/>
      <c r="JR117" s="31"/>
      <c r="JS117" s="31"/>
      <c r="JT117" s="31"/>
      <c r="JU117" s="31"/>
      <c r="JV117" s="31"/>
      <c r="JW117" s="31"/>
      <c r="JX117" s="31"/>
      <c r="JY117" s="31"/>
      <c r="JZ117" s="31"/>
      <c r="KA117" s="31"/>
      <c r="KB117" s="31"/>
      <c r="KC117" s="31"/>
      <c r="KD117" s="31"/>
      <c r="KE117" s="31"/>
      <c r="KF117" s="31"/>
      <c r="KG117" s="31"/>
      <c r="KH117" s="31"/>
      <c r="KI117" s="31"/>
      <c r="KJ117" s="31"/>
      <c r="KK117" s="31"/>
      <c r="KL117" s="31"/>
      <c r="KM117" s="31"/>
      <c r="KN117" s="31"/>
      <c r="KO117" s="31"/>
      <c r="KP117" s="31"/>
      <c r="KQ117" s="31"/>
      <c r="KR117" s="31"/>
      <c r="KS117" s="31"/>
      <c r="KT117" s="31"/>
      <c r="KU117" s="31"/>
      <c r="KV117" s="31"/>
      <c r="KW117" s="31"/>
      <c r="KX117" s="31"/>
      <c r="KY117" s="31"/>
      <c r="KZ117" s="31"/>
      <c r="LA117" s="31"/>
      <c r="LB117" s="31"/>
      <c r="LC117" s="31"/>
      <c r="LD117" s="31"/>
      <c r="LE117" s="31"/>
      <c r="LF117" s="31"/>
      <c r="LG117" s="31"/>
      <c r="LH117" s="31"/>
      <c r="LI117" s="31"/>
      <c r="LJ117" s="31"/>
      <c r="LK117" s="31"/>
      <c r="LL117" s="31"/>
      <c r="LM117" s="31"/>
      <c r="LN117" s="31"/>
      <c r="LO117" s="31"/>
      <c r="LP117" s="31"/>
      <c r="LQ117" s="31"/>
      <c r="LR117" s="31"/>
      <c r="LS117" s="31"/>
      <c r="LT117" s="31"/>
      <c r="LU117" s="31"/>
      <c r="LV117" s="31"/>
      <c r="LW117" s="31"/>
      <c r="LX117" s="31"/>
      <c r="LY117" s="31"/>
      <c r="LZ117" s="31"/>
      <c r="MA117" s="31"/>
      <c r="MB117" s="31"/>
      <c r="MC117" s="31"/>
      <c r="MD117" s="31"/>
      <c r="ME117" s="31"/>
      <c r="MF117" s="31"/>
      <c r="MG117" s="31"/>
      <c r="MH117" s="31"/>
      <c r="MI117" s="31"/>
      <c r="MJ117" s="31"/>
      <c r="MK117" s="31"/>
      <c r="ML117" s="31"/>
      <c r="MM117" s="31"/>
      <c r="MN117" s="31"/>
      <c r="MO117" s="31"/>
      <c r="MP117" s="31"/>
      <c r="MQ117" s="31"/>
      <c r="MR117" s="31"/>
      <c r="MS117" s="31"/>
      <c r="MT117" s="31"/>
      <c r="MU117" s="31"/>
      <c r="MV117" s="31"/>
      <c r="MW117" s="31"/>
      <c r="MX117" s="31"/>
      <c r="MY117" s="31"/>
      <c r="MZ117" s="31"/>
      <c r="NA117" s="31"/>
      <c r="NB117" s="31"/>
      <c r="NC117" s="31"/>
      <c r="ND117" s="31"/>
      <c r="NE117" s="31"/>
      <c r="NF117" s="31"/>
      <c r="NG117" s="31"/>
      <c r="NH117" s="31"/>
      <c r="NI117" s="31"/>
      <c r="NJ117" s="31"/>
      <c r="NK117" s="31"/>
      <c r="NL117" s="31"/>
      <c r="NM117" s="31"/>
      <c r="NN117" s="31"/>
      <c r="NO117" s="31"/>
      <c r="NP117" s="31"/>
      <c r="NQ117" s="31"/>
      <c r="NR117" s="31"/>
      <c r="NS117" s="31"/>
      <c r="NT117" s="31"/>
      <c r="NU117" s="31"/>
      <c r="NV117" s="31"/>
      <c r="NW117" s="31"/>
      <c r="NX117" s="31"/>
      <c r="NY117" s="31"/>
      <c r="NZ117" s="31"/>
      <c r="OA117" s="31"/>
      <c r="OB117" s="31"/>
      <c r="OC117" s="31"/>
      <c r="OD117" s="31"/>
      <c r="OE117" s="31"/>
      <c r="OF117" s="31"/>
      <c r="OG117" s="31"/>
      <c r="OH117" s="31"/>
      <c r="OI117" s="31"/>
      <c r="OJ117" s="31"/>
      <c r="OK117" s="31"/>
      <c r="OL117" s="31"/>
      <c r="OM117" s="31"/>
      <c r="ON117" s="31"/>
      <c r="OO117" s="31"/>
      <c r="OP117" s="31"/>
      <c r="OQ117" s="31"/>
      <c r="OR117" s="31"/>
      <c r="OS117" s="31"/>
      <c r="OT117" s="31"/>
      <c r="OU117" s="31"/>
      <c r="OV117" s="31"/>
      <c r="OW117" s="31"/>
      <c r="OX117" s="31"/>
      <c r="OY117" s="31"/>
      <c r="OZ117" s="31"/>
      <c r="PA117" s="31"/>
      <c r="PB117" s="31"/>
      <c r="PC117" s="31"/>
      <c r="PD117" s="31"/>
      <c r="PE117" s="31"/>
      <c r="PF117" s="31"/>
      <c r="PG117" s="31"/>
      <c r="PH117" s="31"/>
      <c r="PI117" s="31"/>
      <c r="PJ117" s="31"/>
      <c r="PK117" s="31"/>
      <c r="PL117" s="31"/>
      <c r="PM117" s="31"/>
      <c r="PN117" s="31"/>
      <c r="PO117" s="31"/>
      <c r="PP117" s="31"/>
      <c r="PQ117" s="31"/>
      <c r="PR117" s="31"/>
      <c r="PS117" s="31"/>
      <c r="PT117" s="31"/>
      <c r="PU117" s="31"/>
      <c r="PV117" s="31"/>
      <c r="PW117" s="31"/>
      <c r="PX117" s="31"/>
      <c r="PY117" s="31"/>
      <c r="PZ117" s="31"/>
      <c r="QA117" s="31"/>
      <c r="QB117" s="31"/>
      <c r="QC117" s="31"/>
    </row>
    <row r="118" spans="1:445">
      <c r="A118" s="36" t="s">
        <v>194</v>
      </c>
      <c r="B118" s="33" t="s">
        <v>27</v>
      </c>
      <c r="C118" s="33">
        <v>80</v>
      </c>
      <c r="D118" s="33" t="s">
        <v>66</v>
      </c>
      <c r="E118" s="33"/>
      <c r="F118" s="33">
        <v>1345</v>
      </c>
      <c r="G118" s="33">
        <v>65</v>
      </c>
      <c r="H118" s="33">
        <v>144</v>
      </c>
      <c r="I118" s="33">
        <v>142</v>
      </c>
      <c r="J118" s="33">
        <v>142</v>
      </c>
      <c r="K118" s="33">
        <v>142</v>
      </c>
      <c r="L118" s="33">
        <v>142</v>
      </c>
      <c r="M118" s="33">
        <v>142</v>
      </c>
      <c r="N118" s="33">
        <v>142</v>
      </c>
      <c r="O118" s="33">
        <v>142</v>
      </c>
      <c r="P118" s="33">
        <v>142</v>
      </c>
      <c r="Q118" s="33"/>
      <c r="R118" s="33"/>
      <c r="S118" s="33"/>
      <c r="T118" s="20">
        <f t="shared" si="6"/>
        <v>1345</v>
      </c>
      <c r="U118" s="20">
        <f t="shared" si="7"/>
        <v>0</v>
      </c>
      <c r="V118" s="34">
        <f t="shared" si="8"/>
        <v>1</v>
      </c>
      <c r="W118" s="37"/>
      <c r="X118" s="35" t="str">
        <f t="shared" si="10"/>
        <v/>
      </c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  <c r="DW118" s="31"/>
      <c r="DX118" s="31"/>
      <c r="DY118" s="31"/>
      <c r="DZ118" s="31"/>
      <c r="EA118" s="31"/>
      <c r="EB118" s="31"/>
      <c r="EC118" s="31"/>
      <c r="ED118" s="31"/>
      <c r="EE118" s="31"/>
      <c r="EF118" s="31"/>
      <c r="EG118" s="31"/>
      <c r="EH118" s="31"/>
      <c r="EI118" s="31"/>
      <c r="EJ118" s="31"/>
      <c r="EK118" s="31"/>
      <c r="EL118" s="31"/>
      <c r="EM118" s="31"/>
      <c r="EN118" s="31"/>
      <c r="EO118" s="31"/>
      <c r="EP118" s="31"/>
      <c r="EQ118" s="31"/>
      <c r="ER118" s="31"/>
      <c r="ES118" s="31"/>
      <c r="ET118" s="31"/>
      <c r="EU118" s="31"/>
      <c r="EV118" s="31"/>
      <c r="EW118" s="31"/>
      <c r="EX118" s="31"/>
      <c r="EY118" s="31"/>
      <c r="EZ118" s="31"/>
      <c r="FA118" s="31"/>
      <c r="FB118" s="31"/>
      <c r="FC118" s="31"/>
      <c r="FD118" s="31"/>
      <c r="FE118" s="31"/>
      <c r="FF118" s="31"/>
      <c r="FG118" s="31"/>
      <c r="FH118" s="31"/>
      <c r="FI118" s="31"/>
      <c r="FJ118" s="31"/>
      <c r="FK118" s="31"/>
      <c r="FL118" s="31"/>
      <c r="FM118" s="31"/>
      <c r="FN118" s="31"/>
      <c r="FO118" s="31"/>
      <c r="FP118" s="31"/>
      <c r="FQ118" s="31"/>
      <c r="FR118" s="31"/>
      <c r="FS118" s="31"/>
      <c r="FT118" s="31"/>
      <c r="FU118" s="31"/>
      <c r="FV118" s="31"/>
      <c r="FW118" s="31"/>
      <c r="FX118" s="31"/>
      <c r="FY118" s="31"/>
      <c r="FZ118" s="31"/>
      <c r="GA118" s="31"/>
      <c r="GB118" s="31"/>
      <c r="GC118" s="31"/>
      <c r="GD118" s="31"/>
      <c r="GE118" s="31"/>
      <c r="GF118" s="31"/>
      <c r="GG118" s="31"/>
      <c r="GH118" s="31"/>
      <c r="GI118" s="31"/>
      <c r="GJ118" s="31"/>
      <c r="GK118" s="31"/>
      <c r="GL118" s="31"/>
      <c r="GM118" s="31"/>
      <c r="GN118" s="31"/>
      <c r="GO118" s="31"/>
      <c r="GP118" s="31"/>
      <c r="GQ118" s="31"/>
      <c r="GR118" s="31"/>
      <c r="GS118" s="31"/>
      <c r="GT118" s="31"/>
      <c r="GU118" s="31"/>
      <c r="GV118" s="31"/>
      <c r="GW118" s="31"/>
      <c r="GX118" s="31"/>
      <c r="GY118" s="31"/>
      <c r="GZ118" s="31"/>
      <c r="HA118" s="31"/>
      <c r="HB118" s="31"/>
      <c r="HC118" s="31"/>
      <c r="HD118" s="31"/>
      <c r="HE118" s="31"/>
      <c r="HF118" s="31"/>
      <c r="HG118" s="31"/>
      <c r="HH118" s="31"/>
      <c r="HI118" s="31"/>
      <c r="HJ118" s="31"/>
      <c r="HK118" s="31"/>
      <c r="HL118" s="31"/>
      <c r="HM118" s="31"/>
      <c r="HN118" s="31"/>
      <c r="HO118" s="31"/>
      <c r="HP118" s="31"/>
      <c r="HQ118" s="31"/>
      <c r="HR118" s="31"/>
      <c r="HS118" s="31"/>
      <c r="HT118" s="31"/>
      <c r="HU118" s="31"/>
      <c r="HV118" s="31"/>
      <c r="HW118" s="31"/>
      <c r="HX118" s="31"/>
      <c r="HY118" s="31"/>
      <c r="HZ118" s="31"/>
      <c r="IA118" s="31"/>
      <c r="IB118" s="31"/>
      <c r="IC118" s="31"/>
      <c r="ID118" s="31"/>
      <c r="IE118" s="31"/>
      <c r="IF118" s="31"/>
      <c r="IG118" s="31"/>
      <c r="IH118" s="31"/>
      <c r="II118" s="31"/>
      <c r="IJ118" s="31"/>
      <c r="IK118" s="31"/>
      <c r="IL118" s="31"/>
      <c r="IM118" s="31"/>
      <c r="IN118" s="31"/>
      <c r="IO118" s="31"/>
      <c r="IP118" s="31"/>
      <c r="IQ118" s="31"/>
      <c r="IR118" s="31"/>
      <c r="IS118" s="31"/>
      <c r="IT118" s="31"/>
      <c r="IU118" s="31"/>
      <c r="IV118" s="31"/>
      <c r="IW118" s="31"/>
      <c r="IX118" s="31"/>
      <c r="IY118" s="31"/>
      <c r="IZ118" s="31"/>
      <c r="JA118" s="31"/>
      <c r="JB118" s="31"/>
      <c r="JC118" s="31"/>
      <c r="JD118" s="31"/>
      <c r="JE118" s="31"/>
      <c r="JF118" s="31"/>
      <c r="JG118" s="31"/>
      <c r="JH118" s="31"/>
      <c r="JI118" s="31"/>
      <c r="JJ118" s="31"/>
      <c r="JK118" s="31"/>
      <c r="JL118" s="31"/>
      <c r="JM118" s="31"/>
      <c r="JN118" s="31"/>
      <c r="JO118" s="31"/>
      <c r="JP118" s="31"/>
      <c r="JQ118" s="31"/>
      <c r="JR118" s="31"/>
      <c r="JS118" s="31"/>
      <c r="JT118" s="31"/>
      <c r="JU118" s="31"/>
      <c r="JV118" s="31"/>
      <c r="JW118" s="31"/>
      <c r="JX118" s="31"/>
      <c r="JY118" s="31"/>
      <c r="JZ118" s="31"/>
      <c r="KA118" s="31"/>
      <c r="KB118" s="31"/>
      <c r="KC118" s="31"/>
      <c r="KD118" s="31"/>
      <c r="KE118" s="31"/>
      <c r="KF118" s="31"/>
      <c r="KG118" s="31"/>
      <c r="KH118" s="31"/>
      <c r="KI118" s="31"/>
      <c r="KJ118" s="31"/>
      <c r="KK118" s="31"/>
      <c r="KL118" s="31"/>
      <c r="KM118" s="31"/>
      <c r="KN118" s="31"/>
      <c r="KO118" s="31"/>
      <c r="KP118" s="31"/>
      <c r="KQ118" s="31"/>
      <c r="KR118" s="31"/>
      <c r="KS118" s="31"/>
      <c r="KT118" s="31"/>
      <c r="KU118" s="31"/>
      <c r="KV118" s="31"/>
      <c r="KW118" s="31"/>
      <c r="KX118" s="31"/>
      <c r="KY118" s="31"/>
      <c r="KZ118" s="31"/>
      <c r="LA118" s="31"/>
      <c r="LB118" s="31"/>
      <c r="LC118" s="31"/>
      <c r="LD118" s="31"/>
      <c r="LE118" s="31"/>
      <c r="LF118" s="31"/>
      <c r="LG118" s="31"/>
      <c r="LH118" s="31"/>
      <c r="LI118" s="31"/>
      <c r="LJ118" s="31"/>
      <c r="LK118" s="31"/>
      <c r="LL118" s="31"/>
      <c r="LM118" s="31"/>
      <c r="LN118" s="31"/>
      <c r="LO118" s="31"/>
      <c r="LP118" s="31"/>
      <c r="LQ118" s="31"/>
      <c r="LR118" s="31"/>
      <c r="LS118" s="31"/>
      <c r="LT118" s="31"/>
      <c r="LU118" s="31"/>
      <c r="LV118" s="31"/>
      <c r="LW118" s="31"/>
      <c r="LX118" s="31"/>
      <c r="LY118" s="31"/>
      <c r="LZ118" s="31"/>
      <c r="MA118" s="31"/>
      <c r="MB118" s="31"/>
      <c r="MC118" s="31"/>
      <c r="MD118" s="31"/>
      <c r="ME118" s="31"/>
      <c r="MF118" s="31"/>
      <c r="MG118" s="31"/>
      <c r="MH118" s="31"/>
      <c r="MI118" s="31"/>
      <c r="MJ118" s="31"/>
      <c r="MK118" s="31"/>
      <c r="ML118" s="31"/>
      <c r="MM118" s="31"/>
      <c r="MN118" s="31"/>
      <c r="MO118" s="31"/>
      <c r="MP118" s="31"/>
      <c r="MQ118" s="31"/>
      <c r="MR118" s="31"/>
      <c r="MS118" s="31"/>
      <c r="MT118" s="31"/>
      <c r="MU118" s="31"/>
      <c r="MV118" s="31"/>
      <c r="MW118" s="31"/>
      <c r="MX118" s="31"/>
      <c r="MY118" s="31"/>
      <c r="MZ118" s="31"/>
      <c r="NA118" s="31"/>
      <c r="NB118" s="31"/>
      <c r="NC118" s="31"/>
      <c r="ND118" s="31"/>
      <c r="NE118" s="31"/>
      <c r="NF118" s="31"/>
      <c r="NG118" s="31"/>
      <c r="NH118" s="31"/>
      <c r="NI118" s="31"/>
      <c r="NJ118" s="31"/>
      <c r="NK118" s="31"/>
      <c r="NL118" s="31"/>
      <c r="NM118" s="31"/>
      <c r="NN118" s="31"/>
      <c r="NO118" s="31"/>
      <c r="NP118" s="31"/>
      <c r="NQ118" s="31"/>
      <c r="NR118" s="31"/>
      <c r="NS118" s="31"/>
      <c r="NT118" s="31"/>
      <c r="NU118" s="31"/>
      <c r="NV118" s="31"/>
      <c r="NW118" s="31"/>
      <c r="NX118" s="31"/>
      <c r="NY118" s="31"/>
      <c r="NZ118" s="31"/>
      <c r="OA118" s="31"/>
      <c r="OB118" s="31"/>
      <c r="OC118" s="31"/>
      <c r="OD118" s="31"/>
      <c r="OE118" s="31"/>
      <c r="OF118" s="31"/>
      <c r="OG118" s="31"/>
      <c r="OH118" s="31"/>
      <c r="OI118" s="31"/>
      <c r="OJ118" s="31"/>
      <c r="OK118" s="31"/>
      <c r="OL118" s="31"/>
      <c r="OM118" s="31"/>
      <c r="ON118" s="31"/>
      <c r="OO118" s="31"/>
      <c r="OP118" s="31"/>
      <c r="OQ118" s="31"/>
      <c r="OR118" s="31"/>
      <c r="OS118" s="31"/>
      <c r="OT118" s="31"/>
      <c r="OU118" s="31"/>
      <c r="OV118" s="31"/>
      <c r="OW118" s="31"/>
      <c r="OX118" s="31"/>
      <c r="OY118" s="31"/>
      <c r="OZ118" s="31"/>
      <c r="PA118" s="31"/>
      <c r="PB118" s="31"/>
      <c r="PC118" s="31"/>
      <c r="PD118" s="31"/>
      <c r="PE118" s="31"/>
      <c r="PF118" s="31"/>
      <c r="PG118" s="31"/>
      <c r="PH118" s="31"/>
      <c r="PI118" s="31"/>
      <c r="PJ118" s="31"/>
      <c r="PK118" s="31"/>
      <c r="PL118" s="31"/>
      <c r="PM118" s="31"/>
      <c r="PN118" s="31"/>
      <c r="PO118" s="31"/>
      <c r="PP118" s="31"/>
      <c r="PQ118" s="31"/>
      <c r="PR118" s="31"/>
      <c r="PS118" s="31"/>
      <c r="PT118" s="31"/>
      <c r="PU118" s="31"/>
      <c r="PV118" s="31"/>
      <c r="PW118" s="31"/>
      <c r="PX118" s="31"/>
      <c r="PY118" s="31"/>
      <c r="PZ118" s="31"/>
      <c r="QA118" s="31"/>
      <c r="QB118" s="31"/>
      <c r="QC118" s="31"/>
    </row>
    <row r="119" spans="1:445" s="42" customFormat="1">
      <c r="A119" s="36" t="s">
        <v>195</v>
      </c>
      <c r="B119" s="33" t="s">
        <v>27</v>
      </c>
      <c r="C119" s="33">
        <v>92</v>
      </c>
      <c r="D119" s="33" t="s">
        <v>129</v>
      </c>
      <c r="E119" s="33"/>
      <c r="F119" s="33">
        <v>1095</v>
      </c>
      <c r="G119" s="33">
        <v>60</v>
      </c>
      <c r="H119" s="33">
        <v>115</v>
      </c>
      <c r="I119" s="33">
        <v>115</v>
      </c>
      <c r="J119" s="33">
        <v>115</v>
      </c>
      <c r="K119" s="40">
        <v>115</v>
      </c>
      <c r="L119" s="33">
        <v>115</v>
      </c>
      <c r="M119" s="33">
        <v>115</v>
      </c>
      <c r="N119" s="33">
        <v>115</v>
      </c>
      <c r="O119" s="33">
        <v>115</v>
      </c>
      <c r="P119" s="33">
        <v>115</v>
      </c>
      <c r="Q119" s="33"/>
      <c r="R119" s="33"/>
      <c r="S119" s="33"/>
      <c r="T119" s="20">
        <f t="shared" si="6"/>
        <v>1095</v>
      </c>
      <c r="U119" s="20">
        <f t="shared" si="7"/>
        <v>0</v>
      </c>
      <c r="V119" s="34">
        <f t="shared" si="8"/>
        <v>1</v>
      </c>
      <c r="W119" s="37"/>
      <c r="X119" s="35" t="str">
        <f t="shared" si="10"/>
        <v/>
      </c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/>
      <c r="BR119" s="49"/>
      <c r="BS119" s="49"/>
      <c r="BT119" s="49"/>
      <c r="BU119" s="49"/>
      <c r="BV119" s="49"/>
      <c r="BW119" s="49"/>
      <c r="BX119" s="49"/>
      <c r="BY119" s="49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49"/>
      <c r="CV119" s="49"/>
      <c r="CW119" s="49"/>
      <c r="CX119" s="49"/>
      <c r="CY119" s="49"/>
      <c r="CZ119" s="49"/>
      <c r="DA119" s="49"/>
      <c r="DB119" s="49"/>
      <c r="DC119" s="49"/>
      <c r="DD119" s="49"/>
      <c r="DE119" s="49"/>
      <c r="DF119" s="49"/>
      <c r="DG119" s="49"/>
      <c r="DH119" s="49"/>
      <c r="DI119" s="49"/>
      <c r="DJ119" s="49"/>
      <c r="DK119" s="49"/>
      <c r="DL119" s="49"/>
      <c r="DM119" s="49"/>
      <c r="DN119" s="49"/>
      <c r="DO119" s="49"/>
      <c r="DP119" s="49"/>
      <c r="DQ119" s="49"/>
      <c r="DR119" s="49"/>
      <c r="DS119" s="49"/>
      <c r="DT119" s="49"/>
      <c r="DU119" s="49"/>
      <c r="DV119" s="49"/>
      <c r="DW119" s="49"/>
      <c r="DX119" s="49"/>
      <c r="DY119" s="49"/>
      <c r="DZ119" s="49"/>
      <c r="EA119" s="49"/>
      <c r="EB119" s="49"/>
      <c r="EC119" s="49"/>
      <c r="ED119" s="49"/>
      <c r="EE119" s="49"/>
      <c r="EF119" s="49"/>
      <c r="EG119" s="49"/>
      <c r="EH119" s="49"/>
      <c r="EI119" s="49"/>
      <c r="EJ119" s="49"/>
      <c r="EK119" s="49"/>
      <c r="EL119" s="49"/>
      <c r="EM119" s="49"/>
      <c r="EN119" s="49"/>
      <c r="EO119" s="49"/>
      <c r="EP119" s="49"/>
      <c r="EQ119" s="49"/>
      <c r="ER119" s="49"/>
      <c r="ES119" s="49"/>
      <c r="ET119" s="49"/>
      <c r="EU119" s="49"/>
      <c r="EV119" s="49"/>
      <c r="EW119" s="49"/>
      <c r="EX119" s="49"/>
      <c r="EY119" s="49"/>
      <c r="EZ119" s="49"/>
      <c r="FA119" s="49"/>
      <c r="FB119" s="49"/>
      <c r="FC119" s="49"/>
      <c r="FD119" s="49"/>
      <c r="FE119" s="49"/>
      <c r="FF119" s="49"/>
      <c r="FG119" s="49"/>
      <c r="FH119" s="49"/>
      <c r="FI119" s="49"/>
      <c r="FJ119" s="49"/>
      <c r="FK119" s="49"/>
      <c r="FL119" s="49"/>
      <c r="FM119" s="49"/>
      <c r="FN119" s="49"/>
      <c r="FO119" s="49"/>
      <c r="FP119" s="49"/>
      <c r="FQ119" s="49"/>
      <c r="FR119" s="49"/>
      <c r="FS119" s="49"/>
      <c r="FT119" s="49"/>
      <c r="FU119" s="49"/>
      <c r="FV119" s="49"/>
      <c r="FW119" s="49"/>
      <c r="FX119" s="49"/>
      <c r="FY119" s="49"/>
      <c r="FZ119" s="49"/>
      <c r="GA119" s="49"/>
      <c r="GB119" s="49"/>
      <c r="GC119" s="49"/>
      <c r="GD119" s="49"/>
      <c r="GE119" s="49"/>
      <c r="GF119" s="49"/>
      <c r="GG119" s="49"/>
      <c r="GH119" s="49"/>
      <c r="GI119" s="49"/>
      <c r="GJ119" s="49"/>
      <c r="GK119" s="49"/>
      <c r="GL119" s="49"/>
      <c r="GM119" s="49"/>
      <c r="GN119" s="49"/>
      <c r="GO119" s="49"/>
      <c r="GP119" s="49"/>
      <c r="GQ119" s="49"/>
      <c r="GR119" s="49"/>
      <c r="GS119" s="49"/>
      <c r="GT119" s="49"/>
      <c r="GU119" s="49"/>
      <c r="GV119" s="49"/>
      <c r="GW119" s="49"/>
      <c r="GX119" s="49"/>
      <c r="GY119" s="49"/>
      <c r="GZ119" s="49"/>
      <c r="HA119" s="49"/>
      <c r="HB119" s="49"/>
      <c r="HC119" s="49"/>
      <c r="HD119" s="49"/>
      <c r="HE119" s="49"/>
      <c r="HF119" s="49"/>
      <c r="HG119" s="49"/>
      <c r="HH119" s="49"/>
      <c r="HI119" s="49"/>
      <c r="HJ119" s="49"/>
      <c r="HK119" s="49"/>
      <c r="HL119" s="49"/>
      <c r="HM119" s="49"/>
      <c r="HN119" s="49"/>
      <c r="HO119" s="49"/>
      <c r="HP119" s="49"/>
      <c r="HQ119" s="49"/>
      <c r="HR119" s="49"/>
      <c r="HS119" s="49"/>
      <c r="HT119" s="49"/>
      <c r="HU119" s="49"/>
      <c r="HV119" s="49"/>
      <c r="HW119" s="49"/>
      <c r="HX119" s="49"/>
      <c r="HY119" s="49"/>
      <c r="HZ119" s="49"/>
      <c r="IA119" s="49"/>
      <c r="IB119" s="49"/>
      <c r="IC119" s="49"/>
      <c r="ID119" s="49"/>
      <c r="IE119" s="49"/>
      <c r="IF119" s="49"/>
      <c r="IG119" s="49"/>
      <c r="IH119" s="49"/>
      <c r="II119" s="49"/>
      <c r="IJ119" s="49"/>
      <c r="IK119" s="49"/>
      <c r="IL119" s="49"/>
      <c r="IM119" s="49"/>
      <c r="IN119" s="49"/>
      <c r="IO119" s="49"/>
      <c r="IP119" s="49"/>
      <c r="IQ119" s="49"/>
      <c r="IR119" s="49"/>
      <c r="IS119" s="49"/>
      <c r="IT119" s="49"/>
      <c r="IU119" s="49"/>
      <c r="IV119" s="49"/>
      <c r="IW119" s="49"/>
      <c r="IX119" s="49"/>
      <c r="IY119" s="49"/>
      <c r="IZ119" s="49"/>
      <c r="JA119" s="49"/>
      <c r="JB119" s="49"/>
      <c r="JC119" s="49"/>
      <c r="JD119" s="49"/>
      <c r="JE119" s="49"/>
      <c r="JF119" s="49"/>
      <c r="JG119" s="49"/>
      <c r="JH119" s="49"/>
      <c r="JI119" s="49"/>
      <c r="JJ119" s="49"/>
      <c r="JK119" s="49"/>
      <c r="JL119" s="49"/>
      <c r="JM119" s="49"/>
      <c r="JN119" s="49"/>
      <c r="JO119" s="49"/>
      <c r="JP119" s="49"/>
      <c r="JQ119" s="49"/>
      <c r="JR119" s="49"/>
      <c r="JS119" s="49"/>
      <c r="JT119" s="49"/>
      <c r="JU119" s="49"/>
      <c r="JV119" s="49"/>
      <c r="JW119" s="49"/>
      <c r="JX119" s="49"/>
      <c r="JY119" s="49"/>
      <c r="JZ119" s="49"/>
      <c r="KA119" s="49"/>
      <c r="KB119" s="49"/>
      <c r="KC119" s="49"/>
      <c r="KD119" s="49"/>
      <c r="KE119" s="49"/>
      <c r="KF119" s="49"/>
      <c r="KG119" s="49"/>
      <c r="KH119" s="49"/>
      <c r="KI119" s="49"/>
      <c r="KJ119" s="49"/>
      <c r="KK119" s="49"/>
      <c r="KL119" s="49"/>
      <c r="KM119" s="49"/>
      <c r="KN119" s="49"/>
      <c r="KO119" s="49"/>
      <c r="KP119" s="49"/>
      <c r="KQ119" s="49"/>
      <c r="KR119" s="49"/>
      <c r="KS119" s="49"/>
      <c r="KT119" s="49"/>
      <c r="KU119" s="49"/>
      <c r="KV119" s="49"/>
      <c r="KW119" s="49"/>
      <c r="KX119" s="49"/>
      <c r="KY119" s="49"/>
      <c r="KZ119" s="49"/>
      <c r="LA119" s="49"/>
      <c r="LB119" s="49"/>
      <c r="LC119" s="49"/>
      <c r="LD119" s="49"/>
      <c r="LE119" s="49"/>
      <c r="LF119" s="49"/>
      <c r="LG119" s="49"/>
      <c r="LH119" s="49"/>
      <c r="LI119" s="49"/>
      <c r="LJ119" s="49"/>
      <c r="LK119" s="49"/>
      <c r="LL119" s="49"/>
      <c r="LM119" s="49"/>
      <c r="LN119" s="49"/>
      <c r="LO119" s="49"/>
      <c r="LP119" s="49"/>
      <c r="LQ119" s="49"/>
      <c r="LR119" s="49"/>
      <c r="LS119" s="49"/>
      <c r="LT119" s="49"/>
      <c r="LU119" s="49"/>
      <c r="LV119" s="49"/>
      <c r="LW119" s="49"/>
      <c r="LX119" s="49"/>
      <c r="LY119" s="49"/>
      <c r="LZ119" s="49"/>
      <c r="MA119" s="49"/>
      <c r="MB119" s="49"/>
      <c r="MC119" s="49"/>
      <c r="MD119" s="49"/>
      <c r="ME119" s="49"/>
      <c r="MF119" s="49"/>
      <c r="MG119" s="49"/>
      <c r="MH119" s="49"/>
      <c r="MI119" s="49"/>
      <c r="MJ119" s="49"/>
      <c r="MK119" s="49"/>
      <c r="ML119" s="49"/>
      <c r="MM119" s="49"/>
      <c r="MN119" s="49"/>
      <c r="MO119" s="49"/>
      <c r="MP119" s="49"/>
      <c r="MQ119" s="49"/>
      <c r="MR119" s="49"/>
      <c r="MS119" s="49"/>
      <c r="MT119" s="49"/>
      <c r="MU119" s="49"/>
      <c r="MV119" s="49"/>
      <c r="MW119" s="49"/>
      <c r="MX119" s="49"/>
      <c r="MY119" s="49"/>
      <c r="MZ119" s="49"/>
      <c r="NA119" s="49"/>
      <c r="NB119" s="49"/>
      <c r="NC119" s="49"/>
      <c r="ND119" s="49"/>
      <c r="NE119" s="49"/>
      <c r="NF119" s="49"/>
      <c r="NG119" s="49"/>
      <c r="NH119" s="49"/>
      <c r="NI119" s="49"/>
      <c r="NJ119" s="49"/>
      <c r="NK119" s="49"/>
      <c r="NL119" s="49"/>
      <c r="NM119" s="49"/>
      <c r="NN119" s="49"/>
      <c r="NO119" s="49"/>
      <c r="NP119" s="49"/>
      <c r="NQ119" s="49"/>
      <c r="NR119" s="49"/>
      <c r="NS119" s="49"/>
      <c r="NT119" s="49"/>
      <c r="NU119" s="49"/>
      <c r="NV119" s="49"/>
      <c r="NW119" s="49"/>
      <c r="NX119" s="49"/>
      <c r="NY119" s="49"/>
      <c r="NZ119" s="49"/>
      <c r="OA119" s="49"/>
      <c r="OB119" s="49"/>
      <c r="OC119" s="49"/>
      <c r="OD119" s="49"/>
      <c r="OE119" s="49"/>
      <c r="OF119" s="49"/>
      <c r="OG119" s="49"/>
      <c r="OH119" s="49"/>
      <c r="OI119" s="49"/>
      <c r="OJ119" s="49"/>
      <c r="OK119" s="49"/>
      <c r="OL119" s="49"/>
      <c r="OM119" s="49"/>
      <c r="ON119" s="49"/>
      <c r="OO119" s="49"/>
      <c r="OP119" s="49"/>
      <c r="OQ119" s="49"/>
      <c r="OR119" s="49"/>
      <c r="OS119" s="49"/>
      <c r="OT119" s="49"/>
      <c r="OU119" s="49"/>
      <c r="OV119" s="49"/>
      <c r="OW119" s="49"/>
      <c r="OX119" s="49"/>
      <c r="OY119" s="49"/>
      <c r="OZ119" s="49"/>
      <c r="PA119" s="49"/>
      <c r="PB119" s="49"/>
      <c r="PC119" s="49"/>
      <c r="PD119" s="49"/>
      <c r="PE119" s="49"/>
      <c r="PF119" s="49"/>
      <c r="PG119" s="49"/>
      <c r="PH119" s="49"/>
      <c r="PI119" s="49"/>
      <c r="PJ119" s="49"/>
      <c r="PK119" s="49"/>
      <c r="PL119" s="49"/>
      <c r="PM119" s="49"/>
      <c r="PN119" s="49"/>
      <c r="PO119" s="49"/>
      <c r="PP119" s="49"/>
      <c r="PQ119" s="49"/>
      <c r="PR119" s="49"/>
      <c r="PS119" s="49"/>
      <c r="PT119" s="49"/>
      <c r="PU119" s="49"/>
      <c r="PV119" s="49"/>
      <c r="PW119" s="49"/>
      <c r="PX119" s="49"/>
      <c r="PY119" s="49"/>
      <c r="PZ119" s="49"/>
      <c r="QA119" s="49"/>
      <c r="QB119" s="49"/>
      <c r="QC119" s="49"/>
    </row>
    <row r="120" spans="1:445">
      <c r="A120" s="36" t="s">
        <v>196</v>
      </c>
      <c r="B120" s="33" t="s">
        <v>27</v>
      </c>
      <c r="C120" s="33">
        <v>85</v>
      </c>
      <c r="D120" s="33" t="s">
        <v>40</v>
      </c>
      <c r="E120" s="33">
        <v>120</v>
      </c>
      <c r="F120" s="33">
        <v>705</v>
      </c>
      <c r="G120" s="33">
        <v>60</v>
      </c>
      <c r="H120" s="33">
        <v>72</v>
      </c>
      <c r="I120" s="33">
        <v>87</v>
      </c>
      <c r="J120" s="33">
        <v>87</v>
      </c>
      <c r="K120" s="40">
        <v>87</v>
      </c>
      <c r="L120" s="33">
        <v>87</v>
      </c>
      <c r="M120" s="33">
        <v>87</v>
      </c>
      <c r="N120" s="33">
        <v>87</v>
      </c>
      <c r="O120" s="33">
        <v>87</v>
      </c>
      <c r="P120" s="33">
        <v>84</v>
      </c>
      <c r="Q120" s="33"/>
      <c r="R120" s="33"/>
      <c r="S120" s="33"/>
      <c r="T120" s="20">
        <f t="shared" si="6"/>
        <v>825</v>
      </c>
      <c r="U120" s="20">
        <f t="shared" si="7"/>
        <v>0</v>
      </c>
      <c r="V120" s="34">
        <f t="shared" si="8"/>
        <v>1</v>
      </c>
      <c r="W120" s="37"/>
      <c r="X120" s="35" t="str">
        <f t="shared" si="10"/>
        <v/>
      </c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  <c r="CJ120" s="31"/>
      <c r="CK120" s="31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V120" s="31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  <c r="DW120" s="31"/>
      <c r="DX120" s="31"/>
      <c r="DY120" s="31"/>
      <c r="DZ120" s="31"/>
      <c r="EA120" s="31"/>
      <c r="EB120" s="31"/>
      <c r="EC120" s="31"/>
      <c r="ED120" s="31"/>
      <c r="EE120" s="31"/>
      <c r="EF120" s="31"/>
      <c r="EG120" s="31"/>
      <c r="EH120" s="31"/>
      <c r="EI120" s="31"/>
      <c r="EJ120" s="31"/>
      <c r="EK120" s="31"/>
      <c r="EL120" s="31"/>
      <c r="EM120" s="31"/>
      <c r="EN120" s="31"/>
      <c r="EO120" s="31"/>
      <c r="EP120" s="31"/>
      <c r="EQ120" s="31"/>
      <c r="ER120" s="31"/>
      <c r="ES120" s="31"/>
      <c r="ET120" s="31"/>
      <c r="EU120" s="31"/>
      <c r="EV120" s="31"/>
      <c r="EW120" s="31"/>
      <c r="EX120" s="31"/>
      <c r="EY120" s="31"/>
      <c r="EZ120" s="31"/>
      <c r="FA120" s="31"/>
      <c r="FB120" s="31"/>
      <c r="FC120" s="31"/>
      <c r="FD120" s="31"/>
      <c r="FE120" s="31"/>
      <c r="FF120" s="31"/>
      <c r="FG120" s="31"/>
      <c r="FH120" s="31"/>
      <c r="FI120" s="31"/>
      <c r="FJ120" s="31"/>
      <c r="FK120" s="31"/>
      <c r="FL120" s="31"/>
      <c r="FM120" s="31"/>
      <c r="FN120" s="31"/>
      <c r="FO120" s="31"/>
      <c r="FP120" s="31"/>
      <c r="FQ120" s="31"/>
      <c r="FR120" s="31"/>
      <c r="FS120" s="31"/>
      <c r="FT120" s="31"/>
      <c r="FU120" s="31"/>
      <c r="FV120" s="31"/>
      <c r="FW120" s="31"/>
      <c r="FX120" s="31"/>
      <c r="FY120" s="31"/>
      <c r="FZ120" s="31"/>
      <c r="GA120" s="31"/>
      <c r="GB120" s="31"/>
      <c r="GC120" s="31"/>
      <c r="GD120" s="31"/>
      <c r="GE120" s="31"/>
      <c r="GF120" s="31"/>
      <c r="GG120" s="31"/>
      <c r="GH120" s="31"/>
      <c r="GI120" s="31"/>
      <c r="GJ120" s="31"/>
      <c r="GK120" s="31"/>
      <c r="GL120" s="31"/>
      <c r="GM120" s="31"/>
      <c r="GN120" s="31"/>
      <c r="GO120" s="31"/>
      <c r="GP120" s="31"/>
      <c r="GQ120" s="31"/>
      <c r="GR120" s="31"/>
      <c r="GS120" s="31"/>
      <c r="GT120" s="31"/>
      <c r="GU120" s="31"/>
      <c r="GV120" s="31"/>
      <c r="GW120" s="31"/>
      <c r="GX120" s="31"/>
      <c r="GY120" s="31"/>
      <c r="GZ120" s="31"/>
      <c r="HA120" s="31"/>
      <c r="HB120" s="31"/>
      <c r="HC120" s="31"/>
      <c r="HD120" s="31"/>
      <c r="HE120" s="31"/>
      <c r="HF120" s="31"/>
      <c r="HG120" s="31"/>
      <c r="HH120" s="31"/>
      <c r="HI120" s="31"/>
      <c r="HJ120" s="31"/>
      <c r="HK120" s="31"/>
      <c r="HL120" s="31"/>
      <c r="HM120" s="31"/>
      <c r="HN120" s="31"/>
      <c r="HO120" s="31"/>
      <c r="HP120" s="31"/>
      <c r="HQ120" s="31"/>
      <c r="HR120" s="31"/>
      <c r="HS120" s="31"/>
      <c r="HT120" s="31"/>
      <c r="HU120" s="31"/>
      <c r="HV120" s="31"/>
      <c r="HW120" s="31"/>
      <c r="HX120" s="31"/>
      <c r="HY120" s="31"/>
      <c r="HZ120" s="31"/>
      <c r="IA120" s="31"/>
      <c r="IB120" s="31"/>
      <c r="IC120" s="31"/>
      <c r="ID120" s="31"/>
      <c r="IE120" s="31"/>
      <c r="IF120" s="31"/>
      <c r="IG120" s="31"/>
      <c r="IH120" s="31"/>
      <c r="II120" s="31"/>
      <c r="IJ120" s="31"/>
      <c r="IK120" s="31"/>
      <c r="IL120" s="31"/>
      <c r="IM120" s="31"/>
      <c r="IN120" s="31"/>
      <c r="IO120" s="31"/>
      <c r="IP120" s="31"/>
      <c r="IQ120" s="31"/>
      <c r="IR120" s="31"/>
      <c r="IS120" s="31"/>
      <c r="IT120" s="31"/>
      <c r="IU120" s="31"/>
      <c r="IV120" s="31"/>
      <c r="IW120" s="31"/>
      <c r="IX120" s="31"/>
      <c r="IY120" s="31"/>
      <c r="IZ120" s="31"/>
      <c r="JA120" s="31"/>
      <c r="JB120" s="31"/>
      <c r="JC120" s="31"/>
      <c r="JD120" s="31"/>
      <c r="JE120" s="31"/>
      <c r="JF120" s="31"/>
      <c r="JG120" s="31"/>
      <c r="JH120" s="31"/>
      <c r="JI120" s="31"/>
      <c r="JJ120" s="31"/>
      <c r="JK120" s="31"/>
      <c r="JL120" s="31"/>
      <c r="JM120" s="31"/>
      <c r="JN120" s="31"/>
      <c r="JO120" s="31"/>
      <c r="JP120" s="31"/>
      <c r="JQ120" s="31"/>
      <c r="JR120" s="31"/>
      <c r="JS120" s="31"/>
      <c r="JT120" s="31"/>
      <c r="JU120" s="31"/>
      <c r="JV120" s="31"/>
      <c r="JW120" s="31"/>
      <c r="JX120" s="31"/>
      <c r="JY120" s="31"/>
      <c r="JZ120" s="31"/>
      <c r="KA120" s="31"/>
      <c r="KB120" s="31"/>
      <c r="KC120" s="31"/>
      <c r="KD120" s="31"/>
      <c r="KE120" s="31"/>
      <c r="KF120" s="31"/>
      <c r="KG120" s="31"/>
      <c r="KH120" s="31"/>
      <c r="KI120" s="31"/>
      <c r="KJ120" s="31"/>
      <c r="KK120" s="31"/>
      <c r="KL120" s="31"/>
      <c r="KM120" s="31"/>
      <c r="KN120" s="31"/>
      <c r="KO120" s="31"/>
      <c r="KP120" s="31"/>
      <c r="KQ120" s="31"/>
      <c r="KR120" s="31"/>
      <c r="KS120" s="31"/>
      <c r="KT120" s="31"/>
      <c r="KU120" s="31"/>
      <c r="KV120" s="31"/>
      <c r="KW120" s="31"/>
      <c r="KX120" s="31"/>
      <c r="KY120" s="31"/>
      <c r="KZ120" s="31"/>
      <c r="LA120" s="31"/>
      <c r="LB120" s="31"/>
      <c r="LC120" s="31"/>
      <c r="LD120" s="31"/>
      <c r="LE120" s="31"/>
      <c r="LF120" s="31"/>
      <c r="LG120" s="31"/>
      <c r="LH120" s="31"/>
      <c r="LI120" s="31"/>
      <c r="LJ120" s="31"/>
      <c r="LK120" s="31"/>
      <c r="LL120" s="31"/>
      <c r="LM120" s="31"/>
      <c r="LN120" s="31"/>
      <c r="LO120" s="31"/>
      <c r="LP120" s="31"/>
      <c r="LQ120" s="31"/>
      <c r="LR120" s="31"/>
      <c r="LS120" s="31"/>
      <c r="LT120" s="31"/>
      <c r="LU120" s="31"/>
      <c r="LV120" s="31"/>
      <c r="LW120" s="31"/>
      <c r="LX120" s="31"/>
      <c r="LY120" s="31"/>
      <c r="LZ120" s="31"/>
      <c r="MA120" s="31"/>
      <c r="MB120" s="31"/>
      <c r="MC120" s="31"/>
      <c r="MD120" s="31"/>
      <c r="ME120" s="31"/>
      <c r="MF120" s="31"/>
      <c r="MG120" s="31"/>
      <c r="MH120" s="31"/>
      <c r="MI120" s="31"/>
      <c r="MJ120" s="31"/>
      <c r="MK120" s="31"/>
      <c r="ML120" s="31"/>
      <c r="MM120" s="31"/>
      <c r="MN120" s="31"/>
      <c r="MO120" s="31"/>
      <c r="MP120" s="31"/>
      <c r="MQ120" s="31"/>
      <c r="MR120" s="31"/>
      <c r="MS120" s="31"/>
      <c r="MT120" s="31"/>
      <c r="MU120" s="31"/>
      <c r="MV120" s="31"/>
      <c r="MW120" s="31"/>
      <c r="MX120" s="31"/>
      <c r="MY120" s="31"/>
      <c r="MZ120" s="31"/>
      <c r="NA120" s="31"/>
      <c r="NB120" s="31"/>
      <c r="NC120" s="31"/>
      <c r="ND120" s="31"/>
      <c r="NE120" s="31"/>
      <c r="NF120" s="31"/>
      <c r="NG120" s="31"/>
      <c r="NH120" s="31"/>
      <c r="NI120" s="31"/>
      <c r="NJ120" s="31"/>
      <c r="NK120" s="31"/>
      <c r="NL120" s="31"/>
      <c r="NM120" s="31"/>
      <c r="NN120" s="31"/>
      <c r="NO120" s="31"/>
      <c r="NP120" s="31"/>
      <c r="NQ120" s="31"/>
      <c r="NR120" s="31"/>
      <c r="NS120" s="31"/>
      <c r="NT120" s="31"/>
      <c r="NU120" s="31"/>
      <c r="NV120" s="31"/>
      <c r="NW120" s="31"/>
      <c r="NX120" s="31"/>
      <c r="NY120" s="31"/>
      <c r="NZ120" s="31"/>
      <c r="OA120" s="31"/>
      <c r="OB120" s="31"/>
      <c r="OC120" s="31"/>
      <c r="OD120" s="31"/>
      <c r="OE120" s="31"/>
      <c r="OF120" s="31"/>
      <c r="OG120" s="31"/>
      <c r="OH120" s="31"/>
      <c r="OI120" s="31"/>
      <c r="OJ120" s="31"/>
      <c r="OK120" s="31"/>
      <c r="OL120" s="31"/>
      <c r="OM120" s="31"/>
      <c r="ON120" s="31"/>
      <c r="OO120" s="31"/>
      <c r="OP120" s="31"/>
      <c r="OQ120" s="31"/>
      <c r="OR120" s="31"/>
      <c r="OS120" s="31"/>
      <c r="OT120" s="31"/>
      <c r="OU120" s="31"/>
      <c r="OV120" s="31"/>
      <c r="OW120" s="31"/>
      <c r="OX120" s="31"/>
      <c r="OY120" s="31"/>
      <c r="OZ120" s="31"/>
      <c r="PA120" s="31"/>
      <c r="PB120" s="31"/>
      <c r="PC120" s="31"/>
      <c r="PD120" s="31"/>
      <c r="PE120" s="31"/>
      <c r="PF120" s="31"/>
      <c r="PG120" s="31"/>
      <c r="PH120" s="31"/>
      <c r="PI120" s="31"/>
      <c r="PJ120" s="31"/>
      <c r="PK120" s="31"/>
      <c r="PL120" s="31"/>
      <c r="PM120" s="31"/>
      <c r="PN120" s="31"/>
      <c r="PO120" s="31"/>
      <c r="PP120" s="31"/>
      <c r="PQ120" s="31"/>
      <c r="PR120" s="31"/>
      <c r="PS120" s="31"/>
      <c r="PT120" s="31"/>
      <c r="PU120" s="31"/>
      <c r="PV120" s="31"/>
      <c r="PW120" s="31"/>
      <c r="PX120" s="31"/>
      <c r="PY120" s="31"/>
      <c r="PZ120" s="31"/>
      <c r="QA120" s="31"/>
      <c r="QB120" s="31"/>
      <c r="QC120" s="31"/>
    </row>
    <row r="121" spans="1:445" s="39" customFormat="1" hidden="1">
      <c r="A121" s="36" t="s">
        <v>755</v>
      </c>
      <c r="B121" s="33"/>
      <c r="C121" s="33"/>
      <c r="D121" s="33" t="s">
        <v>33</v>
      </c>
      <c r="E121" s="33"/>
      <c r="F121" s="33">
        <v>449</v>
      </c>
      <c r="G121" s="33"/>
      <c r="H121" s="33"/>
      <c r="I121" s="33"/>
      <c r="J121" s="33"/>
      <c r="K121" s="33"/>
      <c r="L121" s="33"/>
      <c r="M121" s="33"/>
      <c r="N121" s="33"/>
      <c r="O121" s="40"/>
      <c r="P121" s="33"/>
      <c r="Q121" s="33"/>
      <c r="R121" s="33"/>
      <c r="S121" s="33"/>
      <c r="T121" s="20">
        <f t="shared" si="6"/>
        <v>0</v>
      </c>
      <c r="U121" s="20">
        <f t="shared" si="7"/>
        <v>449</v>
      </c>
      <c r="V121" s="34">
        <f t="shared" si="8"/>
        <v>0</v>
      </c>
      <c r="W121" s="37"/>
      <c r="X121" s="35" t="str">
        <f t="shared" si="10"/>
        <v/>
      </c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  <c r="CJ121" s="31"/>
      <c r="CK121" s="31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31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  <c r="DW121" s="31"/>
      <c r="DX121" s="31"/>
      <c r="DY121" s="31"/>
      <c r="DZ121" s="31"/>
      <c r="EA121" s="31"/>
      <c r="EB121" s="31"/>
      <c r="EC121" s="31"/>
      <c r="ED121" s="31"/>
      <c r="EE121" s="31"/>
      <c r="EF121" s="31"/>
      <c r="EG121" s="31"/>
      <c r="EH121" s="31"/>
      <c r="EI121" s="31"/>
      <c r="EJ121" s="31"/>
      <c r="EK121" s="31"/>
      <c r="EL121" s="31"/>
      <c r="EM121" s="31"/>
      <c r="EN121" s="31"/>
      <c r="EO121" s="31"/>
      <c r="EP121" s="31"/>
      <c r="EQ121" s="31"/>
      <c r="ER121" s="31"/>
      <c r="ES121" s="31"/>
      <c r="ET121" s="31"/>
      <c r="EU121" s="31"/>
      <c r="EV121" s="31"/>
      <c r="EW121" s="31"/>
      <c r="EX121" s="31"/>
      <c r="EY121" s="31"/>
      <c r="EZ121" s="31"/>
      <c r="FA121" s="31"/>
      <c r="FB121" s="31"/>
      <c r="FC121" s="31"/>
      <c r="FD121" s="31"/>
      <c r="FE121" s="31"/>
      <c r="FF121" s="31"/>
      <c r="FG121" s="31"/>
      <c r="FH121" s="31"/>
      <c r="FI121" s="31"/>
      <c r="FJ121" s="31"/>
      <c r="FK121" s="31"/>
      <c r="FL121" s="31"/>
      <c r="FM121" s="31"/>
      <c r="FN121" s="31"/>
      <c r="FO121" s="31"/>
      <c r="FP121" s="31"/>
      <c r="FQ121" s="31"/>
      <c r="FR121" s="31"/>
      <c r="FS121" s="31"/>
      <c r="FT121" s="31"/>
      <c r="FU121" s="31"/>
      <c r="FV121" s="31"/>
      <c r="FW121" s="31"/>
      <c r="FX121" s="31"/>
      <c r="FY121" s="31"/>
      <c r="FZ121" s="31"/>
      <c r="GA121" s="31"/>
      <c r="GB121" s="31"/>
      <c r="GC121" s="31"/>
      <c r="GD121" s="31"/>
      <c r="GE121" s="31"/>
      <c r="GF121" s="31"/>
      <c r="GG121" s="31"/>
      <c r="GH121" s="31"/>
      <c r="GI121" s="31"/>
      <c r="GJ121" s="31"/>
      <c r="GK121" s="31"/>
      <c r="GL121" s="31"/>
      <c r="GM121" s="31"/>
      <c r="GN121" s="31"/>
      <c r="GO121" s="31"/>
      <c r="GP121" s="31"/>
      <c r="GQ121" s="31"/>
      <c r="GR121" s="31"/>
      <c r="GS121" s="31"/>
      <c r="GT121" s="31"/>
      <c r="GU121" s="31"/>
      <c r="GV121" s="31"/>
      <c r="GW121" s="31"/>
      <c r="GX121" s="31"/>
      <c r="GY121" s="31"/>
      <c r="GZ121" s="31"/>
      <c r="HA121" s="31"/>
      <c r="HB121" s="31"/>
      <c r="HC121" s="31"/>
      <c r="HD121" s="31"/>
      <c r="HE121" s="31"/>
      <c r="HF121" s="31"/>
      <c r="HG121" s="31"/>
      <c r="HH121" s="31"/>
      <c r="HI121" s="31"/>
      <c r="HJ121" s="31"/>
      <c r="HK121" s="31"/>
      <c r="HL121" s="31"/>
      <c r="HM121" s="31"/>
      <c r="HN121" s="31"/>
      <c r="HO121" s="31"/>
      <c r="HP121" s="31"/>
      <c r="HQ121" s="31"/>
      <c r="HR121" s="31"/>
      <c r="HS121" s="31"/>
      <c r="HT121" s="31"/>
      <c r="HU121" s="31"/>
      <c r="HV121" s="31"/>
      <c r="HW121" s="31"/>
      <c r="HX121" s="31"/>
      <c r="HY121" s="31"/>
      <c r="HZ121" s="31"/>
      <c r="IA121" s="31"/>
      <c r="IB121" s="31"/>
      <c r="IC121" s="31"/>
      <c r="ID121" s="31"/>
      <c r="IE121" s="31"/>
      <c r="IF121" s="31"/>
      <c r="IG121" s="31"/>
      <c r="IH121" s="31"/>
      <c r="II121" s="31"/>
      <c r="IJ121" s="31"/>
      <c r="IK121" s="31"/>
      <c r="IL121" s="31"/>
      <c r="IM121" s="31"/>
      <c r="IN121" s="31"/>
      <c r="IO121" s="31"/>
      <c r="IP121" s="31"/>
      <c r="IQ121" s="31"/>
      <c r="IR121" s="31"/>
      <c r="IS121" s="31"/>
      <c r="IT121" s="31"/>
      <c r="IU121" s="31"/>
      <c r="IV121" s="31"/>
      <c r="IW121" s="31"/>
      <c r="IX121" s="31"/>
      <c r="IY121" s="31"/>
      <c r="IZ121" s="31"/>
      <c r="JA121" s="31"/>
      <c r="JB121" s="31"/>
      <c r="JC121" s="31"/>
      <c r="JD121" s="31"/>
      <c r="JE121" s="31"/>
      <c r="JF121" s="31"/>
      <c r="JG121" s="31"/>
      <c r="JH121" s="31"/>
      <c r="JI121" s="31"/>
      <c r="JJ121" s="31"/>
      <c r="JK121" s="31"/>
      <c r="JL121" s="31"/>
      <c r="JM121" s="31"/>
      <c r="JN121" s="31"/>
      <c r="JO121" s="31"/>
      <c r="JP121" s="31"/>
      <c r="JQ121" s="31"/>
      <c r="JR121" s="31"/>
      <c r="JS121" s="31"/>
      <c r="JT121" s="31"/>
      <c r="JU121" s="31"/>
      <c r="JV121" s="31"/>
      <c r="JW121" s="31"/>
      <c r="JX121" s="31"/>
      <c r="JY121" s="31"/>
      <c r="JZ121" s="31"/>
      <c r="KA121" s="31"/>
      <c r="KB121" s="31"/>
      <c r="KC121" s="31"/>
      <c r="KD121" s="31"/>
      <c r="KE121" s="31"/>
      <c r="KF121" s="31"/>
      <c r="KG121" s="31"/>
      <c r="KH121" s="31"/>
      <c r="KI121" s="31"/>
      <c r="KJ121" s="31"/>
      <c r="KK121" s="31"/>
      <c r="KL121" s="31"/>
      <c r="KM121" s="31"/>
      <c r="KN121" s="31"/>
      <c r="KO121" s="31"/>
      <c r="KP121" s="31"/>
      <c r="KQ121" s="31"/>
      <c r="KR121" s="31"/>
      <c r="KS121" s="31"/>
      <c r="KT121" s="31"/>
      <c r="KU121" s="31"/>
      <c r="KV121" s="31"/>
      <c r="KW121" s="31"/>
      <c r="KX121" s="31"/>
      <c r="KY121" s="31"/>
      <c r="KZ121" s="31"/>
      <c r="LA121" s="31"/>
      <c r="LB121" s="31"/>
      <c r="LC121" s="31"/>
      <c r="LD121" s="31"/>
      <c r="LE121" s="31"/>
      <c r="LF121" s="31"/>
      <c r="LG121" s="31"/>
      <c r="LH121" s="31"/>
      <c r="LI121" s="31"/>
      <c r="LJ121" s="31"/>
      <c r="LK121" s="31"/>
      <c r="LL121" s="31"/>
      <c r="LM121" s="31"/>
      <c r="LN121" s="31"/>
      <c r="LO121" s="31"/>
      <c r="LP121" s="31"/>
      <c r="LQ121" s="31"/>
      <c r="LR121" s="31"/>
      <c r="LS121" s="31"/>
      <c r="LT121" s="31"/>
      <c r="LU121" s="31"/>
      <c r="LV121" s="31"/>
      <c r="LW121" s="31"/>
      <c r="LX121" s="31"/>
      <c r="LY121" s="31"/>
      <c r="LZ121" s="31"/>
      <c r="MA121" s="31"/>
      <c r="MB121" s="31"/>
      <c r="MC121" s="31"/>
      <c r="MD121" s="31"/>
      <c r="ME121" s="31"/>
      <c r="MF121" s="31"/>
      <c r="MG121" s="31"/>
      <c r="MH121" s="31"/>
      <c r="MI121" s="31"/>
      <c r="MJ121" s="31"/>
      <c r="MK121" s="31"/>
      <c r="ML121" s="31"/>
      <c r="MM121" s="31"/>
      <c r="MN121" s="31"/>
      <c r="MO121" s="31"/>
      <c r="MP121" s="31"/>
      <c r="MQ121" s="31"/>
      <c r="MR121" s="31"/>
      <c r="MS121" s="31"/>
      <c r="MT121" s="31"/>
      <c r="MU121" s="31"/>
      <c r="MV121" s="31"/>
      <c r="MW121" s="31"/>
      <c r="MX121" s="31"/>
      <c r="MY121" s="31"/>
      <c r="MZ121" s="31"/>
      <c r="NA121" s="31"/>
      <c r="NB121" s="31"/>
      <c r="NC121" s="31"/>
      <c r="ND121" s="31"/>
      <c r="NE121" s="31"/>
      <c r="NF121" s="31"/>
      <c r="NG121" s="31"/>
      <c r="NH121" s="31"/>
      <c r="NI121" s="31"/>
      <c r="NJ121" s="31"/>
      <c r="NK121" s="31"/>
      <c r="NL121" s="31"/>
      <c r="NM121" s="31"/>
      <c r="NN121" s="31"/>
      <c r="NO121" s="31"/>
      <c r="NP121" s="31"/>
      <c r="NQ121" s="31"/>
      <c r="NR121" s="31"/>
      <c r="NS121" s="31"/>
      <c r="NT121" s="31"/>
      <c r="NU121" s="31"/>
      <c r="NV121" s="31"/>
      <c r="NW121" s="31"/>
      <c r="NX121" s="31"/>
      <c r="NY121" s="31"/>
      <c r="NZ121" s="31"/>
      <c r="OA121" s="31"/>
      <c r="OB121" s="31"/>
      <c r="OC121" s="31"/>
      <c r="OD121" s="31"/>
      <c r="OE121" s="31"/>
      <c r="OF121" s="31"/>
      <c r="OG121" s="31"/>
      <c r="OH121" s="31"/>
      <c r="OI121" s="31"/>
      <c r="OJ121" s="31"/>
      <c r="OK121" s="31"/>
      <c r="OL121" s="31"/>
      <c r="OM121" s="31"/>
      <c r="ON121" s="31"/>
      <c r="OO121" s="31"/>
      <c r="OP121" s="31"/>
      <c r="OQ121" s="31"/>
      <c r="OR121" s="31"/>
      <c r="OS121" s="31"/>
      <c r="OT121" s="31"/>
      <c r="OU121" s="31"/>
      <c r="OV121" s="31"/>
      <c r="OW121" s="31"/>
      <c r="OX121" s="31"/>
      <c r="OY121" s="31"/>
      <c r="OZ121" s="31"/>
      <c r="PA121" s="31"/>
      <c r="PB121" s="31"/>
      <c r="PC121" s="31"/>
      <c r="PD121" s="31"/>
      <c r="PE121" s="31"/>
      <c r="PF121" s="31"/>
      <c r="PG121" s="31"/>
      <c r="PH121" s="31"/>
      <c r="PI121" s="31"/>
      <c r="PJ121" s="31"/>
      <c r="PK121" s="31"/>
      <c r="PL121" s="31"/>
      <c r="PM121" s="31"/>
      <c r="PN121" s="31"/>
      <c r="PO121" s="31"/>
      <c r="PP121" s="31"/>
      <c r="PQ121" s="31"/>
      <c r="PR121" s="31"/>
      <c r="PS121" s="31"/>
      <c r="PT121" s="31"/>
      <c r="PU121" s="31"/>
      <c r="PV121" s="31"/>
      <c r="PW121" s="31"/>
      <c r="PX121" s="31"/>
      <c r="PY121" s="31"/>
      <c r="PZ121" s="31"/>
      <c r="QA121" s="31"/>
      <c r="QB121" s="31"/>
      <c r="QC121" s="31"/>
    </row>
    <row r="122" spans="1:445">
      <c r="A122" s="36" t="s">
        <v>198</v>
      </c>
      <c r="B122" s="33" t="s">
        <v>27</v>
      </c>
      <c r="C122" s="33">
        <v>92</v>
      </c>
      <c r="D122" s="33" t="s">
        <v>129</v>
      </c>
      <c r="E122" s="33"/>
      <c r="F122" s="33">
        <v>1145</v>
      </c>
      <c r="G122" s="33">
        <v>65</v>
      </c>
      <c r="H122" s="33">
        <v>108</v>
      </c>
      <c r="I122" s="33">
        <v>108</v>
      </c>
      <c r="J122" s="33">
        <v>108</v>
      </c>
      <c r="K122" s="33">
        <v>108</v>
      </c>
      <c r="L122" s="33">
        <v>108</v>
      </c>
      <c r="M122" s="33">
        <v>108</v>
      </c>
      <c r="N122" s="33">
        <v>108</v>
      </c>
      <c r="O122" s="33">
        <v>108</v>
      </c>
      <c r="P122" s="33">
        <v>108</v>
      </c>
      <c r="Q122" s="33">
        <v>108</v>
      </c>
      <c r="R122" s="33"/>
      <c r="S122" s="33"/>
      <c r="T122" s="20">
        <f t="shared" si="6"/>
        <v>1145</v>
      </c>
      <c r="U122" s="20">
        <f t="shared" si="7"/>
        <v>0</v>
      </c>
      <c r="V122" s="34">
        <f t="shared" si="8"/>
        <v>1</v>
      </c>
      <c r="X122" s="35" t="str">
        <f t="shared" si="10"/>
        <v/>
      </c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31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  <c r="DW122" s="31"/>
      <c r="DX122" s="31"/>
      <c r="DY122" s="31"/>
      <c r="DZ122" s="31"/>
      <c r="EA122" s="31"/>
      <c r="EB122" s="31"/>
      <c r="EC122" s="31"/>
      <c r="ED122" s="31"/>
      <c r="EE122" s="31"/>
      <c r="EF122" s="31"/>
      <c r="EG122" s="31"/>
      <c r="EH122" s="31"/>
      <c r="EI122" s="31"/>
      <c r="EJ122" s="31"/>
      <c r="EK122" s="31"/>
      <c r="EL122" s="31"/>
      <c r="EM122" s="31"/>
      <c r="EN122" s="31"/>
      <c r="EO122" s="31"/>
      <c r="EP122" s="31"/>
      <c r="EQ122" s="31"/>
      <c r="ER122" s="31"/>
      <c r="ES122" s="31"/>
      <c r="ET122" s="31"/>
      <c r="EU122" s="31"/>
      <c r="EV122" s="31"/>
      <c r="EW122" s="31"/>
      <c r="EX122" s="31"/>
      <c r="EY122" s="31"/>
      <c r="EZ122" s="31"/>
      <c r="FA122" s="31"/>
      <c r="FB122" s="31"/>
      <c r="FC122" s="31"/>
      <c r="FD122" s="31"/>
      <c r="FE122" s="31"/>
      <c r="FF122" s="31"/>
      <c r="FG122" s="31"/>
      <c r="FH122" s="31"/>
      <c r="FI122" s="31"/>
      <c r="FJ122" s="31"/>
      <c r="FK122" s="31"/>
      <c r="FL122" s="31"/>
      <c r="FM122" s="31"/>
      <c r="FN122" s="31"/>
      <c r="FO122" s="31"/>
      <c r="FP122" s="31"/>
      <c r="FQ122" s="31"/>
      <c r="FR122" s="31"/>
      <c r="FS122" s="31"/>
      <c r="FT122" s="31"/>
      <c r="FU122" s="31"/>
      <c r="FV122" s="31"/>
      <c r="FW122" s="31"/>
      <c r="FX122" s="31"/>
      <c r="FY122" s="31"/>
      <c r="FZ122" s="31"/>
      <c r="GA122" s="31"/>
      <c r="GB122" s="31"/>
      <c r="GC122" s="31"/>
      <c r="GD122" s="31"/>
      <c r="GE122" s="31"/>
      <c r="GF122" s="31"/>
      <c r="GG122" s="31"/>
      <c r="GH122" s="31"/>
      <c r="GI122" s="31"/>
      <c r="GJ122" s="31"/>
      <c r="GK122" s="31"/>
      <c r="GL122" s="31"/>
      <c r="GM122" s="31"/>
      <c r="GN122" s="31"/>
      <c r="GO122" s="31"/>
      <c r="GP122" s="31"/>
      <c r="GQ122" s="31"/>
      <c r="GR122" s="31"/>
      <c r="GS122" s="31"/>
      <c r="GT122" s="31"/>
      <c r="GU122" s="31"/>
      <c r="GV122" s="31"/>
      <c r="GW122" s="31"/>
      <c r="GX122" s="31"/>
      <c r="GY122" s="31"/>
      <c r="GZ122" s="31"/>
      <c r="HA122" s="31"/>
      <c r="HB122" s="31"/>
      <c r="HC122" s="31"/>
      <c r="HD122" s="31"/>
      <c r="HE122" s="31"/>
      <c r="HF122" s="31"/>
      <c r="HG122" s="31"/>
      <c r="HH122" s="31"/>
      <c r="HI122" s="31"/>
      <c r="HJ122" s="31"/>
      <c r="HK122" s="31"/>
      <c r="HL122" s="31"/>
      <c r="HM122" s="31"/>
      <c r="HN122" s="31"/>
      <c r="HO122" s="31"/>
      <c r="HP122" s="31"/>
      <c r="HQ122" s="31"/>
      <c r="HR122" s="31"/>
      <c r="HS122" s="31"/>
      <c r="HT122" s="31"/>
      <c r="HU122" s="31"/>
      <c r="HV122" s="31"/>
      <c r="HW122" s="31"/>
      <c r="HX122" s="31"/>
      <c r="HY122" s="31"/>
      <c r="HZ122" s="31"/>
      <c r="IA122" s="31"/>
      <c r="IB122" s="31"/>
      <c r="IC122" s="31"/>
      <c r="ID122" s="31"/>
      <c r="IE122" s="31"/>
      <c r="IF122" s="31"/>
      <c r="IG122" s="31"/>
      <c r="IH122" s="31"/>
      <c r="II122" s="31"/>
      <c r="IJ122" s="31"/>
      <c r="IK122" s="31"/>
      <c r="IL122" s="31"/>
      <c r="IM122" s="31"/>
      <c r="IN122" s="31"/>
      <c r="IO122" s="31"/>
      <c r="IP122" s="31"/>
      <c r="IQ122" s="31"/>
      <c r="IR122" s="31"/>
      <c r="IS122" s="31"/>
      <c r="IT122" s="31"/>
      <c r="IU122" s="31"/>
      <c r="IV122" s="31"/>
      <c r="IW122" s="31"/>
      <c r="IX122" s="31"/>
      <c r="IY122" s="31"/>
      <c r="IZ122" s="31"/>
      <c r="JA122" s="31"/>
      <c r="JB122" s="31"/>
      <c r="JC122" s="31"/>
      <c r="JD122" s="31"/>
      <c r="JE122" s="31"/>
      <c r="JF122" s="31"/>
      <c r="JG122" s="31"/>
      <c r="JH122" s="31"/>
      <c r="JI122" s="31"/>
      <c r="JJ122" s="31"/>
      <c r="JK122" s="31"/>
      <c r="JL122" s="31"/>
      <c r="JM122" s="31"/>
      <c r="JN122" s="31"/>
      <c r="JO122" s="31"/>
      <c r="JP122" s="31"/>
      <c r="JQ122" s="31"/>
      <c r="JR122" s="31"/>
      <c r="JS122" s="31"/>
      <c r="JT122" s="31"/>
      <c r="JU122" s="31"/>
      <c r="JV122" s="31"/>
      <c r="JW122" s="31"/>
      <c r="JX122" s="31"/>
      <c r="JY122" s="31"/>
      <c r="JZ122" s="31"/>
      <c r="KA122" s="31"/>
      <c r="KB122" s="31"/>
      <c r="KC122" s="31"/>
      <c r="KD122" s="31"/>
      <c r="KE122" s="31"/>
      <c r="KF122" s="31"/>
      <c r="KG122" s="31"/>
      <c r="KH122" s="31"/>
      <c r="KI122" s="31"/>
      <c r="KJ122" s="31"/>
      <c r="KK122" s="31"/>
      <c r="KL122" s="31"/>
      <c r="KM122" s="31"/>
      <c r="KN122" s="31"/>
      <c r="KO122" s="31"/>
      <c r="KP122" s="31"/>
      <c r="KQ122" s="31"/>
      <c r="KR122" s="31"/>
      <c r="KS122" s="31"/>
      <c r="KT122" s="31"/>
      <c r="KU122" s="31"/>
      <c r="KV122" s="31"/>
      <c r="KW122" s="31"/>
      <c r="KX122" s="31"/>
      <c r="KY122" s="31"/>
      <c r="KZ122" s="31"/>
      <c r="LA122" s="31"/>
      <c r="LB122" s="31"/>
      <c r="LC122" s="31"/>
      <c r="LD122" s="31"/>
      <c r="LE122" s="31"/>
      <c r="LF122" s="31"/>
      <c r="LG122" s="31"/>
      <c r="LH122" s="31"/>
      <c r="LI122" s="31"/>
      <c r="LJ122" s="31"/>
      <c r="LK122" s="31"/>
      <c r="LL122" s="31"/>
      <c r="LM122" s="31"/>
      <c r="LN122" s="31"/>
      <c r="LO122" s="31"/>
      <c r="LP122" s="31"/>
      <c r="LQ122" s="31"/>
      <c r="LR122" s="31"/>
      <c r="LS122" s="31"/>
      <c r="LT122" s="31"/>
      <c r="LU122" s="31"/>
      <c r="LV122" s="31"/>
      <c r="LW122" s="31"/>
      <c r="LX122" s="31"/>
      <c r="LY122" s="31"/>
      <c r="LZ122" s="31"/>
      <c r="MA122" s="31"/>
      <c r="MB122" s="31"/>
      <c r="MC122" s="31"/>
      <c r="MD122" s="31"/>
      <c r="ME122" s="31"/>
      <c r="MF122" s="31"/>
      <c r="MG122" s="31"/>
      <c r="MH122" s="31"/>
      <c r="MI122" s="31"/>
      <c r="MJ122" s="31"/>
      <c r="MK122" s="31"/>
      <c r="ML122" s="31"/>
      <c r="MM122" s="31"/>
      <c r="MN122" s="31"/>
      <c r="MO122" s="31"/>
      <c r="MP122" s="31"/>
      <c r="MQ122" s="31"/>
      <c r="MR122" s="31"/>
      <c r="MS122" s="31"/>
      <c r="MT122" s="31"/>
      <c r="MU122" s="31"/>
      <c r="MV122" s="31"/>
      <c r="MW122" s="31"/>
      <c r="MX122" s="31"/>
      <c r="MY122" s="31"/>
      <c r="MZ122" s="31"/>
      <c r="NA122" s="31"/>
      <c r="NB122" s="31"/>
      <c r="NC122" s="31"/>
      <c r="ND122" s="31"/>
      <c r="NE122" s="31"/>
      <c r="NF122" s="31"/>
      <c r="NG122" s="31"/>
      <c r="NH122" s="31"/>
      <c r="NI122" s="31"/>
      <c r="NJ122" s="31"/>
      <c r="NK122" s="31"/>
      <c r="NL122" s="31"/>
      <c r="NM122" s="31"/>
      <c r="NN122" s="31"/>
      <c r="NO122" s="31"/>
      <c r="NP122" s="31"/>
      <c r="NQ122" s="31"/>
      <c r="NR122" s="31"/>
      <c r="NS122" s="31"/>
      <c r="NT122" s="31"/>
      <c r="NU122" s="31"/>
      <c r="NV122" s="31"/>
      <c r="NW122" s="31"/>
      <c r="NX122" s="31"/>
      <c r="NY122" s="31"/>
      <c r="NZ122" s="31"/>
      <c r="OA122" s="31"/>
      <c r="OB122" s="31"/>
      <c r="OC122" s="31"/>
      <c r="OD122" s="31"/>
      <c r="OE122" s="31"/>
      <c r="OF122" s="31"/>
      <c r="OG122" s="31"/>
      <c r="OH122" s="31"/>
      <c r="OI122" s="31"/>
      <c r="OJ122" s="31"/>
      <c r="OK122" s="31"/>
      <c r="OL122" s="31"/>
      <c r="OM122" s="31"/>
      <c r="ON122" s="31"/>
      <c r="OO122" s="31"/>
      <c r="OP122" s="31"/>
      <c r="OQ122" s="31"/>
      <c r="OR122" s="31"/>
      <c r="OS122" s="31"/>
      <c r="OT122" s="31"/>
      <c r="OU122" s="31"/>
      <c r="OV122" s="31"/>
      <c r="OW122" s="31"/>
      <c r="OX122" s="31"/>
      <c r="OY122" s="31"/>
      <c r="OZ122" s="31"/>
      <c r="PA122" s="31"/>
      <c r="PB122" s="31"/>
      <c r="PC122" s="31"/>
      <c r="PD122" s="31"/>
      <c r="PE122" s="31"/>
      <c r="PF122" s="31"/>
      <c r="PG122" s="31"/>
      <c r="PH122" s="31"/>
      <c r="PI122" s="31"/>
      <c r="PJ122" s="31"/>
      <c r="PK122" s="31"/>
      <c r="PL122" s="31"/>
      <c r="PM122" s="31"/>
      <c r="PN122" s="31"/>
      <c r="PO122" s="31"/>
      <c r="PP122" s="31"/>
      <c r="PQ122" s="31"/>
      <c r="PR122" s="31"/>
      <c r="PS122" s="31"/>
      <c r="PT122" s="31"/>
      <c r="PU122" s="31"/>
      <c r="PV122" s="31"/>
      <c r="PW122" s="31"/>
      <c r="PX122" s="31"/>
      <c r="PY122" s="31"/>
      <c r="PZ122" s="31"/>
      <c r="QA122" s="31"/>
      <c r="QB122" s="31"/>
      <c r="QC122" s="31"/>
    </row>
    <row r="123" spans="1:445">
      <c r="A123" s="36" t="s">
        <v>198</v>
      </c>
      <c r="B123" s="33"/>
      <c r="C123" s="33"/>
      <c r="D123" s="33" t="s">
        <v>92</v>
      </c>
      <c r="E123" s="33"/>
      <c r="F123" s="33">
        <v>600</v>
      </c>
      <c r="G123" s="33">
        <v>55</v>
      </c>
      <c r="H123" s="33">
        <v>55</v>
      </c>
      <c r="I123" s="33">
        <v>55</v>
      </c>
      <c r="J123" s="33">
        <v>55</v>
      </c>
      <c r="K123" s="33">
        <v>55</v>
      </c>
      <c r="L123" s="33">
        <v>55</v>
      </c>
      <c r="M123" s="33">
        <v>55</v>
      </c>
      <c r="N123" s="33">
        <v>55</v>
      </c>
      <c r="O123" s="33">
        <v>62</v>
      </c>
      <c r="P123" s="33">
        <v>62</v>
      </c>
      <c r="Q123" s="33">
        <v>36</v>
      </c>
      <c r="R123" s="33"/>
      <c r="S123" s="33"/>
      <c r="T123" s="20">
        <f t="shared" si="6"/>
        <v>600</v>
      </c>
      <c r="U123" s="20">
        <f t="shared" si="7"/>
        <v>0</v>
      </c>
      <c r="V123" s="34">
        <f t="shared" si="8"/>
        <v>1</v>
      </c>
      <c r="W123" s="37"/>
      <c r="X123" s="35" t="str">
        <f t="shared" si="10"/>
        <v/>
      </c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  <c r="DW123" s="31"/>
      <c r="DX123" s="31"/>
      <c r="DY123" s="31"/>
      <c r="DZ123" s="31"/>
      <c r="EA123" s="31"/>
      <c r="EB123" s="31"/>
      <c r="EC123" s="31"/>
      <c r="ED123" s="31"/>
      <c r="EE123" s="31"/>
      <c r="EF123" s="31"/>
      <c r="EG123" s="31"/>
      <c r="EH123" s="31"/>
      <c r="EI123" s="31"/>
      <c r="EJ123" s="31"/>
      <c r="EK123" s="31"/>
      <c r="EL123" s="31"/>
      <c r="EM123" s="31"/>
      <c r="EN123" s="31"/>
      <c r="EO123" s="31"/>
      <c r="EP123" s="31"/>
      <c r="EQ123" s="31"/>
      <c r="ER123" s="31"/>
      <c r="ES123" s="31"/>
      <c r="ET123" s="31"/>
      <c r="EU123" s="31"/>
      <c r="EV123" s="31"/>
      <c r="EW123" s="31"/>
      <c r="EX123" s="31"/>
      <c r="EY123" s="31"/>
      <c r="EZ123" s="31"/>
      <c r="FA123" s="31"/>
      <c r="FB123" s="31"/>
      <c r="FC123" s="31"/>
      <c r="FD123" s="31"/>
      <c r="FE123" s="31"/>
      <c r="FF123" s="31"/>
      <c r="FG123" s="31"/>
      <c r="FH123" s="31"/>
      <c r="FI123" s="31"/>
      <c r="FJ123" s="31"/>
      <c r="FK123" s="31"/>
      <c r="FL123" s="31"/>
      <c r="FM123" s="31"/>
      <c r="FN123" s="31"/>
      <c r="FO123" s="31"/>
      <c r="FP123" s="31"/>
      <c r="FQ123" s="31"/>
      <c r="FR123" s="31"/>
      <c r="FS123" s="31"/>
      <c r="FT123" s="31"/>
      <c r="FU123" s="31"/>
      <c r="FV123" s="31"/>
      <c r="FW123" s="31"/>
      <c r="FX123" s="31"/>
      <c r="FY123" s="31"/>
      <c r="FZ123" s="31"/>
      <c r="GA123" s="31"/>
      <c r="GB123" s="31"/>
      <c r="GC123" s="31"/>
      <c r="GD123" s="31"/>
      <c r="GE123" s="31"/>
      <c r="GF123" s="31"/>
      <c r="GG123" s="31"/>
      <c r="GH123" s="31"/>
      <c r="GI123" s="31"/>
      <c r="GJ123" s="31"/>
      <c r="GK123" s="31"/>
      <c r="GL123" s="31"/>
      <c r="GM123" s="31"/>
      <c r="GN123" s="31"/>
      <c r="GO123" s="31"/>
      <c r="GP123" s="31"/>
      <c r="GQ123" s="31"/>
      <c r="GR123" s="31"/>
      <c r="GS123" s="31"/>
      <c r="GT123" s="31"/>
      <c r="GU123" s="31"/>
      <c r="GV123" s="31"/>
      <c r="GW123" s="31"/>
      <c r="GX123" s="31"/>
      <c r="GY123" s="31"/>
      <c r="GZ123" s="31"/>
      <c r="HA123" s="31"/>
      <c r="HB123" s="31"/>
      <c r="HC123" s="31"/>
      <c r="HD123" s="31"/>
      <c r="HE123" s="31"/>
      <c r="HF123" s="31"/>
      <c r="HG123" s="31"/>
      <c r="HH123" s="31"/>
      <c r="HI123" s="31"/>
      <c r="HJ123" s="31"/>
      <c r="HK123" s="31"/>
      <c r="HL123" s="31"/>
      <c r="HM123" s="31"/>
      <c r="HN123" s="31"/>
      <c r="HO123" s="31"/>
      <c r="HP123" s="31"/>
      <c r="HQ123" s="31"/>
      <c r="HR123" s="31"/>
      <c r="HS123" s="31"/>
      <c r="HT123" s="31"/>
      <c r="HU123" s="31"/>
      <c r="HV123" s="31"/>
      <c r="HW123" s="31"/>
      <c r="HX123" s="31"/>
      <c r="HY123" s="31"/>
      <c r="HZ123" s="31"/>
      <c r="IA123" s="31"/>
      <c r="IB123" s="31"/>
      <c r="IC123" s="31"/>
      <c r="ID123" s="31"/>
      <c r="IE123" s="31"/>
      <c r="IF123" s="31"/>
      <c r="IG123" s="31"/>
      <c r="IH123" s="31"/>
      <c r="II123" s="31"/>
      <c r="IJ123" s="31"/>
      <c r="IK123" s="31"/>
      <c r="IL123" s="31"/>
      <c r="IM123" s="31"/>
      <c r="IN123" s="31"/>
      <c r="IO123" s="31"/>
      <c r="IP123" s="31"/>
      <c r="IQ123" s="31"/>
      <c r="IR123" s="31"/>
      <c r="IS123" s="31"/>
      <c r="IT123" s="31"/>
      <c r="IU123" s="31"/>
      <c r="IV123" s="31"/>
      <c r="IW123" s="31"/>
      <c r="IX123" s="31"/>
      <c r="IY123" s="31"/>
      <c r="IZ123" s="31"/>
      <c r="JA123" s="31"/>
      <c r="JB123" s="31"/>
      <c r="JC123" s="31"/>
      <c r="JD123" s="31"/>
      <c r="JE123" s="31"/>
      <c r="JF123" s="31"/>
      <c r="JG123" s="31"/>
      <c r="JH123" s="31"/>
      <c r="JI123" s="31"/>
      <c r="JJ123" s="31"/>
      <c r="JK123" s="31"/>
      <c r="JL123" s="31"/>
      <c r="JM123" s="31"/>
      <c r="JN123" s="31"/>
      <c r="JO123" s="31"/>
      <c r="JP123" s="31"/>
      <c r="JQ123" s="31"/>
      <c r="JR123" s="31"/>
      <c r="JS123" s="31"/>
      <c r="JT123" s="31"/>
      <c r="JU123" s="31"/>
      <c r="JV123" s="31"/>
      <c r="JW123" s="31"/>
      <c r="JX123" s="31"/>
      <c r="JY123" s="31"/>
      <c r="JZ123" s="31"/>
      <c r="KA123" s="31"/>
      <c r="KB123" s="31"/>
      <c r="KC123" s="31"/>
      <c r="KD123" s="31"/>
      <c r="KE123" s="31"/>
      <c r="KF123" s="31"/>
      <c r="KG123" s="31"/>
      <c r="KH123" s="31"/>
      <c r="KI123" s="31"/>
      <c r="KJ123" s="31"/>
      <c r="KK123" s="31"/>
      <c r="KL123" s="31"/>
      <c r="KM123" s="31"/>
      <c r="KN123" s="31"/>
      <c r="KO123" s="31"/>
      <c r="KP123" s="31"/>
      <c r="KQ123" s="31"/>
      <c r="KR123" s="31"/>
      <c r="KS123" s="31"/>
      <c r="KT123" s="31"/>
      <c r="KU123" s="31"/>
      <c r="KV123" s="31"/>
      <c r="KW123" s="31"/>
      <c r="KX123" s="31"/>
      <c r="KY123" s="31"/>
      <c r="KZ123" s="31"/>
      <c r="LA123" s="31"/>
      <c r="LB123" s="31"/>
      <c r="LC123" s="31"/>
      <c r="LD123" s="31"/>
      <c r="LE123" s="31"/>
      <c r="LF123" s="31"/>
      <c r="LG123" s="31"/>
      <c r="LH123" s="31"/>
      <c r="LI123" s="31"/>
      <c r="LJ123" s="31"/>
      <c r="LK123" s="31"/>
      <c r="LL123" s="31"/>
      <c r="LM123" s="31"/>
      <c r="LN123" s="31"/>
      <c r="LO123" s="31"/>
      <c r="LP123" s="31"/>
      <c r="LQ123" s="31"/>
      <c r="LR123" s="31"/>
      <c r="LS123" s="31"/>
      <c r="LT123" s="31"/>
      <c r="LU123" s="31"/>
      <c r="LV123" s="31"/>
      <c r="LW123" s="31"/>
      <c r="LX123" s="31"/>
      <c r="LY123" s="31"/>
      <c r="LZ123" s="31"/>
      <c r="MA123" s="31"/>
      <c r="MB123" s="31"/>
      <c r="MC123" s="31"/>
      <c r="MD123" s="31"/>
      <c r="ME123" s="31"/>
      <c r="MF123" s="31"/>
      <c r="MG123" s="31"/>
      <c r="MH123" s="31"/>
      <c r="MI123" s="31"/>
      <c r="MJ123" s="31"/>
      <c r="MK123" s="31"/>
      <c r="ML123" s="31"/>
      <c r="MM123" s="31"/>
      <c r="MN123" s="31"/>
      <c r="MO123" s="31"/>
      <c r="MP123" s="31"/>
      <c r="MQ123" s="31"/>
      <c r="MR123" s="31"/>
      <c r="MS123" s="31"/>
      <c r="MT123" s="31"/>
      <c r="MU123" s="31"/>
      <c r="MV123" s="31"/>
      <c r="MW123" s="31"/>
      <c r="MX123" s="31"/>
      <c r="MY123" s="31"/>
      <c r="MZ123" s="31"/>
      <c r="NA123" s="31"/>
      <c r="NB123" s="31"/>
      <c r="NC123" s="31"/>
      <c r="ND123" s="31"/>
      <c r="NE123" s="31"/>
      <c r="NF123" s="31"/>
      <c r="NG123" s="31"/>
      <c r="NH123" s="31"/>
      <c r="NI123" s="31"/>
      <c r="NJ123" s="31"/>
      <c r="NK123" s="31"/>
      <c r="NL123" s="31"/>
      <c r="NM123" s="31"/>
      <c r="NN123" s="31"/>
      <c r="NO123" s="31"/>
      <c r="NP123" s="31"/>
      <c r="NQ123" s="31"/>
      <c r="NR123" s="31"/>
      <c r="NS123" s="31"/>
      <c r="NT123" s="31"/>
      <c r="NU123" s="31"/>
      <c r="NV123" s="31"/>
      <c r="NW123" s="31"/>
      <c r="NX123" s="31"/>
      <c r="NY123" s="31"/>
      <c r="NZ123" s="31"/>
      <c r="OA123" s="31"/>
      <c r="OB123" s="31"/>
      <c r="OC123" s="31"/>
      <c r="OD123" s="31"/>
      <c r="OE123" s="31"/>
      <c r="OF123" s="31"/>
      <c r="OG123" s="31"/>
      <c r="OH123" s="31"/>
      <c r="OI123" s="31"/>
      <c r="OJ123" s="31"/>
      <c r="OK123" s="31"/>
      <c r="OL123" s="31"/>
      <c r="OM123" s="31"/>
      <c r="ON123" s="31"/>
      <c r="OO123" s="31"/>
      <c r="OP123" s="31"/>
      <c r="OQ123" s="31"/>
      <c r="OR123" s="31"/>
      <c r="OS123" s="31"/>
      <c r="OT123" s="31"/>
      <c r="OU123" s="31"/>
      <c r="OV123" s="31"/>
      <c r="OW123" s="31"/>
      <c r="OX123" s="31"/>
      <c r="OY123" s="31"/>
      <c r="OZ123" s="31"/>
      <c r="PA123" s="31"/>
      <c r="PB123" s="31"/>
      <c r="PC123" s="31"/>
      <c r="PD123" s="31"/>
      <c r="PE123" s="31"/>
      <c r="PF123" s="31"/>
      <c r="PG123" s="31"/>
      <c r="PH123" s="31"/>
      <c r="PI123" s="31"/>
      <c r="PJ123" s="31"/>
      <c r="PK123" s="31"/>
      <c r="PL123" s="31"/>
      <c r="PM123" s="31"/>
      <c r="PN123" s="31"/>
      <c r="PO123" s="31"/>
      <c r="PP123" s="31"/>
      <c r="PQ123" s="31"/>
      <c r="PR123" s="31"/>
      <c r="PS123" s="31"/>
      <c r="PT123" s="31"/>
      <c r="PU123" s="31"/>
      <c r="PV123" s="31"/>
      <c r="PW123" s="31"/>
      <c r="PX123" s="31"/>
      <c r="PY123" s="31"/>
      <c r="PZ123" s="31"/>
      <c r="QA123" s="31"/>
      <c r="QB123" s="31"/>
      <c r="QC123" s="31"/>
    </row>
    <row r="124" spans="1:445">
      <c r="A124" s="45" t="s">
        <v>819</v>
      </c>
      <c r="B124" s="33" t="s">
        <v>27</v>
      </c>
      <c r="C124" s="46">
        <v>55</v>
      </c>
      <c r="D124" s="46" t="s">
        <v>33</v>
      </c>
      <c r="E124" s="46">
        <v>120</v>
      </c>
      <c r="F124" s="46">
        <v>449</v>
      </c>
      <c r="G124" s="46">
        <v>65</v>
      </c>
      <c r="H124" s="46"/>
      <c r="I124" s="46">
        <v>63</v>
      </c>
      <c r="J124" s="46">
        <v>63</v>
      </c>
      <c r="K124" s="46">
        <v>63</v>
      </c>
      <c r="L124" s="46">
        <v>63</v>
      </c>
      <c r="M124" s="46">
        <v>63</v>
      </c>
      <c r="N124" s="46">
        <v>63</v>
      </c>
      <c r="O124" s="46">
        <v>63</v>
      </c>
      <c r="P124" s="46">
        <v>63</v>
      </c>
      <c r="Q124" s="46"/>
      <c r="R124" s="46"/>
      <c r="S124" s="46"/>
      <c r="T124" s="20">
        <f t="shared" si="6"/>
        <v>569</v>
      </c>
      <c r="U124" s="20">
        <f t="shared" si="7"/>
        <v>0</v>
      </c>
      <c r="V124" s="34">
        <f t="shared" si="8"/>
        <v>1</v>
      </c>
      <c r="W124" s="47"/>
      <c r="X124" s="48" t="str">
        <f t="shared" si="10"/>
        <v/>
      </c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  <c r="DW124" s="31"/>
      <c r="DX124" s="31"/>
      <c r="DY124" s="31"/>
      <c r="DZ124" s="31"/>
      <c r="EA124" s="31"/>
      <c r="EB124" s="31"/>
      <c r="EC124" s="31"/>
      <c r="ED124" s="31"/>
      <c r="EE124" s="31"/>
      <c r="EF124" s="31"/>
      <c r="EG124" s="31"/>
      <c r="EH124" s="31"/>
      <c r="EI124" s="31"/>
      <c r="EJ124" s="31"/>
      <c r="EK124" s="31"/>
      <c r="EL124" s="31"/>
      <c r="EM124" s="31"/>
      <c r="EN124" s="31"/>
      <c r="EO124" s="31"/>
      <c r="EP124" s="31"/>
      <c r="EQ124" s="31"/>
      <c r="ER124" s="31"/>
      <c r="ES124" s="31"/>
      <c r="ET124" s="31"/>
      <c r="EU124" s="31"/>
      <c r="EV124" s="31"/>
      <c r="EW124" s="31"/>
      <c r="EX124" s="31"/>
      <c r="EY124" s="31"/>
      <c r="EZ124" s="31"/>
      <c r="FA124" s="31"/>
      <c r="FB124" s="31"/>
      <c r="FC124" s="31"/>
      <c r="FD124" s="31"/>
      <c r="FE124" s="31"/>
      <c r="FF124" s="31"/>
      <c r="FG124" s="31"/>
      <c r="FH124" s="31"/>
      <c r="FI124" s="31"/>
      <c r="FJ124" s="31"/>
      <c r="FK124" s="31"/>
      <c r="FL124" s="31"/>
      <c r="FM124" s="31"/>
      <c r="FN124" s="31"/>
      <c r="FO124" s="31"/>
      <c r="FP124" s="31"/>
      <c r="FQ124" s="31"/>
      <c r="FR124" s="31"/>
      <c r="FS124" s="31"/>
      <c r="FT124" s="31"/>
      <c r="FU124" s="31"/>
      <c r="FV124" s="31"/>
      <c r="FW124" s="31"/>
      <c r="FX124" s="31"/>
      <c r="FY124" s="31"/>
      <c r="FZ124" s="31"/>
      <c r="GA124" s="31"/>
      <c r="GB124" s="31"/>
      <c r="GC124" s="31"/>
      <c r="GD124" s="31"/>
      <c r="GE124" s="31"/>
      <c r="GF124" s="31"/>
      <c r="GG124" s="31"/>
      <c r="GH124" s="31"/>
      <c r="GI124" s="31"/>
      <c r="GJ124" s="31"/>
      <c r="GK124" s="31"/>
      <c r="GL124" s="31"/>
      <c r="GM124" s="31"/>
      <c r="GN124" s="31"/>
      <c r="GO124" s="31"/>
      <c r="GP124" s="31"/>
      <c r="GQ124" s="31"/>
      <c r="GR124" s="31"/>
      <c r="GS124" s="31"/>
      <c r="GT124" s="31"/>
      <c r="GU124" s="31"/>
      <c r="GV124" s="31"/>
      <c r="GW124" s="31"/>
      <c r="GX124" s="31"/>
      <c r="GY124" s="31"/>
      <c r="GZ124" s="31"/>
      <c r="HA124" s="31"/>
      <c r="HB124" s="31"/>
      <c r="HC124" s="31"/>
      <c r="HD124" s="31"/>
      <c r="HE124" s="31"/>
      <c r="HF124" s="31"/>
      <c r="HG124" s="31"/>
      <c r="HH124" s="31"/>
      <c r="HI124" s="31"/>
      <c r="HJ124" s="31"/>
      <c r="HK124" s="31"/>
      <c r="HL124" s="31"/>
      <c r="HM124" s="31"/>
      <c r="HN124" s="31"/>
      <c r="HO124" s="31"/>
      <c r="HP124" s="31"/>
      <c r="HQ124" s="31"/>
      <c r="HR124" s="31"/>
      <c r="HS124" s="31"/>
      <c r="HT124" s="31"/>
      <c r="HU124" s="31"/>
      <c r="HV124" s="31"/>
      <c r="HW124" s="31"/>
      <c r="HX124" s="31"/>
      <c r="HY124" s="31"/>
      <c r="HZ124" s="31"/>
      <c r="IA124" s="31"/>
      <c r="IB124" s="31"/>
      <c r="IC124" s="31"/>
      <c r="ID124" s="31"/>
      <c r="IE124" s="31"/>
      <c r="IF124" s="31"/>
      <c r="IG124" s="31"/>
      <c r="IH124" s="31"/>
      <c r="II124" s="31"/>
      <c r="IJ124" s="31"/>
      <c r="IK124" s="31"/>
      <c r="IL124" s="31"/>
      <c r="IM124" s="31"/>
      <c r="IN124" s="31"/>
      <c r="IO124" s="31"/>
      <c r="IP124" s="31"/>
      <c r="IQ124" s="31"/>
      <c r="IR124" s="31"/>
      <c r="IS124" s="31"/>
      <c r="IT124" s="31"/>
      <c r="IU124" s="31"/>
      <c r="IV124" s="31"/>
      <c r="IW124" s="31"/>
      <c r="IX124" s="31"/>
      <c r="IY124" s="31"/>
      <c r="IZ124" s="31"/>
      <c r="JA124" s="31"/>
      <c r="JB124" s="31"/>
      <c r="JC124" s="31"/>
      <c r="JD124" s="31"/>
      <c r="JE124" s="31"/>
      <c r="JF124" s="31"/>
      <c r="JG124" s="31"/>
      <c r="JH124" s="31"/>
      <c r="JI124" s="31"/>
      <c r="JJ124" s="31"/>
      <c r="JK124" s="31"/>
      <c r="JL124" s="31"/>
      <c r="JM124" s="31"/>
      <c r="JN124" s="31"/>
      <c r="JO124" s="31"/>
      <c r="JP124" s="31"/>
      <c r="JQ124" s="31"/>
      <c r="JR124" s="31"/>
      <c r="JS124" s="31"/>
      <c r="JT124" s="31"/>
      <c r="JU124" s="31"/>
      <c r="JV124" s="31"/>
      <c r="JW124" s="31"/>
      <c r="JX124" s="31"/>
      <c r="JY124" s="31"/>
      <c r="JZ124" s="31"/>
      <c r="KA124" s="31"/>
      <c r="KB124" s="31"/>
      <c r="KC124" s="31"/>
      <c r="KD124" s="31"/>
      <c r="KE124" s="31"/>
      <c r="KF124" s="31"/>
      <c r="KG124" s="31"/>
      <c r="KH124" s="31"/>
      <c r="KI124" s="31"/>
      <c r="KJ124" s="31"/>
      <c r="KK124" s="31"/>
      <c r="KL124" s="31"/>
      <c r="KM124" s="31"/>
      <c r="KN124" s="31"/>
      <c r="KO124" s="31"/>
      <c r="KP124" s="31"/>
      <c r="KQ124" s="31"/>
      <c r="KR124" s="31"/>
      <c r="KS124" s="31"/>
      <c r="KT124" s="31"/>
      <c r="KU124" s="31"/>
      <c r="KV124" s="31"/>
      <c r="KW124" s="31"/>
      <c r="KX124" s="31"/>
      <c r="KY124" s="31"/>
      <c r="KZ124" s="31"/>
      <c r="LA124" s="31"/>
      <c r="LB124" s="31"/>
      <c r="LC124" s="31"/>
      <c r="LD124" s="31"/>
      <c r="LE124" s="31"/>
      <c r="LF124" s="31"/>
      <c r="LG124" s="31"/>
      <c r="LH124" s="31"/>
      <c r="LI124" s="31"/>
      <c r="LJ124" s="31"/>
      <c r="LK124" s="31"/>
      <c r="LL124" s="31"/>
      <c r="LM124" s="31"/>
      <c r="LN124" s="31"/>
      <c r="LO124" s="31"/>
      <c r="LP124" s="31"/>
      <c r="LQ124" s="31"/>
      <c r="LR124" s="31"/>
      <c r="LS124" s="31"/>
      <c r="LT124" s="31"/>
      <c r="LU124" s="31"/>
      <c r="LV124" s="31"/>
      <c r="LW124" s="31"/>
      <c r="LX124" s="31"/>
      <c r="LY124" s="31"/>
      <c r="LZ124" s="31"/>
      <c r="MA124" s="31"/>
      <c r="MB124" s="31"/>
      <c r="MC124" s="31"/>
      <c r="MD124" s="31"/>
      <c r="ME124" s="31"/>
      <c r="MF124" s="31"/>
      <c r="MG124" s="31"/>
      <c r="MH124" s="31"/>
      <c r="MI124" s="31"/>
      <c r="MJ124" s="31"/>
      <c r="MK124" s="31"/>
      <c r="ML124" s="31"/>
      <c r="MM124" s="31"/>
      <c r="MN124" s="31"/>
      <c r="MO124" s="31"/>
      <c r="MP124" s="31"/>
      <c r="MQ124" s="31"/>
      <c r="MR124" s="31"/>
      <c r="MS124" s="31"/>
      <c r="MT124" s="31"/>
      <c r="MU124" s="31"/>
      <c r="MV124" s="31"/>
      <c r="MW124" s="31"/>
      <c r="MX124" s="31"/>
      <c r="MY124" s="31"/>
      <c r="MZ124" s="31"/>
      <c r="NA124" s="31"/>
      <c r="NB124" s="31"/>
      <c r="NC124" s="31"/>
      <c r="ND124" s="31"/>
      <c r="NE124" s="31"/>
      <c r="NF124" s="31"/>
      <c r="NG124" s="31"/>
      <c r="NH124" s="31"/>
      <c r="NI124" s="31"/>
      <c r="NJ124" s="31"/>
      <c r="NK124" s="31"/>
      <c r="NL124" s="31"/>
      <c r="NM124" s="31"/>
      <c r="NN124" s="31"/>
      <c r="NO124" s="31"/>
      <c r="NP124" s="31"/>
      <c r="NQ124" s="31"/>
      <c r="NR124" s="31"/>
      <c r="NS124" s="31"/>
      <c r="NT124" s="31"/>
      <c r="NU124" s="31"/>
      <c r="NV124" s="31"/>
      <c r="NW124" s="31"/>
      <c r="NX124" s="31"/>
      <c r="NY124" s="31"/>
      <c r="NZ124" s="31"/>
      <c r="OA124" s="31"/>
      <c r="OB124" s="31"/>
      <c r="OC124" s="31"/>
      <c r="OD124" s="31"/>
      <c r="OE124" s="31"/>
      <c r="OF124" s="31"/>
      <c r="OG124" s="31"/>
      <c r="OH124" s="31"/>
      <c r="OI124" s="31"/>
      <c r="OJ124" s="31"/>
      <c r="OK124" s="31"/>
      <c r="OL124" s="31"/>
      <c r="OM124" s="31"/>
      <c r="ON124" s="31"/>
      <c r="OO124" s="31"/>
      <c r="OP124" s="31"/>
      <c r="OQ124" s="31"/>
      <c r="OR124" s="31"/>
      <c r="OS124" s="31"/>
      <c r="OT124" s="31"/>
      <c r="OU124" s="31"/>
      <c r="OV124" s="31"/>
      <c r="OW124" s="31"/>
      <c r="OX124" s="31"/>
      <c r="OY124" s="31"/>
      <c r="OZ124" s="31"/>
      <c r="PA124" s="31"/>
      <c r="PB124" s="31"/>
      <c r="PC124" s="31"/>
      <c r="PD124" s="31"/>
      <c r="PE124" s="31"/>
      <c r="PF124" s="31"/>
      <c r="PG124" s="31"/>
      <c r="PH124" s="31"/>
      <c r="PI124" s="31"/>
      <c r="PJ124" s="31"/>
      <c r="PK124" s="31"/>
      <c r="PL124" s="31"/>
      <c r="PM124" s="31"/>
      <c r="PN124" s="31"/>
      <c r="PO124" s="31"/>
      <c r="PP124" s="31"/>
      <c r="PQ124" s="31"/>
      <c r="PR124" s="31"/>
      <c r="PS124" s="31"/>
      <c r="PT124" s="31"/>
      <c r="PU124" s="31"/>
      <c r="PV124" s="31"/>
      <c r="PW124" s="31"/>
      <c r="PX124" s="31"/>
      <c r="PY124" s="31"/>
      <c r="PZ124" s="31"/>
      <c r="QA124" s="31"/>
      <c r="QB124" s="31"/>
      <c r="QC124" s="31"/>
    </row>
    <row r="125" spans="1:445" hidden="1">
      <c r="A125" s="36" t="s">
        <v>202</v>
      </c>
      <c r="B125" s="33" t="s">
        <v>27</v>
      </c>
      <c r="C125" s="33">
        <v>118</v>
      </c>
      <c r="D125" s="33" t="s">
        <v>28</v>
      </c>
      <c r="E125" s="33"/>
      <c r="F125" s="33">
        <v>1185</v>
      </c>
      <c r="G125" s="33">
        <v>65</v>
      </c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20">
        <f t="shared" si="6"/>
        <v>65</v>
      </c>
      <c r="U125" s="20">
        <f t="shared" si="7"/>
        <v>1120</v>
      </c>
      <c r="V125" s="34">
        <f t="shared" si="8"/>
        <v>5.4852320675105488E-2</v>
      </c>
      <c r="W125" s="37"/>
      <c r="X125" s="35" t="str">
        <f t="shared" si="10"/>
        <v/>
      </c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  <c r="DW125" s="31"/>
      <c r="DX125" s="31"/>
      <c r="DY125" s="31"/>
      <c r="DZ125" s="31"/>
      <c r="EA125" s="31"/>
      <c r="EB125" s="31"/>
      <c r="EC125" s="31"/>
      <c r="ED125" s="31"/>
      <c r="EE125" s="31"/>
      <c r="EF125" s="31"/>
      <c r="EG125" s="31"/>
      <c r="EH125" s="31"/>
      <c r="EI125" s="31"/>
      <c r="EJ125" s="31"/>
      <c r="EK125" s="31"/>
      <c r="EL125" s="31"/>
      <c r="EM125" s="31"/>
      <c r="EN125" s="31"/>
      <c r="EO125" s="31"/>
      <c r="EP125" s="31"/>
      <c r="EQ125" s="31"/>
      <c r="ER125" s="31"/>
      <c r="ES125" s="31"/>
      <c r="ET125" s="31"/>
      <c r="EU125" s="31"/>
      <c r="EV125" s="31"/>
      <c r="EW125" s="31"/>
      <c r="EX125" s="31"/>
      <c r="EY125" s="31"/>
      <c r="EZ125" s="31"/>
      <c r="FA125" s="31"/>
      <c r="FB125" s="31"/>
      <c r="FC125" s="31"/>
      <c r="FD125" s="31"/>
      <c r="FE125" s="31"/>
      <c r="FF125" s="31"/>
      <c r="FG125" s="31"/>
      <c r="FH125" s="31"/>
      <c r="FI125" s="31"/>
      <c r="FJ125" s="31"/>
      <c r="FK125" s="31"/>
      <c r="FL125" s="31"/>
      <c r="FM125" s="31"/>
      <c r="FN125" s="31"/>
      <c r="FO125" s="31"/>
      <c r="FP125" s="31"/>
      <c r="FQ125" s="31"/>
      <c r="FR125" s="31"/>
      <c r="FS125" s="31"/>
      <c r="FT125" s="31"/>
      <c r="FU125" s="31"/>
      <c r="FV125" s="31"/>
      <c r="FW125" s="31"/>
      <c r="FX125" s="31"/>
      <c r="FY125" s="31"/>
      <c r="FZ125" s="31"/>
      <c r="GA125" s="31"/>
      <c r="GB125" s="31"/>
      <c r="GC125" s="31"/>
      <c r="GD125" s="31"/>
      <c r="GE125" s="31"/>
      <c r="GF125" s="31"/>
      <c r="GG125" s="31"/>
      <c r="GH125" s="31"/>
      <c r="GI125" s="31"/>
      <c r="GJ125" s="31"/>
      <c r="GK125" s="31"/>
      <c r="GL125" s="31"/>
      <c r="GM125" s="31"/>
      <c r="GN125" s="31"/>
      <c r="GO125" s="31"/>
      <c r="GP125" s="31"/>
      <c r="GQ125" s="31"/>
      <c r="GR125" s="31"/>
      <c r="GS125" s="31"/>
      <c r="GT125" s="31"/>
      <c r="GU125" s="31"/>
      <c r="GV125" s="31"/>
      <c r="GW125" s="31"/>
      <c r="GX125" s="31"/>
      <c r="GY125" s="31"/>
      <c r="GZ125" s="31"/>
      <c r="HA125" s="31"/>
      <c r="HB125" s="31"/>
      <c r="HC125" s="31"/>
      <c r="HD125" s="31"/>
      <c r="HE125" s="31"/>
      <c r="HF125" s="31"/>
      <c r="HG125" s="31"/>
      <c r="HH125" s="31"/>
      <c r="HI125" s="31"/>
      <c r="HJ125" s="31"/>
      <c r="HK125" s="31"/>
      <c r="HL125" s="31"/>
      <c r="HM125" s="31"/>
      <c r="HN125" s="31"/>
      <c r="HO125" s="31"/>
      <c r="HP125" s="31"/>
      <c r="HQ125" s="31"/>
      <c r="HR125" s="31"/>
      <c r="HS125" s="31"/>
      <c r="HT125" s="31"/>
      <c r="HU125" s="31"/>
      <c r="HV125" s="31"/>
      <c r="HW125" s="31"/>
      <c r="HX125" s="31"/>
      <c r="HY125" s="31"/>
      <c r="HZ125" s="31"/>
      <c r="IA125" s="31"/>
      <c r="IB125" s="31"/>
      <c r="IC125" s="31"/>
      <c r="ID125" s="31"/>
      <c r="IE125" s="31"/>
      <c r="IF125" s="31"/>
      <c r="IG125" s="31"/>
      <c r="IH125" s="31"/>
      <c r="II125" s="31"/>
      <c r="IJ125" s="31"/>
      <c r="IK125" s="31"/>
      <c r="IL125" s="31"/>
      <c r="IM125" s="31"/>
      <c r="IN125" s="31"/>
      <c r="IO125" s="31"/>
      <c r="IP125" s="31"/>
      <c r="IQ125" s="31"/>
      <c r="IR125" s="31"/>
      <c r="IS125" s="31"/>
      <c r="IT125" s="31"/>
      <c r="IU125" s="31"/>
      <c r="IV125" s="31"/>
      <c r="IW125" s="31"/>
      <c r="IX125" s="31"/>
      <c r="IY125" s="31"/>
      <c r="IZ125" s="31"/>
      <c r="JA125" s="31"/>
      <c r="JB125" s="31"/>
      <c r="JC125" s="31"/>
      <c r="JD125" s="31"/>
      <c r="JE125" s="31"/>
      <c r="JF125" s="31"/>
      <c r="JG125" s="31"/>
      <c r="JH125" s="31"/>
      <c r="JI125" s="31"/>
      <c r="JJ125" s="31"/>
      <c r="JK125" s="31"/>
      <c r="JL125" s="31"/>
      <c r="JM125" s="31"/>
      <c r="JN125" s="31"/>
      <c r="JO125" s="31"/>
      <c r="JP125" s="31"/>
      <c r="JQ125" s="31"/>
      <c r="JR125" s="31"/>
      <c r="JS125" s="31"/>
      <c r="JT125" s="31"/>
      <c r="JU125" s="31"/>
      <c r="JV125" s="31"/>
      <c r="JW125" s="31"/>
      <c r="JX125" s="31"/>
      <c r="JY125" s="31"/>
      <c r="JZ125" s="31"/>
      <c r="KA125" s="31"/>
      <c r="KB125" s="31"/>
      <c r="KC125" s="31"/>
      <c r="KD125" s="31"/>
      <c r="KE125" s="31"/>
      <c r="KF125" s="31"/>
      <c r="KG125" s="31"/>
      <c r="KH125" s="31"/>
      <c r="KI125" s="31"/>
      <c r="KJ125" s="31"/>
      <c r="KK125" s="31"/>
      <c r="KL125" s="31"/>
      <c r="KM125" s="31"/>
      <c r="KN125" s="31"/>
      <c r="KO125" s="31"/>
      <c r="KP125" s="31"/>
      <c r="KQ125" s="31"/>
      <c r="KR125" s="31"/>
      <c r="KS125" s="31"/>
      <c r="KT125" s="31"/>
      <c r="KU125" s="31"/>
      <c r="KV125" s="31"/>
      <c r="KW125" s="31"/>
      <c r="KX125" s="31"/>
      <c r="KY125" s="31"/>
      <c r="KZ125" s="31"/>
      <c r="LA125" s="31"/>
      <c r="LB125" s="31"/>
      <c r="LC125" s="31"/>
      <c r="LD125" s="31"/>
      <c r="LE125" s="31"/>
      <c r="LF125" s="31"/>
      <c r="LG125" s="31"/>
      <c r="LH125" s="31"/>
      <c r="LI125" s="31"/>
      <c r="LJ125" s="31"/>
      <c r="LK125" s="31"/>
      <c r="LL125" s="31"/>
      <c r="LM125" s="31"/>
      <c r="LN125" s="31"/>
      <c r="LO125" s="31"/>
      <c r="LP125" s="31"/>
      <c r="LQ125" s="31"/>
      <c r="LR125" s="31"/>
      <c r="LS125" s="31"/>
      <c r="LT125" s="31"/>
      <c r="LU125" s="31"/>
      <c r="LV125" s="31"/>
      <c r="LW125" s="31"/>
      <c r="LX125" s="31"/>
      <c r="LY125" s="31"/>
      <c r="LZ125" s="31"/>
      <c r="MA125" s="31"/>
      <c r="MB125" s="31"/>
      <c r="MC125" s="31"/>
      <c r="MD125" s="31"/>
      <c r="ME125" s="31"/>
      <c r="MF125" s="31"/>
      <c r="MG125" s="31"/>
      <c r="MH125" s="31"/>
      <c r="MI125" s="31"/>
      <c r="MJ125" s="31"/>
      <c r="MK125" s="31"/>
      <c r="ML125" s="31"/>
      <c r="MM125" s="31"/>
      <c r="MN125" s="31"/>
      <c r="MO125" s="31"/>
      <c r="MP125" s="31"/>
      <c r="MQ125" s="31"/>
      <c r="MR125" s="31"/>
      <c r="MS125" s="31"/>
      <c r="MT125" s="31"/>
      <c r="MU125" s="31"/>
      <c r="MV125" s="31"/>
      <c r="MW125" s="31"/>
      <c r="MX125" s="31"/>
      <c r="MY125" s="31"/>
      <c r="MZ125" s="31"/>
      <c r="NA125" s="31"/>
      <c r="NB125" s="31"/>
      <c r="NC125" s="31"/>
      <c r="ND125" s="31"/>
      <c r="NE125" s="31"/>
      <c r="NF125" s="31"/>
      <c r="NG125" s="31"/>
      <c r="NH125" s="31"/>
      <c r="NI125" s="31"/>
      <c r="NJ125" s="31"/>
      <c r="NK125" s="31"/>
      <c r="NL125" s="31"/>
      <c r="NM125" s="31"/>
      <c r="NN125" s="31"/>
      <c r="NO125" s="31"/>
      <c r="NP125" s="31"/>
      <c r="NQ125" s="31"/>
      <c r="NR125" s="31"/>
      <c r="NS125" s="31"/>
      <c r="NT125" s="31"/>
      <c r="NU125" s="31"/>
      <c r="NV125" s="31"/>
      <c r="NW125" s="31"/>
      <c r="NX125" s="31"/>
      <c r="NY125" s="31"/>
      <c r="NZ125" s="31"/>
      <c r="OA125" s="31"/>
      <c r="OB125" s="31"/>
      <c r="OC125" s="31"/>
      <c r="OD125" s="31"/>
      <c r="OE125" s="31"/>
      <c r="OF125" s="31"/>
      <c r="OG125" s="31"/>
      <c r="OH125" s="31"/>
      <c r="OI125" s="31"/>
      <c r="OJ125" s="31"/>
      <c r="OK125" s="31"/>
      <c r="OL125" s="31"/>
      <c r="OM125" s="31"/>
      <c r="ON125" s="31"/>
      <c r="OO125" s="31"/>
      <c r="OP125" s="31"/>
      <c r="OQ125" s="31"/>
      <c r="OR125" s="31"/>
      <c r="OS125" s="31"/>
      <c r="OT125" s="31"/>
      <c r="OU125" s="31"/>
      <c r="OV125" s="31"/>
      <c r="OW125" s="31"/>
      <c r="OX125" s="31"/>
      <c r="OY125" s="31"/>
      <c r="OZ125" s="31"/>
      <c r="PA125" s="31"/>
      <c r="PB125" s="31"/>
      <c r="PC125" s="31"/>
      <c r="PD125" s="31"/>
      <c r="PE125" s="31"/>
      <c r="PF125" s="31"/>
      <c r="PG125" s="31"/>
      <c r="PH125" s="31"/>
      <c r="PI125" s="31"/>
      <c r="PJ125" s="31"/>
      <c r="PK125" s="31"/>
      <c r="PL125" s="31"/>
      <c r="PM125" s="31"/>
      <c r="PN125" s="31"/>
      <c r="PO125" s="31"/>
      <c r="PP125" s="31"/>
      <c r="PQ125" s="31"/>
      <c r="PR125" s="31"/>
      <c r="PS125" s="31"/>
      <c r="PT125" s="31"/>
      <c r="PU125" s="31"/>
      <c r="PV125" s="31"/>
      <c r="PW125" s="31"/>
      <c r="PX125" s="31"/>
      <c r="PY125" s="31"/>
      <c r="PZ125" s="31"/>
      <c r="QA125" s="31"/>
      <c r="QB125" s="31"/>
      <c r="QC125" s="31"/>
    </row>
    <row r="126" spans="1:445">
      <c r="A126" s="36" t="s">
        <v>202</v>
      </c>
      <c r="B126" s="33" t="s">
        <v>45</v>
      </c>
      <c r="C126" s="33">
        <v>120</v>
      </c>
      <c r="D126" s="33" t="s">
        <v>28</v>
      </c>
      <c r="E126" s="33"/>
      <c r="F126" s="33">
        <v>1185</v>
      </c>
      <c r="G126" s="33">
        <v>65</v>
      </c>
      <c r="H126" s="33"/>
      <c r="I126" s="33">
        <v>240</v>
      </c>
      <c r="J126" s="33">
        <v>260</v>
      </c>
      <c r="K126" s="33">
        <v>500</v>
      </c>
      <c r="L126" s="33">
        <v>120</v>
      </c>
      <c r="M126" s="33"/>
      <c r="N126" s="33"/>
      <c r="O126" s="33"/>
      <c r="P126" s="33"/>
      <c r="Q126" s="33"/>
      <c r="R126" s="33"/>
      <c r="S126" s="33"/>
      <c r="T126" s="20">
        <f t="shared" si="6"/>
        <v>1185</v>
      </c>
      <c r="U126" s="20">
        <f t="shared" si="7"/>
        <v>0</v>
      </c>
      <c r="V126" s="34">
        <f t="shared" si="8"/>
        <v>1</v>
      </c>
      <c r="W126" s="37"/>
      <c r="X126" s="35" t="str">
        <f t="shared" si="10"/>
        <v/>
      </c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  <c r="CJ126" s="31"/>
      <c r="CK126" s="31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  <c r="DW126" s="31"/>
      <c r="DX126" s="31"/>
      <c r="DY126" s="31"/>
      <c r="DZ126" s="31"/>
      <c r="EA126" s="31"/>
      <c r="EB126" s="31"/>
      <c r="EC126" s="31"/>
      <c r="ED126" s="31"/>
      <c r="EE126" s="31"/>
      <c r="EF126" s="31"/>
      <c r="EG126" s="31"/>
      <c r="EH126" s="31"/>
      <c r="EI126" s="31"/>
      <c r="EJ126" s="31"/>
      <c r="EK126" s="31"/>
      <c r="EL126" s="31"/>
      <c r="EM126" s="31"/>
      <c r="EN126" s="31"/>
      <c r="EO126" s="31"/>
      <c r="EP126" s="31"/>
      <c r="EQ126" s="31"/>
      <c r="ER126" s="31"/>
      <c r="ES126" s="31"/>
      <c r="ET126" s="31"/>
      <c r="EU126" s="31"/>
      <c r="EV126" s="31"/>
      <c r="EW126" s="31"/>
      <c r="EX126" s="31"/>
      <c r="EY126" s="31"/>
      <c r="EZ126" s="31"/>
      <c r="FA126" s="31"/>
      <c r="FB126" s="31"/>
      <c r="FC126" s="31"/>
      <c r="FD126" s="31"/>
      <c r="FE126" s="31"/>
      <c r="FF126" s="31"/>
      <c r="FG126" s="31"/>
      <c r="FH126" s="31"/>
      <c r="FI126" s="31"/>
      <c r="FJ126" s="31"/>
      <c r="FK126" s="31"/>
      <c r="FL126" s="31"/>
      <c r="FM126" s="31"/>
      <c r="FN126" s="31"/>
      <c r="FO126" s="31"/>
      <c r="FP126" s="31"/>
      <c r="FQ126" s="31"/>
      <c r="FR126" s="31"/>
      <c r="FS126" s="31"/>
      <c r="FT126" s="31"/>
      <c r="FU126" s="31"/>
      <c r="FV126" s="31"/>
      <c r="FW126" s="31"/>
      <c r="FX126" s="31"/>
      <c r="FY126" s="31"/>
      <c r="FZ126" s="31"/>
      <c r="GA126" s="31"/>
      <c r="GB126" s="31"/>
      <c r="GC126" s="31"/>
      <c r="GD126" s="31"/>
      <c r="GE126" s="31"/>
      <c r="GF126" s="31"/>
      <c r="GG126" s="31"/>
      <c r="GH126" s="31"/>
      <c r="GI126" s="31"/>
      <c r="GJ126" s="31"/>
      <c r="GK126" s="31"/>
      <c r="GL126" s="31"/>
      <c r="GM126" s="31"/>
      <c r="GN126" s="31"/>
      <c r="GO126" s="31"/>
      <c r="GP126" s="31"/>
      <c r="GQ126" s="31"/>
      <c r="GR126" s="31"/>
      <c r="GS126" s="31"/>
      <c r="GT126" s="31"/>
      <c r="GU126" s="31"/>
      <c r="GV126" s="31"/>
      <c r="GW126" s="31"/>
      <c r="GX126" s="31"/>
      <c r="GY126" s="31"/>
      <c r="GZ126" s="31"/>
      <c r="HA126" s="31"/>
      <c r="HB126" s="31"/>
      <c r="HC126" s="31"/>
      <c r="HD126" s="31"/>
      <c r="HE126" s="31"/>
      <c r="HF126" s="31"/>
      <c r="HG126" s="31"/>
      <c r="HH126" s="31"/>
      <c r="HI126" s="31"/>
      <c r="HJ126" s="31"/>
      <c r="HK126" s="31"/>
      <c r="HL126" s="31"/>
      <c r="HM126" s="31"/>
      <c r="HN126" s="31"/>
      <c r="HO126" s="31"/>
      <c r="HP126" s="31"/>
      <c r="HQ126" s="31"/>
      <c r="HR126" s="31"/>
      <c r="HS126" s="31"/>
      <c r="HT126" s="31"/>
      <c r="HU126" s="31"/>
      <c r="HV126" s="31"/>
      <c r="HW126" s="31"/>
      <c r="HX126" s="31"/>
      <c r="HY126" s="31"/>
      <c r="HZ126" s="31"/>
      <c r="IA126" s="31"/>
      <c r="IB126" s="31"/>
      <c r="IC126" s="31"/>
      <c r="ID126" s="31"/>
      <c r="IE126" s="31"/>
      <c r="IF126" s="31"/>
      <c r="IG126" s="31"/>
      <c r="IH126" s="31"/>
      <c r="II126" s="31"/>
      <c r="IJ126" s="31"/>
      <c r="IK126" s="31"/>
      <c r="IL126" s="31"/>
      <c r="IM126" s="31"/>
      <c r="IN126" s="31"/>
      <c r="IO126" s="31"/>
      <c r="IP126" s="31"/>
      <c r="IQ126" s="31"/>
      <c r="IR126" s="31"/>
      <c r="IS126" s="31"/>
      <c r="IT126" s="31"/>
      <c r="IU126" s="31"/>
      <c r="IV126" s="31"/>
      <c r="IW126" s="31"/>
      <c r="IX126" s="31"/>
      <c r="IY126" s="31"/>
      <c r="IZ126" s="31"/>
      <c r="JA126" s="31"/>
      <c r="JB126" s="31"/>
      <c r="JC126" s="31"/>
      <c r="JD126" s="31"/>
      <c r="JE126" s="31"/>
      <c r="JF126" s="31"/>
      <c r="JG126" s="31"/>
      <c r="JH126" s="31"/>
      <c r="JI126" s="31"/>
      <c r="JJ126" s="31"/>
      <c r="JK126" s="31"/>
      <c r="JL126" s="31"/>
      <c r="JM126" s="31"/>
      <c r="JN126" s="31"/>
      <c r="JO126" s="31"/>
      <c r="JP126" s="31"/>
      <c r="JQ126" s="31"/>
      <c r="JR126" s="31"/>
      <c r="JS126" s="31"/>
      <c r="JT126" s="31"/>
      <c r="JU126" s="31"/>
      <c r="JV126" s="31"/>
      <c r="JW126" s="31"/>
      <c r="JX126" s="31"/>
      <c r="JY126" s="31"/>
      <c r="JZ126" s="31"/>
      <c r="KA126" s="31"/>
      <c r="KB126" s="31"/>
      <c r="KC126" s="31"/>
      <c r="KD126" s="31"/>
      <c r="KE126" s="31"/>
      <c r="KF126" s="31"/>
      <c r="KG126" s="31"/>
      <c r="KH126" s="31"/>
      <c r="KI126" s="31"/>
      <c r="KJ126" s="31"/>
      <c r="KK126" s="31"/>
      <c r="KL126" s="31"/>
      <c r="KM126" s="31"/>
      <c r="KN126" s="31"/>
      <c r="KO126" s="31"/>
      <c r="KP126" s="31"/>
      <c r="KQ126" s="31"/>
      <c r="KR126" s="31"/>
      <c r="KS126" s="31"/>
      <c r="KT126" s="31"/>
      <c r="KU126" s="31"/>
      <c r="KV126" s="31"/>
      <c r="KW126" s="31"/>
      <c r="KX126" s="31"/>
      <c r="KY126" s="31"/>
      <c r="KZ126" s="31"/>
      <c r="LA126" s="31"/>
      <c r="LB126" s="31"/>
      <c r="LC126" s="31"/>
      <c r="LD126" s="31"/>
      <c r="LE126" s="31"/>
      <c r="LF126" s="31"/>
      <c r="LG126" s="31"/>
      <c r="LH126" s="31"/>
      <c r="LI126" s="31"/>
      <c r="LJ126" s="31"/>
      <c r="LK126" s="31"/>
      <c r="LL126" s="31"/>
      <c r="LM126" s="31"/>
      <c r="LN126" s="31"/>
      <c r="LO126" s="31"/>
      <c r="LP126" s="31"/>
      <c r="LQ126" s="31"/>
      <c r="LR126" s="31"/>
      <c r="LS126" s="31"/>
      <c r="LT126" s="31"/>
      <c r="LU126" s="31"/>
      <c r="LV126" s="31"/>
      <c r="LW126" s="31"/>
      <c r="LX126" s="31"/>
      <c r="LY126" s="31"/>
      <c r="LZ126" s="31"/>
      <c r="MA126" s="31"/>
      <c r="MB126" s="31"/>
      <c r="MC126" s="31"/>
      <c r="MD126" s="31"/>
      <c r="ME126" s="31"/>
      <c r="MF126" s="31"/>
      <c r="MG126" s="31"/>
      <c r="MH126" s="31"/>
      <c r="MI126" s="31"/>
      <c r="MJ126" s="31"/>
      <c r="MK126" s="31"/>
      <c r="ML126" s="31"/>
      <c r="MM126" s="31"/>
      <c r="MN126" s="31"/>
      <c r="MO126" s="31"/>
      <c r="MP126" s="31"/>
      <c r="MQ126" s="31"/>
      <c r="MR126" s="31"/>
      <c r="MS126" s="31"/>
      <c r="MT126" s="31"/>
      <c r="MU126" s="31"/>
      <c r="MV126" s="31"/>
      <c r="MW126" s="31"/>
      <c r="MX126" s="31"/>
      <c r="MY126" s="31"/>
      <c r="MZ126" s="31"/>
      <c r="NA126" s="31"/>
      <c r="NB126" s="31"/>
      <c r="NC126" s="31"/>
      <c r="ND126" s="31"/>
      <c r="NE126" s="31"/>
      <c r="NF126" s="31"/>
      <c r="NG126" s="31"/>
      <c r="NH126" s="31"/>
      <c r="NI126" s="31"/>
      <c r="NJ126" s="31"/>
      <c r="NK126" s="31"/>
      <c r="NL126" s="31"/>
      <c r="NM126" s="31"/>
      <c r="NN126" s="31"/>
      <c r="NO126" s="31"/>
      <c r="NP126" s="31"/>
      <c r="NQ126" s="31"/>
      <c r="NR126" s="31"/>
      <c r="NS126" s="31"/>
      <c r="NT126" s="31"/>
      <c r="NU126" s="31"/>
      <c r="NV126" s="31"/>
      <c r="NW126" s="31"/>
      <c r="NX126" s="31"/>
      <c r="NY126" s="31"/>
      <c r="NZ126" s="31"/>
      <c r="OA126" s="31"/>
      <c r="OB126" s="31"/>
      <c r="OC126" s="31"/>
      <c r="OD126" s="31"/>
      <c r="OE126" s="31"/>
      <c r="OF126" s="31"/>
      <c r="OG126" s="31"/>
      <c r="OH126" s="31"/>
      <c r="OI126" s="31"/>
      <c r="OJ126" s="31"/>
      <c r="OK126" s="31"/>
      <c r="OL126" s="31"/>
      <c r="OM126" s="31"/>
      <c r="ON126" s="31"/>
      <c r="OO126" s="31"/>
      <c r="OP126" s="31"/>
      <c r="OQ126" s="31"/>
      <c r="OR126" s="31"/>
      <c r="OS126" s="31"/>
      <c r="OT126" s="31"/>
      <c r="OU126" s="31"/>
      <c r="OV126" s="31"/>
      <c r="OW126" s="31"/>
      <c r="OX126" s="31"/>
      <c r="OY126" s="31"/>
      <c r="OZ126" s="31"/>
      <c r="PA126" s="31"/>
      <c r="PB126" s="31"/>
      <c r="PC126" s="31"/>
      <c r="PD126" s="31"/>
      <c r="PE126" s="31"/>
      <c r="PF126" s="31"/>
      <c r="PG126" s="31"/>
      <c r="PH126" s="31"/>
      <c r="PI126" s="31"/>
      <c r="PJ126" s="31"/>
      <c r="PK126" s="31"/>
      <c r="PL126" s="31"/>
      <c r="PM126" s="31"/>
      <c r="PN126" s="31"/>
      <c r="PO126" s="31"/>
      <c r="PP126" s="31"/>
      <c r="PQ126" s="31"/>
      <c r="PR126" s="31"/>
      <c r="PS126" s="31"/>
      <c r="PT126" s="31"/>
      <c r="PU126" s="31"/>
      <c r="PV126" s="31"/>
      <c r="PW126" s="31"/>
      <c r="PX126" s="31"/>
      <c r="PY126" s="31"/>
      <c r="PZ126" s="31"/>
      <c r="QA126" s="31"/>
      <c r="QB126" s="31"/>
      <c r="QC126" s="31"/>
    </row>
    <row r="127" spans="1:445" hidden="1">
      <c r="A127" s="36" t="s">
        <v>1315</v>
      </c>
      <c r="B127" s="33" t="s">
        <v>27</v>
      </c>
      <c r="C127" s="33">
        <v>105</v>
      </c>
      <c r="D127" s="33" t="s">
        <v>180</v>
      </c>
      <c r="E127" s="33"/>
      <c r="F127" s="33">
        <v>728</v>
      </c>
      <c r="G127" s="33">
        <v>65</v>
      </c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20">
        <f t="shared" si="6"/>
        <v>65</v>
      </c>
      <c r="U127" s="20">
        <f t="shared" si="7"/>
        <v>0</v>
      </c>
      <c r="V127" s="34">
        <f t="shared" si="8"/>
        <v>1</v>
      </c>
      <c r="W127" s="37" t="s">
        <v>27</v>
      </c>
      <c r="X127" s="35">
        <f t="shared" si="10"/>
        <v>663</v>
      </c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  <c r="CJ127" s="31"/>
      <c r="CK127" s="31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  <c r="DW127" s="31"/>
      <c r="DX127" s="31"/>
      <c r="DY127" s="31"/>
      <c r="DZ127" s="31"/>
      <c r="EA127" s="31"/>
      <c r="EB127" s="31"/>
      <c r="EC127" s="31"/>
      <c r="ED127" s="31"/>
      <c r="EE127" s="31"/>
      <c r="EF127" s="31"/>
      <c r="EG127" s="31"/>
      <c r="EH127" s="31"/>
      <c r="EI127" s="31"/>
      <c r="EJ127" s="31"/>
      <c r="EK127" s="31"/>
      <c r="EL127" s="31"/>
      <c r="EM127" s="31"/>
      <c r="EN127" s="31"/>
      <c r="EO127" s="31"/>
      <c r="EP127" s="31"/>
      <c r="EQ127" s="31"/>
      <c r="ER127" s="31"/>
      <c r="ES127" s="31"/>
      <c r="ET127" s="31"/>
      <c r="EU127" s="31"/>
      <c r="EV127" s="31"/>
      <c r="EW127" s="31"/>
      <c r="EX127" s="31"/>
      <c r="EY127" s="31"/>
      <c r="EZ127" s="31"/>
      <c r="FA127" s="31"/>
      <c r="FB127" s="31"/>
      <c r="FC127" s="31"/>
      <c r="FD127" s="31"/>
      <c r="FE127" s="31"/>
      <c r="FF127" s="31"/>
      <c r="FG127" s="31"/>
      <c r="FH127" s="31"/>
      <c r="FI127" s="31"/>
      <c r="FJ127" s="31"/>
      <c r="FK127" s="31"/>
      <c r="FL127" s="31"/>
      <c r="FM127" s="31"/>
      <c r="FN127" s="31"/>
      <c r="FO127" s="31"/>
      <c r="FP127" s="31"/>
      <c r="FQ127" s="31"/>
      <c r="FR127" s="31"/>
      <c r="FS127" s="31"/>
      <c r="FT127" s="31"/>
      <c r="FU127" s="31"/>
      <c r="FV127" s="31"/>
      <c r="FW127" s="31"/>
      <c r="FX127" s="31"/>
      <c r="FY127" s="31"/>
      <c r="FZ127" s="31"/>
      <c r="GA127" s="31"/>
      <c r="GB127" s="31"/>
      <c r="GC127" s="31"/>
      <c r="GD127" s="31"/>
      <c r="GE127" s="31"/>
      <c r="GF127" s="31"/>
      <c r="GG127" s="31"/>
      <c r="GH127" s="31"/>
      <c r="GI127" s="31"/>
      <c r="GJ127" s="31"/>
      <c r="GK127" s="31"/>
      <c r="GL127" s="31"/>
      <c r="GM127" s="31"/>
      <c r="GN127" s="31"/>
      <c r="GO127" s="31"/>
      <c r="GP127" s="31"/>
      <c r="GQ127" s="31"/>
      <c r="GR127" s="31"/>
      <c r="GS127" s="31"/>
      <c r="GT127" s="31"/>
      <c r="GU127" s="31"/>
      <c r="GV127" s="31"/>
      <c r="GW127" s="31"/>
      <c r="GX127" s="31"/>
      <c r="GY127" s="31"/>
      <c r="GZ127" s="31"/>
      <c r="HA127" s="31"/>
      <c r="HB127" s="31"/>
      <c r="HC127" s="31"/>
      <c r="HD127" s="31"/>
      <c r="HE127" s="31"/>
      <c r="HF127" s="31"/>
      <c r="HG127" s="31"/>
      <c r="HH127" s="31"/>
      <c r="HI127" s="31"/>
      <c r="HJ127" s="31"/>
      <c r="HK127" s="31"/>
      <c r="HL127" s="31"/>
      <c r="HM127" s="31"/>
      <c r="HN127" s="31"/>
      <c r="HO127" s="31"/>
      <c r="HP127" s="31"/>
      <c r="HQ127" s="31"/>
      <c r="HR127" s="31"/>
      <c r="HS127" s="31"/>
      <c r="HT127" s="31"/>
      <c r="HU127" s="31"/>
      <c r="HV127" s="31"/>
      <c r="HW127" s="31"/>
      <c r="HX127" s="31"/>
      <c r="HY127" s="31"/>
      <c r="HZ127" s="31"/>
      <c r="IA127" s="31"/>
      <c r="IB127" s="31"/>
      <c r="IC127" s="31"/>
      <c r="ID127" s="31"/>
      <c r="IE127" s="31"/>
      <c r="IF127" s="31"/>
      <c r="IG127" s="31"/>
      <c r="IH127" s="31"/>
      <c r="II127" s="31"/>
      <c r="IJ127" s="31"/>
      <c r="IK127" s="31"/>
      <c r="IL127" s="31"/>
      <c r="IM127" s="31"/>
      <c r="IN127" s="31"/>
      <c r="IO127" s="31"/>
      <c r="IP127" s="31"/>
      <c r="IQ127" s="31"/>
      <c r="IR127" s="31"/>
      <c r="IS127" s="31"/>
      <c r="IT127" s="31"/>
      <c r="IU127" s="31"/>
      <c r="IV127" s="31"/>
      <c r="IW127" s="31"/>
      <c r="IX127" s="31"/>
      <c r="IY127" s="31"/>
      <c r="IZ127" s="31"/>
      <c r="JA127" s="31"/>
      <c r="JB127" s="31"/>
      <c r="JC127" s="31"/>
      <c r="JD127" s="31"/>
      <c r="JE127" s="31"/>
      <c r="JF127" s="31"/>
      <c r="JG127" s="31"/>
      <c r="JH127" s="31"/>
      <c r="JI127" s="31"/>
      <c r="JJ127" s="31"/>
      <c r="JK127" s="31"/>
      <c r="JL127" s="31"/>
      <c r="JM127" s="31"/>
      <c r="JN127" s="31"/>
      <c r="JO127" s="31"/>
      <c r="JP127" s="31"/>
      <c r="JQ127" s="31"/>
      <c r="JR127" s="31"/>
      <c r="JS127" s="31"/>
      <c r="JT127" s="31"/>
      <c r="JU127" s="31"/>
      <c r="JV127" s="31"/>
      <c r="JW127" s="31"/>
      <c r="JX127" s="31"/>
      <c r="JY127" s="31"/>
      <c r="JZ127" s="31"/>
      <c r="KA127" s="31"/>
      <c r="KB127" s="31"/>
      <c r="KC127" s="31"/>
      <c r="KD127" s="31"/>
      <c r="KE127" s="31"/>
      <c r="KF127" s="31"/>
      <c r="KG127" s="31"/>
      <c r="KH127" s="31"/>
      <c r="KI127" s="31"/>
      <c r="KJ127" s="31"/>
      <c r="KK127" s="31"/>
      <c r="KL127" s="31"/>
      <c r="KM127" s="31"/>
      <c r="KN127" s="31"/>
      <c r="KO127" s="31"/>
      <c r="KP127" s="31"/>
      <c r="KQ127" s="31"/>
      <c r="KR127" s="31"/>
      <c r="KS127" s="31"/>
      <c r="KT127" s="31"/>
      <c r="KU127" s="31"/>
      <c r="KV127" s="31"/>
      <c r="KW127" s="31"/>
      <c r="KX127" s="31"/>
      <c r="KY127" s="31"/>
      <c r="KZ127" s="31"/>
      <c r="LA127" s="31"/>
      <c r="LB127" s="31"/>
      <c r="LC127" s="31"/>
      <c r="LD127" s="31"/>
      <c r="LE127" s="31"/>
      <c r="LF127" s="31"/>
      <c r="LG127" s="31"/>
      <c r="LH127" s="31"/>
      <c r="LI127" s="31"/>
      <c r="LJ127" s="31"/>
      <c r="LK127" s="31"/>
      <c r="LL127" s="31"/>
      <c r="LM127" s="31"/>
      <c r="LN127" s="31"/>
      <c r="LO127" s="31"/>
      <c r="LP127" s="31"/>
      <c r="LQ127" s="31"/>
      <c r="LR127" s="31"/>
      <c r="LS127" s="31"/>
      <c r="LT127" s="31"/>
      <c r="LU127" s="31"/>
      <c r="LV127" s="31"/>
      <c r="LW127" s="31"/>
      <c r="LX127" s="31"/>
      <c r="LY127" s="31"/>
      <c r="LZ127" s="31"/>
      <c r="MA127" s="31"/>
      <c r="MB127" s="31"/>
      <c r="MC127" s="31"/>
      <c r="MD127" s="31"/>
      <c r="ME127" s="31"/>
      <c r="MF127" s="31"/>
      <c r="MG127" s="31"/>
      <c r="MH127" s="31"/>
      <c r="MI127" s="31"/>
      <c r="MJ127" s="31"/>
      <c r="MK127" s="31"/>
      <c r="ML127" s="31"/>
      <c r="MM127" s="31"/>
      <c r="MN127" s="31"/>
      <c r="MO127" s="31"/>
      <c r="MP127" s="31"/>
      <c r="MQ127" s="31"/>
      <c r="MR127" s="31"/>
      <c r="MS127" s="31"/>
      <c r="MT127" s="31"/>
      <c r="MU127" s="31"/>
      <c r="MV127" s="31"/>
      <c r="MW127" s="31"/>
      <c r="MX127" s="31"/>
      <c r="MY127" s="31"/>
      <c r="MZ127" s="31"/>
      <c r="NA127" s="31"/>
      <c r="NB127" s="31"/>
      <c r="NC127" s="31"/>
      <c r="ND127" s="31"/>
      <c r="NE127" s="31"/>
      <c r="NF127" s="31"/>
      <c r="NG127" s="31"/>
      <c r="NH127" s="31"/>
      <c r="NI127" s="31"/>
      <c r="NJ127" s="31"/>
      <c r="NK127" s="31"/>
      <c r="NL127" s="31"/>
      <c r="NM127" s="31"/>
      <c r="NN127" s="31"/>
      <c r="NO127" s="31"/>
      <c r="NP127" s="31"/>
      <c r="NQ127" s="31"/>
      <c r="NR127" s="31"/>
      <c r="NS127" s="31"/>
      <c r="NT127" s="31"/>
      <c r="NU127" s="31"/>
      <c r="NV127" s="31"/>
      <c r="NW127" s="31"/>
      <c r="NX127" s="31"/>
      <c r="NY127" s="31"/>
      <c r="NZ127" s="31"/>
      <c r="OA127" s="31"/>
      <c r="OB127" s="31"/>
      <c r="OC127" s="31"/>
      <c r="OD127" s="31"/>
      <c r="OE127" s="31"/>
      <c r="OF127" s="31"/>
      <c r="OG127" s="31"/>
      <c r="OH127" s="31"/>
      <c r="OI127" s="31"/>
      <c r="OJ127" s="31"/>
      <c r="OK127" s="31"/>
      <c r="OL127" s="31"/>
      <c r="OM127" s="31"/>
      <c r="ON127" s="31"/>
      <c r="OO127" s="31"/>
      <c r="OP127" s="31"/>
      <c r="OQ127" s="31"/>
      <c r="OR127" s="31"/>
      <c r="OS127" s="31"/>
      <c r="OT127" s="31"/>
      <c r="OU127" s="31"/>
      <c r="OV127" s="31"/>
      <c r="OW127" s="31"/>
      <c r="OX127" s="31"/>
      <c r="OY127" s="31"/>
      <c r="OZ127" s="31"/>
      <c r="PA127" s="31"/>
      <c r="PB127" s="31"/>
      <c r="PC127" s="31"/>
      <c r="PD127" s="31"/>
      <c r="PE127" s="31"/>
      <c r="PF127" s="31"/>
      <c r="PG127" s="31"/>
      <c r="PH127" s="31"/>
      <c r="PI127" s="31"/>
      <c r="PJ127" s="31"/>
      <c r="PK127" s="31"/>
      <c r="PL127" s="31"/>
      <c r="PM127" s="31"/>
      <c r="PN127" s="31"/>
      <c r="PO127" s="31"/>
      <c r="PP127" s="31"/>
      <c r="PQ127" s="31"/>
      <c r="PR127" s="31"/>
      <c r="PS127" s="31"/>
      <c r="PT127" s="31"/>
      <c r="PU127" s="31"/>
      <c r="PV127" s="31"/>
      <c r="PW127" s="31"/>
      <c r="PX127" s="31"/>
      <c r="PY127" s="31"/>
      <c r="PZ127" s="31"/>
      <c r="QA127" s="31"/>
      <c r="QB127" s="31"/>
      <c r="QC127" s="31"/>
    </row>
    <row r="128" spans="1:445">
      <c r="A128" s="36" t="s">
        <v>208</v>
      </c>
      <c r="B128" s="33" t="s">
        <v>1395</v>
      </c>
      <c r="C128" s="33">
        <v>85</v>
      </c>
      <c r="D128" s="33" t="s">
        <v>64</v>
      </c>
      <c r="E128" s="33"/>
      <c r="F128" s="33">
        <v>745</v>
      </c>
      <c r="G128" s="33">
        <v>68</v>
      </c>
      <c r="H128" s="33">
        <v>68</v>
      </c>
      <c r="I128" s="33">
        <v>68</v>
      </c>
      <c r="J128" s="33">
        <v>68</v>
      </c>
      <c r="K128" s="33">
        <v>68</v>
      </c>
      <c r="L128" s="33">
        <v>68</v>
      </c>
      <c r="M128" s="33">
        <v>68</v>
      </c>
      <c r="N128" s="33">
        <v>68</v>
      </c>
      <c r="O128" s="33">
        <v>68</v>
      </c>
      <c r="P128" s="33">
        <v>68</v>
      </c>
      <c r="Q128" s="33">
        <v>68</v>
      </c>
      <c r="R128" s="33"/>
      <c r="S128" s="33"/>
      <c r="T128" s="20">
        <f>IF(AND(ISBLANK(E128),ISBLANK(F128),ISBLANK(G128),ISBLANK(I128),ISBLANK(J128),ISBLANK(K128),ISBLANK(L128), ISBLANK(M128), ISBLANK(N128), ISBLANK(O128), ISBLANK(P128), ISBLANK(#REF!), ISBLANK(Q128), ISBLANK(R128), ISBLANK(S128)),"",SUM(G128:S128))</f>
        <v>748</v>
      </c>
      <c r="U128" s="20">
        <f>IF(W128&lt;&gt;0,0,IF(AND(ISBLANK(E128),ISBLANK(F128),ISBLANK(G128),ISBLANK(I128),ISBLANK(J128),ISBLANK(K128),ISBLANK(L128), ISBLANK(M128), ISBLANK(N128), ISBLANK(O128), ISBLANK(P128), ISBLANK(#REF!), ISBLANK(Q128), ISBLANK(R128), ISBLANK(S128)),"", (F128+E128)-T128))</f>
        <v>-3</v>
      </c>
      <c r="V128" s="34">
        <f>IF(AND(ISBLANK(E128),ISBLANK(F128), ISBLANK(G128), ISBLANK(I128), ISBLANK(J128), ISBLANK(K128), ISBLANK(L128), ISBLANK(M128), ISBLANK(N128),ISBLANK(O128), ISBLANK(P128), ISBLANK(#REF!), ISBLANK(Q128), ISBLANK(R128), ISBLANK(S128)), "",IFERROR(((F128+E128)-U128)/(F128+E128),""))</f>
        <v>1.0040268456375838</v>
      </c>
      <c r="W128" s="37"/>
      <c r="X128" s="35" t="str">
        <f t="shared" si="10"/>
        <v/>
      </c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  <c r="CJ128" s="31"/>
      <c r="CK128" s="31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  <c r="DW128" s="31"/>
      <c r="DX128" s="31"/>
      <c r="DY128" s="31"/>
      <c r="DZ128" s="31"/>
      <c r="EA128" s="31"/>
      <c r="EB128" s="31"/>
      <c r="EC128" s="31"/>
      <c r="ED128" s="31"/>
      <c r="EE128" s="31"/>
      <c r="EF128" s="31"/>
      <c r="EG128" s="31"/>
      <c r="EH128" s="31"/>
      <c r="EI128" s="31"/>
      <c r="EJ128" s="31"/>
      <c r="EK128" s="31"/>
      <c r="EL128" s="31"/>
      <c r="EM128" s="31"/>
      <c r="EN128" s="31"/>
      <c r="EO128" s="31"/>
      <c r="EP128" s="31"/>
      <c r="EQ128" s="31"/>
      <c r="ER128" s="31"/>
      <c r="ES128" s="31"/>
      <c r="ET128" s="31"/>
      <c r="EU128" s="31"/>
      <c r="EV128" s="31"/>
      <c r="EW128" s="31"/>
      <c r="EX128" s="31"/>
      <c r="EY128" s="31"/>
      <c r="EZ128" s="31"/>
      <c r="FA128" s="31"/>
      <c r="FB128" s="31"/>
      <c r="FC128" s="31"/>
      <c r="FD128" s="31"/>
      <c r="FE128" s="31"/>
      <c r="FF128" s="31"/>
      <c r="FG128" s="31"/>
      <c r="FH128" s="31"/>
      <c r="FI128" s="31"/>
      <c r="FJ128" s="31"/>
      <c r="FK128" s="31"/>
      <c r="FL128" s="31"/>
      <c r="FM128" s="31"/>
      <c r="FN128" s="31"/>
      <c r="FO128" s="31"/>
      <c r="FP128" s="31"/>
      <c r="FQ128" s="31"/>
      <c r="FR128" s="31"/>
      <c r="FS128" s="31"/>
      <c r="FT128" s="31"/>
      <c r="FU128" s="31"/>
      <c r="FV128" s="31"/>
      <c r="FW128" s="31"/>
      <c r="FX128" s="31"/>
      <c r="FY128" s="31"/>
      <c r="FZ128" s="31"/>
      <c r="GA128" s="31"/>
      <c r="GB128" s="31"/>
      <c r="GC128" s="31"/>
      <c r="GD128" s="31"/>
      <c r="GE128" s="31"/>
      <c r="GF128" s="31"/>
      <c r="GG128" s="31"/>
      <c r="GH128" s="31"/>
      <c r="GI128" s="31"/>
      <c r="GJ128" s="31"/>
      <c r="GK128" s="31"/>
      <c r="GL128" s="31"/>
      <c r="GM128" s="31"/>
      <c r="GN128" s="31"/>
      <c r="GO128" s="31"/>
      <c r="GP128" s="31"/>
      <c r="GQ128" s="31"/>
      <c r="GR128" s="31"/>
      <c r="GS128" s="31"/>
      <c r="GT128" s="31"/>
      <c r="GU128" s="31"/>
      <c r="GV128" s="31"/>
      <c r="GW128" s="31"/>
      <c r="GX128" s="31"/>
      <c r="GY128" s="31"/>
      <c r="GZ128" s="31"/>
      <c r="HA128" s="31"/>
      <c r="HB128" s="31"/>
      <c r="HC128" s="31"/>
      <c r="HD128" s="31"/>
      <c r="HE128" s="31"/>
      <c r="HF128" s="31"/>
      <c r="HG128" s="31"/>
      <c r="HH128" s="31"/>
      <c r="HI128" s="31"/>
      <c r="HJ128" s="31"/>
      <c r="HK128" s="31"/>
      <c r="HL128" s="31"/>
      <c r="HM128" s="31"/>
      <c r="HN128" s="31"/>
      <c r="HO128" s="31"/>
      <c r="HP128" s="31"/>
      <c r="HQ128" s="31"/>
      <c r="HR128" s="31"/>
      <c r="HS128" s="31"/>
      <c r="HT128" s="31"/>
      <c r="HU128" s="31"/>
      <c r="HV128" s="31"/>
      <c r="HW128" s="31"/>
      <c r="HX128" s="31"/>
      <c r="HY128" s="31"/>
      <c r="HZ128" s="31"/>
      <c r="IA128" s="31"/>
      <c r="IB128" s="31"/>
      <c r="IC128" s="31"/>
      <c r="ID128" s="31"/>
      <c r="IE128" s="31"/>
      <c r="IF128" s="31"/>
      <c r="IG128" s="31"/>
      <c r="IH128" s="31"/>
      <c r="II128" s="31"/>
      <c r="IJ128" s="31"/>
      <c r="IK128" s="31"/>
      <c r="IL128" s="31"/>
      <c r="IM128" s="31"/>
      <c r="IN128" s="31"/>
      <c r="IO128" s="31"/>
      <c r="IP128" s="31"/>
      <c r="IQ128" s="31"/>
      <c r="IR128" s="31"/>
      <c r="IS128" s="31"/>
      <c r="IT128" s="31"/>
      <c r="IU128" s="31"/>
      <c r="IV128" s="31"/>
      <c r="IW128" s="31"/>
      <c r="IX128" s="31"/>
      <c r="IY128" s="31"/>
      <c r="IZ128" s="31"/>
      <c r="JA128" s="31"/>
      <c r="JB128" s="31"/>
      <c r="JC128" s="31"/>
      <c r="JD128" s="31"/>
      <c r="JE128" s="31"/>
      <c r="JF128" s="31"/>
      <c r="JG128" s="31"/>
      <c r="JH128" s="31"/>
      <c r="JI128" s="31"/>
      <c r="JJ128" s="31"/>
      <c r="JK128" s="31"/>
      <c r="JL128" s="31"/>
      <c r="JM128" s="31"/>
      <c r="JN128" s="31"/>
      <c r="JO128" s="31"/>
      <c r="JP128" s="31"/>
      <c r="JQ128" s="31"/>
      <c r="JR128" s="31"/>
      <c r="JS128" s="31"/>
      <c r="JT128" s="31"/>
      <c r="JU128" s="31"/>
      <c r="JV128" s="31"/>
      <c r="JW128" s="31"/>
      <c r="JX128" s="31"/>
      <c r="JY128" s="31"/>
      <c r="JZ128" s="31"/>
      <c r="KA128" s="31"/>
      <c r="KB128" s="31"/>
      <c r="KC128" s="31"/>
      <c r="KD128" s="31"/>
      <c r="KE128" s="31"/>
      <c r="KF128" s="31"/>
      <c r="KG128" s="31"/>
      <c r="KH128" s="31"/>
      <c r="KI128" s="31"/>
      <c r="KJ128" s="31"/>
      <c r="KK128" s="31"/>
      <c r="KL128" s="31"/>
      <c r="KM128" s="31"/>
      <c r="KN128" s="31"/>
      <c r="KO128" s="31"/>
      <c r="KP128" s="31"/>
      <c r="KQ128" s="31"/>
      <c r="KR128" s="31"/>
      <c r="KS128" s="31"/>
      <c r="KT128" s="31"/>
      <c r="KU128" s="31"/>
      <c r="KV128" s="31"/>
      <c r="KW128" s="31"/>
      <c r="KX128" s="31"/>
      <c r="KY128" s="31"/>
      <c r="KZ128" s="31"/>
      <c r="LA128" s="31"/>
      <c r="LB128" s="31"/>
      <c r="LC128" s="31"/>
      <c r="LD128" s="31"/>
      <c r="LE128" s="31"/>
      <c r="LF128" s="31"/>
      <c r="LG128" s="31"/>
      <c r="LH128" s="31"/>
      <c r="LI128" s="31"/>
      <c r="LJ128" s="31"/>
      <c r="LK128" s="31"/>
      <c r="LL128" s="31"/>
      <c r="LM128" s="31"/>
      <c r="LN128" s="31"/>
      <c r="LO128" s="31"/>
      <c r="LP128" s="31"/>
      <c r="LQ128" s="31"/>
      <c r="LR128" s="31"/>
      <c r="LS128" s="31"/>
      <c r="LT128" s="31"/>
      <c r="LU128" s="31"/>
      <c r="LV128" s="31"/>
      <c r="LW128" s="31"/>
      <c r="LX128" s="31"/>
      <c r="LY128" s="31"/>
      <c r="LZ128" s="31"/>
      <c r="MA128" s="31"/>
      <c r="MB128" s="31"/>
      <c r="MC128" s="31"/>
      <c r="MD128" s="31"/>
      <c r="ME128" s="31"/>
      <c r="MF128" s="31"/>
      <c r="MG128" s="31"/>
      <c r="MH128" s="31"/>
      <c r="MI128" s="31"/>
      <c r="MJ128" s="31"/>
      <c r="MK128" s="31"/>
      <c r="ML128" s="31"/>
      <c r="MM128" s="31"/>
      <c r="MN128" s="31"/>
      <c r="MO128" s="31"/>
      <c r="MP128" s="31"/>
      <c r="MQ128" s="31"/>
      <c r="MR128" s="31"/>
      <c r="MS128" s="31"/>
      <c r="MT128" s="31"/>
      <c r="MU128" s="31"/>
      <c r="MV128" s="31"/>
      <c r="MW128" s="31"/>
      <c r="MX128" s="31"/>
      <c r="MY128" s="31"/>
      <c r="MZ128" s="31"/>
      <c r="NA128" s="31"/>
      <c r="NB128" s="31"/>
      <c r="NC128" s="31"/>
      <c r="ND128" s="31"/>
      <c r="NE128" s="31"/>
      <c r="NF128" s="31"/>
      <c r="NG128" s="31"/>
      <c r="NH128" s="31"/>
      <c r="NI128" s="31"/>
      <c r="NJ128" s="31"/>
      <c r="NK128" s="31"/>
      <c r="NL128" s="31"/>
      <c r="NM128" s="31"/>
      <c r="NN128" s="31"/>
      <c r="NO128" s="31"/>
      <c r="NP128" s="31"/>
      <c r="NQ128" s="31"/>
      <c r="NR128" s="31"/>
      <c r="NS128" s="31"/>
      <c r="NT128" s="31"/>
      <c r="NU128" s="31"/>
      <c r="NV128" s="31"/>
      <c r="NW128" s="31"/>
      <c r="NX128" s="31"/>
      <c r="NY128" s="31"/>
      <c r="NZ128" s="31"/>
      <c r="OA128" s="31"/>
      <c r="OB128" s="31"/>
      <c r="OC128" s="31"/>
      <c r="OD128" s="31"/>
      <c r="OE128" s="31"/>
      <c r="OF128" s="31"/>
      <c r="OG128" s="31"/>
      <c r="OH128" s="31"/>
      <c r="OI128" s="31"/>
      <c r="OJ128" s="31"/>
      <c r="OK128" s="31"/>
      <c r="OL128" s="31"/>
      <c r="OM128" s="31"/>
      <c r="ON128" s="31"/>
      <c r="OO128" s="31"/>
      <c r="OP128" s="31"/>
      <c r="OQ128" s="31"/>
      <c r="OR128" s="31"/>
      <c r="OS128" s="31"/>
      <c r="OT128" s="31"/>
      <c r="OU128" s="31"/>
      <c r="OV128" s="31"/>
      <c r="OW128" s="31"/>
      <c r="OX128" s="31"/>
      <c r="OY128" s="31"/>
      <c r="OZ128" s="31"/>
      <c r="PA128" s="31"/>
      <c r="PB128" s="31"/>
      <c r="PC128" s="31"/>
      <c r="PD128" s="31"/>
      <c r="PE128" s="31"/>
      <c r="PF128" s="31"/>
      <c r="PG128" s="31"/>
      <c r="PH128" s="31"/>
      <c r="PI128" s="31"/>
      <c r="PJ128" s="31"/>
      <c r="PK128" s="31"/>
      <c r="PL128" s="31"/>
      <c r="PM128" s="31"/>
      <c r="PN128" s="31"/>
      <c r="PO128" s="31"/>
      <c r="PP128" s="31"/>
      <c r="PQ128" s="31"/>
      <c r="PR128" s="31"/>
      <c r="PS128" s="31"/>
      <c r="PT128" s="31"/>
      <c r="PU128" s="31"/>
      <c r="PV128" s="31"/>
      <c r="PW128" s="31"/>
      <c r="PX128" s="31"/>
      <c r="PY128" s="31"/>
      <c r="PZ128" s="31"/>
      <c r="QA128" s="31"/>
      <c r="QB128" s="31"/>
      <c r="QC128" s="31"/>
    </row>
    <row r="129" spans="1:445">
      <c r="A129" s="36" t="s">
        <v>209</v>
      </c>
      <c r="B129" s="33" t="s">
        <v>27</v>
      </c>
      <c r="C129" s="33">
        <v>85</v>
      </c>
      <c r="D129" s="33" t="s">
        <v>141</v>
      </c>
      <c r="E129" s="33"/>
      <c r="F129" s="33">
        <v>665</v>
      </c>
      <c r="G129" s="33">
        <v>65</v>
      </c>
      <c r="H129" s="33">
        <v>67</v>
      </c>
      <c r="I129" s="33">
        <v>67</v>
      </c>
      <c r="J129" s="40">
        <v>67</v>
      </c>
      <c r="K129" s="33">
        <v>67</v>
      </c>
      <c r="L129" s="33">
        <v>67</v>
      </c>
      <c r="M129" s="33">
        <v>67</v>
      </c>
      <c r="N129" s="33">
        <v>67</v>
      </c>
      <c r="O129" s="33">
        <v>67</v>
      </c>
      <c r="P129" s="33">
        <v>64</v>
      </c>
      <c r="Q129" s="33"/>
      <c r="R129" s="33"/>
      <c r="S129" s="33"/>
      <c r="T129" s="20">
        <f t="shared" si="6"/>
        <v>665</v>
      </c>
      <c r="U129" s="20">
        <f t="shared" si="7"/>
        <v>0</v>
      </c>
      <c r="V129" s="34">
        <f t="shared" si="8"/>
        <v>1</v>
      </c>
      <c r="W129" s="37"/>
      <c r="X129" s="35" t="str">
        <f t="shared" si="10"/>
        <v/>
      </c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  <c r="CJ129" s="31"/>
      <c r="CK129" s="31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  <c r="DW129" s="31"/>
      <c r="DX129" s="31"/>
      <c r="DY129" s="31"/>
      <c r="DZ129" s="31"/>
      <c r="EA129" s="31"/>
      <c r="EB129" s="31"/>
      <c r="EC129" s="31"/>
      <c r="ED129" s="31"/>
      <c r="EE129" s="31"/>
      <c r="EF129" s="31"/>
      <c r="EG129" s="31"/>
      <c r="EH129" s="31"/>
      <c r="EI129" s="31"/>
      <c r="EJ129" s="31"/>
      <c r="EK129" s="31"/>
      <c r="EL129" s="31"/>
      <c r="EM129" s="31"/>
      <c r="EN129" s="31"/>
      <c r="EO129" s="31"/>
      <c r="EP129" s="31"/>
      <c r="EQ129" s="31"/>
      <c r="ER129" s="31"/>
      <c r="ES129" s="31"/>
      <c r="ET129" s="31"/>
      <c r="EU129" s="31"/>
      <c r="EV129" s="31"/>
      <c r="EW129" s="31"/>
      <c r="EX129" s="31"/>
      <c r="EY129" s="31"/>
      <c r="EZ129" s="31"/>
      <c r="FA129" s="31"/>
      <c r="FB129" s="31"/>
      <c r="FC129" s="31"/>
      <c r="FD129" s="31"/>
      <c r="FE129" s="31"/>
      <c r="FF129" s="31"/>
      <c r="FG129" s="31"/>
      <c r="FH129" s="31"/>
      <c r="FI129" s="31"/>
      <c r="FJ129" s="31"/>
      <c r="FK129" s="31"/>
      <c r="FL129" s="31"/>
      <c r="FM129" s="31"/>
      <c r="FN129" s="31"/>
      <c r="FO129" s="31"/>
      <c r="FP129" s="31"/>
      <c r="FQ129" s="31"/>
      <c r="FR129" s="31"/>
      <c r="FS129" s="31"/>
      <c r="FT129" s="31"/>
      <c r="FU129" s="31"/>
      <c r="FV129" s="31"/>
      <c r="FW129" s="31"/>
      <c r="FX129" s="31"/>
      <c r="FY129" s="31"/>
      <c r="FZ129" s="31"/>
      <c r="GA129" s="31"/>
      <c r="GB129" s="31"/>
      <c r="GC129" s="31"/>
      <c r="GD129" s="31"/>
      <c r="GE129" s="31"/>
      <c r="GF129" s="31"/>
      <c r="GG129" s="31"/>
      <c r="GH129" s="31"/>
      <c r="GI129" s="31"/>
      <c r="GJ129" s="31"/>
      <c r="GK129" s="31"/>
      <c r="GL129" s="31"/>
      <c r="GM129" s="31"/>
      <c r="GN129" s="31"/>
      <c r="GO129" s="31"/>
      <c r="GP129" s="31"/>
      <c r="GQ129" s="31"/>
      <c r="GR129" s="31"/>
      <c r="GS129" s="31"/>
      <c r="GT129" s="31"/>
      <c r="GU129" s="31"/>
      <c r="GV129" s="31"/>
      <c r="GW129" s="31"/>
      <c r="GX129" s="31"/>
      <c r="GY129" s="31"/>
      <c r="GZ129" s="31"/>
      <c r="HA129" s="31"/>
      <c r="HB129" s="31"/>
      <c r="HC129" s="31"/>
      <c r="HD129" s="31"/>
      <c r="HE129" s="31"/>
      <c r="HF129" s="31"/>
      <c r="HG129" s="31"/>
      <c r="HH129" s="31"/>
      <c r="HI129" s="31"/>
      <c r="HJ129" s="31"/>
      <c r="HK129" s="31"/>
      <c r="HL129" s="31"/>
      <c r="HM129" s="31"/>
      <c r="HN129" s="31"/>
      <c r="HO129" s="31"/>
      <c r="HP129" s="31"/>
      <c r="HQ129" s="31"/>
      <c r="HR129" s="31"/>
      <c r="HS129" s="31"/>
      <c r="HT129" s="31"/>
      <c r="HU129" s="31"/>
      <c r="HV129" s="31"/>
      <c r="HW129" s="31"/>
      <c r="HX129" s="31"/>
      <c r="HY129" s="31"/>
      <c r="HZ129" s="31"/>
      <c r="IA129" s="31"/>
      <c r="IB129" s="31"/>
      <c r="IC129" s="31"/>
      <c r="ID129" s="31"/>
      <c r="IE129" s="31"/>
      <c r="IF129" s="31"/>
      <c r="IG129" s="31"/>
      <c r="IH129" s="31"/>
      <c r="II129" s="31"/>
      <c r="IJ129" s="31"/>
      <c r="IK129" s="31"/>
      <c r="IL129" s="31"/>
      <c r="IM129" s="31"/>
      <c r="IN129" s="31"/>
      <c r="IO129" s="31"/>
      <c r="IP129" s="31"/>
      <c r="IQ129" s="31"/>
      <c r="IR129" s="31"/>
      <c r="IS129" s="31"/>
      <c r="IT129" s="31"/>
      <c r="IU129" s="31"/>
      <c r="IV129" s="31"/>
      <c r="IW129" s="31"/>
      <c r="IX129" s="31"/>
      <c r="IY129" s="31"/>
      <c r="IZ129" s="31"/>
      <c r="JA129" s="31"/>
      <c r="JB129" s="31"/>
      <c r="JC129" s="31"/>
      <c r="JD129" s="31"/>
      <c r="JE129" s="31"/>
      <c r="JF129" s="31"/>
      <c r="JG129" s="31"/>
      <c r="JH129" s="31"/>
      <c r="JI129" s="31"/>
      <c r="JJ129" s="31"/>
      <c r="JK129" s="31"/>
      <c r="JL129" s="31"/>
      <c r="JM129" s="31"/>
      <c r="JN129" s="31"/>
      <c r="JO129" s="31"/>
      <c r="JP129" s="31"/>
      <c r="JQ129" s="31"/>
      <c r="JR129" s="31"/>
      <c r="JS129" s="31"/>
      <c r="JT129" s="31"/>
      <c r="JU129" s="31"/>
      <c r="JV129" s="31"/>
      <c r="JW129" s="31"/>
      <c r="JX129" s="31"/>
      <c r="JY129" s="31"/>
      <c r="JZ129" s="31"/>
      <c r="KA129" s="31"/>
      <c r="KB129" s="31"/>
      <c r="KC129" s="31"/>
      <c r="KD129" s="31"/>
      <c r="KE129" s="31"/>
      <c r="KF129" s="31"/>
      <c r="KG129" s="31"/>
      <c r="KH129" s="31"/>
      <c r="KI129" s="31"/>
      <c r="KJ129" s="31"/>
      <c r="KK129" s="31"/>
      <c r="KL129" s="31"/>
      <c r="KM129" s="31"/>
      <c r="KN129" s="31"/>
      <c r="KO129" s="31"/>
      <c r="KP129" s="31"/>
      <c r="KQ129" s="31"/>
      <c r="KR129" s="31"/>
      <c r="KS129" s="31"/>
      <c r="KT129" s="31"/>
      <c r="KU129" s="31"/>
      <c r="KV129" s="31"/>
      <c r="KW129" s="31"/>
      <c r="KX129" s="31"/>
      <c r="KY129" s="31"/>
      <c r="KZ129" s="31"/>
      <c r="LA129" s="31"/>
      <c r="LB129" s="31"/>
      <c r="LC129" s="31"/>
      <c r="LD129" s="31"/>
      <c r="LE129" s="31"/>
      <c r="LF129" s="31"/>
      <c r="LG129" s="31"/>
      <c r="LH129" s="31"/>
      <c r="LI129" s="31"/>
      <c r="LJ129" s="31"/>
      <c r="LK129" s="31"/>
      <c r="LL129" s="31"/>
      <c r="LM129" s="31"/>
      <c r="LN129" s="31"/>
      <c r="LO129" s="31"/>
      <c r="LP129" s="31"/>
      <c r="LQ129" s="31"/>
      <c r="LR129" s="31"/>
      <c r="LS129" s="31"/>
      <c r="LT129" s="31"/>
      <c r="LU129" s="31"/>
      <c r="LV129" s="31"/>
      <c r="LW129" s="31"/>
      <c r="LX129" s="31"/>
      <c r="LY129" s="31"/>
      <c r="LZ129" s="31"/>
      <c r="MA129" s="31"/>
      <c r="MB129" s="31"/>
      <c r="MC129" s="31"/>
      <c r="MD129" s="31"/>
      <c r="ME129" s="31"/>
      <c r="MF129" s="31"/>
      <c r="MG129" s="31"/>
      <c r="MH129" s="31"/>
      <c r="MI129" s="31"/>
      <c r="MJ129" s="31"/>
      <c r="MK129" s="31"/>
      <c r="ML129" s="31"/>
      <c r="MM129" s="31"/>
      <c r="MN129" s="31"/>
      <c r="MO129" s="31"/>
      <c r="MP129" s="31"/>
      <c r="MQ129" s="31"/>
      <c r="MR129" s="31"/>
      <c r="MS129" s="31"/>
      <c r="MT129" s="31"/>
      <c r="MU129" s="31"/>
      <c r="MV129" s="31"/>
      <c r="MW129" s="31"/>
      <c r="MX129" s="31"/>
      <c r="MY129" s="31"/>
      <c r="MZ129" s="31"/>
      <c r="NA129" s="31"/>
      <c r="NB129" s="31"/>
      <c r="NC129" s="31"/>
      <c r="ND129" s="31"/>
      <c r="NE129" s="31"/>
      <c r="NF129" s="31"/>
      <c r="NG129" s="31"/>
      <c r="NH129" s="31"/>
      <c r="NI129" s="31"/>
      <c r="NJ129" s="31"/>
      <c r="NK129" s="31"/>
      <c r="NL129" s="31"/>
      <c r="NM129" s="31"/>
      <c r="NN129" s="31"/>
      <c r="NO129" s="31"/>
      <c r="NP129" s="31"/>
      <c r="NQ129" s="31"/>
      <c r="NR129" s="31"/>
      <c r="NS129" s="31"/>
      <c r="NT129" s="31"/>
      <c r="NU129" s="31"/>
      <c r="NV129" s="31"/>
      <c r="NW129" s="31"/>
      <c r="NX129" s="31"/>
      <c r="NY129" s="31"/>
      <c r="NZ129" s="31"/>
      <c r="OA129" s="31"/>
      <c r="OB129" s="31"/>
      <c r="OC129" s="31"/>
      <c r="OD129" s="31"/>
      <c r="OE129" s="31"/>
      <c r="OF129" s="31"/>
      <c r="OG129" s="31"/>
      <c r="OH129" s="31"/>
      <c r="OI129" s="31"/>
      <c r="OJ129" s="31"/>
      <c r="OK129" s="31"/>
      <c r="OL129" s="31"/>
      <c r="OM129" s="31"/>
      <c r="ON129" s="31"/>
      <c r="OO129" s="31"/>
      <c r="OP129" s="31"/>
      <c r="OQ129" s="31"/>
      <c r="OR129" s="31"/>
      <c r="OS129" s="31"/>
      <c r="OT129" s="31"/>
      <c r="OU129" s="31"/>
      <c r="OV129" s="31"/>
      <c r="OW129" s="31"/>
      <c r="OX129" s="31"/>
      <c r="OY129" s="31"/>
      <c r="OZ129" s="31"/>
      <c r="PA129" s="31"/>
      <c r="PB129" s="31"/>
      <c r="PC129" s="31"/>
      <c r="PD129" s="31"/>
      <c r="PE129" s="31"/>
      <c r="PF129" s="31"/>
      <c r="PG129" s="31"/>
      <c r="PH129" s="31"/>
      <c r="PI129" s="31"/>
      <c r="PJ129" s="31"/>
      <c r="PK129" s="31"/>
      <c r="PL129" s="31"/>
      <c r="PM129" s="31"/>
      <c r="PN129" s="31"/>
      <c r="PO129" s="31"/>
      <c r="PP129" s="31"/>
      <c r="PQ129" s="31"/>
      <c r="PR129" s="31"/>
      <c r="PS129" s="31"/>
      <c r="PT129" s="31"/>
      <c r="PU129" s="31"/>
      <c r="PV129" s="31"/>
      <c r="PW129" s="31"/>
      <c r="PX129" s="31"/>
      <c r="PY129" s="31"/>
      <c r="PZ129" s="31"/>
      <c r="QA129" s="31"/>
      <c r="QB129" s="31"/>
      <c r="QC129" s="31"/>
    </row>
    <row r="130" spans="1:445">
      <c r="A130" s="36" t="s">
        <v>210</v>
      </c>
      <c r="B130" s="33" t="s">
        <v>27</v>
      </c>
      <c r="C130" s="33">
        <v>92</v>
      </c>
      <c r="D130" s="33" t="s">
        <v>129</v>
      </c>
      <c r="E130" s="33"/>
      <c r="F130" s="33">
        <v>1145</v>
      </c>
      <c r="G130" s="33">
        <v>65</v>
      </c>
      <c r="H130" s="33">
        <v>119</v>
      </c>
      <c r="I130" s="33">
        <v>119</v>
      </c>
      <c r="J130" s="33">
        <v>119</v>
      </c>
      <c r="K130" s="33">
        <v>119</v>
      </c>
      <c r="L130" s="33">
        <v>119</v>
      </c>
      <c r="M130" s="33">
        <v>119</v>
      </c>
      <c r="N130" s="33">
        <v>119</v>
      </c>
      <c r="O130" s="33">
        <v>119</v>
      </c>
      <c r="P130" s="33">
        <v>119</v>
      </c>
      <c r="Q130" s="33"/>
      <c r="R130" s="33"/>
      <c r="S130" s="33"/>
      <c r="T130" s="20">
        <f t="shared" si="6"/>
        <v>1136</v>
      </c>
      <c r="U130" s="20">
        <v>0</v>
      </c>
      <c r="V130" s="34">
        <f t="shared" si="8"/>
        <v>1</v>
      </c>
      <c r="W130" s="37"/>
      <c r="X130" s="35" t="str">
        <f t="shared" si="10"/>
        <v/>
      </c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  <c r="DW130" s="31"/>
      <c r="DX130" s="31"/>
      <c r="DY130" s="31"/>
      <c r="DZ130" s="31"/>
      <c r="EA130" s="31"/>
      <c r="EB130" s="31"/>
      <c r="EC130" s="31"/>
      <c r="ED130" s="31"/>
      <c r="EE130" s="31"/>
      <c r="EF130" s="31"/>
      <c r="EG130" s="31"/>
      <c r="EH130" s="31"/>
      <c r="EI130" s="31"/>
      <c r="EJ130" s="31"/>
      <c r="EK130" s="31"/>
      <c r="EL130" s="31"/>
      <c r="EM130" s="31"/>
      <c r="EN130" s="31"/>
      <c r="EO130" s="31"/>
      <c r="EP130" s="31"/>
      <c r="EQ130" s="31"/>
      <c r="ER130" s="31"/>
      <c r="ES130" s="31"/>
      <c r="ET130" s="31"/>
      <c r="EU130" s="31"/>
      <c r="EV130" s="31"/>
      <c r="EW130" s="31"/>
      <c r="EX130" s="31"/>
      <c r="EY130" s="31"/>
      <c r="EZ130" s="31"/>
      <c r="FA130" s="31"/>
      <c r="FB130" s="31"/>
      <c r="FC130" s="31"/>
      <c r="FD130" s="31"/>
      <c r="FE130" s="31"/>
      <c r="FF130" s="31"/>
      <c r="FG130" s="31"/>
      <c r="FH130" s="31"/>
      <c r="FI130" s="31"/>
      <c r="FJ130" s="31"/>
      <c r="FK130" s="31"/>
      <c r="FL130" s="31"/>
      <c r="FM130" s="31"/>
      <c r="FN130" s="31"/>
      <c r="FO130" s="31"/>
      <c r="FP130" s="31"/>
      <c r="FQ130" s="31"/>
      <c r="FR130" s="31"/>
      <c r="FS130" s="31"/>
      <c r="FT130" s="31"/>
      <c r="FU130" s="31"/>
      <c r="FV130" s="31"/>
      <c r="FW130" s="31"/>
      <c r="FX130" s="31"/>
      <c r="FY130" s="31"/>
      <c r="FZ130" s="31"/>
      <c r="GA130" s="31"/>
      <c r="GB130" s="31"/>
      <c r="GC130" s="31"/>
      <c r="GD130" s="31"/>
      <c r="GE130" s="31"/>
      <c r="GF130" s="31"/>
      <c r="GG130" s="31"/>
      <c r="GH130" s="31"/>
      <c r="GI130" s="31"/>
      <c r="GJ130" s="31"/>
      <c r="GK130" s="31"/>
      <c r="GL130" s="31"/>
      <c r="GM130" s="31"/>
      <c r="GN130" s="31"/>
      <c r="GO130" s="31"/>
      <c r="GP130" s="31"/>
      <c r="GQ130" s="31"/>
      <c r="GR130" s="31"/>
      <c r="GS130" s="31"/>
      <c r="GT130" s="31"/>
      <c r="GU130" s="31"/>
      <c r="GV130" s="31"/>
      <c r="GW130" s="31"/>
      <c r="GX130" s="31"/>
      <c r="GY130" s="31"/>
      <c r="GZ130" s="31"/>
      <c r="HA130" s="31"/>
      <c r="HB130" s="31"/>
      <c r="HC130" s="31"/>
      <c r="HD130" s="31"/>
      <c r="HE130" s="31"/>
      <c r="HF130" s="31"/>
      <c r="HG130" s="31"/>
      <c r="HH130" s="31"/>
      <c r="HI130" s="31"/>
      <c r="HJ130" s="31"/>
      <c r="HK130" s="31"/>
      <c r="HL130" s="31"/>
      <c r="HM130" s="31"/>
      <c r="HN130" s="31"/>
      <c r="HO130" s="31"/>
      <c r="HP130" s="31"/>
      <c r="HQ130" s="31"/>
      <c r="HR130" s="31"/>
      <c r="HS130" s="31"/>
      <c r="HT130" s="31"/>
      <c r="HU130" s="31"/>
      <c r="HV130" s="31"/>
      <c r="HW130" s="31"/>
      <c r="HX130" s="31"/>
      <c r="HY130" s="31"/>
      <c r="HZ130" s="31"/>
      <c r="IA130" s="31"/>
      <c r="IB130" s="31"/>
      <c r="IC130" s="31"/>
      <c r="ID130" s="31"/>
      <c r="IE130" s="31"/>
      <c r="IF130" s="31"/>
      <c r="IG130" s="31"/>
      <c r="IH130" s="31"/>
      <c r="II130" s="31"/>
      <c r="IJ130" s="31"/>
      <c r="IK130" s="31"/>
      <c r="IL130" s="31"/>
      <c r="IM130" s="31"/>
      <c r="IN130" s="31"/>
      <c r="IO130" s="31"/>
      <c r="IP130" s="31"/>
      <c r="IQ130" s="31"/>
      <c r="IR130" s="31"/>
      <c r="IS130" s="31"/>
      <c r="IT130" s="31"/>
      <c r="IU130" s="31"/>
      <c r="IV130" s="31"/>
      <c r="IW130" s="31"/>
      <c r="IX130" s="31"/>
      <c r="IY130" s="31"/>
      <c r="IZ130" s="31"/>
      <c r="JA130" s="31"/>
      <c r="JB130" s="31"/>
      <c r="JC130" s="31"/>
      <c r="JD130" s="31"/>
      <c r="JE130" s="31"/>
      <c r="JF130" s="31"/>
      <c r="JG130" s="31"/>
      <c r="JH130" s="31"/>
      <c r="JI130" s="31"/>
      <c r="JJ130" s="31"/>
      <c r="JK130" s="31"/>
      <c r="JL130" s="31"/>
      <c r="JM130" s="31"/>
      <c r="JN130" s="31"/>
      <c r="JO130" s="31"/>
      <c r="JP130" s="31"/>
      <c r="JQ130" s="31"/>
      <c r="JR130" s="31"/>
      <c r="JS130" s="31"/>
      <c r="JT130" s="31"/>
      <c r="JU130" s="31"/>
      <c r="JV130" s="31"/>
      <c r="JW130" s="31"/>
      <c r="JX130" s="31"/>
      <c r="JY130" s="31"/>
      <c r="JZ130" s="31"/>
      <c r="KA130" s="31"/>
      <c r="KB130" s="31"/>
      <c r="KC130" s="31"/>
      <c r="KD130" s="31"/>
      <c r="KE130" s="31"/>
      <c r="KF130" s="31"/>
      <c r="KG130" s="31"/>
      <c r="KH130" s="31"/>
      <c r="KI130" s="31"/>
      <c r="KJ130" s="31"/>
      <c r="KK130" s="31"/>
      <c r="KL130" s="31"/>
      <c r="KM130" s="31"/>
      <c r="KN130" s="31"/>
      <c r="KO130" s="31"/>
      <c r="KP130" s="31"/>
      <c r="KQ130" s="31"/>
      <c r="KR130" s="31"/>
      <c r="KS130" s="31"/>
      <c r="KT130" s="31"/>
      <c r="KU130" s="31"/>
      <c r="KV130" s="31"/>
      <c r="KW130" s="31"/>
      <c r="KX130" s="31"/>
      <c r="KY130" s="31"/>
      <c r="KZ130" s="31"/>
      <c r="LA130" s="31"/>
      <c r="LB130" s="31"/>
      <c r="LC130" s="31"/>
      <c r="LD130" s="31"/>
      <c r="LE130" s="31"/>
      <c r="LF130" s="31"/>
      <c r="LG130" s="31"/>
      <c r="LH130" s="31"/>
      <c r="LI130" s="31"/>
      <c r="LJ130" s="31"/>
      <c r="LK130" s="31"/>
      <c r="LL130" s="31"/>
      <c r="LM130" s="31"/>
      <c r="LN130" s="31"/>
      <c r="LO130" s="31"/>
      <c r="LP130" s="31"/>
      <c r="LQ130" s="31"/>
      <c r="LR130" s="31"/>
      <c r="LS130" s="31"/>
      <c r="LT130" s="31"/>
      <c r="LU130" s="31"/>
      <c r="LV130" s="31"/>
      <c r="LW130" s="31"/>
      <c r="LX130" s="31"/>
      <c r="LY130" s="31"/>
      <c r="LZ130" s="31"/>
      <c r="MA130" s="31"/>
      <c r="MB130" s="31"/>
      <c r="MC130" s="31"/>
      <c r="MD130" s="31"/>
      <c r="ME130" s="31"/>
      <c r="MF130" s="31"/>
      <c r="MG130" s="31"/>
      <c r="MH130" s="31"/>
      <c r="MI130" s="31"/>
      <c r="MJ130" s="31"/>
      <c r="MK130" s="31"/>
      <c r="ML130" s="31"/>
      <c r="MM130" s="31"/>
      <c r="MN130" s="31"/>
      <c r="MO130" s="31"/>
      <c r="MP130" s="31"/>
      <c r="MQ130" s="31"/>
      <c r="MR130" s="31"/>
      <c r="MS130" s="31"/>
      <c r="MT130" s="31"/>
      <c r="MU130" s="31"/>
      <c r="MV130" s="31"/>
      <c r="MW130" s="31"/>
      <c r="MX130" s="31"/>
      <c r="MY130" s="31"/>
      <c r="MZ130" s="31"/>
      <c r="NA130" s="31"/>
      <c r="NB130" s="31"/>
      <c r="NC130" s="31"/>
      <c r="ND130" s="31"/>
      <c r="NE130" s="31"/>
      <c r="NF130" s="31"/>
      <c r="NG130" s="31"/>
      <c r="NH130" s="31"/>
      <c r="NI130" s="31"/>
      <c r="NJ130" s="31"/>
      <c r="NK130" s="31"/>
      <c r="NL130" s="31"/>
      <c r="NM130" s="31"/>
      <c r="NN130" s="31"/>
      <c r="NO130" s="31"/>
      <c r="NP130" s="31"/>
      <c r="NQ130" s="31"/>
      <c r="NR130" s="31"/>
      <c r="NS130" s="31"/>
      <c r="NT130" s="31"/>
      <c r="NU130" s="31"/>
      <c r="NV130" s="31"/>
      <c r="NW130" s="31"/>
      <c r="NX130" s="31"/>
      <c r="NY130" s="31"/>
      <c r="NZ130" s="31"/>
      <c r="OA130" s="31"/>
      <c r="OB130" s="31"/>
      <c r="OC130" s="31"/>
      <c r="OD130" s="31"/>
      <c r="OE130" s="31"/>
      <c r="OF130" s="31"/>
      <c r="OG130" s="31"/>
      <c r="OH130" s="31"/>
      <c r="OI130" s="31"/>
      <c r="OJ130" s="31"/>
      <c r="OK130" s="31"/>
      <c r="OL130" s="31"/>
      <c r="OM130" s="31"/>
      <c r="ON130" s="31"/>
      <c r="OO130" s="31"/>
      <c r="OP130" s="31"/>
      <c r="OQ130" s="31"/>
      <c r="OR130" s="31"/>
      <c r="OS130" s="31"/>
      <c r="OT130" s="31"/>
      <c r="OU130" s="31"/>
      <c r="OV130" s="31"/>
      <c r="OW130" s="31"/>
      <c r="OX130" s="31"/>
      <c r="OY130" s="31"/>
      <c r="OZ130" s="31"/>
      <c r="PA130" s="31"/>
      <c r="PB130" s="31"/>
      <c r="PC130" s="31"/>
      <c r="PD130" s="31"/>
      <c r="PE130" s="31"/>
      <c r="PF130" s="31"/>
      <c r="PG130" s="31"/>
      <c r="PH130" s="31"/>
      <c r="PI130" s="31"/>
      <c r="PJ130" s="31"/>
      <c r="PK130" s="31"/>
      <c r="PL130" s="31"/>
      <c r="PM130" s="31"/>
      <c r="PN130" s="31"/>
      <c r="PO130" s="31"/>
      <c r="PP130" s="31"/>
      <c r="PQ130" s="31"/>
      <c r="PR130" s="31"/>
      <c r="PS130" s="31"/>
      <c r="PT130" s="31"/>
      <c r="PU130" s="31"/>
      <c r="PV130" s="31"/>
      <c r="PW130" s="31"/>
      <c r="PX130" s="31"/>
      <c r="PY130" s="31"/>
      <c r="PZ130" s="31"/>
      <c r="QA130" s="31"/>
      <c r="QB130" s="31"/>
      <c r="QC130" s="31"/>
    </row>
    <row r="131" spans="1:445">
      <c r="A131" s="36" t="s">
        <v>211</v>
      </c>
      <c r="B131" s="33" t="s">
        <v>27</v>
      </c>
      <c r="C131" s="33">
        <v>92</v>
      </c>
      <c r="D131" s="33" t="s">
        <v>129</v>
      </c>
      <c r="E131" s="33"/>
      <c r="F131" s="33">
        <v>1045</v>
      </c>
      <c r="G131" s="33">
        <v>65</v>
      </c>
      <c r="H131" s="33">
        <v>109</v>
      </c>
      <c r="I131" s="33">
        <v>109</v>
      </c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20">
        <f t="shared" si="6"/>
        <v>283</v>
      </c>
      <c r="U131" s="20">
        <f t="shared" si="7"/>
        <v>0</v>
      </c>
      <c r="V131" s="34">
        <f t="shared" si="8"/>
        <v>1</v>
      </c>
      <c r="W131" s="37" t="s">
        <v>45</v>
      </c>
      <c r="X131" s="35">
        <f t="shared" si="10"/>
        <v>762</v>
      </c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  <c r="CJ131" s="31"/>
      <c r="CK131" s="31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  <c r="DW131" s="31"/>
      <c r="DX131" s="31"/>
      <c r="DY131" s="31"/>
      <c r="DZ131" s="31"/>
      <c r="EA131" s="31"/>
      <c r="EB131" s="31"/>
      <c r="EC131" s="31"/>
      <c r="ED131" s="31"/>
      <c r="EE131" s="31"/>
      <c r="EF131" s="31"/>
      <c r="EG131" s="31"/>
      <c r="EH131" s="31"/>
      <c r="EI131" s="31"/>
      <c r="EJ131" s="31"/>
      <c r="EK131" s="31"/>
      <c r="EL131" s="31"/>
      <c r="EM131" s="31"/>
      <c r="EN131" s="31"/>
      <c r="EO131" s="31"/>
      <c r="EP131" s="31"/>
      <c r="EQ131" s="31"/>
      <c r="ER131" s="31"/>
      <c r="ES131" s="31"/>
      <c r="ET131" s="31"/>
      <c r="EU131" s="31"/>
      <c r="EV131" s="31"/>
      <c r="EW131" s="31"/>
      <c r="EX131" s="31"/>
      <c r="EY131" s="31"/>
      <c r="EZ131" s="31"/>
      <c r="FA131" s="31"/>
      <c r="FB131" s="31"/>
      <c r="FC131" s="31"/>
      <c r="FD131" s="31"/>
      <c r="FE131" s="31"/>
      <c r="FF131" s="31"/>
      <c r="FG131" s="31"/>
      <c r="FH131" s="31"/>
      <c r="FI131" s="31"/>
      <c r="FJ131" s="31"/>
      <c r="FK131" s="31"/>
      <c r="FL131" s="31"/>
      <c r="FM131" s="31"/>
      <c r="FN131" s="31"/>
      <c r="FO131" s="31"/>
      <c r="FP131" s="31"/>
      <c r="FQ131" s="31"/>
      <c r="FR131" s="31"/>
      <c r="FS131" s="31"/>
      <c r="FT131" s="31"/>
      <c r="FU131" s="31"/>
      <c r="FV131" s="31"/>
      <c r="FW131" s="31"/>
      <c r="FX131" s="31"/>
      <c r="FY131" s="31"/>
      <c r="FZ131" s="31"/>
      <c r="GA131" s="31"/>
      <c r="GB131" s="31"/>
      <c r="GC131" s="31"/>
      <c r="GD131" s="31"/>
      <c r="GE131" s="31"/>
      <c r="GF131" s="31"/>
      <c r="GG131" s="31"/>
      <c r="GH131" s="31"/>
      <c r="GI131" s="31"/>
      <c r="GJ131" s="31"/>
      <c r="GK131" s="31"/>
      <c r="GL131" s="31"/>
      <c r="GM131" s="31"/>
      <c r="GN131" s="31"/>
      <c r="GO131" s="31"/>
      <c r="GP131" s="31"/>
      <c r="GQ131" s="31"/>
      <c r="GR131" s="31"/>
      <c r="GS131" s="31"/>
      <c r="GT131" s="31"/>
      <c r="GU131" s="31"/>
      <c r="GV131" s="31"/>
      <c r="GW131" s="31"/>
      <c r="GX131" s="31"/>
      <c r="GY131" s="31"/>
      <c r="GZ131" s="31"/>
      <c r="HA131" s="31"/>
      <c r="HB131" s="31"/>
      <c r="HC131" s="31"/>
      <c r="HD131" s="31"/>
      <c r="HE131" s="31"/>
      <c r="HF131" s="31"/>
      <c r="HG131" s="31"/>
      <c r="HH131" s="31"/>
      <c r="HI131" s="31"/>
      <c r="HJ131" s="31"/>
      <c r="HK131" s="31"/>
      <c r="HL131" s="31"/>
      <c r="HM131" s="31"/>
      <c r="HN131" s="31"/>
      <c r="HO131" s="31"/>
      <c r="HP131" s="31"/>
      <c r="HQ131" s="31"/>
      <c r="HR131" s="31"/>
      <c r="HS131" s="31"/>
      <c r="HT131" s="31"/>
      <c r="HU131" s="31"/>
      <c r="HV131" s="31"/>
      <c r="HW131" s="31"/>
      <c r="HX131" s="31"/>
      <c r="HY131" s="31"/>
      <c r="HZ131" s="31"/>
      <c r="IA131" s="31"/>
      <c r="IB131" s="31"/>
      <c r="IC131" s="31"/>
      <c r="ID131" s="31"/>
      <c r="IE131" s="31"/>
      <c r="IF131" s="31"/>
      <c r="IG131" s="31"/>
      <c r="IH131" s="31"/>
      <c r="II131" s="31"/>
      <c r="IJ131" s="31"/>
      <c r="IK131" s="31"/>
      <c r="IL131" s="31"/>
      <c r="IM131" s="31"/>
      <c r="IN131" s="31"/>
      <c r="IO131" s="31"/>
      <c r="IP131" s="31"/>
      <c r="IQ131" s="31"/>
      <c r="IR131" s="31"/>
      <c r="IS131" s="31"/>
      <c r="IT131" s="31"/>
      <c r="IU131" s="31"/>
      <c r="IV131" s="31"/>
      <c r="IW131" s="31"/>
      <c r="IX131" s="31"/>
      <c r="IY131" s="31"/>
      <c r="IZ131" s="31"/>
      <c r="JA131" s="31"/>
      <c r="JB131" s="31"/>
      <c r="JC131" s="31"/>
      <c r="JD131" s="31"/>
      <c r="JE131" s="31"/>
      <c r="JF131" s="31"/>
      <c r="JG131" s="31"/>
      <c r="JH131" s="31"/>
      <c r="JI131" s="31"/>
      <c r="JJ131" s="31"/>
      <c r="JK131" s="31"/>
      <c r="JL131" s="31"/>
      <c r="JM131" s="31"/>
      <c r="JN131" s="31"/>
      <c r="JO131" s="31"/>
      <c r="JP131" s="31"/>
      <c r="JQ131" s="31"/>
      <c r="JR131" s="31"/>
      <c r="JS131" s="31"/>
      <c r="JT131" s="31"/>
      <c r="JU131" s="31"/>
      <c r="JV131" s="31"/>
      <c r="JW131" s="31"/>
      <c r="JX131" s="31"/>
      <c r="JY131" s="31"/>
      <c r="JZ131" s="31"/>
      <c r="KA131" s="31"/>
      <c r="KB131" s="31"/>
      <c r="KC131" s="31"/>
      <c r="KD131" s="31"/>
      <c r="KE131" s="31"/>
      <c r="KF131" s="31"/>
      <c r="KG131" s="31"/>
      <c r="KH131" s="31"/>
      <c r="KI131" s="31"/>
      <c r="KJ131" s="31"/>
      <c r="KK131" s="31"/>
      <c r="KL131" s="31"/>
      <c r="KM131" s="31"/>
      <c r="KN131" s="31"/>
      <c r="KO131" s="31"/>
      <c r="KP131" s="31"/>
      <c r="KQ131" s="31"/>
      <c r="KR131" s="31"/>
      <c r="KS131" s="31"/>
      <c r="KT131" s="31"/>
      <c r="KU131" s="31"/>
      <c r="KV131" s="31"/>
      <c r="KW131" s="31"/>
      <c r="KX131" s="31"/>
      <c r="KY131" s="31"/>
      <c r="KZ131" s="31"/>
      <c r="LA131" s="31"/>
      <c r="LB131" s="31"/>
      <c r="LC131" s="31"/>
      <c r="LD131" s="31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LS131" s="31"/>
      <c r="LT131" s="31"/>
      <c r="LU131" s="31"/>
      <c r="LV131" s="31"/>
      <c r="LW131" s="31"/>
      <c r="LX131" s="31"/>
      <c r="LY131" s="31"/>
      <c r="LZ131" s="31"/>
      <c r="MA131" s="31"/>
      <c r="MB131" s="31"/>
      <c r="MC131" s="31"/>
      <c r="MD131" s="31"/>
      <c r="ME131" s="31"/>
      <c r="MF131" s="31"/>
      <c r="MG131" s="31"/>
      <c r="MH131" s="31"/>
      <c r="MI131" s="31"/>
      <c r="MJ131" s="31"/>
      <c r="MK131" s="31"/>
      <c r="ML131" s="31"/>
      <c r="MM131" s="31"/>
      <c r="MN131" s="31"/>
      <c r="MO131" s="31"/>
      <c r="MP131" s="31"/>
      <c r="MQ131" s="31"/>
      <c r="MR131" s="31"/>
      <c r="MS131" s="31"/>
      <c r="MT131" s="31"/>
      <c r="MU131" s="31"/>
      <c r="MV131" s="31"/>
      <c r="MW131" s="31"/>
      <c r="MX131" s="31"/>
      <c r="MY131" s="31"/>
      <c r="MZ131" s="31"/>
      <c r="NA131" s="31"/>
      <c r="NB131" s="31"/>
      <c r="NC131" s="31"/>
      <c r="ND131" s="31"/>
      <c r="NE131" s="31"/>
      <c r="NF131" s="31"/>
      <c r="NG131" s="31"/>
      <c r="NH131" s="31"/>
      <c r="NI131" s="31"/>
      <c r="NJ131" s="31"/>
      <c r="NK131" s="31"/>
      <c r="NL131" s="31"/>
      <c r="NM131" s="31"/>
      <c r="NN131" s="31"/>
      <c r="NO131" s="31"/>
      <c r="NP131" s="31"/>
      <c r="NQ131" s="31"/>
      <c r="NR131" s="31"/>
      <c r="NS131" s="31"/>
      <c r="NT131" s="31"/>
      <c r="NU131" s="31"/>
      <c r="NV131" s="31"/>
      <c r="NW131" s="31"/>
      <c r="NX131" s="31"/>
      <c r="NY131" s="31"/>
      <c r="NZ131" s="31"/>
      <c r="OA131" s="31"/>
      <c r="OB131" s="31"/>
      <c r="OC131" s="31"/>
      <c r="OD131" s="31"/>
      <c r="OE131" s="31"/>
      <c r="OF131" s="31"/>
      <c r="OG131" s="31"/>
      <c r="OH131" s="31"/>
      <c r="OI131" s="31"/>
      <c r="OJ131" s="31"/>
      <c r="OK131" s="31"/>
      <c r="OL131" s="31"/>
      <c r="OM131" s="31"/>
      <c r="ON131" s="31"/>
      <c r="OO131" s="31"/>
      <c r="OP131" s="31"/>
      <c r="OQ131" s="31"/>
      <c r="OR131" s="31"/>
      <c r="OS131" s="31"/>
      <c r="OT131" s="31"/>
      <c r="OU131" s="31"/>
      <c r="OV131" s="31"/>
      <c r="OW131" s="31"/>
      <c r="OX131" s="31"/>
      <c r="OY131" s="31"/>
      <c r="OZ131" s="31"/>
      <c r="PA131" s="31"/>
      <c r="PB131" s="31"/>
      <c r="PC131" s="31"/>
      <c r="PD131" s="31"/>
      <c r="PE131" s="31"/>
      <c r="PF131" s="31"/>
      <c r="PG131" s="31"/>
      <c r="PH131" s="31"/>
      <c r="PI131" s="31"/>
      <c r="PJ131" s="31"/>
      <c r="PK131" s="31"/>
      <c r="PL131" s="31"/>
      <c r="PM131" s="31"/>
      <c r="PN131" s="31"/>
      <c r="PO131" s="31"/>
      <c r="PP131" s="31"/>
      <c r="PQ131" s="31"/>
      <c r="PR131" s="31"/>
      <c r="PS131" s="31"/>
      <c r="PT131" s="31"/>
      <c r="PU131" s="31"/>
      <c r="PV131" s="31"/>
      <c r="PW131" s="31"/>
      <c r="PX131" s="31"/>
      <c r="PY131" s="31"/>
      <c r="PZ131" s="31"/>
      <c r="QA131" s="31"/>
      <c r="QB131" s="31"/>
      <c r="QC131" s="31"/>
    </row>
    <row r="132" spans="1:445" s="39" customFormat="1">
      <c r="A132" s="36" t="s">
        <v>213</v>
      </c>
      <c r="B132" s="33" t="s">
        <v>27</v>
      </c>
      <c r="C132" s="33">
        <v>85</v>
      </c>
      <c r="D132" s="33" t="s">
        <v>64</v>
      </c>
      <c r="E132" s="33"/>
      <c r="F132" s="33">
        <v>745</v>
      </c>
      <c r="G132" s="33">
        <v>65</v>
      </c>
      <c r="H132" s="33"/>
      <c r="I132" s="33">
        <v>91</v>
      </c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20">
        <f t="shared" ref="T132:T195" si="11">IF(AND(ISBLANK(E132),ISBLANK(F132),ISBLANK(G132),ISBLANK(H132),ISBLANK(I132),ISBLANK(J132),ISBLANK(K132), ISBLANK(L132), ISBLANK(M132), ISBLANK(N132), ISBLANK(O132), ISBLANK(P132), ISBLANK(Q132), ISBLANK(R132), ISBLANK(S132)),"",SUM(G132:S132))</f>
        <v>156</v>
      </c>
      <c r="U132" s="20">
        <f t="shared" ref="U132:U195" si="12">IF(W132&lt;&gt;0,0,IF(AND(ISBLANK(E132),ISBLANK(F132),ISBLANK(G132),ISBLANK(H132),ISBLANK(I132),ISBLANK(J132),ISBLANK(K132), ISBLANK(L132), ISBLANK(M132), ISBLANK(N132), ISBLANK(O132), ISBLANK(P132), ISBLANK(Q132), ISBLANK(R132), ISBLANK(S132)),"", (F132+E132)-T132))</f>
        <v>0</v>
      </c>
      <c r="V132" s="34">
        <f t="shared" ref="V132:V195" si="13">IF(AND(ISBLANK(E132),ISBLANK(F132), ISBLANK(G132), ISBLANK(H132), ISBLANK(I132), ISBLANK(J132), ISBLANK(K132), ISBLANK(L132), ISBLANK(M132),ISBLANK(N132), ISBLANK(O132), ISBLANK(P132), ISBLANK(Q132), ISBLANK(R132), ISBLANK(S132)), "",IFERROR(((F132+E132)-U132)/(F132+E132),""))</f>
        <v>1</v>
      </c>
      <c r="W132" s="37" t="s">
        <v>45</v>
      </c>
      <c r="X132" s="35">
        <f t="shared" ref="X132:X153" si="14">IF(W132&lt;&gt;"",F132 - (SUM(G132:S132)),"")</f>
        <v>589</v>
      </c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  <c r="CJ132" s="31"/>
      <c r="CK132" s="31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P132" s="31"/>
      <c r="EQ132" s="31"/>
      <c r="ER132" s="31"/>
      <c r="ES132" s="31"/>
      <c r="ET132" s="31"/>
      <c r="EU132" s="31"/>
      <c r="EV132" s="31"/>
      <c r="EW132" s="31"/>
      <c r="EX132" s="31"/>
      <c r="EY132" s="31"/>
      <c r="EZ132" s="31"/>
      <c r="FA132" s="31"/>
      <c r="FB132" s="31"/>
      <c r="FC132" s="31"/>
      <c r="FD132" s="31"/>
      <c r="FE132" s="31"/>
      <c r="FF132" s="31"/>
      <c r="FG132" s="31"/>
      <c r="FH132" s="31"/>
      <c r="FI132" s="31"/>
      <c r="FJ132" s="31"/>
      <c r="FK132" s="31"/>
      <c r="FL132" s="31"/>
      <c r="FM132" s="31"/>
      <c r="FN132" s="31"/>
      <c r="FO132" s="31"/>
      <c r="FP132" s="31"/>
      <c r="FQ132" s="31"/>
      <c r="FR132" s="31"/>
      <c r="FS132" s="31"/>
      <c r="FT132" s="31"/>
      <c r="FU132" s="31"/>
      <c r="FV132" s="31"/>
      <c r="FW132" s="31"/>
      <c r="FX132" s="31"/>
      <c r="FY132" s="31"/>
      <c r="FZ132" s="31"/>
      <c r="GA132" s="31"/>
      <c r="GB132" s="31"/>
      <c r="GC132" s="31"/>
      <c r="GD132" s="31"/>
      <c r="GE132" s="31"/>
      <c r="GF132" s="31"/>
      <c r="GG132" s="31"/>
      <c r="GH132" s="31"/>
      <c r="GI132" s="31"/>
      <c r="GJ132" s="31"/>
      <c r="GK132" s="31"/>
      <c r="GL132" s="31"/>
      <c r="GM132" s="31"/>
      <c r="GN132" s="31"/>
      <c r="GO132" s="31"/>
      <c r="GP132" s="31"/>
      <c r="GQ132" s="31"/>
      <c r="GR132" s="31"/>
      <c r="GS132" s="31"/>
      <c r="GT132" s="31"/>
      <c r="GU132" s="31"/>
      <c r="GV132" s="31"/>
      <c r="GW132" s="31"/>
      <c r="GX132" s="31"/>
      <c r="GY132" s="31"/>
      <c r="GZ132" s="31"/>
      <c r="HA132" s="31"/>
      <c r="HB132" s="31"/>
      <c r="HC132" s="31"/>
      <c r="HD132" s="31"/>
      <c r="HE132" s="31"/>
      <c r="HF132" s="31"/>
      <c r="HG132" s="31"/>
      <c r="HH132" s="31"/>
      <c r="HI132" s="31"/>
      <c r="HJ132" s="31"/>
      <c r="HK132" s="31"/>
      <c r="HL132" s="31"/>
      <c r="HM132" s="31"/>
      <c r="HN132" s="31"/>
      <c r="HO132" s="31"/>
      <c r="HP132" s="31"/>
      <c r="HQ132" s="31"/>
      <c r="HR132" s="31"/>
      <c r="HS132" s="31"/>
      <c r="HT132" s="31"/>
      <c r="HU132" s="31"/>
      <c r="HV132" s="31"/>
      <c r="HW132" s="31"/>
      <c r="HX132" s="31"/>
      <c r="HY132" s="31"/>
      <c r="HZ132" s="31"/>
      <c r="IA132" s="31"/>
      <c r="IB132" s="31"/>
      <c r="IC132" s="31"/>
      <c r="ID132" s="31"/>
      <c r="IE132" s="31"/>
      <c r="IF132" s="31"/>
      <c r="IG132" s="31"/>
      <c r="IH132" s="31"/>
      <c r="II132" s="31"/>
      <c r="IJ132" s="31"/>
      <c r="IK132" s="31"/>
      <c r="IL132" s="31"/>
      <c r="IM132" s="31"/>
      <c r="IN132" s="31"/>
      <c r="IO132" s="31"/>
      <c r="IP132" s="31"/>
      <c r="IQ132" s="31"/>
      <c r="IR132" s="31"/>
      <c r="IS132" s="31"/>
      <c r="IT132" s="31"/>
      <c r="IU132" s="31"/>
      <c r="IV132" s="31"/>
      <c r="IW132" s="31"/>
      <c r="IX132" s="31"/>
      <c r="IY132" s="31"/>
      <c r="IZ132" s="31"/>
      <c r="JA132" s="31"/>
      <c r="JB132" s="31"/>
      <c r="JC132" s="31"/>
      <c r="JD132" s="31"/>
      <c r="JE132" s="31"/>
      <c r="JF132" s="31"/>
      <c r="JG132" s="31"/>
      <c r="JH132" s="31"/>
      <c r="JI132" s="31"/>
      <c r="JJ132" s="31"/>
      <c r="JK132" s="31"/>
      <c r="JL132" s="31"/>
      <c r="JM132" s="31"/>
      <c r="JN132" s="31"/>
      <c r="JO132" s="31"/>
      <c r="JP132" s="31"/>
      <c r="JQ132" s="31"/>
      <c r="JR132" s="31"/>
      <c r="JS132" s="31"/>
      <c r="JT132" s="31"/>
      <c r="JU132" s="31"/>
      <c r="JV132" s="31"/>
      <c r="JW132" s="31"/>
      <c r="JX132" s="31"/>
      <c r="JY132" s="31"/>
      <c r="JZ132" s="31"/>
      <c r="KA132" s="31"/>
      <c r="KB132" s="31"/>
      <c r="KC132" s="31"/>
      <c r="KD132" s="31"/>
      <c r="KE132" s="31"/>
      <c r="KF132" s="31"/>
      <c r="KG132" s="31"/>
      <c r="KH132" s="31"/>
      <c r="KI132" s="31"/>
      <c r="KJ132" s="31"/>
      <c r="KK132" s="31"/>
      <c r="KL132" s="31"/>
      <c r="KM132" s="31"/>
      <c r="KN132" s="31"/>
      <c r="KO132" s="31"/>
      <c r="KP132" s="31"/>
      <c r="KQ132" s="31"/>
      <c r="KR132" s="31"/>
      <c r="KS132" s="31"/>
      <c r="KT132" s="31"/>
      <c r="KU132" s="31"/>
      <c r="KV132" s="31"/>
      <c r="KW132" s="31"/>
      <c r="KX132" s="31"/>
      <c r="KY132" s="31"/>
      <c r="KZ132" s="31"/>
      <c r="LA132" s="31"/>
      <c r="LB132" s="31"/>
      <c r="LC132" s="31"/>
      <c r="LD132" s="31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MT132" s="31"/>
      <c r="MU132" s="31"/>
      <c r="MV132" s="31"/>
      <c r="MW132" s="31"/>
      <c r="MX132" s="31"/>
      <c r="MY132" s="31"/>
      <c r="MZ132" s="31"/>
      <c r="NA132" s="31"/>
      <c r="NB132" s="31"/>
      <c r="NC132" s="31"/>
      <c r="ND132" s="31"/>
      <c r="NE132" s="31"/>
      <c r="NF132" s="31"/>
      <c r="NG132" s="31"/>
      <c r="NH132" s="31"/>
      <c r="NI132" s="31"/>
      <c r="NJ132" s="31"/>
      <c r="NK132" s="31"/>
      <c r="NL132" s="31"/>
      <c r="NM132" s="31"/>
      <c r="NN132" s="31"/>
      <c r="NO132" s="31"/>
      <c r="NP132" s="31"/>
      <c r="NQ132" s="31"/>
      <c r="NR132" s="31"/>
      <c r="NS132" s="31"/>
      <c r="NT132" s="31"/>
      <c r="NU132" s="31"/>
      <c r="NV132" s="31"/>
      <c r="NW132" s="31"/>
      <c r="NX132" s="31"/>
      <c r="NY132" s="31"/>
      <c r="NZ132" s="31"/>
      <c r="OA132" s="31"/>
      <c r="OB132" s="31"/>
      <c r="OC132" s="31"/>
      <c r="OD132" s="31"/>
      <c r="OE132" s="31"/>
      <c r="OF132" s="31"/>
      <c r="OG132" s="31"/>
      <c r="OH132" s="31"/>
      <c r="OI132" s="31"/>
      <c r="OJ132" s="31"/>
      <c r="OK132" s="31"/>
      <c r="OL132" s="31"/>
      <c r="OM132" s="31"/>
      <c r="ON132" s="31"/>
      <c r="OO132" s="31"/>
      <c r="OP132" s="31"/>
      <c r="OQ132" s="31"/>
      <c r="OR132" s="31"/>
      <c r="OS132" s="31"/>
      <c r="OT132" s="31"/>
      <c r="OU132" s="31"/>
      <c r="OV132" s="31"/>
      <c r="OW132" s="31"/>
      <c r="OX132" s="31"/>
      <c r="OY132" s="31"/>
      <c r="OZ132" s="31"/>
      <c r="PA132" s="31"/>
      <c r="PB132" s="31"/>
      <c r="PC132" s="31"/>
      <c r="PD132" s="31"/>
      <c r="PE132" s="31"/>
      <c r="PF132" s="31"/>
      <c r="PG132" s="31"/>
      <c r="PH132" s="31"/>
      <c r="PI132" s="31"/>
      <c r="PJ132" s="31"/>
      <c r="PK132" s="31"/>
      <c r="PL132" s="31"/>
      <c r="PM132" s="31"/>
      <c r="PN132" s="31"/>
      <c r="PO132" s="31"/>
      <c r="PP132" s="31"/>
      <c r="PQ132" s="31"/>
      <c r="PR132" s="31"/>
      <c r="PS132" s="31"/>
      <c r="PT132" s="31"/>
      <c r="PU132" s="31"/>
      <c r="PV132" s="31"/>
      <c r="PW132" s="31"/>
      <c r="PX132" s="31"/>
      <c r="PY132" s="31"/>
      <c r="PZ132" s="31"/>
      <c r="QA132" s="31"/>
      <c r="QB132" s="31"/>
      <c r="QC132" s="31"/>
    </row>
    <row r="133" spans="1:445" s="39" customFormat="1">
      <c r="A133" s="36" t="s">
        <v>216</v>
      </c>
      <c r="B133" s="33" t="s">
        <v>27</v>
      </c>
      <c r="C133" s="33">
        <v>85</v>
      </c>
      <c r="D133" s="33" t="s">
        <v>64</v>
      </c>
      <c r="E133" s="33"/>
      <c r="F133" s="33">
        <v>745</v>
      </c>
      <c r="G133" s="33">
        <v>65</v>
      </c>
      <c r="H133" s="33"/>
      <c r="I133" s="33">
        <v>85</v>
      </c>
      <c r="J133" s="50">
        <v>85</v>
      </c>
      <c r="K133" s="33">
        <v>85</v>
      </c>
      <c r="L133" s="37">
        <v>85</v>
      </c>
      <c r="M133" s="37">
        <v>85</v>
      </c>
      <c r="N133" s="37">
        <v>85</v>
      </c>
      <c r="O133" s="33">
        <v>85</v>
      </c>
      <c r="P133" s="33">
        <v>85</v>
      </c>
      <c r="Q133" s="33"/>
      <c r="R133" s="33"/>
      <c r="S133" s="33"/>
      <c r="T133" s="20">
        <f t="shared" si="11"/>
        <v>745</v>
      </c>
      <c r="U133" s="20">
        <f t="shared" si="12"/>
        <v>0</v>
      </c>
      <c r="V133" s="34">
        <f t="shared" si="13"/>
        <v>1</v>
      </c>
      <c r="W133" s="37"/>
      <c r="X133" s="35" t="str">
        <f t="shared" si="14"/>
        <v/>
      </c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  <c r="CJ133" s="31"/>
      <c r="CK133" s="31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P133" s="31"/>
      <c r="EQ133" s="31"/>
      <c r="ER133" s="31"/>
      <c r="ES133" s="31"/>
      <c r="ET133" s="31"/>
      <c r="EU133" s="31"/>
      <c r="EV133" s="31"/>
      <c r="EW133" s="31"/>
      <c r="EX133" s="31"/>
      <c r="EY133" s="31"/>
      <c r="EZ133" s="31"/>
      <c r="FA133" s="31"/>
      <c r="FB133" s="31"/>
      <c r="FC133" s="31"/>
      <c r="FD133" s="31"/>
      <c r="FE133" s="31"/>
      <c r="FF133" s="31"/>
      <c r="FG133" s="31"/>
      <c r="FH133" s="31"/>
      <c r="FI133" s="31"/>
      <c r="FJ133" s="31"/>
      <c r="FK133" s="31"/>
      <c r="FL133" s="31"/>
      <c r="FM133" s="31"/>
      <c r="FN133" s="31"/>
      <c r="FO133" s="31"/>
      <c r="FP133" s="31"/>
      <c r="FQ133" s="31"/>
      <c r="FR133" s="31"/>
      <c r="FS133" s="31"/>
      <c r="FT133" s="31"/>
      <c r="FU133" s="31"/>
      <c r="FV133" s="31"/>
      <c r="FW133" s="31"/>
      <c r="FX133" s="31"/>
      <c r="FY133" s="31"/>
      <c r="FZ133" s="31"/>
      <c r="GA133" s="31"/>
      <c r="GB133" s="31"/>
      <c r="GC133" s="31"/>
      <c r="GD133" s="31"/>
      <c r="GE133" s="31"/>
      <c r="GF133" s="31"/>
      <c r="GG133" s="31"/>
      <c r="GH133" s="31"/>
      <c r="GI133" s="31"/>
      <c r="GJ133" s="31"/>
      <c r="GK133" s="31"/>
      <c r="GL133" s="31"/>
      <c r="GM133" s="31"/>
      <c r="GN133" s="31"/>
      <c r="GO133" s="31"/>
      <c r="GP133" s="31"/>
      <c r="GQ133" s="31"/>
      <c r="GR133" s="31"/>
      <c r="GS133" s="31"/>
      <c r="GT133" s="31"/>
      <c r="GU133" s="31"/>
      <c r="GV133" s="31"/>
      <c r="GW133" s="31"/>
      <c r="GX133" s="31"/>
      <c r="GY133" s="31"/>
      <c r="GZ133" s="31"/>
      <c r="HA133" s="31"/>
      <c r="HB133" s="31"/>
      <c r="HC133" s="31"/>
      <c r="HD133" s="31"/>
      <c r="HE133" s="31"/>
      <c r="HF133" s="31"/>
      <c r="HG133" s="31"/>
      <c r="HH133" s="31"/>
      <c r="HI133" s="31"/>
      <c r="HJ133" s="31"/>
      <c r="HK133" s="31"/>
      <c r="HL133" s="31"/>
      <c r="HM133" s="31"/>
      <c r="HN133" s="31"/>
      <c r="HO133" s="31"/>
      <c r="HP133" s="31"/>
      <c r="HQ133" s="31"/>
      <c r="HR133" s="31"/>
      <c r="HS133" s="31"/>
      <c r="HT133" s="31"/>
      <c r="HU133" s="31"/>
      <c r="HV133" s="31"/>
      <c r="HW133" s="31"/>
      <c r="HX133" s="31"/>
      <c r="HY133" s="31"/>
      <c r="HZ133" s="31"/>
      <c r="IA133" s="31"/>
      <c r="IB133" s="31"/>
      <c r="IC133" s="31"/>
      <c r="ID133" s="31"/>
      <c r="IE133" s="31"/>
      <c r="IF133" s="31"/>
      <c r="IG133" s="31"/>
      <c r="IH133" s="31"/>
      <c r="II133" s="31"/>
      <c r="IJ133" s="31"/>
      <c r="IK133" s="31"/>
      <c r="IL133" s="31"/>
      <c r="IM133" s="31"/>
      <c r="IN133" s="31"/>
      <c r="IO133" s="31"/>
      <c r="IP133" s="31"/>
      <c r="IQ133" s="31"/>
      <c r="IR133" s="31"/>
      <c r="IS133" s="31"/>
      <c r="IT133" s="31"/>
      <c r="IU133" s="31"/>
      <c r="IV133" s="31"/>
      <c r="IW133" s="31"/>
      <c r="IX133" s="31"/>
      <c r="IY133" s="31"/>
      <c r="IZ133" s="31"/>
      <c r="JA133" s="31"/>
      <c r="JB133" s="31"/>
      <c r="JC133" s="31"/>
      <c r="JD133" s="31"/>
      <c r="JE133" s="31"/>
      <c r="JF133" s="31"/>
      <c r="JG133" s="31"/>
      <c r="JH133" s="31"/>
      <c r="JI133" s="31"/>
      <c r="JJ133" s="31"/>
      <c r="JK133" s="31"/>
      <c r="JL133" s="31"/>
      <c r="JM133" s="31"/>
      <c r="JN133" s="31"/>
      <c r="JO133" s="31"/>
      <c r="JP133" s="31"/>
      <c r="JQ133" s="31"/>
      <c r="JR133" s="31"/>
      <c r="JS133" s="31"/>
      <c r="JT133" s="31"/>
      <c r="JU133" s="31"/>
      <c r="JV133" s="31"/>
      <c r="JW133" s="31"/>
      <c r="JX133" s="31"/>
      <c r="JY133" s="31"/>
      <c r="JZ133" s="31"/>
      <c r="KA133" s="31"/>
      <c r="KB133" s="31"/>
      <c r="KC133" s="31"/>
      <c r="KD133" s="31"/>
      <c r="KE133" s="31"/>
      <c r="KF133" s="31"/>
      <c r="KG133" s="31"/>
      <c r="KH133" s="31"/>
      <c r="KI133" s="31"/>
      <c r="KJ133" s="31"/>
      <c r="KK133" s="31"/>
      <c r="KL133" s="31"/>
      <c r="KM133" s="31"/>
      <c r="KN133" s="31"/>
      <c r="KO133" s="31"/>
      <c r="KP133" s="31"/>
      <c r="KQ133" s="31"/>
      <c r="KR133" s="31"/>
      <c r="KS133" s="31"/>
      <c r="KT133" s="31"/>
      <c r="KU133" s="31"/>
      <c r="KV133" s="31"/>
      <c r="KW133" s="31"/>
      <c r="KX133" s="31"/>
      <c r="KY133" s="31"/>
      <c r="KZ133" s="31"/>
      <c r="LA133" s="31"/>
      <c r="LB133" s="31"/>
      <c r="LC133" s="31"/>
      <c r="LD133" s="31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MT133" s="31"/>
      <c r="MU133" s="31"/>
      <c r="MV133" s="31"/>
      <c r="MW133" s="31"/>
      <c r="MX133" s="31"/>
      <c r="MY133" s="31"/>
      <c r="MZ133" s="31"/>
      <c r="NA133" s="31"/>
      <c r="NB133" s="31"/>
      <c r="NC133" s="31"/>
      <c r="ND133" s="31"/>
      <c r="NE133" s="31"/>
      <c r="NF133" s="31"/>
      <c r="NG133" s="31"/>
      <c r="NH133" s="31"/>
      <c r="NI133" s="31"/>
      <c r="NJ133" s="31"/>
      <c r="NK133" s="31"/>
      <c r="NL133" s="31"/>
      <c r="NM133" s="31"/>
      <c r="NN133" s="31"/>
      <c r="NO133" s="31"/>
      <c r="NP133" s="31"/>
      <c r="NQ133" s="31"/>
      <c r="NR133" s="31"/>
      <c r="NS133" s="31"/>
      <c r="NT133" s="31"/>
      <c r="NU133" s="31"/>
      <c r="NV133" s="31"/>
      <c r="NW133" s="31"/>
      <c r="NX133" s="31"/>
      <c r="NY133" s="31"/>
      <c r="NZ133" s="31"/>
      <c r="OA133" s="31"/>
      <c r="OB133" s="31"/>
      <c r="OC133" s="31"/>
      <c r="OD133" s="31"/>
      <c r="OE133" s="31"/>
      <c r="OF133" s="31"/>
      <c r="OG133" s="31"/>
      <c r="OH133" s="31"/>
      <c r="OI133" s="31"/>
      <c r="OJ133" s="31"/>
      <c r="OK133" s="31"/>
      <c r="OL133" s="31"/>
      <c r="OM133" s="31"/>
      <c r="ON133" s="31"/>
      <c r="OO133" s="31"/>
      <c r="OP133" s="31"/>
      <c r="OQ133" s="31"/>
      <c r="OR133" s="31"/>
      <c r="OS133" s="31"/>
      <c r="OT133" s="31"/>
      <c r="OU133" s="31"/>
      <c r="OV133" s="31"/>
      <c r="OW133" s="31"/>
      <c r="OX133" s="31"/>
      <c r="OY133" s="31"/>
      <c r="OZ133" s="31"/>
      <c r="PA133" s="31"/>
      <c r="PB133" s="31"/>
      <c r="PC133" s="31"/>
      <c r="PD133" s="31"/>
      <c r="PE133" s="31"/>
      <c r="PF133" s="31"/>
      <c r="PG133" s="31"/>
      <c r="PH133" s="31"/>
      <c r="PI133" s="31"/>
      <c r="PJ133" s="31"/>
      <c r="PK133" s="31"/>
      <c r="PL133" s="31"/>
      <c r="PM133" s="31"/>
      <c r="PN133" s="31"/>
      <c r="PO133" s="31"/>
      <c r="PP133" s="31"/>
      <c r="PQ133" s="31"/>
      <c r="PR133" s="31"/>
      <c r="PS133" s="31"/>
      <c r="PT133" s="31"/>
      <c r="PU133" s="31"/>
      <c r="PV133" s="31"/>
      <c r="PW133" s="31"/>
      <c r="PX133" s="31"/>
      <c r="PY133" s="31"/>
      <c r="PZ133" s="31"/>
      <c r="QA133" s="31"/>
      <c r="QB133" s="31"/>
      <c r="QC133" s="31"/>
    </row>
    <row r="134" spans="1:445">
      <c r="A134" s="36" t="s">
        <v>216</v>
      </c>
      <c r="B134" s="33" t="s">
        <v>27</v>
      </c>
      <c r="C134" s="33"/>
      <c r="D134" s="33" t="s">
        <v>1247</v>
      </c>
      <c r="E134" s="33"/>
      <c r="F134" s="33">
        <v>450</v>
      </c>
      <c r="G134" s="33"/>
      <c r="H134" s="33">
        <v>50</v>
      </c>
      <c r="I134" s="33">
        <v>50</v>
      </c>
      <c r="J134" s="33">
        <v>50</v>
      </c>
      <c r="K134" s="33">
        <v>50</v>
      </c>
      <c r="L134" s="33">
        <v>50</v>
      </c>
      <c r="M134" s="33">
        <v>50</v>
      </c>
      <c r="N134" s="33">
        <v>50</v>
      </c>
      <c r="O134" s="33">
        <v>50</v>
      </c>
      <c r="P134" s="33">
        <v>50</v>
      </c>
      <c r="Q134" s="33"/>
      <c r="R134" s="33"/>
      <c r="S134" s="33"/>
      <c r="T134" s="20">
        <f t="shared" si="11"/>
        <v>450</v>
      </c>
      <c r="U134" s="20">
        <f t="shared" si="12"/>
        <v>0</v>
      </c>
      <c r="V134" s="34">
        <f t="shared" si="13"/>
        <v>1</v>
      </c>
      <c r="W134" s="37"/>
      <c r="X134" s="35" t="str">
        <f t="shared" si="14"/>
        <v/>
      </c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31"/>
      <c r="FA134" s="31"/>
      <c r="FB134" s="31"/>
      <c r="FC134" s="31"/>
      <c r="FD134" s="31"/>
      <c r="FE134" s="31"/>
      <c r="FF134" s="31"/>
      <c r="FG134" s="31"/>
      <c r="FH134" s="31"/>
      <c r="FI134" s="31"/>
      <c r="FJ134" s="31"/>
      <c r="FK134" s="31"/>
      <c r="FL134" s="31"/>
      <c r="FM134" s="31"/>
      <c r="FN134" s="31"/>
      <c r="FO134" s="31"/>
      <c r="FP134" s="31"/>
      <c r="FQ134" s="31"/>
      <c r="FR134" s="31"/>
      <c r="FS134" s="31"/>
      <c r="FT134" s="31"/>
      <c r="FU134" s="31"/>
      <c r="FV134" s="31"/>
      <c r="FW134" s="31"/>
      <c r="FX134" s="31"/>
      <c r="FY134" s="31"/>
      <c r="FZ134" s="31"/>
      <c r="GA134" s="31"/>
      <c r="GB134" s="31"/>
      <c r="GC134" s="31"/>
      <c r="GD134" s="31"/>
      <c r="GE134" s="31"/>
      <c r="GF134" s="31"/>
      <c r="GG134" s="31"/>
      <c r="GH134" s="31"/>
      <c r="GI134" s="31"/>
      <c r="GJ134" s="31"/>
      <c r="GK134" s="31"/>
      <c r="GL134" s="31"/>
      <c r="GM134" s="31"/>
      <c r="GN134" s="31"/>
      <c r="GO134" s="31"/>
      <c r="GP134" s="31"/>
      <c r="GQ134" s="31"/>
      <c r="GR134" s="31"/>
      <c r="GS134" s="31"/>
      <c r="GT134" s="31"/>
      <c r="GU134" s="31"/>
      <c r="GV134" s="31"/>
      <c r="GW134" s="31"/>
      <c r="GX134" s="31"/>
      <c r="GY134" s="31"/>
      <c r="GZ134" s="31"/>
      <c r="HA134" s="31"/>
      <c r="HB134" s="31"/>
      <c r="HC134" s="31"/>
      <c r="HD134" s="31"/>
      <c r="HE134" s="31"/>
      <c r="HF134" s="31"/>
      <c r="HG134" s="31"/>
      <c r="HH134" s="31"/>
      <c r="HI134" s="31"/>
      <c r="HJ134" s="31"/>
      <c r="HK134" s="31"/>
      <c r="HL134" s="31"/>
      <c r="HM134" s="31"/>
      <c r="HN134" s="31"/>
      <c r="HO134" s="31"/>
      <c r="HP134" s="31"/>
      <c r="HQ134" s="31"/>
      <c r="HR134" s="31"/>
      <c r="HS134" s="31"/>
      <c r="HT134" s="31"/>
      <c r="HU134" s="31"/>
      <c r="HV134" s="31"/>
      <c r="HW134" s="31"/>
      <c r="HX134" s="31"/>
      <c r="HY134" s="31"/>
      <c r="HZ134" s="31"/>
      <c r="IA134" s="31"/>
      <c r="IB134" s="31"/>
      <c r="IC134" s="31"/>
      <c r="ID134" s="31"/>
      <c r="IE134" s="31"/>
      <c r="IF134" s="31"/>
      <c r="IG134" s="31"/>
      <c r="IH134" s="31"/>
      <c r="II134" s="31"/>
      <c r="IJ134" s="31"/>
      <c r="IK134" s="31"/>
      <c r="IL134" s="31"/>
      <c r="IM134" s="31"/>
      <c r="IN134" s="31"/>
      <c r="IO134" s="31"/>
      <c r="IP134" s="31"/>
      <c r="IQ134" s="31"/>
      <c r="IR134" s="31"/>
      <c r="IS134" s="31"/>
      <c r="IT134" s="31"/>
      <c r="IU134" s="31"/>
      <c r="IV134" s="31"/>
      <c r="IW134" s="31"/>
      <c r="IX134" s="31"/>
      <c r="IY134" s="31"/>
      <c r="IZ134" s="31"/>
      <c r="JA134" s="31"/>
      <c r="JB134" s="31"/>
      <c r="JC134" s="31"/>
      <c r="JD134" s="31"/>
      <c r="JE134" s="31"/>
      <c r="JF134" s="31"/>
      <c r="JG134" s="31"/>
      <c r="JH134" s="31"/>
      <c r="JI134" s="31"/>
      <c r="JJ134" s="31"/>
      <c r="JK134" s="31"/>
      <c r="JL134" s="31"/>
      <c r="JM134" s="31"/>
      <c r="JN134" s="31"/>
      <c r="JO134" s="31"/>
      <c r="JP134" s="31"/>
      <c r="JQ134" s="31"/>
      <c r="JR134" s="31"/>
      <c r="JS134" s="31"/>
      <c r="JT134" s="31"/>
      <c r="JU134" s="31"/>
      <c r="JV134" s="31"/>
      <c r="JW134" s="31"/>
      <c r="JX134" s="31"/>
      <c r="JY134" s="31"/>
      <c r="JZ134" s="31"/>
      <c r="KA134" s="31"/>
      <c r="KB134" s="31"/>
      <c r="KC134" s="31"/>
      <c r="KD134" s="31"/>
      <c r="KE134" s="31"/>
      <c r="KF134" s="31"/>
      <c r="KG134" s="31"/>
      <c r="KH134" s="31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1"/>
      <c r="LC134" s="31"/>
      <c r="LD134" s="31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31"/>
      <c r="NE134" s="31"/>
      <c r="NF134" s="31"/>
      <c r="NG134" s="31"/>
      <c r="NH134" s="31"/>
      <c r="NI134" s="31"/>
      <c r="NJ134" s="31"/>
      <c r="NK134" s="31"/>
      <c r="NL134" s="31"/>
      <c r="NM134" s="31"/>
      <c r="NN134" s="31"/>
      <c r="NO134" s="31"/>
      <c r="NP134" s="31"/>
      <c r="NQ134" s="31"/>
      <c r="NR134" s="31"/>
      <c r="NS134" s="31"/>
      <c r="NT134" s="31"/>
      <c r="NU134" s="31"/>
      <c r="NV134" s="31"/>
      <c r="NW134" s="31"/>
      <c r="NX134" s="31"/>
      <c r="NY134" s="31"/>
      <c r="NZ134" s="31"/>
      <c r="OA134" s="31"/>
      <c r="OB134" s="31"/>
      <c r="OC134" s="31"/>
      <c r="OD134" s="31"/>
      <c r="OE134" s="31"/>
      <c r="OF134" s="31"/>
      <c r="OG134" s="31"/>
      <c r="OH134" s="31"/>
      <c r="OI134" s="31"/>
      <c r="OJ134" s="31"/>
      <c r="OK134" s="31"/>
      <c r="OL134" s="31"/>
      <c r="OM134" s="31"/>
      <c r="ON134" s="31"/>
      <c r="OO134" s="31"/>
      <c r="OP134" s="31"/>
      <c r="OQ134" s="31"/>
      <c r="OR134" s="31"/>
      <c r="OS134" s="31"/>
      <c r="OT134" s="31"/>
      <c r="OU134" s="31"/>
      <c r="OV134" s="31"/>
      <c r="OW134" s="31"/>
      <c r="OX134" s="31"/>
      <c r="OY134" s="31"/>
      <c r="OZ134" s="31"/>
      <c r="PA134" s="31"/>
      <c r="PB134" s="31"/>
      <c r="PC134" s="31"/>
      <c r="PD134" s="31"/>
      <c r="PE134" s="31"/>
      <c r="PF134" s="31"/>
      <c r="PG134" s="31"/>
      <c r="PH134" s="31"/>
      <c r="PI134" s="31"/>
      <c r="PJ134" s="31"/>
      <c r="PK134" s="31"/>
      <c r="PL134" s="31"/>
      <c r="PM134" s="31"/>
      <c r="PN134" s="31"/>
      <c r="PO134" s="31"/>
      <c r="PP134" s="31"/>
      <c r="PQ134" s="31"/>
      <c r="PR134" s="31"/>
      <c r="PS134" s="31"/>
      <c r="PT134" s="31"/>
      <c r="PU134" s="31"/>
      <c r="PV134" s="31"/>
      <c r="PW134" s="31"/>
      <c r="PX134" s="31"/>
      <c r="PY134" s="31"/>
      <c r="PZ134" s="31"/>
      <c r="QA134" s="31"/>
      <c r="QB134" s="31"/>
      <c r="QC134" s="31"/>
    </row>
    <row r="135" spans="1:445" ht="16.5" customHeight="1">
      <c r="A135" s="36" t="s">
        <v>217</v>
      </c>
      <c r="B135" s="33" t="s">
        <v>27</v>
      </c>
      <c r="C135" s="33">
        <v>85</v>
      </c>
      <c r="D135" s="33" t="s">
        <v>64</v>
      </c>
      <c r="E135" s="33"/>
      <c r="F135" s="33">
        <v>745</v>
      </c>
      <c r="G135" s="33">
        <v>65</v>
      </c>
      <c r="H135" s="33"/>
      <c r="I135" s="33">
        <v>85</v>
      </c>
      <c r="J135" s="33">
        <v>85</v>
      </c>
      <c r="K135" s="33">
        <v>85</v>
      </c>
      <c r="L135" s="33">
        <v>85</v>
      </c>
      <c r="M135" s="33">
        <v>85</v>
      </c>
      <c r="N135" s="33">
        <v>85</v>
      </c>
      <c r="O135" s="33">
        <v>85</v>
      </c>
      <c r="P135" s="33">
        <v>85</v>
      </c>
      <c r="Q135" s="33"/>
      <c r="R135" s="33"/>
      <c r="S135" s="33"/>
      <c r="T135" s="20">
        <f t="shared" si="11"/>
        <v>745</v>
      </c>
      <c r="U135" s="20">
        <f t="shared" si="12"/>
        <v>0</v>
      </c>
      <c r="V135" s="34">
        <f t="shared" si="13"/>
        <v>1</v>
      </c>
      <c r="W135" s="37"/>
      <c r="X135" s="35" t="str">
        <f t="shared" si="14"/>
        <v/>
      </c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  <c r="CJ135" s="31"/>
      <c r="CK135" s="31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  <c r="DC135" s="31"/>
      <c r="DD135" s="31"/>
      <c r="DE135" s="31"/>
      <c r="DF135" s="31"/>
      <c r="DG135" s="31"/>
      <c r="DH135" s="31"/>
      <c r="DI135" s="31"/>
      <c r="DJ135" s="31"/>
      <c r="DK135" s="31"/>
      <c r="DL135" s="31"/>
      <c r="DM135" s="31"/>
      <c r="DN135" s="31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31"/>
      <c r="FA135" s="31"/>
      <c r="FB135" s="31"/>
      <c r="FC135" s="31"/>
      <c r="FD135" s="31"/>
      <c r="FE135" s="31"/>
      <c r="FF135" s="31"/>
      <c r="FG135" s="31"/>
      <c r="FH135" s="31"/>
      <c r="FI135" s="31"/>
      <c r="FJ135" s="31"/>
      <c r="FK135" s="31"/>
      <c r="FL135" s="31"/>
      <c r="FM135" s="31"/>
      <c r="FN135" s="31"/>
      <c r="FO135" s="31"/>
      <c r="FP135" s="31"/>
      <c r="FQ135" s="31"/>
      <c r="FR135" s="31"/>
      <c r="FS135" s="31"/>
      <c r="FT135" s="31"/>
      <c r="FU135" s="31"/>
      <c r="FV135" s="31"/>
      <c r="FW135" s="31"/>
      <c r="FX135" s="31"/>
      <c r="FY135" s="31"/>
      <c r="FZ135" s="31"/>
      <c r="GA135" s="31"/>
      <c r="GB135" s="31"/>
      <c r="GC135" s="31"/>
      <c r="GD135" s="31"/>
      <c r="GE135" s="31"/>
      <c r="GF135" s="31"/>
      <c r="GG135" s="31"/>
      <c r="GH135" s="31"/>
      <c r="GI135" s="31"/>
      <c r="GJ135" s="31"/>
      <c r="GK135" s="31"/>
      <c r="GL135" s="31"/>
      <c r="GM135" s="31"/>
      <c r="GN135" s="31"/>
      <c r="GO135" s="31"/>
      <c r="GP135" s="31"/>
      <c r="GQ135" s="31"/>
      <c r="GR135" s="31"/>
      <c r="GS135" s="31"/>
      <c r="GT135" s="31"/>
      <c r="GU135" s="31"/>
      <c r="GV135" s="31"/>
      <c r="GW135" s="31"/>
      <c r="GX135" s="31"/>
      <c r="GY135" s="31"/>
      <c r="GZ135" s="31"/>
      <c r="HA135" s="31"/>
      <c r="HB135" s="31"/>
      <c r="HC135" s="31"/>
      <c r="HD135" s="31"/>
      <c r="HE135" s="31"/>
      <c r="HF135" s="31"/>
      <c r="HG135" s="31"/>
      <c r="HH135" s="31"/>
      <c r="HI135" s="31"/>
      <c r="HJ135" s="31"/>
      <c r="HK135" s="31"/>
      <c r="HL135" s="31"/>
      <c r="HM135" s="31"/>
      <c r="HN135" s="31"/>
      <c r="HO135" s="31"/>
      <c r="HP135" s="31"/>
      <c r="HQ135" s="31"/>
      <c r="HR135" s="31"/>
      <c r="HS135" s="31"/>
      <c r="HT135" s="31"/>
      <c r="HU135" s="31"/>
      <c r="HV135" s="31"/>
      <c r="HW135" s="31"/>
      <c r="HX135" s="31"/>
      <c r="HY135" s="31"/>
      <c r="HZ135" s="31"/>
      <c r="IA135" s="31"/>
      <c r="IB135" s="31"/>
      <c r="IC135" s="31"/>
      <c r="ID135" s="31"/>
      <c r="IE135" s="31"/>
      <c r="IF135" s="31"/>
      <c r="IG135" s="31"/>
      <c r="IH135" s="31"/>
      <c r="II135" s="31"/>
      <c r="IJ135" s="31"/>
      <c r="IK135" s="31"/>
      <c r="IL135" s="31"/>
      <c r="IM135" s="31"/>
      <c r="IN135" s="31"/>
      <c r="IO135" s="31"/>
      <c r="IP135" s="31"/>
      <c r="IQ135" s="31"/>
      <c r="IR135" s="31"/>
      <c r="IS135" s="31"/>
      <c r="IT135" s="31"/>
      <c r="IU135" s="31"/>
      <c r="IV135" s="31"/>
      <c r="IW135" s="31"/>
      <c r="IX135" s="31"/>
      <c r="IY135" s="31"/>
      <c r="IZ135" s="31"/>
      <c r="JA135" s="31"/>
      <c r="JB135" s="31"/>
      <c r="JC135" s="31"/>
      <c r="JD135" s="31"/>
      <c r="JE135" s="31"/>
      <c r="JF135" s="31"/>
      <c r="JG135" s="31"/>
      <c r="JH135" s="31"/>
      <c r="JI135" s="31"/>
      <c r="JJ135" s="31"/>
      <c r="JK135" s="31"/>
      <c r="JL135" s="31"/>
      <c r="JM135" s="31"/>
      <c r="JN135" s="31"/>
      <c r="JO135" s="31"/>
      <c r="JP135" s="31"/>
      <c r="JQ135" s="31"/>
      <c r="JR135" s="31"/>
      <c r="JS135" s="31"/>
      <c r="JT135" s="31"/>
      <c r="JU135" s="31"/>
      <c r="JV135" s="31"/>
      <c r="JW135" s="31"/>
      <c r="JX135" s="31"/>
      <c r="JY135" s="31"/>
      <c r="JZ135" s="31"/>
      <c r="KA135" s="31"/>
      <c r="KB135" s="31"/>
      <c r="KC135" s="31"/>
      <c r="KD135" s="31"/>
      <c r="KE135" s="31"/>
      <c r="KF135" s="31"/>
      <c r="KG135" s="31"/>
      <c r="KH135" s="31"/>
      <c r="KI135" s="31"/>
      <c r="KJ135" s="31"/>
      <c r="KK135" s="31"/>
      <c r="KL135" s="31"/>
      <c r="KM135" s="31"/>
      <c r="KN135" s="31"/>
      <c r="KO135" s="31"/>
      <c r="KP135" s="31"/>
      <c r="KQ135" s="31"/>
      <c r="KR135" s="31"/>
      <c r="KS135" s="31"/>
      <c r="KT135" s="31"/>
      <c r="KU135" s="31"/>
      <c r="KV135" s="31"/>
      <c r="KW135" s="31"/>
      <c r="KX135" s="31"/>
      <c r="KY135" s="31"/>
      <c r="KZ135" s="31"/>
      <c r="LA135" s="31"/>
      <c r="LB135" s="31"/>
      <c r="LC135" s="31"/>
      <c r="LD135" s="31"/>
      <c r="LE135" s="31"/>
      <c r="LF135" s="31"/>
      <c r="LG135" s="31"/>
      <c r="LH135" s="31"/>
      <c r="LI135" s="31"/>
      <c r="LJ135" s="31"/>
      <c r="LK135" s="31"/>
      <c r="LL135" s="31"/>
      <c r="LM135" s="31"/>
      <c r="LN135" s="31"/>
      <c r="LO135" s="31"/>
      <c r="LP135" s="31"/>
      <c r="LQ135" s="31"/>
      <c r="LR135" s="31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31"/>
      <c r="NE135" s="31"/>
      <c r="NF135" s="31"/>
      <c r="NG135" s="31"/>
      <c r="NH135" s="31"/>
      <c r="NI135" s="31"/>
      <c r="NJ135" s="31"/>
      <c r="NK135" s="31"/>
      <c r="NL135" s="31"/>
      <c r="NM135" s="31"/>
      <c r="NN135" s="31"/>
      <c r="NO135" s="31"/>
      <c r="NP135" s="31"/>
      <c r="NQ135" s="31"/>
      <c r="NR135" s="31"/>
      <c r="NS135" s="31"/>
      <c r="NT135" s="31"/>
      <c r="NU135" s="31"/>
      <c r="NV135" s="31"/>
      <c r="NW135" s="31"/>
      <c r="NX135" s="31"/>
      <c r="NY135" s="31"/>
      <c r="NZ135" s="31"/>
      <c r="OA135" s="31"/>
      <c r="OB135" s="31"/>
      <c r="OC135" s="31"/>
      <c r="OD135" s="31"/>
      <c r="OE135" s="31"/>
      <c r="OF135" s="31"/>
      <c r="OG135" s="31"/>
      <c r="OH135" s="31"/>
      <c r="OI135" s="31"/>
      <c r="OJ135" s="31"/>
      <c r="OK135" s="31"/>
      <c r="OL135" s="31"/>
      <c r="OM135" s="31"/>
      <c r="ON135" s="31"/>
      <c r="OO135" s="31"/>
      <c r="OP135" s="31"/>
      <c r="OQ135" s="31"/>
      <c r="OR135" s="31"/>
      <c r="OS135" s="31"/>
      <c r="OT135" s="31"/>
      <c r="OU135" s="31"/>
      <c r="OV135" s="31"/>
      <c r="OW135" s="31"/>
      <c r="OX135" s="31"/>
      <c r="OY135" s="31"/>
      <c r="OZ135" s="31"/>
      <c r="PA135" s="31"/>
      <c r="PB135" s="31"/>
      <c r="PC135" s="31"/>
      <c r="PD135" s="31"/>
      <c r="PE135" s="31"/>
      <c r="PF135" s="31"/>
      <c r="PG135" s="31"/>
      <c r="PH135" s="31"/>
      <c r="PI135" s="31"/>
      <c r="PJ135" s="31"/>
      <c r="PK135" s="31"/>
      <c r="PL135" s="31"/>
      <c r="PM135" s="31"/>
      <c r="PN135" s="31"/>
      <c r="PO135" s="31"/>
      <c r="PP135" s="31"/>
      <c r="PQ135" s="31"/>
      <c r="PR135" s="31"/>
      <c r="PS135" s="31"/>
      <c r="PT135" s="31"/>
      <c r="PU135" s="31"/>
      <c r="PV135" s="31"/>
      <c r="PW135" s="31"/>
      <c r="PX135" s="31"/>
      <c r="PY135" s="31"/>
      <c r="PZ135" s="31"/>
      <c r="QA135" s="31"/>
      <c r="QB135" s="31"/>
      <c r="QC135" s="31"/>
    </row>
    <row r="136" spans="1:445">
      <c r="A136" s="36" t="s">
        <v>219</v>
      </c>
      <c r="B136" s="33" t="s">
        <v>27</v>
      </c>
      <c r="C136" s="33">
        <v>85</v>
      </c>
      <c r="D136" s="33" t="s">
        <v>141</v>
      </c>
      <c r="E136" s="33"/>
      <c r="F136" s="33">
        <v>660</v>
      </c>
      <c r="G136" s="33">
        <v>65</v>
      </c>
      <c r="H136" s="41">
        <v>66</v>
      </c>
      <c r="I136" s="33">
        <v>66</v>
      </c>
      <c r="J136" s="33">
        <v>66</v>
      </c>
      <c r="K136" s="33">
        <v>66</v>
      </c>
      <c r="L136" s="33">
        <v>66</v>
      </c>
      <c r="M136" s="33">
        <v>66</v>
      </c>
      <c r="N136" s="33">
        <v>66</v>
      </c>
      <c r="O136" s="33">
        <v>66</v>
      </c>
      <c r="P136" s="33">
        <v>67</v>
      </c>
      <c r="Q136" s="33"/>
      <c r="R136" s="33"/>
      <c r="S136" s="33"/>
      <c r="T136" s="20">
        <f>IF(AND(ISBLANK(E136),ISBLANK(F136),ISBLANK(G136),ISBLANK(H140),ISBLANK(I136),ISBLANK(J136),ISBLANK(K136), ISBLANK(L136), ISBLANK(M136), ISBLANK(N136), ISBLANK(O136), ISBLANK(P136), ISBLANK(Q136), ISBLANK(R136), ISBLANK(S136)),"",SUM(G136:S136))</f>
        <v>660</v>
      </c>
      <c r="U136" s="20">
        <f>IF(W136&lt;&gt;0,0,IF(AND(ISBLANK(E136),ISBLANK(F136),ISBLANK(G136),ISBLANK(H140),ISBLANK(I136),ISBLANK(J136),ISBLANK(K136), ISBLANK(L136), ISBLANK(M136), ISBLANK(N136), ISBLANK(O136), ISBLANK(P136), ISBLANK(Q136), ISBLANK(R136), ISBLANK(S136)),"", (F136+E136)-T136))</f>
        <v>0</v>
      </c>
      <c r="V136" s="34">
        <f>IF(AND(ISBLANK(E136),ISBLANK(F136), ISBLANK(G136), ISBLANK(H140), ISBLANK(I136), ISBLANK(J136), ISBLANK(K136), ISBLANK(L136), ISBLANK(M136),ISBLANK(N136), ISBLANK(O136), ISBLANK(P136), ISBLANK(Q136), ISBLANK(R136), ISBLANK(S136)), "",IFERROR(((F136+E136)-U136)/(F136+E136),""))</f>
        <v>1</v>
      </c>
      <c r="W136" s="37"/>
      <c r="X136" s="35" t="str">
        <f t="shared" si="14"/>
        <v/>
      </c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  <c r="CJ136" s="31"/>
      <c r="CK136" s="31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  <c r="DC136" s="31"/>
      <c r="DD136" s="31"/>
      <c r="DE136" s="31"/>
      <c r="DF136" s="31"/>
      <c r="DG136" s="31"/>
      <c r="DH136" s="31"/>
      <c r="DI136" s="31"/>
      <c r="DJ136" s="31"/>
      <c r="DK136" s="31"/>
      <c r="DL136" s="31"/>
      <c r="DM136" s="31"/>
      <c r="DN136" s="31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31"/>
      <c r="FA136" s="31"/>
      <c r="FB136" s="31"/>
      <c r="FC136" s="31"/>
      <c r="FD136" s="31"/>
      <c r="FE136" s="31"/>
      <c r="FF136" s="31"/>
      <c r="FG136" s="31"/>
      <c r="FH136" s="31"/>
      <c r="FI136" s="31"/>
      <c r="FJ136" s="31"/>
      <c r="FK136" s="31"/>
      <c r="FL136" s="31"/>
      <c r="FM136" s="31"/>
      <c r="FN136" s="31"/>
      <c r="FO136" s="31"/>
      <c r="FP136" s="31"/>
      <c r="FQ136" s="31"/>
      <c r="FR136" s="31"/>
      <c r="FS136" s="31"/>
      <c r="FT136" s="31"/>
      <c r="FU136" s="31"/>
      <c r="FV136" s="31"/>
      <c r="FW136" s="31"/>
      <c r="FX136" s="31"/>
      <c r="FY136" s="31"/>
      <c r="FZ136" s="31"/>
      <c r="GA136" s="31"/>
      <c r="GB136" s="31"/>
      <c r="GC136" s="31"/>
      <c r="GD136" s="31"/>
      <c r="GE136" s="31"/>
      <c r="GF136" s="31"/>
      <c r="GG136" s="31"/>
      <c r="GH136" s="31"/>
      <c r="GI136" s="31"/>
      <c r="GJ136" s="31"/>
      <c r="GK136" s="31"/>
      <c r="GL136" s="31"/>
      <c r="GM136" s="31"/>
      <c r="GN136" s="31"/>
      <c r="GO136" s="31"/>
      <c r="GP136" s="31"/>
      <c r="GQ136" s="31"/>
      <c r="GR136" s="31"/>
      <c r="GS136" s="31"/>
      <c r="GT136" s="31"/>
      <c r="GU136" s="31"/>
      <c r="GV136" s="31"/>
      <c r="GW136" s="31"/>
      <c r="GX136" s="31"/>
      <c r="GY136" s="31"/>
      <c r="GZ136" s="31"/>
      <c r="HA136" s="31"/>
      <c r="HB136" s="31"/>
      <c r="HC136" s="31"/>
      <c r="HD136" s="31"/>
      <c r="HE136" s="31"/>
      <c r="HF136" s="31"/>
      <c r="HG136" s="31"/>
      <c r="HH136" s="31"/>
      <c r="HI136" s="31"/>
      <c r="HJ136" s="31"/>
      <c r="HK136" s="31"/>
      <c r="HL136" s="31"/>
      <c r="HM136" s="31"/>
      <c r="HN136" s="31"/>
      <c r="HO136" s="31"/>
      <c r="HP136" s="31"/>
      <c r="HQ136" s="31"/>
      <c r="HR136" s="31"/>
      <c r="HS136" s="31"/>
      <c r="HT136" s="31"/>
      <c r="HU136" s="31"/>
      <c r="HV136" s="31"/>
      <c r="HW136" s="31"/>
      <c r="HX136" s="31"/>
      <c r="HY136" s="31"/>
      <c r="HZ136" s="31"/>
      <c r="IA136" s="31"/>
      <c r="IB136" s="31"/>
      <c r="IC136" s="31"/>
      <c r="ID136" s="31"/>
      <c r="IE136" s="31"/>
      <c r="IF136" s="31"/>
      <c r="IG136" s="31"/>
      <c r="IH136" s="31"/>
      <c r="II136" s="31"/>
      <c r="IJ136" s="31"/>
      <c r="IK136" s="31"/>
      <c r="IL136" s="31"/>
      <c r="IM136" s="31"/>
      <c r="IN136" s="31"/>
      <c r="IO136" s="31"/>
      <c r="IP136" s="31"/>
      <c r="IQ136" s="31"/>
      <c r="IR136" s="31"/>
      <c r="IS136" s="31"/>
      <c r="IT136" s="31"/>
      <c r="IU136" s="31"/>
      <c r="IV136" s="31"/>
      <c r="IW136" s="31"/>
      <c r="IX136" s="31"/>
      <c r="IY136" s="31"/>
      <c r="IZ136" s="31"/>
      <c r="JA136" s="31"/>
      <c r="JB136" s="31"/>
      <c r="JC136" s="31"/>
      <c r="JD136" s="31"/>
      <c r="JE136" s="31"/>
      <c r="JF136" s="31"/>
      <c r="JG136" s="31"/>
      <c r="JH136" s="31"/>
      <c r="JI136" s="31"/>
      <c r="JJ136" s="31"/>
      <c r="JK136" s="31"/>
      <c r="JL136" s="31"/>
      <c r="JM136" s="31"/>
      <c r="JN136" s="31"/>
      <c r="JO136" s="31"/>
      <c r="JP136" s="31"/>
      <c r="JQ136" s="31"/>
      <c r="JR136" s="31"/>
      <c r="JS136" s="31"/>
      <c r="JT136" s="31"/>
      <c r="JU136" s="31"/>
      <c r="JV136" s="31"/>
      <c r="JW136" s="31"/>
      <c r="JX136" s="31"/>
      <c r="JY136" s="31"/>
      <c r="JZ136" s="31"/>
      <c r="KA136" s="31"/>
      <c r="KB136" s="31"/>
      <c r="KC136" s="31"/>
      <c r="KD136" s="31"/>
      <c r="KE136" s="31"/>
      <c r="KF136" s="31"/>
      <c r="KG136" s="31"/>
      <c r="KH136" s="31"/>
      <c r="KI136" s="31"/>
      <c r="KJ136" s="31"/>
      <c r="KK136" s="31"/>
      <c r="KL136" s="31"/>
      <c r="KM136" s="31"/>
      <c r="KN136" s="31"/>
      <c r="KO136" s="31"/>
      <c r="KP136" s="31"/>
      <c r="KQ136" s="31"/>
      <c r="KR136" s="31"/>
      <c r="KS136" s="31"/>
      <c r="KT136" s="31"/>
      <c r="KU136" s="31"/>
      <c r="KV136" s="31"/>
      <c r="KW136" s="31"/>
      <c r="KX136" s="31"/>
      <c r="KY136" s="31"/>
      <c r="KZ136" s="31"/>
      <c r="LA136" s="31"/>
      <c r="LB136" s="31"/>
      <c r="LC136" s="31"/>
      <c r="LD136" s="31"/>
      <c r="LE136" s="31"/>
      <c r="LF136" s="31"/>
      <c r="LG136" s="31"/>
      <c r="LH136" s="31"/>
      <c r="LI136" s="31"/>
      <c r="LJ136" s="31"/>
      <c r="LK136" s="31"/>
      <c r="LL136" s="31"/>
      <c r="LM136" s="31"/>
      <c r="LN136" s="31"/>
      <c r="LO136" s="31"/>
      <c r="LP136" s="31"/>
      <c r="LQ136" s="31"/>
      <c r="LR136" s="31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31"/>
      <c r="NE136" s="31"/>
      <c r="NF136" s="31"/>
      <c r="NG136" s="31"/>
      <c r="NH136" s="31"/>
      <c r="NI136" s="31"/>
      <c r="NJ136" s="31"/>
      <c r="NK136" s="31"/>
      <c r="NL136" s="31"/>
      <c r="NM136" s="31"/>
      <c r="NN136" s="31"/>
      <c r="NO136" s="31"/>
      <c r="NP136" s="31"/>
      <c r="NQ136" s="31"/>
      <c r="NR136" s="31"/>
      <c r="NS136" s="31"/>
      <c r="NT136" s="31"/>
      <c r="NU136" s="31"/>
      <c r="NV136" s="31"/>
      <c r="NW136" s="31"/>
      <c r="NX136" s="31"/>
      <c r="NY136" s="31"/>
      <c r="NZ136" s="31"/>
      <c r="OA136" s="31"/>
      <c r="OB136" s="31"/>
      <c r="OC136" s="31"/>
      <c r="OD136" s="31"/>
      <c r="OE136" s="31"/>
      <c r="OF136" s="31"/>
      <c r="OG136" s="31"/>
      <c r="OH136" s="31"/>
      <c r="OI136" s="31"/>
      <c r="OJ136" s="31"/>
      <c r="OK136" s="31"/>
      <c r="OL136" s="31"/>
      <c r="OM136" s="31"/>
      <c r="ON136" s="31"/>
      <c r="OO136" s="31"/>
      <c r="OP136" s="31"/>
      <c r="OQ136" s="31"/>
      <c r="OR136" s="31"/>
      <c r="OS136" s="31"/>
      <c r="OT136" s="31"/>
      <c r="OU136" s="31"/>
      <c r="OV136" s="31"/>
      <c r="OW136" s="31"/>
      <c r="OX136" s="31"/>
      <c r="OY136" s="31"/>
      <c r="OZ136" s="31"/>
      <c r="PA136" s="31"/>
      <c r="PB136" s="31"/>
      <c r="PC136" s="31"/>
      <c r="PD136" s="31"/>
      <c r="PE136" s="31"/>
      <c r="PF136" s="31"/>
      <c r="PG136" s="31"/>
      <c r="PH136" s="31"/>
      <c r="PI136" s="31"/>
      <c r="PJ136" s="31"/>
      <c r="PK136" s="31"/>
      <c r="PL136" s="31"/>
      <c r="PM136" s="31"/>
      <c r="PN136" s="31"/>
      <c r="PO136" s="31"/>
      <c r="PP136" s="31"/>
      <c r="PQ136" s="31"/>
      <c r="PR136" s="31"/>
      <c r="PS136" s="31"/>
      <c r="PT136" s="31"/>
      <c r="PU136" s="31"/>
      <c r="PV136" s="31"/>
      <c r="PW136" s="31"/>
      <c r="PX136" s="31"/>
      <c r="PY136" s="31"/>
      <c r="PZ136" s="31"/>
      <c r="QA136" s="31"/>
      <c r="QB136" s="31"/>
      <c r="QC136" s="31"/>
    </row>
    <row r="137" spans="1:445">
      <c r="A137" s="36" t="s">
        <v>220</v>
      </c>
      <c r="B137" s="33" t="s">
        <v>27</v>
      </c>
      <c r="C137" s="33">
        <v>85</v>
      </c>
      <c r="D137" s="33" t="s">
        <v>40</v>
      </c>
      <c r="E137" s="33"/>
      <c r="F137" s="33">
        <v>660</v>
      </c>
      <c r="G137" s="33">
        <v>65</v>
      </c>
      <c r="H137" s="33">
        <v>66</v>
      </c>
      <c r="I137" s="33">
        <v>66</v>
      </c>
      <c r="J137" s="33">
        <v>66</v>
      </c>
      <c r="K137" s="33">
        <v>66</v>
      </c>
      <c r="L137" s="33">
        <v>66</v>
      </c>
      <c r="M137" s="33">
        <v>66</v>
      </c>
      <c r="N137" s="33">
        <v>66</v>
      </c>
      <c r="O137" s="33">
        <v>66</v>
      </c>
      <c r="P137" s="33">
        <v>67</v>
      </c>
      <c r="Q137" s="33"/>
      <c r="R137" s="33"/>
      <c r="S137" s="33"/>
      <c r="T137" s="20">
        <f t="shared" si="11"/>
        <v>660</v>
      </c>
      <c r="U137" s="20">
        <f t="shared" si="12"/>
        <v>0</v>
      </c>
      <c r="V137" s="34">
        <f t="shared" si="13"/>
        <v>1</v>
      </c>
      <c r="W137" s="37"/>
      <c r="X137" s="35" t="str">
        <f t="shared" si="14"/>
        <v/>
      </c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  <c r="CJ137" s="31"/>
      <c r="CK137" s="31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  <c r="DC137" s="31"/>
      <c r="DD137" s="31"/>
      <c r="DE137" s="31"/>
      <c r="DF137" s="31"/>
      <c r="DG137" s="31"/>
      <c r="DH137" s="31"/>
      <c r="DI137" s="31"/>
      <c r="DJ137" s="31"/>
      <c r="DK137" s="31"/>
      <c r="DL137" s="31"/>
      <c r="DM137" s="31"/>
      <c r="DN137" s="31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31"/>
      <c r="FA137" s="31"/>
      <c r="FB137" s="31"/>
      <c r="FC137" s="31"/>
      <c r="FD137" s="31"/>
      <c r="FE137" s="31"/>
      <c r="FF137" s="31"/>
      <c r="FG137" s="31"/>
      <c r="FH137" s="31"/>
      <c r="FI137" s="31"/>
      <c r="FJ137" s="31"/>
      <c r="FK137" s="31"/>
      <c r="FL137" s="31"/>
      <c r="FM137" s="31"/>
      <c r="FN137" s="31"/>
      <c r="FO137" s="31"/>
      <c r="FP137" s="31"/>
      <c r="FQ137" s="31"/>
      <c r="FR137" s="31"/>
      <c r="FS137" s="31"/>
      <c r="FT137" s="31"/>
      <c r="FU137" s="31"/>
      <c r="FV137" s="31"/>
      <c r="FW137" s="31"/>
      <c r="FX137" s="31"/>
      <c r="FY137" s="31"/>
      <c r="FZ137" s="31"/>
      <c r="GA137" s="31"/>
      <c r="GB137" s="31"/>
      <c r="GC137" s="31"/>
      <c r="GD137" s="31"/>
      <c r="GE137" s="31"/>
      <c r="GF137" s="31"/>
      <c r="GG137" s="31"/>
      <c r="GH137" s="31"/>
      <c r="GI137" s="31"/>
      <c r="GJ137" s="31"/>
      <c r="GK137" s="31"/>
      <c r="GL137" s="31"/>
      <c r="GM137" s="31"/>
      <c r="GN137" s="31"/>
      <c r="GO137" s="31"/>
      <c r="GP137" s="31"/>
      <c r="GQ137" s="31"/>
      <c r="GR137" s="31"/>
      <c r="GS137" s="31"/>
      <c r="GT137" s="31"/>
      <c r="GU137" s="31"/>
      <c r="GV137" s="31"/>
      <c r="GW137" s="31"/>
      <c r="GX137" s="31"/>
      <c r="GY137" s="31"/>
      <c r="GZ137" s="31"/>
      <c r="HA137" s="31"/>
      <c r="HB137" s="31"/>
      <c r="HC137" s="31"/>
      <c r="HD137" s="31"/>
      <c r="HE137" s="31"/>
      <c r="HF137" s="31"/>
      <c r="HG137" s="31"/>
      <c r="HH137" s="31"/>
      <c r="HI137" s="31"/>
      <c r="HJ137" s="31"/>
      <c r="HK137" s="31"/>
      <c r="HL137" s="31"/>
      <c r="HM137" s="31"/>
      <c r="HN137" s="31"/>
      <c r="HO137" s="31"/>
      <c r="HP137" s="31"/>
      <c r="HQ137" s="31"/>
      <c r="HR137" s="31"/>
      <c r="HS137" s="31"/>
      <c r="HT137" s="31"/>
      <c r="HU137" s="31"/>
      <c r="HV137" s="31"/>
      <c r="HW137" s="31"/>
      <c r="HX137" s="31"/>
      <c r="HY137" s="31"/>
      <c r="HZ137" s="31"/>
      <c r="IA137" s="31"/>
      <c r="IB137" s="31"/>
      <c r="IC137" s="31"/>
      <c r="ID137" s="31"/>
      <c r="IE137" s="31"/>
      <c r="IF137" s="31"/>
      <c r="IG137" s="31"/>
      <c r="IH137" s="31"/>
      <c r="II137" s="31"/>
      <c r="IJ137" s="31"/>
      <c r="IK137" s="31"/>
      <c r="IL137" s="31"/>
      <c r="IM137" s="31"/>
      <c r="IN137" s="31"/>
      <c r="IO137" s="31"/>
      <c r="IP137" s="31"/>
      <c r="IQ137" s="31"/>
      <c r="IR137" s="31"/>
      <c r="IS137" s="31"/>
      <c r="IT137" s="31"/>
      <c r="IU137" s="31"/>
      <c r="IV137" s="31"/>
      <c r="IW137" s="31"/>
      <c r="IX137" s="31"/>
      <c r="IY137" s="31"/>
      <c r="IZ137" s="31"/>
      <c r="JA137" s="31"/>
      <c r="JB137" s="31"/>
      <c r="JC137" s="31"/>
      <c r="JD137" s="31"/>
      <c r="JE137" s="31"/>
      <c r="JF137" s="31"/>
      <c r="JG137" s="31"/>
      <c r="JH137" s="31"/>
      <c r="JI137" s="31"/>
      <c r="JJ137" s="31"/>
      <c r="JK137" s="31"/>
      <c r="JL137" s="31"/>
      <c r="JM137" s="31"/>
      <c r="JN137" s="31"/>
      <c r="JO137" s="31"/>
      <c r="JP137" s="31"/>
      <c r="JQ137" s="31"/>
      <c r="JR137" s="31"/>
      <c r="JS137" s="31"/>
      <c r="JT137" s="31"/>
      <c r="JU137" s="31"/>
      <c r="JV137" s="31"/>
      <c r="JW137" s="31"/>
      <c r="JX137" s="31"/>
      <c r="JY137" s="31"/>
      <c r="JZ137" s="31"/>
      <c r="KA137" s="31"/>
      <c r="KB137" s="31"/>
      <c r="KC137" s="31"/>
      <c r="KD137" s="31"/>
      <c r="KE137" s="31"/>
      <c r="KF137" s="31"/>
      <c r="KG137" s="31"/>
      <c r="KH137" s="31"/>
      <c r="KI137" s="31"/>
      <c r="KJ137" s="31"/>
      <c r="KK137" s="31"/>
      <c r="KL137" s="31"/>
      <c r="KM137" s="31"/>
      <c r="KN137" s="31"/>
      <c r="KO137" s="31"/>
      <c r="KP137" s="31"/>
      <c r="KQ137" s="31"/>
      <c r="KR137" s="31"/>
      <c r="KS137" s="31"/>
      <c r="KT137" s="31"/>
      <c r="KU137" s="31"/>
      <c r="KV137" s="31"/>
      <c r="KW137" s="31"/>
      <c r="KX137" s="31"/>
      <c r="KY137" s="31"/>
      <c r="KZ137" s="31"/>
      <c r="LA137" s="31"/>
      <c r="LB137" s="31"/>
      <c r="LC137" s="31"/>
      <c r="LD137" s="31"/>
      <c r="LE137" s="31"/>
      <c r="LF137" s="31"/>
      <c r="LG137" s="31"/>
      <c r="LH137" s="31"/>
      <c r="LI137" s="31"/>
      <c r="LJ137" s="31"/>
      <c r="LK137" s="31"/>
      <c r="LL137" s="31"/>
      <c r="LM137" s="31"/>
      <c r="LN137" s="31"/>
      <c r="LO137" s="31"/>
      <c r="LP137" s="31"/>
      <c r="LQ137" s="31"/>
      <c r="LR137" s="31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31"/>
      <c r="NE137" s="31"/>
      <c r="NF137" s="31"/>
      <c r="NG137" s="31"/>
      <c r="NH137" s="31"/>
      <c r="NI137" s="31"/>
      <c r="NJ137" s="31"/>
      <c r="NK137" s="31"/>
      <c r="NL137" s="31"/>
      <c r="NM137" s="31"/>
      <c r="NN137" s="31"/>
      <c r="NO137" s="31"/>
      <c r="NP137" s="31"/>
      <c r="NQ137" s="31"/>
      <c r="NR137" s="31"/>
      <c r="NS137" s="31"/>
      <c r="NT137" s="31"/>
      <c r="NU137" s="31"/>
      <c r="NV137" s="31"/>
      <c r="NW137" s="31"/>
      <c r="NX137" s="31"/>
      <c r="NY137" s="31"/>
      <c r="NZ137" s="31"/>
      <c r="OA137" s="31"/>
      <c r="OB137" s="31"/>
      <c r="OC137" s="31"/>
      <c r="OD137" s="31"/>
      <c r="OE137" s="31"/>
      <c r="OF137" s="31"/>
      <c r="OG137" s="31"/>
      <c r="OH137" s="31"/>
      <c r="OI137" s="31"/>
      <c r="OJ137" s="31"/>
      <c r="OK137" s="31"/>
      <c r="OL137" s="31"/>
      <c r="OM137" s="31"/>
      <c r="ON137" s="31"/>
      <c r="OO137" s="31"/>
      <c r="OP137" s="31"/>
      <c r="OQ137" s="31"/>
      <c r="OR137" s="31"/>
      <c r="OS137" s="31"/>
      <c r="OT137" s="31"/>
      <c r="OU137" s="31"/>
      <c r="OV137" s="31"/>
      <c r="OW137" s="31"/>
      <c r="OX137" s="31"/>
      <c r="OY137" s="31"/>
      <c r="OZ137" s="31"/>
      <c r="PA137" s="31"/>
      <c r="PB137" s="31"/>
      <c r="PC137" s="31"/>
      <c r="PD137" s="31"/>
      <c r="PE137" s="31"/>
      <c r="PF137" s="31"/>
      <c r="PG137" s="31"/>
      <c r="PH137" s="31"/>
      <c r="PI137" s="31"/>
      <c r="PJ137" s="31"/>
      <c r="PK137" s="31"/>
      <c r="PL137" s="31"/>
      <c r="PM137" s="31"/>
      <c r="PN137" s="31"/>
      <c r="PO137" s="31"/>
      <c r="PP137" s="31"/>
      <c r="PQ137" s="31"/>
      <c r="PR137" s="31"/>
      <c r="PS137" s="31"/>
      <c r="PT137" s="31"/>
      <c r="PU137" s="31"/>
      <c r="PV137" s="31"/>
      <c r="PW137" s="31"/>
      <c r="PX137" s="31"/>
      <c r="PY137" s="31"/>
      <c r="PZ137" s="31"/>
      <c r="QA137" s="31"/>
      <c r="QB137" s="31"/>
      <c r="QC137" s="31"/>
    </row>
    <row r="138" spans="1:445">
      <c r="A138" s="36" t="s">
        <v>221</v>
      </c>
      <c r="B138" s="33" t="s">
        <v>27</v>
      </c>
      <c r="C138" s="33">
        <v>118</v>
      </c>
      <c r="D138" s="33" t="s">
        <v>28</v>
      </c>
      <c r="E138" s="33"/>
      <c r="F138" s="33">
        <v>1185</v>
      </c>
      <c r="G138" s="33">
        <v>65</v>
      </c>
      <c r="H138" s="33"/>
      <c r="I138" s="33"/>
      <c r="J138" s="33">
        <v>300</v>
      </c>
      <c r="K138" s="33">
        <v>200</v>
      </c>
      <c r="L138" s="33">
        <v>200</v>
      </c>
      <c r="M138" s="33">
        <v>220</v>
      </c>
      <c r="N138" s="33">
        <v>200</v>
      </c>
      <c r="O138" s="33"/>
      <c r="P138" s="33"/>
      <c r="Q138" s="33"/>
      <c r="R138" s="33"/>
      <c r="S138" s="33"/>
      <c r="T138" s="20">
        <f t="shared" si="11"/>
        <v>1185</v>
      </c>
      <c r="U138" s="20">
        <f t="shared" si="12"/>
        <v>0</v>
      </c>
      <c r="V138" s="34">
        <f t="shared" si="13"/>
        <v>1</v>
      </c>
      <c r="W138" s="37"/>
      <c r="X138" s="35" t="str">
        <f t="shared" si="14"/>
        <v/>
      </c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  <c r="CJ138" s="31"/>
      <c r="CK138" s="31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31"/>
      <c r="FA138" s="31"/>
      <c r="FB138" s="31"/>
      <c r="FC138" s="31"/>
      <c r="FD138" s="31"/>
      <c r="FE138" s="31"/>
      <c r="FF138" s="31"/>
      <c r="FG138" s="31"/>
      <c r="FH138" s="31"/>
      <c r="FI138" s="31"/>
      <c r="FJ138" s="31"/>
      <c r="FK138" s="31"/>
      <c r="FL138" s="31"/>
      <c r="FM138" s="31"/>
      <c r="FN138" s="31"/>
      <c r="FO138" s="31"/>
      <c r="FP138" s="31"/>
      <c r="FQ138" s="31"/>
      <c r="FR138" s="31"/>
      <c r="FS138" s="31"/>
      <c r="FT138" s="31"/>
      <c r="FU138" s="31"/>
      <c r="FV138" s="31"/>
      <c r="FW138" s="31"/>
      <c r="FX138" s="31"/>
      <c r="FY138" s="31"/>
      <c r="FZ138" s="31"/>
      <c r="GA138" s="31"/>
      <c r="GB138" s="31"/>
      <c r="GC138" s="31"/>
      <c r="GD138" s="31"/>
      <c r="GE138" s="31"/>
      <c r="GF138" s="31"/>
      <c r="GG138" s="31"/>
      <c r="GH138" s="31"/>
      <c r="GI138" s="31"/>
      <c r="GJ138" s="31"/>
      <c r="GK138" s="31"/>
      <c r="GL138" s="31"/>
      <c r="GM138" s="31"/>
      <c r="GN138" s="31"/>
      <c r="GO138" s="31"/>
      <c r="GP138" s="31"/>
      <c r="GQ138" s="31"/>
      <c r="GR138" s="31"/>
      <c r="GS138" s="31"/>
      <c r="GT138" s="31"/>
      <c r="GU138" s="31"/>
      <c r="GV138" s="31"/>
      <c r="GW138" s="31"/>
      <c r="GX138" s="31"/>
      <c r="GY138" s="31"/>
      <c r="GZ138" s="31"/>
      <c r="HA138" s="31"/>
      <c r="HB138" s="31"/>
      <c r="HC138" s="31"/>
      <c r="HD138" s="31"/>
      <c r="HE138" s="31"/>
      <c r="HF138" s="31"/>
      <c r="HG138" s="31"/>
      <c r="HH138" s="31"/>
      <c r="HI138" s="31"/>
      <c r="HJ138" s="31"/>
      <c r="HK138" s="31"/>
      <c r="HL138" s="31"/>
      <c r="HM138" s="31"/>
      <c r="HN138" s="31"/>
      <c r="HO138" s="31"/>
      <c r="HP138" s="31"/>
      <c r="HQ138" s="31"/>
      <c r="HR138" s="31"/>
      <c r="HS138" s="31"/>
      <c r="HT138" s="31"/>
      <c r="HU138" s="31"/>
      <c r="HV138" s="31"/>
      <c r="HW138" s="31"/>
      <c r="HX138" s="31"/>
      <c r="HY138" s="31"/>
      <c r="HZ138" s="31"/>
      <c r="IA138" s="31"/>
      <c r="IB138" s="31"/>
      <c r="IC138" s="31"/>
      <c r="ID138" s="31"/>
      <c r="IE138" s="31"/>
      <c r="IF138" s="31"/>
      <c r="IG138" s="31"/>
      <c r="IH138" s="31"/>
      <c r="II138" s="31"/>
      <c r="IJ138" s="31"/>
      <c r="IK138" s="31"/>
      <c r="IL138" s="31"/>
      <c r="IM138" s="31"/>
      <c r="IN138" s="31"/>
      <c r="IO138" s="31"/>
      <c r="IP138" s="31"/>
      <c r="IQ138" s="31"/>
      <c r="IR138" s="31"/>
      <c r="IS138" s="31"/>
      <c r="IT138" s="31"/>
      <c r="IU138" s="31"/>
      <c r="IV138" s="31"/>
      <c r="IW138" s="31"/>
      <c r="IX138" s="31"/>
      <c r="IY138" s="31"/>
      <c r="IZ138" s="31"/>
      <c r="JA138" s="31"/>
      <c r="JB138" s="31"/>
      <c r="JC138" s="31"/>
      <c r="JD138" s="31"/>
      <c r="JE138" s="31"/>
      <c r="JF138" s="31"/>
      <c r="JG138" s="31"/>
      <c r="JH138" s="31"/>
      <c r="JI138" s="31"/>
      <c r="JJ138" s="31"/>
      <c r="JK138" s="31"/>
      <c r="JL138" s="31"/>
      <c r="JM138" s="31"/>
      <c r="JN138" s="31"/>
      <c r="JO138" s="31"/>
      <c r="JP138" s="31"/>
      <c r="JQ138" s="31"/>
      <c r="JR138" s="31"/>
      <c r="JS138" s="31"/>
      <c r="JT138" s="31"/>
      <c r="JU138" s="31"/>
      <c r="JV138" s="31"/>
      <c r="JW138" s="31"/>
      <c r="JX138" s="31"/>
      <c r="JY138" s="31"/>
      <c r="JZ138" s="31"/>
      <c r="KA138" s="31"/>
      <c r="KB138" s="31"/>
      <c r="KC138" s="31"/>
      <c r="KD138" s="31"/>
      <c r="KE138" s="31"/>
      <c r="KF138" s="31"/>
      <c r="KG138" s="31"/>
      <c r="KH138" s="31"/>
      <c r="KI138" s="31"/>
      <c r="KJ138" s="31"/>
      <c r="KK138" s="31"/>
      <c r="KL138" s="31"/>
      <c r="KM138" s="31"/>
      <c r="KN138" s="31"/>
      <c r="KO138" s="31"/>
      <c r="KP138" s="31"/>
      <c r="KQ138" s="31"/>
      <c r="KR138" s="31"/>
      <c r="KS138" s="31"/>
      <c r="KT138" s="31"/>
      <c r="KU138" s="31"/>
      <c r="KV138" s="31"/>
      <c r="KW138" s="31"/>
      <c r="KX138" s="31"/>
      <c r="KY138" s="31"/>
      <c r="KZ138" s="31"/>
      <c r="LA138" s="31"/>
      <c r="LB138" s="31"/>
      <c r="LC138" s="31"/>
      <c r="LD138" s="31"/>
      <c r="LE138" s="31"/>
      <c r="LF138" s="31"/>
      <c r="LG138" s="31"/>
      <c r="LH138" s="31"/>
      <c r="LI138" s="31"/>
      <c r="LJ138" s="31"/>
      <c r="LK138" s="31"/>
      <c r="LL138" s="31"/>
      <c r="LM138" s="31"/>
      <c r="LN138" s="31"/>
      <c r="LO138" s="31"/>
      <c r="LP138" s="31"/>
      <c r="LQ138" s="31"/>
      <c r="LR138" s="31"/>
      <c r="LS138" s="31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31"/>
      <c r="NE138" s="31"/>
      <c r="NF138" s="31"/>
      <c r="NG138" s="31"/>
      <c r="NH138" s="31"/>
      <c r="NI138" s="31"/>
      <c r="NJ138" s="31"/>
      <c r="NK138" s="31"/>
      <c r="NL138" s="31"/>
      <c r="NM138" s="31"/>
      <c r="NN138" s="31"/>
      <c r="NO138" s="31"/>
      <c r="NP138" s="31"/>
      <c r="NQ138" s="31"/>
      <c r="NR138" s="31"/>
      <c r="NS138" s="31"/>
      <c r="NT138" s="31"/>
      <c r="NU138" s="31"/>
      <c r="NV138" s="31"/>
      <c r="NW138" s="31"/>
      <c r="NX138" s="31"/>
      <c r="NY138" s="31"/>
      <c r="NZ138" s="31"/>
      <c r="OA138" s="31"/>
      <c r="OB138" s="31"/>
      <c r="OC138" s="31"/>
      <c r="OD138" s="31"/>
      <c r="OE138" s="31"/>
      <c r="OF138" s="31"/>
      <c r="OG138" s="31"/>
      <c r="OH138" s="31"/>
      <c r="OI138" s="31"/>
      <c r="OJ138" s="31"/>
      <c r="OK138" s="31"/>
      <c r="OL138" s="31"/>
      <c r="OM138" s="31"/>
      <c r="ON138" s="31"/>
      <c r="OO138" s="31"/>
      <c r="OP138" s="31"/>
      <c r="OQ138" s="31"/>
      <c r="OR138" s="31"/>
      <c r="OS138" s="31"/>
      <c r="OT138" s="31"/>
      <c r="OU138" s="31"/>
      <c r="OV138" s="31"/>
      <c r="OW138" s="31"/>
      <c r="OX138" s="31"/>
      <c r="OY138" s="31"/>
      <c r="OZ138" s="31"/>
      <c r="PA138" s="31"/>
      <c r="PB138" s="31"/>
      <c r="PC138" s="31"/>
      <c r="PD138" s="31"/>
      <c r="PE138" s="31"/>
      <c r="PF138" s="31"/>
      <c r="PG138" s="31"/>
      <c r="PH138" s="31"/>
      <c r="PI138" s="31"/>
      <c r="PJ138" s="31"/>
      <c r="PK138" s="31"/>
      <c r="PL138" s="31"/>
      <c r="PM138" s="31"/>
      <c r="PN138" s="31"/>
      <c r="PO138" s="31"/>
      <c r="PP138" s="31"/>
      <c r="PQ138" s="31"/>
      <c r="PR138" s="31"/>
      <c r="PS138" s="31"/>
      <c r="PT138" s="31"/>
      <c r="PU138" s="31"/>
      <c r="PV138" s="31"/>
      <c r="PW138" s="31"/>
      <c r="PX138" s="31"/>
      <c r="PY138" s="31"/>
      <c r="PZ138" s="31"/>
      <c r="QA138" s="31"/>
      <c r="QB138" s="31"/>
      <c r="QC138" s="31"/>
    </row>
    <row r="139" spans="1:445">
      <c r="A139" s="36" t="s">
        <v>222</v>
      </c>
      <c r="B139" s="33" t="s">
        <v>45</v>
      </c>
      <c r="C139" s="33">
        <v>118</v>
      </c>
      <c r="D139" s="33" t="s">
        <v>28</v>
      </c>
      <c r="E139" s="33"/>
      <c r="F139" s="33">
        <v>1185</v>
      </c>
      <c r="G139" s="33">
        <v>65</v>
      </c>
      <c r="H139" s="33">
        <v>124</v>
      </c>
      <c r="I139" s="33">
        <v>124</v>
      </c>
      <c r="J139" s="33">
        <v>124</v>
      </c>
      <c r="K139" s="33">
        <v>124</v>
      </c>
      <c r="L139" s="33">
        <v>128</v>
      </c>
      <c r="M139" s="33">
        <v>124</v>
      </c>
      <c r="N139" s="33">
        <v>124</v>
      </c>
      <c r="O139" s="33">
        <v>124</v>
      </c>
      <c r="P139" s="33">
        <v>124</v>
      </c>
      <c r="Q139" s="33"/>
      <c r="R139" s="33"/>
      <c r="S139" s="33"/>
      <c r="T139" s="20">
        <f t="shared" si="11"/>
        <v>1185</v>
      </c>
      <c r="U139" s="20">
        <f t="shared" si="12"/>
        <v>0</v>
      </c>
      <c r="V139" s="34">
        <f t="shared" si="13"/>
        <v>1</v>
      </c>
      <c r="X139" s="35" t="str">
        <f t="shared" si="14"/>
        <v/>
      </c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  <c r="CJ139" s="31"/>
      <c r="CK139" s="31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1"/>
      <c r="DK139" s="31"/>
      <c r="DL139" s="31"/>
      <c r="DM139" s="31"/>
      <c r="DN139" s="31"/>
      <c r="DO139" s="31"/>
      <c r="DP139" s="31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31"/>
      <c r="FA139" s="31"/>
      <c r="FB139" s="31"/>
      <c r="FC139" s="31"/>
      <c r="FD139" s="31"/>
      <c r="FE139" s="31"/>
      <c r="FF139" s="31"/>
      <c r="FG139" s="31"/>
      <c r="FH139" s="31"/>
      <c r="FI139" s="31"/>
      <c r="FJ139" s="31"/>
      <c r="FK139" s="31"/>
      <c r="FL139" s="31"/>
      <c r="FM139" s="31"/>
      <c r="FN139" s="31"/>
      <c r="FO139" s="31"/>
      <c r="FP139" s="31"/>
      <c r="FQ139" s="31"/>
      <c r="FR139" s="31"/>
      <c r="FS139" s="31"/>
      <c r="FT139" s="31"/>
      <c r="FU139" s="31"/>
      <c r="FV139" s="31"/>
      <c r="FW139" s="31"/>
      <c r="FX139" s="31"/>
      <c r="FY139" s="31"/>
      <c r="FZ139" s="31"/>
      <c r="GA139" s="31"/>
      <c r="GB139" s="31"/>
      <c r="GC139" s="31"/>
      <c r="GD139" s="31"/>
      <c r="GE139" s="31"/>
      <c r="GF139" s="31"/>
      <c r="GG139" s="31"/>
      <c r="GH139" s="31"/>
      <c r="GI139" s="31"/>
      <c r="GJ139" s="31"/>
      <c r="GK139" s="31"/>
      <c r="GL139" s="31"/>
      <c r="GM139" s="31"/>
      <c r="GN139" s="31"/>
      <c r="GO139" s="31"/>
      <c r="GP139" s="31"/>
      <c r="GQ139" s="31"/>
      <c r="GR139" s="31"/>
      <c r="GS139" s="31"/>
      <c r="GT139" s="31"/>
      <c r="GU139" s="31"/>
      <c r="GV139" s="31"/>
      <c r="GW139" s="31"/>
      <c r="GX139" s="31"/>
      <c r="GY139" s="31"/>
      <c r="GZ139" s="31"/>
      <c r="HA139" s="31"/>
      <c r="HB139" s="31"/>
      <c r="HC139" s="31"/>
      <c r="HD139" s="31"/>
      <c r="HE139" s="31"/>
      <c r="HF139" s="31"/>
      <c r="HG139" s="31"/>
      <c r="HH139" s="31"/>
      <c r="HI139" s="31"/>
      <c r="HJ139" s="31"/>
      <c r="HK139" s="31"/>
      <c r="HL139" s="31"/>
      <c r="HM139" s="31"/>
      <c r="HN139" s="31"/>
      <c r="HO139" s="31"/>
      <c r="HP139" s="31"/>
      <c r="HQ139" s="31"/>
      <c r="HR139" s="31"/>
      <c r="HS139" s="31"/>
      <c r="HT139" s="31"/>
      <c r="HU139" s="31"/>
      <c r="HV139" s="31"/>
      <c r="HW139" s="31"/>
      <c r="HX139" s="31"/>
      <c r="HY139" s="31"/>
      <c r="HZ139" s="31"/>
      <c r="IA139" s="31"/>
      <c r="IB139" s="31"/>
      <c r="IC139" s="31"/>
      <c r="ID139" s="31"/>
      <c r="IE139" s="31"/>
      <c r="IF139" s="31"/>
      <c r="IG139" s="31"/>
      <c r="IH139" s="31"/>
      <c r="II139" s="31"/>
      <c r="IJ139" s="31"/>
      <c r="IK139" s="31"/>
      <c r="IL139" s="31"/>
      <c r="IM139" s="31"/>
      <c r="IN139" s="31"/>
      <c r="IO139" s="31"/>
      <c r="IP139" s="31"/>
      <c r="IQ139" s="31"/>
      <c r="IR139" s="31"/>
      <c r="IS139" s="31"/>
      <c r="IT139" s="31"/>
      <c r="IU139" s="31"/>
      <c r="IV139" s="31"/>
      <c r="IW139" s="31"/>
      <c r="IX139" s="31"/>
      <c r="IY139" s="31"/>
      <c r="IZ139" s="31"/>
      <c r="JA139" s="31"/>
      <c r="JB139" s="31"/>
      <c r="JC139" s="31"/>
      <c r="JD139" s="31"/>
      <c r="JE139" s="31"/>
      <c r="JF139" s="31"/>
      <c r="JG139" s="31"/>
      <c r="JH139" s="31"/>
      <c r="JI139" s="31"/>
      <c r="JJ139" s="31"/>
      <c r="JK139" s="31"/>
      <c r="JL139" s="31"/>
      <c r="JM139" s="31"/>
      <c r="JN139" s="31"/>
      <c r="JO139" s="31"/>
      <c r="JP139" s="31"/>
      <c r="JQ139" s="31"/>
      <c r="JR139" s="31"/>
      <c r="JS139" s="31"/>
      <c r="JT139" s="31"/>
      <c r="JU139" s="31"/>
      <c r="JV139" s="31"/>
      <c r="JW139" s="31"/>
      <c r="JX139" s="31"/>
      <c r="JY139" s="31"/>
      <c r="JZ139" s="31"/>
      <c r="KA139" s="31"/>
      <c r="KB139" s="31"/>
      <c r="KC139" s="31"/>
      <c r="KD139" s="31"/>
      <c r="KE139" s="31"/>
      <c r="KF139" s="31"/>
      <c r="KG139" s="31"/>
      <c r="KH139" s="31"/>
      <c r="KI139" s="31"/>
      <c r="KJ139" s="31"/>
      <c r="KK139" s="31"/>
      <c r="KL139" s="31"/>
      <c r="KM139" s="31"/>
      <c r="KN139" s="31"/>
      <c r="KO139" s="31"/>
      <c r="KP139" s="31"/>
      <c r="KQ139" s="31"/>
      <c r="KR139" s="31"/>
      <c r="KS139" s="31"/>
      <c r="KT139" s="31"/>
      <c r="KU139" s="31"/>
      <c r="KV139" s="31"/>
      <c r="KW139" s="31"/>
      <c r="KX139" s="31"/>
      <c r="KY139" s="31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1"/>
      <c r="LO139" s="31"/>
      <c r="LP139" s="31"/>
      <c r="LQ139" s="31"/>
      <c r="LR139" s="31"/>
      <c r="LS139" s="31"/>
      <c r="LT139" s="31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31"/>
      <c r="NE139" s="31"/>
      <c r="NF139" s="31"/>
      <c r="NG139" s="31"/>
      <c r="NH139" s="31"/>
      <c r="NI139" s="31"/>
      <c r="NJ139" s="31"/>
      <c r="NK139" s="31"/>
      <c r="NL139" s="31"/>
      <c r="NM139" s="31"/>
      <c r="NN139" s="31"/>
      <c r="NO139" s="31"/>
      <c r="NP139" s="31"/>
      <c r="NQ139" s="31"/>
      <c r="NR139" s="31"/>
      <c r="NS139" s="31"/>
      <c r="NT139" s="31"/>
      <c r="NU139" s="31"/>
      <c r="NV139" s="31"/>
      <c r="NW139" s="31"/>
      <c r="NX139" s="31"/>
      <c r="NY139" s="31"/>
      <c r="NZ139" s="31"/>
      <c r="OA139" s="31"/>
      <c r="OB139" s="31"/>
      <c r="OC139" s="31"/>
      <c r="OD139" s="31"/>
      <c r="OE139" s="31"/>
      <c r="OF139" s="31"/>
      <c r="OG139" s="31"/>
      <c r="OH139" s="31"/>
      <c r="OI139" s="31"/>
      <c r="OJ139" s="31"/>
      <c r="OK139" s="31"/>
      <c r="OL139" s="31"/>
      <c r="OM139" s="31"/>
      <c r="ON139" s="31"/>
      <c r="OO139" s="31"/>
      <c r="OP139" s="31"/>
      <c r="OQ139" s="31"/>
      <c r="OR139" s="31"/>
      <c r="OS139" s="31"/>
      <c r="OT139" s="31"/>
      <c r="OU139" s="31"/>
      <c r="OV139" s="31"/>
      <c r="OW139" s="31"/>
      <c r="OX139" s="31"/>
      <c r="OY139" s="31"/>
      <c r="OZ139" s="31"/>
      <c r="PA139" s="31"/>
      <c r="PB139" s="31"/>
      <c r="PC139" s="31"/>
      <c r="PD139" s="31"/>
      <c r="PE139" s="31"/>
      <c r="PF139" s="31"/>
      <c r="PG139" s="31"/>
      <c r="PH139" s="31"/>
      <c r="PI139" s="31"/>
      <c r="PJ139" s="31"/>
      <c r="PK139" s="31"/>
      <c r="PL139" s="31"/>
      <c r="PM139" s="31"/>
      <c r="PN139" s="31"/>
      <c r="PO139" s="31"/>
      <c r="PP139" s="31"/>
      <c r="PQ139" s="31"/>
      <c r="PR139" s="31"/>
      <c r="PS139" s="31"/>
      <c r="PT139" s="31"/>
      <c r="PU139" s="31"/>
      <c r="PV139" s="31"/>
      <c r="PW139" s="31"/>
      <c r="PX139" s="31"/>
      <c r="PY139" s="31"/>
      <c r="PZ139" s="31"/>
      <c r="QA139" s="31"/>
      <c r="QB139" s="31"/>
      <c r="QC139" s="31"/>
    </row>
    <row r="140" spans="1:445">
      <c r="A140" s="36" t="s">
        <v>227</v>
      </c>
      <c r="B140" s="33" t="s">
        <v>45</v>
      </c>
      <c r="C140" s="33">
        <v>85</v>
      </c>
      <c r="D140" s="33" t="s">
        <v>64</v>
      </c>
      <c r="E140" s="33"/>
      <c r="F140" s="33">
        <v>1453</v>
      </c>
      <c r="G140" s="33">
        <v>120</v>
      </c>
      <c r="H140" s="33">
        <v>133</v>
      </c>
      <c r="I140" s="33">
        <v>133</v>
      </c>
      <c r="J140" s="33">
        <v>133</v>
      </c>
      <c r="K140" s="33">
        <v>133</v>
      </c>
      <c r="L140" s="59">
        <v>133</v>
      </c>
      <c r="M140" s="59">
        <v>133</v>
      </c>
      <c r="N140" s="59">
        <v>133</v>
      </c>
      <c r="O140" s="33">
        <v>133</v>
      </c>
      <c r="P140" s="33">
        <v>269</v>
      </c>
      <c r="Q140" s="33"/>
      <c r="R140" s="33"/>
      <c r="S140" s="33"/>
      <c r="T140" s="20">
        <f>IF(AND(ISBLANK(E140),ISBLANK(F140),ISBLANK(G140),ISBLANK(#REF!),ISBLANK(I140),ISBLANK(J140),ISBLANK(K140), ISBLANK(L140), ISBLANK(M140), ISBLANK(N140), ISBLANK(O140), ISBLANK(P140), ISBLANK(Q140), ISBLANK(R140), ISBLANK(S140)),"",SUM(G140:S140))</f>
        <v>1453</v>
      </c>
      <c r="U140" s="20">
        <f>IF(W140&lt;&gt;0,0,IF(AND(ISBLANK(E140),ISBLANK(F140),ISBLANK(G140),ISBLANK(#REF!),ISBLANK(I140),ISBLANK(J140),ISBLANK(K140), ISBLANK(L140), ISBLANK(M140), ISBLANK(N140), ISBLANK(O140), ISBLANK(P140), ISBLANK(Q140), ISBLANK(R140), ISBLANK(S140)),"", (F140+E140)-T140))</f>
        <v>0</v>
      </c>
      <c r="V140" s="34">
        <f>IF(AND(ISBLANK(E140),ISBLANK(F140), ISBLANK(G140), ISBLANK(#REF!), ISBLANK(I140), ISBLANK(J140), ISBLANK(K140), ISBLANK(L140), ISBLANK(M140),ISBLANK(N140), ISBLANK(O140), ISBLANK(P140), ISBLANK(Q140), ISBLANK(R140), ISBLANK(S140)), "",IFERROR(((F140+E140)-U140)/(F140+E140),""))</f>
        <v>1</v>
      </c>
      <c r="X140" s="35" t="str">
        <f t="shared" si="14"/>
        <v/>
      </c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  <c r="CJ140" s="31"/>
      <c r="CK140" s="31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1"/>
      <c r="DK140" s="31"/>
      <c r="DL140" s="31"/>
      <c r="DM140" s="31"/>
      <c r="DN140" s="31"/>
      <c r="DO140" s="31"/>
      <c r="DP140" s="31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31"/>
      <c r="FA140" s="31"/>
      <c r="FB140" s="31"/>
      <c r="FC140" s="31"/>
      <c r="FD140" s="31"/>
      <c r="FE140" s="31"/>
      <c r="FF140" s="31"/>
      <c r="FG140" s="31"/>
      <c r="FH140" s="31"/>
      <c r="FI140" s="31"/>
      <c r="FJ140" s="31"/>
      <c r="FK140" s="31"/>
      <c r="FL140" s="31"/>
      <c r="FM140" s="31"/>
      <c r="FN140" s="31"/>
      <c r="FO140" s="31"/>
      <c r="FP140" s="31"/>
      <c r="FQ140" s="31"/>
      <c r="FR140" s="31"/>
      <c r="FS140" s="31"/>
      <c r="FT140" s="31"/>
      <c r="FU140" s="31"/>
      <c r="FV140" s="31"/>
      <c r="FW140" s="31"/>
      <c r="FX140" s="31"/>
      <c r="FY140" s="31"/>
      <c r="FZ140" s="31"/>
      <c r="GA140" s="31"/>
      <c r="GB140" s="31"/>
      <c r="GC140" s="31"/>
      <c r="GD140" s="31"/>
      <c r="GE140" s="31"/>
      <c r="GF140" s="31"/>
      <c r="GG140" s="31"/>
      <c r="GH140" s="31"/>
      <c r="GI140" s="31"/>
      <c r="GJ140" s="31"/>
      <c r="GK140" s="31"/>
      <c r="GL140" s="31"/>
      <c r="GM140" s="31"/>
      <c r="GN140" s="31"/>
      <c r="GO140" s="31"/>
      <c r="GP140" s="31"/>
      <c r="GQ140" s="31"/>
      <c r="GR140" s="31"/>
      <c r="GS140" s="31"/>
      <c r="GT140" s="31"/>
      <c r="GU140" s="31"/>
      <c r="GV140" s="31"/>
      <c r="GW140" s="31"/>
      <c r="GX140" s="31"/>
      <c r="GY140" s="31"/>
      <c r="GZ140" s="31"/>
      <c r="HA140" s="31"/>
      <c r="HB140" s="31"/>
      <c r="HC140" s="31"/>
      <c r="HD140" s="31"/>
      <c r="HE140" s="31"/>
      <c r="HF140" s="31"/>
      <c r="HG140" s="31"/>
      <c r="HH140" s="31"/>
      <c r="HI140" s="31"/>
      <c r="HJ140" s="31"/>
      <c r="HK140" s="31"/>
      <c r="HL140" s="31"/>
      <c r="HM140" s="31"/>
      <c r="HN140" s="31"/>
      <c r="HO140" s="31"/>
      <c r="HP140" s="31"/>
      <c r="HQ140" s="31"/>
      <c r="HR140" s="31"/>
      <c r="HS140" s="31"/>
      <c r="HT140" s="31"/>
      <c r="HU140" s="31"/>
      <c r="HV140" s="31"/>
      <c r="HW140" s="31"/>
      <c r="HX140" s="31"/>
      <c r="HY140" s="31"/>
      <c r="HZ140" s="31"/>
      <c r="IA140" s="31"/>
      <c r="IB140" s="31"/>
      <c r="IC140" s="31"/>
      <c r="ID140" s="31"/>
      <c r="IE140" s="31"/>
      <c r="IF140" s="31"/>
      <c r="IG140" s="31"/>
      <c r="IH140" s="31"/>
      <c r="II140" s="31"/>
      <c r="IJ140" s="31"/>
      <c r="IK140" s="31"/>
      <c r="IL140" s="31"/>
      <c r="IM140" s="31"/>
      <c r="IN140" s="31"/>
      <c r="IO140" s="31"/>
      <c r="IP140" s="31"/>
      <c r="IQ140" s="31"/>
      <c r="IR140" s="31"/>
      <c r="IS140" s="31"/>
      <c r="IT140" s="31"/>
      <c r="IU140" s="31"/>
      <c r="IV140" s="31"/>
      <c r="IW140" s="31"/>
      <c r="IX140" s="31"/>
      <c r="IY140" s="31"/>
      <c r="IZ140" s="31"/>
      <c r="JA140" s="31"/>
      <c r="JB140" s="31"/>
      <c r="JC140" s="31"/>
      <c r="JD140" s="31"/>
      <c r="JE140" s="31"/>
      <c r="JF140" s="31"/>
      <c r="JG140" s="31"/>
      <c r="JH140" s="31"/>
      <c r="JI140" s="31"/>
      <c r="JJ140" s="31"/>
      <c r="JK140" s="31"/>
      <c r="JL140" s="31"/>
      <c r="JM140" s="31"/>
      <c r="JN140" s="31"/>
      <c r="JO140" s="31"/>
      <c r="JP140" s="31"/>
      <c r="JQ140" s="31"/>
      <c r="JR140" s="31"/>
      <c r="JS140" s="31"/>
      <c r="JT140" s="31"/>
      <c r="JU140" s="31"/>
      <c r="JV140" s="31"/>
      <c r="JW140" s="31"/>
      <c r="JX140" s="31"/>
      <c r="JY140" s="31"/>
      <c r="JZ140" s="31"/>
      <c r="KA140" s="31"/>
      <c r="KB140" s="31"/>
      <c r="KC140" s="31"/>
      <c r="KD140" s="31"/>
      <c r="KE140" s="31"/>
      <c r="KF140" s="31"/>
      <c r="KG140" s="31"/>
      <c r="KH140" s="31"/>
      <c r="KI140" s="31"/>
      <c r="KJ140" s="31"/>
      <c r="KK140" s="31"/>
      <c r="KL140" s="31"/>
      <c r="KM140" s="31"/>
      <c r="KN140" s="31"/>
      <c r="KO140" s="31"/>
      <c r="KP140" s="31"/>
      <c r="KQ140" s="31"/>
      <c r="KR140" s="31"/>
      <c r="KS140" s="31"/>
      <c r="KT140" s="31"/>
      <c r="KU140" s="31"/>
      <c r="KV140" s="31"/>
      <c r="KW140" s="31"/>
      <c r="KX140" s="31"/>
      <c r="KY140" s="31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1"/>
      <c r="LO140" s="31"/>
      <c r="LP140" s="31"/>
      <c r="LQ140" s="31"/>
      <c r="LR140" s="31"/>
      <c r="LS140" s="31"/>
      <c r="LT140" s="31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31"/>
      <c r="NE140" s="31"/>
      <c r="NF140" s="31"/>
      <c r="NG140" s="31"/>
      <c r="NH140" s="31"/>
      <c r="NI140" s="31"/>
      <c r="NJ140" s="31"/>
      <c r="NK140" s="31"/>
      <c r="NL140" s="31"/>
      <c r="NM140" s="31"/>
      <c r="NN140" s="31"/>
      <c r="NO140" s="31"/>
      <c r="NP140" s="31"/>
      <c r="NQ140" s="31"/>
      <c r="NR140" s="31"/>
      <c r="NS140" s="31"/>
      <c r="NT140" s="31"/>
      <c r="NU140" s="31"/>
      <c r="NV140" s="31"/>
      <c r="NW140" s="31"/>
      <c r="NX140" s="31"/>
      <c r="NY140" s="31"/>
      <c r="NZ140" s="31"/>
      <c r="OA140" s="31"/>
      <c r="OB140" s="31"/>
      <c r="OC140" s="31"/>
      <c r="OD140" s="31"/>
      <c r="OE140" s="31"/>
      <c r="OF140" s="31"/>
      <c r="OG140" s="31"/>
      <c r="OH140" s="31"/>
      <c r="OI140" s="31"/>
      <c r="OJ140" s="31"/>
      <c r="OK140" s="31"/>
      <c r="OL140" s="31"/>
      <c r="OM140" s="31"/>
      <c r="ON140" s="31"/>
      <c r="OO140" s="31"/>
      <c r="OP140" s="31"/>
      <c r="OQ140" s="31"/>
      <c r="OR140" s="31"/>
      <c r="OS140" s="31"/>
      <c r="OT140" s="31"/>
      <c r="OU140" s="31"/>
      <c r="OV140" s="31"/>
      <c r="OW140" s="31"/>
      <c r="OX140" s="31"/>
      <c r="OY140" s="31"/>
      <c r="OZ140" s="31"/>
      <c r="PA140" s="31"/>
      <c r="PB140" s="31"/>
      <c r="PC140" s="31"/>
      <c r="PD140" s="31"/>
      <c r="PE140" s="31"/>
      <c r="PF140" s="31"/>
      <c r="PG140" s="31"/>
      <c r="PH140" s="31"/>
      <c r="PI140" s="31"/>
      <c r="PJ140" s="31"/>
      <c r="PK140" s="31"/>
      <c r="PL140" s="31"/>
      <c r="PM140" s="31"/>
      <c r="PN140" s="31"/>
      <c r="PO140" s="31"/>
      <c r="PP140" s="31"/>
      <c r="PQ140" s="31"/>
      <c r="PR140" s="31"/>
      <c r="PS140" s="31"/>
      <c r="PT140" s="31"/>
      <c r="PU140" s="31"/>
      <c r="PV140" s="31"/>
      <c r="PW140" s="31"/>
      <c r="PX140" s="31"/>
      <c r="PY140" s="31"/>
      <c r="PZ140" s="31"/>
      <c r="QA140" s="31"/>
      <c r="QB140" s="31"/>
      <c r="QC140" s="31"/>
    </row>
    <row r="141" spans="1:445">
      <c r="A141" s="36" t="s">
        <v>228</v>
      </c>
      <c r="B141" s="33" t="s">
        <v>45</v>
      </c>
      <c r="C141" s="33">
        <v>85</v>
      </c>
      <c r="D141" s="33" t="s">
        <v>64</v>
      </c>
      <c r="E141" s="33"/>
      <c r="F141" s="33">
        <v>0</v>
      </c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20">
        <f t="shared" si="11"/>
        <v>0</v>
      </c>
      <c r="U141" s="20">
        <f t="shared" si="12"/>
        <v>0</v>
      </c>
      <c r="V141" s="34" t="str">
        <f t="shared" si="13"/>
        <v/>
      </c>
      <c r="W141" s="37"/>
      <c r="X141" s="35" t="str">
        <f t="shared" si="14"/>
        <v/>
      </c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  <c r="CJ141" s="31"/>
      <c r="CK141" s="31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1"/>
      <c r="DK141" s="31"/>
      <c r="DL141" s="31"/>
      <c r="DM141" s="31"/>
      <c r="DN141" s="31"/>
      <c r="DO141" s="31"/>
      <c r="DP141" s="31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31"/>
      <c r="FA141" s="31"/>
      <c r="FB141" s="31"/>
      <c r="FC141" s="31"/>
      <c r="FD141" s="31"/>
      <c r="FE141" s="31"/>
      <c r="FF141" s="31"/>
      <c r="FG141" s="31"/>
      <c r="FH141" s="31"/>
      <c r="FI141" s="31"/>
      <c r="FJ141" s="31"/>
      <c r="FK141" s="31"/>
      <c r="FL141" s="31"/>
      <c r="FM141" s="31"/>
      <c r="FN141" s="31"/>
      <c r="FO141" s="31"/>
      <c r="FP141" s="31"/>
      <c r="FQ141" s="31"/>
      <c r="FR141" s="31"/>
      <c r="FS141" s="31"/>
      <c r="FT141" s="31"/>
      <c r="FU141" s="31"/>
      <c r="FV141" s="31"/>
      <c r="FW141" s="31"/>
      <c r="FX141" s="31"/>
      <c r="FY141" s="31"/>
      <c r="FZ141" s="31"/>
      <c r="GA141" s="31"/>
      <c r="GB141" s="31"/>
      <c r="GC141" s="31"/>
      <c r="GD141" s="31"/>
      <c r="GE141" s="31"/>
      <c r="GF141" s="31"/>
      <c r="GG141" s="31"/>
      <c r="GH141" s="31"/>
      <c r="GI141" s="31"/>
      <c r="GJ141" s="31"/>
      <c r="GK141" s="31"/>
      <c r="GL141" s="31"/>
      <c r="GM141" s="31"/>
      <c r="GN141" s="31"/>
      <c r="GO141" s="31"/>
      <c r="GP141" s="31"/>
      <c r="GQ141" s="31"/>
      <c r="GR141" s="31"/>
      <c r="GS141" s="31"/>
      <c r="GT141" s="31"/>
      <c r="GU141" s="31"/>
      <c r="GV141" s="31"/>
      <c r="GW141" s="31"/>
      <c r="GX141" s="31"/>
      <c r="GY141" s="31"/>
      <c r="GZ141" s="31"/>
      <c r="HA141" s="31"/>
      <c r="HB141" s="31"/>
      <c r="HC141" s="31"/>
      <c r="HD141" s="31"/>
      <c r="HE141" s="31"/>
      <c r="HF141" s="31"/>
      <c r="HG141" s="31"/>
      <c r="HH141" s="31"/>
      <c r="HI141" s="31"/>
      <c r="HJ141" s="31"/>
      <c r="HK141" s="31"/>
      <c r="HL141" s="31"/>
      <c r="HM141" s="31"/>
      <c r="HN141" s="31"/>
      <c r="HO141" s="31"/>
      <c r="HP141" s="31"/>
      <c r="HQ141" s="31"/>
      <c r="HR141" s="31"/>
      <c r="HS141" s="31"/>
      <c r="HT141" s="31"/>
      <c r="HU141" s="31"/>
      <c r="HV141" s="31"/>
      <c r="HW141" s="31"/>
      <c r="HX141" s="31"/>
      <c r="HY141" s="31"/>
      <c r="HZ141" s="31"/>
      <c r="IA141" s="31"/>
      <c r="IB141" s="31"/>
      <c r="IC141" s="31"/>
      <c r="ID141" s="31"/>
      <c r="IE141" s="31"/>
      <c r="IF141" s="31"/>
      <c r="IG141" s="31"/>
      <c r="IH141" s="31"/>
      <c r="II141" s="31"/>
      <c r="IJ141" s="31"/>
      <c r="IK141" s="31"/>
      <c r="IL141" s="31"/>
      <c r="IM141" s="31"/>
      <c r="IN141" s="31"/>
      <c r="IO141" s="31"/>
      <c r="IP141" s="31"/>
      <c r="IQ141" s="31"/>
      <c r="IR141" s="31"/>
      <c r="IS141" s="31"/>
      <c r="IT141" s="31"/>
      <c r="IU141" s="31"/>
      <c r="IV141" s="31"/>
      <c r="IW141" s="31"/>
      <c r="IX141" s="31"/>
      <c r="IY141" s="31"/>
      <c r="IZ141" s="31"/>
      <c r="JA141" s="31"/>
      <c r="JB141" s="31"/>
      <c r="JC141" s="31"/>
      <c r="JD141" s="31"/>
      <c r="JE141" s="31"/>
      <c r="JF141" s="31"/>
      <c r="JG141" s="31"/>
      <c r="JH141" s="31"/>
      <c r="JI141" s="31"/>
      <c r="JJ141" s="31"/>
      <c r="JK141" s="31"/>
      <c r="JL141" s="31"/>
      <c r="JM141" s="31"/>
      <c r="JN141" s="31"/>
      <c r="JO141" s="31"/>
      <c r="JP141" s="31"/>
      <c r="JQ141" s="31"/>
      <c r="JR141" s="31"/>
      <c r="JS141" s="31"/>
      <c r="JT141" s="31"/>
      <c r="JU141" s="31"/>
      <c r="JV141" s="31"/>
      <c r="JW141" s="31"/>
      <c r="JX141" s="31"/>
      <c r="JY141" s="31"/>
      <c r="JZ141" s="31"/>
      <c r="KA141" s="31"/>
      <c r="KB141" s="31"/>
      <c r="KC141" s="31"/>
      <c r="KD141" s="31"/>
      <c r="KE141" s="31"/>
      <c r="KF141" s="31"/>
      <c r="KG141" s="31"/>
      <c r="KH141" s="31"/>
      <c r="KI141" s="31"/>
      <c r="KJ141" s="31"/>
      <c r="KK141" s="31"/>
      <c r="KL141" s="31"/>
      <c r="KM141" s="31"/>
      <c r="KN141" s="31"/>
      <c r="KO141" s="31"/>
      <c r="KP141" s="31"/>
      <c r="KQ141" s="31"/>
      <c r="KR141" s="31"/>
      <c r="KS141" s="31"/>
      <c r="KT141" s="31"/>
      <c r="KU141" s="31"/>
      <c r="KV141" s="31"/>
      <c r="KW141" s="31"/>
      <c r="KX141" s="31"/>
      <c r="KY141" s="31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1"/>
      <c r="LO141" s="31"/>
      <c r="LP141" s="31"/>
      <c r="LQ141" s="31"/>
      <c r="LR141" s="31"/>
      <c r="LS141" s="31"/>
      <c r="LT141" s="31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31"/>
      <c r="NE141" s="31"/>
      <c r="NF141" s="31"/>
      <c r="NG141" s="31"/>
      <c r="NH141" s="31"/>
      <c r="NI141" s="31"/>
      <c r="NJ141" s="31"/>
      <c r="NK141" s="31"/>
      <c r="NL141" s="31"/>
      <c r="NM141" s="31"/>
      <c r="NN141" s="31"/>
      <c r="NO141" s="31"/>
      <c r="NP141" s="31"/>
      <c r="NQ141" s="31"/>
      <c r="NR141" s="31"/>
      <c r="NS141" s="31"/>
      <c r="NT141" s="31"/>
      <c r="NU141" s="31"/>
      <c r="NV141" s="31"/>
      <c r="NW141" s="31"/>
      <c r="NX141" s="31"/>
      <c r="NY141" s="31"/>
      <c r="NZ141" s="31"/>
      <c r="OA141" s="31"/>
      <c r="OB141" s="31"/>
      <c r="OC141" s="31"/>
      <c r="OD141" s="31"/>
      <c r="OE141" s="31"/>
      <c r="OF141" s="31"/>
      <c r="OG141" s="31"/>
      <c r="OH141" s="31"/>
      <c r="OI141" s="31"/>
      <c r="OJ141" s="31"/>
      <c r="OK141" s="31"/>
      <c r="OL141" s="31"/>
      <c r="OM141" s="31"/>
      <c r="ON141" s="31"/>
      <c r="OO141" s="31"/>
      <c r="OP141" s="31"/>
      <c r="OQ141" s="31"/>
      <c r="OR141" s="31"/>
      <c r="OS141" s="31"/>
      <c r="OT141" s="31"/>
      <c r="OU141" s="31"/>
      <c r="OV141" s="31"/>
      <c r="OW141" s="31"/>
      <c r="OX141" s="31"/>
      <c r="OY141" s="31"/>
      <c r="OZ141" s="31"/>
      <c r="PA141" s="31"/>
      <c r="PB141" s="31"/>
      <c r="PC141" s="31"/>
      <c r="PD141" s="31"/>
      <c r="PE141" s="31"/>
      <c r="PF141" s="31"/>
      <c r="PG141" s="31"/>
      <c r="PH141" s="31"/>
      <c r="PI141" s="31"/>
      <c r="PJ141" s="31"/>
      <c r="PK141" s="31"/>
      <c r="PL141" s="31"/>
      <c r="PM141" s="31"/>
      <c r="PN141" s="31"/>
      <c r="PO141" s="31"/>
      <c r="PP141" s="31"/>
      <c r="PQ141" s="31"/>
      <c r="PR141" s="31"/>
      <c r="PS141" s="31"/>
      <c r="PT141" s="31"/>
      <c r="PU141" s="31"/>
      <c r="PV141" s="31"/>
      <c r="PW141" s="31"/>
      <c r="PX141" s="31"/>
      <c r="PY141" s="31"/>
      <c r="PZ141" s="31"/>
      <c r="QA141" s="31"/>
      <c r="QB141" s="31"/>
      <c r="QC141" s="31"/>
    </row>
    <row r="142" spans="1:445">
      <c r="A142" s="36" t="s">
        <v>1321</v>
      </c>
      <c r="B142" s="33" t="s">
        <v>45</v>
      </c>
      <c r="C142" s="33">
        <v>105</v>
      </c>
      <c r="D142" s="33" t="s">
        <v>180</v>
      </c>
      <c r="E142" s="33">
        <v>360</v>
      </c>
      <c r="F142" s="33">
        <v>1830</v>
      </c>
      <c r="G142" s="33">
        <v>150</v>
      </c>
      <c r="H142" s="33"/>
      <c r="I142" s="33">
        <v>260</v>
      </c>
      <c r="J142" s="33">
        <v>255</v>
      </c>
      <c r="K142" s="33">
        <v>255</v>
      </c>
      <c r="L142" s="33">
        <v>255</v>
      </c>
      <c r="M142" s="33">
        <v>250</v>
      </c>
      <c r="N142" s="33">
        <v>255</v>
      </c>
      <c r="O142" s="33">
        <v>255</v>
      </c>
      <c r="P142" s="33">
        <v>255</v>
      </c>
      <c r="Q142" s="33"/>
      <c r="R142" s="33"/>
      <c r="S142" s="33"/>
      <c r="T142" s="20">
        <f t="shared" si="11"/>
        <v>2190</v>
      </c>
      <c r="U142" s="20">
        <f t="shared" si="12"/>
        <v>0</v>
      </c>
      <c r="V142" s="34">
        <f t="shared" si="13"/>
        <v>1</v>
      </c>
      <c r="W142" s="37"/>
      <c r="X142" s="35" t="str">
        <f t="shared" si="14"/>
        <v/>
      </c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  <c r="CJ142" s="31"/>
      <c r="CK142" s="31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  <c r="DC142" s="31"/>
      <c r="DD142" s="31"/>
      <c r="DE142" s="31"/>
      <c r="DF142" s="31"/>
      <c r="DG142" s="31"/>
      <c r="DH142" s="31"/>
      <c r="DI142" s="31"/>
      <c r="DJ142" s="31"/>
      <c r="DK142" s="31"/>
      <c r="DL142" s="31"/>
      <c r="DM142" s="31"/>
      <c r="DN142" s="31"/>
      <c r="DO142" s="31"/>
      <c r="DP142" s="31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31"/>
      <c r="FA142" s="31"/>
      <c r="FB142" s="31"/>
      <c r="FC142" s="31"/>
      <c r="FD142" s="31"/>
      <c r="FE142" s="31"/>
      <c r="FF142" s="31"/>
      <c r="FG142" s="31"/>
      <c r="FH142" s="31"/>
      <c r="FI142" s="31"/>
      <c r="FJ142" s="31"/>
      <c r="FK142" s="31"/>
      <c r="FL142" s="31"/>
      <c r="FM142" s="31"/>
      <c r="FN142" s="31"/>
      <c r="FO142" s="31"/>
      <c r="FP142" s="31"/>
      <c r="FQ142" s="31"/>
      <c r="FR142" s="31"/>
      <c r="FS142" s="31"/>
      <c r="FT142" s="31"/>
      <c r="FU142" s="31"/>
      <c r="FV142" s="31"/>
      <c r="FW142" s="31"/>
      <c r="FX142" s="31"/>
      <c r="FY142" s="31"/>
      <c r="FZ142" s="31"/>
      <c r="GA142" s="31"/>
      <c r="GB142" s="31"/>
      <c r="GC142" s="31"/>
      <c r="GD142" s="31"/>
      <c r="GE142" s="31"/>
      <c r="GF142" s="31"/>
      <c r="GG142" s="31"/>
      <c r="GH142" s="31"/>
      <c r="GI142" s="31"/>
      <c r="GJ142" s="31"/>
      <c r="GK142" s="31"/>
      <c r="GL142" s="31"/>
      <c r="GM142" s="31"/>
      <c r="GN142" s="31"/>
      <c r="GO142" s="31"/>
      <c r="GP142" s="31"/>
      <c r="GQ142" s="31"/>
      <c r="GR142" s="31"/>
      <c r="GS142" s="31"/>
      <c r="GT142" s="31"/>
      <c r="GU142" s="31"/>
      <c r="GV142" s="31"/>
      <c r="GW142" s="31"/>
      <c r="GX142" s="31"/>
      <c r="GY142" s="31"/>
      <c r="GZ142" s="31"/>
      <c r="HA142" s="31"/>
      <c r="HB142" s="31"/>
      <c r="HC142" s="31"/>
      <c r="HD142" s="31"/>
      <c r="HE142" s="31"/>
      <c r="HF142" s="31"/>
      <c r="HG142" s="31"/>
      <c r="HH142" s="31"/>
      <c r="HI142" s="31"/>
      <c r="HJ142" s="31"/>
      <c r="HK142" s="31"/>
      <c r="HL142" s="31"/>
      <c r="HM142" s="31"/>
      <c r="HN142" s="31"/>
      <c r="HO142" s="31"/>
      <c r="HP142" s="31"/>
      <c r="HQ142" s="31"/>
      <c r="HR142" s="31"/>
      <c r="HS142" s="31"/>
      <c r="HT142" s="31"/>
      <c r="HU142" s="31"/>
      <c r="HV142" s="31"/>
      <c r="HW142" s="31"/>
      <c r="HX142" s="31"/>
      <c r="HY142" s="31"/>
      <c r="HZ142" s="31"/>
      <c r="IA142" s="31"/>
      <c r="IB142" s="31"/>
      <c r="IC142" s="31"/>
      <c r="ID142" s="31"/>
      <c r="IE142" s="31"/>
      <c r="IF142" s="31"/>
      <c r="IG142" s="31"/>
      <c r="IH142" s="31"/>
      <c r="II142" s="31"/>
      <c r="IJ142" s="31"/>
      <c r="IK142" s="31"/>
      <c r="IL142" s="31"/>
      <c r="IM142" s="31"/>
      <c r="IN142" s="31"/>
      <c r="IO142" s="31"/>
      <c r="IP142" s="31"/>
      <c r="IQ142" s="31"/>
      <c r="IR142" s="31"/>
      <c r="IS142" s="31"/>
      <c r="IT142" s="31"/>
      <c r="IU142" s="31"/>
      <c r="IV142" s="31"/>
      <c r="IW142" s="31"/>
      <c r="IX142" s="31"/>
      <c r="IY142" s="31"/>
      <c r="IZ142" s="31"/>
      <c r="JA142" s="31"/>
      <c r="JB142" s="31"/>
      <c r="JC142" s="31"/>
      <c r="JD142" s="31"/>
      <c r="JE142" s="31"/>
      <c r="JF142" s="31"/>
      <c r="JG142" s="31"/>
      <c r="JH142" s="31"/>
      <c r="JI142" s="31"/>
      <c r="JJ142" s="31"/>
      <c r="JK142" s="31"/>
      <c r="JL142" s="31"/>
      <c r="JM142" s="31"/>
      <c r="JN142" s="31"/>
      <c r="JO142" s="31"/>
      <c r="JP142" s="31"/>
      <c r="JQ142" s="31"/>
      <c r="JR142" s="31"/>
      <c r="JS142" s="31"/>
      <c r="JT142" s="31"/>
      <c r="JU142" s="31"/>
      <c r="JV142" s="31"/>
      <c r="JW142" s="31"/>
      <c r="JX142" s="31"/>
      <c r="JY142" s="31"/>
      <c r="JZ142" s="31"/>
      <c r="KA142" s="31"/>
      <c r="KB142" s="31"/>
      <c r="KC142" s="31"/>
      <c r="KD142" s="31"/>
      <c r="KE142" s="31"/>
      <c r="KF142" s="31"/>
      <c r="KG142" s="31"/>
      <c r="KH142" s="31"/>
      <c r="KI142" s="31"/>
      <c r="KJ142" s="31"/>
      <c r="KK142" s="31"/>
      <c r="KL142" s="31"/>
      <c r="KM142" s="31"/>
      <c r="KN142" s="31"/>
      <c r="KO142" s="31"/>
      <c r="KP142" s="31"/>
      <c r="KQ142" s="31"/>
      <c r="KR142" s="31"/>
      <c r="KS142" s="31"/>
      <c r="KT142" s="31"/>
      <c r="KU142" s="31"/>
      <c r="KV142" s="31"/>
      <c r="KW142" s="31"/>
      <c r="KX142" s="31"/>
      <c r="KY142" s="31"/>
      <c r="KZ142" s="31"/>
      <c r="LA142" s="31"/>
      <c r="LB142" s="31"/>
      <c r="LC142" s="31"/>
      <c r="LD142" s="31"/>
      <c r="LE142" s="31"/>
      <c r="LF142" s="31"/>
      <c r="LG142" s="31"/>
      <c r="LH142" s="31"/>
      <c r="LI142" s="31"/>
      <c r="LJ142" s="31"/>
      <c r="LK142" s="31"/>
      <c r="LL142" s="31"/>
      <c r="LM142" s="31"/>
      <c r="LN142" s="31"/>
      <c r="LO142" s="31"/>
      <c r="LP142" s="31"/>
      <c r="LQ142" s="31"/>
      <c r="LR142" s="31"/>
      <c r="LS142" s="31"/>
      <c r="LT142" s="31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31"/>
      <c r="NE142" s="31"/>
      <c r="NF142" s="31"/>
      <c r="NG142" s="31"/>
      <c r="NH142" s="31"/>
      <c r="NI142" s="31"/>
      <c r="NJ142" s="31"/>
      <c r="NK142" s="31"/>
      <c r="NL142" s="31"/>
      <c r="NM142" s="31"/>
      <c r="NN142" s="31"/>
      <c r="NO142" s="31"/>
      <c r="NP142" s="31"/>
      <c r="NQ142" s="31"/>
      <c r="NR142" s="31"/>
      <c r="NS142" s="31"/>
      <c r="NT142" s="31"/>
      <c r="NU142" s="31"/>
      <c r="NV142" s="31"/>
      <c r="NW142" s="31"/>
      <c r="NX142" s="31"/>
      <c r="NY142" s="31"/>
      <c r="NZ142" s="31"/>
      <c r="OA142" s="31"/>
      <c r="OB142" s="31"/>
      <c r="OC142" s="31"/>
      <c r="OD142" s="31"/>
      <c r="OE142" s="31"/>
      <c r="OF142" s="31"/>
      <c r="OG142" s="31"/>
      <c r="OH142" s="31"/>
      <c r="OI142" s="31"/>
      <c r="OJ142" s="31"/>
      <c r="OK142" s="31"/>
      <c r="OL142" s="31"/>
      <c r="OM142" s="31"/>
      <c r="ON142" s="31"/>
      <c r="OO142" s="31"/>
      <c r="OP142" s="31"/>
      <c r="OQ142" s="31"/>
      <c r="OR142" s="31"/>
      <c r="OS142" s="31"/>
      <c r="OT142" s="31"/>
      <c r="OU142" s="31"/>
      <c r="OV142" s="31"/>
      <c r="OW142" s="31"/>
      <c r="OX142" s="31"/>
      <c r="OY142" s="31"/>
      <c r="OZ142" s="31"/>
      <c r="PA142" s="31"/>
      <c r="PB142" s="31"/>
      <c r="PC142" s="31"/>
      <c r="PD142" s="31"/>
      <c r="PE142" s="31"/>
      <c r="PF142" s="31"/>
      <c r="PG142" s="31"/>
      <c r="PH142" s="31"/>
      <c r="PI142" s="31"/>
      <c r="PJ142" s="31"/>
      <c r="PK142" s="31"/>
      <c r="PL142" s="31"/>
      <c r="PM142" s="31"/>
      <c r="PN142" s="31"/>
      <c r="PO142" s="31"/>
      <c r="PP142" s="31"/>
      <c r="PQ142" s="31"/>
      <c r="PR142" s="31"/>
      <c r="PS142" s="31"/>
      <c r="PT142" s="31"/>
      <c r="PU142" s="31"/>
      <c r="PV142" s="31"/>
      <c r="PW142" s="31"/>
      <c r="PX142" s="31"/>
      <c r="PY142" s="31"/>
      <c r="PZ142" s="31"/>
      <c r="QA142" s="31"/>
      <c r="QB142" s="31"/>
      <c r="QC142" s="31"/>
    </row>
    <row r="143" spans="1:445">
      <c r="A143" s="36" t="s">
        <v>1322</v>
      </c>
      <c r="B143" s="33" t="s">
        <v>45</v>
      </c>
      <c r="C143" s="33">
        <v>105</v>
      </c>
      <c r="D143" s="33" t="s">
        <v>141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20" t="str">
        <f t="shared" si="11"/>
        <v/>
      </c>
      <c r="U143" s="20" t="str">
        <f t="shared" si="12"/>
        <v/>
      </c>
      <c r="V143" s="34" t="str">
        <f t="shared" si="13"/>
        <v/>
      </c>
      <c r="W143" s="37"/>
      <c r="X143" s="35" t="str">
        <f t="shared" si="14"/>
        <v/>
      </c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  <c r="CJ143" s="31"/>
      <c r="CK143" s="31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  <c r="DC143" s="31"/>
      <c r="DD143" s="31"/>
      <c r="DE143" s="31"/>
      <c r="DF143" s="31"/>
      <c r="DG143" s="31"/>
      <c r="DH143" s="31"/>
      <c r="DI143" s="31"/>
      <c r="DJ143" s="31"/>
      <c r="DK143" s="31"/>
      <c r="DL143" s="31"/>
      <c r="DM143" s="31"/>
      <c r="DN143" s="31"/>
      <c r="DO143" s="31"/>
      <c r="DP143" s="31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31"/>
      <c r="FA143" s="31"/>
      <c r="FB143" s="31"/>
      <c r="FC143" s="31"/>
      <c r="FD143" s="31"/>
      <c r="FE143" s="31"/>
      <c r="FF143" s="31"/>
      <c r="FG143" s="31"/>
      <c r="FH143" s="31"/>
      <c r="FI143" s="31"/>
      <c r="FJ143" s="31"/>
      <c r="FK143" s="31"/>
      <c r="FL143" s="31"/>
      <c r="FM143" s="31"/>
      <c r="FN143" s="31"/>
      <c r="FO143" s="31"/>
      <c r="FP143" s="31"/>
      <c r="FQ143" s="31"/>
      <c r="FR143" s="31"/>
      <c r="FS143" s="31"/>
      <c r="FT143" s="31"/>
      <c r="FU143" s="31"/>
      <c r="FV143" s="31"/>
      <c r="FW143" s="31"/>
      <c r="FX143" s="31"/>
      <c r="FY143" s="31"/>
      <c r="FZ143" s="31"/>
      <c r="GA143" s="31"/>
      <c r="GB143" s="31"/>
      <c r="GC143" s="31"/>
      <c r="GD143" s="31"/>
      <c r="GE143" s="31"/>
      <c r="GF143" s="31"/>
      <c r="GG143" s="31"/>
      <c r="GH143" s="31"/>
      <c r="GI143" s="31"/>
      <c r="GJ143" s="31"/>
      <c r="GK143" s="31"/>
      <c r="GL143" s="31"/>
      <c r="GM143" s="31"/>
      <c r="GN143" s="31"/>
      <c r="GO143" s="31"/>
      <c r="GP143" s="31"/>
      <c r="GQ143" s="31"/>
      <c r="GR143" s="31"/>
      <c r="GS143" s="31"/>
      <c r="GT143" s="31"/>
      <c r="GU143" s="31"/>
      <c r="GV143" s="31"/>
      <c r="GW143" s="31"/>
      <c r="GX143" s="31"/>
      <c r="GY143" s="31"/>
      <c r="GZ143" s="31"/>
      <c r="HA143" s="31"/>
      <c r="HB143" s="31"/>
      <c r="HC143" s="31"/>
      <c r="HD143" s="31"/>
      <c r="HE143" s="31"/>
      <c r="HF143" s="31"/>
      <c r="HG143" s="31"/>
      <c r="HH143" s="31"/>
      <c r="HI143" s="31"/>
      <c r="HJ143" s="31"/>
      <c r="HK143" s="31"/>
      <c r="HL143" s="31"/>
      <c r="HM143" s="31"/>
      <c r="HN143" s="31"/>
      <c r="HO143" s="31"/>
      <c r="HP143" s="31"/>
      <c r="HQ143" s="31"/>
      <c r="HR143" s="31"/>
      <c r="HS143" s="31"/>
      <c r="HT143" s="31"/>
      <c r="HU143" s="31"/>
      <c r="HV143" s="31"/>
      <c r="HW143" s="31"/>
      <c r="HX143" s="31"/>
      <c r="HY143" s="31"/>
      <c r="HZ143" s="31"/>
      <c r="IA143" s="31"/>
      <c r="IB143" s="31"/>
      <c r="IC143" s="31"/>
      <c r="ID143" s="31"/>
      <c r="IE143" s="31"/>
      <c r="IF143" s="31"/>
      <c r="IG143" s="31"/>
      <c r="IH143" s="31"/>
      <c r="II143" s="31"/>
      <c r="IJ143" s="31"/>
      <c r="IK143" s="31"/>
      <c r="IL143" s="31"/>
      <c r="IM143" s="31"/>
      <c r="IN143" s="31"/>
      <c r="IO143" s="31"/>
      <c r="IP143" s="31"/>
      <c r="IQ143" s="31"/>
      <c r="IR143" s="31"/>
      <c r="IS143" s="31"/>
      <c r="IT143" s="31"/>
      <c r="IU143" s="31"/>
      <c r="IV143" s="31"/>
      <c r="IW143" s="31"/>
      <c r="IX143" s="31"/>
      <c r="IY143" s="31"/>
      <c r="IZ143" s="31"/>
      <c r="JA143" s="31"/>
      <c r="JB143" s="31"/>
      <c r="JC143" s="31"/>
      <c r="JD143" s="31"/>
      <c r="JE143" s="31"/>
      <c r="JF143" s="31"/>
      <c r="JG143" s="31"/>
      <c r="JH143" s="31"/>
      <c r="JI143" s="31"/>
      <c r="JJ143" s="31"/>
      <c r="JK143" s="31"/>
      <c r="JL143" s="31"/>
      <c r="JM143" s="31"/>
      <c r="JN143" s="31"/>
      <c r="JO143" s="31"/>
      <c r="JP143" s="31"/>
      <c r="JQ143" s="31"/>
      <c r="JR143" s="31"/>
      <c r="JS143" s="31"/>
      <c r="JT143" s="31"/>
      <c r="JU143" s="31"/>
      <c r="JV143" s="31"/>
      <c r="JW143" s="31"/>
      <c r="JX143" s="31"/>
      <c r="JY143" s="31"/>
      <c r="JZ143" s="31"/>
      <c r="KA143" s="31"/>
      <c r="KB143" s="31"/>
      <c r="KC143" s="31"/>
      <c r="KD143" s="31"/>
      <c r="KE143" s="31"/>
      <c r="KF143" s="31"/>
      <c r="KG143" s="31"/>
      <c r="KH143" s="31"/>
      <c r="KI143" s="31"/>
      <c r="KJ143" s="31"/>
      <c r="KK143" s="31"/>
      <c r="KL143" s="31"/>
      <c r="KM143" s="31"/>
      <c r="KN143" s="31"/>
      <c r="KO143" s="31"/>
      <c r="KP143" s="31"/>
      <c r="KQ143" s="31"/>
      <c r="KR143" s="31"/>
      <c r="KS143" s="31"/>
      <c r="KT143" s="31"/>
      <c r="KU143" s="31"/>
      <c r="KV143" s="31"/>
      <c r="KW143" s="31"/>
      <c r="KX143" s="31"/>
      <c r="KY143" s="31"/>
      <c r="KZ143" s="31"/>
      <c r="LA143" s="31"/>
      <c r="LB143" s="31"/>
      <c r="LC143" s="31"/>
      <c r="LD143" s="31"/>
      <c r="LE143" s="31"/>
      <c r="LF143" s="31"/>
      <c r="LG143" s="31"/>
      <c r="LH143" s="31"/>
      <c r="LI143" s="31"/>
      <c r="LJ143" s="31"/>
      <c r="LK143" s="31"/>
      <c r="LL143" s="31"/>
      <c r="LM143" s="31"/>
      <c r="LN143" s="31"/>
      <c r="LO143" s="31"/>
      <c r="LP143" s="31"/>
      <c r="LQ143" s="31"/>
      <c r="LR143" s="31"/>
      <c r="LS143" s="31"/>
      <c r="LT143" s="31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31"/>
      <c r="NE143" s="31"/>
      <c r="NF143" s="31"/>
      <c r="NG143" s="31"/>
      <c r="NH143" s="31"/>
      <c r="NI143" s="31"/>
      <c r="NJ143" s="31"/>
      <c r="NK143" s="31"/>
      <c r="NL143" s="31"/>
      <c r="NM143" s="31"/>
      <c r="NN143" s="31"/>
      <c r="NO143" s="31"/>
      <c r="NP143" s="31"/>
      <c r="NQ143" s="31"/>
      <c r="NR143" s="31"/>
      <c r="NS143" s="31"/>
      <c r="NT143" s="31"/>
      <c r="NU143" s="31"/>
      <c r="NV143" s="31"/>
      <c r="NW143" s="31"/>
      <c r="NX143" s="31"/>
      <c r="NY143" s="31"/>
      <c r="NZ143" s="31"/>
      <c r="OA143" s="31"/>
      <c r="OB143" s="31"/>
      <c r="OC143" s="31"/>
      <c r="OD143" s="31"/>
      <c r="OE143" s="31"/>
      <c r="OF143" s="31"/>
      <c r="OG143" s="31"/>
      <c r="OH143" s="31"/>
      <c r="OI143" s="31"/>
      <c r="OJ143" s="31"/>
      <c r="OK143" s="31"/>
      <c r="OL143" s="31"/>
      <c r="OM143" s="31"/>
      <c r="ON143" s="31"/>
      <c r="OO143" s="31"/>
      <c r="OP143" s="31"/>
      <c r="OQ143" s="31"/>
      <c r="OR143" s="31"/>
      <c r="OS143" s="31"/>
      <c r="OT143" s="31"/>
      <c r="OU143" s="31"/>
      <c r="OV143" s="31"/>
      <c r="OW143" s="31"/>
      <c r="OX143" s="31"/>
      <c r="OY143" s="31"/>
      <c r="OZ143" s="31"/>
      <c r="PA143" s="31"/>
      <c r="PB143" s="31"/>
      <c r="PC143" s="31"/>
      <c r="PD143" s="31"/>
      <c r="PE143" s="31"/>
      <c r="PF143" s="31"/>
      <c r="PG143" s="31"/>
      <c r="PH143" s="31"/>
      <c r="PI143" s="31"/>
      <c r="PJ143" s="31"/>
      <c r="PK143" s="31"/>
      <c r="PL143" s="31"/>
      <c r="PM143" s="31"/>
      <c r="PN143" s="31"/>
      <c r="PO143" s="31"/>
      <c r="PP143" s="31"/>
      <c r="PQ143" s="31"/>
      <c r="PR143" s="31"/>
      <c r="PS143" s="31"/>
      <c r="PT143" s="31"/>
      <c r="PU143" s="31"/>
      <c r="PV143" s="31"/>
      <c r="PW143" s="31"/>
      <c r="PX143" s="31"/>
      <c r="PY143" s="31"/>
      <c r="PZ143" s="31"/>
      <c r="QA143" s="31"/>
      <c r="QB143" s="31"/>
      <c r="QC143" s="31"/>
    </row>
    <row r="144" spans="1:445">
      <c r="A144" s="36" t="s">
        <v>1323</v>
      </c>
      <c r="B144" s="33" t="s">
        <v>45</v>
      </c>
      <c r="C144" s="33">
        <v>91</v>
      </c>
      <c r="D144" s="33" t="s">
        <v>31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20" t="str">
        <f t="shared" si="11"/>
        <v/>
      </c>
      <c r="U144" s="20" t="str">
        <f t="shared" si="12"/>
        <v/>
      </c>
      <c r="V144" s="34" t="str">
        <f t="shared" si="13"/>
        <v/>
      </c>
      <c r="X144" s="35" t="str">
        <f t="shared" si="14"/>
        <v/>
      </c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  <c r="FX144" s="31"/>
      <c r="FY144" s="31"/>
      <c r="FZ144" s="31"/>
      <c r="GA144" s="31"/>
      <c r="GB144" s="31"/>
      <c r="GC144" s="31"/>
      <c r="GD144" s="31"/>
      <c r="GE144" s="31"/>
      <c r="GF144" s="31"/>
      <c r="GG144" s="31"/>
      <c r="GH144" s="31"/>
      <c r="GI144" s="31"/>
      <c r="GJ144" s="31"/>
      <c r="GK144" s="31"/>
      <c r="GL144" s="31"/>
      <c r="GM144" s="31"/>
      <c r="GN144" s="31"/>
      <c r="GO144" s="31"/>
      <c r="GP144" s="31"/>
      <c r="GQ144" s="31"/>
      <c r="GR144" s="31"/>
      <c r="GS144" s="31"/>
      <c r="GT144" s="31"/>
      <c r="GU144" s="31"/>
      <c r="GV144" s="31"/>
      <c r="GW144" s="31"/>
      <c r="GX144" s="31"/>
      <c r="GY144" s="31"/>
      <c r="GZ144" s="31"/>
      <c r="HA144" s="31"/>
      <c r="HB144" s="31"/>
      <c r="HC144" s="31"/>
      <c r="HD144" s="31"/>
      <c r="HE144" s="31"/>
      <c r="HF144" s="31"/>
      <c r="HG144" s="31"/>
      <c r="HH144" s="31"/>
      <c r="HI144" s="31"/>
      <c r="HJ144" s="31"/>
      <c r="HK144" s="31"/>
      <c r="HL144" s="31"/>
      <c r="HM144" s="31"/>
      <c r="HN144" s="31"/>
      <c r="HO144" s="31"/>
      <c r="HP144" s="31"/>
      <c r="HQ144" s="31"/>
      <c r="HR144" s="31"/>
      <c r="HS144" s="31"/>
      <c r="HT144" s="31"/>
      <c r="HU144" s="31"/>
      <c r="HV144" s="31"/>
      <c r="HW144" s="31"/>
      <c r="HX144" s="31"/>
      <c r="HY144" s="31"/>
      <c r="HZ144" s="31"/>
      <c r="IA144" s="31"/>
      <c r="IB144" s="31"/>
      <c r="IC144" s="31"/>
      <c r="ID144" s="31"/>
      <c r="IE144" s="31"/>
      <c r="IF144" s="31"/>
      <c r="IG144" s="31"/>
      <c r="IH144" s="31"/>
      <c r="II144" s="31"/>
      <c r="IJ144" s="31"/>
      <c r="IK144" s="31"/>
      <c r="IL144" s="31"/>
      <c r="IM144" s="31"/>
      <c r="IN144" s="31"/>
      <c r="IO144" s="31"/>
      <c r="IP144" s="31"/>
      <c r="IQ144" s="31"/>
      <c r="IR144" s="31"/>
      <c r="IS144" s="31"/>
      <c r="IT144" s="31"/>
      <c r="IU144" s="31"/>
      <c r="IV144" s="31"/>
      <c r="IW144" s="31"/>
      <c r="IX144" s="31"/>
      <c r="IY144" s="31"/>
      <c r="IZ144" s="31"/>
      <c r="JA144" s="31"/>
      <c r="JB144" s="31"/>
      <c r="JC144" s="31"/>
      <c r="JD144" s="31"/>
      <c r="JE144" s="31"/>
      <c r="JF144" s="31"/>
      <c r="JG144" s="31"/>
      <c r="JH144" s="31"/>
      <c r="JI144" s="31"/>
      <c r="JJ144" s="31"/>
      <c r="JK144" s="31"/>
      <c r="JL144" s="31"/>
      <c r="JM144" s="31"/>
      <c r="JN144" s="31"/>
      <c r="JO144" s="31"/>
      <c r="JP144" s="31"/>
      <c r="JQ144" s="31"/>
      <c r="JR144" s="31"/>
      <c r="JS144" s="31"/>
      <c r="JT144" s="31"/>
      <c r="JU144" s="31"/>
      <c r="JV144" s="31"/>
      <c r="JW144" s="31"/>
      <c r="JX144" s="31"/>
      <c r="JY144" s="31"/>
      <c r="JZ144" s="31"/>
      <c r="KA144" s="31"/>
      <c r="KB144" s="31"/>
      <c r="KC144" s="31"/>
      <c r="KD144" s="31"/>
      <c r="KE144" s="31"/>
      <c r="KF144" s="31"/>
      <c r="KG144" s="31"/>
      <c r="KH144" s="31"/>
      <c r="KI144" s="31"/>
      <c r="KJ144" s="31"/>
      <c r="KK144" s="31"/>
      <c r="KL144" s="31"/>
      <c r="KM144" s="31"/>
      <c r="KN144" s="31"/>
      <c r="KO144" s="31"/>
      <c r="KP144" s="31"/>
      <c r="KQ144" s="31"/>
      <c r="KR144" s="31"/>
      <c r="KS144" s="31"/>
      <c r="KT144" s="31"/>
      <c r="KU144" s="31"/>
      <c r="KV144" s="31"/>
      <c r="KW144" s="31"/>
      <c r="KX144" s="31"/>
      <c r="KY144" s="31"/>
      <c r="KZ144" s="31"/>
      <c r="LA144" s="31"/>
      <c r="LB144" s="31"/>
      <c r="LC144" s="31"/>
      <c r="LD144" s="31"/>
      <c r="LE144" s="31"/>
      <c r="LF144" s="31"/>
      <c r="LG144" s="31"/>
      <c r="LH144" s="31"/>
      <c r="LI144" s="31"/>
      <c r="LJ144" s="31"/>
      <c r="LK144" s="31"/>
      <c r="LL144" s="31"/>
      <c r="LM144" s="31"/>
      <c r="LN144" s="31"/>
      <c r="LO144" s="31"/>
      <c r="LP144" s="31"/>
      <c r="LQ144" s="31"/>
      <c r="LR144" s="31"/>
      <c r="LS144" s="31"/>
      <c r="LT144" s="31"/>
      <c r="LU144" s="31"/>
      <c r="LV144" s="31"/>
      <c r="LW144" s="31"/>
      <c r="LX144" s="31"/>
      <c r="LY144" s="31"/>
      <c r="LZ144" s="31"/>
      <c r="MA144" s="31"/>
      <c r="MB144" s="31"/>
      <c r="MC144" s="31"/>
      <c r="MD144" s="31"/>
      <c r="ME144" s="31"/>
      <c r="MF144" s="31"/>
      <c r="MG144" s="31"/>
      <c r="MH144" s="31"/>
      <c r="MI144" s="31"/>
      <c r="MJ144" s="31"/>
      <c r="MK144" s="31"/>
      <c r="ML144" s="31"/>
      <c r="MM144" s="31"/>
      <c r="MN144" s="31"/>
      <c r="MO144" s="31"/>
      <c r="MP144" s="31"/>
      <c r="MQ144" s="31"/>
      <c r="MR144" s="31"/>
      <c r="MS144" s="31"/>
      <c r="MT144" s="31"/>
      <c r="MU144" s="31"/>
      <c r="MV144" s="31"/>
      <c r="MW144" s="31"/>
      <c r="MX144" s="31"/>
      <c r="MY144" s="31"/>
      <c r="MZ144" s="31"/>
      <c r="NA144" s="31"/>
      <c r="NB144" s="31"/>
      <c r="NC144" s="31"/>
      <c r="ND144" s="31"/>
      <c r="NE144" s="31"/>
      <c r="NF144" s="31"/>
      <c r="NG144" s="31"/>
      <c r="NH144" s="31"/>
      <c r="NI144" s="31"/>
      <c r="NJ144" s="31"/>
      <c r="NK144" s="31"/>
      <c r="NL144" s="31"/>
      <c r="NM144" s="31"/>
      <c r="NN144" s="31"/>
      <c r="NO144" s="31"/>
      <c r="NP144" s="31"/>
      <c r="NQ144" s="31"/>
      <c r="NR144" s="31"/>
      <c r="NS144" s="31"/>
      <c r="NT144" s="31"/>
      <c r="NU144" s="31"/>
      <c r="NV144" s="31"/>
      <c r="NW144" s="31"/>
      <c r="NX144" s="31"/>
      <c r="NY144" s="31"/>
      <c r="NZ144" s="31"/>
      <c r="OA144" s="31"/>
      <c r="OB144" s="31"/>
      <c r="OC144" s="31"/>
      <c r="OD144" s="31"/>
      <c r="OE144" s="31"/>
      <c r="OF144" s="31"/>
      <c r="OG144" s="31"/>
      <c r="OH144" s="31"/>
      <c r="OI144" s="31"/>
      <c r="OJ144" s="31"/>
      <c r="OK144" s="31"/>
      <c r="OL144" s="31"/>
      <c r="OM144" s="31"/>
      <c r="ON144" s="31"/>
      <c r="OO144" s="31"/>
      <c r="OP144" s="31"/>
      <c r="OQ144" s="31"/>
      <c r="OR144" s="31"/>
      <c r="OS144" s="31"/>
      <c r="OT144" s="31"/>
      <c r="OU144" s="31"/>
      <c r="OV144" s="31"/>
      <c r="OW144" s="31"/>
      <c r="OX144" s="31"/>
      <c r="OY144" s="31"/>
      <c r="OZ144" s="31"/>
      <c r="PA144" s="31"/>
      <c r="PB144" s="31"/>
      <c r="PC144" s="31"/>
      <c r="PD144" s="31"/>
      <c r="PE144" s="31"/>
      <c r="PF144" s="31"/>
      <c r="PG144" s="31"/>
      <c r="PH144" s="31"/>
      <c r="PI144" s="31"/>
      <c r="PJ144" s="31"/>
      <c r="PK144" s="31"/>
      <c r="PL144" s="31"/>
      <c r="PM144" s="31"/>
      <c r="PN144" s="31"/>
      <c r="PO144" s="31"/>
      <c r="PP144" s="31"/>
      <c r="PQ144" s="31"/>
      <c r="PR144" s="31"/>
      <c r="PS144" s="31"/>
      <c r="PT144" s="31"/>
      <c r="PU144" s="31"/>
      <c r="PV144" s="31"/>
      <c r="PW144" s="31"/>
      <c r="PX144" s="31"/>
      <c r="PY144" s="31"/>
      <c r="PZ144" s="31"/>
      <c r="QA144" s="31"/>
      <c r="QB144" s="31"/>
      <c r="QC144" s="31"/>
    </row>
    <row r="145" spans="1:24" s="31" customFormat="1" ht="17.25" customHeight="1">
      <c r="A145" s="36" t="s">
        <v>1328</v>
      </c>
      <c r="B145" s="33" t="s">
        <v>27</v>
      </c>
      <c r="C145" s="33"/>
      <c r="D145" s="33" t="s">
        <v>82</v>
      </c>
      <c r="E145" s="33"/>
      <c r="F145" s="33">
        <v>995</v>
      </c>
      <c r="G145" s="33">
        <v>75</v>
      </c>
      <c r="H145" s="33"/>
      <c r="I145" s="33">
        <v>100</v>
      </c>
      <c r="J145" s="33">
        <v>115</v>
      </c>
      <c r="K145" s="33">
        <v>115</v>
      </c>
      <c r="L145" s="33">
        <v>115</v>
      </c>
      <c r="M145" s="33">
        <v>115</v>
      </c>
      <c r="N145" s="33">
        <v>115</v>
      </c>
      <c r="O145" s="33">
        <v>115</v>
      </c>
      <c r="P145" s="33">
        <v>130</v>
      </c>
      <c r="Q145" s="33"/>
      <c r="R145" s="33"/>
      <c r="S145" s="33"/>
      <c r="T145" s="20">
        <f t="shared" si="11"/>
        <v>995</v>
      </c>
      <c r="U145" s="20">
        <f t="shared" si="12"/>
        <v>0</v>
      </c>
      <c r="V145" s="34">
        <f t="shared" si="13"/>
        <v>1</v>
      </c>
      <c r="W145" s="37"/>
      <c r="X145" s="35" t="str">
        <f t="shared" si="14"/>
        <v/>
      </c>
    </row>
    <row r="146" spans="1:24">
      <c r="A146" s="36" t="s">
        <v>1329</v>
      </c>
      <c r="B146" s="33" t="s">
        <v>27</v>
      </c>
      <c r="C146" s="33">
        <v>65</v>
      </c>
      <c r="D146" s="33" t="s">
        <v>31</v>
      </c>
      <c r="E146" s="33"/>
      <c r="F146" s="33">
        <v>800</v>
      </c>
      <c r="G146" s="33">
        <v>120</v>
      </c>
      <c r="H146" s="33"/>
      <c r="I146" s="33">
        <v>85</v>
      </c>
      <c r="J146" s="33">
        <v>85</v>
      </c>
      <c r="K146" s="33">
        <v>85</v>
      </c>
      <c r="L146" s="33">
        <v>85</v>
      </c>
      <c r="M146" s="33">
        <v>85</v>
      </c>
      <c r="N146" s="33">
        <v>85</v>
      </c>
      <c r="O146" s="33">
        <v>85</v>
      </c>
      <c r="P146" s="33">
        <v>85</v>
      </c>
      <c r="Q146" s="33"/>
      <c r="R146" s="33"/>
      <c r="S146" s="33"/>
      <c r="T146" s="20">
        <f t="shared" si="11"/>
        <v>800</v>
      </c>
      <c r="U146" s="20">
        <f t="shared" si="12"/>
        <v>0</v>
      </c>
      <c r="V146" s="34">
        <f t="shared" si="13"/>
        <v>1</v>
      </c>
      <c r="W146" s="37"/>
      <c r="X146" s="35" t="str">
        <f t="shared" si="14"/>
        <v/>
      </c>
    </row>
    <row r="147" spans="1:24">
      <c r="A147" s="36" t="s">
        <v>1330</v>
      </c>
      <c r="B147" s="33" t="s">
        <v>27</v>
      </c>
      <c r="C147" s="33">
        <v>91</v>
      </c>
      <c r="D147" s="33" t="s">
        <v>31</v>
      </c>
      <c r="E147" s="33"/>
      <c r="F147" s="33">
        <v>0</v>
      </c>
      <c r="G147" s="33">
        <v>0</v>
      </c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20">
        <f t="shared" si="11"/>
        <v>0</v>
      </c>
      <c r="U147" s="20">
        <f t="shared" si="12"/>
        <v>0</v>
      </c>
      <c r="V147" s="34" t="str">
        <f t="shared" si="13"/>
        <v/>
      </c>
      <c r="X147" s="35" t="str">
        <f t="shared" si="14"/>
        <v/>
      </c>
    </row>
    <row r="148" spans="1:24">
      <c r="A148" s="36" t="s">
        <v>1339</v>
      </c>
      <c r="B148" s="33" t="s">
        <v>27</v>
      </c>
      <c r="C148" s="33">
        <v>85</v>
      </c>
      <c r="D148" s="33" t="s">
        <v>31</v>
      </c>
      <c r="E148" s="33"/>
      <c r="F148" s="33">
        <v>425</v>
      </c>
      <c r="G148" s="33">
        <v>65</v>
      </c>
      <c r="H148" s="33"/>
      <c r="I148" s="33">
        <v>45</v>
      </c>
      <c r="J148" s="33">
        <v>45</v>
      </c>
      <c r="K148" s="33">
        <v>45</v>
      </c>
      <c r="L148" s="33">
        <v>45</v>
      </c>
      <c r="M148" s="33">
        <v>45</v>
      </c>
      <c r="N148" s="33">
        <v>45</v>
      </c>
      <c r="O148" s="33">
        <v>45</v>
      </c>
      <c r="P148" s="33">
        <v>45</v>
      </c>
      <c r="Q148" s="33"/>
      <c r="R148" s="33"/>
      <c r="S148" s="33"/>
      <c r="T148" s="20">
        <f t="shared" si="11"/>
        <v>425</v>
      </c>
      <c r="U148" s="20">
        <f t="shared" si="12"/>
        <v>0</v>
      </c>
      <c r="V148" s="34">
        <f t="shared" si="13"/>
        <v>1</v>
      </c>
      <c r="W148" s="37"/>
      <c r="X148" s="35" t="str">
        <f t="shared" si="14"/>
        <v/>
      </c>
    </row>
    <row r="149" spans="1:24">
      <c r="A149" s="36" t="s">
        <v>1345</v>
      </c>
      <c r="B149" s="33" t="s">
        <v>701</v>
      </c>
      <c r="C149" s="33"/>
      <c r="D149" s="33" t="s">
        <v>1346</v>
      </c>
      <c r="E149" s="33"/>
      <c r="F149" s="33">
        <v>900</v>
      </c>
      <c r="G149" s="33">
        <v>100</v>
      </c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20">
        <f t="shared" si="11"/>
        <v>100</v>
      </c>
      <c r="U149" s="20">
        <f t="shared" si="12"/>
        <v>0</v>
      </c>
      <c r="V149" s="34">
        <f t="shared" si="13"/>
        <v>1</v>
      </c>
      <c r="W149" s="37" t="s">
        <v>45</v>
      </c>
      <c r="X149" s="35">
        <f t="shared" si="14"/>
        <v>800</v>
      </c>
    </row>
    <row r="150" spans="1:24">
      <c r="A150" s="36" t="s">
        <v>1349</v>
      </c>
      <c r="B150" s="33" t="s">
        <v>27</v>
      </c>
      <c r="C150" s="33">
        <v>61</v>
      </c>
      <c r="D150" s="33" t="s">
        <v>892</v>
      </c>
      <c r="E150" s="33"/>
      <c r="F150" s="33">
        <v>220</v>
      </c>
      <c r="G150" s="33">
        <v>40</v>
      </c>
      <c r="H150" s="33"/>
      <c r="I150" s="33">
        <v>22</v>
      </c>
      <c r="J150" s="33">
        <v>22</v>
      </c>
      <c r="K150" s="33">
        <v>22</v>
      </c>
      <c r="L150" s="33">
        <v>22</v>
      </c>
      <c r="M150" s="33">
        <v>22</v>
      </c>
      <c r="N150" s="33">
        <v>22</v>
      </c>
      <c r="O150" s="33">
        <v>22</v>
      </c>
      <c r="P150" s="33">
        <v>26</v>
      </c>
      <c r="Q150" s="33"/>
      <c r="R150" s="33"/>
      <c r="S150" s="33"/>
      <c r="T150" s="20">
        <f t="shared" si="11"/>
        <v>220</v>
      </c>
      <c r="U150" s="20">
        <f t="shared" si="12"/>
        <v>0</v>
      </c>
      <c r="V150" s="34">
        <f t="shared" si="13"/>
        <v>1</v>
      </c>
      <c r="W150" s="37"/>
      <c r="X150" s="35" t="str">
        <f t="shared" si="14"/>
        <v/>
      </c>
    </row>
    <row r="151" spans="1:24">
      <c r="A151" s="36" t="s">
        <v>1355</v>
      </c>
      <c r="B151" s="33" t="s">
        <v>27</v>
      </c>
      <c r="C151" s="33">
        <v>105</v>
      </c>
      <c r="D151" s="33" t="s">
        <v>174</v>
      </c>
      <c r="E151" s="33"/>
      <c r="F151" s="33">
        <v>750</v>
      </c>
      <c r="G151" s="33">
        <v>65</v>
      </c>
      <c r="H151" s="33"/>
      <c r="I151" s="33">
        <v>69</v>
      </c>
      <c r="J151" s="40">
        <v>70</v>
      </c>
      <c r="K151" s="40">
        <v>69</v>
      </c>
      <c r="L151" s="33">
        <v>69</v>
      </c>
      <c r="M151" s="33">
        <v>69</v>
      </c>
      <c r="N151" s="33">
        <v>69</v>
      </c>
      <c r="O151" s="33">
        <v>69</v>
      </c>
      <c r="P151" s="33">
        <v>70</v>
      </c>
      <c r="Q151" s="33">
        <v>70</v>
      </c>
      <c r="R151" s="33">
        <v>61</v>
      </c>
      <c r="S151" s="33"/>
      <c r="T151" s="20">
        <f t="shared" si="11"/>
        <v>750</v>
      </c>
      <c r="U151" s="20">
        <f t="shared" si="12"/>
        <v>0</v>
      </c>
      <c r="V151" s="34">
        <f t="shared" si="13"/>
        <v>1</v>
      </c>
      <c r="X151" s="35" t="str">
        <f t="shared" si="14"/>
        <v/>
      </c>
    </row>
    <row r="152" spans="1:24">
      <c r="A152" s="36" t="s">
        <v>1359</v>
      </c>
      <c r="B152" s="33" t="s">
        <v>27</v>
      </c>
      <c r="C152" s="33"/>
      <c r="D152" s="33" t="s">
        <v>82</v>
      </c>
      <c r="E152" s="33"/>
      <c r="F152" s="33">
        <v>945</v>
      </c>
      <c r="G152" s="33">
        <v>75</v>
      </c>
      <c r="H152" s="33"/>
      <c r="I152" s="33"/>
      <c r="J152" s="33"/>
      <c r="K152" s="33">
        <v>300</v>
      </c>
      <c r="L152" s="33">
        <v>136</v>
      </c>
      <c r="M152" s="33">
        <v>110</v>
      </c>
      <c r="N152" s="33">
        <v>110</v>
      </c>
      <c r="O152" s="33">
        <v>109</v>
      </c>
      <c r="P152" s="33">
        <v>105</v>
      </c>
      <c r="Q152" s="33"/>
      <c r="R152" s="33"/>
      <c r="S152" s="33"/>
      <c r="T152" s="20">
        <f t="shared" si="11"/>
        <v>945</v>
      </c>
      <c r="U152" s="20">
        <f t="shared" si="12"/>
        <v>0</v>
      </c>
      <c r="V152" s="34">
        <f t="shared" si="13"/>
        <v>1</v>
      </c>
      <c r="W152" s="37"/>
      <c r="X152" s="35" t="str">
        <f t="shared" si="14"/>
        <v/>
      </c>
    </row>
    <row r="153" spans="1:24">
      <c r="A153" s="36" t="s">
        <v>1362</v>
      </c>
      <c r="B153" s="33" t="s">
        <v>27</v>
      </c>
      <c r="C153" s="33">
        <v>36</v>
      </c>
      <c r="D153" s="33" t="s">
        <v>892</v>
      </c>
      <c r="E153" s="33"/>
      <c r="F153" s="33">
        <v>180</v>
      </c>
      <c r="G153" s="33">
        <v>180</v>
      </c>
      <c r="H153" s="33"/>
      <c r="I153" s="33"/>
      <c r="J153" s="37"/>
      <c r="K153" s="37"/>
      <c r="L153" s="33"/>
      <c r="M153" s="33"/>
      <c r="N153" s="33"/>
      <c r="O153" s="33"/>
      <c r="P153" s="33"/>
      <c r="Q153" s="33"/>
      <c r="R153" s="33"/>
      <c r="S153" s="33"/>
      <c r="T153" s="20">
        <f t="shared" si="11"/>
        <v>180</v>
      </c>
      <c r="U153" s="20">
        <f t="shared" si="12"/>
        <v>0</v>
      </c>
      <c r="V153" s="34">
        <f t="shared" si="13"/>
        <v>1</v>
      </c>
      <c r="X153" s="35" t="str">
        <f t="shared" si="14"/>
        <v/>
      </c>
    </row>
    <row r="154" spans="1:24">
      <c r="A154" s="36" t="s">
        <v>1383</v>
      </c>
      <c r="B154" s="33" t="s">
        <v>27</v>
      </c>
      <c r="C154" s="33"/>
      <c r="D154" s="33" t="s">
        <v>66</v>
      </c>
      <c r="E154" s="33"/>
      <c r="F154" s="33">
        <v>1345</v>
      </c>
      <c r="G154" s="33">
        <v>65</v>
      </c>
      <c r="H154" s="33"/>
      <c r="I154" s="33">
        <v>160</v>
      </c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20">
        <f t="shared" si="11"/>
        <v>225</v>
      </c>
      <c r="U154" s="20">
        <f t="shared" si="12"/>
        <v>0</v>
      </c>
      <c r="V154" s="34">
        <f t="shared" si="13"/>
        <v>1</v>
      </c>
      <c r="W154" s="38" t="s">
        <v>27</v>
      </c>
      <c r="X154" s="35"/>
    </row>
    <row r="155" spans="1:24">
      <c r="A155" s="36" t="s">
        <v>1398</v>
      </c>
      <c r="B155" s="33" t="s">
        <v>27</v>
      </c>
      <c r="C155" s="33"/>
      <c r="D155" s="33" t="s">
        <v>1346</v>
      </c>
      <c r="E155" s="33"/>
      <c r="F155" s="33">
        <v>800</v>
      </c>
      <c r="G155" s="33">
        <v>50</v>
      </c>
      <c r="H155" s="33"/>
      <c r="I155" s="33">
        <v>750</v>
      </c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20">
        <f t="shared" si="11"/>
        <v>800</v>
      </c>
      <c r="U155" s="20">
        <f t="shared" si="12"/>
        <v>0</v>
      </c>
      <c r="V155" s="34">
        <f t="shared" si="13"/>
        <v>1</v>
      </c>
      <c r="X155" s="35" t="str">
        <f t="shared" ref="X155:X186" si="15">IF(W155&lt;&gt;"",F155 - (SUM(G155:S155)),"")</f>
        <v/>
      </c>
    </row>
    <row r="156" spans="1:24">
      <c r="A156" s="36" t="s">
        <v>1416</v>
      </c>
      <c r="B156" s="33" t="s">
        <v>27</v>
      </c>
      <c r="C156" s="33"/>
      <c r="D156" s="33" t="s">
        <v>1346</v>
      </c>
      <c r="E156" s="33"/>
      <c r="F156" s="33">
        <v>850</v>
      </c>
      <c r="G156" s="33">
        <v>50</v>
      </c>
      <c r="H156" s="33"/>
      <c r="I156" s="33">
        <v>100</v>
      </c>
      <c r="J156" s="33">
        <v>100</v>
      </c>
      <c r="K156" s="33"/>
      <c r="L156" s="33"/>
      <c r="M156" s="33"/>
      <c r="N156" s="33"/>
      <c r="O156" s="33"/>
      <c r="P156" s="33"/>
      <c r="Q156" s="33"/>
      <c r="R156" s="33"/>
      <c r="S156" s="33"/>
      <c r="T156" s="20">
        <f t="shared" si="11"/>
        <v>250</v>
      </c>
      <c r="U156" s="20">
        <f t="shared" si="12"/>
        <v>0</v>
      </c>
      <c r="V156" s="34">
        <f t="shared" si="13"/>
        <v>1</v>
      </c>
      <c r="W156" s="37" t="s">
        <v>27</v>
      </c>
      <c r="X156" s="35">
        <f t="shared" si="15"/>
        <v>600</v>
      </c>
    </row>
    <row r="157" spans="1:24">
      <c r="A157" s="36" t="s">
        <v>1485</v>
      </c>
      <c r="B157" s="33" t="s">
        <v>27</v>
      </c>
      <c r="C157" s="33">
        <v>64</v>
      </c>
      <c r="D157" s="33" t="s">
        <v>1490</v>
      </c>
      <c r="E157" s="33"/>
      <c r="F157" s="33">
        <v>380</v>
      </c>
      <c r="G157" s="33">
        <v>50</v>
      </c>
      <c r="H157" s="33"/>
      <c r="I157" s="33"/>
      <c r="J157" s="33"/>
      <c r="K157" s="33"/>
      <c r="L157" s="33">
        <v>10</v>
      </c>
      <c r="M157" s="33">
        <v>110</v>
      </c>
      <c r="N157" s="33">
        <v>100</v>
      </c>
      <c r="O157" s="33">
        <v>110</v>
      </c>
      <c r="P157" s="33"/>
      <c r="Q157" s="33"/>
      <c r="R157" s="33"/>
      <c r="S157" s="33"/>
      <c r="T157" s="20">
        <f t="shared" si="11"/>
        <v>380</v>
      </c>
      <c r="U157" s="20">
        <f t="shared" si="12"/>
        <v>0</v>
      </c>
      <c r="V157" s="34">
        <f t="shared" si="13"/>
        <v>1</v>
      </c>
      <c r="W157" s="37"/>
      <c r="X157" s="35" t="str">
        <f t="shared" si="15"/>
        <v/>
      </c>
    </row>
    <row r="158" spans="1:24">
      <c r="A158" s="36" t="s">
        <v>1488</v>
      </c>
      <c r="B158" s="33" t="s">
        <v>701</v>
      </c>
      <c r="C158" s="33"/>
      <c r="D158" s="33" t="s">
        <v>1490</v>
      </c>
      <c r="E158" s="33"/>
      <c r="F158" s="33">
        <v>490</v>
      </c>
      <c r="G158" s="33">
        <v>50</v>
      </c>
      <c r="H158" s="33"/>
      <c r="I158" s="33"/>
      <c r="J158" s="33"/>
      <c r="K158" s="33"/>
      <c r="L158" s="33"/>
      <c r="M158" s="33">
        <v>110</v>
      </c>
      <c r="N158" s="33">
        <v>110</v>
      </c>
      <c r="O158" s="33">
        <v>110</v>
      </c>
      <c r="P158" s="33">
        <v>110</v>
      </c>
      <c r="Q158" s="33"/>
      <c r="R158" s="33"/>
      <c r="S158" s="33"/>
      <c r="T158" s="20">
        <f>IF(AND(ISBLANK(E158),ISBLANK(F158),ISBLANK(G158),ISBLANK(H158),ISBLANK(M158),ISBLANK(J158),ISBLANK(K158), ISBLANK(L158), ISBLANK(#REF!), ISBLANK(N158), ISBLANK(O158), ISBLANK(P158), ISBLANK(Q158), ISBLANK(R158), ISBLANK(S158)),"",SUM(G158:S158))</f>
        <v>490</v>
      </c>
      <c r="U158" s="20">
        <f>IF(W158&lt;&gt;0,0,IF(AND(ISBLANK(E158),ISBLANK(F158),ISBLANK(G158),ISBLANK(H158),ISBLANK(M158),ISBLANK(J158),ISBLANK(K158), ISBLANK(L158), ISBLANK(#REF!), ISBLANK(N158), ISBLANK(O158), ISBLANK(P158), ISBLANK(Q158), ISBLANK(R158), ISBLANK(S158)),"", (F158+E158)-T158))</f>
        <v>0</v>
      </c>
      <c r="V158" s="34">
        <f>IF(AND(ISBLANK(E158),ISBLANK(F158), ISBLANK(G158), ISBLANK(H158), ISBLANK(M158), ISBLANK(J158), ISBLANK(K158), ISBLANK(L158), ISBLANK(#REF!),ISBLANK(N158), ISBLANK(O158), ISBLANK(P158), ISBLANK(Q158), ISBLANK(R158), ISBLANK(S158)), "",IFERROR(((F158+E158)-U158)/(F158+E158),""))</f>
        <v>1</v>
      </c>
      <c r="W158" s="37"/>
      <c r="X158" s="35" t="str">
        <f t="shared" si="15"/>
        <v/>
      </c>
    </row>
    <row r="159" spans="1:24">
      <c r="A159" s="36" t="s">
        <v>1584</v>
      </c>
      <c r="B159" s="33" t="s">
        <v>701</v>
      </c>
      <c r="C159" s="33"/>
      <c r="D159" s="33" t="s">
        <v>1490</v>
      </c>
      <c r="E159" s="33"/>
      <c r="F159" s="33">
        <v>930</v>
      </c>
      <c r="G159" s="33">
        <v>50</v>
      </c>
      <c r="H159" s="33"/>
      <c r="I159" s="33"/>
      <c r="J159" s="33"/>
      <c r="K159" s="33"/>
      <c r="L159" s="33"/>
      <c r="M159" s="33">
        <v>110</v>
      </c>
      <c r="N159" s="33">
        <v>110</v>
      </c>
      <c r="O159" s="33">
        <v>110</v>
      </c>
      <c r="P159" s="33"/>
      <c r="Q159" s="33"/>
      <c r="R159" s="33"/>
      <c r="S159" s="33"/>
      <c r="T159" s="20">
        <f t="shared" si="11"/>
        <v>380</v>
      </c>
      <c r="U159" s="20">
        <f t="shared" si="12"/>
        <v>550</v>
      </c>
      <c r="V159" s="34">
        <f t="shared" si="13"/>
        <v>0.40860215053763443</v>
      </c>
      <c r="W159" s="37"/>
      <c r="X159" s="35" t="str">
        <f t="shared" si="15"/>
        <v/>
      </c>
    </row>
    <row r="160" spans="1:24"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20" t="str">
        <f t="shared" si="11"/>
        <v/>
      </c>
      <c r="U160" s="20" t="str">
        <f t="shared" si="12"/>
        <v/>
      </c>
      <c r="V160" s="34" t="str">
        <f t="shared" si="13"/>
        <v/>
      </c>
      <c r="W160" s="37"/>
      <c r="X160" s="35" t="str">
        <f t="shared" si="15"/>
        <v/>
      </c>
    </row>
    <row r="161" spans="2:24"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20" t="str">
        <f t="shared" si="11"/>
        <v/>
      </c>
      <c r="U161" s="20" t="str">
        <f t="shared" si="12"/>
        <v/>
      </c>
      <c r="V161" s="34" t="str">
        <f t="shared" si="13"/>
        <v/>
      </c>
      <c r="W161" s="37"/>
      <c r="X161" s="35" t="str">
        <f t="shared" si="15"/>
        <v/>
      </c>
    </row>
    <row r="162" spans="2:24"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20" t="str">
        <f t="shared" si="11"/>
        <v/>
      </c>
      <c r="U162" s="20" t="str">
        <f t="shared" si="12"/>
        <v/>
      </c>
      <c r="V162" s="34" t="str">
        <f t="shared" si="13"/>
        <v/>
      </c>
      <c r="W162" s="37"/>
      <c r="X162" s="35" t="str">
        <f t="shared" si="15"/>
        <v/>
      </c>
    </row>
    <row r="163" spans="2:24"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20" t="str">
        <f t="shared" si="11"/>
        <v/>
      </c>
      <c r="U163" s="20" t="str">
        <f t="shared" si="12"/>
        <v/>
      </c>
      <c r="V163" s="34" t="str">
        <f t="shared" si="13"/>
        <v/>
      </c>
      <c r="W163" s="37"/>
      <c r="X163" s="35" t="str">
        <f t="shared" si="15"/>
        <v/>
      </c>
    </row>
    <row r="164" spans="2:24"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20" t="str">
        <f t="shared" si="11"/>
        <v/>
      </c>
      <c r="U164" s="20" t="str">
        <f t="shared" si="12"/>
        <v/>
      </c>
      <c r="V164" s="34" t="str">
        <f t="shared" si="13"/>
        <v/>
      </c>
      <c r="W164" s="37"/>
      <c r="X164" s="35" t="str">
        <f t="shared" si="15"/>
        <v/>
      </c>
    </row>
    <row r="165" spans="2:24"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20" t="str">
        <f t="shared" si="11"/>
        <v/>
      </c>
      <c r="U165" s="20" t="str">
        <f t="shared" si="12"/>
        <v/>
      </c>
      <c r="V165" s="34" t="str">
        <f t="shared" si="13"/>
        <v/>
      </c>
      <c r="X165" s="35" t="str">
        <f t="shared" si="15"/>
        <v/>
      </c>
    </row>
    <row r="166" spans="2:24"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20" t="str">
        <f t="shared" si="11"/>
        <v/>
      </c>
      <c r="U166" s="20" t="str">
        <f t="shared" si="12"/>
        <v/>
      </c>
      <c r="V166" s="34" t="str">
        <f t="shared" si="13"/>
        <v/>
      </c>
      <c r="W166" s="37"/>
      <c r="X166" s="35" t="str">
        <f t="shared" si="15"/>
        <v/>
      </c>
    </row>
    <row r="167" spans="2:24">
      <c r="B167" s="33"/>
      <c r="C167" s="33"/>
      <c r="D167" s="33"/>
      <c r="E167" s="33"/>
      <c r="F167" s="33"/>
      <c r="G167" s="33"/>
      <c r="H167" s="37"/>
      <c r="I167" s="33"/>
      <c r="J167" s="37"/>
      <c r="K167" s="33"/>
      <c r="L167" s="33"/>
      <c r="M167" s="33"/>
      <c r="N167" s="33"/>
      <c r="O167" s="33"/>
      <c r="P167" s="33"/>
      <c r="Q167" s="33"/>
      <c r="R167" s="33"/>
      <c r="S167" s="33"/>
      <c r="T167" s="20" t="str">
        <f t="shared" si="11"/>
        <v/>
      </c>
      <c r="U167" s="20" t="str">
        <f t="shared" si="12"/>
        <v/>
      </c>
      <c r="V167" s="34" t="str">
        <f t="shared" si="13"/>
        <v/>
      </c>
      <c r="W167" s="37"/>
      <c r="X167" s="35" t="str">
        <f t="shared" si="15"/>
        <v/>
      </c>
    </row>
    <row r="168" spans="2:24"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20" t="str">
        <f t="shared" si="11"/>
        <v/>
      </c>
      <c r="U168" s="20" t="str">
        <f t="shared" si="12"/>
        <v/>
      </c>
      <c r="V168" s="34" t="str">
        <f t="shared" si="13"/>
        <v/>
      </c>
      <c r="W168" s="37"/>
      <c r="X168" s="35" t="str">
        <f t="shared" si="15"/>
        <v/>
      </c>
    </row>
    <row r="169" spans="2:24"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20" t="str">
        <f t="shared" si="11"/>
        <v/>
      </c>
      <c r="U169" s="20" t="str">
        <f t="shared" si="12"/>
        <v/>
      </c>
      <c r="V169" s="34" t="str">
        <f t="shared" si="13"/>
        <v/>
      </c>
      <c r="X169" s="35" t="str">
        <f t="shared" si="15"/>
        <v/>
      </c>
    </row>
    <row r="170" spans="2:24"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20" t="str">
        <f t="shared" si="11"/>
        <v/>
      </c>
      <c r="U170" s="20" t="str">
        <f t="shared" si="12"/>
        <v/>
      </c>
      <c r="V170" s="34" t="str">
        <f t="shared" si="13"/>
        <v/>
      </c>
      <c r="W170" s="37"/>
      <c r="X170" s="35" t="str">
        <f t="shared" si="15"/>
        <v/>
      </c>
    </row>
    <row r="171" spans="2:24"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20" t="str">
        <f t="shared" si="11"/>
        <v/>
      </c>
      <c r="U171" s="20" t="str">
        <f t="shared" si="12"/>
        <v/>
      </c>
      <c r="V171" s="34" t="str">
        <f t="shared" si="13"/>
        <v/>
      </c>
      <c r="W171" s="37"/>
      <c r="X171" s="35" t="str">
        <f t="shared" si="15"/>
        <v/>
      </c>
    </row>
    <row r="172" spans="2:24"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20" t="str">
        <f t="shared" si="11"/>
        <v/>
      </c>
      <c r="U172" s="20" t="str">
        <f t="shared" si="12"/>
        <v/>
      </c>
      <c r="V172" s="34" t="str">
        <f t="shared" si="13"/>
        <v/>
      </c>
      <c r="W172" s="37"/>
      <c r="X172" s="35" t="str">
        <f t="shared" si="15"/>
        <v/>
      </c>
    </row>
    <row r="173" spans="2:24"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20" t="str">
        <f t="shared" si="11"/>
        <v/>
      </c>
      <c r="U173" s="20" t="str">
        <f t="shared" si="12"/>
        <v/>
      </c>
      <c r="V173" s="34" t="str">
        <f t="shared" si="13"/>
        <v/>
      </c>
      <c r="W173" s="37"/>
      <c r="X173" s="35" t="str">
        <f t="shared" si="15"/>
        <v/>
      </c>
    </row>
    <row r="174" spans="2:24"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20" t="str">
        <f t="shared" si="11"/>
        <v/>
      </c>
      <c r="U174" s="20" t="str">
        <f t="shared" si="12"/>
        <v/>
      </c>
      <c r="V174" s="34" t="str">
        <f t="shared" si="13"/>
        <v/>
      </c>
      <c r="W174" s="37"/>
      <c r="X174" s="35" t="str">
        <f t="shared" si="15"/>
        <v/>
      </c>
    </row>
    <row r="175" spans="2:24"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20" t="str">
        <f t="shared" si="11"/>
        <v/>
      </c>
      <c r="U175" s="20" t="str">
        <f t="shared" si="12"/>
        <v/>
      </c>
      <c r="V175" s="34" t="str">
        <f t="shared" si="13"/>
        <v/>
      </c>
      <c r="X175" s="35" t="str">
        <f t="shared" si="15"/>
        <v/>
      </c>
    </row>
    <row r="176" spans="2:24"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20" t="str">
        <f t="shared" si="11"/>
        <v/>
      </c>
      <c r="U176" s="20" t="str">
        <f t="shared" si="12"/>
        <v/>
      </c>
      <c r="V176" s="34" t="str">
        <f t="shared" si="13"/>
        <v/>
      </c>
      <c r="W176" s="37"/>
      <c r="X176" s="35" t="str">
        <f t="shared" si="15"/>
        <v/>
      </c>
    </row>
    <row r="177" spans="1:24"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20" t="str">
        <f t="shared" si="11"/>
        <v/>
      </c>
      <c r="U177" s="20" t="str">
        <f t="shared" si="12"/>
        <v/>
      </c>
      <c r="V177" s="34" t="str">
        <f t="shared" si="13"/>
        <v/>
      </c>
      <c r="W177" s="37"/>
      <c r="X177" s="35" t="str">
        <f t="shared" si="15"/>
        <v/>
      </c>
    </row>
    <row r="178" spans="1:24"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20" t="str">
        <f t="shared" si="11"/>
        <v/>
      </c>
      <c r="U178" s="20" t="str">
        <f t="shared" si="12"/>
        <v/>
      </c>
      <c r="V178" s="34" t="str">
        <f t="shared" si="13"/>
        <v/>
      </c>
      <c r="X178" s="35" t="str">
        <f t="shared" si="15"/>
        <v/>
      </c>
    </row>
    <row r="179" spans="1:24"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20" t="str">
        <f t="shared" si="11"/>
        <v/>
      </c>
      <c r="U179" s="20" t="str">
        <f t="shared" si="12"/>
        <v/>
      </c>
      <c r="V179" s="34" t="str">
        <f t="shared" si="13"/>
        <v/>
      </c>
      <c r="W179" s="37"/>
      <c r="X179" s="35" t="str">
        <f t="shared" si="15"/>
        <v/>
      </c>
    </row>
    <row r="180" spans="1:24"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20" t="str">
        <f t="shared" si="11"/>
        <v/>
      </c>
      <c r="U180" s="20" t="str">
        <f t="shared" si="12"/>
        <v/>
      </c>
      <c r="V180" s="34" t="str">
        <f t="shared" si="13"/>
        <v/>
      </c>
      <c r="W180" s="37"/>
      <c r="X180" s="35" t="str">
        <f t="shared" si="15"/>
        <v/>
      </c>
    </row>
    <row r="181" spans="1:24"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20" t="str">
        <f t="shared" si="11"/>
        <v/>
      </c>
      <c r="U181" s="20" t="str">
        <f t="shared" si="12"/>
        <v/>
      </c>
      <c r="V181" s="34" t="str">
        <f t="shared" si="13"/>
        <v/>
      </c>
      <c r="W181" s="37"/>
      <c r="X181" s="35" t="str">
        <f t="shared" si="15"/>
        <v/>
      </c>
    </row>
    <row r="182" spans="1:24"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20" t="str">
        <f t="shared" si="11"/>
        <v/>
      </c>
      <c r="U182" s="20" t="str">
        <f t="shared" si="12"/>
        <v/>
      </c>
      <c r="V182" s="34" t="str">
        <f t="shared" si="13"/>
        <v/>
      </c>
      <c r="X182" s="35" t="str">
        <f t="shared" si="15"/>
        <v/>
      </c>
    </row>
    <row r="183" spans="1:24"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20" t="str">
        <f t="shared" si="11"/>
        <v/>
      </c>
      <c r="U183" s="20" t="str">
        <f t="shared" si="12"/>
        <v/>
      </c>
      <c r="V183" s="34" t="str">
        <f t="shared" si="13"/>
        <v/>
      </c>
      <c r="W183" s="37"/>
      <c r="X183" s="35" t="str">
        <f t="shared" si="15"/>
        <v/>
      </c>
    </row>
    <row r="184" spans="1:24" s="38" customFormat="1">
      <c r="A184" s="36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20" t="str">
        <f t="shared" si="11"/>
        <v/>
      </c>
      <c r="U184" s="20" t="str">
        <f t="shared" si="12"/>
        <v/>
      </c>
      <c r="V184" s="34" t="str">
        <f t="shared" si="13"/>
        <v/>
      </c>
      <c r="X184" s="35" t="str">
        <f t="shared" si="15"/>
        <v/>
      </c>
    </row>
    <row r="185" spans="1:24" s="38" customFormat="1">
      <c r="A185" s="36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20" t="str">
        <f t="shared" si="11"/>
        <v/>
      </c>
      <c r="U185" s="20" t="str">
        <f t="shared" si="12"/>
        <v/>
      </c>
      <c r="V185" s="34" t="str">
        <f t="shared" si="13"/>
        <v/>
      </c>
      <c r="W185" s="37"/>
      <c r="X185" s="35" t="str">
        <f t="shared" si="15"/>
        <v/>
      </c>
    </row>
    <row r="186" spans="1:24" s="38" customFormat="1">
      <c r="A186" s="36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20" t="str">
        <f t="shared" si="11"/>
        <v/>
      </c>
      <c r="U186" s="20" t="str">
        <f t="shared" si="12"/>
        <v/>
      </c>
      <c r="V186" s="34" t="str">
        <f t="shared" si="13"/>
        <v/>
      </c>
      <c r="W186" s="37"/>
      <c r="X186" s="35" t="str">
        <f t="shared" si="15"/>
        <v/>
      </c>
    </row>
    <row r="187" spans="1:24" s="38" customFormat="1">
      <c r="A187" s="36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20" t="str">
        <f t="shared" si="11"/>
        <v/>
      </c>
      <c r="U187" s="20" t="str">
        <f t="shared" si="12"/>
        <v/>
      </c>
      <c r="V187" s="34" t="str">
        <f t="shared" si="13"/>
        <v/>
      </c>
      <c r="W187" s="37"/>
      <c r="X187" s="35" t="str">
        <f t="shared" ref="X187:X218" si="16">IF(W187&lt;&gt;"",F187 - (SUM(G187:S187)),"")</f>
        <v/>
      </c>
    </row>
    <row r="188" spans="1:24" s="38" customFormat="1">
      <c r="A188" s="36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20" t="str">
        <f t="shared" si="11"/>
        <v/>
      </c>
      <c r="U188" s="20" t="str">
        <f t="shared" si="12"/>
        <v/>
      </c>
      <c r="V188" s="34" t="str">
        <f t="shared" si="13"/>
        <v/>
      </c>
      <c r="W188" s="37"/>
      <c r="X188" s="35" t="str">
        <f t="shared" si="16"/>
        <v/>
      </c>
    </row>
    <row r="189" spans="1:24" s="38" customFormat="1">
      <c r="A189" s="36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20" t="str">
        <f t="shared" si="11"/>
        <v/>
      </c>
      <c r="U189" s="20" t="str">
        <f t="shared" si="12"/>
        <v/>
      </c>
      <c r="V189" s="34" t="str">
        <f t="shared" si="13"/>
        <v/>
      </c>
      <c r="W189" s="37"/>
      <c r="X189" s="35" t="str">
        <f t="shared" si="16"/>
        <v/>
      </c>
    </row>
    <row r="190" spans="1:24" s="38" customFormat="1">
      <c r="A190" s="36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20" t="str">
        <f t="shared" si="11"/>
        <v/>
      </c>
      <c r="U190" s="20" t="str">
        <f t="shared" si="12"/>
        <v/>
      </c>
      <c r="V190" s="34" t="str">
        <f t="shared" si="13"/>
        <v/>
      </c>
      <c r="X190" s="35" t="str">
        <f t="shared" si="16"/>
        <v/>
      </c>
    </row>
    <row r="191" spans="1:24" s="38" customFormat="1">
      <c r="A191" s="36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20" t="str">
        <f t="shared" si="11"/>
        <v/>
      </c>
      <c r="U191" s="20" t="str">
        <f t="shared" si="12"/>
        <v/>
      </c>
      <c r="V191" s="34" t="str">
        <f t="shared" si="13"/>
        <v/>
      </c>
      <c r="X191" s="35" t="str">
        <f t="shared" si="16"/>
        <v/>
      </c>
    </row>
    <row r="192" spans="1:24"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20" t="str">
        <f t="shared" si="11"/>
        <v/>
      </c>
      <c r="U192" s="20" t="str">
        <f t="shared" si="12"/>
        <v/>
      </c>
      <c r="V192" s="34" t="str">
        <f t="shared" si="13"/>
        <v/>
      </c>
      <c r="W192" s="37"/>
      <c r="X192" s="35" t="str">
        <f t="shared" si="16"/>
        <v/>
      </c>
    </row>
    <row r="193" spans="2:24"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20" t="str">
        <f t="shared" si="11"/>
        <v/>
      </c>
      <c r="U193" s="20" t="str">
        <f t="shared" si="12"/>
        <v/>
      </c>
      <c r="V193" s="34" t="str">
        <f t="shared" si="13"/>
        <v/>
      </c>
      <c r="X193" s="35" t="str">
        <f t="shared" si="16"/>
        <v/>
      </c>
    </row>
    <row r="194" spans="2:24"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20" t="str">
        <f t="shared" si="11"/>
        <v/>
      </c>
      <c r="U194" s="20" t="str">
        <f t="shared" si="12"/>
        <v/>
      </c>
      <c r="V194" s="34" t="str">
        <f t="shared" si="13"/>
        <v/>
      </c>
      <c r="X194" s="35" t="str">
        <f t="shared" si="16"/>
        <v/>
      </c>
    </row>
    <row r="195" spans="2:24"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20" t="str">
        <f t="shared" si="11"/>
        <v/>
      </c>
      <c r="U195" s="20" t="str">
        <f t="shared" si="12"/>
        <v/>
      </c>
      <c r="V195" s="34" t="str">
        <f t="shared" si="13"/>
        <v/>
      </c>
      <c r="X195" s="35" t="str">
        <f t="shared" si="16"/>
        <v/>
      </c>
    </row>
    <row r="196" spans="2:24"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20" t="str">
        <f t="shared" ref="T196:T259" si="17">IF(AND(ISBLANK(E196),ISBLANK(F196),ISBLANK(G196),ISBLANK(H196),ISBLANK(I196),ISBLANK(J196),ISBLANK(K196), ISBLANK(L196), ISBLANK(M196), ISBLANK(N196), ISBLANK(O196), ISBLANK(P196), ISBLANK(Q196), ISBLANK(R196), ISBLANK(S196)),"",SUM(G196:S196))</f>
        <v/>
      </c>
      <c r="U196" s="20" t="str">
        <f t="shared" ref="U196:U259" si="18">IF(W196&lt;&gt;0,0,IF(AND(ISBLANK(E196),ISBLANK(F196),ISBLANK(G196),ISBLANK(H196),ISBLANK(I196),ISBLANK(J196),ISBLANK(K196), ISBLANK(L196), ISBLANK(M196), ISBLANK(N196), ISBLANK(O196), ISBLANK(P196), ISBLANK(Q196), ISBLANK(R196), ISBLANK(S196)),"", (F196+E196)-T196))</f>
        <v/>
      </c>
      <c r="V196" s="34" t="str">
        <f t="shared" ref="V196:V259" si="19">IF(AND(ISBLANK(E196),ISBLANK(F196), ISBLANK(G196), ISBLANK(H196), ISBLANK(I196), ISBLANK(J196), ISBLANK(K196), ISBLANK(L196), ISBLANK(M196),ISBLANK(N196), ISBLANK(O196), ISBLANK(P196), ISBLANK(Q196), ISBLANK(R196), ISBLANK(S196)), "",IFERROR(((F196+E196)-U196)/(F196+E196),""))</f>
        <v/>
      </c>
      <c r="X196" s="35" t="str">
        <f t="shared" si="16"/>
        <v/>
      </c>
    </row>
    <row r="197" spans="2:24"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20" t="str">
        <f t="shared" si="17"/>
        <v/>
      </c>
      <c r="U197" s="20" t="str">
        <f t="shared" si="18"/>
        <v/>
      </c>
      <c r="V197" s="34" t="str">
        <f t="shared" si="19"/>
        <v/>
      </c>
      <c r="X197" s="35" t="str">
        <f t="shared" si="16"/>
        <v/>
      </c>
    </row>
    <row r="198" spans="2:24"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20" t="str">
        <f t="shared" si="17"/>
        <v/>
      </c>
      <c r="U198" s="20" t="str">
        <f t="shared" si="18"/>
        <v/>
      </c>
      <c r="V198" s="34" t="str">
        <f t="shared" si="19"/>
        <v/>
      </c>
      <c r="X198" s="35" t="str">
        <f t="shared" si="16"/>
        <v/>
      </c>
    </row>
    <row r="199" spans="2:24"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20" t="str">
        <f t="shared" si="17"/>
        <v/>
      </c>
      <c r="U199" s="20" t="str">
        <f t="shared" si="18"/>
        <v/>
      </c>
      <c r="V199" s="34" t="str">
        <f t="shared" si="19"/>
        <v/>
      </c>
      <c r="X199" s="35" t="str">
        <f t="shared" si="16"/>
        <v/>
      </c>
    </row>
    <row r="200" spans="2:24"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20" t="str">
        <f t="shared" si="17"/>
        <v/>
      </c>
      <c r="U200" s="20" t="str">
        <f t="shared" si="18"/>
        <v/>
      </c>
      <c r="V200" s="34" t="str">
        <f t="shared" si="19"/>
        <v/>
      </c>
      <c r="X200" s="35" t="str">
        <f t="shared" si="16"/>
        <v/>
      </c>
    </row>
    <row r="201" spans="2:24"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20" t="str">
        <f t="shared" si="17"/>
        <v/>
      </c>
      <c r="U201" s="20" t="str">
        <f t="shared" si="18"/>
        <v/>
      </c>
      <c r="V201" s="34" t="str">
        <f t="shared" si="19"/>
        <v/>
      </c>
      <c r="X201" s="35" t="str">
        <f t="shared" si="16"/>
        <v/>
      </c>
    </row>
    <row r="202" spans="2:24">
      <c r="T202" s="20" t="str">
        <f t="shared" si="17"/>
        <v/>
      </c>
      <c r="U202" s="20" t="str">
        <f t="shared" si="18"/>
        <v/>
      </c>
      <c r="V202" s="34" t="str">
        <f t="shared" si="19"/>
        <v/>
      </c>
      <c r="X202" s="35" t="str">
        <f t="shared" si="16"/>
        <v/>
      </c>
    </row>
    <row r="203" spans="2:24">
      <c r="T203" s="20" t="str">
        <f t="shared" si="17"/>
        <v/>
      </c>
      <c r="U203" s="20" t="str">
        <f t="shared" si="18"/>
        <v/>
      </c>
      <c r="V203" s="34" t="str">
        <f t="shared" si="19"/>
        <v/>
      </c>
      <c r="X203" s="35" t="str">
        <f t="shared" si="16"/>
        <v/>
      </c>
    </row>
    <row r="204" spans="2:24">
      <c r="T204" s="20" t="str">
        <f t="shared" si="17"/>
        <v/>
      </c>
      <c r="U204" s="20" t="str">
        <f t="shared" si="18"/>
        <v/>
      </c>
      <c r="V204" s="34" t="str">
        <f t="shared" si="19"/>
        <v/>
      </c>
      <c r="X204" s="35" t="str">
        <f t="shared" si="16"/>
        <v/>
      </c>
    </row>
    <row r="205" spans="2:24">
      <c r="T205" s="20" t="str">
        <f t="shared" si="17"/>
        <v/>
      </c>
      <c r="U205" s="20" t="str">
        <f t="shared" si="18"/>
        <v/>
      </c>
      <c r="V205" s="34" t="str">
        <f t="shared" si="19"/>
        <v/>
      </c>
      <c r="X205" s="35" t="str">
        <f t="shared" si="16"/>
        <v/>
      </c>
    </row>
    <row r="206" spans="2:24">
      <c r="T206" s="20" t="str">
        <f t="shared" si="17"/>
        <v/>
      </c>
      <c r="U206" s="20" t="str">
        <f t="shared" si="18"/>
        <v/>
      </c>
      <c r="V206" s="34" t="str">
        <f t="shared" si="19"/>
        <v/>
      </c>
      <c r="X206" s="35" t="str">
        <f t="shared" si="16"/>
        <v/>
      </c>
    </row>
    <row r="207" spans="2:24">
      <c r="T207" s="20" t="str">
        <f t="shared" si="17"/>
        <v/>
      </c>
      <c r="U207" s="20" t="str">
        <f t="shared" si="18"/>
        <v/>
      </c>
      <c r="V207" s="34" t="str">
        <f t="shared" si="19"/>
        <v/>
      </c>
      <c r="X207" s="35" t="str">
        <f t="shared" si="16"/>
        <v/>
      </c>
    </row>
    <row r="208" spans="2:24">
      <c r="T208" s="20" t="str">
        <f t="shared" si="17"/>
        <v/>
      </c>
      <c r="U208" s="20" t="str">
        <f t="shared" si="18"/>
        <v/>
      </c>
      <c r="V208" s="34" t="str">
        <f t="shared" si="19"/>
        <v/>
      </c>
      <c r="X208" s="35" t="str">
        <f t="shared" si="16"/>
        <v/>
      </c>
    </row>
    <row r="209" spans="20:24">
      <c r="T209" s="20" t="str">
        <f t="shared" si="17"/>
        <v/>
      </c>
      <c r="U209" s="20" t="str">
        <f t="shared" si="18"/>
        <v/>
      </c>
      <c r="V209" s="34" t="str">
        <f t="shared" si="19"/>
        <v/>
      </c>
      <c r="X209" s="35" t="str">
        <f t="shared" si="16"/>
        <v/>
      </c>
    </row>
    <row r="210" spans="20:24">
      <c r="T210" s="20" t="str">
        <f t="shared" si="17"/>
        <v/>
      </c>
      <c r="U210" s="20" t="str">
        <f t="shared" si="18"/>
        <v/>
      </c>
      <c r="V210" s="34" t="str">
        <f t="shared" si="19"/>
        <v/>
      </c>
      <c r="X210" s="35" t="str">
        <f t="shared" si="16"/>
        <v/>
      </c>
    </row>
    <row r="211" spans="20:24">
      <c r="T211" s="20" t="str">
        <f t="shared" si="17"/>
        <v/>
      </c>
      <c r="U211" s="20" t="str">
        <f t="shared" si="18"/>
        <v/>
      </c>
      <c r="V211" s="34" t="str">
        <f t="shared" si="19"/>
        <v/>
      </c>
      <c r="X211" s="35" t="str">
        <f t="shared" si="16"/>
        <v/>
      </c>
    </row>
    <row r="212" spans="20:24">
      <c r="T212" s="20" t="str">
        <f t="shared" si="17"/>
        <v/>
      </c>
      <c r="U212" s="20" t="str">
        <f t="shared" si="18"/>
        <v/>
      </c>
      <c r="V212" s="34" t="str">
        <f t="shared" si="19"/>
        <v/>
      </c>
      <c r="X212" s="35" t="str">
        <f t="shared" si="16"/>
        <v/>
      </c>
    </row>
    <row r="213" spans="20:24">
      <c r="T213" s="20" t="str">
        <f t="shared" si="17"/>
        <v/>
      </c>
      <c r="U213" s="20" t="str">
        <f t="shared" si="18"/>
        <v/>
      </c>
      <c r="V213" s="34" t="str">
        <f t="shared" si="19"/>
        <v/>
      </c>
      <c r="X213" s="35" t="str">
        <f t="shared" si="16"/>
        <v/>
      </c>
    </row>
    <row r="214" spans="20:24">
      <c r="T214" s="20" t="str">
        <f t="shared" si="17"/>
        <v/>
      </c>
      <c r="U214" s="20" t="str">
        <f t="shared" si="18"/>
        <v/>
      </c>
      <c r="V214" s="34" t="str">
        <f t="shared" si="19"/>
        <v/>
      </c>
      <c r="X214" s="35" t="str">
        <f t="shared" si="16"/>
        <v/>
      </c>
    </row>
    <row r="215" spans="20:24">
      <c r="T215" s="20" t="str">
        <f t="shared" si="17"/>
        <v/>
      </c>
      <c r="U215" s="20" t="str">
        <f t="shared" si="18"/>
        <v/>
      </c>
      <c r="V215" s="34" t="str">
        <f t="shared" si="19"/>
        <v/>
      </c>
      <c r="X215" s="35" t="str">
        <f t="shared" si="16"/>
        <v/>
      </c>
    </row>
    <row r="216" spans="20:24">
      <c r="T216" s="20" t="str">
        <f t="shared" si="17"/>
        <v/>
      </c>
      <c r="U216" s="20" t="str">
        <f t="shared" si="18"/>
        <v/>
      </c>
      <c r="V216" s="34" t="str">
        <f t="shared" si="19"/>
        <v/>
      </c>
      <c r="X216" s="35" t="str">
        <f t="shared" si="16"/>
        <v/>
      </c>
    </row>
    <row r="217" spans="20:24">
      <c r="T217" s="20" t="str">
        <f t="shared" si="17"/>
        <v/>
      </c>
      <c r="U217" s="20" t="str">
        <f t="shared" si="18"/>
        <v/>
      </c>
      <c r="V217" s="34" t="str">
        <f t="shared" si="19"/>
        <v/>
      </c>
      <c r="X217" s="35" t="str">
        <f t="shared" si="16"/>
        <v/>
      </c>
    </row>
    <row r="218" spans="20:24">
      <c r="T218" s="20" t="str">
        <f t="shared" si="17"/>
        <v/>
      </c>
      <c r="U218" s="20" t="str">
        <f t="shared" si="18"/>
        <v/>
      </c>
      <c r="V218" s="34" t="str">
        <f t="shared" si="19"/>
        <v/>
      </c>
      <c r="X218" s="35" t="str">
        <f t="shared" si="16"/>
        <v/>
      </c>
    </row>
    <row r="219" spans="20:24">
      <c r="T219" s="20" t="str">
        <f t="shared" si="17"/>
        <v/>
      </c>
      <c r="U219" s="20" t="str">
        <f t="shared" si="18"/>
        <v/>
      </c>
      <c r="V219" s="34" t="str">
        <f t="shared" si="19"/>
        <v/>
      </c>
      <c r="X219" s="35" t="str">
        <f t="shared" ref="X219:X250" si="20">IF(W219&lt;&gt;"",F219 - (SUM(G219:S219)),"")</f>
        <v/>
      </c>
    </row>
    <row r="220" spans="20:24">
      <c r="T220" s="20" t="str">
        <f t="shared" si="17"/>
        <v/>
      </c>
      <c r="U220" s="20" t="str">
        <f t="shared" si="18"/>
        <v/>
      </c>
      <c r="V220" s="34" t="str">
        <f t="shared" si="19"/>
        <v/>
      </c>
      <c r="X220" s="35" t="str">
        <f t="shared" si="20"/>
        <v/>
      </c>
    </row>
    <row r="221" spans="20:24">
      <c r="T221" s="20" t="str">
        <f t="shared" si="17"/>
        <v/>
      </c>
      <c r="U221" s="20" t="str">
        <f t="shared" si="18"/>
        <v/>
      </c>
      <c r="V221" s="34" t="str">
        <f t="shared" si="19"/>
        <v/>
      </c>
      <c r="X221" s="35" t="str">
        <f t="shared" si="20"/>
        <v/>
      </c>
    </row>
    <row r="222" spans="20:24">
      <c r="T222" s="20" t="str">
        <f t="shared" si="17"/>
        <v/>
      </c>
      <c r="U222" s="20" t="str">
        <f t="shared" si="18"/>
        <v/>
      </c>
      <c r="V222" s="34" t="str">
        <f t="shared" si="19"/>
        <v/>
      </c>
      <c r="X222" s="35" t="str">
        <f t="shared" si="20"/>
        <v/>
      </c>
    </row>
    <row r="223" spans="20:24">
      <c r="T223" s="20" t="str">
        <f t="shared" si="17"/>
        <v/>
      </c>
      <c r="U223" s="20" t="str">
        <f t="shared" si="18"/>
        <v/>
      </c>
      <c r="V223" s="34" t="str">
        <f t="shared" si="19"/>
        <v/>
      </c>
      <c r="X223" s="35" t="str">
        <f t="shared" si="20"/>
        <v/>
      </c>
    </row>
    <row r="224" spans="20:24">
      <c r="T224" s="20" t="str">
        <f t="shared" si="17"/>
        <v/>
      </c>
      <c r="U224" s="20" t="str">
        <f t="shared" si="18"/>
        <v/>
      </c>
      <c r="V224" s="34" t="str">
        <f t="shared" si="19"/>
        <v/>
      </c>
      <c r="X224" s="35" t="str">
        <f t="shared" si="20"/>
        <v/>
      </c>
    </row>
    <row r="225" spans="20:24">
      <c r="T225" s="20" t="str">
        <f t="shared" si="17"/>
        <v/>
      </c>
      <c r="U225" s="20" t="str">
        <f t="shared" si="18"/>
        <v/>
      </c>
      <c r="V225" s="34" t="str">
        <f t="shared" si="19"/>
        <v/>
      </c>
      <c r="X225" s="35" t="str">
        <f t="shared" si="20"/>
        <v/>
      </c>
    </row>
    <row r="226" spans="20:24">
      <c r="T226" s="20" t="str">
        <f t="shared" si="17"/>
        <v/>
      </c>
      <c r="U226" s="20" t="str">
        <f t="shared" si="18"/>
        <v/>
      </c>
      <c r="V226" s="34" t="str">
        <f t="shared" si="19"/>
        <v/>
      </c>
      <c r="X226" s="35" t="str">
        <f t="shared" si="20"/>
        <v/>
      </c>
    </row>
    <row r="227" spans="20:24">
      <c r="T227" s="20" t="str">
        <f t="shared" si="17"/>
        <v/>
      </c>
      <c r="U227" s="20" t="str">
        <f t="shared" si="18"/>
        <v/>
      </c>
      <c r="V227" s="34" t="str">
        <f t="shared" si="19"/>
        <v/>
      </c>
      <c r="X227" s="35" t="str">
        <f t="shared" si="20"/>
        <v/>
      </c>
    </row>
    <row r="228" spans="20:24">
      <c r="T228" s="20" t="str">
        <f t="shared" si="17"/>
        <v/>
      </c>
      <c r="U228" s="20" t="str">
        <f t="shared" si="18"/>
        <v/>
      </c>
      <c r="V228" s="34" t="str">
        <f t="shared" si="19"/>
        <v/>
      </c>
      <c r="X228" s="35" t="str">
        <f t="shared" si="20"/>
        <v/>
      </c>
    </row>
    <row r="229" spans="20:24">
      <c r="T229" s="20" t="str">
        <f t="shared" si="17"/>
        <v/>
      </c>
      <c r="U229" s="20" t="str">
        <f t="shared" si="18"/>
        <v/>
      </c>
      <c r="V229" s="34" t="str">
        <f t="shared" si="19"/>
        <v/>
      </c>
      <c r="X229" s="35" t="str">
        <f t="shared" si="20"/>
        <v/>
      </c>
    </row>
    <row r="230" spans="20:24">
      <c r="T230" s="20" t="str">
        <f t="shared" si="17"/>
        <v/>
      </c>
      <c r="U230" s="20" t="str">
        <f t="shared" si="18"/>
        <v/>
      </c>
      <c r="V230" s="34" t="str">
        <f t="shared" si="19"/>
        <v/>
      </c>
      <c r="X230" s="35" t="str">
        <f t="shared" si="20"/>
        <v/>
      </c>
    </row>
    <row r="231" spans="20:24">
      <c r="T231" s="20" t="str">
        <f t="shared" si="17"/>
        <v/>
      </c>
      <c r="U231" s="20" t="str">
        <f t="shared" si="18"/>
        <v/>
      </c>
      <c r="V231" s="34" t="str">
        <f t="shared" si="19"/>
        <v/>
      </c>
      <c r="X231" s="35" t="str">
        <f t="shared" si="20"/>
        <v/>
      </c>
    </row>
    <row r="232" spans="20:24">
      <c r="T232" s="20" t="str">
        <f t="shared" si="17"/>
        <v/>
      </c>
      <c r="U232" s="20" t="str">
        <f t="shared" si="18"/>
        <v/>
      </c>
      <c r="V232" s="34" t="str">
        <f t="shared" si="19"/>
        <v/>
      </c>
      <c r="X232" s="35" t="str">
        <f t="shared" si="20"/>
        <v/>
      </c>
    </row>
    <row r="233" spans="20:24">
      <c r="T233" s="20" t="str">
        <f t="shared" si="17"/>
        <v/>
      </c>
      <c r="U233" s="20" t="str">
        <f t="shared" si="18"/>
        <v/>
      </c>
      <c r="V233" s="34" t="str">
        <f t="shared" si="19"/>
        <v/>
      </c>
      <c r="X233" s="35" t="str">
        <f t="shared" si="20"/>
        <v/>
      </c>
    </row>
    <row r="234" spans="20:24">
      <c r="T234" s="20" t="str">
        <f t="shared" si="17"/>
        <v/>
      </c>
      <c r="U234" s="20" t="str">
        <f t="shared" si="18"/>
        <v/>
      </c>
      <c r="V234" s="34" t="str">
        <f t="shared" si="19"/>
        <v/>
      </c>
      <c r="X234" s="35" t="str">
        <f t="shared" si="20"/>
        <v/>
      </c>
    </row>
    <row r="235" spans="20:24">
      <c r="T235" s="20" t="str">
        <f t="shared" si="17"/>
        <v/>
      </c>
      <c r="U235" s="20" t="str">
        <f t="shared" si="18"/>
        <v/>
      </c>
      <c r="V235" s="34" t="str">
        <f t="shared" si="19"/>
        <v/>
      </c>
      <c r="X235" s="35" t="str">
        <f t="shared" si="20"/>
        <v/>
      </c>
    </row>
    <row r="236" spans="20:24">
      <c r="T236" s="20" t="str">
        <f t="shared" si="17"/>
        <v/>
      </c>
      <c r="U236" s="20" t="str">
        <f t="shared" si="18"/>
        <v/>
      </c>
      <c r="V236" s="34" t="str">
        <f t="shared" si="19"/>
        <v/>
      </c>
      <c r="X236" s="35" t="str">
        <f t="shared" si="20"/>
        <v/>
      </c>
    </row>
    <row r="237" spans="20:24">
      <c r="T237" s="20" t="str">
        <f t="shared" si="17"/>
        <v/>
      </c>
      <c r="U237" s="20" t="str">
        <f t="shared" si="18"/>
        <v/>
      </c>
      <c r="V237" s="34" t="str">
        <f t="shared" si="19"/>
        <v/>
      </c>
      <c r="X237" s="35" t="str">
        <f t="shared" si="20"/>
        <v/>
      </c>
    </row>
    <row r="238" spans="20:24">
      <c r="T238" s="20" t="str">
        <f t="shared" si="17"/>
        <v/>
      </c>
      <c r="U238" s="20" t="str">
        <f t="shared" si="18"/>
        <v/>
      </c>
      <c r="V238" s="34" t="str">
        <f t="shared" si="19"/>
        <v/>
      </c>
      <c r="X238" s="35" t="str">
        <f t="shared" si="20"/>
        <v/>
      </c>
    </row>
    <row r="239" spans="20:24">
      <c r="T239" s="20" t="str">
        <f t="shared" si="17"/>
        <v/>
      </c>
      <c r="U239" s="20" t="str">
        <f t="shared" si="18"/>
        <v/>
      </c>
      <c r="V239" s="34" t="str">
        <f t="shared" si="19"/>
        <v/>
      </c>
      <c r="X239" s="35" t="str">
        <f t="shared" si="20"/>
        <v/>
      </c>
    </row>
    <row r="240" spans="20:24">
      <c r="T240" s="20" t="str">
        <f t="shared" si="17"/>
        <v/>
      </c>
      <c r="U240" s="20" t="str">
        <f t="shared" si="18"/>
        <v/>
      </c>
      <c r="V240" s="34" t="str">
        <f t="shared" si="19"/>
        <v/>
      </c>
      <c r="X240" s="35" t="str">
        <f t="shared" si="20"/>
        <v/>
      </c>
    </row>
    <row r="241" spans="20:24">
      <c r="T241" s="20" t="str">
        <f t="shared" si="17"/>
        <v/>
      </c>
      <c r="U241" s="20" t="str">
        <f t="shared" si="18"/>
        <v/>
      </c>
      <c r="V241" s="34" t="str">
        <f t="shared" si="19"/>
        <v/>
      </c>
      <c r="X241" s="35" t="str">
        <f t="shared" si="20"/>
        <v/>
      </c>
    </row>
    <row r="242" spans="20:24">
      <c r="T242" s="20" t="str">
        <f t="shared" si="17"/>
        <v/>
      </c>
      <c r="U242" s="20" t="str">
        <f t="shared" si="18"/>
        <v/>
      </c>
      <c r="V242" s="34" t="str">
        <f t="shared" si="19"/>
        <v/>
      </c>
      <c r="X242" s="35" t="str">
        <f t="shared" si="20"/>
        <v/>
      </c>
    </row>
    <row r="243" spans="20:24">
      <c r="T243" s="20" t="str">
        <f t="shared" si="17"/>
        <v/>
      </c>
      <c r="U243" s="20" t="str">
        <f t="shared" si="18"/>
        <v/>
      </c>
      <c r="V243" s="34" t="str">
        <f t="shared" si="19"/>
        <v/>
      </c>
      <c r="X243" s="35" t="str">
        <f t="shared" si="20"/>
        <v/>
      </c>
    </row>
    <row r="244" spans="20:24">
      <c r="T244" s="20" t="str">
        <f t="shared" si="17"/>
        <v/>
      </c>
      <c r="U244" s="20" t="str">
        <f t="shared" si="18"/>
        <v/>
      </c>
      <c r="V244" s="34" t="str">
        <f t="shared" si="19"/>
        <v/>
      </c>
      <c r="X244" s="35" t="str">
        <f t="shared" si="20"/>
        <v/>
      </c>
    </row>
    <row r="245" spans="20:24">
      <c r="T245" s="20" t="str">
        <f t="shared" si="17"/>
        <v/>
      </c>
      <c r="U245" s="20" t="str">
        <f t="shared" si="18"/>
        <v/>
      </c>
      <c r="V245" s="34" t="str">
        <f t="shared" si="19"/>
        <v/>
      </c>
      <c r="X245" s="35" t="str">
        <f t="shared" si="20"/>
        <v/>
      </c>
    </row>
    <row r="246" spans="20:24">
      <c r="T246" s="20" t="str">
        <f t="shared" si="17"/>
        <v/>
      </c>
      <c r="U246" s="20" t="str">
        <f t="shared" si="18"/>
        <v/>
      </c>
      <c r="V246" s="34" t="str">
        <f t="shared" si="19"/>
        <v/>
      </c>
      <c r="X246" s="35" t="str">
        <f t="shared" si="20"/>
        <v/>
      </c>
    </row>
    <row r="247" spans="20:24">
      <c r="T247" s="20" t="str">
        <f t="shared" si="17"/>
        <v/>
      </c>
      <c r="U247" s="20" t="str">
        <f t="shared" si="18"/>
        <v/>
      </c>
      <c r="V247" s="34" t="str">
        <f t="shared" si="19"/>
        <v/>
      </c>
      <c r="X247" s="35" t="str">
        <f t="shared" si="20"/>
        <v/>
      </c>
    </row>
    <row r="248" spans="20:24">
      <c r="T248" s="20" t="str">
        <f t="shared" si="17"/>
        <v/>
      </c>
      <c r="U248" s="20" t="str">
        <f t="shared" si="18"/>
        <v/>
      </c>
      <c r="V248" s="34" t="str">
        <f t="shared" si="19"/>
        <v/>
      </c>
      <c r="X248" s="35" t="str">
        <f t="shared" si="20"/>
        <v/>
      </c>
    </row>
    <row r="249" spans="20:24">
      <c r="T249" s="20" t="str">
        <f t="shared" si="17"/>
        <v/>
      </c>
      <c r="U249" s="20" t="str">
        <f t="shared" si="18"/>
        <v/>
      </c>
      <c r="V249" s="34" t="str">
        <f t="shared" si="19"/>
        <v/>
      </c>
      <c r="X249" s="35" t="str">
        <f t="shared" si="20"/>
        <v/>
      </c>
    </row>
    <row r="250" spans="20:24">
      <c r="T250" s="20" t="str">
        <f t="shared" si="17"/>
        <v/>
      </c>
      <c r="U250" s="20" t="str">
        <f t="shared" si="18"/>
        <v/>
      </c>
      <c r="V250" s="34" t="str">
        <f t="shared" si="19"/>
        <v/>
      </c>
      <c r="X250" s="35" t="str">
        <f t="shared" si="20"/>
        <v/>
      </c>
    </row>
    <row r="251" spans="20:24">
      <c r="T251" s="20" t="str">
        <f t="shared" si="17"/>
        <v/>
      </c>
      <c r="U251" s="20" t="str">
        <f t="shared" si="18"/>
        <v/>
      </c>
      <c r="V251" s="34" t="str">
        <f t="shared" si="19"/>
        <v/>
      </c>
      <c r="X251" s="35" t="str">
        <f t="shared" ref="X251:X282" si="21">IF(W251&lt;&gt;"",F251 - (SUM(G251:S251)),"")</f>
        <v/>
      </c>
    </row>
    <row r="252" spans="20:24">
      <c r="T252" s="20" t="str">
        <f t="shared" si="17"/>
        <v/>
      </c>
      <c r="U252" s="20" t="str">
        <f t="shared" si="18"/>
        <v/>
      </c>
      <c r="V252" s="34" t="str">
        <f t="shared" si="19"/>
        <v/>
      </c>
      <c r="X252" s="35" t="str">
        <f t="shared" si="21"/>
        <v/>
      </c>
    </row>
    <row r="253" spans="20:24">
      <c r="T253" s="20" t="str">
        <f t="shared" si="17"/>
        <v/>
      </c>
      <c r="U253" s="20" t="str">
        <f t="shared" si="18"/>
        <v/>
      </c>
      <c r="V253" s="34" t="str">
        <f t="shared" si="19"/>
        <v/>
      </c>
      <c r="X253" s="35" t="str">
        <f t="shared" si="21"/>
        <v/>
      </c>
    </row>
    <row r="254" spans="20:24">
      <c r="T254" s="20" t="str">
        <f t="shared" si="17"/>
        <v/>
      </c>
      <c r="U254" s="20" t="str">
        <f t="shared" si="18"/>
        <v/>
      </c>
      <c r="V254" s="34" t="str">
        <f t="shared" si="19"/>
        <v/>
      </c>
      <c r="X254" s="35" t="str">
        <f t="shared" si="21"/>
        <v/>
      </c>
    </row>
    <row r="255" spans="20:24">
      <c r="T255" s="20" t="str">
        <f t="shared" si="17"/>
        <v/>
      </c>
      <c r="U255" s="20" t="str">
        <f t="shared" si="18"/>
        <v/>
      </c>
      <c r="V255" s="34" t="str">
        <f t="shared" si="19"/>
        <v/>
      </c>
      <c r="X255" s="35" t="str">
        <f t="shared" si="21"/>
        <v/>
      </c>
    </row>
    <row r="256" spans="20:24">
      <c r="T256" s="20" t="str">
        <f t="shared" si="17"/>
        <v/>
      </c>
      <c r="U256" s="20" t="str">
        <f t="shared" si="18"/>
        <v/>
      </c>
      <c r="V256" s="34" t="str">
        <f t="shared" si="19"/>
        <v/>
      </c>
      <c r="X256" s="35" t="str">
        <f t="shared" si="21"/>
        <v/>
      </c>
    </row>
    <row r="257" spans="20:24">
      <c r="T257" s="20" t="str">
        <f t="shared" si="17"/>
        <v/>
      </c>
      <c r="U257" s="20" t="str">
        <f t="shared" si="18"/>
        <v/>
      </c>
      <c r="V257" s="34" t="str">
        <f t="shared" si="19"/>
        <v/>
      </c>
      <c r="X257" s="35" t="str">
        <f t="shared" si="21"/>
        <v/>
      </c>
    </row>
    <row r="258" spans="20:24">
      <c r="T258" s="20" t="str">
        <f t="shared" si="17"/>
        <v/>
      </c>
      <c r="U258" s="20" t="str">
        <f t="shared" si="18"/>
        <v/>
      </c>
      <c r="V258" s="34" t="str">
        <f t="shared" si="19"/>
        <v/>
      </c>
      <c r="X258" s="35" t="str">
        <f t="shared" si="21"/>
        <v/>
      </c>
    </row>
    <row r="259" spans="20:24">
      <c r="T259" s="20" t="str">
        <f t="shared" si="17"/>
        <v/>
      </c>
      <c r="U259" s="20" t="str">
        <f t="shared" si="18"/>
        <v/>
      </c>
      <c r="V259" s="34" t="str">
        <f t="shared" si="19"/>
        <v/>
      </c>
      <c r="X259" s="35" t="str">
        <f t="shared" si="21"/>
        <v/>
      </c>
    </row>
    <row r="260" spans="20:24">
      <c r="T260" s="20" t="str">
        <f t="shared" ref="T260:T301" si="22">IF(AND(ISBLANK(E260),ISBLANK(F260),ISBLANK(G260),ISBLANK(H260),ISBLANK(I260),ISBLANK(J260),ISBLANK(K260), ISBLANK(L260), ISBLANK(M260), ISBLANK(N260), ISBLANK(O260), ISBLANK(P260), ISBLANK(Q260), ISBLANK(R260), ISBLANK(S260)),"",SUM(G260:S260))</f>
        <v/>
      </c>
      <c r="U260" s="20" t="str">
        <f t="shared" ref="U260:U300" si="23">IF(W260&lt;&gt;0,0,IF(AND(ISBLANK(E260),ISBLANK(F260),ISBLANK(G260),ISBLANK(H260),ISBLANK(I260),ISBLANK(J260),ISBLANK(K260), ISBLANK(L260), ISBLANK(M260), ISBLANK(N260), ISBLANK(O260), ISBLANK(P260), ISBLANK(Q260), ISBLANK(R260), ISBLANK(S260)),"", (F260+E260)-T260))</f>
        <v/>
      </c>
      <c r="V260" s="34" t="str">
        <f t="shared" ref="V260:V300" si="24">IF(AND(ISBLANK(E260),ISBLANK(F260), ISBLANK(G260), ISBLANK(H260), ISBLANK(I260), ISBLANK(J260), ISBLANK(K260), ISBLANK(L260), ISBLANK(M260),ISBLANK(N260), ISBLANK(O260), ISBLANK(P260), ISBLANK(Q260), ISBLANK(R260), ISBLANK(S260)), "",IFERROR(((F260+E260)-U260)/(F260+E260),""))</f>
        <v/>
      </c>
      <c r="X260" s="35" t="str">
        <f t="shared" si="21"/>
        <v/>
      </c>
    </row>
    <row r="261" spans="20:24">
      <c r="T261" s="20" t="str">
        <f t="shared" si="22"/>
        <v/>
      </c>
      <c r="U261" s="20" t="str">
        <f t="shared" si="23"/>
        <v/>
      </c>
      <c r="V261" s="34" t="str">
        <f t="shared" si="24"/>
        <v/>
      </c>
      <c r="X261" s="35" t="str">
        <f t="shared" si="21"/>
        <v/>
      </c>
    </row>
    <row r="262" spans="20:24">
      <c r="T262" s="20" t="str">
        <f t="shared" si="22"/>
        <v/>
      </c>
      <c r="U262" s="20" t="str">
        <f t="shared" si="23"/>
        <v/>
      </c>
      <c r="V262" s="34" t="str">
        <f t="shared" si="24"/>
        <v/>
      </c>
      <c r="X262" s="35" t="str">
        <f t="shared" si="21"/>
        <v/>
      </c>
    </row>
    <row r="263" spans="20:24">
      <c r="T263" s="20" t="str">
        <f t="shared" si="22"/>
        <v/>
      </c>
      <c r="U263" s="20" t="str">
        <f t="shared" si="23"/>
        <v/>
      </c>
      <c r="V263" s="34" t="str">
        <f t="shared" si="24"/>
        <v/>
      </c>
      <c r="X263" s="35" t="str">
        <f t="shared" si="21"/>
        <v/>
      </c>
    </row>
    <row r="264" spans="20:24">
      <c r="T264" s="20" t="str">
        <f t="shared" si="22"/>
        <v/>
      </c>
      <c r="U264" s="20" t="str">
        <f t="shared" si="23"/>
        <v/>
      </c>
      <c r="V264" s="34" t="str">
        <f t="shared" si="24"/>
        <v/>
      </c>
      <c r="X264" s="35" t="str">
        <f t="shared" si="21"/>
        <v/>
      </c>
    </row>
    <row r="265" spans="20:24">
      <c r="T265" s="20" t="str">
        <f t="shared" si="22"/>
        <v/>
      </c>
      <c r="U265" s="20" t="str">
        <f t="shared" si="23"/>
        <v/>
      </c>
      <c r="V265" s="34" t="str">
        <f t="shared" si="24"/>
        <v/>
      </c>
      <c r="X265" s="35" t="str">
        <f t="shared" si="21"/>
        <v/>
      </c>
    </row>
    <row r="266" spans="20:24">
      <c r="T266" s="20" t="str">
        <f t="shared" si="22"/>
        <v/>
      </c>
      <c r="U266" s="20" t="str">
        <f t="shared" si="23"/>
        <v/>
      </c>
      <c r="V266" s="34" t="str">
        <f t="shared" si="24"/>
        <v/>
      </c>
      <c r="X266" s="35" t="str">
        <f t="shared" si="21"/>
        <v/>
      </c>
    </row>
    <row r="267" spans="20:24">
      <c r="T267" s="20" t="str">
        <f t="shared" si="22"/>
        <v/>
      </c>
      <c r="U267" s="20" t="str">
        <f t="shared" si="23"/>
        <v/>
      </c>
      <c r="V267" s="34" t="str">
        <f t="shared" si="24"/>
        <v/>
      </c>
      <c r="X267" s="35" t="str">
        <f t="shared" si="21"/>
        <v/>
      </c>
    </row>
    <row r="268" spans="20:24">
      <c r="T268" s="20" t="str">
        <f t="shared" si="22"/>
        <v/>
      </c>
      <c r="U268" s="20" t="str">
        <f t="shared" si="23"/>
        <v/>
      </c>
      <c r="V268" s="34" t="str">
        <f t="shared" si="24"/>
        <v/>
      </c>
      <c r="X268" s="35" t="str">
        <f t="shared" si="21"/>
        <v/>
      </c>
    </row>
    <row r="269" spans="20:24">
      <c r="T269" s="20" t="str">
        <f t="shared" si="22"/>
        <v/>
      </c>
      <c r="U269" s="20" t="str">
        <f t="shared" si="23"/>
        <v/>
      </c>
      <c r="V269" s="34" t="str">
        <f t="shared" si="24"/>
        <v/>
      </c>
      <c r="X269" s="35" t="str">
        <f t="shared" si="21"/>
        <v/>
      </c>
    </row>
    <row r="270" spans="20:24">
      <c r="T270" s="20" t="str">
        <f t="shared" si="22"/>
        <v/>
      </c>
      <c r="U270" s="20" t="str">
        <f t="shared" si="23"/>
        <v/>
      </c>
      <c r="V270" s="34" t="str">
        <f t="shared" si="24"/>
        <v/>
      </c>
      <c r="X270" s="35" t="str">
        <f t="shared" si="21"/>
        <v/>
      </c>
    </row>
    <row r="271" spans="20:24">
      <c r="T271" s="20" t="str">
        <f t="shared" si="22"/>
        <v/>
      </c>
      <c r="U271" s="20" t="str">
        <f t="shared" si="23"/>
        <v/>
      </c>
      <c r="V271" s="34" t="str">
        <f t="shared" si="24"/>
        <v/>
      </c>
      <c r="X271" s="35" t="str">
        <f t="shared" si="21"/>
        <v/>
      </c>
    </row>
    <row r="272" spans="20:24">
      <c r="T272" s="20" t="str">
        <f t="shared" si="22"/>
        <v/>
      </c>
      <c r="U272" s="20" t="str">
        <f t="shared" si="23"/>
        <v/>
      </c>
      <c r="V272" s="34" t="str">
        <f t="shared" si="24"/>
        <v/>
      </c>
      <c r="X272" s="35" t="str">
        <f t="shared" si="21"/>
        <v/>
      </c>
    </row>
    <row r="273" spans="20:24">
      <c r="T273" s="20" t="str">
        <f t="shared" si="22"/>
        <v/>
      </c>
      <c r="U273" s="20" t="str">
        <f t="shared" si="23"/>
        <v/>
      </c>
      <c r="V273" s="34" t="str">
        <f t="shared" si="24"/>
        <v/>
      </c>
      <c r="X273" s="35" t="str">
        <f t="shared" si="21"/>
        <v/>
      </c>
    </row>
    <row r="274" spans="20:24">
      <c r="T274" s="20" t="str">
        <f t="shared" si="22"/>
        <v/>
      </c>
      <c r="U274" s="20" t="str">
        <f t="shared" si="23"/>
        <v/>
      </c>
      <c r="V274" s="34" t="str">
        <f t="shared" si="24"/>
        <v/>
      </c>
      <c r="X274" s="35" t="str">
        <f t="shared" si="21"/>
        <v/>
      </c>
    </row>
    <row r="275" spans="20:24">
      <c r="T275" s="20" t="str">
        <f t="shared" si="22"/>
        <v/>
      </c>
      <c r="U275" s="20" t="str">
        <f t="shared" si="23"/>
        <v/>
      </c>
      <c r="V275" s="34" t="str">
        <f t="shared" si="24"/>
        <v/>
      </c>
      <c r="X275" s="35" t="str">
        <f t="shared" si="21"/>
        <v/>
      </c>
    </row>
    <row r="276" spans="20:24">
      <c r="T276" s="20" t="str">
        <f t="shared" si="22"/>
        <v/>
      </c>
      <c r="U276" s="20" t="str">
        <f t="shared" si="23"/>
        <v/>
      </c>
      <c r="V276" s="34" t="str">
        <f t="shared" si="24"/>
        <v/>
      </c>
      <c r="X276" s="35" t="str">
        <f t="shared" si="21"/>
        <v/>
      </c>
    </row>
    <row r="277" spans="20:24">
      <c r="T277" s="20" t="str">
        <f t="shared" si="22"/>
        <v/>
      </c>
      <c r="U277" s="20" t="str">
        <f t="shared" si="23"/>
        <v/>
      </c>
      <c r="V277" s="34" t="str">
        <f t="shared" si="24"/>
        <v/>
      </c>
      <c r="X277" s="35" t="str">
        <f t="shared" si="21"/>
        <v/>
      </c>
    </row>
    <row r="278" spans="20:24">
      <c r="T278" s="20" t="str">
        <f t="shared" si="22"/>
        <v/>
      </c>
      <c r="U278" s="20" t="str">
        <f t="shared" si="23"/>
        <v/>
      </c>
      <c r="V278" s="34" t="str">
        <f t="shared" si="24"/>
        <v/>
      </c>
      <c r="X278" s="35" t="str">
        <f t="shared" si="21"/>
        <v/>
      </c>
    </row>
    <row r="279" spans="20:24">
      <c r="T279" s="20" t="str">
        <f t="shared" si="22"/>
        <v/>
      </c>
      <c r="U279" s="20" t="str">
        <f t="shared" si="23"/>
        <v/>
      </c>
      <c r="V279" s="34" t="str">
        <f t="shared" si="24"/>
        <v/>
      </c>
      <c r="X279" s="35" t="str">
        <f t="shared" si="21"/>
        <v/>
      </c>
    </row>
    <row r="280" spans="20:24">
      <c r="T280" s="20" t="str">
        <f t="shared" si="22"/>
        <v/>
      </c>
      <c r="U280" s="20" t="str">
        <f t="shared" si="23"/>
        <v/>
      </c>
      <c r="V280" s="34" t="str">
        <f t="shared" si="24"/>
        <v/>
      </c>
      <c r="X280" s="35" t="str">
        <f t="shared" si="21"/>
        <v/>
      </c>
    </row>
    <row r="281" spans="20:24">
      <c r="T281" s="20" t="str">
        <f t="shared" si="22"/>
        <v/>
      </c>
      <c r="U281" s="20" t="str">
        <f t="shared" si="23"/>
        <v/>
      </c>
      <c r="V281" s="34" t="str">
        <f t="shared" si="24"/>
        <v/>
      </c>
      <c r="X281" s="35" t="str">
        <f t="shared" si="21"/>
        <v/>
      </c>
    </row>
    <row r="282" spans="20:24">
      <c r="T282" s="20" t="str">
        <f t="shared" si="22"/>
        <v/>
      </c>
      <c r="U282" s="20" t="str">
        <f t="shared" si="23"/>
        <v/>
      </c>
      <c r="V282" s="34" t="str">
        <f t="shared" si="24"/>
        <v/>
      </c>
      <c r="X282" s="35" t="str">
        <f t="shared" si="21"/>
        <v/>
      </c>
    </row>
    <row r="283" spans="20:24">
      <c r="T283" s="20" t="str">
        <f t="shared" si="22"/>
        <v/>
      </c>
      <c r="U283" s="20" t="str">
        <f t="shared" si="23"/>
        <v/>
      </c>
      <c r="V283" s="34" t="str">
        <f t="shared" si="24"/>
        <v/>
      </c>
      <c r="X283" s="35" t="str">
        <f t="shared" ref="X283:X300" si="25">IF(W283&lt;&gt;"",F283 - (SUM(G283:S283)),"")</f>
        <v/>
      </c>
    </row>
    <row r="284" spans="20:24">
      <c r="T284" s="20" t="str">
        <f t="shared" si="22"/>
        <v/>
      </c>
      <c r="U284" s="20" t="str">
        <f t="shared" si="23"/>
        <v/>
      </c>
      <c r="V284" s="34" t="str">
        <f t="shared" si="24"/>
        <v/>
      </c>
      <c r="X284" s="35" t="str">
        <f t="shared" si="25"/>
        <v/>
      </c>
    </row>
    <row r="285" spans="20:24">
      <c r="T285" s="20" t="str">
        <f t="shared" si="22"/>
        <v/>
      </c>
      <c r="U285" s="20" t="str">
        <f t="shared" si="23"/>
        <v/>
      </c>
      <c r="V285" s="34" t="str">
        <f t="shared" si="24"/>
        <v/>
      </c>
      <c r="X285" s="35" t="str">
        <f t="shared" si="25"/>
        <v/>
      </c>
    </row>
    <row r="286" spans="20:24">
      <c r="T286" s="20" t="str">
        <f t="shared" si="22"/>
        <v/>
      </c>
      <c r="U286" s="20" t="str">
        <f t="shared" si="23"/>
        <v/>
      </c>
      <c r="V286" s="34" t="str">
        <f t="shared" si="24"/>
        <v/>
      </c>
      <c r="X286" s="35" t="str">
        <f t="shared" si="25"/>
        <v/>
      </c>
    </row>
    <row r="287" spans="20:24">
      <c r="T287" s="20" t="str">
        <f t="shared" si="22"/>
        <v/>
      </c>
      <c r="U287" s="20" t="str">
        <f t="shared" si="23"/>
        <v/>
      </c>
      <c r="V287" s="34" t="str">
        <f t="shared" si="24"/>
        <v/>
      </c>
      <c r="X287" s="35" t="str">
        <f t="shared" si="25"/>
        <v/>
      </c>
    </row>
    <row r="288" spans="20:24">
      <c r="T288" s="20" t="str">
        <f t="shared" si="22"/>
        <v/>
      </c>
      <c r="U288" s="20" t="str">
        <f t="shared" si="23"/>
        <v/>
      </c>
      <c r="V288" s="34" t="str">
        <f t="shared" si="24"/>
        <v/>
      </c>
      <c r="X288" s="35" t="str">
        <f t="shared" si="25"/>
        <v/>
      </c>
    </row>
    <row r="289" spans="20:24">
      <c r="T289" s="20" t="str">
        <f t="shared" si="22"/>
        <v/>
      </c>
      <c r="U289" s="20" t="str">
        <f t="shared" si="23"/>
        <v/>
      </c>
      <c r="V289" s="34" t="str">
        <f t="shared" si="24"/>
        <v/>
      </c>
      <c r="X289" s="35" t="str">
        <f t="shared" si="25"/>
        <v/>
      </c>
    </row>
    <row r="290" spans="20:24">
      <c r="T290" s="20" t="str">
        <f t="shared" si="22"/>
        <v/>
      </c>
      <c r="U290" s="20" t="str">
        <f t="shared" si="23"/>
        <v/>
      </c>
      <c r="V290" s="34" t="str">
        <f t="shared" si="24"/>
        <v/>
      </c>
      <c r="X290" s="35" t="str">
        <f t="shared" si="25"/>
        <v/>
      </c>
    </row>
    <row r="291" spans="20:24">
      <c r="T291" s="20" t="str">
        <f t="shared" si="22"/>
        <v/>
      </c>
      <c r="U291" s="20" t="str">
        <f t="shared" si="23"/>
        <v/>
      </c>
      <c r="V291" s="34" t="str">
        <f t="shared" si="24"/>
        <v/>
      </c>
      <c r="X291" s="35" t="str">
        <f t="shared" si="25"/>
        <v/>
      </c>
    </row>
    <row r="292" spans="20:24">
      <c r="T292" s="20" t="str">
        <f t="shared" si="22"/>
        <v/>
      </c>
      <c r="U292" s="20" t="str">
        <f t="shared" si="23"/>
        <v/>
      </c>
      <c r="V292" s="34" t="str">
        <f t="shared" si="24"/>
        <v/>
      </c>
      <c r="X292" s="35" t="str">
        <f t="shared" si="25"/>
        <v/>
      </c>
    </row>
    <row r="293" spans="20:24">
      <c r="T293" s="20" t="str">
        <f t="shared" si="22"/>
        <v/>
      </c>
      <c r="U293" s="20" t="str">
        <f t="shared" si="23"/>
        <v/>
      </c>
      <c r="V293" s="34" t="str">
        <f t="shared" si="24"/>
        <v/>
      </c>
      <c r="X293" s="35" t="str">
        <f t="shared" si="25"/>
        <v/>
      </c>
    </row>
    <row r="294" spans="20:24">
      <c r="T294" s="20" t="str">
        <f t="shared" si="22"/>
        <v/>
      </c>
      <c r="U294" s="20" t="str">
        <f t="shared" si="23"/>
        <v/>
      </c>
      <c r="V294" s="34" t="str">
        <f t="shared" si="24"/>
        <v/>
      </c>
      <c r="X294" s="35" t="str">
        <f t="shared" si="25"/>
        <v/>
      </c>
    </row>
    <row r="295" spans="20:24">
      <c r="T295" s="20" t="str">
        <f t="shared" si="22"/>
        <v/>
      </c>
      <c r="U295" s="20" t="str">
        <f t="shared" si="23"/>
        <v/>
      </c>
      <c r="V295" s="34" t="str">
        <f t="shared" si="24"/>
        <v/>
      </c>
      <c r="X295" s="35" t="str">
        <f t="shared" si="25"/>
        <v/>
      </c>
    </row>
    <row r="296" spans="20:24">
      <c r="T296" s="20" t="str">
        <f t="shared" si="22"/>
        <v/>
      </c>
      <c r="U296" s="20" t="str">
        <f t="shared" si="23"/>
        <v/>
      </c>
      <c r="V296" s="34" t="str">
        <f t="shared" si="24"/>
        <v/>
      </c>
      <c r="X296" s="35" t="str">
        <f t="shared" si="25"/>
        <v/>
      </c>
    </row>
    <row r="297" spans="20:24">
      <c r="T297" s="20" t="str">
        <f t="shared" si="22"/>
        <v/>
      </c>
      <c r="U297" s="20" t="str">
        <f t="shared" si="23"/>
        <v/>
      </c>
      <c r="V297" s="34" t="str">
        <f t="shared" si="24"/>
        <v/>
      </c>
      <c r="X297" s="35" t="str">
        <f t="shared" si="25"/>
        <v/>
      </c>
    </row>
    <row r="298" spans="20:24">
      <c r="T298" s="20" t="str">
        <f t="shared" si="22"/>
        <v/>
      </c>
      <c r="U298" s="20" t="str">
        <f t="shared" si="23"/>
        <v/>
      </c>
      <c r="V298" s="34" t="str">
        <f t="shared" si="24"/>
        <v/>
      </c>
      <c r="X298" s="35" t="str">
        <f t="shared" si="25"/>
        <v/>
      </c>
    </row>
    <row r="299" spans="20:24">
      <c r="T299" s="20" t="str">
        <f t="shared" si="22"/>
        <v/>
      </c>
      <c r="U299" s="20" t="str">
        <f t="shared" si="23"/>
        <v/>
      </c>
      <c r="V299" s="34" t="str">
        <f t="shared" si="24"/>
        <v/>
      </c>
      <c r="X299" s="35" t="str">
        <f t="shared" si="25"/>
        <v/>
      </c>
    </row>
    <row r="300" spans="20:24">
      <c r="T300" s="20" t="str">
        <f t="shared" si="22"/>
        <v/>
      </c>
      <c r="U300" s="20" t="str">
        <f t="shared" si="23"/>
        <v/>
      </c>
      <c r="V300" s="34" t="str">
        <f t="shared" si="24"/>
        <v/>
      </c>
      <c r="X300" s="35" t="str">
        <f t="shared" si="25"/>
        <v/>
      </c>
    </row>
    <row r="301" spans="20:24">
      <c r="T301" s="20" t="str">
        <f t="shared" si="22"/>
        <v/>
      </c>
    </row>
  </sheetData>
  <sheetProtection sheet="1" formatColumns="0" formatRows="0" insertHyperlinks="0" sort="0" autoFilter="0" pivotTables="0"/>
  <protectedRanges>
    <protectedRange sqref="A1:B1048576 C1:C42 C44:C1048576 D1:G1048576 H137:H1048576 H1:H51 H53:H109 I159:I1048576 I1:L107 P8:P1048576 O73:O128 N70:N128 M1:M128 J108:L128 J129:O1048576 I109:I157 H111:H127 H129:H135 Q1:X1048576 P1:P6 N1:O69" name="AllowSortRange"/>
  </protectedRanges>
  <autoFilter ref="A3:X301">
    <sortState ref="A4:X301">
      <sortCondition ref="A3:A301"/>
    </sortState>
  </autoFilter>
  <mergeCells count="1">
    <mergeCell ref="A1:X1"/>
  </mergeCells>
  <conditionalFormatting sqref="C44">
    <cfRule type="expression" dxfId="35" priority="52" stopIfTrue="1">
      <formula>$W43&lt;&gt;""</formula>
    </cfRule>
    <cfRule type="expression" dxfId="34" priority="53" stopIfTrue="1">
      <formula>AND($B43="", $A43&lt;&gt;"")</formula>
    </cfRule>
    <cfRule type="expression" dxfId="33" priority="54" stopIfTrue="1">
      <formula>$U43&lt;0</formula>
    </cfRule>
    <cfRule type="expression" dxfId="32" priority="55">
      <formula>AND($U43&gt;0, $U43&lt;&gt;"")</formula>
    </cfRule>
    <cfRule type="expression" dxfId="31" priority="56">
      <formula>AND($U43=0, $U43&lt;&gt;"")</formula>
    </cfRule>
  </conditionalFormatting>
  <conditionalFormatting sqref="H4:H135">
    <cfRule type="expression" dxfId="30" priority="1" stopIfTrue="1">
      <formula>$W4&lt;&gt;""</formula>
    </cfRule>
    <cfRule type="expression" dxfId="29" priority="2" stopIfTrue="1">
      <formula>AND($B4="", $A4&lt;&gt;"")</formula>
    </cfRule>
    <cfRule type="expression" dxfId="28" priority="3" stopIfTrue="1">
      <formula>$U4&lt;0</formula>
    </cfRule>
    <cfRule type="expression" dxfId="27" priority="4">
      <formula>AND($U4&gt;0, $U4&lt;&gt;"")</formula>
    </cfRule>
    <cfRule type="expression" dxfId="26" priority="5">
      <formula>AND($U4=0, $U4&lt;&gt;"")</formula>
    </cfRule>
  </conditionalFormatting>
  <conditionalFormatting sqref="H140">
    <cfRule type="expression" dxfId="25" priority="82" stopIfTrue="1">
      <formula>$W136&lt;&gt;""</formula>
    </cfRule>
    <cfRule type="expression" dxfId="24" priority="83" stopIfTrue="1">
      <formula>AND($B136="", $A136&lt;&gt;"")</formula>
    </cfRule>
    <cfRule type="expression" dxfId="23" priority="84" stopIfTrue="1">
      <formula>$U136&lt;0</formula>
    </cfRule>
    <cfRule type="expression" dxfId="22" priority="85">
      <formula>AND($U136&gt;0, $U136&lt;&gt;"")</formula>
    </cfRule>
    <cfRule type="expression" dxfId="21" priority="86">
      <formula>AND($U136=0, $U136&lt;&gt;"")</formula>
    </cfRule>
  </conditionalFormatting>
  <conditionalFormatting sqref="I4:O1048576">
    <cfRule type="expression" dxfId="20" priority="6" stopIfTrue="1">
      <formula>$W4&lt;&gt;""</formula>
    </cfRule>
    <cfRule type="expression" dxfId="19" priority="7" stopIfTrue="1">
      <formula>AND($B4="", $A4&lt;&gt;"")</formula>
    </cfRule>
    <cfRule type="expression" dxfId="18" priority="8" stopIfTrue="1">
      <formula>$U4&lt;0</formula>
    </cfRule>
    <cfRule type="expression" dxfId="17" priority="9">
      <formula>AND($U4&gt;0, $U4&lt;&gt;"")</formula>
    </cfRule>
    <cfRule type="expression" dxfId="16" priority="10">
      <formula>AND($U4=0, $U4&lt;&gt;"")</formula>
    </cfRule>
  </conditionalFormatting>
  <conditionalFormatting sqref="P4:P6 C4:C42 A4:B1048576 D4:G1048576 Q4:U1048576 P8:P1048576 C45:C1048576 H137:H139 H141:H1048576">
    <cfRule type="expression" dxfId="15" priority="32" stopIfTrue="1">
      <formula>$W4&lt;&gt;""</formula>
    </cfRule>
    <cfRule type="expression" dxfId="14" priority="33" stopIfTrue="1">
      <formula>AND($B4="", $A4&lt;&gt;"")</formula>
    </cfRule>
    <cfRule type="expression" dxfId="13" priority="34" stopIfTrue="1">
      <formula>$U4&lt;0</formula>
    </cfRule>
    <cfRule type="expression" dxfId="12" priority="35">
      <formula>AND($U4&gt;0, $U4&lt;&gt;"")</formula>
    </cfRule>
    <cfRule type="expression" dxfId="11" priority="36">
      <formula>AND($U4=0, $U4&lt;&gt;"")</formula>
    </cfRule>
  </conditionalFormatting>
  <conditionalFormatting sqref="V2:V1048576">
    <cfRule type="dataBar" priority="31">
      <dataBar>
        <cfvo type="num" val="0"/>
        <cfvo type="num" val="1"/>
        <color rgb="FFF79646"/>
      </dataBar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XFC301"/>
  <sheetViews>
    <sheetView zoomScale="80" zoomScaleNormal="80" workbookViewId="0">
      <pane ySplit="3" topLeftCell="A93" activePane="bottomLeft" state="frozen"/>
      <selection activeCell="F9" activeCellId="1" sqref="H5 F9"/>
      <selection pane="bottomLeft" activeCell="F38" sqref="F38"/>
    </sheetView>
  </sheetViews>
  <sheetFormatPr defaultColWidth="13" defaultRowHeight="17.25"/>
  <cols>
    <col min="1" max="1" width="35.140625" style="36" customWidth="1"/>
    <col min="2" max="2" width="7.7109375" style="37" customWidth="1"/>
    <col min="3" max="3" width="8.7109375" style="38" customWidth="1"/>
    <col min="4" max="4" width="10.7109375" style="38" bestFit="1" customWidth="1"/>
    <col min="5" max="5" width="13.5703125" style="38" customWidth="1"/>
    <col min="6" max="6" width="13.85546875" style="38" customWidth="1"/>
    <col min="7" max="7" width="15.42578125" style="38" customWidth="1"/>
    <col min="8" max="8" width="7.28515625" style="41" bestFit="1" customWidth="1"/>
    <col min="9" max="10" width="8.42578125" style="38" customWidth="1"/>
    <col min="11" max="11" width="9.7109375" style="38" customWidth="1"/>
    <col min="12" max="13" width="8.7109375" style="38" customWidth="1"/>
    <col min="14" max="14" width="9.28515625" style="38" customWidth="1"/>
    <col min="15" max="15" width="8.28515625" style="38" customWidth="1"/>
    <col min="16" max="16" width="8" style="38" customWidth="1"/>
    <col min="17" max="18" width="6.42578125" style="38" bestFit="1" customWidth="1"/>
    <col min="19" max="19" width="6.42578125" style="38" customWidth="1"/>
    <col min="20" max="20" width="11.42578125" style="54" bestFit="1" customWidth="1"/>
    <col min="21" max="21" width="9.42578125" style="51" bestFit="1" customWidth="1"/>
    <col min="22" max="22" width="26.7109375" style="52" customWidth="1"/>
    <col min="23" max="23" width="13" style="38"/>
    <col min="24" max="24" width="17.42578125" style="53" bestFit="1" customWidth="1"/>
    <col min="25" max="16384" width="13" style="21"/>
  </cols>
  <sheetData>
    <row r="1" spans="1:445" ht="18.75">
      <c r="A1" s="296" t="s">
        <v>1669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8"/>
    </row>
    <row r="2" spans="1:445" s="22" customFormat="1" ht="18.75">
      <c r="A2" s="22" t="s">
        <v>1</v>
      </c>
      <c r="B2" s="23"/>
      <c r="C2" s="23">
        <f>SUM(C4:C1048576)</f>
        <v>9149</v>
      </c>
      <c r="D2" s="23"/>
      <c r="E2" s="23">
        <f t="shared" ref="E2:T2" si="0">SUM(E4:E1048576)</f>
        <v>1185</v>
      </c>
      <c r="F2" s="23">
        <f t="shared" si="0"/>
        <v>109979</v>
      </c>
      <c r="G2" s="23">
        <f t="shared" si="0"/>
        <v>13465</v>
      </c>
      <c r="H2" s="23">
        <f t="shared" si="0"/>
        <v>6091</v>
      </c>
      <c r="I2" s="23">
        <f t="shared" si="0"/>
        <v>12608</v>
      </c>
      <c r="J2" s="23">
        <f t="shared" si="0"/>
        <v>10343</v>
      </c>
      <c r="K2" s="23">
        <f t="shared" si="0"/>
        <v>10699</v>
      </c>
      <c r="L2" s="23">
        <f t="shared" si="0"/>
        <v>10114</v>
      </c>
      <c r="M2" s="23">
        <f t="shared" si="0"/>
        <v>10076</v>
      </c>
      <c r="N2" s="23">
        <f t="shared" si="0"/>
        <v>10075</v>
      </c>
      <c r="O2" s="23">
        <f t="shared" si="0"/>
        <v>9878</v>
      </c>
      <c r="P2" s="23">
        <f t="shared" si="0"/>
        <v>9580</v>
      </c>
      <c r="Q2" s="23">
        <f t="shared" si="0"/>
        <v>889</v>
      </c>
      <c r="R2" s="23">
        <f t="shared" si="0"/>
        <v>50</v>
      </c>
      <c r="S2" s="23">
        <f t="shared" si="0"/>
        <v>50</v>
      </c>
      <c r="T2" s="23">
        <f t="shared" si="0"/>
        <v>103918</v>
      </c>
      <c r="U2" s="23">
        <f>SUMIF(U4:U1048576,"&gt;=0")</f>
        <v>220</v>
      </c>
      <c r="V2" s="24">
        <f>IF(AND(ISBLANK(E2),ISBLANK(F2), ISBLANK(G2), ISBLANK(H2), ISBLANK(I2), ISBLANK(J2), ISBLANK(K2), ISBLANK(L2), ISBLANK(M2),ISBLANK(N2), ISBLANK(O2), ISBLANK(P2), ISBLANK(Q2), ISBLANK(R2), ISBLANK(S2)), "",IFERROR(((F2+E2)-U2)/(F2+E2),""))</f>
        <v>0.99802094203159297</v>
      </c>
      <c r="W2" s="23">
        <f>COUNTA(W4:W1048576)</f>
        <v>11</v>
      </c>
      <c r="X2" s="23">
        <f>SUM(X4:X300)</f>
        <v>7026</v>
      </c>
    </row>
    <row r="3" spans="1:445" ht="19.5" thickBot="1">
      <c r="A3" s="25" t="s">
        <v>2</v>
      </c>
      <c r="B3" s="26" t="s">
        <v>3</v>
      </c>
      <c r="C3" s="27" t="s">
        <v>4</v>
      </c>
      <c r="D3" s="27" t="s">
        <v>5</v>
      </c>
      <c r="E3" s="27" t="s">
        <v>6</v>
      </c>
      <c r="F3" s="27" t="s">
        <v>7</v>
      </c>
      <c r="G3" s="27" t="s">
        <v>8</v>
      </c>
      <c r="H3" s="27" t="s">
        <v>9</v>
      </c>
      <c r="I3" s="27" t="s">
        <v>10</v>
      </c>
      <c r="J3" s="27" t="s">
        <v>11</v>
      </c>
      <c r="K3" s="27" t="s">
        <v>12</v>
      </c>
      <c r="L3" s="27" t="s">
        <v>13</v>
      </c>
      <c r="M3" s="27" t="s">
        <v>14</v>
      </c>
      <c r="N3" s="27" t="s">
        <v>15</v>
      </c>
      <c r="O3" s="27" t="s">
        <v>16</v>
      </c>
      <c r="P3" s="27" t="s">
        <v>17</v>
      </c>
      <c r="Q3" s="27" t="s">
        <v>18</v>
      </c>
      <c r="R3" s="27" t="s">
        <v>19</v>
      </c>
      <c r="S3" s="27" t="s">
        <v>20</v>
      </c>
      <c r="T3" s="28" t="s">
        <v>21</v>
      </c>
      <c r="U3" s="28" t="s">
        <v>22</v>
      </c>
      <c r="V3" s="29" t="s">
        <v>23</v>
      </c>
      <c r="W3" s="30" t="s">
        <v>24</v>
      </c>
      <c r="X3" s="30" t="s">
        <v>25</v>
      </c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  <c r="FY3" s="31"/>
      <c r="FZ3" s="31"/>
      <c r="GA3" s="31"/>
      <c r="GB3" s="31"/>
      <c r="GC3" s="31"/>
      <c r="GD3" s="31"/>
      <c r="GE3" s="31"/>
      <c r="GF3" s="31"/>
      <c r="GG3" s="31"/>
      <c r="GH3" s="31"/>
      <c r="GI3" s="31"/>
      <c r="GJ3" s="31"/>
      <c r="GK3" s="31"/>
      <c r="GL3" s="31"/>
      <c r="GM3" s="31"/>
      <c r="GN3" s="31"/>
      <c r="GO3" s="31"/>
      <c r="GP3" s="31"/>
      <c r="GQ3" s="31"/>
      <c r="GR3" s="3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1"/>
      <c r="HF3" s="31"/>
      <c r="HG3" s="31"/>
      <c r="HH3" s="31"/>
      <c r="HI3" s="31"/>
      <c r="HJ3" s="31"/>
      <c r="HK3" s="31"/>
      <c r="HL3" s="31"/>
      <c r="HM3" s="31"/>
      <c r="HN3" s="31"/>
      <c r="HO3" s="31"/>
      <c r="HP3" s="31"/>
      <c r="HQ3" s="31"/>
      <c r="HR3" s="31"/>
      <c r="HS3" s="31"/>
      <c r="HT3" s="31"/>
      <c r="HU3" s="31"/>
      <c r="HV3" s="31"/>
      <c r="HW3" s="31"/>
      <c r="HX3" s="31"/>
      <c r="HY3" s="31"/>
      <c r="HZ3" s="31"/>
      <c r="IA3" s="31"/>
      <c r="IB3" s="31"/>
      <c r="IC3" s="31"/>
      <c r="ID3" s="31"/>
      <c r="IE3" s="31"/>
      <c r="IF3" s="31"/>
      <c r="IG3" s="31"/>
      <c r="IH3" s="31"/>
      <c r="II3" s="31"/>
      <c r="IJ3" s="31"/>
      <c r="IK3" s="31"/>
      <c r="IL3" s="31"/>
      <c r="IM3" s="31"/>
      <c r="IN3" s="31"/>
      <c r="IO3" s="31"/>
      <c r="IP3" s="31"/>
      <c r="IQ3" s="31"/>
      <c r="IR3" s="31"/>
      <c r="IS3" s="31"/>
      <c r="IT3" s="31"/>
      <c r="IU3" s="31"/>
      <c r="IV3" s="31"/>
      <c r="IW3" s="31"/>
      <c r="IX3" s="31"/>
      <c r="IY3" s="31"/>
      <c r="IZ3" s="31"/>
      <c r="JA3" s="31"/>
      <c r="JB3" s="31"/>
      <c r="JC3" s="31"/>
      <c r="JD3" s="31"/>
      <c r="JE3" s="31"/>
      <c r="JF3" s="31"/>
      <c r="JG3" s="31"/>
      <c r="JH3" s="31"/>
      <c r="JI3" s="31"/>
      <c r="JJ3" s="31"/>
      <c r="JK3" s="31"/>
      <c r="JL3" s="31"/>
      <c r="JM3" s="31"/>
      <c r="JN3" s="31"/>
      <c r="JO3" s="31"/>
      <c r="JP3" s="31"/>
      <c r="JQ3" s="31"/>
      <c r="JR3" s="31"/>
      <c r="JS3" s="31"/>
      <c r="JT3" s="31"/>
      <c r="JU3" s="31"/>
      <c r="JV3" s="31"/>
      <c r="JW3" s="31"/>
      <c r="JX3" s="31"/>
      <c r="JY3" s="31"/>
      <c r="JZ3" s="31"/>
      <c r="KA3" s="31"/>
      <c r="KB3" s="31"/>
      <c r="KC3" s="31"/>
      <c r="KD3" s="31"/>
      <c r="KE3" s="31"/>
      <c r="KF3" s="31"/>
      <c r="KG3" s="31"/>
      <c r="KH3" s="31"/>
      <c r="KI3" s="31"/>
      <c r="KJ3" s="31"/>
      <c r="KK3" s="31"/>
      <c r="KL3" s="31"/>
      <c r="KM3" s="31"/>
      <c r="KN3" s="31"/>
      <c r="KO3" s="31"/>
      <c r="KP3" s="31"/>
      <c r="KQ3" s="31"/>
      <c r="KR3" s="31"/>
      <c r="KS3" s="31"/>
      <c r="KT3" s="31"/>
      <c r="KU3" s="31"/>
      <c r="KV3" s="31"/>
      <c r="KW3" s="31"/>
      <c r="KX3" s="31"/>
      <c r="KY3" s="31"/>
      <c r="KZ3" s="31"/>
      <c r="LA3" s="31"/>
      <c r="LB3" s="31"/>
      <c r="LC3" s="31"/>
      <c r="LD3" s="31"/>
      <c r="LE3" s="31"/>
      <c r="LF3" s="31"/>
      <c r="LG3" s="31"/>
      <c r="LH3" s="31"/>
      <c r="LI3" s="31"/>
      <c r="LJ3" s="31"/>
      <c r="LK3" s="31"/>
      <c r="LL3" s="31"/>
      <c r="LM3" s="31"/>
      <c r="LN3" s="31"/>
      <c r="LO3" s="31"/>
      <c r="LP3" s="31"/>
      <c r="LQ3" s="31"/>
      <c r="LR3" s="31"/>
      <c r="LS3" s="31"/>
      <c r="LT3" s="31"/>
      <c r="LU3" s="31"/>
      <c r="LV3" s="31"/>
      <c r="LW3" s="31"/>
      <c r="LX3" s="31"/>
      <c r="LY3" s="31"/>
      <c r="LZ3" s="31"/>
      <c r="MA3" s="31"/>
      <c r="MB3" s="31"/>
      <c r="MC3" s="31"/>
      <c r="MD3" s="31"/>
      <c r="ME3" s="31"/>
      <c r="MF3" s="31"/>
      <c r="MG3" s="31"/>
      <c r="MH3" s="31"/>
      <c r="MI3" s="31"/>
      <c r="MJ3" s="31"/>
      <c r="MK3" s="31"/>
      <c r="ML3" s="31"/>
      <c r="MM3" s="31"/>
      <c r="MN3" s="31"/>
      <c r="MO3" s="31"/>
      <c r="MP3" s="31"/>
      <c r="MQ3" s="31"/>
      <c r="MR3" s="31"/>
      <c r="MS3" s="31"/>
      <c r="MT3" s="31"/>
      <c r="MU3" s="31"/>
      <c r="MV3" s="31"/>
      <c r="MW3" s="31"/>
      <c r="MX3" s="31"/>
      <c r="MY3" s="31"/>
      <c r="MZ3" s="31"/>
      <c r="NA3" s="31"/>
      <c r="NB3" s="31"/>
      <c r="NC3" s="31"/>
      <c r="ND3" s="31"/>
      <c r="NE3" s="31"/>
      <c r="NF3" s="31"/>
      <c r="NG3" s="31"/>
      <c r="NH3" s="31"/>
      <c r="NI3" s="31"/>
      <c r="NJ3" s="31"/>
      <c r="NK3" s="31"/>
      <c r="NL3" s="31"/>
      <c r="NM3" s="31"/>
      <c r="NN3" s="31"/>
      <c r="NO3" s="31"/>
      <c r="NP3" s="31"/>
      <c r="NQ3" s="31"/>
      <c r="NR3" s="31"/>
      <c r="NS3" s="31"/>
      <c r="NT3" s="31"/>
      <c r="NU3" s="31"/>
      <c r="NV3" s="31"/>
      <c r="NW3" s="31"/>
      <c r="NX3" s="31"/>
      <c r="NY3" s="31"/>
      <c r="NZ3" s="31"/>
      <c r="OA3" s="31"/>
      <c r="OB3" s="31"/>
      <c r="OC3" s="31"/>
      <c r="OD3" s="31"/>
      <c r="OE3" s="31"/>
      <c r="OF3" s="31"/>
      <c r="OG3" s="31"/>
      <c r="OH3" s="31"/>
      <c r="OI3" s="31"/>
      <c r="OJ3" s="31"/>
      <c r="OK3" s="31"/>
      <c r="OL3" s="31"/>
      <c r="OM3" s="31"/>
      <c r="ON3" s="31"/>
      <c r="OO3" s="31"/>
      <c r="OP3" s="31"/>
      <c r="OQ3" s="31"/>
      <c r="OR3" s="31"/>
      <c r="OS3" s="31"/>
      <c r="OT3" s="31"/>
      <c r="OU3" s="31"/>
      <c r="OV3" s="31"/>
      <c r="OW3" s="31"/>
      <c r="OX3" s="31"/>
      <c r="OY3" s="31"/>
      <c r="OZ3" s="31"/>
      <c r="PA3" s="31"/>
      <c r="PB3" s="31"/>
      <c r="PC3" s="31"/>
      <c r="PD3" s="31"/>
      <c r="PE3" s="31"/>
      <c r="PF3" s="31"/>
      <c r="PG3" s="31"/>
      <c r="PH3" s="31"/>
      <c r="PI3" s="31"/>
      <c r="PJ3" s="31"/>
      <c r="PK3" s="31"/>
      <c r="PL3" s="31"/>
      <c r="PM3" s="31"/>
      <c r="PN3" s="31"/>
      <c r="PO3" s="31"/>
      <c r="PP3" s="31"/>
      <c r="PQ3" s="31"/>
      <c r="PR3" s="31"/>
      <c r="PS3" s="31"/>
      <c r="PT3" s="31"/>
      <c r="PU3" s="31"/>
      <c r="PV3" s="31"/>
      <c r="PW3" s="31"/>
      <c r="PX3" s="31"/>
      <c r="PY3" s="31"/>
      <c r="PZ3" s="31"/>
      <c r="QA3" s="31"/>
      <c r="QB3" s="31"/>
      <c r="QC3" s="31"/>
    </row>
    <row r="4" spans="1:445" s="36" customFormat="1" ht="16.5" customHeight="1">
      <c r="A4" s="32" t="s">
        <v>1321</v>
      </c>
      <c r="B4" s="33" t="s">
        <v>27</v>
      </c>
      <c r="C4" s="33">
        <v>0</v>
      </c>
      <c r="D4" s="33" t="s">
        <v>174</v>
      </c>
      <c r="E4" s="33"/>
      <c r="F4" s="33">
        <v>900</v>
      </c>
      <c r="G4" s="33">
        <v>90</v>
      </c>
      <c r="H4" s="33">
        <v>90</v>
      </c>
      <c r="I4" s="33">
        <v>90</v>
      </c>
      <c r="J4" s="33">
        <v>90</v>
      </c>
      <c r="K4" s="33">
        <v>90</v>
      </c>
      <c r="L4" s="33">
        <v>90</v>
      </c>
      <c r="M4" s="33">
        <v>90</v>
      </c>
      <c r="N4" s="33">
        <v>90</v>
      </c>
      <c r="O4" s="33">
        <v>90</v>
      </c>
      <c r="P4" s="33">
        <v>90</v>
      </c>
      <c r="Q4" s="33"/>
      <c r="R4" s="33"/>
      <c r="S4" s="33"/>
      <c r="T4" s="20">
        <f t="shared" ref="T4:T35" si="1">IF(AND(ISBLANK(E4),ISBLANK(F4),ISBLANK(G4),ISBLANK(H4),ISBLANK(I4),ISBLANK(J4),ISBLANK(K4), ISBLANK(L4), ISBLANK(M4), ISBLANK(N4), ISBLANK(O4), ISBLANK(P4), ISBLANK(Q4), ISBLANK(R4), ISBLANK(S4)),"",SUM(G4:S4))</f>
        <v>900</v>
      </c>
      <c r="U4" s="20">
        <f t="shared" ref="U4:U35" si="2">IF(W4&lt;&gt;0,0,IF(AND(ISBLANK(E4),ISBLANK(F4),ISBLANK(G4),ISBLANK(H4),ISBLANK(I4),ISBLANK(J4),ISBLANK(K4), ISBLANK(L4), ISBLANK(M4), ISBLANK(N4), ISBLANK(O4), ISBLANK(P4), ISBLANK(Q4), ISBLANK(R4), ISBLANK(S4)),"", (F4+E4)-T4))</f>
        <v>0</v>
      </c>
      <c r="V4" s="34">
        <f t="shared" ref="V4:V35" si="3">IF(AND(ISBLANK(E4),ISBLANK(F4), ISBLANK(G4), ISBLANK(H4), ISBLANK(I4), ISBLANK(J4), ISBLANK(K4), ISBLANK(L4), ISBLANK(M4),ISBLANK(N4), ISBLANK(O4), ISBLANK(P4), ISBLANK(Q4), ISBLANK(R4), ISBLANK(S4)), "",IFERROR(((F4+E4)-U4)/(F4+E4),""))</f>
        <v>1</v>
      </c>
      <c r="W4" s="33"/>
      <c r="X4" s="35" t="str">
        <f t="shared" ref="X4:X35" si="4">IF(W4&lt;&gt;"",F4 - (SUM(G4:S4)),"")</f>
        <v/>
      </c>
    </row>
    <row r="5" spans="1:445" s="36" customFormat="1" ht="15.75">
      <c r="A5" s="36" t="s">
        <v>1739</v>
      </c>
      <c r="B5" s="33" t="s">
        <v>27</v>
      </c>
      <c r="C5" s="33">
        <v>85</v>
      </c>
      <c r="D5" s="33" t="s">
        <v>174</v>
      </c>
      <c r="E5" s="33"/>
      <c r="F5" s="33">
        <v>900</v>
      </c>
      <c r="G5" s="33">
        <v>90</v>
      </c>
      <c r="H5" s="33">
        <v>90</v>
      </c>
      <c r="I5" s="33">
        <v>90</v>
      </c>
      <c r="J5" s="33">
        <v>90</v>
      </c>
      <c r="K5" s="33">
        <v>90</v>
      </c>
      <c r="L5" s="33">
        <v>90</v>
      </c>
      <c r="M5" s="33">
        <v>90</v>
      </c>
      <c r="N5" s="33">
        <v>90</v>
      </c>
      <c r="O5" s="33">
        <v>90</v>
      </c>
      <c r="P5" s="33">
        <v>90</v>
      </c>
      <c r="Q5" s="33"/>
      <c r="R5" s="33"/>
      <c r="S5" s="33"/>
      <c r="T5" s="20">
        <f t="shared" si="1"/>
        <v>900</v>
      </c>
      <c r="U5" s="20">
        <f t="shared" si="2"/>
        <v>0</v>
      </c>
      <c r="V5" s="34">
        <f t="shared" si="3"/>
        <v>1</v>
      </c>
      <c r="W5" s="37"/>
      <c r="X5" s="35" t="str">
        <f t="shared" si="4"/>
        <v/>
      </c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  <c r="EM5" s="31"/>
      <c r="EN5" s="31"/>
      <c r="EO5" s="31"/>
      <c r="EP5" s="31"/>
      <c r="EQ5" s="31"/>
      <c r="ER5" s="31"/>
      <c r="ES5" s="31"/>
      <c r="ET5" s="31"/>
      <c r="EU5" s="31"/>
      <c r="EV5" s="31"/>
      <c r="EW5" s="31"/>
      <c r="EX5" s="31"/>
      <c r="EY5" s="31"/>
      <c r="EZ5" s="31"/>
      <c r="FA5" s="31"/>
      <c r="FB5" s="31"/>
      <c r="FC5" s="31"/>
      <c r="FD5" s="31"/>
      <c r="FE5" s="31"/>
      <c r="FF5" s="31"/>
      <c r="FG5" s="31"/>
      <c r="FH5" s="31"/>
      <c r="FI5" s="31"/>
      <c r="FJ5" s="31"/>
      <c r="FK5" s="31"/>
      <c r="FL5" s="31"/>
      <c r="FM5" s="31"/>
      <c r="FN5" s="31"/>
      <c r="FO5" s="31"/>
      <c r="FP5" s="31"/>
      <c r="FQ5" s="31"/>
      <c r="FR5" s="31"/>
      <c r="FS5" s="31"/>
      <c r="FT5" s="31"/>
      <c r="FU5" s="31"/>
      <c r="FV5" s="31"/>
      <c r="FW5" s="31"/>
      <c r="FX5" s="31"/>
      <c r="FY5" s="31"/>
      <c r="FZ5" s="31"/>
      <c r="GA5" s="31"/>
      <c r="GB5" s="31"/>
      <c r="GC5" s="31"/>
      <c r="GD5" s="31"/>
      <c r="GE5" s="31"/>
      <c r="GF5" s="31"/>
      <c r="GG5" s="31"/>
      <c r="GH5" s="31"/>
      <c r="GI5" s="31"/>
      <c r="GJ5" s="31"/>
      <c r="GK5" s="31"/>
      <c r="GL5" s="31"/>
      <c r="GM5" s="31"/>
      <c r="GN5" s="31"/>
      <c r="GO5" s="31"/>
      <c r="GP5" s="31"/>
      <c r="GQ5" s="31"/>
      <c r="GR5" s="31"/>
      <c r="GS5" s="31"/>
      <c r="GT5" s="31"/>
      <c r="GU5" s="31"/>
      <c r="GV5" s="31"/>
      <c r="GW5" s="31"/>
      <c r="GX5" s="31"/>
      <c r="GY5" s="31"/>
      <c r="GZ5" s="31"/>
      <c r="HA5" s="31"/>
      <c r="HB5" s="31"/>
      <c r="HC5" s="31"/>
      <c r="HD5" s="31"/>
      <c r="HE5" s="31"/>
      <c r="HF5" s="31"/>
      <c r="HG5" s="31"/>
      <c r="HH5" s="31"/>
      <c r="HI5" s="31"/>
      <c r="HJ5" s="31"/>
      <c r="HK5" s="31"/>
      <c r="HL5" s="31"/>
      <c r="HM5" s="31"/>
      <c r="HN5" s="31"/>
      <c r="HO5" s="31"/>
      <c r="HP5" s="31"/>
      <c r="HQ5" s="31"/>
      <c r="HR5" s="31"/>
      <c r="HS5" s="31"/>
      <c r="HT5" s="31"/>
      <c r="HU5" s="31"/>
      <c r="HV5" s="31"/>
      <c r="HW5" s="31"/>
      <c r="HX5" s="31"/>
      <c r="HY5" s="31"/>
      <c r="HZ5" s="31"/>
      <c r="IA5" s="31"/>
      <c r="IB5" s="31"/>
      <c r="IC5" s="31"/>
      <c r="ID5" s="31"/>
      <c r="IE5" s="31"/>
      <c r="IF5" s="31"/>
      <c r="IG5" s="31"/>
      <c r="IH5" s="31"/>
      <c r="II5" s="31"/>
      <c r="IJ5" s="31"/>
      <c r="IK5" s="31"/>
      <c r="IL5" s="31"/>
      <c r="IM5" s="31"/>
      <c r="IN5" s="31"/>
      <c r="IO5" s="31"/>
      <c r="IP5" s="31"/>
      <c r="IQ5" s="31"/>
      <c r="IR5" s="31"/>
      <c r="IS5" s="31"/>
      <c r="IT5" s="31"/>
      <c r="IU5" s="31"/>
      <c r="IV5" s="31"/>
      <c r="IW5" s="31"/>
      <c r="IX5" s="31"/>
      <c r="IY5" s="31"/>
      <c r="IZ5" s="31"/>
      <c r="JA5" s="31"/>
      <c r="JB5" s="31"/>
      <c r="JC5" s="31"/>
      <c r="JD5" s="31"/>
      <c r="JE5" s="31"/>
      <c r="JF5" s="31"/>
      <c r="JG5" s="31"/>
      <c r="JH5" s="31"/>
      <c r="JI5" s="31"/>
      <c r="JJ5" s="31"/>
      <c r="JK5" s="31"/>
      <c r="JL5" s="31"/>
      <c r="JM5" s="31"/>
      <c r="JN5" s="31"/>
      <c r="JO5" s="31"/>
      <c r="JP5" s="31"/>
      <c r="JQ5" s="31"/>
      <c r="JR5" s="31"/>
      <c r="JS5" s="31"/>
      <c r="JT5" s="31"/>
      <c r="JU5" s="31"/>
      <c r="JV5" s="31"/>
      <c r="JW5" s="31"/>
      <c r="JX5" s="31"/>
      <c r="JY5" s="31"/>
      <c r="JZ5" s="31"/>
      <c r="KA5" s="31"/>
      <c r="KB5" s="31"/>
      <c r="KC5" s="31"/>
      <c r="KD5" s="31"/>
      <c r="KE5" s="31"/>
      <c r="KF5" s="31"/>
      <c r="KG5" s="31"/>
      <c r="KH5" s="31"/>
      <c r="KI5" s="31"/>
      <c r="KJ5" s="31"/>
      <c r="KK5" s="31"/>
      <c r="KL5" s="31"/>
      <c r="KM5" s="31"/>
      <c r="KN5" s="31"/>
      <c r="KO5" s="31"/>
      <c r="KP5" s="31"/>
      <c r="KQ5" s="31"/>
      <c r="KR5" s="31"/>
      <c r="KS5" s="31"/>
      <c r="KT5" s="31"/>
      <c r="KU5" s="31"/>
      <c r="KV5" s="31"/>
      <c r="KW5" s="31"/>
      <c r="KX5" s="31"/>
      <c r="KY5" s="31"/>
      <c r="KZ5" s="31"/>
      <c r="LA5" s="31"/>
      <c r="LB5" s="31"/>
      <c r="LC5" s="31"/>
      <c r="LD5" s="31"/>
      <c r="LE5" s="31"/>
      <c r="LF5" s="31"/>
      <c r="LG5" s="31"/>
      <c r="LH5" s="31"/>
      <c r="LI5" s="31"/>
      <c r="LJ5" s="31"/>
      <c r="LK5" s="31"/>
      <c r="LL5" s="31"/>
      <c r="LM5" s="31"/>
      <c r="LN5" s="31"/>
      <c r="LO5" s="31"/>
      <c r="LP5" s="31"/>
      <c r="LQ5" s="31"/>
      <c r="LR5" s="31"/>
      <c r="LS5" s="31"/>
      <c r="LT5" s="31"/>
      <c r="LU5" s="31"/>
      <c r="LV5" s="31"/>
      <c r="LW5" s="31"/>
      <c r="LX5" s="31"/>
      <c r="LY5" s="31"/>
      <c r="LZ5" s="31"/>
      <c r="MA5" s="31"/>
      <c r="MB5" s="31"/>
      <c r="MC5" s="31"/>
      <c r="MD5" s="31"/>
      <c r="ME5" s="31"/>
      <c r="MF5" s="31"/>
      <c r="MG5" s="31"/>
      <c r="MH5" s="31"/>
      <c r="MI5" s="31"/>
      <c r="MJ5" s="31"/>
      <c r="MK5" s="31"/>
      <c r="ML5" s="31"/>
      <c r="MM5" s="31"/>
      <c r="MN5" s="31"/>
      <c r="MO5" s="31"/>
      <c r="MP5" s="31"/>
      <c r="MQ5" s="31"/>
      <c r="MR5" s="31"/>
      <c r="MS5" s="31"/>
      <c r="MT5" s="31"/>
      <c r="MU5" s="31"/>
      <c r="MV5" s="31"/>
      <c r="MW5" s="31"/>
      <c r="MX5" s="31"/>
      <c r="MY5" s="31"/>
      <c r="MZ5" s="31"/>
      <c r="NA5" s="31"/>
      <c r="NB5" s="31"/>
      <c r="NC5" s="31"/>
      <c r="ND5" s="31"/>
      <c r="NE5" s="31"/>
      <c r="NF5" s="31"/>
      <c r="NG5" s="31"/>
      <c r="NH5" s="31"/>
      <c r="NI5" s="31"/>
      <c r="NJ5" s="31"/>
      <c r="NK5" s="31"/>
      <c r="NL5" s="31"/>
      <c r="NM5" s="31"/>
      <c r="NN5" s="31"/>
      <c r="NO5" s="31"/>
      <c r="NP5" s="31"/>
      <c r="NQ5" s="31"/>
      <c r="NR5" s="31"/>
      <c r="NS5" s="31"/>
      <c r="NT5" s="31"/>
      <c r="NU5" s="31"/>
      <c r="NV5" s="31"/>
      <c r="NW5" s="31"/>
      <c r="NX5" s="31"/>
      <c r="NY5" s="31"/>
      <c r="NZ5" s="31"/>
      <c r="OA5" s="31"/>
      <c r="OB5" s="31"/>
      <c r="OC5" s="31"/>
      <c r="OD5" s="31"/>
      <c r="OE5" s="31"/>
      <c r="OF5" s="31"/>
      <c r="OG5" s="31"/>
      <c r="OH5" s="31"/>
      <c r="OI5" s="31"/>
      <c r="OJ5" s="31"/>
      <c r="OK5" s="31"/>
      <c r="OL5" s="31"/>
      <c r="OM5" s="31"/>
      <c r="ON5" s="31"/>
      <c r="OO5" s="31"/>
      <c r="OP5" s="31"/>
      <c r="OQ5" s="31"/>
      <c r="OR5" s="31"/>
      <c r="OS5" s="31"/>
      <c r="OT5" s="31"/>
      <c r="OU5" s="31"/>
      <c r="OV5" s="31"/>
      <c r="OW5" s="31"/>
      <c r="OX5" s="31"/>
      <c r="OY5" s="31"/>
      <c r="OZ5" s="31"/>
      <c r="PA5" s="31"/>
      <c r="PB5" s="31"/>
      <c r="PC5" s="31"/>
      <c r="PD5" s="31"/>
      <c r="PE5" s="31"/>
      <c r="PF5" s="31"/>
      <c r="PG5" s="31"/>
      <c r="PH5" s="31"/>
      <c r="PI5" s="31"/>
      <c r="PJ5" s="31"/>
      <c r="PK5" s="31"/>
      <c r="PL5" s="31"/>
      <c r="PM5" s="31"/>
      <c r="PN5" s="31"/>
      <c r="PO5" s="31"/>
      <c r="PP5" s="31"/>
      <c r="PQ5" s="31"/>
      <c r="PR5" s="31"/>
      <c r="PS5" s="31"/>
      <c r="PT5" s="31"/>
      <c r="PU5" s="31"/>
      <c r="PV5" s="31"/>
      <c r="PW5" s="31"/>
      <c r="PX5" s="31"/>
      <c r="PY5" s="31"/>
      <c r="PZ5" s="31"/>
      <c r="QA5" s="31"/>
      <c r="QB5" s="31"/>
      <c r="QC5" s="31"/>
    </row>
    <row r="6" spans="1:445">
      <c r="A6" s="36" t="s">
        <v>1323</v>
      </c>
      <c r="B6" s="33" t="s">
        <v>27</v>
      </c>
      <c r="C6" s="33">
        <v>85</v>
      </c>
      <c r="D6" s="33" t="s">
        <v>180</v>
      </c>
      <c r="E6" s="33"/>
      <c r="F6" s="33">
        <v>600</v>
      </c>
      <c r="G6" s="33">
        <v>60</v>
      </c>
      <c r="H6" s="33">
        <v>60</v>
      </c>
      <c r="I6" s="33">
        <v>60</v>
      </c>
      <c r="J6" s="33">
        <v>60</v>
      </c>
      <c r="K6" s="33">
        <v>60</v>
      </c>
      <c r="L6" s="33">
        <v>60</v>
      </c>
      <c r="M6" s="33">
        <v>60</v>
      </c>
      <c r="N6" s="33">
        <v>60</v>
      </c>
      <c r="O6" s="33">
        <v>60</v>
      </c>
      <c r="P6" s="33">
        <v>60</v>
      </c>
      <c r="Q6" s="33"/>
      <c r="R6" s="33"/>
      <c r="S6" s="33"/>
      <c r="T6" s="20">
        <f t="shared" si="1"/>
        <v>600</v>
      </c>
      <c r="U6" s="20">
        <f t="shared" si="2"/>
        <v>0</v>
      </c>
      <c r="V6" s="34">
        <f t="shared" si="3"/>
        <v>1</v>
      </c>
      <c r="X6" s="35" t="str">
        <f t="shared" si="4"/>
        <v/>
      </c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  <c r="DW6" s="31"/>
      <c r="DX6" s="31"/>
      <c r="DY6" s="31"/>
      <c r="DZ6" s="31"/>
      <c r="EA6" s="31"/>
      <c r="EB6" s="31"/>
      <c r="EC6" s="31"/>
      <c r="ED6" s="31"/>
      <c r="EE6" s="31"/>
      <c r="EF6" s="31"/>
      <c r="EG6" s="31"/>
      <c r="EH6" s="31"/>
      <c r="EI6" s="31"/>
      <c r="EJ6" s="31"/>
      <c r="EK6" s="31"/>
      <c r="EL6" s="31"/>
      <c r="EM6" s="31"/>
      <c r="EN6" s="31"/>
      <c r="EO6" s="31"/>
      <c r="EP6" s="31"/>
      <c r="EQ6" s="31"/>
      <c r="ER6" s="31"/>
      <c r="ES6" s="31"/>
      <c r="ET6" s="31"/>
      <c r="EU6" s="31"/>
      <c r="EV6" s="31"/>
      <c r="EW6" s="31"/>
      <c r="EX6" s="31"/>
      <c r="EY6" s="31"/>
      <c r="EZ6" s="31"/>
      <c r="FA6" s="31"/>
      <c r="FB6" s="31"/>
      <c r="FC6" s="31"/>
      <c r="FD6" s="31"/>
      <c r="FE6" s="31"/>
      <c r="FF6" s="31"/>
      <c r="FG6" s="31"/>
      <c r="FH6" s="31"/>
      <c r="FI6" s="31"/>
      <c r="FJ6" s="31"/>
      <c r="FK6" s="31"/>
      <c r="FL6" s="31"/>
      <c r="FM6" s="31"/>
      <c r="FN6" s="31"/>
      <c r="FO6" s="31"/>
      <c r="FP6" s="31"/>
      <c r="FQ6" s="31"/>
      <c r="FR6" s="31"/>
      <c r="FS6" s="31"/>
      <c r="FT6" s="31"/>
      <c r="FU6" s="31"/>
      <c r="FV6" s="31"/>
      <c r="FW6" s="31"/>
      <c r="FX6" s="31"/>
      <c r="FY6" s="31"/>
      <c r="FZ6" s="31"/>
      <c r="GA6" s="31"/>
      <c r="GB6" s="31"/>
      <c r="GC6" s="31"/>
      <c r="GD6" s="31"/>
      <c r="GE6" s="31"/>
      <c r="GF6" s="31"/>
      <c r="GG6" s="31"/>
      <c r="GH6" s="31"/>
      <c r="GI6" s="31"/>
      <c r="GJ6" s="31"/>
      <c r="GK6" s="31"/>
      <c r="GL6" s="31"/>
      <c r="GM6" s="31"/>
      <c r="GN6" s="31"/>
      <c r="GO6" s="31"/>
      <c r="GP6" s="31"/>
      <c r="GQ6" s="31"/>
      <c r="GR6" s="31"/>
      <c r="GS6" s="31"/>
      <c r="GT6" s="31"/>
      <c r="GU6" s="31"/>
      <c r="GV6" s="31"/>
      <c r="GW6" s="31"/>
      <c r="GX6" s="31"/>
      <c r="GY6" s="31"/>
      <c r="GZ6" s="31"/>
      <c r="HA6" s="31"/>
      <c r="HB6" s="31"/>
      <c r="HC6" s="31"/>
      <c r="HD6" s="31"/>
      <c r="HE6" s="31"/>
      <c r="HF6" s="31"/>
      <c r="HG6" s="31"/>
      <c r="HH6" s="31"/>
      <c r="HI6" s="31"/>
      <c r="HJ6" s="31"/>
      <c r="HK6" s="31"/>
      <c r="HL6" s="31"/>
      <c r="HM6" s="31"/>
      <c r="HN6" s="31"/>
      <c r="HO6" s="31"/>
      <c r="HP6" s="31"/>
      <c r="HQ6" s="31"/>
      <c r="HR6" s="31"/>
      <c r="HS6" s="31"/>
      <c r="HT6" s="31"/>
      <c r="HU6" s="31"/>
      <c r="HV6" s="31"/>
      <c r="HW6" s="31"/>
      <c r="HX6" s="31"/>
      <c r="HY6" s="31"/>
      <c r="HZ6" s="31"/>
      <c r="IA6" s="31"/>
      <c r="IB6" s="31"/>
      <c r="IC6" s="31"/>
      <c r="ID6" s="31"/>
      <c r="IE6" s="31"/>
      <c r="IF6" s="31"/>
      <c r="IG6" s="31"/>
      <c r="IH6" s="31"/>
      <c r="II6" s="31"/>
      <c r="IJ6" s="31"/>
      <c r="IK6" s="31"/>
      <c r="IL6" s="31"/>
      <c r="IM6" s="31"/>
      <c r="IN6" s="31"/>
      <c r="IO6" s="31"/>
      <c r="IP6" s="31"/>
      <c r="IQ6" s="31"/>
      <c r="IR6" s="31"/>
      <c r="IS6" s="31"/>
      <c r="IT6" s="31"/>
      <c r="IU6" s="31"/>
      <c r="IV6" s="31"/>
      <c r="IW6" s="31"/>
      <c r="IX6" s="31"/>
      <c r="IY6" s="31"/>
      <c r="IZ6" s="31"/>
      <c r="JA6" s="31"/>
      <c r="JB6" s="31"/>
      <c r="JC6" s="31"/>
      <c r="JD6" s="31"/>
      <c r="JE6" s="31"/>
      <c r="JF6" s="31"/>
      <c r="JG6" s="31"/>
      <c r="JH6" s="31"/>
      <c r="JI6" s="31"/>
      <c r="JJ6" s="31"/>
      <c r="JK6" s="31"/>
      <c r="JL6" s="31"/>
      <c r="JM6" s="31"/>
      <c r="JN6" s="31"/>
      <c r="JO6" s="31"/>
      <c r="JP6" s="31"/>
      <c r="JQ6" s="31"/>
      <c r="JR6" s="31"/>
      <c r="JS6" s="31"/>
      <c r="JT6" s="31"/>
      <c r="JU6" s="31"/>
      <c r="JV6" s="31"/>
      <c r="JW6" s="31"/>
      <c r="JX6" s="31"/>
      <c r="JY6" s="31"/>
      <c r="JZ6" s="31"/>
      <c r="KA6" s="31"/>
      <c r="KB6" s="31"/>
      <c r="KC6" s="31"/>
      <c r="KD6" s="31"/>
      <c r="KE6" s="31"/>
      <c r="KF6" s="31"/>
      <c r="KG6" s="31"/>
      <c r="KH6" s="31"/>
      <c r="KI6" s="31"/>
      <c r="KJ6" s="31"/>
      <c r="KK6" s="31"/>
      <c r="KL6" s="31"/>
      <c r="KM6" s="31"/>
      <c r="KN6" s="31"/>
      <c r="KO6" s="31"/>
      <c r="KP6" s="31"/>
      <c r="KQ6" s="31"/>
      <c r="KR6" s="31"/>
      <c r="KS6" s="31"/>
      <c r="KT6" s="31"/>
      <c r="KU6" s="31"/>
      <c r="KV6" s="31"/>
      <c r="KW6" s="31"/>
      <c r="KX6" s="31"/>
      <c r="KY6" s="31"/>
      <c r="KZ6" s="31"/>
      <c r="LA6" s="31"/>
      <c r="LB6" s="31"/>
      <c r="LC6" s="31"/>
      <c r="LD6" s="31"/>
      <c r="LE6" s="31"/>
      <c r="LF6" s="31"/>
      <c r="LG6" s="31"/>
      <c r="LH6" s="31"/>
      <c r="LI6" s="31"/>
      <c r="LJ6" s="31"/>
      <c r="LK6" s="31"/>
      <c r="LL6" s="31"/>
      <c r="LM6" s="31"/>
      <c r="LN6" s="31"/>
      <c r="LO6" s="31"/>
      <c r="LP6" s="31"/>
      <c r="LQ6" s="31"/>
      <c r="LR6" s="31"/>
      <c r="LS6" s="31"/>
      <c r="LT6" s="31"/>
      <c r="LU6" s="31"/>
      <c r="LV6" s="31"/>
      <c r="LW6" s="31"/>
      <c r="LX6" s="31"/>
      <c r="LY6" s="31"/>
      <c r="LZ6" s="31"/>
      <c r="MA6" s="31"/>
      <c r="MB6" s="31"/>
      <c r="MC6" s="31"/>
      <c r="MD6" s="31"/>
      <c r="ME6" s="31"/>
      <c r="MF6" s="31"/>
      <c r="MG6" s="31"/>
      <c r="MH6" s="31"/>
      <c r="MI6" s="31"/>
      <c r="MJ6" s="31"/>
      <c r="MK6" s="31"/>
      <c r="ML6" s="31"/>
      <c r="MM6" s="31"/>
      <c r="MN6" s="31"/>
      <c r="MO6" s="31"/>
      <c r="MP6" s="31"/>
      <c r="MQ6" s="31"/>
      <c r="MR6" s="31"/>
      <c r="MS6" s="31"/>
      <c r="MT6" s="31"/>
      <c r="MU6" s="31"/>
      <c r="MV6" s="31"/>
      <c r="MW6" s="31"/>
      <c r="MX6" s="31"/>
      <c r="MY6" s="31"/>
      <c r="MZ6" s="31"/>
      <c r="NA6" s="31"/>
      <c r="NB6" s="31"/>
      <c r="NC6" s="31"/>
      <c r="ND6" s="31"/>
      <c r="NE6" s="31"/>
      <c r="NF6" s="31"/>
      <c r="NG6" s="31"/>
      <c r="NH6" s="31"/>
      <c r="NI6" s="31"/>
      <c r="NJ6" s="31"/>
      <c r="NK6" s="31"/>
      <c r="NL6" s="31"/>
      <c r="NM6" s="31"/>
      <c r="NN6" s="31"/>
      <c r="NO6" s="31"/>
      <c r="NP6" s="31"/>
      <c r="NQ6" s="31"/>
      <c r="NR6" s="31"/>
      <c r="NS6" s="31"/>
      <c r="NT6" s="31"/>
      <c r="NU6" s="31"/>
      <c r="NV6" s="31"/>
      <c r="NW6" s="31"/>
      <c r="NX6" s="31"/>
      <c r="NY6" s="31"/>
      <c r="NZ6" s="31"/>
      <c r="OA6" s="31"/>
      <c r="OB6" s="31"/>
      <c r="OC6" s="31"/>
      <c r="OD6" s="31"/>
      <c r="OE6" s="31"/>
      <c r="OF6" s="31"/>
      <c r="OG6" s="31"/>
      <c r="OH6" s="31"/>
      <c r="OI6" s="31"/>
      <c r="OJ6" s="31"/>
      <c r="OK6" s="31"/>
      <c r="OL6" s="31"/>
      <c r="OM6" s="31"/>
      <c r="ON6" s="31"/>
      <c r="OO6" s="31"/>
      <c r="OP6" s="31"/>
      <c r="OQ6" s="31"/>
      <c r="OR6" s="31"/>
      <c r="OS6" s="31"/>
      <c r="OT6" s="31"/>
      <c r="OU6" s="31"/>
      <c r="OV6" s="31"/>
      <c r="OW6" s="31"/>
      <c r="OX6" s="31"/>
      <c r="OY6" s="31"/>
      <c r="OZ6" s="31"/>
      <c r="PA6" s="31"/>
      <c r="PB6" s="31"/>
      <c r="PC6" s="31"/>
      <c r="PD6" s="31"/>
      <c r="PE6" s="31"/>
      <c r="PF6" s="31"/>
      <c r="PG6" s="31"/>
      <c r="PH6" s="31"/>
      <c r="PI6" s="31"/>
      <c r="PJ6" s="31"/>
      <c r="PK6" s="31"/>
      <c r="PL6" s="31"/>
      <c r="PM6" s="31"/>
      <c r="PN6" s="31"/>
      <c r="PO6" s="31"/>
      <c r="PP6" s="31"/>
      <c r="PQ6" s="31"/>
      <c r="PR6" s="31"/>
      <c r="PS6" s="31"/>
      <c r="PT6" s="31"/>
      <c r="PU6" s="31"/>
      <c r="PV6" s="31"/>
      <c r="PW6" s="31"/>
      <c r="PX6" s="31"/>
      <c r="PY6" s="31"/>
      <c r="PZ6" s="31"/>
      <c r="QA6" s="31"/>
      <c r="QB6" s="31"/>
      <c r="QC6" s="31"/>
    </row>
    <row r="7" spans="1:445">
      <c r="A7" s="36" t="s">
        <v>36</v>
      </c>
      <c r="B7" s="33" t="s">
        <v>27</v>
      </c>
      <c r="C7" s="33">
        <v>85</v>
      </c>
      <c r="D7" s="33" t="s">
        <v>56</v>
      </c>
      <c r="E7" s="33">
        <v>120</v>
      </c>
      <c r="F7" s="33">
        <v>745</v>
      </c>
      <c r="G7" s="33">
        <v>65</v>
      </c>
      <c r="H7" s="33"/>
      <c r="I7" s="33">
        <v>100</v>
      </c>
      <c r="J7" s="33">
        <v>100</v>
      </c>
      <c r="K7" s="33">
        <v>100</v>
      </c>
      <c r="L7" s="33">
        <v>100</v>
      </c>
      <c r="M7" s="33">
        <v>100</v>
      </c>
      <c r="N7" s="33">
        <v>100</v>
      </c>
      <c r="O7" s="33">
        <v>100</v>
      </c>
      <c r="P7" s="33">
        <v>100</v>
      </c>
      <c r="Q7" s="33"/>
      <c r="R7" s="33"/>
      <c r="S7" s="33"/>
      <c r="T7" s="20">
        <f t="shared" si="1"/>
        <v>865</v>
      </c>
      <c r="U7" s="20">
        <f t="shared" si="2"/>
        <v>0</v>
      </c>
      <c r="V7" s="34">
        <f t="shared" si="3"/>
        <v>1</v>
      </c>
      <c r="X7" s="35" t="str">
        <f t="shared" si="4"/>
        <v/>
      </c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  <c r="IS7" s="31"/>
      <c r="IT7" s="31"/>
      <c r="IU7" s="31"/>
      <c r="IV7" s="31"/>
      <c r="IW7" s="31"/>
      <c r="IX7" s="31"/>
      <c r="IY7" s="31"/>
      <c r="IZ7" s="31"/>
      <c r="JA7" s="31"/>
      <c r="JB7" s="31"/>
      <c r="JC7" s="31"/>
      <c r="JD7" s="31"/>
      <c r="JE7" s="31"/>
      <c r="JF7" s="31"/>
      <c r="JG7" s="31"/>
      <c r="JH7" s="31"/>
      <c r="JI7" s="31"/>
      <c r="JJ7" s="31"/>
      <c r="JK7" s="31"/>
      <c r="JL7" s="31"/>
      <c r="JM7" s="31"/>
      <c r="JN7" s="31"/>
      <c r="JO7" s="31"/>
      <c r="JP7" s="31"/>
      <c r="JQ7" s="31"/>
      <c r="JR7" s="31"/>
      <c r="JS7" s="31"/>
      <c r="JT7" s="31"/>
      <c r="JU7" s="31"/>
      <c r="JV7" s="31"/>
      <c r="JW7" s="31"/>
      <c r="JX7" s="31"/>
      <c r="JY7" s="31"/>
      <c r="JZ7" s="31"/>
      <c r="KA7" s="31"/>
      <c r="KB7" s="31"/>
      <c r="KC7" s="31"/>
      <c r="KD7" s="31"/>
      <c r="KE7" s="31"/>
      <c r="KF7" s="31"/>
      <c r="KG7" s="31"/>
      <c r="KH7" s="31"/>
      <c r="KI7" s="31"/>
      <c r="KJ7" s="31"/>
      <c r="KK7" s="31"/>
      <c r="KL7" s="31"/>
      <c r="KM7" s="31"/>
      <c r="KN7" s="31"/>
      <c r="KO7" s="31"/>
      <c r="KP7" s="31"/>
      <c r="KQ7" s="31"/>
      <c r="KR7" s="31"/>
      <c r="KS7" s="31"/>
      <c r="KT7" s="31"/>
      <c r="KU7" s="31"/>
      <c r="KV7" s="31"/>
      <c r="KW7" s="31"/>
      <c r="KX7" s="31"/>
      <c r="KY7" s="31"/>
      <c r="KZ7" s="31"/>
      <c r="LA7" s="31"/>
      <c r="LB7" s="31"/>
      <c r="LC7" s="31"/>
      <c r="LD7" s="31"/>
      <c r="LE7" s="31"/>
      <c r="LF7" s="31"/>
      <c r="LG7" s="31"/>
      <c r="LH7" s="31"/>
      <c r="LI7" s="31"/>
      <c r="LJ7" s="31"/>
      <c r="LK7" s="31"/>
      <c r="LL7" s="31"/>
      <c r="LM7" s="31"/>
      <c r="LN7" s="31"/>
      <c r="LO7" s="31"/>
      <c r="LP7" s="31"/>
      <c r="LQ7" s="31"/>
      <c r="LR7" s="31"/>
      <c r="LS7" s="31"/>
      <c r="LT7" s="31"/>
      <c r="LU7" s="31"/>
      <c r="LV7" s="31"/>
      <c r="LW7" s="31"/>
      <c r="LX7" s="31"/>
      <c r="LY7" s="31"/>
      <c r="LZ7" s="31"/>
      <c r="MA7" s="31"/>
      <c r="MB7" s="31"/>
      <c r="MC7" s="31"/>
      <c r="MD7" s="31"/>
      <c r="ME7" s="31"/>
      <c r="MF7" s="31"/>
      <c r="MG7" s="31"/>
      <c r="MH7" s="31"/>
      <c r="MI7" s="31"/>
      <c r="MJ7" s="31"/>
      <c r="MK7" s="31"/>
      <c r="ML7" s="31"/>
      <c r="MM7" s="31"/>
      <c r="MN7" s="31"/>
      <c r="MO7" s="31"/>
      <c r="MP7" s="31"/>
      <c r="MQ7" s="31"/>
      <c r="MR7" s="31"/>
      <c r="MS7" s="31"/>
      <c r="MT7" s="31"/>
      <c r="MU7" s="31"/>
      <c r="MV7" s="31"/>
      <c r="MW7" s="31"/>
      <c r="MX7" s="31"/>
      <c r="MY7" s="31"/>
      <c r="MZ7" s="31"/>
      <c r="NA7" s="31"/>
      <c r="NB7" s="31"/>
      <c r="NC7" s="31"/>
      <c r="ND7" s="31"/>
      <c r="NE7" s="31"/>
      <c r="NF7" s="31"/>
      <c r="NG7" s="31"/>
      <c r="NH7" s="31"/>
      <c r="NI7" s="31"/>
      <c r="NJ7" s="31"/>
      <c r="NK7" s="31"/>
      <c r="NL7" s="31"/>
      <c r="NM7" s="31"/>
      <c r="NN7" s="31"/>
      <c r="NO7" s="31"/>
      <c r="NP7" s="31"/>
      <c r="NQ7" s="31"/>
      <c r="NR7" s="31"/>
      <c r="NS7" s="31"/>
      <c r="NT7" s="31"/>
      <c r="NU7" s="31"/>
      <c r="NV7" s="31"/>
      <c r="NW7" s="31"/>
      <c r="NX7" s="31"/>
      <c r="NY7" s="31"/>
      <c r="NZ7" s="31"/>
      <c r="OA7" s="31"/>
      <c r="OB7" s="31"/>
      <c r="OC7" s="31"/>
      <c r="OD7" s="31"/>
      <c r="OE7" s="31"/>
      <c r="OF7" s="31"/>
      <c r="OG7" s="31"/>
      <c r="OH7" s="31"/>
      <c r="OI7" s="31"/>
      <c r="OJ7" s="31"/>
      <c r="OK7" s="31"/>
      <c r="OL7" s="31"/>
      <c r="OM7" s="31"/>
      <c r="ON7" s="31"/>
      <c r="OO7" s="31"/>
      <c r="OP7" s="31"/>
      <c r="OQ7" s="31"/>
      <c r="OR7" s="31"/>
      <c r="OS7" s="31"/>
      <c r="OT7" s="31"/>
      <c r="OU7" s="31"/>
      <c r="OV7" s="31"/>
      <c r="OW7" s="31"/>
      <c r="OX7" s="31"/>
      <c r="OY7" s="31"/>
      <c r="OZ7" s="31"/>
      <c r="PA7" s="31"/>
      <c r="PB7" s="31"/>
      <c r="PC7" s="31"/>
      <c r="PD7" s="31"/>
      <c r="PE7" s="31"/>
      <c r="PF7" s="31"/>
      <c r="PG7" s="31"/>
      <c r="PH7" s="31"/>
      <c r="PI7" s="31"/>
      <c r="PJ7" s="31"/>
      <c r="PK7" s="31"/>
      <c r="PL7" s="31"/>
      <c r="PM7" s="31"/>
      <c r="PN7" s="31"/>
      <c r="PO7" s="31"/>
      <c r="PP7" s="31"/>
      <c r="PQ7" s="31"/>
      <c r="PR7" s="31"/>
      <c r="PS7" s="31"/>
      <c r="PT7" s="31"/>
      <c r="PU7" s="31"/>
      <c r="PV7" s="31"/>
      <c r="PW7" s="31"/>
      <c r="PX7" s="31"/>
      <c r="PY7" s="31"/>
      <c r="PZ7" s="31"/>
      <c r="QA7" s="31"/>
      <c r="QB7" s="31"/>
      <c r="QC7" s="31"/>
    </row>
    <row r="8" spans="1:445">
      <c r="A8" s="36" t="s">
        <v>39</v>
      </c>
      <c r="B8" s="33" t="s">
        <v>45</v>
      </c>
      <c r="C8" s="33">
        <v>92</v>
      </c>
      <c r="D8" s="33" t="s">
        <v>243</v>
      </c>
      <c r="E8" s="33"/>
      <c r="F8" s="33">
        <v>1025</v>
      </c>
      <c r="G8" s="33">
        <v>65</v>
      </c>
      <c r="H8" s="33"/>
      <c r="I8" s="33">
        <v>120</v>
      </c>
      <c r="J8" s="33">
        <v>120</v>
      </c>
      <c r="K8" s="33">
        <v>120</v>
      </c>
      <c r="L8" s="33">
        <v>120</v>
      </c>
      <c r="M8" s="33">
        <v>120</v>
      </c>
      <c r="N8" s="33">
        <v>120</v>
      </c>
      <c r="O8" s="33">
        <v>120</v>
      </c>
      <c r="P8" s="33">
        <v>120</v>
      </c>
      <c r="Q8" s="33"/>
      <c r="R8" s="33"/>
      <c r="S8" s="33"/>
      <c r="T8" s="20">
        <f t="shared" si="1"/>
        <v>1025</v>
      </c>
      <c r="U8" s="20">
        <f t="shared" si="2"/>
        <v>0</v>
      </c>
      <c r="V8" s="34">
        <f t="shared" si="3"/>
        <v>1</v>
      </c>
      <c r="X8" s="35" t="str">
        <f t="shared" si="4"/>
        <v/>
      </c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31"/>
      <c r="EJ8" s="31"/>
      <c r="EK8" s="31"/>
      <c r="EL8" s="31"/>
      <c r="EM8" s="31"/>
      <c r="EN8" s="31"/>
      <c r="EO8" s="31"/>
      <c r="EP8" s="31"/>
      <c r="EQ8" s="31"/>
      <c r="ER8" s="31"/>
      <c r="ES8" s="31"/>
      <c r="ET8" s="31"/>
      <c r="EU8" s="31"/>
      <c r="EV8" s="31"/>
      <c r="EW8" s="31"/>
      <c r="EX8" s="31"/>
      <c r="EY8" s="31"/>
      <c r="EZ8" s="31"/>
      <c r="FA8" s="31"/>
      <c r="FB8" s="31"/>
      <c r="FC8" s="31"/>
      <c r="FD8" s="31"/>
      <c r="FE8" s="31"/>
      <c r="FF8" s="31"/>
      <c r="FG8" s="31"/>
      <c r="FH8" s="31"/>
      <c r="FI8" s="31"/>
      <c r="FJ8" s="31"/>
      <c r="FK8" s="31"/>
      <c r="FL8" s="31"/>
      <c r="FM8" s="31"/>
      <c r="FN8" s="31"/>
      <c r="FO8" s="31"/>
      <c r="FP8" s="31"/>
      <c r="FQ8" s="31"/>
      <c r="FR8" s="31"/>
      <c r="FS8" s="31"/>
      <c r="FT8" s="31"/>
      <c r="FU8" s="31"/>
      <c r="FV8" s="31"/>
      <c r="FW8" s="31"/>
      <c r="FX8" s="3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  <c r="GP8" s="31"/>
      <c r="GQ8" s="31"/>
      <c r="GR8" s="31"/>
      <c r="GS8" s="31"/>
      <c r="GT8" s="31"/>
      <c r="GU8" s="31"/>
      <c r="GV8" s="31"/>
      <c r="GW8" s="31"/>
      <c r="GX8" s="31"/>
      <c r="GY8" s="31"/>
      <c r="GZ8" s="31"/>
      <c r="HA8" s="31"/>
      <c r="HB8" s="31"/>
      <c r="HC8" s="31"/>
      <c r="HD8" s="31"/>
      <c r="HE8" s="31"/>
      <c r="HF8" s="31"/>
      <c r="HG8" s="31"/>
      <c r="HH8" s="31"/>
      <c r="HI8" s="31"/>
      <c r="HJ8" s="31"/>
      <c r="HK8" s="31"/>
      <c r="HL8" s="31"/>
      <c r="HM8" s="31"/>
      <c r="HN8" s="31"/>
      <c r="HO8" s="31"/>
      <c r="HP8" s="31"/>
      <c r="HQ8" s="31"/>
      <c r="HR8" s="31"/>
      <c r="HS8" s="31"/>
      <c r="HT8" s="31"/>
      <c r="HU8" s="31"/>
      <c r="HV8" s="31"/>
      <c r="HW8" s="31"/>
      <c r="HX8" s="31"/>
      <c r="HY8" s="31"/>
      <c r="HZ8" s="31"/>
      <c r="IA8" s="31"/>
      <c r="IB8" s="31"/>
      <c r="IC8" s="31"/>
      <c r="ID8" s="31"/>
      <c r="IE8" s="31"/>
      <c r="IF8" s="31"/>
      <c r="IG8" s="31"/>
      <c r="IH8" s="31"/>
      <c r="II8" s="31"/>
      <c r="IJ8" s="31"/>
      <c r="IK8" s="31"/>
      <c r="IL8" s="31"/>
      <c r="IM8" s="31"/>
      <c r="IN8" s="31"/>
      <c r="IO8" s="31"/>
      <c r="IP8" s="31"/>
      <c r="IQ8" s="31"/>
      <c r="IR8" s="31"/>
      <c r="IS8" s="31"/>
      <c r="IT8" s="31"/>
      <c r="IU8" s="31"/>
      <c r="IV8" s="31"/>
      <c r="IW8" s="31"/>
      <c r="IX8" s="31"/>
      <c r="IY8" s="31"/>
      <c r="IZ8" s="31"/>
      <c r="JA8" s="31"/>
      <c r="JB8" s="31"/>
      <c r="JC8" s="31"/>
      <c r="JD8" s="31"/>
      <c r="JE8" s="31"/>
      <c r="JF8" s="31"/>
      <c r="JG8" s="31"/>
      <c r="JH8" s="31"/>
      <c r="JI8" s="31"/>
      <c r="JJ8" s="31"/>
      <c r="JK8" s="31"/>
      <c r="JL8" s="31"/>
      <c r="JM8" s="31"/>
      <c r="JN8" s="31"/>
      <c r="JO8" s="31"/>
      <c r="JP8" s="31"/>
      <c r="JQ8" s="31"/>
      <c r="JR8" s="31"/>
      <c r="JS8" s="31"/>
      <c r="JT8" s="31"/>
      <c r="JU8" s="31"/>
      <c r="JV8" s="31"/>
      <c r="JW8" s="31"/>
      <c r="JX8" s="31"/>
      <c r="JY8" s="31"/>
      <c r="JZ8" s="31"/>
      <c r="KA8" s="31"/>
      <c r="KB8" s="31"/>
      <c r="KC8" s="31"/>
      <c r="KD8" s="31"/>
      <c r="KE8" s="31"/>
      <c r="KF8" s="31"/>
      <c r="KG8" s="31"/>
      <c r="KH8" s="31"/>
      <c r="KI8" s="31"/>
      <c r="KJ8" s="31"/>
      <c r="KK8" s="31"/>
      <c r="KL8" s="31"/>
      <c r="KM8" s="31"/>
      <c r="KN8" s="31"/>
      <c r="KO8" s="31"/>
      <c r="KP8" s="31"/>
      <c r="KQ8" s="31"/>
      <c r="KR8" s="31"/>
      <c r="KS8" s="31"/>
      <c r="KT8" s="31"/>
      <c r="KU8" s="31"/>
      <c r="KV8" s="31"/>
      <c r="KW8" s="31"/>
      <c r="KX8" s="31"/>
      <c r="KY8" s="31"/>
      <c r="KZ8" s="31"/>
      <c r="LA8" s="31"/>
      <c r="LB8" s="31"/>
      <c r="LC8" s="31"/>
      <c r="LD8" s="31"/>
      <c r="LE8" s="31"/>
      <c r="LF8" s="31"/>
      <c r="LG8" s="31"/>
      <c r="LH8" s="31"/>
      <c r="LI8" s="31"/>
      <c r="LJ8" s="31"/>
      <c r="LK8" s="31"/>
      <c r="LL8" s="31"/>
      <c r="LM8" s="31"/>
      <c r="LN8" s="31"/>
      <c r="LO8" s="31"/>
      <c r="LP8" s="31"/>
      <c r="LQ8" s="31"/>
      <c r="LR8" s="31"/>
      <c r="LS8" s="31"/>
      <c r="LT8" s="31"/>
      <c r="LU8" s="31"/>
      <c r="LV8" s="31"/>
      <c r="LW8" s="31"/>
      <c r="LX8" s="31"/>
      <c r="LY8" s="31"/>
      <c r="LZ8" s="31"/>
      <c r="MA8" s="31"/>
      <c r="MB8" s="31"/>
      <c r="MC8" s="31"/>
      <c r="MD8" s="31"/>
      <c r="ME8" s="31"/>
      <c r="MF8" s="31"/>
      <c r="MG8" s="31"/>
      <c r="MH8" s="31"/>
      <c r="MI8" s="31"/>
      <c r="MJ8" s="31"/>
      <c r="MK8" s="31"/>
      <c r="ML8" s="31"/>
      <c r="MM8" s="31"/>
      <c r="MN8" s="31"/>
      <c r="MO8" s="31"/>
      <c r="MP8" s="31"/>
      <c r="MQ8" s="31"/>
      <c r="MR8" s="31"/>
      <c r="MS8" s="31"/>
      <c r="MT8" s="31"/>
      <c r="MU8" s="31"/>
      <c r="MV8" s="31"/>
      <c r="MW8" s="31"/>
      <c r="MX8" s="31"/>
      <c r="MY8" s="31"/>
      <c r="MZ8" s="31"/>
      <c r="NA8" s="31"/>
      <c r="NB8" s="31"/>
      <c r="NC8" s="31"/>
      <c r="ND8" s="31"/>
      <c r="NE8" s="31"/>
      <c r="NF8" s="31"/>
      <c r="NG8" s="31"/>
      <c r="NH8" s="31"/>
      <c r="NI8" s="31"/>
      <c r="NJ8" s="31"/>
      <c r="NK8" s="31"/>
      <c r="NL8" s="31"/>
      <c r="NM8" s="31"/>
      <c r="NN8" s="31"/>
      <c r="NO8" s="31"/>
      <c r="NP8" s="31"/>
      <c r="NQ8" s="31"/>
      <c r="NR8" s="31"/>
      <c r="NS8" s="31"/>
      <c r="NT8" s="31"/>
      <c r="NU8" s="31"/>
      <c r="NV8" s="31"/>
      <c r="NW8" s="31"/>
      <c r="NX8" s="31"/>
      <c r="NY8" s="31"/>
      <c r="NZ8" s="31"/>
      <c r="OA8" s="31"/>
      <c r="OB8" s="31"/>
      <c r="OC8" s="31"/>
      <c r="OD8" s="31"/>
      <c r="OE8" s="31"/>
      <c r="OF8" s="31"/>
      <c r="OG8" s="31"/>
      <c r="OH8" s="31"/>
      <c r="OI8" s="31"/>
      <c r="OJ8" s="31"/>
      <c r="OK8" s="31"/>
      <c r="OL8" s="31"/>
      <c r="OM8" s="31"/>
      <c r="ON8" s="31"/>
      <c r="OO8" s="31"/>
      <c r="OP8" s="31"/>
      <c r="OQ8" s="31"/>
      <c r="OR8" s="31"/>
      <c r="OS8" s="31"/>
      <c r="OT8" s="31"/>
      <c r="OU8" s="31"/>
      <c r="OV8" s="31"/>
      <c r="OW8" s="31"/>
      <c r="OX8" s="31"/>
      <c r="OY8" s="31"/>
      <c r="OZ8" s="31"/>
      <c r="PA8" s="31"/>
      <c r="PB8" s="31"/>
      <c r="PC8" s="31"/>
      <c r="PD8" s="31"/>
      <c r="PE8" s="31"/>
      <c r="PF8" s="31"/>
      <c r="PG8" s="31"/>
      <c r="PH8" s="31"/>
      <c r="PI8" s="31"/>
      <c r="PJ8" s="31"/>
      <c r="PK8" s="31"/>
      <c r="PL8" s="31"/>
      <c r="PM8" s="31"/>
      <c r="PN8" s="31"/>
      <c r="PO8" s="31"/>
      <c r="PP8" s="31"/>
      <c r="PQ8" s="31"/>
      <c r="PR8" s="31"/>
      <c r="PS8" s="31"/>
      <c r="PT8" s="31"/>
      <c r="PU8" s="31"/>
      <c r="PV8" s="31"/>
      <c r="PW8" s="31"/>
      <c r="PX8" s="31"/>
      <c r="PY8" s="31"/>
      <c r="PZ8" s="31"/>
      <c r="QA8" s="31"/>
      <c r="QB8" s="31"/>
      <c r="QC8" s="31"/>
    </row>
    <row r="9" spans="1:445">
      <c r="A9" s="36" t="s">
        <v>41</v>
      </c>
      <c r="B9" s="33" t="s">
        <v>45</v>
      </c>
      <c r="C9" s="33">
        <v>92</v>
      </c>
      <c r="D9" s="33" t="s">
        <v>133</v>
      </c>
      <c r="E9" s="33"/>
      <c r="F9" s="33">
        <v>1145</v>
      </c>
      <c r="G9" s="33">
        <v>65</v>
      </c>
      <c r="H9" s="33">
        <v>120</v>
      </c>
      <c r="I9" s="33">
        <v>120</v>
      </c>
      <c r="J9" s="33">
        <v>120</v>
      </c>
      <c r="K9" s="33">
        <v>120</v>
      </c>
      <c r="L9" s="77">
        <v>150</v>
      </c>
      <c r="M9" s="77">
        <v>100</v>
      </c>
      <c r="N9" s="77">
        <v>100</v>
      </c>
      <c r="O9" s="33">
        <v>100</v>
      </c>
      <c r="P9" s="33">
        <v>150</v>
      </c>
      <c r="Q9" s="33"/>
      <c r="R9" s="33"/>
      <c r="S9" s="33"/>
      <c r="T9" s="20">
        <f t="shared" si="1"/>
        <v>1145</v>
      </c>
      <c r="U9" s="20">
        <f t="shared" si="2"/>
        <v>0</v>
      </c>
      <c r="V9" s="34">
        <f t="shared" si="3"/>
        <v>1</v>
      </c>
      <c r="X9" s="35" t="str">
        <f t="shared" si="4"/>
        <v/>
      </c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1"/>
      <c r="IO9" s="31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31"/>
      <c r="JD9" s="31"/>
      <c r="JE9" s="31"/>
      <c r="JF9" s="31"/>
      <c r="JG9" s="31"/>
      <c r="JH9" s="31"/>
      <c r="JI9" s="31"/>
      <c r="JJ9" s="31"/>
      <c r="JK9" s="31"/>
      <c r="JL9" s="31"/>
      <c r="JM9" s="31"/>
      <c r="JN9" s="31"/>
      <c r="JO9" s="31"/>
      <c r="JP9" s="31"/>
      <c r="JQ9" s="31"/>
      <c r="JR9" s="31"/>
      <c r="JS9" s="31"/>
      <c r="JT9" s="31"/>
      <c r="JU9" s="31"/>
      <c r="JV9" s="31"/>
      <c r="JW9" s="31"/>
      <c r="JX9" s="31"/>
      <c r="JY9" s="31"/>
      <c r="JZ9" s="31"/>
      <c r="KA9" s="31"/>
      <c r="KB9" s="31"/>
      <c r="KC9" s="31"/>
      <c r="KD9" s="31"/>
      <c r="KE9" s="31"/>
      <c r="KF9" s="31"/>
      <c r="KG9" s="31"/>
      <c r="KH9" s="31"/>
      <c r="KI9" s="31"/>
      <c r="KJ9" s="31"/>
      <c r="KK9" s="31"/>
      <c r="KL9" s="31"/>
      <c r="KM9" s="31"/>
      <c r="KN9" s="31"/>
      <c r="KO9" s="31"/>
      <c r="KP9" s="31"/>
      <c r="KQ9" s="31"/>
      <c r="KR9" s="31"/>
      <c r="KS9" s="31"/>
      <c r="KT9" s="31"/>
      <c r="KU9" s="31"/>
      <c r="KV9" s="31"/>
      <c r="KW9" s="31"/>
      <c r="KX9" s="31"/>
      <c r="KY9" s="31"/>
      <c r="KZ9" s="31"/>
      <c r="LA9" s="31"/>
      <c r="LB9" s="31"/>
      <c r="LC9" s="31"/>
      <c r="LD9" s="31"/>
      <c r="LE9" s="31"/>
      <c r="LF9" s="31"/>
      <c r="LG9" s="31"/>
      <c r="LH9" s="31"/>
      <c r="LI9" s="31"/>
      <c r="LJ9" s="31"/>
      <c r="LK9" s="31"/>
      <c r="LL9" s="31"/>
      <c r="LM9" s="31"/>
      <c r="LN9" s="31"/>
      <c r="LO9" s="31"/>
      <c r="LP9" s="31"/>
      <c r="LQ9" s="31"/>
      <c r="LR9" s="31"/>
      <c r="LS9" s="31"/>
      <c r="LT9" s="31"/>
      <c r="LU9" s="31"/>
      <c r="LV9" s="31"/>
      <c r="LW9" s="31"/>
      <c r="LX9" s="31"/>
      <c r="LY9" s="31"/>
      <c r="LZ9" s="31"/>
      <c r="MA9" s="31"/>
      <c r="MB9" s="31"/>
      <c r="MC9" s="31"/>
      <c r="MD9" s="31"/>
      <c r="ME9" s="31"/>
      <c r="MF9" s="31"/>
      <c r="MG9" s="31"/>
      <c r="MH9" s="31"/>
      <c r="MI9" s="31"/>
      <c r="MJ9" s="31"/>
      <c r="MK9" s="31"/>
      <c r="ML9" s="31"/>
      <c r="MM9" s="31"/>
      <c r="MN9" s="31"/>
      <c r="MO9" s="31"/>
      <c r="MP9" s="31"/>
      <c r="MQ9" s="31"/>
      <c r="MR9" s="31"/>
      <c r="MS9" s="31"/>
      <c r="MT9" s="31"/>
      <c r="MU9" s="31"/>
      <c r="MV9" s="31"/>
      <c r="MW9" s="31"/>
      <c r="MX9" s="31"/>
      <c r="MY9" s="31"/>
      <c r="MZ9" s="31"/>
      <c r="NA9" s="31"/>
      <c r="NB9" s="31"/>
      <c r="NC9" s="31"/>
      <c r="ND9" s="31"/>
      <c r="NE9" s="31"/>
      <c r="NF9" s="31"/>
      <c r="NG9" s="31"/>
      <c r="NH9" s="31"/>
      <c r="NI9" s="31"/>
      <c r="NJ9" s="31"/>
      <c r="NK9" s="31"/>
      <c r="NL9" s="31"/>
      <c r="NM9" s="31"/>
      <c r="NN9" s="31"/>
      <c r="NO9" s="31"/>
      <c r="NP9" s="31"/>
      <c r="NQ9" s="31"/>
      <c r="NR9" s="31"/>
      <c r="NS9" s="31"/>
      <c r="NT9" s="31"/>
      <c r="NU9" s="31"/>
      <c r="NV9" s="31"/>
      <c r="NW9" s="31"/>
      <c r="NX9" s="31"/>
      <c r="NY9" s="31"/>
      <c r="NZ9" s="31"/>
      <c r="OA9" s="31"/>
      <c r="OB9" s="31"/>
      <c r="OC9" s="31"/>
      <c r="OD9" s="31"/>
      <c r="OE9" s="31"/>
      <c r="OF9" s="31"/>
      <c r="OG9" s="31"/>
      <c r="OH9" s="31"/>
      <c r="OI9" s="31"/>
      <c r="OJ9" s="31"/>
      <c r="OK9" s="31"/>
      <c r="OL9" s="31"/>
      <c r="OM9" s="31"/>
      <c r="ON9" s="31"/>
      <c r="OO9" s="31"/>
      <c r="OP9" s="31"/>
      <c r="OQ9" s="31"/>
      <c r="OR9" s="31"/>
      <c r="OS9" s="31"/>
      <c r="OT9" s="31"/>
      <c r="OU9" s="31"/>
      <c r="OV9" s="31"/>
      <c r="OW9" s="31"/>
      <c r="OX9" s="31"/>
      <c r="OY9" s="31"/>
      <c r="OZ9" s="31"/>
      <c r="PA9" s="31"/>
      <c r="PB9" s="31"/>
      <c r="PC9" s="31"/>
      <c r="PD9" s="31"/>
      <c r="PE9" s="31"/>
      <c r="PF9" s="31"/>
      <c r="PG9" s="31"/>
      <c r="PH9" s="31"/>
      <c r="PI9" s="31"/>
      <c r="PJ9" s="31"/>
      <c r="PK9" s="31"/>
      <c r="PL9" s="31"/>
      <c r="PM9" s="31"/>
      <c r="PN9" s="31"/>
      <c r="PO9" s="31"/>
      <c r="PP9" s="31"/>
      <c r="PQ9" s="31"/>
      <c r="PR9" s="31"/>
      <c r="PS9" s="31"/>
      <c r="PT9" s="31"/>
      <c r="PU9" s="31"/>
      <c r="PV9" s="31"/>
      <c r="PW9" s="31"/>
      <c r="PX9" s="31"/>
      <c r="PY9" s="31"/>
      <c r="PZ9" s="31"/>
      <c r="QA9" s="31"/>
      <c r="QB9" s="31"/>
      <c r="QC9" s="31"/>
    </row>
    <row r="10" spans="1:445">
      <c r="A10" s="36" t="s">
        <v>43</v>
      </c>
      <c r="B10" s="33" t="s">
        <v>45</v>
      </c>
      <c r="C10" s="33">
        <v>92</v>
      </c>
      <c r="D10" s="33" t="s">
        <v>133</v>
      </c>
      <c r="E10" s="33"/>
      <c r="F10" s="33">
        <v>1145</v>
      </c>
      <c r="G10" s="33">
        <v>65</v>
      </c>
      <c r="H10" s="33">
        <v>120</v>
      </c>
      <c r="I10" s="33">
        <v>120</v>
      </c>
      <c r="J10" s="33">
        <v>120</v>
      </c>
      <c r="K10" s="75">
        <v>120</v>
      </c>
      <c r="L10" s="37">
        <v>120</v>
      </c>
      <c r="M10" s="37">
        <v>120</v>
      </c>
      <c r="N10" s="37">
        <v>120</v>
      </c>
      <c r="O10" s="76">
        <v>120</v>
      </c>
      <c r="P10" s="33">
        <v>120</v>
      </c>
      <c r="Q10" s="33"/>
      <c r="R10" s="33"/>
      <c r="S10" s="33"/>
      <c r="T10" s="20">
        <f t="shared" si="1"/>
        <v>1145</v>
      </c>
      <c r="U10" s="20">
        <f t="shared" si="2"/>
        <v>0</v>
      </c>
      <c r="V10" s="34">
        <f t="shared" si="3"/>
        <v>1</v>
      </c>
      <c r="W10" s="37"/>
      <c r="X10" s="35" t="str">
        <f t="shared" si="4"/>
        <v/>
      </c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  <c r="IS10" s="31"/>
      <c r="IT10" s="31"/>
      <c r="IU10" s="31"/>
      <c r="IV10" s="31"/>
      <c r="IW10" s="31"/>
      <c r="IX10" s="31"/>
      <c r="IY10" s="31"/>
      <c r="IZ10" s="31"/>
      <c r="JA10" s="31"/>
      <c r="JB10" s="31"/>
      <c r="JC10" s="31"/>
      <c r="JD10" s="31"/>
      <c r="JE10" s="31"/>
      <c r="JF10" s="31"/>
      <c r="JG10" s="31"/>
      <c r="JH10" s="31"/>
      <c r="JI10" s="31"/>
      <c r="JJ10" s="31"/>
      <c r="JK10" s="31"/>
      <c r="JL10" s="31"/>
      <c r="JM10" s="31"/>
      <c r="JN10" s="31"/>
      <c r="JO10" s="31"/>
      <c r="JP10" s="31"/>
      <c r="JQ10" s="31"/>
      <c r="JR10" s="31"/>
      <c r="JS10" s="31"/>
      <c r="JT10" s="31"/>
      <c r="JU10" s="31"/>
      <c r="JV10" s="31"/>
      <c r="JW10" s="31"/>
      <c r="JX10" s="31"/>
      <c r="JY10" s="31"/>
      <c r="JZ10" s="31"/>
      <c r="KA10" s="31"/>
      <c r="KB10" s="31"/>
      <c r="KC10" s="31"/>
      <c r="KD10" s="31"/>
      <c r="KE10" s="31"/>
      <c r="KF10" s="31"/>
      <c r="KG10" s="31"/>
      <c r="KH10" s="31"/>
      <c r="KI10" s="31"/>
      <c r="KJ10" s="31"/>
      <c r="KK10" s="31"/>
      <c r="KL10" s="31"/>
      <c r="KM10" s="31"/>
      <c r="KN10" s="31"/>
      <c r="KO10" s="31"/>
      <c r="KP10" s="31"/>
      <c r="KQ10" s="31"/>
      <c r="KR10" s="31"/>
      <c r="KS10" s="31"/>
      <c r="KT10" s="31"/>
      <c r="KU10" s="31"/>
      <c r="KV10" s="31"/>
      <c r="KW10" s="31"/>
      <c r="KX10" s="31"/>
      <c r="KY10" s="31"/>
      <c r="KZ10" s="31"/>
      <c r="LA10" s="31"/>
      <c r="LB10" s="31"/>
      <c r="LC10" s="31"/>
      <c r="LD10" s="31"/>
      <c r="LE10" s="31"/>
      <c r="LF10" s="31"/>
      <c r="LG10" s="31"/>
      <c r="LH10" s="31"/>
      <c r="LI10" s="31"/>
      <c r="LJ10" s="31"/>
      <c r="LK10" s="31"/>
      <c r="LL10" s="31"/>
      <c r="LM10" s="31"/>
      <c r="LN10" s="31"/>
      <c r="LO10" s="31"/>
      <c r="LP10" s="31"/>
      <c r="LQ10" s="31"/>
      <c r="LR10" s="31"/>
      <c r="LS10" s="31"/>
      <c r="LT10" s="31"/>
      <c r="LU10" s="31"/>
      <c r="LV10" s="31"/>
      <c r="LW10" s="31"/>
      <c r="LX10" s="31"/>
      <c r="LY10" s="31"/>
      <c r="LZ10" s="31"/>
      <c r="MA10" s="31"/>
      <c r="MB10" s="31"/>
      <c r="MC10" s="31"/>
      <c r="MD10" s="31"/>
      <c r="ME10" s="31"/>
      <c r="MF10" s="31"/>
      <c r="MG10" s="31"/>
      <c r="MH10" s="31"/>
      <c r="MI10" s="31"/>
      <c r="MJ10" s="31"/>
      <c r="MK10" s="31"/>
      <c r="ML10" s="31"/>
      <c r="MM10" s="31"/>
      <c r="MN10" s="31"/>
      <c r="MO10" s="31"/>
      <c r="MP10" s="31"/>
      <c r="MQ10" s="31"/>
      <c r="MR10" s="31"/>
      <c r="MS10" s="31"/>
      <c r="MT10" s="31"/>
      <c r="MU10" s="31"/>
      <c r="MV10" s="31"/>
      <c r="MW10" s="31"/>
      <c r="MX10" s="31"/>
      <c r="MY10" s="31"/>
      <c r="MZ10" s="31"/>
      <c r="NA10" s="31"/>
      <c r="NB10" s="31"/>
      <c r="NC10" s="31"/>
      <c r="ND10" s="31"/>
      <c r="NE10" s="31"/>
      <c r="NF10" s="31"/>
      <c r="NG10" s="31"/>
      <c r="NH10" s="31"/>
      <c r="NI10" s="31"/>
      <c r="NJ10" s="31"/>
      <c r="NK10" s="31"/>
      <c r="NL10" s="31"/>
      <c r="NM10" s="31"/>
      <c r="NN10" s="31"/>
      <c r="NO10" s="31"/>
      <c r="NP10" s="31"/>
      <c r="NQ10" s="31"/>
      <c r="NR10" s="31"/>
      <c r="NS10" s="31"/>
      <c r="NT10" s="31"/>
      <c r="NU10" s="31"/>
      <c r="NV10" s="31"/>
      <c r="NW10" s="31"/>
      <c r="NX10" s="31"/>
      <c r="NY10" s="31"/>
      <c r="NZ10" s="31"/>
      <c r="OA10" s="31"/>
      <c r="OB10" s="31"/>
      <c r="OC10" s="31"/>
      <c r="OD10" s="31"/>
      <c r="OE10" s="31"/>
      <c r="OF10" s="31"/>
      <c r="OG10" s="31"/>
      <c r="OH10" s="31"/>
      <c r="OI10" s="31"/>
      <c r="OJ10" s="31"/>
      <c r="OK10" s="31"/>
      <c r="OL10" s="31"/>
      <c r="OM10" s="31"/>
      <c r="ON10" s="31"/>
      <c r="OO10" s="31"/>
      <c r="OP10" s="31"/>
      <c r="OQ10" s="31"/>
      <c r="OR10" s="31"/>
      <c r="OS10" s="31"/>
      <c r="OT10" s="31"/>
      <c r="OU10" s="31"/>
      <c r="OV10" s="31"/>
      <c r="OW10" s="31"/>
      <c r="OX10" s="31"/>
      <c r="OY10" s="31"/>
      <c r="OZ10" s="31"/>
      <c r="PA10" s="31"/>
      <c r="PB10" s="31"/>
      <c r="PC10" s="31"/>
      <c r="PD10" s="31"/>
      <c r="PE10" s="31"/>
      <c r="PF10" s="31"/>
      <c r="PG10" s="31"/>
      <c r="PH10" s="31"/>
      <c r="PI10" s="31"/>
      <c r="PJ10" s="31"/>
      <c r="PK10" s="31"/>
      <c r="PL10" s="31"/>
      <c r="PM10" s="31"/>
      <c r="PN10" s="31"/>
      <c r="PO10" s="31"/>
      <c r="PP10" s="31"/>
      <c r="PQ10" s="31"/>
      <c r="PR10" s="31"/>
      <c r="PS10" s="31"/>
      <c r="PT10" s="31"/>
      <c r="PU10" s="31"/>
      <c r="PV10" s="31"/>
      <c r="PW10" s="31"/>
      <c r="PX10" s="31"/>
      <c r="PY10" s="31"/>
      <c r="PZ10" s="31"/>
      <c r="QA10" s="31"/>
      <c r="QB10" s="31"/>
      <c r="QC10" s="31"/>
    </row>
    <row r="11" spans="1:445">
      <c r="A11" s="36" t="s">
        <v>1768</v>
      </c>
      <c r="B11" s="33" t="s">
        <v>27</v>
      </c>
      <c r="C11" s="33">
        <v>106</v>
      </c>
      <c r="D11" s="33" t="s">
        <v>180</v>
      </c>
      <c r="E11" s="33"/>
      <c r="F11" s="33">
        <v>665</v>
      </c>
      <c r="G11" s="33">
        <v>65</v>
      </c>
      <c r="H11" s="33"/>
      <c r="I11" s="33">
        <v>75</v>
      </c>
      <c r="J11" s="33">
        <v>75</v>
      </c>
      <c r="K11" s="33">
        <v>75</v>
      </c>
      <c r="L11" s="33">
        <v>75</v>
      </c>
      <c r="M11" s="33">
        <v>75</v>
      </c>
      <c r="N11" s="33">
        <v>75</v>
      </c>
      <c r="O11" s="33">
        <v>75</v>
      </c>
      <c r="P11" s="33">
        <v>75</v>
      </c>
      <c r="Q11" s="33"/>
      <c r="R11" s="33"/>
      <c r="S11" s="33"/>
      <c r="T11" s="20">
        <f t="shared" si="1"/>
        <v>665</v>
      </c>
      <c r="U11" s="20">
        <f t="shared" si="2"/>
        <v>0</v>
      </c>
      <c r="V11" s="34">
        <f t="shared" si="3"/>
        <v>1</v>
      </c>
      <c r="W11" s="37"/>
      <c r="X11" s="35" t="str">
        <f t="shared" si="4"/>
        <v/>
      </c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  <c r="GJ11" s="31"/>
      <c r="GK11" s="31"/>
      <c r="GL11" s="31"/>
      <c r="GM11" s="31"/>
      <c r="GN11" s="31"/>
      <c r="GO11" s="31"/>
      <c r="GP11" s="31"/>
      <c r="GQ11" s="31"/>
      <c r="GR11" s="31"/>
      <c r="GS11" s="31"/>
      <c r="GT11" s="31"/>
      <c r="GU11" s="31"/>
      <c r="GV11" s="31"/>
      <c r="GW11" s="31"/>
      <c r="GX11" s="31"/>
      <c r="GY11" s="31"/>
      <c r="GZ11" s="31"/>
      <c r="HA11" s="31"/>
      <c r="HB11" s="31"/>
      <c r="HC11" s="31"/>
      <c r="HD11" s="31"/>
      <c r="HE11" s="31"/>
      <c r="HF11" s="31"/>
      <c r="HG11" s="31"/>
      <c r="HH11" s="31"/>
      <c r="HI11" s="31"/>
      <c r="HJ11" s="31"/>
      <c r="HK11" s="31"/>
      <c r="HL11" s="31"/>
      <c r="HM11" s="31"/>
      <c r="HN11" s="31"/>
      <c r="HO11" s="31"/>
      <c r="HP11" s="31"/>
      <c r="HQ11" s="31"/>
      <c r="HR11" s="31"/>
      <c r="HS11" s="31"/>
      <c r="HT11" s="31"/>
      <c r="HU11" s="31"/>
      <c r="HV11" s="31"/>
      <c r="HW11" s="31"/>
      <c r="HX11" s="31"/>
      <c r="HY11" s="31"/>
      <c r="HZ11" s="31"/>
      <c r="IA11" s="31"/>
      <c r="IB11" s="31"/>
      <c r="IC11" s="31"/>
      <c r="ID11" s="31"/>
      <c r="IE11" s="31"/>
      <c r="IF11" s="31"/>
      <c r="IG11" s="31"/>
      <c r="IH11" s="31"/>
      <c r="II11" s="31"/>
      <c r="IJ11" s="31"/>
      <c r="IK11" s="31"/>
      <c r="IL11" s="31"/>
      <c r="IM11" s="31"/>
      <c r="IN11" s="31"/>
      <c r="IO11" s="31"/>
      <c r="IP11" s="31"/>
      <c r="IQ11" s="31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1"/>
      <c r="JS11" s="31"/>
      <c r="JT11" s="31"/>
      <c r="JU11" s="31"/>
      <c r="JV11" s="31"/>
      <c r="JW11" s="31"/>
      <c r="JX11" s="31"/>
      <c r="JY11" s="31"/>
      <c r="JZ11" s="31"/>
      <c r="KA11" s="31"/>
      <c r="KB11" s="31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1"/>
      <c r="KX11" s="31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Y11" s="31"/>
      <c r="LZ11" s="31"/>
      <c r="MA11" s="31"/>
      <c r="MB11" s="31"/>
      <c r="MC11" s="31"/>
      <c r="MD11" s="31"/>
      <c r="ME11" s="31"/>
      <c r="MF11" s="31"/>
      <c r="MG11" s="31"/>
      <c r="MH11" s="31"/>
      <c r="MI11" s="31"/>
      <c r="MJ11" s="31"/>
      <c r="MK11" s="31"/>
      <c r="ML11" s="31"/>
      <c r="MM11" s="31"/>
      <c r="MN11" s="31"/>
      <c r="MO11" s="31"/>
      <c r="MP11" s="31"/>
      <c r="MQ11" s="31"/>
      <c r="MR11" s="31"/>
      <c r="MS11" s="31"/>
      <c r="MT11" s="31"/>
      <c r="MU11" s="31"/>
      <c r="MV11" s="31"/>
      <c r="MW11" s="31"/>
      <c r="MX11" s="31"/>
      <c r="MY11" s="31"/>
      <c r="MZ11" s="31"/>
      <c r="NA11" s="31"/>
      <c r="NB11" s="31"/>
      <c r="NC11" s="31"/>
      <c r="ND11" s="31"/>
      <c r="NE11" s="31"/>
      <c r="NF11" s="31"/>
      <c r="NG11" s="31"/>
      <c r="NH11" s="31"/>
      <c r="NI11" s="31"/>
      <c r="NJ11" s="31"/>
      <c r="NK11" s="31"/>
      <c r="NL11" s="31"/>
      <c r="NM11" s="31"/>
      <c r="NN11" s="31"/>
      <c r="NO11" s="31"/>
      <c r="NP11" s="31"/>
      <c r="NQ11" s="31"/>
      <c r="NR11" s="31"/>
      <c r="NS11" s="31"/>
      <c r="NT11" s="31"/>
      <c r="NU11" s="31"/>
      <c r="NV11" s="31"/>
      <c r="NW11" s="31"/>
      <c r="NX11" s="31"/>
      <c r="NY11" s="31"/>
      <c r="NZ11" s="31"/>
      <c r="OA11" s="31"/>
      <c r="OB11" s="31"/>
      <c r="OC11" s="31"/>
      <c r="OD11" s="31"/>
      <c r="OE11" s="31"/>
      <c r="OF11" s="31"/>
      <c r="OG11" s="31"/>
      <c r="OH11" s="31"/>
      <c r="OI11" s="31"/>
      <c r="OJ11" s="31"/>
      <c r="OK11" s="31"/>
      <c r="OL11" s="31"/>
      <c r="OM11" s="31"/>
      <c r="ON11" s="31"/>
      <c r="OO11" s="31"/>
      <c r="OP11" s="31"/>
      <c r="OQ11" s="31"/>
      <c r="OR11" s="31"/>
      <c r="OS11" s="31"/>
      <c r="OT11" s="31"/>
      <c r="OU11" s="31"/>
      <c r="OV11" s="31"/>
      <c r="OW11" s="31"/>
      <c r="OX11" s="31"/>
      <c r="OY11" s="31"/>
      <c r="OZ11" s="31"/>
      <c r="PA11" s="31"/>
      <c r="PB11" s="31"/>
      <c r="PC11" s="31"/>
      <c r="PD11" s="31"/>
      <c r="PE11" s="31"/>
      <c r="PF11" s="31"/>
      <c r="PG11" s="31"/>
      <c r="PH11" s="31"/>
      <c r="PI11" s="31"/>
      <c r="PJ11" s="31"/>
      <c r="PK11" s="31"/>
      <c r="PL11" s="31"/>
      <c r="PM11" s="31"/>
      <c r="PN11" s="31"/>
      <c r="PO11" s="31"/>
      <c r="PP11" s="31"/>
      <c r="PQ11" s="31"/>
      <c r="PR11" s="31"/>
      <c r="PS11" s="31"/>
      <c r="PT11" s="31"/>
      <c r="PU11" s="31"/>
      <c r="PV11" s="31"/>
      <c r="PW11" s="31"/>
      <c r="PX11" s="31"/>
      <c r="PY11" s="31"/>
      <c r="PZ11" s="31"/>
      <c r="QA11" s="31"/>
      <c r="QB11" s="31"/>
      <c r="QC11" s="31"/>
    </row>
    <row r="12" spans="1:445">
      <c r="A12" s="36" t="s">
        <v>1330</v>
      </c>
      <c r="B12" s="33" t="s">
        <v>45</v>
      </c>
      <c r="C12" s="33">
        <v>80</v>
      </c>
      <c r="D12" s="33" t="s">
        <v>33</v>
      </c>
      <c r="E12" s="33"/>
      <c r="F12" s="33">
        <v>450</v>
      </c>
      <c r="G12" s="33">
        <v>50</v>
      </c>
      <c r="H12" s="33"/>
      <c r="I12" s="33">
        <v>50</v>
      </c>
      <c r="J12" s="33">
        <v>50</v>
      </c>
      <c r="K12" s="33">
        <v>50</v>
      </c>
      <c r="L12" s="33">
        <v>50</v>
      </c>
      <c r="M12" s="33">
        <v>50</v>
      </c>
      <c r="N12" s="33">
        <v>50</v>
      </c>
      <c r="O12" s="33">
        <v>50</v>
      </c>
      <c r="P12" s="33">
        <v>50</v>
      </c>
      <c r="Q12" s="33"/>
      <c r="R12" s="33"/>
      <c r="S12" s="33"/>
      <c r="T12" s="20">
        <f t="shared" si="1"/>
        <v>450</v>
      </c>
      <c r="U12" s="20">
        <f t="shared" si="2"/>
        <v>0</v>
      </c>
      <c r="V12" s="34">
        <f t="shared" si="3"/>
        <v>1</v>
      </c>
      <c r="W12" s="37"/>
      <c r="X12" s="35" t="str">
        <f t="shared" si="4"/>
        <v/>
      </c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 s="31"/>
      <c r="GL12" s="31"/>
      <c r="GM12" s="31"/>
      <c r="GN12" s="31"/>
      <c r="GO12" s="31"/>
      <c r="GP12" s="31"/>
      <c r="GQ12" s="31"/>
      <c r="GR12" s="31"/>
      <c r="GS12" s="31"/>
      <c r="GT12" s="31"/>
      <c r="GU12" s="31"/>
      <c r="GV12" s="31"/>
      <c r="GW12" s="31"/>
      <c r="GX12" s="31"/>
      <c r="GY12" s="31"/>
      <c r="GZ12" s="31"/>
      <c r="HA12" s="31"/>
      <c r="HB12" s="31"/>
      <c r="HC12" s="31"/>
      <c r="HD12" s="31"/>
      <c r="HE12" s="31"/>
      <c r="HF12" s="31"/>
      <c r="HG12" s="31"/>
      <c r="HH12" s="31"/>
      <c r="HI12" s="31"/>
      <c r="HJ12" s="31"/>
      <c r="HK12" s="31"/>
      <c r="HL12" s="31"/>
      <c r="HM12" s="31"/>
      <c r="HN12" s="31"/>
      <c r="HO12" s="31"/>
      <c r="HP12" s="31"/>
      <c r="HQ12" s="31"/>
      <c r="HR12" s="31"/>
      <c r="HS12" s="31"/>
      <c r="HT12" s="31"/>
      <c r="HU12" s="31"/>
      <c r="HV12" s="31"/>
      <c r="HW12" s="31"/>
      <c r="HX12" s="31"/>
      <c r="HY12" s="31"/>
      <c r="HZ12" s="31"/>
      <c r="IA12" s="31"/>
      <c r="IB12" s="31"/>
      <c r="IC12" s="31"/>
      <c r="ID12" s="31"/>
      <c r="IE12" s="31"/>
      <c r="IF12" s="31"/>
      <c r="IG12" s="31"/>
      <c r="IH12" s="31"/>
      <c r="II12" s="31"/>
      <c r="IJ12" s="31"/>
      <c r="IK12" s="31"/>
      <c r="IL12" s="31"/>
      <c r="IM12" s="31"/>
      <c r="IN12" s="31"/>
      <c r="IO12" s="31"/>
      <c r="IP12" s="31"/>
      <c r="IQ12" s="31"/>
      <c r="IR12" s="31"/>
      <c r="IS12" s="31"/>
      <c r="IT12" s="31"/>
      <c r="IU12" s="31"/>
      <c r="IV12" s="31"/>
      <c r="IW12" s="31"/>
      <c r="IX12" s="31"/>
      <c r="IY12" s="31"/>
      <c r="IZ12" s="31"/>
      <c r="JA12" s="31"/>
      <c r="JB12" s="31"/>
      <c r="JC12" s="31"/>
      <c r="JD12" s="31"/>
      <c r="JE12" s="31"/>
      <c r="JF12" s="31"/>
      <c r="JG12" s="31"/>
      <c r="JH12" s="31"/>
      <c r="JI12" s="31"/>
      <c r="JJ12" s="31"/>
      <c r="JK12" s="31"/>
      <c r="JL12" s="31"/>
      <c r="JM12" s="31"/>
      <c r="JN12" s="31"/>
      <c r="JO12" s="31"/>
      <c r="JP12" s="31"/>
      <c r="JQ12" s="31"/>
      <c r="JR12" s="31"/>
      <c r="JS12" s="31"/>
      <c r="JT12" s="31"/>
      <c r="JU12" s="31"/>
      <c r="JV12" s="31"/>
      <c r="JW12" s="31"/>
      <c r="JX12" s="31"/>
      <c r="JY12" s="31"/>
      <c r="JZ12" s="31"/>
      <c r="KA12" s="31"/>
      <c r="KB12" s="31"/>
      <c r="KC12" s="31"/>
      <c r="KD12" s="31"/>
      <c r="KE12" s="31"/>
      <c r="KF12" s="31"/>
      <c r="KG12" s="31"/>
      <c r="KH12" s="31"/>
      <c r="KI12" s="31"/>
      <c r="KJ12" s="31"/>
      <c r="KK12" s="31"/>
      <c r="KL12" s="31"/>
      <c r="KM12" s="31"/>
      <c r="KN12" s="31"/>
      <c r="KO12" s="31"/>
      <c r="KP12" s="31"/>
      <c r="KQ12" s="31"/>
      <c r="KR12" s="31"/>
      <c r="KS12" s="31"/>
      <c r="KT12" s="31"/>
      <c r="KU12" s="31"/>
      <c r="KV12" s="31"/>
      <c r="KW12" s="31"/>
      <c r="KX12" s="31"/>
      <c r="KY12" s="31"/>
      <c r="KZ12" s="31"/>
      <c r="LA12" s="31"/>
      <c r="LB12" s="31"/>
      <c r="LC12" s="31"/>
      <c r="LD12" s="31"/>
      <c r="LE12" s="31"/>
      <c r="LF12" s="31"/>
      <c r="LG12" s="31"/>
      <c r="LH12" s="31"/>
      <c r="LI12" s="31"/>
      <c r="LJ12" s="31"/>
      <c r="LK12" s="31"/>
      <c r="LL12" s="31"/>
      <c r="LM12" s="31"/>
      <c r="LN12" s="31"/>
      <c r="LO12" s="31"/>
      <c r="LP12" s="31"/>
      <c r="LQ12" s="31"/>
      <c r="LR12" s="31"/>
      <c r="LS12" s="31"/>
      <c r="LT12" s="31"/>
      <c r="LU12" s="31"/>
      <c r="LV12" s="31"/>
      <c r="LW12" s="31"/>
      <c r="LX12" s="31"/>
      <c r="LY12" s="31"/>
      <c r="LZ12" s="31"/>
      <c r="MA12" s="31"/>
      <c r="MB12" s="31"/>
      <c r="MC12" s="31"/>
      <c r="MD12" s="31"/>
      <c r="ME12" s="31"/>
      <c r="MF12" s="31"/>
      <c r="MG12" s="31"/>
      <c r="MH12" s="31"/>
      <c r="MI12" s="31"/>
      <c r="MJ12" s="31"/>
      <c r="MK12" s="31"/>
      <c r="ML12" s="31"/>
      <c r="MM12" s="31"/>
      <c r="MN12" s="31"/>
      <c r="MO12" s="31"/>
      <c r="MP12" s="31"/>
      <c r="MQ12" s="31"/>
      <c r="MR12" s="31"/>
      <c r="MS12" s="31"/>
      <c r="MT12" s="31"/>
      <c r="MU12" s="31"/>
      <c r="MV12" s="31"/>
      <c r="MW12" s="31"/>
      <c r="MX12" s="31"/>
      <c r="MY12" s="31"/>
      <c r="MZ12" s="31"/>
      <c r="NA12" s="31"/>
      <c r="NB12" s="31"/>
      <c r="NC12" s="31"/>
      <c r="ND12" s="31"/>
      <c r="NE12" s="31"/>
      <c r="NF12" s="31"/>
      <c r="NG12" s="31"/>
      <c r="NH12" s="31"/>
      <c r="NI12" s="31"/>
      <c r="NJ12" s="31"/>
      <c r="NK12" s="31"/>
      <c r="NL12" s="31"/>
      <c r="NM12" s="31"/>
      <c r="NN12" s="31"/>
      <c r="NO12" s="31"/>
      <c r="NP12" s="31"/>
      <c r="NQ12" s="31"/>
      <c r="NR12" s="31"/>
      <c r="NS12" s="31"/>
      <c r="NT12" s="31"/>
      <c r="NU12" s="31"/>
      <c r="NV12" s="31"/>
      <c r="NW12" s="31"/>
      <c r="NX12" s="31"/>
      <c r="NY12" s="31"/>
      <c r="NZ12" s="31"/>
      <c r="OA12" s="31"/>
      <c r="OB12" s="31"/>
      <c r="OC12" s="31"/>
      <c r="OD12" s="31"/>
      <c r="OE12" s="31"/>
      <c r="OF12" s="31"/>
      <c r="OG12" s="31"/>
      <c r="OH12" s="31"/>
      <c r="OI12" s="31"/>
      <c r="OJ12" s="31"/>
      <c r="OK12" s="31"/>
      <c r="OL12" s="31"/>
      <c r="OM12" s="31"/>
      <c r="ON12" s="31"/>
      <c r="OO12" s="31"/>
      <c r="OP12" s="31"/>
      <c r="OQ12" s="31"/>
      <c r="OR12" s="31"/>
      <c r="OS12" s="31"/>
      <c r="OT12" s="31"/>
      <c r="OU12" s="31"/>
      <c r="OV12" s="31"/>
      <c r="OW12" s="31"/>
      <c r="OX12" s="31"/>
      <c r="OY12" s="31"/>
      <c r="OZ12" s="31"/>
      <c r="PA12" s="31"/>
      <c r="PB12" s="31"/>
      <c r="PC12" s="31"/>
      <c r="PD12" s="31"/>
      <c r="PE12" s="31"/>
      <c r="PF12" s="31"/>
      <c r="PG12" s="31"/>
      <c r="PH12" s="31"/>
      <c r="PI12" s="31"/>
      <c r="PJ12" s="31"/>
      <c r="PK12" s="31"/>
      <c r="PL12" s="31"/>
      <c r="PM12" s="31"/>
      <c r="PN12" s="31"/>
      <c r="PO12" s="31"/>
      <c r="PP12" s="31"/>
      <c r="PQ12" s="31"/>
      <c r="PR12" s="31"/>
      <c r="PS12" s="31"/>
      <c r="PT12" s="31"/>
      <c r="PU12" s="31"/>
      <c r="PV12" s="31"/>
      <c r="PW12" s="31"/>
      <c r="PX12" s="31"/>
      <c r="PY12" s="31"/>
      <c r="PZ12" s="31"/>
      <c r="QA12" s="31"/>
      <c r="QB12" s="31"/>
      <c r="QC12" s="31"/>
    </row>
    <row r="13" spans="1:445">
      <c r="A13" s="36" t="s">
        <v>1329</v>
      </c>
      <c r="B13" s="33" t="s">
        <v>45</v>
      </c>
      <c r="C13" s="33">
        <v>55</v>
      </c>
      <c r="D13" s="33" t="s">
        <v>33</v>
      </c>
      <c r="E13" s="33"/>
      <c r="F13" s="33">
        <v>450</v>
      </c>
      <c r="G13" s="33">
        <v>50</v>
      </c>
      <c r="H13" s="33"/>
      <c r="I13" s="33">
        <v>50</v>
      </c>
      <c r="J13" s="33">
        <v>50</v>
      </c>
      <c r="K13" s="33">
        <v>50</v>
      </c>
      <c r="L13" s="33">
        <v>50</v>
      </c>
      <c r="M13" s="33">
        <v>50</v>
      </c>
      <c r="N13" s="33">
        <v>50</v>
      </c>
      <c r="O13" s="33">
        <v>50</v>
      </c>
      <c r="P13" s="33">
        <v>50</v>
      </c>
      <c r="Q13" s="33"/>
      <c r="R13" s="33"/>
      <c r="S13" s="33"/>
      <c r="T13" s="20">
        <f t="shared" si="1"/>
        <v>450</v>
      </c>
      <c r="U13" s="20">
        <f t="shared" si="2"/>
        <v>0</v>
      </c>
      <c r="V13" s="34">
        <f t="shared" si="3"/>
        <v>1</v>
      </c>
      <c r="X13" s="35" t="str">
        <f t="shared" si="4"/>
        <v/>
      </c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1"/>
      <c r="HJ13" s="31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  <c r="IC13" s="31"/>
      <c r="ID13" s="31"/>
      <c r="IE13" s="31"/>
      <c r="IF13" s="31"/>
      <c r="IG13" s="31"/>
      <c r="IH13" s="31"/>
      <c r="II13" s="31"/>
      <c r="IJ13" s="31"/>
      <c r="IK13" s="31"/>
      <c r="IL13" s="31"/>
      <c r="IM13" s="31"/>
      <c r="IN13" s="31"/>
      <c r="IO13" s="31"/>
      <c r="IP13" s="31"/>
      <c r="IQ13" s="31"/>
      <c r="IR13" s="31"/>
      <c r="IS13" s="31"/>
      <c r="IT13" s="31"/>
      <c r="IU13" s="31"/>
      <c r="IV13" s="31"/>
      <c r="IW13" s="31"/>
      <c r="IX13" s="31"/>
      <c r="IY13" s="31"/>
      <c r="IZ13" s="31"/>
      <c r="JA13" s="31"/>
      <c r="JB13" s="31"/>
      <c r="JC13" s="31"/>
      <c r="JD13" s="31"/>
      <c r="JE13" s="31"/>
      <c r="JF13" s="31"/>
      <c r="JG13" s="31"/>
      <c r="JH13" s="31"/>
      <c r="JI13" s="31"/>
      <c r="JJ13" s="31"/>
      <c r="JK13" s="31"/>
      <c r="JL13" s="31"/>
      <c r="JM13" s="31"/>
      <c r="JN13" s="31"/>
      <c r="JO13" s="31"/>
      <c r="JP13" s="31"/>
      <c r="JQ13" s="31"/>
      <c r="JR13" s="31"/>
      <c r="JS13" s="31"/>
      <c r="JT13" s="31"/>
      <c r="JU13" s="31"/>
      <c r="JV13" s="31"/>
      <c r="JW13" s="31"/>
      <c r="JX13" s="31"/>
      <c r="JY13" s="31"/>
      <c r="JZ13" s="31"/>
      <c r="KA13" s="31"/>
      <c r="KB13" s="31"/>
      <c r="KC13" s="31"/>
      <c r="KD13" s="31"/>
      <c r="KE13" s="31"/>
      <c r="KF13" s="31"/>
      <c r="KG13" s="31"/>
      <c r="KH13" s="31"/>
      <c r="KI13" s="31"/>
      <c r="KJ13" s="31"/>
      <c r="KK13" s="31"/>
      <c r="KL13" s="31"/>
      <c r="KM13" s="31"/>
      <c r="KN13" s="31"/>
      <c r="KO13" s="31"/>
      <c r="KP13" s="31"/>
      <c r="KQ13" s="31"/>
      <c r="KR13" s="31"/>
      <c r="KS13" s="31"/>
      <c r="KT13" s="31"/>
      <c r="KU13" s="31"/>
      <c r="KV13" s="31"/>
      <c r="KW13" s="31"/>
      <c r="KX13" s="31"/>
      <c r="KY13" s="31"/>
      <c r="KZ13" s="31"/>
      <c r="LA13" s="31"/>
      <c r="LB13" s="31"/>
      <c r="LC13" s="31"/>
      <c r="LD13" s="31"/>
      <c r="LE13" s="31"/>
      <c r="LF13" s="31"/>
      <c r="LG13" s="31"/>
      <c r="LH13" s="31"/>
      <c r="LI13" s="31"/>
      <c r="LJ13" s="31"/>
      <c r="LK13" s="31"/>
      <c r="LL13" s="31"/>
      <c r="LM13" s="31"/>
      <c r="LN13" s="31"/>
      <c r="LO13" s="31"/>
      <c r="LP13" s="31"/>
      <c r="LQ13" s="31"/>
      <c r="LR13" s="31"/>
      <c r="LS13" s="31"/>
      <c r="LT13" s="31"/>
      <c r="LU13" s="31"/>
      <c r="LV13" s="31"/>
      <c r="LW13" s="31"/>
      <c r="LX13" s="31"/>
      <c r="LY13" s="31"/>
      <c r="LZ13" s="31"/>
      <c r="MA13" s="31"/>
      <c r="MB13" s="31"/>
      <c r="MC13" s="31"/>
      <c r="MD13" s="31"/>
      <c r="ME13" s="31"/>
      <c r="MF13" s="31"/>
      <c r="MG13" s="31"/>
      <c r="MH13" s="31"/>
      <c r="MI13" s="31"/>
      <c r="MJ13" s="31"/>
      <c r="MK13" s="31"/>
      <c r="ML13" s="31"/>
      <c r="MM13" s="31"/>
      <c r="MN13" s="31"/>
      <c r="MO13" s="31"/>
      <c r="MP13" s="31"/>
      <c r="MQ13" s="31"/>
      <c r="MR13" s="31"/>
      <c r="MS13" s="31"/>
      <c r="MT13" s="31"/>
      <c r="MU13" s="31"/>
      <c r="MV13" s="31"/>
      <c r="MW13" s="31"/>
      <c r="MX13" s="31"/>
      <c r="MY13" s="31"/>
      <c r="MZ13" s="31"/>
      <c r="NA13" s="31"/>
      <c r="NB13" s="31"/>
      <c r="NC13" s="31"/>
      <c r="ND13" s="31"/>
      <c r="NE13" s="31"/>
      <c r="NF13" s="31"/>
      <c r="NG13" s="31"/>
      <c r="NH13" s="31"/>
      <c r="NI13" s="31"/>
      <c r="NJ13" s="31"/>
      <c r="NK13" s="31"/>
      <c r="NL13" s="31"/>
      <c r="NM13" s="31"/>
      <c r="NN13" s="31"/>
      <c r="NO13" s="31"/>
      <c r="NP13" s="31"/>
      <c r="NQ13" s="31"/>
      <c r="NR13" s="31"/>
      <c r="NS13" s="31"/>
      <c r="NT13" s="31"/>
      <c r="NU13" s="31"/>
      <c r="NV13" s="31"/>
      <c r="NW13" s="31"/>
      <c r="NX13" s="31"/>
      <c r="NY13" s="31"/>
      <c r="NZ13" s="31"/>
      <c r="OA13" s="31"/>
      <c r="OB13" s="31"/>
      <c r="OC13" s="31"/>
      <c r="OD13" s="31"/>
      <c r="OE13" s="31"/>
      <c r="OF13" s="31"/>
      <c r="OG13" s="31"/>
      <c r="OH13" s="31"/>
      <c r="OI13" s="31"/>
      <c r="OJ13" s="31"/>
      <c r="OK13" s="31"/>
      <c r="OL13" s="31"/>
      <c r="OM13" s="31"/>
      <c r="ON13" s="31"/>
      <c r="OO13" s="31"/>
      <c r="OP13" s="31"/>
      <c r="OQ13" s="31"/>
      <c r="OR13" s="31"/>
      <c r="OS13" s="31"/>
      <c r="OT13" s="31"/>
      <c r="OU13" s="31"/>
      <c r="OV13" s="31"/>
      <c r="OW13" s="31"/>
      <c r="OX13" s="31"/>
      <c r="OY13" s="31"/>
      <c r="OZ13" s="31"/>
      <c r="PA13" s="31"/>
      <c r="PB13" s="31"/>
      <c r="PC13" s="31"/>
      <c r="PD13" s="31"/>
      <c r="PE13" s="31"/>
      <c r="PF13" s="31"/>
      <c r="PG13" s="31"/>
      <c r="PH13" s="31"/>
      <c r="PI13" s="31"/>
      <c r="PJ13" s="31"/>
      <c r="PK13" s="31"/>
      <c r="PL13" s="31"/>
      <c r="PM13" s="31"/>
      <c r="PN13" s="31"/>
      <c r="PO13" s="31"/>
      <c r="PP13" s="31"/>
      <c r="PQ13" s="31"/>
      <c r="PR13" s="31"/>
      <c r="PS13" s="31"/>
      <c r="PT13" s="31"/>
      <c r="PU13" s="31"/>
      <c r="PV13" s="31"/>
      <c r="PW13" s="31"/>
      <c r="PX13" s="31"/>
      <c r="PY13" s="31"/>
      <c r="PZ13" s="31"/>
      <c r="QA13" s="31"/>
      <c r="QB13" s="31"/>
      <c r="QC13" s="31"/>
    </row>
    <row r="14" spans="1:445">
      <c r="A14" s="36" t="s">
        <v>44</v>
      </c>
      <c r="B14" s="33" t="s">
        <v>45</v>
      </c>
      <c r="C14" s="33">
        <v>93</v>
      </c>
      <c r="D14" s="33" t="s">
        <v>243</v>
      </c>
      <c r="E14" s="33"/>
      <c r="F14" s="33">
        <v>950</v>
      </c>
      <c r="G14" s="33">
        <v>65</v>
      </c>
      <c r="H14" s="33"/>
      <c r="I14" s="33">
        <v>111</v>
      </c>
      <c r="J14" s="33">
        <v>112</v>
      </c>
      <c r="K14" s="33">
        <v>110</v>
      </c>
      <c r="L14" s="33">
        <v>110</v>
      </c>
      <c r="M14" s="33">
        <v>110</v>
      </c>
      <c r="N14" s="33">
        <v>110</v>
      </c>
      <c r="O14" s="33">
        <v>110</v>
      </c>
      <c r="P14" s="33">
        <v>112</v>
      </c>
      <c r="Q14" s="33"/>
      <c r="R14" s="33"/>
      <c r="S14" s="33"/>
      <c r="T14" s="20">
        <f t="shared" si="1"/>
        <v>950</v>
      </c>
      <c r="U14" s="20">
        <f t="shared" si="2"/>
        <v>0</v>
      </c>
      <c r="V14" s="34">
        <f t="shared" si="3"/>
        <v>1</v>
      </c>
      <c r="X14" s="35" t="str">
        <f t="shared" si="4"/>
        <v/>
      </c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  <c r="IS14" s="31"/>
      <c r="IT14" s="31"/>
      <c r="IU14" s="31"/>
      <c r="IV14" s="31"/>
      <c r="IW14" s="31"/>
      <c r="IX14" s="31"/>
      <c r="IY14" s="31"/>
      <c r="IZ14" s="31"/>
      <c r="JA14" s="31"/>
      <c r="JB14" s="31"/>
      <c r="JC14" s="31"/>
      <c r="JD14" s="31"/>
      <c r="JE14" s="31"/>
      <c r="JF14" s="31"/>
      <c r="JG14" s="31"/>
      <c r="JH14" s="31"/>
      <c r="JI14" s="31"/>
      <c r="JJ14" s="31"/>
      <c r="JK14" s="31"/>
      <c r="JL14" s="31"/>
      <c r="JM14" s="31"/>
      <c r="JN14" s="31"/>
      <c r="JO14" s="31"/>
      <c r="JP14" s="31"/>
      <c r="JQ14" s="31"/>
      <c r="JR14" s="31"/>
      <c r="JS14" s="31"/>
      <c r="JT14" s="31"/>
      <c r="JU14" s="31"/>
      <c r="JV14" s="31"/>
      <c r="JW14" s="31"/>
      <c r="JX14" s="31"/>
      <c r="JY14" s="31"/>
      <c r="JZ14" s="31"/>
      <c r="KA14" s="31"/>
      <c r="KB14" s="31"/>
      <c r="KC14" s="31"/>
      <c r="KD14" s="31"/>
      <c r="KE14" s="31"/>
      <c r="KF14" s="31"/>
      <c r="KG14" s="31"/>
      <c r="KH14" s="31"/>
      <c r="KI14" s="31"/>
      <c r="KJ14" s="31"/>
      <c r="KK14" s="31"/>
      <c r="KL14" s="31"/>
      <c r="KM14" s="31"/>
      <c r="KN14" s="31"/>
      <c r="KO14" s="31"/>
      <c r="KP14" s="31"/>
      <c r="KQ14" s="31"/>
      <c r="KR14" s="31"/>
      <c r="KS14" s="31"/>
      <c r="KT14" s="31"/>
      <c r="KU14" s="31"/>
      <c r="KV14" s="31"/>
      <c r="KW14" s="31"/>
      <c r="KX14" s="31"/>
      <c r="KY14" s="31"/>
      <c r="KZ14" s="31"/>
      <c r="LA14" s="31"/>
      <c r="LB14" s="31"/>
      <c r="LC14" s="31"/>
      <c r="LD14" s="31"/>
      <c r="LE14" s="31"/>
      <c r="LF14" s="31"/>
      <c r="LG14" s="31"/>
      <c r="LH14" s="31"/>
      <c r="LI14" s="31"/>
      <c r="LJ14" s="31"/>
      <c r="LK14" s="31"/>
      <c r="LL14" s="31"/>
      <c r="LM14" s="31"/>
      <c r="LN14" s="31"/>
      <c r="LO14" s="31"/>
      <c r="LP14" s="31"/>
      <c r="LQ14" s="31"/>
      <c r="LR14" s="31"/>
      <c r="LS14" s="31"/>
      <c r="LT14" s="31"/>
      <c r="LU14" s="31"/>
      <c r="LV14" s="31"/>
      <c r="LW14" s="31"/>
      <c r="LX14" s="31"/>
      <c r="LY14" s="31"/>
      <c r="LZ14" s="31"/>
      <c r="MA14" s="31"/>
      <c r="MB14" s="31"/>
      <c r="MC14" s="31"/>
      <c r="MD14" s="31"/>
      <c r="ME14" s="31"/>
      <c r="MF14" s="31"/>
      <c r="MG14" s="31"/>
      <c r="MH14" s="31"/>
      <c r="MI14" s="31"/>
      <c r="MJ14" s="31"/>
      <c r="MK14" s="31"/>
      <c r="ML14" s="31"/>
      <c r="MM14" s="31"/>
      <c r="MN14" s="31"/>
      <c r="MO14" s="31"/>
      <c r="MP14" s="31"/>
      <c r="MQ14" s="31"/>
      <c r="MR14" s="31"/>
      <c r="MS14" s="31"/>
      <c r="MT14" s="31"/>
      <c r="MU14" s="31"/>
      <c r="MV14" s="31"/>
      <c r="MW14" s="31"/>
      <c r="MX14" s="31"/>
      <c r="MY14" s="31"/>
      <c r="MZ14" s="31"/>
      <c r="NA14" s="31"/>
      <c r="NB14" s="31"/>
      <c r="NC14" s="31"/>
      <c r="ND14" s="31"/>
      <c r="NE14" s="31"/>
      <c r="NF14" s="31"/>
      <c r="NG14" s="31"/>
      <c r="NH14" s="31"/>
      <c r="NI14" s="31"/>
      <c r="NJ14" s="31"/>
      <c r="NK14" s="31"/>
      <c r="NL14" s="31"/>
      <c r="NM14" s="31"/>
      <c r="NN14" s="31"/>
      <c r="NO14" s="31"/>
      <c r="NP14" s="31"/>
      <c r="NQ14" s="31"/>
      <c r="NR14" s="31"/>
      <c r="NS14" s="31"/>
      <c r="NT14" s="31"/>
      <c r="NU14" s="31"/>
      <c r="NV14" s="31"/>
      <c r="NW14" s="31"/>
      <c r="NX14" s="31"/>
      <c r="NY14" s="31"/>
      <c r="NZ14" s="31"/>
      <c r="OA14" s="31"/>
      <c r="OB14" s="31"/>
      <c r="OC14" s="31"/>
      <c r="OD14" s="31"/>
      <c r="OE14" s="31"/>
      <c r="OF14" s="31"/>
      <c r="OG14" s="31"/>
      <c r="OH14" s="31"/>
      <c r="OI14" s="31"/>
      <c r="OJ14" s="31"/>
      <c r="OK14" s="31"/>
      <c r="OL14" s="31"/>
      <c r="OM14" s="31"/>
      <c r="ON14" s="31"/>
      <c r="OO14" s="31"/>
      <c r="OP14" s="31"/>
      <c r="OQ14" s="31"/>
      <c r="OR14" s="31"/>
      <c r="OS14" s="31"/>
      <c r="OT14" s="31"/>
      <c r="OU14" s="31"/>
      <c r="OV14" s="31"/>
      <c r="OW14" s="31"/>
      <c r="OX14" s="31"/>
      <c r="OY14" s="31"/>
      <c r="OZ14" s="31"/>
      <c r="PA14" s="31"/>
      <c r="PB14" s="31"/>
      <c r="PC14" s="31"/>
      <c r="PD14" s="31"/>
      <c r="PE14" s="31"/>
      <c r="PF14" s="31"/>
      <c r="PG14" s="31"/>
      <c r="PH14" s="31"/>
      <c r="PI14" s="31"/>
      <c r="PJ14" s="31"/>
      <c r="PK14" s="31"/>
      <c r="PL14" s="31"/>
      <c r="PM14" s="31"/>
      <c r="PN14" s="31"/>
      <c r="PO14" s="31"/>
      <c r="PP14" s="31"/>
      <c r="PQ14" s="31"/>
      <c r="PR14" s="31"/>
      <c r="PS14" s="31"/>
      <c r="PT14" s="31"/>
      <c r="PU14" s="31"/>
      <c r="PV14" s="31"/>
      <c r="PW14" s="31"/>
      <c r="PX14" s="31"/>
      <c r="PY14" s="31"/>
      <c r="PZ14" s="31"/>
      <c r="QA14" s="31"/>
      <c r="QB14" s="31"/>
      <c r="QC14" s="31"/>
    </row>
    <row r="15" spans="1:445">
      <c r="A15" s="36" t="s">
        <v>47</v>
      </c>
      <c r="B15" s="33" t="s">
        <v>45</v>
      </c>
      <c r="C15" s="33">
        <v>108</v>
      </c>
      <c r="D15" s="33" t="s">
        <v>38</v>
      </c>
      <c r="E15" s="33"/>
      <c r="F15" s="33">
        <v>1249</v>
      </c>
      <c r="G15" s="33">
        <v>65</v>
      </c>
      <c r="H15" s="33"/>
      <c r="I15" s="33">
        <v>148</v>
      </c>
      <c r="J15" s="33">
        <v>148</v>
      </c>
      <c r="K15" s="33">
        <v>148</v>
      </c>
      <c r="L15" s="33">
        <v>148</v>
      </c>
      <c r="M15" s="33">
        <v>148</v>
      </c>
      <c r="N15" s="33">
        <v>148</v>
      </c>
      <c r="O15" s="33">
        <v>148</v>
      </c>
      <c r="P15" s="33">
        <v>148</v>
      </c>
      <c r="Q15" s="33"/>
      <c r="R15" s="33"/>
      <c r="S15" s="33"/>
      <c r="T15" s="20">
        <f t="shared" si="1"/>
        <v>1249</v>
      </c>
      <c r="U15" s="20">
        <f t="shared" si="2"/>
        <v>0</v>
      </c>
      <c r="V15" s="34">
        <f t="shared" si="3"/>
        <v>1</v>
      </c>
      <c r="X15" s="35" t="str">
        <f t="shared" si="4"/>
        <v/>
      </c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1"/>
      <c r="HJ15" s="31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  <c r="IC15" s="31"/>
      <c r="ID15" s="31"/>
      <c r="IE15" s="31"/>
      <c r="IF15" s="31"/>
      <c r="IG15" s="31"/>
      <c r="IH15" s="31"/>
      <c r="II15" s="31"/>
      <c r="IJ15" s="31"/>
      <c r="IK15" s="31"/>
      <c r="IL15" s="31"/>
      <c r="IM15" s="31"/>
      <c r="IN15" s="31"/>
      <c r="IO15" s="31"/>
      <c r="IP15" s="31"/>
      <c r="IQ15" s="31"/>
      <c r="IR15" s="31"/>
      <c r="IS15" s="31"/>
      <c r="IT15" s="31"/>
      <c r="IU15" s="31"/>
      <c r="IV15" s="31"/>
      <c r="IW15" s="31"/>
      <c r="IX15" s="31"/>
      <c r="IY15" s="31"/>
      <c r="IZ15" s="31"/>
      <c r="JA15" s="31"/>
      <c r="JB15" s="31"/>
      <c r="JC15" s="31"/>
      <c r="JD15" s="31"/>
      <c r="JE15" s="31"/>
      <c r="JF15" s="31"/>
      <c r="JG15" s="31"/>
      <c r="JH15" s="31"/>
      <c r="JI15" s="31"/>
      <c r="JJ15" s="31"/>
      <c r="JK15" s="31"/>
      <c r="JL15" s="31"/>
      <c r="JM15" s="31"/>
      <c r="JN15" s="31"/>
      <c r="JO15" s="31"/>
      <c r="JP15" s="31"/>
      <c r="JQ15" s="31"/>
      <c r="JR15" s="31"/>
      <c r="JS15" s="31"/>
      <c r="JT15" s="31"/>
      <c r="JU15" s="31"/>
      <c r="JV15" s="31"/>
      <c r="JW15" s="31"/>
      <c r="JX15" s="31"/>
      <c r="JY15" s="31"/>
      <c r="JZ15" s="31"/>
      <c r="KA15" s="31"/>
      <c r="KB15" s="31"/>
      <c r="KC15" s="31"/>
      <c r="KD15" s="31"/>
      <c r="KE15" s="31"/>
      <c r="KF15" s="31"/>
      <c r="KG15" s="31"/>
      <c r="KH15" s="31"/>
      <c r="KI15" s="31"/>
      <c r="KJ15" s="31"/>
      <c r="KK15" s="31"/>
      <c r="KL15" s="31"/>
      <c r="KM15" s="31"/>
      <c r="KN15" s="31"/>
      <c r="KO15" s="31"/>
      <c r="KP15" s="31"/>
      <c r="KQ15" s="31"/>
      <c r="KR15" s="31"/>
      <c r="KS15" s="31"/>
      <c r="KT15" s="31"/>
      <c r="KU15" s="31"/>
      <c r="KV15" s="31"/>
      <c r="KW15" s="31"/>
      <c r="KX15" s="31"/>
      <c r="KY15" s="31"/>
      <c r="KZ15" s="31"/>
      <c r="LA15" s="31"/>
      <c r="LB15" s="31"/>
      <c r="LC15" s="31"/>
      <c r="LD15" s="31"/>
      <c r="LE15" s="31"/>
      <c r="LF15" s="31"/>
      <c r="LG15" s="31"/>
      <c r="LH15" s="31"/>
      <c r="LI15" s="31"/>
      <c r="LJ15" s="31"/>
      <c r="LK15" s="31"/>
      <c r="LL15" s="31"/>
      <c r="LM15" s="31"/>
      <c r="LN15" s="31"/>
      <c r="LO15" s="31"/>
      <c r="LP15" s="31"/>
      <c r="LQ15" s="31"/>
      <c r="LR15" s="31"/>
      <c r="LS15" s="31"/>
      <c r="LT15" s="31"/>
      <c r="LU15" s="31"/>
      <c r="LV15" s="31"/>
      <c r="LW15" s="31"/>
      <c r="LX15" s="31"/>
      <c r="LY15" s="31"/>
      <c r="LZ15" s="31"/>
      <c r="MA15" s="31"/>
      <c r="MB15" s="31"/>
      <c r="MC15" s="31"/>
      <c r="MD15" s="31"/>
      <c r="ME15" s="31"/>
      <c r="MF15" s="31"/>
      <c r="MG15" s="31"/>
      <c r="MH15" s="31"/>
      <c r="MI15" s="31"/>
      <c r="MJ15" s="31"/>
      <c r="MK15" s="31"/>
      <c r="ML15" s="31"/>
      <c r="MM15" s="31"/>
      <c r="MN15" s="31"/>
      <c r="MO15" s="31"/>
      <c r="MP15" s="31"/>
      <c r="MQ15" s="31"/>
      <c r="MR15" s="31"/>
      <c r="MS15" s="31"/>
      <c r="MT15" s="31"/>
      <c r="MU15" s="31"/>
      <c r="MV15" s="31"/>
      <c r="MW15" s="31"/>
      <c r="MX15" s="31"/>
      <c r="MY15" s="31"/>
      <c r="MZ15" s="31"/>
      <c r="NA15" s="31"/>
      <c r="NB15" s="31"/>
      <c r="NC15" s="31"/>
      <c r="ND15" s="31"/>
      <c r="NE15" s="31"/>
      <c r="NF15" s="31"/>
      <c r="NG15" s="31"/>
      <c r="NH15" s="31"/>
      <c r="NI15" s="31"/>
      <c r="NJ15" s="31"/>
      <c r="NK15" s="31"/>
      <c r="NL15" s="31"/>
      <c r="NM15" s="31"/>
      <c r="NN15" s="31"/>
      <c r="NO15" s="31"/>
      <c r="NP15" s="31"/>
      <c r="NQ15" s="31"/>
      <c r="NR15" s="31"/>
      <c r="NS15" s="31"/>
      <c r="NT15" s="31"/>
      <c r="NU15" s="31"/>
      <c r="NV15" s="31"/>
      <c r="NW15" s="31"/>
      <c r="NX15" s="31"/>
      <c r="NY15" s="31"/>
      <c r="NZ15" s="31"/>
      <c r="OA15" s="31"/>
      <c r="OB15" s="31"/>
      <c r="OC15" s="31"/>
      <c r="OD15" s="31"/>
      <c r="OE15" s="31"/>
      <c r="OF15" s="31"/>
      <c r="OG15" s="31"/>
      <c r="OH15" s="31"/>
      <c r="OI15" s="31"/>
      <c r="OJ15" s="31"/>
      <c r="OK15" s="31"/>
      <c r="OL15" s="31"/>
      <c r="OM15" s="31"/>
      <c r="ON15" s="31"/>
      <c r="OO15" s="31"/>
      <c r="OP15" s="31"/>
      <c r="OQ15" s="31"/>
      <c r="OR15" s="31"/>
      <c r="OS15" s="31"/>
      <c r="OT15" s="31"/>
      <c r="OU15" s="31"/>
      <c r="OV15" s="31"/>
      <c r="OW15" s="31"/>
      <c r="OX15" s="31"/>
      <c r="OY15" s="31"/>
      <c r="OZ15" s="31"/>
      <c r="PA15" s="31"/>
      <c r="PB15" s="31"/>
      <c r="PC15" s="31"/>
      <c r="PD15" s="31"/>
      <c r="PE15" s="31"/>
      <c r="PF15" s="31"/>
      <c r="PG15" s="31"/>
      <c r="PH15" s="31"/>
      <c r="PI15" s="31"/>
      <c r="PJ15" s="31"/>
      <c r="PK15" s="31"/>
      <c r="PL15" s="31"/>
      <c r="PM15" s="31"/>
      <c r="PN15" s="31"/>
      <c r="PO15" s="31"/>
      <c r="PP15" s="31"/>
      <c r="PQ15" s="31"/>
      <c r="PR15" s="31"/>
      <c r="PS15" s="31"/>
      <c r="PT15" s="31"/>
      <c r="PU15" s="31"/>
      <c r="PV15" s="31"/>
      <c r="PW15" s="31"/>
      <c r="PX15" s="31"/>
      <c r="PY15" s="31"/>
      <c r="PZ15" s="31"/>
      <c r="QA15" s="31"/>
      <c r="QB15" s="31"/>
      <c r="QC15" s="31"/>
    </row>
    <row r="16" spans="1:445">
      <c r="A16" s="36" t="s">
        <v>57</v>
      </c>
      <c r="B16" s="33" t="s">
        <v>45</v>
      </c>
      <c r="C16" s="33">
        <v>85</v>
      </c>
      <c r="D16" s="33" t="s">
        <v>64</v>
      </c>
      <c r="E16" s="33"/>
      <c r="F16" s="33">
        <v>550</v>
      </c>
      <c r="G16" s="33"/>
      <c r="H16" s="33">
        <v>550</v>
      </c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20">
        <f t="shared" si="1"/>
        <v>550</v>
      </c>
      <c r="U16" s="20">
        <f t="shared" si="2"/>
        <v>0</v>
      </c>
      <c r="V16" s="34">
        <f t="shared" si="3"/>
        <v>1</v>
      </c>
      <c r="W16" s="37"/>
      <c r="X16" s="35" t="str">
        <f t="shared" si="4"/>
        <v/>
      </c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  <c r="FX16" s="31"/>
      <c r="FY16" s="31"/>
      <c r="FZ16" s="31"/>
      <c r="GA16" s="31"/>
      <c r="GB16" s="31"/>
      <c r="GC16" s="31"/>
      <c r="GD16" s="31"/>
      <c r="GE16" s="31"/>
      <c r="GF16" s="31"/>
      <c r="GG16" s="31"/>
      <c r="GH16" s="31"/>
      <c r="GI16" s="31"/>
      <c r="GJ16" s="31"/>
      <c r="GK16" s="31"/>
      <c r="GL16" s="31"/>
      <c r="GM16" s="31"/>
      <c r="GN16" s="31"/>
      <c r="GO16" s="31"/>
      <c r="GP16" s="31"/>
      <c r="GQ16" s="31"/>
      <c r="GR16" s="31"/>
      <c r="GS16" s="31"/>
      <c r="GT16" s="31"/>
      <c r="GU16" s="31"/>
      <c r="GV16" s="31"/>
      <c r="GW16" s="31"/>
      <c r="GX16" s="31"/>
      <c r="GY16" s="31"/>
      <c r="GZ16" s="31"/>
      <c r="HA16" s="31"/>
      <c r="HB16" s="31"/>
      <c r="HC16" s="31"/>
      <c r="HD16" s="31"/>
      <c r="HE16" s="31"/>
      <c r="HF16" s="31"/>
      <c r="HG16" s="31"/>
      <c r="HH16" s="31"/>
      <c r="HI16" s="31"/>
      <c r="HJ16" s="31"/>
      <c r="HK16" s="31"/>
      <c r="HL16" s="31"/>
      <c r="HM16" s="31"/>
      <c r="HN16" s="31"/>
      <c r="HO16" s="31"/>
      <c r="HP16" s="31"/>
      <c r="HQ16" s="31"/>
      <c r="HR16" s="31"/>
      <c r="HS16" s="31"/>
      <c r="HT16" s="31"/>
      <c r="HU16" s="31"/>
      <c r="HV16" s="31"/>
      <c r="HW16" s="31"/>
      <c r="HX16" s="31"/>
      <c r="HY16" s="31"/>
      <c r="HZ16" s="31"/>
      <c r="IA16" s="31"/>
      <c r="IB16" s="31"/>
      <c r="IC16" s="31"/>
      <c r="ID16" s="31"/>
      <c r="IE16" s="31"/>
      <c r="IF16" s="31"/>
      <c r="IG16" s="31"/>
      <c r="IH16" s="31"/>
      <c r="II16" s="31"/>
      <c r="IJ16" s="31"/>
      <c r="IK16" s="31"/>
      <c r="IL16" s="31"/>
      <c r="IM16" s="31"/>
      <c r="IN16" s="31"/>
      <c r="IO16" s="31"/>
      <c r="IP16" s="31"/>
      <c r="IQ16" s="31"/>
      <c r="IR16" s="31"/>
      <c r="IS16" s="31"/>
      <c r="IT16" s="31"/>
      <c r="IU16" s="31"/>
      <c r="IV16" s="31"/>
      <c r="IW16" s="31"/>
      <c r="IX16" s="31"/>
      <c r="IY16" s="31"/>
      <c r="IZ16" s="31"/>
      <c r="JA16" s="31"/>
      <c r="JB16" s="31"/>
      <c r="JC16" s="31"/>
      <c r="JD16" s="31"/>
      <c r="JE16" s="31"/>
      <c r="JF16" s="31"/>
      <c r="JG16" s="31"/>
      <c r="JH16" s="31"/>
      <c r="JI16" s="31"/>
      <c r="JJ16" s="31"/>
      <c r="JK16" s="31"/>
      <c r="JL16" s="31"/>
      <c r="JM16" s="31"/>
      <c r="JN16" s="31"/>
      <c r="JO16" s="31"/>
      <c r="JP16" s="31"/>
      <c r="JQ16" s="31"/>
      <c r="JR16" s="31"/>
      <c r="JS16" s="31"/>
      <c r="JT16" s="31"/>
      <c r="JU16" s="31"/>
      <c r="JV16" s="31"/>
      <c r="JW16" s="31"/>
      <c r="JX16" s="31"/>
      <c r="JY16" s="31"/>
      <c r="JZ16" s="31"/>
      <c r="KA16" s="31"/>
      <c r="KB16" s="31"/>
      <c r="KC16" s="31"/>
      <c r="KD16" s="31"/>
      <c r="KE16" s="31"/>
      <c r="KF16" s="31"/>
      <c r="KG16" s="31"/>
      <c r="KH16" s="31"/>
      <c r="KI16" s="31"/>
      <c r="KJ16" s="31"/>
      <c r="KK16" s="31"/>
      <c r="KL16" s="31"/>
      <c r="KM16" s="31"/>
      <c r="KN16" s="31"/>
      <c r="KO16" s="31"/>
      <c r="KP16" s="31"/>
      <c r="KQ16" s="31"/>
      <c r="KR16" s="31"/>
      <c r="KS16" s="31"/>
      <c r="KT16" s="31"/>
      <c r="KU16" s="31"/>
      <c r="KV16" s="31"/>
      <c r="KW16" s="31"/>
      <c r="KX16" s="31"/>
      <c r="KY16" s="31"/>
      <c r="KZ16" s="31"/>
      <c r="LA16" s="31"/>
      <c r="LB16" s="31"/>
      <c r="LC16" s="31"/>
      <c r="LD16" s="31"/>
      <c r="LE16" s="31"/>
      <c r="LF16" s="31"/>
      <c r="LG16" s="31"/>
      <c r="LH16" s="31"/>
      <c r="LI16" s="31"/>
      <c r="LJ16" s="31"/>
      <c r="LK16" s="31"/>
      <c r="LL16" s="31"/>
      <c r="LM16" s="31"/>
      <c r="LN16" s="31"/>
      <c r="LO16" s="31"/>
      <c r="LP16" s="31"/>
      <c r="LQ16" s="31"/>
      <c r="LR16" s="31"/>
      <c r="LS16" s="31"/>
      <c r="LT16" s="31"/>
      <c r="LU16" s="31"/>
      <c r="LV16" s="31"/>
      <c r="LW16" s="31"/>
      <c r="LX16" s="31"/>
      <c r="LY16" s="31"/>
      <c r="LZ16" s="31"/>
      <c r="MA16" s="31"/>
      <c r="MB16" s="31"/>
      <c r="MC16" s="31"/>
      <c r="MD16" s="31"/>
      <c r="ME16" s="31"/>
      <c r="MF16" s="31"/>
      <c r="MG16" s="31"/>
      <c r="MH16" s="31"/>
      <c r="MI16" s="31"/>
      <c r="MJ16" s="31"/>
      <c r="MK16" s="31"/>
      <c r="ML16" s="31"/>
      <c r="MM16" s="31"/>
      <c r="MN16" s="31"/>
      <c r="MO16" s="31"/>
      <c r="MP16" s="31"/>
      <c r="MQ16" s="31"/>
      <c r="MR16" s="31"/>
      <c r="MS16" s="31"/>
      <c r="MT16" s="31"/>
      <c r="MU16" s="31"/>
      <c r="MV16" s="31"/>
      <c r="MW16" s="31"/>
      <c r="MX16" s="31"/>
      <c r="MY16" s="31"/>
      <c r="MZ16" s="31"/>
      <c r="NA16" s="31"/>
      <c r="NB16" s="31"/>
      <c r="NC16" s="31"/>
      <c r="ND16" s="31"/>
      <c r="NE16" s="31"/>
      <c r="NF16" s="31"/>
      <c r="NG16" s="31"/>
      <c r="NH16" s="31"/>
      <c r="NI16" s="31"/>
      <c r="NJ16" s="31"/>
      <c r="NK16" s="31"/>
      <c r="NL16" s="31"/>
      <c r="NM16" s="31"/>
      <c r="NN16" s="31"/>
      <c r="NO16" s="31"/>
      <c r="NP16" s="31"/>
      <c r="NQ16" s="31"/>
      <c r="NR16" s="31"/>
      <c r="NS16" s="31"/>
      <c r="NT16" s="31"/>
      <c r="NU16" s="31"/>
      <c r="NV16" s="31"/>
      <c r="NW16" s="31"/>
      <c r="NX16" s="31"/>
      <c r="NY16" s="31"/>
      <c r="NZ16" s="31"/>
      <c r="OA16" s="31"/>
      <c r="OB16" s="31"/>
      <c r="OC16" s="31"/>
      <c r="OD16" s="31"/>
      <c r="OE16" s="31"/>
      <c r="OF16" s="31"/>
      <c r="OG16" s="31"/>
      <c r="OH16" s="31"/>
      <c r="OI16" s="31"/>
      <c r="OJ16" s="31"/>
      <c r="OK16" s="31"/>
      <c r="OL16" s="31"/>
      <c r="OM16" s="31"/>
      <c r="ON16" s="31"/>
      <c r="OO16" s="31"/>
      <c r="OP16" s="31"/>
      <c r="OQ16" s="31"/>
      <c r="OR16" s="31"/>
      <c r="OS16" s="31"/>
      <c r="OT16" s="31"/>
      <c r="OU16" s="31"/>
      <c r="OV16" s="31"/>
      <c r="OW16" s="31"/>
      <c r="OX16" s="31"/>
      <c r="OY16" s="31"/>
      <c r="OZ16" s="31"/>
      <c r="PA16" s="31"/>
      <c r="PB16" s="31"/>
      <c r="PC16" s="31"/>
      <c r="PD16" s="31"/>
      <c r="PE16" s="31"/>
      <c r="PF16" s="31"/>
      <c r="PG16" s="31"/>
      <c r="PH16" s="31"/>
      <c r="PI16" s="31"/>
      <c r="PJ16" s="31"/>
      <c r="PK16" s="31"/>
      <c r="PL16" s="31"/>
      <c r="PM16" s="31"/>
      <c r="PN16" s="31"/>
      <c r="PO16" s="31"/>
      <c r="PP16" s="31"/>
      <c r="PQ16" s="31"/>
      <c r="PR16" s="31"/>
      <c r="PS16" s="31"/>
      <c r="PT16" s="31"/>
      <c r="PU16" s="31"/>
      <c r="PV16" s="31"/>
      <c r="PW16" s="31"/>
      <c r="PX16" s="31"/>
      <c r="PY16" s="31"/>
      <c r="PZ16" s="31"/>
      <c r="QA16" s="31"/>
      <c r="QB16" s="31"/>
      <c r="QC16" s="31"/>
    </row>
    <row r="17" spans="1:445">
      <c r="A17" s="36" t="s">
        <v>1667</v>
      </c>
      <c r="B17" s="33" t="s">
        <v>45</v>
      </c>
      <c r="C17" s="33">
        <v>55</v>
      </c>
      <c r="D17" s="33" t="s">
        <v>31</v>
      </c>
      <c r="E17" s="33"/>
      <c r="F17" s="33">
        <v>500</v>
      </c>
      <c r="G17" s="33"/>
      <c r="H17" s="33">
        <v>500</v>
      </c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20">
        <f t="shared" si="1"/>
        <v>500</v>
      </c>
      <c r="U17" s="20">
        <f t="shared" si="2"/>
        <v>0</v>
      </c>
      <c r="V17" s="34">
        <f t="shared" si="3"/>
        <v>1</v>
      </c>
      <c r="W17" s="37"/>
      <c r="X17" s="35" t="str">
        <f t="shared" si="4"/>
        <v/>
      </c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1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1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1"/>
      <c r="GS17" s="31"/>
      <c r="GT17" s="31"/>
      <c r="GU17" s="31"/>
      <c r="GV17" s="31"/>
      <c r="GW17" s="31"/>
      <c r="GX17" s="31"/>
      <c r="GY17" s="31"/>
      <c r="GZ17" s="31"/>
      <c r="HA17" s="31"/>
      <c r="HB17" s="31"/>
      <c r="HC17" s="31"/>
      <c r="HD17" s="31"/>
      <c r="HE17" s="31"/>
      <c r="HF17" s="31"/>
      <c r="HG17" s="31"/>
      <c r="HH17" s="31"/>
      <c r="HI17" s="31"/>
      <c r="HJ17" s="31"/>
      <c r="HK17" s="31"/>
      <c r="HL17" s="31"/>
      <c r="HM17" s="31"/>
      <c r="HN17" s="31"/>
      <c r="HO17" s="31"/>
      <c r="HP17" s="31"/>
      <c r="HQ17" s="31"/>
      <c r="HR17" s="31"/>
      <c r="HS17" s="31"/>
      <c r="HT17" s="31"/>
      <c r="HU17" s="31"/>
      <c r="HV17" s="31"/>
      <c r="HW17" s="31"/>
      <c r="HX17" s="31"/>
      <c r="HY17" s="31"/>
      <c r="HZ17" s="31"/>
      <c r="IA17" s="31"/>
      <c r="IB17" s="31"/>
      <c r="IC17" s="31"/>
      <c r="ID17" s="31"/>
      <c r="IE17" s="31"/>
      <c r="IF17" s="31"/>
      <c r="IG17" s="31"/>
      <c r="IH17" s="31"/>
      <c r="II17" s="31"/>
      <c r="IJ17" s="31"/>
      <c r="IK17" s="31"/>
      <c r="IL17" s="31"/>
      <c r="IM17" s="31"/>
      <c r="IN17" s="31"/>
      <c r="IO17" s="31"/>
      <c r="IP17" s="31"/>
      <c r="IQ17" s="31"/>
      <c r="IR17" s="31"/>
      <c r="IS17" s="31"/>
      <c r="IT17" s="31"/>
      <c r="IU17" s="31"/>
      <c r="IV17" s="31"/>
      <c r="IW17" s="31"/>
      <c r="IX17" s="31"/>
      <c r="IY17" s="31"/>
      <c r="IZ17" s="31"/>
      <c r="JA17" s="31"/>
      <c r="JB17" s="31"/>
      <c r="JC17" s="31"/>
      <c r="JD17" s="31"/>
      <c r="JE17" s="31"/>
      <c r="JF17" s="31"/>
      <c r="JG17" s="31"/>
      <c r="JH17" s="31"/>
      <c r="JI17" s="31"/>
      <c r="JJ17" s="31"/>
      <c r="JK17" s="31"/>
      <c r="JL17" s="31"/>
      <c r="JM17" s="31"/>
      <c r="JN17" s="31"/>
      <c r="JO17" s="31"/>
      <c r="JP17" s="31"/>
      <c r="JQ17" s="31"/>
      <c r="JR17" s="31"/>
      <c r="JS17" s="31"/>
      <c r="JT17" s="31"/>
      <c r="JU17" s="31"/>
      <c r="JV17" s="31"/>
      <c r="JW17" s="31"/>
      <c r="JX17" s="31"/>
      <c r="JY17" s="31"/>
      <c r="JZ17" s="31"/>
      <c r="KA17" s="31"/>
      <c r="KB17" s="31"/>
      <c r="KC17" s="31"/>
      <c r="KD17" s="31"/>
      <c r="KE17" s="31"/>
      <c r="KF17" s="31"/>
      <c r="KG17" s="31"/>
      <c r="KH17" s="31"/>
      <c r="KI17" s="31"/>
      <c r="KJ17" s="31"/>
      <c r="KK17" s="31"/>
      <c r="KL17" s="31"/>
      <c r="KM17" s="31"/>
      <c r="KN17" s="31"/>
      <c r="KO17" s="31"/>
      <c r="KP17" s="31"/>
      <c r="KQ17" s="31"/>
      <c r="KR17" s="31"/>
      <c r="KS17" s="31"/>
      <c r="KT17" s="31"/>
      <c r="KU17" s="31"/>
      <c r="KV17" s="31"/>
      <c r="KW17" s="31"/>
      <c r="KX17" s="31"/>
      <c r="KY17" s="31"/>
      <c r="KZ17" s="31"/>
      <c r="LA17" s="31"/>
      <c r="LB17" s="31"/>
      <c r="LC17" s="31"/>
      <c r="LD17" s="31"/>
      <c r="LE17" s="31"/>
      <c r="LF17" s="31"/>
      <c r="LG17" s="31"/>
      <c r="LH17" s="31"/>
      <c r="LI17" s="31"/>
      <c r="LJ17" s="31"/>
      <c r="LK17" s="31"/>
      <c r="LL17" s="31"/>
      <c r="LM17" s="31"/>
      <c r="LN17" s="31"/>
      <c r="LO17" s="31"/>
      <c r="LP17" s="31"/>
      <c r="LQ17" s="31"/>
      <c r="LR17" s="31"/>
      <c r="LS17" s="31"/>
      <c r="LT17" s="31"/>
      <c r="LU17" s="31"/>
      <c r="LV17" s="31"/>
      <c r="LW17" s="31"/>
      <c r="LX17" s="31"/>
      <c r="LY17" s="31"/>
      <c r="LZ17" s="31"/>
      <c r="MA17" s="31"/>
      <c r="MB17" s="31"/>
      <c r="MC17" s="31"/>
      <c r="MD17" s="31"/>
      <c r="ME17" s="31"/>
      <c r="MF17" s="31"/>
      <c r="MG17" s="31"/>
      <c r="MH17" s="31"/>
      <c r="MI17" s="31"/>
      <c r="MJ17" s="31"/>
      <c r="MK17" s="31"/>
      <c r="ML17" s="31"/>
      <c r="MM17" s="31"/>
      <c r="MN17" s="31"/>
      <c r="MO17" s="31"/>
      <c r="MP17" s="31"/>
      <c r="MQ17" s="31"/>
      <c r="MR17" s="31"/>
      <c r="MS17" s="31"/>
      <c r="MT17" s="31"/>
      <c r="MU17" s="31"/>
      <c r="MV17" s="31"/>
      <c r="MW17" s="31"/>
      <c r="MX17" s="31"/>
      <c r="MY17" s="31"/>
      <c r="MZ17" s="31"/>
      <c r="NA17" s="31"/>
      <c r="NB17" s="31"/>
      <c r="NC17" s="31"/>
      <c r="ND17" s="31"/>
      <c r="NE17" s="31"/>
      <c r="NF17" s="31"/>
      <c r="NG17" s="31"/>
      <c r="NH17" s="31"/>
      <c r="NI17" s="31"/>
      <c r="NJ17" s="31"/>
      <c r="NK17" s="31"/>
      <c r="NL17" s="31"/>
      <c r="NM17" s="31"/>
      <c r="NN17" s="31"/>
      <c r="NO17" s="31"/>
      <c r="NP17" s="31"/>
      <c r="NQ17" s="31"/>
      <c r="NR17" s="31"/>
      <c r="NS17" s="31"/>
      <c r="NT17" s="31"/>
      <c r="NU17" s="31"/>
      <c r="NV17" s="31"/>
      <c r="NW17" s="31"/>
      <c r="NX17" s="31"/>
      <c r="NY17" s="31"/>
      <c r="NZ17" s="31"/>
      <c r="OA17" s="31"/>
      <c r="OB17" s="31"/>
      <c r="OC17" s="31"/>
      <c r="OD17" s="31"/>
      <c r="OE17" s="31"/>
      <c r="OF17" s="31"/>
      <c r="OG17" s="31"/>
      <c r="OH17" s="31"/>
      <c r="OI17" s="31"/>
      <c r="OJ17" s="31"/>
      <c r="OK17" s="31"/>
      <c r="OL17" s="31"/>
      <c r="OM17" s="31"/>
      <c r="ON17" s="31"/>
      <c r="OO17" s="31"/>
      <c r="OP17" s="31"/>
      <c r="OQ17" s="31"/>
      <c r="OR17" s="31"/>
      <c r="OS17" s="31"/>
      <c r="OT17" s="31"/>
      <c r="OU17" s="31"/>
      <c r="OV17" s="31"/>
      <c r="OW17" s="31"/>
      <c r="OX17" s="31"/>
      <c r="OY17" s="31"/>
      <c r="OZ17" s="31"/>
      <c r="PA17" s="31"/>
      <c r="PB17" s="31"/>
      <c r="PC17" s="31"/>
      <c r="PD17" s="31"/>
      <c r="PE17" s="31"/>
      <c r="PF17" s="31"/>
      <c r="PG17" s="31"/>
      <c r="PH17" s="31"/>
      <c r="PI17" s="31"/>
      <c r="PJ17" s="31"/>
      <c r="PK17" s="31"/>
      <c r="PL17" s="31"/>
      <c r="PM17" s="31"/>
      <c r="PN17" s="31"/>
      <c r="PO17" s="31"/>
      <c r="PP17" s="31"/>
      <c r="PQ17" s="31"/>
      <c r="PR17" s="31"/>
      <c r="PS17" s="31"/>
      <c r="PT17" s="31"/>
      <c r="PU17" s="31"/>
      <c r="PV17" s="31"/>
      <c r="PW17" s="31"/>
      <c r="PX17" s="31"/>
      <c r="PY17" s="31"/>
      <c r="PZ17" s="31"/>
      <c r="QA17" s="31"/>
      <c r="QB17" s="31"/>
      <c r="QC17" s="31"/>
    </row>
    <row r="18" spans="1:445">
      <c r="A18" s="36" t="s">
        <v>1308</v>
      </c>
      <c r="B18" s="33" t="s">
        <v>45</v>
      </c>
      <c r="C18" s="33">
        <v>67</v>
      </c>
      <c r="D18" s="33" t="s">
        <v>33</v>
      </c>
      <c r="E18" s="33"/>
      <c r="F18" s="33">
        <v>440</v>
      </c>
      <c r="G18" s="33">
        <v>65</v>
      </c>
      <c r="H18" s="33"/>
      <c r="I18" s="33">
        <v>47</v>
      </c>
      <c r="J18" s="33">
        <v>47</v>
      </c>
      <c r="K18" s="33">
        <v>47</v>
      </c>
      <c r="L18" s="33">
        <v>47</v>
      </c>
      <c r="M18" s="33">
        <v>47</v>
      </c>
      <c r="N18" s="33">
        <v>47</v>
      </c>
      <c r="O18" s="33">
        <v>47</v>
      </c>
      <c r="P18" s="33">
        <v>46</v>
      </c>
      <c r="Q18" s="33"/>
      <c r="R18" s="33"/>
      <c r="S18" s="33"/>
      <c r="T18" s="20">
        <f t="shared" si="1"/>
        <v>440</v>
      </c>
      <c r="U18" s="20">
        <f t="shared" si="2"/>
        <v>0</v>
      </c>
      <c r="V18" s="34">
        <f t="shared" si="3"/>
        <v>1</v>
      </c>
      <c r="W18" s="37"/>
      <c r="X18" s="35" t="str">
        <f t="shared" si="4"/>
        <v/>
      </c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/>
      <c r="MP18" s="31"/>
      <c r="MQ18" s="31"/>
      <c r="MR18" s="31"/>
      <c r="MS18" s="31"/>
      <c r="MT18" s="31"/>
      <c r="MU18" s="31"/>
      <c r="MV18" s="31"/>
      <c r="MW18" s="31"/>
      <c r="MX18" s="31"/>
      <c r="MY18" s="31"/>
      <c r="MZ18" s="31"/>
      <c r="NA18" s="31"/>
      <c r="NB18" s="31"/>
      <c r="NC18" s="31"/>
      <c r="ND18" s="31"/>
      <c r="NE18" s="31"/>
      <c r="NF18" s="31"/>
      <c r="NG18" s="31"/>
      <c r="NH18" s="31"/>
      <c r="NI18" s="31"/>
      <c r="NJ18" s="31"/>
      <c r="NK18" s="31"/>
      <c r="NL18" s="31"/>
      <c r="NM18" s="31"/>
      <c r="NN18" s="31"/>
      <c r="NO18" s="31"/>
      <c r="NP18" s="31"/>
      <c r="NQ18" s="31"/>
      <c r="NR18" s="31"/>
      <c r="NS18" s="31"/>
      <c r="NT18" s="31"/>
      <c r="NU18" s="31"/>
      <c r="NV18" s="31"/>
      <c r="NW18" s="31"/>
      <c r="NX18" s="31"/>
      <c r="NY18" s="31"/>
      <c r="NZ18" s="31"/>
      <c r="OA18" s="31"/>
      <c r="OB18" s="31"/>
      <c r="OC18" s="31"/>
      <c r="OD18" s="31"/>
      <c r="OE18" s="31"/>
      <c r="OF18" s="31"/>
      <c r="OG18" s="31"/>
      <c r="OH18" s="31"/>
      <c r="OI18" s="31"/>
      <c r="OJ18" s="31"/>
      <c r="OK18" s="31"/>
      <c r="OL18" s="31"/>
      <c r="OM18" s="31"/>
      <c r="ON18" s="31"/>
      <c r="OO18" s="31"/>
      <c r="OP18" s="31"/>
      <c r="OQ18" s="31"/>
      <c r="OR18" s="31"/>
      <c r="OS18" s="31"/>
      <c r="OT18" s="31"/>
      <c r="OU18" s="31"/>
      <c r="OV18" s="31"/>
      <c r="OW18" s="31"/>
      <c r="OX18" s="31"/>
      <c r="OY18" s="31"/>
      <c r="OZ18" s="31"/>
      <c r="PA18" s="31"/>
      <c r="PB18" s="31"/>
      <c r="PC18" s="31"/>
      <c r="PD18" s="31"/>
      <c r="PE18" s="31"/>
      <c r="PF18" s="31"/>
      <c r="PG18" s="31"/>
      <c r="PH18" s="31"/>
      <c r="PI18" s="31"/>
      <c r="PJ18" s="31"/>
      <c r="PK18" s="31"/>
      <c r="PL18" s="31"/>
      <c r="PM18" s="31"/>
      <c r="PN18" s="31"/>
      <c r="PO18" s="31"/>
      <c r="PP18" s="31"/>
      <c r="PQ18" s="31"/>
      <c r="PR18" s="31"/>
      <c r="PS18" s="31"/>
      <c r="PT18" s="31"/>
      <c r="PU18" s="31"/>
      <c r="PV18" s="31"/>
      <c r="PW18" s="31"/>
      <c r="PX18" s="31"/>
      <c r="PY18" s="31"/>
      <c r="PZ18" s="31"/>
      <c r="QA18" s="31"/>
      <c r="QB18" s="31"/>
      <c r="QC18" s="31"/>
    </row>
    <row r="19" spans="1:445">
      <c r="A19" s="36" t="s">
        <v>58</v>
      </c>
      <c r="B19" s="33" t="s">
        <v>45</v>
      </c>
      <c r="C19" s="33">
        <v>93</v>
      </c>
      <c r="D19" s="33" t="s">
        <v>35</v>
      </c>
      <c r="E19" s="33"/>
      <c r="F19" s="33">
        <v>785</v>
      </c>
      <c r="G19" s="33">
        <v>65</v>
      </c>
      <c r="H19" s="33"/>
      <c r="I19" s="33">
        <v>90</v>
      </c>
      <c r="J19" s="33">
        <v>90</v>
      </c>
      <c r="K19" s="33">
        <v>90</v>
      </c>
      <c r="L19" s="33">
        <v>90</v>
      </c>
      <c r="M19" s="33">
        <v>90</v>
      </c>
      <c r="N19" s="33">
        <v>90</v>
      </c>
      <c r="O19" s="33">
        <v>90</v>
      </c>
      <c r="P19" s="33">
        <v>90</v>
      </c>
      <c r="Q19" s="33"/>
      <c r="R19" s="33"/>
      <c r="S19" s="33"/>
      <c r="T19" s="20">
        <f t="shared" si="1"/>
        <v>785</v>
      </c>
      <c r="U19" s="20">
        <f t="shared" si="2"/>
        <v>0</v>
      </c>
      <c r="V19" s="34">
        <f t="shared" si="3"/>
        <v>1</v>
      </c>
      <c r="X19" s="35" t="str">
        <f t="shared" si="4"/>
        <v/>
      </c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  <c r="FX19" s="31"/>
      <c r="FY19" s="31"/>
      <c r="FZ19" s="31"/>
      <c r="GA19" s="31"/>
      <c r="GB19" s="31"/>
      <c r="GC19" s="31"/>
      <c r="GD19" s="31"/>
      <c r="GE19" s="31"/>
      <c r="GF19" s="31"/>
      <c r="GG19" s="31"/>
      <c r="GH19" s="31"/>
      <c r="GI19" s="31"/>
      <c r="GJ19" s="31"/>
      <c r="GK19" s="31"/>
      <c r="GL19" s="31"/>
      <c r="GM19" s="31"/>
      <c r="GN19" s="31"/>
      <c r="GO19" s="31"/>
      <c r="GP19" s="31"/>
      <c r="GQ19" s="31"/>
      <c r="GR19" s="31"/>
      <c r="GS19" s="31"/>
      <c r="GT19" s="31"/>
      <c r="GU19" s="31"/>
      <c r="GV19" s="31"/>
      <c r="GW19" s="31"/>
      <c r="GX19" s="31"/>
      <c r="GY19" s="31"/>
      <c r="GZ19" s="31"/>
      <c r="HA19" s="31"/>
      <c r="HB19" s="31"/>
      <c r="HC19" s="31"/>
      <c r="HD19" s="31"/>
      <c r="HE19" s="31"/>
      <c r="HF19" s="31"/>
      <c r="HG19" s="31"/>
      <c r="HH19" s="31"/>
      <c r="HI19" s="31"/>
      <c r="HJ19" s="31"/>
      <c r="HK19" s="31"/>
      <c r="HL19" s="31"/>
      <c r="HM19" s="31"/>
      <c r="HN19" s="31"/>
      <c r="HO19" s="31"/>
      <c r="HP19" s="31"/>
      <c r="HQ19" s="31"/>
      <c r="HR19" s="31"/>
      <c r="HS19" s="31"/>
      <c r="HT19" s="31"/>
      <c r="HU19" s="31"/>
      <c r="HV19" s="31"/>
      <c r="HW19" s="31"/>
      <c r="HX19" s="31"/>
      <c r="HY19" s="31"/>
      <c r="HZ19" s="31"/>
      <c r="IA19" s="31"/>
      <c r="IB19" s="31"/>
      <c r="IC19" s="31"/>
      <c r="ID19" s="31"/>
      <c r="IE19" s="31"/>
      <c r="IF19" s="31"/>
      <c r="IG19" s="31"/>
      <c r="IH19" s="31"/>
      <c r="II19" s="31"/>
      <c r="IJ19" s="31"/>
      <c r="IK19" s="31"/>
      <c r="IL19" s="31"/>
      <c r="IM19" s="31"/>
      <c r="IN19" s="31"/>
      <c r="IO19" s="31"/>
      <c r="IP19" s="31"/>
      <c r="IQ19" s="31"/>
      <c r="IR19" s="31"/>
      <c r="IS19" s="31"/>
      <c r="IT19" s="31"/>
      <c r="IU19" s="31"/>
      <c r="IV19" s="31"/>
      <c r="IW19" s="31"/>
      <c r="IX19" s="31"/>
      <c r="IY19" s="31"/>
      <c r="IZ19" s="31"/>
      <c r="JA19" s="31"/>
      <c r="JB19" s="31"/>
      <c r="JC19" s="31"/>
      <c r="JD19" s="31"/>
      <c r="JE19" s="31"/>
      <c r="JF19" s="31"/>
      <c r="JG19" s="31"/>
      <c r="JH19" s="31"/>
      <c r="JI19" s="31"/>
      <c r="JJ19" s="31"/>
      <c r="JK19" s="31"/>
      <c r="JL19" s="31"/>
      <c r="JM19" s="31"/>
      <c r="JN19" s="31"/>
      <c r="JO19" s="31"/>
      <c r="JP19" s="31"/>
      <c r="JQ19" s="31"/>
      <c r="JR19" s="31"/>
      <c r="JS19" s="31"/>
      <c r="JT19" s="31"/>
      <c r="JU19" s="31"/>
      <c r="JV19" s="31"/>
      <c r="JW19" s="31"/>
      <c r="JX19" s="31"/>
      <c r="JY19" s="31"/>
      <c r="JZ19" s="31"/>
      <c r="KA19" s="31"/>
      <c r="KB19" s="31"/>
      <c r="KC19" s="31"/>
      <c r="KD19" s="31"/>
      <c r="KE19" s="31"/>
      <c r="KF19" s="31"/>
      <c r="KG19" s="31"/>
      <c r="KH19" s="31"/>
      <c r="KI19" s="31"/>
      <c r="KJ19" s="31"/>
      <c r="KK19" s="31"/>
      <c r="KL19" s="31"/>
      <c r="KM19" s="31"/>
      <c r="KN19" s="31"/>
      <c r="KO19" s="31"/>
      <c r="KP19" s="31"/>
      <c r="KQ19" s="31"/>
      <c r="KR19" s="31"/>
      <c r="KS19" s="31"/>
      <c r="KT19" s="31"/>
      <c r="KU19" s="31"/>
      <c r="KV19" s="31"/>
      <c r="KW19" s="31"/>
      <c r="KX19" s="31"/>
      <c r="KY19" s="31"/>
      <c r="KZ19" s="31"/>
      <c r="LA19" s="31"/>
      <c r="LB19" s="31"/>
      <c r="LC19" s="31"/>
      <c r="LD19" s="31"/>
      <c r="LE19" s="31"/>
      <c r="LF19" s="31"/>
      <c r="LG19" s="31"/>
      <c r="LH19" s="31"/>
      <c r="LI19" s="31"/>
      <c r="LJ19" s="31"/>
      <c r="LK19" s="31"/>
      <c r="LL19" s="31"/>
      <c r="LM19" s="31"/>
      <c r="LN19" s="31"/>
      <c r="LO19" s="31"/>
      <c r="LP19" s="31"/>
      <c r="LQ19" s="31"/>
      <c r="LR19" s="31"/>
      <c r="LS19" s="31"/>
      <c r="LT19" s="31"/>
      <c r="LU19" s="31"/>
      <c r="LV19" s="31"/>
      <c r="LW19" s="31"/>
      <c r="LX19" s="31"/>
      <c r="LY19" s="31"/>
      <c r="LZ19" s="31"/>
      <c r="MA19" s="31"/>
      <c r="MB19" s="31"/>
      <c r="MC19" s="31"/>
      <c r="MD19" s="31"/>
      <c r="ME19" s="31"/>
      <c r="MF19" s="31"/>
      <c r="MG19" s="31"/>
      <c r="MH19" s="31"/>
      <c r="MI19" s="31"/>
      <c r="MJ19" s="31"/>
      <c r="MK19" s="31"/>
      <c r="ML19" s="31"/>
      <c r="MM19" s="31"/>
      <c r="MN19" s="31"/>
      <c r="MO19" s="31"/>
      <c r="MP19" s="31"/>
      <c r="MQ19" s="31"/>
      <c r="MR19" s="31"/>
      <c r="MS19" s="31"/>
      <c r="MT19" s="31"/>
      <c r="MU19" s="31"/>
      <c r="MV19" s="31"/>
      <c r="MW19" s="31"/>
      <c r="MX19" s="31"/>
      <c r="MY19" s="31"/>
      <c r="MZ19" s="31"/>
      <c r="NA19" s="31"/>
      <c r="NB19" s="31"/>
      <c r="NC19" s="31"/>
      <c r="ND19" s="31"/>
      <c r="NE19" s="31"/>
      <c r="NF19" s="31"/>
      <c r="NG19" s="31"/>
      <c r="NH19" s="31"/>
      <c r="NI19" s="31"/>
      <c r="NJ19" s="31"/>
      <c r="NK19" s="31"/>
      <c r="NL19" s="31"/>
      <c r="NM19" s="31"/>
      <c r="NN19" s="31"/>
      <c r="NO19" s="31"/>
      <c r="NP19" s="31"/>
      <c r="NQ19" s="31"/>
      <c r="NR19" s="31"/>
      <c r="NS19" s="31"/>
      <c r="NT19" s="31"/>
      <c r="NU19" s="31"/>
      <c r="NV19" s="31"/>
      <c r="NW19" s="31"/>
      <c r="NX19" s="31"/>
      <c r="NY19" s="31"/>
      <c r="NZ19" s="31"/>
      <c r="OA19" s="31"/>
      <c r="OB19" s="31"/>
      <c r="OC19" s="31"/>
      <c r="OD19" s="31"/>
      <c r="OE19" s="31"/>
      <c r="OF19" s="31"/>
      <c r="OG19" s="31"/>
      <c r="OH19" s="31"/>
      <c r="OI19" s="31"/>
      <c r="OJ19" s="31"/>
      <c r="OK19" s="31"/>
      <c r="OL19" s="31"/>
      <c r="OM19" s="31"/>
      <c r="ON19" s="31"/>
      <c r="OO19" s="31"/>
      <c r="OP19" s="31"/>
      <c r="OQ19" s="31"/>
      <c r="OR19" s="31"/>
      <c r="OS19" s="31"/>
      <c r="OT19" s="31"/>
      <c r="OU19" s="31"/>
      <c r="OV19" s="31"/>
      <c r="OW19" s="31"/>
      <c r="OX19" s="31"/>
      <c r="OY19" s="31"/>
      <c r="OZ19" s="31"/>
      <c r="PA19" s="31"/>
      <c r="PB19" s="31"/>
      <c r="PC19" s="31"/>
      <c r="PD19" s="31"/>
      <c r="PE19" s="31"/>
      <c r="PF19" s="31"/>
      <c r="PG19" s="31"/>
      <c r="PH19" s="31"/>
      <c r="PI19" s="31"/>
      <c r="PJ19" s="31"/>
      <c r="PK19" s="31"/>
      <c r="PL19" s="31"/>
      <c r="PM19" s="31"/>
      <c r="PN19" s="31"/>
      <c r="PO19" s="31"/>
      <c r="PP19" s="31"/>
      <c r="PQ19" s="31"/>
      <c r="PR19" s="31"/>
      <c r="PS19" s="31"/>
      <c r="PT19" s="31"/>
      <c r="PU19" s="31"/>
      <c r="PV19" s="31"/>
      <c r="PW19" s="31"/>
      <c r="PX19" s="31"/>
      <c r="PY19" s="31"/>
      <c r="PZ19" s="31"/>
      <c r="QA19" s="31"/>
      <c r="QB19" s="31"/>
      <c r="QC19" s="31"/>
    </row>
    <row r="20" spans="1:445">
      <c r="A20" s="36" t="s">
        <v>60</v>
      </c>
      <c r="B20" s="33" t="s">
        <v>27</v>
      </c>
      <c r="C20" s="33">
        <v>92</v>
      </c>
      <c r="D20" s="33" t="s">
        <v>53</v>
      </c>
      <c r="E20" s="33">
        <v>15</v>
      </c>
      <c r="F20" s="33">
        <v>785</v>
      </c>
      <c r="G20" s="33">
        <v>65</v>
      </c>
      <c r="H20" s="33"/>
      <c r="I20" s="33">
        <v>105</v>
      </c>
      <c r="J20" s="33">
        <v>95</v>
      </c>
      <c r="K20" s="33">
        <v>85</v>
      </c>
      <c r="L20" s="33">
        <v>90</v>
      </c>
      <c r="M20" s="33">
        <v>90</v>
      </c>
      <c r="N20" s="33">
        <v>90</v>
      </c>
      <c r="O20" s="33">
        <v>90</v>
      </c>
      <c r="P20" s="33">
        <v>90</v>
      </c>
      <c r="Q20" s="33"/>
      <c r="R20" s="33"/>
      <c r="S20" s="33"/>
      <c r="T20" s="20">
        <f t="shared" si="1"/>
        <v>800</v>
      </c>
      <c r="U20" s="20">
        <f t="shared" si="2"/>
        <v>0</v>
      </c>
      <c r="V20" s="34">
        <f t="shared" si="3"/>
        <v>1</v>
      </c>
      <c r="X20" s="35" t="str">
        <f t="shared" si="4"/>
        <v/>
      </c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</row>
    <row r="21" spans="1:445">
      <c r="A21" s="36" t="s">
        <v>905</v>
      </c>
      <c r="B21" s="33" t="s">
        <v>27</v>
      </c>
      <c r="C21" s="33"/>
      <c r="D21" s="33" t="s">
        <v>88</v>
      </c>
      <c r="E21" s="33"/>
      <c r="F21" s="33">
        <v>600</v>
      </c>
      <c r="G21" s="33">
        <v>65</v>
      </c>
      <c r="H21" s="64"/>
      <c r="I21" s="33">
        <v>67</v>
      </c>
      <c r="J21" s="33">
        <v>67</v>
      </c>
      <c r="K21" s="33">
        <v>66</v>
      </c>
      <c r="L21" s="33">
        <v>68</v>
      </c>
      <c r="M21" s="33">
        <v>67</v>
      </c>
      <c r="N21" s="33">
        <v>70</v>
      </c>
      <c r="O21" s="33">
        <v>64</v>
      </c>
      <c r="P21" s="33">
        <v>66</v>
      </c>
      <c r="Q21" s="33"/>
      <c r="R21" s="33"/>
      <c r="S21" s="33"/>
      <c r="T21" s="20">
        <f t="shared" si="1"/>
        <v>600</v>
      </c>
      <c r="U21" s="20">
        <f t="shared" si="2"/>
        <v>0</v>
      </c>
      <c r="V21" s="34">
        <f t="shared" si="3"/>
        <v>1</v>
      </c>
      <c r="W21" s="37"/>
      <c r="X21" s="35" t="str">
        <f t="shared" si="4"/>
        <v/>
      </c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</row>
    <row r="22" spans="1:445">
      <c r="A22" s="36" t="s">
        <v>62</v>
      </c>
      <c r="B22" s="33" t="s">
        <v>27</v>
      </c>
      <c r="C22" s="33">
        <v>85</v>
      </c>
      <c r="D22" s="33" t="s">
        <v>56</v>
      </c>
      <c r="E22" s="33"/>
      <c r="F22" s="33">
        <v>745</v>
      </c>
      <c r="G22" s="33">
        <v>65</v>
      </c>
      <c r="H22" s="37"/>
      <c r="I22" s="33">
        <v>85</v>
      </c>
      <c r="J22" s="33">
        <v>85</v>
      </c>
      <c r="K22" s="33">
        <v>85</v>
      </c>
      <c r="L22" s="33">
        <v>85</v>
      </c>
      <c r="M22" s="33">
        <v>85</v>
      </c>
      <c r="N22" s="33">
        <v>85</v>
      </c>
      <c r="O22" s="33">
        <v>85</v>
      </c>
      <c r="P22" s="33">
        <v>85</v>
      </c>
      <c r="Q22" s="33"/>
      <c r="R22" s="33"/>
      <c r="S22" s="33"/>
      <c r="T22" s="20">
        <f t="shared" si="1"/>
        <v>745</v>
      </c>
      <c r="U22" s="20">
        <f t="shared" si="2"/>
        <v>0</v>
      </c>
      <c r="V22" s="34">
        <f t="shared" si="3"/>
        <v>1</v>
      </c>
      <c r="W22" s="37"/>
      <c r="X22" s="35" t="str">
        <f t="shared" si="4"/>
        <v/>
      </c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</row>
    <row r="23" spans="1:445">
      <c r="A23" s="36" t="s">
        <v>63</v>
      </c>
      <c r="B23" s="33" t="s">
        <v>45</v>
      </c>
      <c r="C23" s="33">
        <v>106</v>
      </c>
      <c r="D23" s="33" t="s">
        <v>38</v>
      </c>
      <c r="E23" s="33"/>
      <c r="F23" s="33">
        <v>1249</v>
      </c>
      <c r="G23" s="33">
        <v>65</v>
      </c>
      <c r="H23" s="33"/>
      <c r="I23" s="33">
        <v>148</v>
      </c>
      <c r="J23" s="33">
        <v>148</v>
      </c>
      <c r="K23" s="33">
        <v>148</v>
      </c>
      <c r="L23" s="33">
        <v>148</v>
      </c>
      <c r="M23" s="33">
        <v>148</v>
      </c>
      <c r="N23" s="33">
        <v>148</v>
      </c>
      <c r="O23" s="33">
        <v>148</v>
      </c>
      <c r="P23" s="33">
        <v>148</v>
      </c>
      <c r="Q23" s="33"/>
      <c r="R23" s="33"/>
      <c r="S23" s="33"/>
      <c r="T23" s="20">
        <f t="shared" si="1"/>
        <v>1249</v>
      </c>
      <c r="U23" s="20">
        <f t="shared" si="2"/>
        <v>0</v>
      </c>
      <c r="V23" s="34">
        <f t="shared" si="3"/>
        <v>1</v>
      </c>
      <c r="X23" s="35" t="str">
        <f t="shared" si="4"/>
        <v/>
      </c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  <c r="DW23" s="31"/>
      <c r="DX23" s="31"/>
      <c r="DY23" s="31"/>
      <c r="DZ23" s="31"/>
      <c r="EA23" s="31"/>
      <c r="EB23" s="31"/>
      <c r="EC23" s="31"/>
      <c r="ED23" s="31"/>
      <c r="EE23" s="31"/>
      <c r="EF23" s="31"/>
      <c r="EG23" s="31"/>
      <c r="EH23" s="31"/>
      <c r="EI23" s="31"/>
      <c r="EJ23" s="31"/>
      <c r="EK23" s="31"/>
      <c r="EL23" s="31"/>
      <c r="EM23" s="31"/>
      <c r="EN23" s="31"/>
      <c r="EO23" s="31"/>
      <c r="EP23" s="31"/>
      <c r="EQ23" s="31"/>
      <c r="ER23" s="31"/>
      <c r="ES23" s="31"/>
      <c r="ET23" s="31"/>
      <c r="EU23" s="31"/>
      <c r="EV23" s="31"/>
      <c r="EW23" s="31"/>
      <c r="EX23" s="31"/>
      <c r="EY23" s="31"/>
      <c r="EZ23" s="31"/>
      <c r="FA23" s="31"/>
      <c r="FB23" s="31"/>
      <c r="FC23" s="31"/>
      <c r="FD23" s="31"/>
      <c r="FE23" s="31"/>
      <c r="FF23" s="31"/>
      <c r="FG23" s="31"/>
      <c r="FH23" s="31"/>
      <c r="FI23" s="31"/>
      <c r="FJ23" s="31"/>
      <c r="FK23" s="31"/>
      <c r="FL23" s="31"/>
      <c r="FM23" s="31"/>
      <c r="FN23" s="31"/>
      <c r="FO23" s="31"/>
      <c r="FP23" s="31"/>
      <c r="FQ23" s="31"/>
      <c r="FR23" s="31"/>
      <c r="FS23" s="31"/>
      <c r="FT23" s="31"/>
      <c r="FU23" s="31"/>
      <c r="FV23" s="31"/>
      <c r="FW23" s="31"/>
      <c r="FX23" s="31"/>
      <c r="FY23" s="31"/>
      <c r="FZ23" s="31"/>
      <c r="GA23" s="31"/>
      <c r="GB23" s="31"/>
      <c r="GC23" s="31"/>
      <c r="GD23" s="31"/>
      <c r="GE23" s="31"/>
      <c r="GF23" s="31"/>
      <c r="GG23" s="31"/>
      <c r="GH23" s="31"/>
      <c r="GI23" s="31"/>
      <c r="GJ23" s="31"/>
      <c r="GK23" s="31"/>
      <c r="GL23" s="31"/>
      <c r="GM23" s="31"/>
      <c r="GN23" s="31"/>
      <c r="GO23" s="31"/>
      <c r="GP23" s="31"/>
      <c r="GQ23" s="31"/>
      <c r="GR23" s="31"/>
      <c r="GS23" s="31"/>
      <c r="GT23" s="31"/>
      <c r="GU23" s="31"/>
      <c r="GV23" s="31"/>
      <c r="GW23" s="31"/>
      <c r="GX23" s="31"/>
      <c r="GY23" s="31"/>
      <c r="GZ23" s="31"/>
      <c r="HA23" s="31"/>
      <c r="HB23" s="31"/>
      <c r="HC23" s="31"/>
      <c r="HD23" s="31"/>
      <c r="HE23" s="31"/>
      <c r="HF23" s="31"/>
      <c r="HG23" s="31"/>
      <c r="HH23" s="31"/>
      <c r="HI23" s="31"/>
      <c r="HJ23" s="31"/>
      <c r="HK23" s="31"/>
      <c r="HL23" s="31"/>
      <c r="HM23" s="31"/>
      <c r="HN23" s="31"/>
      <c r="HO23" s="31"/>
      <c r="HP23" s="31"/>
      <c r="HQ23" s="31"/>
      <c r="HR23" s="31"/>
      <c r="HS23" s="31"/>
      <c r="HT23" s="31"/>
      <c r="HU23" s="31"/>
      <c r="HV23" s="31"/>
      <c r="HW23" s="31"/>
      <c r="HX23" s="31"/>
      <c r="HY23" s="31"/>
      <c r="HZ23" s="31"/>
      <c r="IA23" s="31"/>
      <c r="IB23" s="31"/>
      <c r="IC23" s="31"/>
      <c r="ID23" s="31"/>
      <c r="IE23" s="31"/>
      <c r="IF23" s="31"/>
      <c r="IG23" s="31"/>
      <c r="IH23" s="31"/>
      <c r="II23" s="31"/>
      <c r="IJ23" s="31"/>
      <c r="IK23" s="31"/>
      <c r="IL23" s="31"/>
      <c r="IM23" s="31"/>
      <c r="IN23" s="31"/>
      <c r="IO23" s="31"/>
      <c r="IP23" s="31"/>
      <c r="IQ23" s="31"/>
      <c r="IR23" s="31"/>
      <c r="IS23" s="31"/>
      <c r="IT23" s="31"/>
      <c r="IU23" s="31"/>
      <c r="IV23" s="31"/>
      <c r="IW23" s="31"/>
      <c r="IX23" s="31"/>
      <c r="IY23" s="31"/>
      <c r="IZ23" s="31"/>
      <c r="JA23" s="31"/>
      <c r="JB23" s="31"/>
      <c r="JC23" s="31"/>
      <c r="JD23" s="31"/>
      <c r="JE23" s="31"/>
      <c r="JF23" s="31"/>
      <c r="JG23" s="31"/>
      <c r="JH23" s="31"/>
      <c r="JI23" s="31"/>
      <c r="JJ23" s="31"/>
      <c r="JK23" s="31"/>
      <c r="JL23" s="31"/>
      <c r="JM23" s="31"/>
      <c r="JN23" s="31"/>
      <c r="JO23" s="31"/>
      <c r="JP23" s="31"/>
      <c r="JQ23" s="31"/>
      <c r="JR23" s="31"/>
      <c r="JS23" s="31"/>
      <c r="JT23" s="31"/>
      <c r="JU23" s="31"/>
      <c r="JV23" s="31"/>
      <c r="JW23" s="31"/>
      <c r="JX23" s="31"/>
      <c r="JY23" s="31"/>
      <c r="JZ23" s="31"/>
      <c r="KA23" s="31"/>
      <c r="KB23" s="31"/>
      <c r="KC23" s="31"/>
      <c r="KD23" s="31"/>
      <c r="KE23" s="31"/>
      <c r="KF23" s="31"/>
      <c r="KG23" s="31"/>
      <c r="KH23" s="31"/>
      <c r="KI23" s="31"/>
      <c r="KJ23" s="31"/>
      <c r="KK23" s="31"/>
      <c r="KL23" s="31"/>
      <c r="KM23" s="31"/>
      <c r="KN23" s="31"/>
      <c r="KO23" s="31"/>
      <c r="KP23" s="31"/>
      <c r="KQ23" s="31"/>
      <c r="KR23" s="31"/>
      <c r="KS23" s="31"/>
      <c r="KT23" s="31"/>
      <c r="KU23" s="31"/>
      <c r="KV23" s="31"/>
      <c r="KW23" s="31"/>
      <c r="KX23" s="31"/>
      <c r="KY23" s="31"/>
      <c r="KZ23" s="31"/>
      <c r="LA23" s="31"/>
      <c r="LB23" s="31"/>
      <c r="LC23" s="31"/>
      <c r="LD23" s="31"/>
      <c r="LE23" s="31"/>
      <c r="LF23" s="31"/>
      <c r="LG23" s="31"/>
      <c r="LH23" s="31"/>
      <c r="LI23" s="31"/>
      <c r="LJ23" s="31"/>
      <c r="LK23" s="31"/>
      <c r="LL23" s="31"/>
      <c r="LM23" s="31"/>
      <c r="LN23" s="31"/>
      <c r="LO23" s="31"/>
      <c r="LP23" s="31"/>
      <c r="LQ23" s="31"/>
      <c r="LR23" s="31"/>
      <c r="LS23" s="31"/>
      <c r="LT23" s="31"/>
      <c r="LU23" s="31"/>
      <c r="LV23" s="31"/>
      <c r="LW23" s="31"/>
      <c r="LX23" s="31"/>
      <c r="LY23" s="31"/>
      <c r="LZ23" s="31"/>
      <c r="MA23" s="31"/>
      <c r="MB23" s="31"/>
      <c r="MC23" s="31"/>
      <c r="MD23" s="31"/>
      <c r="ME23" s="31"/>
      <c r="MF23" s="31"/>
      <c r="MG23" s="31"/>
      <c r="MH23" s="31"/>
      <c r="MI23" s="31"/>
      <c r="MJ23" s="31"/>
      <c r="MK23" s="31"/>
      <c r="ML23" s="31"/>
      <c r="MM23" s="31"/>
      <c r="MN23" s="31"/>
      <c r="MO23" s="31"/>
      <c r="MP23" s="31"/>
      <c r="MQ23" s="31"/>
      <c r="MR23" s="31"/>
      <c r="MS23" s="31"/>
      <c r="MT23" s="31"/>
      <c r="MU23" s="31"/>
      <c r="MV23" s="31"/>
      <c r="MW23" s="31"/>
      <c r="MX23" s="31"/>
      <c r="MY23" s="31"/>
      <c r="MZ23" s="31"/>
      <c r="NA23" s="31"/>
      <c r="NB23" s="31"/>
      <c r="NC23" s="31"/>
      <c r="ND23" s="31"/>
      <c r="NE23" s="31"/>
      <c r="NF23" s="31"/>
      <c r="NG23" s="31"/>
      <c r="NH23" s="31"/>
      <c r="NI23" s="31"/>
      <c r="NJ23" s="31"/>
      <c r="NK23" s="31"/>
      <c r="NL23" s="31"/>
      <c r="NM23" s="31"/>
      <c r="NN23" s="31"/>
      <c r="NO23" s="31"/>
      <c r="NP23" s="31"/>
      <c r="NQ23" s="31"/>
      <c r="NR23" s="31"/>
      <c r="NS23" s="31"/>
      <c r="NT23" s="31"/>
      <c r="NU23" s="31"/>
      <c r="NV23" s="31"/>
      <c r="NW23" s="31"/>
      <c r="NX23" s="31"/>
      <c r="NY23" s="31"/>
      <c r="NZ23" s="31"/>
      <c r="OA23" s="31"/>
      <c r="OB23" s="31"/>
      <c r="OC23" s="31"/>
      <c r="OD23" s="31"/>
      <c r="OE23" s="31"/>
      <c r="OF23" s="31"/>
      <c r="OG23" s="31"/>
      <c r="OH23" s="31"/>
      <c r="OI23" s="31"/>
      <c r="OJ23" s="31"/>
      <c r="OK23" s="31"/>
      <c r="OL23" s="31"/>
      <c r="OM23" s="31"/>
      <c r="ON23" s="31"/>
      <c r="OO23" s="31"/>
      <c r="OP23" s="31"/>
      <c r="OQ23" s="31"/>
      <c r="OR23" s="31"/>
      <c r="OS23" s="31"/>
      <c r="OT23" s="31"/>
      <c r="OU23" s="31"/>
      <c r="OV23" s="31"/>
      <c r="OW23" s="31"/>
      <c r="OX23" s="31"/>
      <c r="OY23" s="31"/>
      <c r="OZ23" s="31"/>
      <c r="PA23" s="31"/>
      <c r="PB23" s="31"/>
      <c r="PC23" s="31"/>
      <c r="PD23" s="31"/>
      <c r="PE23" s="31"/>
      <c r="PF23" s="31"/>
      <c r="PG23" s="31"/>
      <c r="PH23" s="31"/>
      <c r="PI23" s="31"/>
      <c r="PJ23" s="31"/>
      <c r="PK23" s="31"/>
      <c r="PL23" s="31"/>
      <c r="PM23" s="31"/>
      <c r="PN23" s="31"/>
      <c r="PO23" s="31"/>
      <c r="PP23" s="31"/>
      <c r="PQ23" s="31"/>
      <c r="PR23" s="31"/>
      <c r="PS23" s="31"/>
      <c r="PT23" s="31"/>
      <c r="PU23" s="31"/>
      <c r="PV23" s="31"/>
      <c r="PW23" s="31"/>
      <c r="PX23" s="31"/>
      <c r="PY23" s="31"/>
      <c r="PZ23" s="31"/>
      <c r="QA23" s="31"/>
      <c r="QB23" s="31"/>
      <c r="QC23" s="31"/>
    </row>
    <row r="24" spans="1:445">
      <c r="A24" s="36" t="s">
        <v>237</v>
      </c>
      <c r="B24" s="33" t="s">
        <v>45</v>
      </c>
      <c r="C24" s="33">
        <v>85</v>
      </c>
      <c r="D24" s="33" t="s">
        <v>40</v>
      </c>
      <c r="E24" s="33"/>
      <c r="F24" s="33">
        <v>705</v>
      </c>
      <c r="G24" s="33">
        <v>65</v>
      </c>
      <c r="H24" s="33"/>
      <c r="I24" s="33">
        <v>80</v>
      </c>
      <c r="J24" s="33">
        <v>80</v>
      </c>
      <c r="K24" s="33">
        <v>80</v>
      </c>
      <c r="L24" s="33">
        <v>80</v>
      </c>
      <c r="M24" s="33">
        <v>80</v>
      </c>
      <c r="N24" s="33">
        <v>80</v>
      </c>
      <c r="O24" s="33">
        <v>80</v>
      </c>
      <c r="P24" s="33">
        <v>80</v>
      </c>
      <c r="Q24" s="33"/>
      <c r="R24" s="33"/>
      <c r="S24" s="33"/>
      <c r="T24" s="20">
        <f t="shared" si="1"/>
        <v>705</v>
      </c>
      <c r="U24" s="20">
        <f t="shared" si="2"/>
        <v>0</v>
      </c>
      <c r="V24" s="34">
        <f t="shared" si="3"/>
        <v>1</v>
      </c>
      <c r="W24" s="37"/>
      <c r="X24" s="35" t="str">
        <f t="shared" si="4"/>
        <v/>
      </c>
    </row>
    <row r="25" spans="1:445">
      <c r="A25" s="36" t="s">
        <v>727</v>
      </c>
      <c r="B25" s="33" t="s">
        <v>45</v>
      </c>
      <c r="C25" s="33">
        <v>85</v>
      </c>
      <c r="D25" s="33" t="s">
        <v>141</v>
      </c>
      <c r="E25" s="33"/>
      <c r="F25" s="33">
        <v>665</v>
      </c>
      <c r="G25" s="33">
        <v>65</v>
      </c>
      <c r="H25" s="33"/>
      <c r="I25" s="33">
        <v>75</v>
      </c>
      <c r="J25" s="33">
        <v>75</v>
      </c>
      <c r="K25" s="33">
        <v>75</v>
      </c>
      <c r="L25" s="33">
        <v>75</v>
      </c>
      <c r="M25" s="33">
        <v>75</v>
      </c>
      <c r="N25" s="33">
        <v>75</v>
      </c>
      <c r="O25" s="33">
        <v>75</v>
      </c>
      <c r="P25" s="33">
        <v>75</v>
      </c>
      <c r="Q25" s="33"/>
      <c r="R25" s="33"/>
      <c r="S25" s="33"/>
      <c r="T25" s="20">
        <f t="shared" si="1"/>
        <v>665</v>
      </c>
      <c r="U25" s="20">
        <f t="shared" si="2"/>
        <v>0</v>
      </c>
      <c r="V25" s="34">
        <f t="shared" si="3"/>
        <v>1</v>
      </c>
      <c r="X25" s="35" t="str">
        <f t="shared" si="4"/>
        <v/>
      </c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  <c r="DW25" s="31"/>
      <c r="DX25" s="31"/>
      <c r="DY25" s="31"/>
      <c r="DZ25" s="31"/>
      <c r="EA25" s="31"/>
      <c r="EB25" s="31"/>
      <c r="EC25" s="31"/>
      <c r="ED25" s="31"/>
      <c r="EE25" s="31"/>
      <c r="EF25" s="31"/>
      <c r="EG25" s="31"/>
      <c r="EH25" s="31"/>
      <c r="EI25" s="31"/>
      <c r="EJ25" s="31"/>
      <c r="EK25" s="31"/>
      <c r="EL25" s="31"/>
      <c r="EM25" s="31"/>
      <c r="EN25" s="31"/>
      <c r="EO25" s="31"/>
      <c r="EP25" s="31"/>
      <c r="EQ25" s="31"/>
      <c r="ER25" s="31"/>
      <c r="ES25" s="31"/>
      <c r="ET25" s="31"/>
      <c r="EU25" s="31"/>
      <c r="EV25" s="31"/>
      <c r="EW25" s="31"/>
      <c r="EX25" s="31"/>
      <c r="EY25" s="31"/>
      <c r="EZ25" s="31"/>
      <c r="FA25" s="31"/>
      <c r="FB25" s="31"/>
      <c r="FC25" s="31"/>
      <c r="FD25" s="31"/>
      <c r="FE25" s="31"/>
      <c r="FF25" s="31"/>
      <c r="FG25" s="31"/>
      <c r="FH25" s="31"/>
      <c r="FI25" s="31"/>
      <c r="FJ25" s="31"/>
      <c r="FK25" s="31"/>
      <c r="FL25" s="31"/>
      <c r="FM25" s="31"/>
      <c r="FN25" s="31"/>
      <c r="FO25" s="31"/>
      <c r="FP25" s="31"/>
      <c r="FQ25" s="31"/>
      <c r="FR25" s="31"/>
      <c r="FS25" s="31"/>
      <c r="FT25" s="31"/>
      <c r="FU25" s="31"/>
      <c r="FV25" s="31"/>
      <c r="FW25" s="31"/>
      <c r="FX25" s="31"/>
      <c r="FY25" s="31"/>
      <c r="FZ25" s="31"/>
      <c r="GA25" s="31"/>
      <c r="GB25" s="31"/>
      <c r="GC25" s="31"/>
      <c r="GD25" s="31"/>
      <c r="GE25" s="31"/>
      <c r="GF25" s="31"/>
      <c r="GG25" s="31"/>
      <c r="GH25" s="31"/>
      <c r="GI25" s="31"/>
      <c r="GJ25" s="31"/>
      <c r="GK25" s="31"/>
      <c r="GL25" s="31"/>
      <c r="GM25" s="31"/>
      <c r="GN25" s="31"/>
      <c r="GO25" s="31"/>
      <c r="GP25" s="31"/>
      <c r="GQ25" s="31"/>
      <c r="GR25" s="31"/>
      <c r="GS25" s="31"/>
      <c r="GT25" s="31"/>
      <c r="GU25" s="31"/>
      <c r="GV25" s="31"/>
      <c r="GW25" s="31"/>
      <c r="GX25" s="31"/>
      <c r="GY25" s="31"/>
      <c r="GZ25" s="31"/>
      <c r="HA25" s="31"/>
      <c r="HB25" s="31"/>
      <c r="HC25" s="31"/>
      <c r="HD25" s="31"/>
      <c r="HE25" s="31"/>
      <c r="HF25" s="31"/>
      <c r="HG25" s="31"/>
      <c r="HH25" s="31"/>
      <c r="HI25" s="31"/>
      <c r="HJ25" s="31"/>
      <c r="HK25" s="31"/>
      <c r="HL25" s="31"/>
      <c r="HM25" s="31"/>
      <c r="HN25" s="31"/>
      <c r="HO25" s="31"/>
      <c r="HP25" s="31"/>
      <c r="HQ25" s="31"/>
      <c r="HR25" s="31"/>
      <c r="HS25" s="31"/>
      <c r="HT25" s="31"/>
      <c r="HU25" s="31"/>
      <c r="HV25" s="31"/>
      <c r="HW25" s="31"/>
      <c r="HX25" s="31"/>
      <c r="HY25" s="31"/>
      <c r="HZ25" s="31"/>
      <c r="IA25" s="31"/>
      <c r="IB25" s="31"/>
      <c r="IC25" s="31"/>
      <c r="ID25" s="31"/>
      <c r="IE25" s="31"/>
      <c r="IF25" s="31"/>
      <c r="IG25" s="31"/>
      <c r="IH25" s="31"/>
      <c r="II25" s="31"/>
      <c r="IJ25" s="31"/>
      <c r="IK25" s="31"/>
      <c r="IL25" s="31"/>
      <c r="IM25" s="31"/>
      <c r="IN25" s="31"/>
      <c r="IO25" s="31"/>
      <c r="IP25" s="31"/>
      <c r="IQ25" s="31"/>
      <c r="IR25" s="31"/>
      <c r="IS25" s="31"/>
      <c r="IT25" s="31"/>
      <c r="IU25" s="31"/>
      <c r="IV25" s="31"/>
      <c r="IW25" s="31"/>
      <c r="IX25" s="31"/>
      <c r="IY25" s="31"/>
      <c r="IZ25" s="31"/>
      <c r="JA25" s="31"/>
      <c r="JB25" s="31"/>
      <c r="JC25" s="31"/>
      <c r="JD25" s="31"/>
      <c r="JE25" s="31"/>
      <c r="JF25" s="31"/>
      <c r="JG25" s="31"/>
      <c r="JH25" s="31"/>
      <c r="JI25" s="31"/>
      <c r="JJ25" s="31"/>
      <c r="JK25" s="31"/>
      <c r="JL25" s="31"/>
      <c r="JM25" s="31"/>
      <c r="JN25" s="31"/>
      <c r="JO25" s="31"/>
      <c r="JP25" s="31"/>
      <c r="JQ25" s="31"/>
      <c r="JR25" s="31"/>
      <c r="JS25" s="31"/>
      <c r="JT25" s="31"/>
      <c r="JU25" s="31"/>
      <c r="JV25" s="31"/>
      <c r="JW25" s="31"/>
      <c r="JX25" s="31"/>
      <c r="JY25" s="31"/>
      <c r="JZ25" s="31"/>
      <c r="KA25" s="31"/>
      <c r="KB25" s="31"/>
      <c r="KC25" s="31"/>
      <c r="KD25" s="31"/>
      <c r="KE25" s="31"/>
      <c r="KF25" s="31"/>
      <c r="KG25" s="31"/>
      <c r="KH25" s="31"/>
      <c r="KI25" s="31"/>
      <c r="KJ25" s="31"/>
      <c r="KK25" s="31"/>
      <c r="KL25" s="31"/>
      <c r="KM25" s="31"/>
      <c r="KN25" s="31"/>
      <c r="KO25" s="31"/>
      <c r="KP25" s="31"/>
      <c r="KQ25" s="31"/>
      <c r="KR25" s="31"/>
      <c r="KS25" s="31"/>
      <c r="KT25" s="31"/>
      <c r="KU25" s="31"/>
      <c r="KV25" s="31"/>
      <c r="KW25" s="31"/>
      <c r="KX25" s="31"/>
      <c r="KY25" s="31"/>
      <c r="KZ25" s="31"/>
      <c r="LA25" s="31"/>
      <c r="LB25" s="31"/>
      <c r="LC25" s="31"/>
      <c r="LD25" s="31"/>
      <c r="LE25" s="31"/>
      <c r="LF25" s="31"/>
      <c r="LG25" s="31"/>
      <c r="LH25" s="31"/>
      <c r="LI25" s="31"/>
      <c r="LJ25" s="31"/>
      <c r="LK25" s="31"/>
      <c r="LL25" s="31"/>
      <c r="LM25" s="31"/>
      <c r="LN25" s="31"/>
      <c r="LO25" s="31"/>
      <c r="LP25" s="31"/>
      <c r="LQ25" s="31"/>
      <c r="LR25" s="31"/>
      <c r="LS25" s="31"/>
      <c r="LT25" s="31"/>
      <c r="LU25" s="31"/>
      <c r="LV25" s="31"/>
      <c r="LW25" s="31"/>
      <c r="LX25" s="31"/>
      <c r="LY25" s="31"/>
      <c r="LZ25" s="31"/>
      <c r="MA25" s="31"/>
      <c r="MB25" s="31"/>
      <c r="MC25" s="31"/>
      <c r="MD25" s="31"/>
      <c r="ME25" s="31"/>
      <c r="MF25" s="31"/>
      <c r="MG25" s="31"/>
      <c r="MH25" s="31"/>
      <c r="MI25" s="31"/>
      <c r="MJ25" s="31"/>
      <c r="MK25" s="31"/>
      <c r="ML25" s="31"/>
      <c r="MM25" s="31"/>
      <c r="MN25" s="31"/>
      <c r="MO25" s="31"/>
      <c r="MP25" s="31"/>
      <c r="MQ25" s="31"/>
      <c r="MR25" s="31"/>
      <c r="MS25" s="31"/>
      <c r="MT25" s="31"/>
      <c r="MU25" s="31"/>
      <c r="MV25" s="31"/>
      <c r="MW25" s="31"/>
      <c r="MX25" s="31"/>
      <c r="MY25" s="31"/>
      <c r="MZ25" s="31"/>
      <c r="NA25" s="31"/>
      <c r="NB25" s="31"/>
      <c r="NC25" s="31"/>
      <c r="ND25" s="31"/>
      <c r="NE25" s="31"/>
      <c r="NF25" s="31"/>
      <c r="NG25" s="31"/>
      <c r="NH25" s="31"/>
      <c r="NI25" s="31"/>
      <c r="NJ25" s="31"/>
      <c r="NK25" s="31"/>
      <c r="NL25" s="31"/>
      <c r="NM25" s="31"/>
      <c r="NN25" s="31"/>
      <c r="NO25" s="31"/>
      <c r="NP25" s="31"/>
      <c r="NQ25" s="31"/>
      <c r="NR25" s="31"/>
      <c r="NS25" s="31"/>
      <c r="NT25" s="31"/>
      <c r="NU25" s="31"/>
      <c r="NV25" s="31"/>
      <c r="NW25" s="31"/>
      <c r="NX25" s="31"/>
      <c r="NY25" s="31"/>
      <c r="NZ25" s="31"/>
      <c r="OA25" s="31"/>
      <c r="OB25" s="31"/>
      <c r="OC25" s="31"/>
      <c r="OD25" s="31"/>
      <c r="OE25" s="31"/>
      <c r="OF25" s="31"/>
      <c r="OG25" s="31"/>
      <c r="OH25" s="31"/>
      <c r="OI25" s="31"/>
      <c r="OJ25" s="31"/>
      <c r="OK25" s="31"/>
      <c r="OL25" s="31"/>
      <c r="OM25" s="31"/>
      <c r="ON25" s="31"/>
      <c r="OO25" s="31"/>
      <c r="OP25" s="31"/>
      <c r="OQ25" s="31"/>
      <c r="OR25" s="31"/>
      <c r="OS25" s="31"/>
      <c r="OT25" s="31"/>
      <c r="OU25" s="31"/>
      <c r="OV25" s="31"/>
      <c r="OW25" s="31"/>
      <c r="OX25" s="31"/>
      <c r="OY25" s="31"/>
      <c r="OZ25" s="31"/>
      <c r="PA25" s="31"/>
      <c r="PB25" s="31"/>
      <c r="PC25" s="31"/>
      <c r="PD25" s="31"/>
      <c r="PE25" s="31"/>
      <c r="PF25" s="31"/>
      <c r="PG25" s="31"/>
      <c r="PH25" s="31"/>
      <c r="PI25" s="31"/>
      <c r="PJ25" s="31"/>
      <c r="PK25" s="31"/>
      <c r="PL25" s="31"/>
      <c r="PM25" s="31"/>
      <c r="PN25" s="31"/>
      <c r="PO25" s="31"/>
      <c r="PP25" s="31"/>
      <c r="PQ25" s="31"/>
      <c r="PR25" s="31"/>
      <c r="PS25" s="31"/>
      <c r="PT25" s="31"/>
      <c r="PU25" s="31"/>
      <c r="PV25" s="31"/>
      <c r="PW25" s="31"/>
      <c r="PX25" s="31"/>
      <c r="PY25" s="31"/>
      <c r="PZ25" s="31"/>
      <c r="QA25" s="31"/>
      <c r="QB25" s="31"/>
      <c r="QC25" s="31"/>
    </row>
    <row r="26" spans="1:445" s="39" customFormat="1">
      <c r="A26" s="36" t="s">
        <v>1745</v>
      </c>
      <c r="B26" s="33" t="s">
        <v>27</v>
      </c>
      <c r="C26" s="33">
        <v>106</v>
      </c>
      <c r="D26" s="33" t="s">
        <v>174</v>
      </c>
      <c r="E26" s="33"/>
      <c r="F26" s="33">
        <v>705</v>
      </c>
      <c r="G26" s="33">
        <v>65</v>
      </c>
      <c r="H26" s="33"/>
      <c r="I26" s="33">
        <v>90</v>
      </c>
      <c r="J26" s="33">
        <v>70</v>
      </c>
      <c r="K26" s="33">
        <v>80</v>
      </c>
      <c r="L26" s="33">
        <v>80</v>
      </c>
      <c r="M26" s="33">
        <v>80</v>
      </c>
      <c r="N26" s="33">
        <v>80</v>
      </c>
      <c r="O26" s="33">
        <v>80</v>
      </c>
      <c r="P26" s="33">
        <v>80</v>
      </c>
      <c r="Q26" s="33"/>
      <c r="R26" s="33"/>
      <c r="S26" s="33"/>
      <c r="T26" s="20">
        <f t="shared" si="1"/>
        <v>705</v>
      </c>
      <c r="U26" s="20">
        <f t="shared" si="2"/>
        <v>0</v>
      </c>
      <c r="V26" s="34">
        <f t="shared" si="3"/>
        <v>1</v>
      </c>
      <c r="W26" s="37"/>
      <c r="X26" s="35" t="str">
        <f t="shared" si="4"/>
        <v/>
      </c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  <c r="IS26" s="31"/>
      <c r="IT26" s="31"/>
      <c r="IU26" s="31"/>
      <c r="IV26" s="31"/>
      <c r="IW26" s="31"/>
      <c r="IX26" s="31"/>
      <c r="IY26" s="31"/>
      <c r="IZ26" s="31"/>
      <c r="JA26" s="31"/>
      <c r="JB26" s="31"/>
      <c r="JC26" s="31"/>
      <c r="JD26" s="31"/>
      <c r="JE26" s="31"/>
      <c r="JF26" s="31"/>
      <c r="JG26" s="31"/>
      <c r="JH26" s="31"/>
      <c r="JI26" s="31"/>
      <c r="JJ26" s="31"/>
      <c r="JK26" s="31"/>
      <c r="JL26" s="31"/>
      <c r="JM26" s="31"/>
      <c r="JN26" s="31"/>
      <c r="JO26" s="31"/>
      <c r="JP26" s="31"/>
      <c r="JQ26" s="31"/>
      <c r="JR26" s="31"/>
      <c r="JS26" s="31"/>
      <c r="JT26" s="31"/>
      <c r="JU26" s="31"/>
      <c r="JV26" s="31"/>
      <c r="JW26" s="31"/>
      <c r="JX26" s="31"/>
      <c r="JY26" s="31"/>
      <c r="JZ26" s="31"/>
      <c r="KA26" s="31"/>
      <c r="KB26" s="31"/>
      <c r="KC26" s="31"/>
      <c r="KD26" s="31"/>
      <c r="KE26" s="31"/>
      <c r="KF26" s="31"/>
      <c r="KG26" s="31"/>
      <c r="KH26" s="31"/>
      <c r="KI26" s="31"/>
      <c r="KJ26" s="31"/>
      <c r="KK26" s="31"/>
      <c r="KL26" s="31"/>
      <c r="KM26" s="31"/>
      <c r="KN26" s="31"/>
      <c r="KO26" s="31"/>
      <c r="KP26" s="31"/>
      <c r="KQ26" s="31"/>
      <c r="KR26" s="31"/>
      <c r="KS26" s="31"/>
      <c r="KT26" s="31"/>
      <c r="KU26" s="31"/>
      <c r="KV26" s="31"/>
      <c r="KW26" s="31"/>
      <c r="KX26" s="31"/>
      <c r="KY26" s="31"/>
      <c r="KZ26" s="31"/>
      <c r="LA26" s="31"/>
      <c r="LB26" s="31"/>
      <c r="LC26" s="31"/>
      <c r="LD26" s="31"/>
      <c r="LE26" s="31"/>
      <c r="LF26" s="31"/>
      <c r="LG26" s="31"/>
      <c r="LH26" s="31"/>
      <c r="LI26" s="31"/>
      <c r="LJ26" s="31"/>
      <c r="LK26" s="31"/>
      <c r="LL26" s="31"/>
      <c r="LM26" s="31"/>
      <c r="LN26" s="31"/>
      <c r="LO26" s="31"/>
      <c r="LP26" s="31"/>
      <c r="LQ26" s="31"/>
      <c r="LR26" s="31"/>
      <c r="LS26" s="31"/>
      <c r="LT26" s="31"/>
      <c r="LU26" s="31"/>
      <c r="LV26" s="31"/>
      <c r="LW26" s="31"/>
      <c r="LX26" s="31"/>
      <c r="LY26" s="31"/>
      <c r="LZ26" s="31"/>
      <c r="MA26" s="31"/>
      <c r="MB26" s="31"/>
      <c r="MC26" s="31"/>
      <c r="MD26" s="31"/>
      <c r="ME26" s="31"/>
      <c r="MF26" s="31"/>
      <c r="MG26" s="31"/>
      <c r="MH26" s="31"/>
      <c r="MI26" s="31"/>
      <c r="MJ26" s="31"/>
      <c r="MK26" s="31"/>
      <c r="ML26" s="31"/>
      <c r="MM26" s="31"/>
      <c r="MN26" s="31"/>
      <c r="MO26" s="31"/>
      <c r="MP26" s="31"/>
      <c r="MQ26" s="31"/>
      <c r="MR26" s="31"/>
      <c r="MS26" s="31"/>
      <c r="MT26" s="31"/>
      <c r="MU26" s="31"/>
      <c r="MV26" s="31"/>
      <c r="MW26" s="31"/>
      <c r="MX26" s="31"/>
      <c r="MY26" s="31"/>
      <c r="MZ26" s="31"/>
      <c r="NA26" s="31"/>
      <c r="NB26" s="31"/>
      <c r="NC26" s="31"/>
      <c r="ND26" s="31"/>
      <c r="NE26" s="31"/>
      <c r="NF26" s="31"/>
      <c r="NG26" s="31"/>
      <c r="NH26" s="31"/>
      <c r="NI26" s="31"/>
      <c r="NJ26" s="31"/>
      <c r="NK26" s="31"/>
      <c r="NL26" s="31"/>
      <c r="NM26" s="31"/>
      <c r="NN26" s="31"/>
      <c r="NO26" s="31"/>
      <c r="NP26" s="31"/>
      <c r="NQ26" s="31"/>
      <c r="NR26" s="31"/>
      <c r="NS26" s="31"/>
      <c r="NT26" s="31"/>
      <c r="NU26" s="31"/>
      <c r="NV26" s="31"/>
      <c r="NW26" s="31"/>
      <c r="NX26" s="31"/>
      <c r="NY26" s="31"/>
      <c r="NZ26" s="31"/>
      <c r="OA26" s="31"/>
      <c r="OB26" s="31"/>
      <c r="OC26" s="31"/>
      <c r="OD26" s="31"/>
      <c r="OE26" s="31"/>
      <c r="OF26" s="31"/>
      <c r="OG26" s="31"/>
      <c r="OH26" s="31"/>
      <c r="OI26" s="31"/>
      <c r="OJ26" s="31"/>
      <c r="OK26" s="31"/>
      <c r="OL26" s="31"/>
      <c r="OM26" s="31"/>
      <c r="ON26" s="31"/>
      <c r="OO26" s="31"/>
      <c r="OP26" s="31"/>
      <c r="OQ26" s="31"/>
      <c r="OR26" s="31"/>
      <c r="OS26" s="31"/>
      <c r="OT26" s="31"/>
      <c r="OU26" s="31"/>
      <c r="OV26" s="31"/>
      <c r="OW26" s="31"/>
      <c r="OX26" s="31"/>
      <c r="OY26" s="31"/>
      <c r="OZ26" s="31"/>
      <c r="PA26" s="31"/>
      <c r="PB26" s="31"/>
      <c r="PC26" s="31"/>
      <c r="PD26" s="31"/>
      <c r="PE26" s="31"/>
      <c r="PF26" s="31"/>
      <c r="PG26" s="31"/>
      <c r="PH26" s="31"/>
      <c r="PI26" s="31"/>
      <c r="PJ26" s="31"/>
      <c r="PK26" s="31"/>
      <c r="PL26" s="31"/>
      <c r="PM26" s="31"/>
      <c r="PN26" s="31"/>
      <c r="PO26" s="31"/>
      <c r="PP26" s="31"/>
      <c r="PQ26" s="31"/>
      <c r="PR26" s="31"/>
      <c r="PS26" s="31"/>
      <c r="PT26" s="31"/>
      <c r="PU26" s="31"/>
      <c r="PV26" s="31"/>
      <c r="PW26" s="31"/>
      <c r="PX26" s="31"/>
      <c r="PY26" s="31"/>
      <c r="PZ26" s="31"/>
      <c r="QA26" s="31"/>
      <c r="QB26" s="31"/>
      <c r="QC26" s="31"/>
    </row>
    <row r="27" spans="1:445" s="39" customFormat="1">
      <c r="A27" s="36" t="s">
        <v>975</v>
      </c>
      <c r="B27" s="33" t="s">
        <v>45</v>
      </c>
      <c r="C27" s="33">
        <v>55</v>
      </c>
      <c r="D27" s="33" t="s">
        <v>31</v>
      </c>
      <c r="E27" s="33"/>
      <c r="F27" s="33">
        <v>520</v>
      </c>
      <c r="G27" s="33">
        <v>520</v>
      </c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20">
        <f t="shared" si="1"/>
        <v>520</v>
      </c>
      <c r="U27" s="20">
        <f t="shared" si="2"/>
        <v>0</v>
      </c>
      <c r="V27" s="34">
        <f t="shared" si="3"/>
        <v>1</v>
      </c>
      <c r="W27" s="37"/>
      <c r="X27" s="35" t="str">
        <f t="shared" si="4"/>
        <v/>
      </c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  <c r="DW27" s="31"/>
      <c r="DX27" s="31"/>
      <c r="DY27" s="31"/>
      <c r="DZ27" s="31"/>
      <c r="EA27" s="31"/>
      <c r="EB27" s="31"/>
      <c r="EC27" s="31"/>
      <c r="ED27" s="31"/>
      <c r="EE27" s="31"/>
      <c r="EF27" s="31"/>
      <c r="EG27" s="31"/>
      <c r="EH27" s="31"/>
      <c r="EI27" s="31"/>
      <c r="EJ27" s="31"/>
      <c r="EK27" s="31"/>
      <c r="EL27" s="31"/>
      <c r="EM27" s="31"/>
      <c r="EN27" s="31"/>
      <c r="EO27" s="31"/>
      <c r="EP27" s="31"/>
      <c r="EQ27" s="31"/>
      <c r="ER27" s="31"/>
      <c r="ES27" s="31"/>
      <c r="ET27" s="31"/>
      <c r="EU27" s="31"/>
      <c r="EV27" s="31"/>
      <c r="EW27" s="31"/>
      <c r="EX27" s="31"/>
      <c r="EY27" s="31"/>
      <c r="EZ27" s="31"/>
      <c r="FA27" s="31"/>
      <c r="FB27" s="31"/>
      <c r="FC27" s="31"/>
      <c r="FD27" s="31"/>
      <c r="FE27" s="31"/>
      <c r="FF27" s="31"/>
      <c r="FG27" s="31"/>
      <c r="FH27" s="31"/>
      <c r="FI27" s="31"/>
      <c r="FJ27" s="31"/>
      <c r="FK27" s="31"/>
      <c r="FL27" s="31"/>
      <c r="FM27" s="31"/>
      <c r="FN27" s="31"/>
      <c r="FO27" s="31"/>
      <c r="FP27" s="31"/>
      <c r="FQ27" s="31"/>
      <c r="FR27" s="31"/>
      <c r="FS27" s="31"/>
      <c r="FT27" s="31"/>
      <c r="FU27" s="31"/>
      <c r="FV27" s="31"/>
      <c r="FW27" s="31"/>
      <c r="FX27" s="31"/>
      <c r="FY27" s="31"/>
      <c r="FZ27" s="31"/>
      <c r="GA27" s="31"/>
      <c r="GB27" s="31"/>
      <c r="GC27" s="31"/>
      <c r="GD27" s="31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  <c r="GP27" s="31"/>
      <c r="GQ27" s="31"/>
      <c r="GR27" s="31"/>
      <c r="GS27" s="31"/>
      <c r="GT27" s="31"/>
      <c r="GU27" s="31"/>
      <c r="GV27" s="31"/>
      <c r="GW27" s="31"/>
      <c r="GX27" s="31"/>
      <c r="GY27" s="31"/>
      <c r="GZ27" s="31"/>
      <c r="HA27" s="31"/>
      <c r="HB27" s="31"/>
      <c r="HC27" s="31"/>
      <c r="HD27" s="31"/>
      <c r="HE27" s="31"/>
      <c r="HF27" s="31"/>
      <c r="HG27" s="31"/>
      <c r="HH27" s="31"/>
      <c r="HI27" s="31"/>
      <c r="HJ27" s="31"/>
      <c r="HK27" s="31"/>
      <c r="HL27" s="31"/>
      <c r="HM27" s="31"/>
      <c r="HN27" s="31"/>
      <c r="HO27" s="31"/>
      <c r="HP27" s="31"/>
      <c r="HQ27" s="31"/>
      <c r="HR27" s="31"/>
      <c r="HS27" s="31"/>
      <c r="HT27" s="31"/>
      <c r="HU27" s="31"/>
      <c r="HV27" s="31"/>
      <c r="HW27" s="31"/>
      <c r="HX27" s="31"/>
      <c r="HY27" s="31"/>
      <c r="HZ27" s="31"/>
      <c r="IA27" s="31"/>
      <c r="IB27" s="31"/>
      <c r="IC27" s="31"/>
      <c r="ID27" s="31"/>
      <c r="IE27" s="31"/>
      <c r="IF27" s="31"/>
      <c r="IG27" s="31"/>
      <c r="IH27" s="31"/>
      <c r="II27" s="31"/>
      <c r="IJ27" s="31"/>
      <c r="IK27" s="31"/>
      <c r="IL27" s="31"/>
      <c r="IM27" s="31"/>
      <c r="IN27" s="31"/>
      <c r="IO27" s="31"/>
      <c r="IP27" s="31"/>
      <c r="IQ27" s="31"/>
      <c r="IR27" s="31"/>
      <c r="IS27" s="31"/>
      <c r="IT27" s="31"/>
      <c r="IU27" s="31"/>
      <c r="IV27" s="31"/>
      <c r="IW27" s="31"/>
      <c r="IX27" s="31"/>
      <c r="IY27" s="31"/>
      <c r="IZ27" s="31"/>
      <c r="JA27" s="31"/>
      <c r="JB27" s="31"/>
      <c r="JC27" s="31"/>
      <c r="JD27" s="31"/>
      <c r="JE27" s="31"/>
      <c r="JF27" s="31"/>
      <c r="JG27" s="31"/>
      <c r="JH27" s="31"/>
      <c r="JI27" s="31"/>
      <c r="JJ27" s="31"/>
      <c r="JK27" s="31"/>
      <c r="JL27" s="31"/>
      <c r="JM27" s="31"/>
      <c r="JN27" s="31"/>
      <c r="JO27" s="31"/>
      <c r="JP27" s="31"/>
      <c r="JQ27" s="31"/>
      <c r="JR27" s="31"/>
      <c r="JS27" s="31"/>
      <c r="JT27" s="31"/>
      <c r="JU27" s="31"/>
      <c r="JV27" s="31"/>
      <c r="JW27" s="31"/>
      <c r="JX27" s="31"/>
      <c r="JY27" s="31"/>
      <c r="JZ27" s="31"/>
      <c r="KA27" s="31"/>
      <c r="KB27" s="31"/>
      <c r="KC27" s="31"/>
      <c r="KD27" s="31"/>
      <c r="KE27" s="31"/>
      <c r="KF27" s="31"/>
      <c r="KG27" s="31"/>
      <c r="KH27" s="31"/>
      <c r="KI27" s="31"/>
      <c r="KJ27" s="31"/>
      <c r="KK27" s="31"/>
      <c r="KL27" s="31"/>
      <c r="KM27" s="31"/>
      <c r="KN27" s="31"/>
      <c r="KO27" s="31"/>
      <c r="KP27" s="31"/>
      <c r="KQ27" s="31"/>
      <c r="KR27" s="31"/>
      <c r="KS27" s="31"/>
      <c r="KT27" s="31"/>
      <c r="KU27" s="31"/>
      <c r="KV27" s="31"/>
      <c r="KW27" s="31"/>
      <c r="KX27" s="31"/>
      <c r="KY27" s="31"/>
      <c r="KZ27" s="31"/>
      <c r="LA27" s="31"/>
      <c r="LB27" s="31"/>
      <c r="LC27" s="31"/>
      <c r="LD27" s="31"/>
      <c r="LE27" s="31"/>
      <c r="LF27" s="31"/>
      <c r="LG27" s="31"/>
      <c r="LH27" s="31"/>
      <c r="LI27" s="31"/>
      <c r="LJ27" s="31"/>
      <c r="LK27" s="31"/>
      <c r="LL27" s="31"/>
      <c r="LM27" s="31"/>
      <c r="LN27" s="31"/>
      <c r="LO27" s="31"/>
      <c r="LP27" s="31"/>
      <c r="LQ27" s="31"/>
      <c r="LR27" s="31"/>
      <c r="LS27" s="31"/>
      <c r="LT27" s="31"/>
      <c r="LU27" s="31"/>
      <c r="LV27" s="31"/>
      <c r="LW27" s="31"/>
      <c r="LX27" s="31"/>
      <c r="LY27" s="31"/>
      <c r="LZ27" s="31"/>
      <c r="MA27" s="31"/>
      <c r="MB27" s="31"/>
      <c r="MC27" s="31"/>
      <c r="MD27" s="31"/>
      <c r="ME27" s="31"/>
      <c r="MF27" s="31"/>
      <c r="MG27" s="31"/>
      <c r="MH27" s="31"/>
      <c r="MI27" s="31"/>
      <c r="MJ27" s="31"/>
      <c r="MK27" s="31"/>
      <c r="ML27" s="31"/>
      <c r="MM27" s="31"/>
      <c r="MN27" s="31"/>
      <c r="MO27" s="31"/>
      <c r="MP27" s="31"/>
      <c r="MQ27" s="31"/>
      <c r="MR27" s="31"/>
      <c r="MS27" s="31"/>
      <c r="MT27" s="31"/>
      <c r="MU27" s="31"/>
      <c r="MV27" s="31"/>
      <c r="MW27" s="31"/>
      <c r="MX27" s="31"/>
      <c r="MY27" s="31"/>
      <c r="MZ27" s="31"/>
      <c r="NA27" s="31"/>
      <c r="NB27" s="31"/>
      <c r="NC27" s="31"/>
      <c r="ND27" s="31"/>
      <c r="NE27" s="31"/>
      <c r="NF27" s="31"/>
      <c r="NG27" s="31"/>
      <c r="NH27" s="31"/>
      <c r="NI27" s="31"/>
      <c r="NJ27" s="31"/>
      <c r="NK27" s="31"/>
      <c r="NL27" s="31"/>
      <c r="NM27" s="31"/>
      <c r="NN27" s="31"/>
      <c r="NO27" s="31"/>
      <c r="NP27" s="31"/>
      <c r="NQ27" s="31"/>
      <c r="NR27" s="31"/>
      <c r="NS27" s="31"/>
      <c r="NT27" s="31"/>
      <c r="NU27" s="31"/>
      <c r="NV27" s="31"/>
      <c r="NW27" s="31"/>
      <c r="NX27" s="31"/>
      <c r="NY27" s="31"/>
      <c r="NZ27" s="31"/>
      <c r="OA27" s="31"/>
      <c r="OB27" s="31"/>
      <c r="OC27" s="31"/>
      <c r="OD27" s="31"/>
      <c r="OE27" s="31"/>
      <c r="OF27" s="31"/>
      <c r="OG27" s="31"/>
      <c r="OH27" s="31"/>
      <c r="OI27" s="31"/>
      <c r="OJ27" s="31"/>
      <c r="OK27" s="31"/>
      <c r="OL27" s="31"/>
      <c r="OM27" s="31"/>
      <c r="ON27" s="31"/>
      <c r="OO27" s="31"/>
      <c r="OP27" s="31"/>
      <c r="OQ27" s="31"/>
      <c r="OR27" s="31"/>
      <c r="OS27" s="31"/>
      <c r="OT27" s="31"/>
      <c r="OU27" s="31"/>
      <c r="OV27" s="31"/>
      <c r="OW27" s="31"/>
      <c r="OX27" s="31"/>
      <c r="OY27" s="31"/>
      <c r="OZ27" s="31"/>
      <c r="PA27" s="31"/>
      <c r="PB27" s="31"/>
      <c r="PC27" s="31"/>
      <c r="PD27" s="31"/>
      <c r="PE27" s="31"/>
      <c r="PF27" s="31"/>
      <c r="PG27" s="31"/>
      <c r="PH27" s="31"/>
      <c r="PI27" s="31"/>
      <c r="PJ27" s="31"/>
      <c r="PK27" s="31"/>
      <c r="PL27" s="31"/>
      <c r="PM27" s="31"/>
      <c r="PN27" s="31"/>
      <c r="PO27" s="31"/>
      <c r="PP27" s="31"/>
      <c r="PQ27" s="31"/>
      <c r="PR27" s="31"/>
      <c r="PS27" s="31"/>
      <c r="PT27" s="31"/>
      <c r="PU27" s="31"/>
      <c r="PV27" s="31"/>
      <c r="PW27" s="31"/>
      <c r="PX27" s="31"/>
      <c r="PY27" s="31"/>
      <c r="PZ27" s="31"/>
      <c r="QA27" s="31"/>
      <c r="QB27" s="31"/>
      <c r="QC27" s="31"/>
    </row>
    <row r="28" spans="1:445" s="39" customFormat="1">
      <c r="A28" s="36" t="s">
        <v>68</v>
      </c>
      <c r="B28" s="33" t="s">
        <v>27</v>
      </c>
      <c r="C28" s="33">
        <v>106</v>
      </c>
      <c r="D28" s="33" t="s">
        <v>38</v>
      </c>
      <c r="E28" s="33"/>
      <c r="F28" s="33">
        <v>1249</v>
      </c>
      <c r="G28" s="33">
        <v>65</v>
      </c>
      <c r="H28" s="33"/>
      <c r="I28" s="33">
        <v>148</v>
      </c>
      <c r="J28" s="33">
        <v>148</v>
      </c>
      <c r="K28" s="33">
        <v>148</v>
      </c>
      <c r="L28" s="33">
        <v>148</v>
      </c>
      <c r="M28" s="33">
        <v>148</v>
      </c>
      <c r="N28" s="33">
        <v>148</v>
      </c>
      <c r="O28" s="33">
        <v>148</v>
      </c>
      <c r="P28" s="33">
        <v>148</v>
      </c>
      <c r="Q28" s="33"/>
      <c r="R28" s="33"/>
      <c r="S28" s="33"/>
      <c r="T28" s="20">
        <f t="shared" si="1"/>
        <v>1249</v>
      </c>
      <c r="U28" s="20">
        <f t="shared" si="2"/>
        <v>0</v>
      </c>
      <c r="V28" s="34">
        <f t="shared" si="3"/>
        <v>1</v>
      </c>
      <c r="W28" s="37"/>
      <c r="X28" s="35" t="str">
        <f t="shared" si="4"/>
        <v/>
      </c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  <c r="FI28" s="31"/>
      <c r="FJ28" s="31"/>
      <c r="FK28" s="31"/>
      <c r="FL28" s="31"/>
      <c r="FM28" s="31"/>
      <c r="FN28" s="31"/>
      <c r="FO28" s="31"/>
      <c r="FP28" s="31"/>
      <c r="FQ28" s="31"/>
      <c r="FR28" s="31"/>
      <c r="FS28" s="31"/>
      <c r="FT28" s="31"/>
      <c r="FU28" s="31"/>
      <c r="FV28" s="31"/>
      <c r="FW28" s="31"/>
      <c r="FX28" s="31"/>
      <c r="FY28" s="31"/>
      <c r="FZ28" s="31"/>
      <c r="GA28" s="31"/>
      <c r="GB28" s="31"/>
      <c r="GC28" s="31"/>
      <c r="GD28" s="31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  <c r="GP28" s="31"/>
      <c r="GQ28" s="31"/>
      <c r="GR28" s="31"/>
      <c r="GS28" s="31"/>
      <c r="GT28" s="31"/>
      <c r="GU28" s="31"/>
      <c r="GV28" s="31"/>
      <c r="GW28" s="31"/>
      <c r="GX28" s="31"/>
      <c r="GY28" s="31"/>
      <c r="GZ28" s="31"/>
      <c r="HA28" s="31"/>
      <c r="HB28" s="31"/>
      <c r="HC28" s="31"/>
      <c r="HD28" s="31"/>
      <c r="HE28" s="31"/>
      <c r="HF28" s="31"/>
      <c r="HG28" s="31"/>
      <c r="HH28" s="31"/>
      <c r="HI28" s="31"/>
      <c r="HJ28" s="31"/>
      <c r="HK28" s="31"/>
      <c r="HL28" s="31"/>
      <c r="HM28" s="31"/>
      <c r="HN28" s="31"/>
      <c r="HO28" s="31"/>
      <c r="HP28" s="31"/>
      <c r="HQ28" s="31"/>
      <c r="HR28" s="31"/>
      <c r="HS28" s="31"/>
      <c r="HT28" s="31"/>
      <c r="HU28" s="31"/>
      <c r="HV28" s="31"/>
      <c r="HW28" s="31"/>
      <c r="HX28" s="31"/>
      <c r="HY28" s="31"/>
      <c r="HZ28" s="31"/>
      <c r="IA28" s="31"/>
      <c r="IB28" s="31"/>
      <c r="IC28" s="31"/>
      <c r="ID28" s="31"/>
      <c r="IE28" s="31"/>
      <c r="IF28" s="31"/>
      <c r="IG28" s="31"/>
      <c r="IH28" s="31"/>
      <c r="II28" s="31"/>
      <c r="IJ28" s="31"/>
      <c r="IK28" s="31"/>
      <c r="IL28" s="31"/>
      <c r="IM28" s="31"/>
      <c r="IN28" s="31"/>
      <c r="IO28" s="31"/>
      <c r="IP28" s="31"/>
      <c r="IQ28" s="31"/>
      <c r="IR28" s="31"/>
      <c r="IS28" s="31"/>
      <c r="IT28" s="31"/>
      <c r="IU28" s="31"/>
      <c r="IV28" s="31"/>
      <c r="IW28" s="31"/>
      <c r="IX28" s="31"/>
      <c r="IY28" s="31"/>
      <c r="IZ28" s="31"/>
      <c r="JA28" s="31"/>
      <c r="JB28" s="31"/>
      <c r="JC28" s="31"/>
      <c r="JD28" s="31"/>
      <c r="JE28" s="31"/>
      <c r="JF28" s="31"/>
      <c r="JG28" s="31"/>
      <c r="JH28" s="31"/>
      <c r="JI28" s="31"/>
      <c r="JJ28" s="31"/>
      <c r="JK28" s="31"/>
      <c r="JL28" s="31"/>
      <c r="JM28" s="31"/>
      <c r="JN28" s="31"/>
      <c r="JO28" s="31"/>
      <c r="JP28" s="31"/>
      <c r="JQ28" s="31"/>
      <c r="JR28" s="31"/>
      <c r="JS28" s="31"/>
      <c r="JT28" s="31"/>
      <c r="JU28" s="31"/>
      <c r="JV28" s="31"/>
      <c r="JW28" s="31"/>
      <c r="JX28" s="31"/>
      <c r="JY28" s="31"/>
      <c r="JZ28" s="31"/>
      <c r="KA28" s="31"/>
      <c r="KB28" s="31"/>
      <c r="KC28" s="31"/>
      <c r="KD28" s="31"/>
      <c r="KE28" s="31"/>
      <c r="KF28" s="31"/>
      <c r="KG28" s="31"/>
      <c r="KH28" s="31"/>
      <c r="KI28" s="31"/>
      <c r="KJ28" s="31"/>
      <c r="KK28" s="31"/>
      <c r="KL28" s="31"/>
      <c r="KM28" s="31"/>
      <c r="KN28" s="31"/>
      <c r="KO28" s="31"/>
      <c r="KP28" s="31"/>
      <c r="KQ28" s="31"/>
      <c r="KR28" s="31"/>
      <c r="KS28" s="31"/>
      <c r="KT28" s="31"/>
      <c r="KU28" s="31"/>
      <c r="KV28" s="31"/>
      <c r="KW28" s="31"/>
      <c r="KX28" s="31"/>
      <c r="KY28" s="31"/>
      <c r="KZ28" s="31"/>
      <c r="LA28" s="31"/>
      <c r="LB28" s="31"/>
      <c r="LC28" s="31"/>
      <c r="LD28" s="31"/>
      <c r="LE28" s="31"/>
      <c r="LF28" s="31"/>
      <c r="LG28" s="31"/>
      <c r="LH28" s="31"/>
      <c r="LI28" s="31"/>
      <c r="LJ28" s="31"/>
      <c r="LK28" s="31"/>
      <c r="LL28" s="31"/>
      <c r="LM28" s="31"/>
      <c r="LN28" s="31"/>
      <c r="LO28" s="31"/>
      <c r="LP28" s="31"/>
      <c r="LQ28" s="31"/>
      <c r="LR28" s="31"/>
      <c r="LS28" s="31"/>
      <c r="LT28" s="31"/>
      <c r="LU28" s="31"/>
      <c r="LV28" s="31"/>
      <c r="LW28" s="31"/>
      <c r="LX28" s="31"/>
      <c r="LY28" s="31"/>
      <c r="LZ28" s="31"/>
      <c r="MA28" s="31"/>
      <c r="MB28" s="31"/>
      <c r="MC28" s="31"/>
      <c r="MD28" s="31"/>
      <c r="ME28" s="31"/>
      <c r="MF28" s="31"/>
      <c r="MG28" s="31"/>
      <c r="MH28" s="31"/>
      <c r="MI28" s="31"/>
      <c r="MJ28" s="31"/>
      <c r="MK28" s="31"/>
      <c r="ML28" s="31"/>
      <c r="MM28" s="31"/>
      <c r="MN28" s="31"/>
      <c r="MO28" s="31"/>
      <c r="MP28" s="31"/>
      <c r="MQ28" s="31"/>
      <c r="MR28" s="31"/>
      <c r="MS28" s="31"/>
      <c r="MT28" s="31"/>
      <c r="MU28" s="31"/>
      <c r="MV28" s="31"/>
      <c r="MW28" s="31"/>
      <c r="MX28" s="31"/>
      <c r="MY28" s="31"/>
      <c r="MZ28" s="31"/>
      <c r="NA28" s="31"/>
      <c r="NB28" s="31"/>
      <c r="NC28" s="31"/>
      <c r="ND28" s="31"/>
      <c r="NE28" s="31"/>
      <c r="NF28" s="31"/>
      <c r="NG28" s="31"/>
      <c r="NH28" s="31"/>
      <c r="NI28" s="31"/>
      <c r="NJ28" s="31"/>
      <c r="NK28" s="31"/>
      <c r="NL28" s="31"/>
      <c r="NM28" s="31"/>
      <c r="NN28" s="31"/>
      <c r="NO28" s="31"/>
      <c r="NP28" s="31"/>
      <c r="NQ28" s="31"/>
      <c r="NR28" s="31"/>
      <c r="NS28" s="31"/>
      <c r="NT28" s="31"/>
      <c r="NU28" s="31"/>
      <c r="NV28" s="31"/>
      <c r="NW28" s="31"/>
      <c r="NX28" s="31"/>
      <c r="NY28" s="31"/>
      <c r="NZ28" s="31"/>
      <c r="OA28" s="31"/>
      <c r="OB28" s="31"/>
      <c r="OC28" s="31"/>
      <c r="OD28" s="31"/>
      <c r="OE28" s="31"/>
      <c r="OF28" s="31"/>
      <c r="OG28" s="31"/>
      <c r="OH28" s="31"/>
      <c r="OI28" s="31"/>
      <c r="OJ28" s="31"/>
      <c r="OK28" s="31"/>
      <c r="OL28" s="31"/>
      <c r="OM28" s="31"/>
      <c r="ON28" s="31"/>
      <c r="OO28" s="31"/>
      <c r="OP28" s="31"/>
      <c r="OQ28" s="31"/>
      <c r="OR28" s="31"/>
      <c r="OS28" s="31"/>
      <c r="OT28" s="31"/>
      <c r="OU28" s="31"/>
      <c r="OV28" s="31"/>
      <c r="OW28" s="31"/>
      <c r="OX28" s="31"/>
      <c r="OY28" s="31"/>
      <c r="OZ28" s="31"/>
      <c r="PA28" s="31"/>
      <c r="PB28" s="31"/>
      <c r="PC28" s="31"/>
      <c r="PD28" s="31"/>
      <c r="PE28" s="31"/>
      <c r="PF28" s="31"/>
      <c r="PG28" s="31"/>
      <c r="PH28" s="31"/>
      <c r="PI28" s="31"/>
      <c r="PJ28" s="31"/>
      <c r="PK28" s="31"/>
      <c r="PL28" s="31"/>
      <c r="PM28" s="31"/>
      <c r="PN28" s="31"/>
      <c r="PO28" s="31"/>
      <c r="PP28" s="31"/>
      <c r="PQ28" s="31"/>
      <c r="PR28" s="31"/>
      <c r="PS28" s="31"/>
      <c r="PT28" s="31"/>
      <c r="PU28" s="31"/>
      <c r="PV28" s="31"/>
      <c r="PW28" s="31"/>
      <c r="PX28" s="31"/>
      <c r="PY28" s="31"/>
      <c r="PZ28" s="31"/>
      <c r="QA28" s="31"/>
      <c r="QB28" s="31"/>
      <c r="QC28" s="31"/>
    </row>
    <row r="29" spans="1:445" s="39" customFormat="1">
      <c r="A29" s="36" t="s">
        <v>74</v>
      </c>
      <c r="B29" s="33" t="s">
        <v>45</v>
      </c>
      <c r="C29" s="33">
        <v>106</v>
      </c>
      <c r="D29" s="33" t="s">
        <v>38</v>
      </c>
      <c r="E29" s="33"/>
      <c r="F29" s="33">
        <v>1180</v>
      </c>
      <c r="G29" s="33">
        <v>65</v>
      </c>
      <c r="H29" s="33"/>
      <c r="I29" s="33">
        <v>139</v>
      </c>
      <c r="J29" s="33">
        <v>139</v>
      </c>
      <c r="K29" s="33">
        <v>139</v>
      </c>
      <c r="L29" s="33">
        <v>139</v>
      </c>
      <c r="M29" s="33">
        <v>139</v>
      </c>
      <c r="N29" s="33">
        <v>139</v>
      </c>
      <c r="O29" s="33">
        <v>139</v>
      </c>
      <c r="P29" s="33">
        <v>142</v>
      </c>
      <c r="Q29" s="33"/>
      <c r="R29" s="33"/>
      <c r="S29" s="33"/>
      <c r="T29" s="20">
        <f t="shared" si="1"/>
        <v>1180</v>
      </c>
      <c r="U29" s="20">
        <f t="shared" si="2"/>
        <v>0</v>
      </c>
      <c r="V29" s="34">
        <f t="shared" si="3"/>
        <v>1</v>
      </c>
      <c r="W29" s="37"/>
      <c r="X29" s="35" t="str">
        <f t="shared" si="4"/>
        <v/>
      </c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  <c r="DW29" s="31"/>
      <c r="DX29" s="31"/>
      <c r="DY29" s="31"/>
      <c r="DZ29" s="31"/>
      <c r="EA29" s="31"/>
      <c r="EB29" s="31"/>
      <c r="EC29" s="31"/>
      <c r="ED29" s="31"/>
      <c r="EE29" s="31"/>
      <c r="EF29" s="31"/>
      <c r="EG29" s="31"/>
      <c r="EH29" s="31"/>
      <c r="EI29" s="31"/>
      <c r="EJ29" s="31"/>
      <c r="EK29" s="31"/>
      <c r="EL29" s="31"/>
      <c r="EM29" s="31"/>
      <c r="EN29" s="31"/>
      <c r="EO29" s="31"/>
      <c r="EP29" s="31"/>
      <c r="EQ29" s="31"/>
      <c r="ER29" s="31"/>
      <c r="ES29" s="31"/>
      <c r="ET29" s="31"/>
      <c r="EU29" s="31"/>
      <c r="EV29" s="31"/>
      <c r="EW29" s="31"/>
      <c r="EX29" s="31"/>
      <c r="EY29" s="31"/>
      <c r="EZ29" s="31"/>
      <c r="FA29" s="31"/>
      <c r="FB29" s="31"/>
      <c r="FC29" s="31"/>
      <c r="FD29" s="31"/>
      <c r="FE29" s="31"/>
      <c r="FF29" s="31"/>
      <c r="FG29" s="31"/>
      <c r="FH29" s="31"/>
      <c r="FI29" s="31"/>
      <c r="FJ29" s="31"/>
      <c r="FK29" s="31"/>
      <c r="FL29" s="31"/>
      <c r="FM29" s="31"/>
      <c r="FN29" s="31"/>
      <c r="FO29" s="31"/>
      <c r="FP29" s="31"/>
      <c r="FQ29" s="31"/>
      <c r="FR29" s="31"/>
      <c r="FS29" s="31"/>
      <c r="FT29" s="31"/>
      <c r="FU29" s="31"/>
      <c r="FV29" s="31"/>
      <c r="FW29" s="31"/>
      <c r="FX29" s="31"/>
      <c r="FY29" s="31"/>
      <c r="FZ29" s="31"/>
      <c r="GA29" s="31"/>
      <c r="GB29" s="31"/>
      <c r="GC29" s="31"/>
      <c r="GD29" s="31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  <c r="GP29" s="31"/>
      <c r="GQ29" s="31"/>
      <c r="GR29" s="31"/>
      <c r="GS29" s="31"/>
      <c r="GT29" s="31"/>
      <c r="GU29" s="31"/>
      <c r="GV29" s="31"/>
      <c r="GW29" s="31"/>
      <c r="GX29" s="31"/>
      <c r="GY29" s="31"/>
      <c r="GZ29" s="31"/>
      <c r="HA29" s="31"/>
      <c r="HB29" s="31"/>
      <c r="HC29" s="31"/>
      <c r="HD29" s="31"/>
      <c r="HE29" s="31"/>
      <c r="HF29" s="31"/>
      <c r="HG29" s="31"/>
      <c r="HH29" s="31"/>
      <c r="HI29" s="31"/>
      <c r="HJ29" s="31"/>
      <c r="HK29" s="31"/>
      <c r="HL29" s="31"/>
      <c r="HM29" s="31"/>
      <c r="HN29" s="31"/>
      <c r="HO29" s="31"/>
      <c r="HP29" s="31"/>
      <c r="HQ29" s="31"/>
      <c r="HR29" s="31"/>
      <c r="HS29" s="31"/>
      <c r="HT29" s="31"/>
      <c r="HU29" s="31"/>
      <c r="HV29" s="31"/>
      <c r="HW29" s="31"/>
      <c r="HX29" s="31"/>
      <c r="HY29" s="31"/>
      <c r="HZ29" s="31"/>
      <c r="IA29" s="31"/>
      <c r="IB29" s="31"/>
      <c r="IC29" s="31"/>
      <c r="ID29" s="31"/>
      <c r="IE29" s="31"/>
      <c r="IF29" s="31"/>
      <c r="IG29" s="31"/>
      <c r="IH29" s="31"/>
      <c r="II29" s="31"/>
      <c r="IJ29" s="31"/>
      <c r="IK29" s="31"/>
      <c r="IL29" s="31"/>
      <c r="IM29" s="31"/>
      <c r="IN29" s="31"/>
      <c r="IO29" s="31"/>
      <c r="IP29" s="31"/>
      <c r="IQ29" s="31"/>
      <c r="IR29" s="31"/>
      <c r="IS29" s="31"/>
      <c r="IT29" s="31"/>
      <c r="IU29" s="31"/>
      <c r="IV29" s="31"/>
      <c r="IW29" s="31"/>
      <c r="IX29" s="31"/>
      <c r="IY29" s="31"/>
      <c r="IZ29" s="31"/>
      <c r="JA29" s="31"/>
      <c r="JB29" s="31"/>
      <c r="JC29" s="31"/>
      <c r="JD29" s="31"/>
      <c r="JE29" s="31"/>
      <c r="JF29" s="31"/>
      <c r="JG29" s="31"/>
      <c r="JH29" s="31"/>
      <c r="JI29" s="31"/>
      <c r="JJ29" s="31"/>
      <c r="JK29" s="31"/>
      <c r="JL29" s="31"/>
      <c r="JM29" s="31"/>
      <c r="JN29" s="31"/>
      <c r="JO29" s="31"/>
      <c r="JP29" s="31"/>
      <c r="JQ29" s="31"/>
      <c r="JR29" s="31"/>
      <c r="JS29" s="31"/>
      <c r="JT29" s="31"/>
      <c r="JU29" s="31"/>
      <c r="JV29" s="31"/>
      <c r="JW29" s="31"/>
      <c r="JX29" s="31"/>
      <c r="JY29" s="31"/>
      <c r="JZ29" s="31"/>
      <c r="KA29" s="31"/>
      <c r="KB29" s="31"/>
      <c r="KC29" s="31"/>
      <c r="KD29" s="31"/>
      <c r="KE29" s="31"/>
      <c r="KF29" s="31"/>
      <c r="KG29" s="31"/>
      <c r="KH29" s="31"/>
      <c r="KI29" s="31"/>
      <c r="KJ29" s="31"/>
      <c r="KK29" s="31"/>
      <c r="KL29" s="31"/>
      <c r="KM29" s="31"/>
      <c r="KN29" s="31"/>
      <c r="KO29" s="31"/>
      <c r="KP29" s="31"/>
      <c r="KQ29" s="31"/>
      <c r="KR29" s="31"/>
      <c r="KS29" s="31"/>
      <c r="KT29" s="31"/>
      <c r="KU29" s="31"/>
      <c r="KV29" s="31"/>
      <c r="KW29" s="31"/>
      <c r="KX29" s="31"/>
      <c r="KY29" s="31"/>
      <c r="KZ29" s="31"/>
      <c r="LA29" s="31"/>
      <c r="LB29" s="31"/>
      <c r="LC29" s="31"/>
      <c r="LD29" s="31"/>
      <c r="LE29" s="31"/>
      <c r="LF29" s="31"/>
      <c r="LG29" s="31"/>
      <c r="LH29" s="31"/>
      <c r="LI29" s="31"/>
      <c r="LJ29" s="31"/>
      <c r="LK29" s="31"/>
      <c r="LL29" s="31"/>
      <c r="LM29" s="31"/>
      <c r="LN29" s="31"/>
      <c r="LO29" s="31"/>
      <c r="LP29" s="31"/>
      <c r="LQ29" s="31"/>
      <c r="LR29" s="31"/>
      <c r="LS29" s="31"/>
      <c r="LT29" s="31"/>
      <c r="LU29" s="31"/>
      <c r="LV29" s="31"/>
      <c r="LW29" s="31"/>
      <c r="LX29" s="31"/>
      <c r="LY29" s="31"/>
      <c r="LZ29" s="31"/>
      <c r="MA29" s="31"/>
      <c r="MB29" s="31"/>
      <c r="MC29" s="31"/>
      <c r="MD29" s="31"/>
      <c r="ME29" s="31"/>
      <c r="MF29" s="31"/>
      <c r="MG29" s="31"/>
      <c r="MH29" s="31"/>
      <c r="MI29" s="31"/>
      <c r="MJ29" s="31"/>
      <c r="MK29" s="31"/>
      <c r="ML29" s="31"/>
      <c r="MM29" s="31"/>
      <c r="MN29" s="31"/>
      <c r="MO29" s="31"/>
      <c r="MP29" s="31"/>
      <c r="MQ29" s="31"/>
      <c r="MR29" s="31"/>
      <c r="MS29" s="31"/>
      <c r="MT29" s="31"/>
      <c r="MU29" s="31"/>
      <c r="MV29" s="31"/>
      <c r="MW29" s="31"/>
      <c r="MX29" s="31"/>
      <c r="MY29" s="31"/>
      <c r="MZ29" s="31"/>
      <c r="NA29" s="31"/>
      <c r="NB29" s="31"/>
      <c r="NC29" s="31"/>
      <c r="ND29" s="31"/>
      <c r="NE29" s="31"/>
      <c r="NF29" s="31"/>
      <c r="NG29" s="31"/>
      <c r="NH29" s="31"/>
      <c r="NI29" s="31"/>
      <c r="NJ29" s="31"/>
      <c r="NK29" s="31"/>
      <c r="NL29" s="31"/>
      <c r="NM29" s="31"/>
      <c r="NN29" s="31"/>
      <c r="NO29" s="31"/>
      <c r="NP29" s="31"/>
      <c r="NQ29" s="31"/>
      <c r="NR29" s="31"/>
      <c r="NS29" s="31"/>
      <c r="NT29" s="31"/>
      <c r="NU29" s="31"/>
      <c r="NV29" s="31"/>
      <c r="NW29" s="31"/>
      <c r="NX29" s="31"/>
      <c r="NY29" s="31"/>
      <c r="NZ29" s="31"/>
      <c r="OA29" s="31"/>
      <c r="OB29" s="31"/>
      <c r="OC29" s="31"/>
      <c r="OD29" s="31"/>
      <c r="OE29" s="31"/>
      <c r="OF29" s="31"/>
      <c r="OG29" s="31"/>
      <c r="OH29" s="31"/>
      <c r="OI29" s="31"/>
      <c r="OJ29" s="31"/>
      <c r="OK29" s="31"/>
      <c r="OL29" s="31"/>
      <c r="OM29" s="31"/>
      <c r="ON29" s="31"/>
      <c r="OO29" s="31"/>
      <c r="OP29" s="31"/>
      <c r="OQ29" s="31"/>
      <c r="OR29" s="31"/>
      <c r="OS29" s="31"/>
      <c r="OT29" s="31"/>
      <c r="OU29" s="31"/>
      <c r="OV29" s="31"/>
      <c r="OW29" s="31"/>
      <c r="OX29" s="31"/>
      <c r="OY29" s="31"/>
      <c r="OZ29" s="31"/>
      <c r="PA29" s="31"/>
      <c r="PB29" s="31"/>
      <c r="PC29" s="31"/>
      <c r="PD29" s="31"/>
      <c r="PE29" s="31"/>
      <c r="PF29" s="31"/>
      <c r="PG29" s="31"/>
      <c r="PH29" s="31"/>
      <c r="PI29" s="31"/>
      <c r="PJ29" s="31"/>
      <c r="PK29" s="31"/>
      <c r="PL29" s="31"/>
      <c r="PM29" s="31"/>
      <c r="PN29" s="31"/>
      <c r="PO29" s="31"/>
      <c r="PP29" s="31"/>
      <c r="PQ29" s="31"/>
      <c r="PR29" s="31"/>
      <c r="PS29" s="31"/>
      <c r="PT29" s="31"/>
      <c r="PU29" s="31"/>
      <c r="PV29" s="31"/>
      <c r="PW29" s="31"/>
      <c r="PX29" s="31"/>
      <c r="PY29" s="31"/>
      <c r="PZ29" s="31"/>
      <c r="QA29" s="31"/>
      <c r="QB29" s="31"/>
      <c r="QC29" s="31"/>
    </row>
    <row r="30" spans="1:445" s="39" customFormat="1">
      <c r="A30" s="36" t="s">
        <v>694</v>
      </c>
      <c r="B30" s="33" t="s">
        <v>45</v>
      </c>
      <c r="C30" s="33">
        <v>85</v>
      </c>
      <c r="D30" s="33" t="s">
        <v>40</v>
      </c>
      <c r="E30" s="33"/>
      <c r="F30" s="33">
        <v>705</v>
      </c>
      <c r="G30" s="33">
        <v>65</v>
      </c>
      <c r="H30" s="33"/>
      <c r="I30" s="33">
        <v>80</v>
      </c>
      <c r="J30" s="33">
        <v>80</v>
      </c>
      <c r="K30" s="33">
        <v>80</v>
      </c>
      <c r="L30" s="33">
        <v>80</v>
      </c>
      <c r="M30" s="33">
        <v>80</v>
      </c>
      <c r="N30" s="33">
        <v>80</v>
      </c>
      <c r="O30" s="33">
        <v>80</v>
      </c>
      <c r="P30" s="33">
        <v>80</v>
      </c>
      <c r="Q30" s="33"/>
      <c r="R30" s="33"/>
      <c r="S30" s="33"/>
      <c r="T30" s="20">
        <f t="shared" si="1"/>
        <v>705</v>
      </c>
      <c r="U30" s="20">
        <f t="shared" si="2"/>
        <v>0</v>
      </c>
      <c r="V30" s="34">
        <f t="shared" si="3"/>
        <v>1</v>
      </c>
      <c r="W30" s="37"/>
      <c r="X30" s="35" t="str">
        <f t="shared" si="4"/>
        <v/>
      </c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  <c r="IC30" s="31"/>
      <c r="ID30" s="31"/>
      <c r="IE30" s="31"/>
      <c r="IF30" s="31"/>
      <c r="IG30" s="31"/>
      <c r="IH30" s="31"/>
      <c r="II30" s="31"/>
      <c r="IJ30" s="31"/>
      <c r="IK30" s="31"/>
      <c r="IL30" s="31"/>
      <c r="IM30" s="31"/>
      <c r="IN30" s="31"/>
      <c r="IO30" s="31"/>
      <c r="IP30" s="31"/>
      <c r="IQ30" s="31"/>
      <c r="IR30" s="31"/>
      <c r="IS30" s="31"/>
      <c r="IT30" s="31"/>
      <c r="IU30" s="31"/>
      <c r="IV30" s="31"/>
      <c r="IW30" s="31"/>
      <c r="IX30" s="31"/>
      <c r="IY30" s="31"/>
      <c r="IZ30" s="31"/>
      <c r="JA30" s="31"/>
      <c r="JB30" s="31"/>
      <c r="JC30" s="31"/>
      <c r="JD30" s="31"/>
      <c r="JE30" s="31"/>
      <c r="JF30" s="31"/>
      <c r="JG30" s="31"/>
      <c r="JH30" s="31"/>
      <c r="JI30" s="31"/>
      <c r="JJ30" s="31"/>
      <c r="JK30" s="31"/>
      <c r="JL30" s="31"/>
      <c r="JM30" s="31"/>
      <c r="JN30" s="31"/>
      <c r="JO30" s="31"/>
      <c r="JP30" s="31"/>
      <c r="JQ30" s="31"/>
      <c r="JR30" s="31"/>
      <c r="JS30" s="31"/>
      <c r="JT30" s="31"/>
      <c r="JU30" s="31"/>
      <c r="JV30" s="31"/>
      <c r="JW30" s="31"/>
      <c r="JX30" s="31"/>
      <c r="JY30" s="31"/>
      <c r="JZ30" s="31"/>
      <c r="KA30" s="31"/>
      <c r="KB30" s="31"/>
      <c r="KC30" s="31"/>
      <c r="KD30" s="31"/>
      <c r="KE30" s="31"/>
      <c r="KF30" s="31"/>
      <c r="KG30" s="31"/>
      <c r="KH30" s="31"/>
      <c r="KI30" s="31"/>
      <c r="KJ30" s="31"/>
      <c r="KK30" s="31"/>
      <c r="KL30" s="31"/>
      <c r="KM30" s="31"/>
      <c r="KN30" s="31"/>
      <c r="KO30" s="31"/>
      <c r="KP30" s="31"/>
      <c r="KQ30" s="31"/>
      <c r="KR30" s="31"/>
      <c r="KS30" s="31"/>
      <c r="KT30" s="31"/>
      <c r="KU30" s="31"/>
      <c r="KV30" s="31"/>
      <c r="KW30" s="31"/>
      <c r="KX30" s="31"/>
      <c r="KY30" s="31"/>
      <c r="KZ30" s="31"/>
      <c r="LA30" s="31"/>
      <c r="LB30" s="31"/>
      <c r="LC30" s="31"/>
      <c r="LD30" s="31"/>
      <c r="LE30" s="31"/>
      <c r="LF30" s="31"/>
      <c r="LG30" s="31"/>
      <c r="LH30" s="31"/>
      <c r="LI30" s="31"/>
      <c r="LJ30" s="31"/>
      <c r="LK30" s="31"/>
      <c r="LL30" s="31"/>
      <c r="LM30" s="31"/>
      <c r="LN30" s="31"/>
      <c r="LO30" s="31"/>
      <c r="LP30" s="31"/>
      <c r="LQ30" s="31"/>
      <c r="LR30" s="31"/>
      <c r="LS30" s="31"/>
      <c r="LT30" s="31"/>
      <c r="LU30" s="31"/>
      <c r="LV30" s="31"/>
      <c r="LW30" s="31"/>
      <c r="LX30" s="31"/>
      <c r="LY30" s="31"/>
      <c r="LZ30" s="31"/>
      <c r="MA30" s="31"/>
      <c r="MB30" s="31"/>
      <c r="MC30" s="31"/>
      <c r="MD30" s="31"/>
      <c r="ME30" s="31"/>
      <c r="MF30" s="31"/>
      <c r="MG30" s="31"/>
      <c r="MH30" s="31"/>
      <c r="MI30" s="31"/>
      <c r="MJ30" s="31"/>
      <c r="MK30" s="31"/>
      <c r="ML30" s="31"/>
      <c r="MM30" s="31"/>
      <c r="MN30" s="31"/>
      <c r="MO30" s="31"/>
      <c r="MP30" s="31"/>
      <c r="MQ30" s="31"/>
      <c r="MR30" s="31"/>
      <c r="MS30" s="31"/>
      <c r="MT30" s="31"/>
      <c r="MU30" s="31"/>
      <c r="MV30" s="31"/>
      <c r="MW30" s="31"/>
      <c r="MX30" s="31"/>
      <c r="MY30" s="31"/>
      <c r="MZ30" s="31"/>
      <c r="NA30" s="31"/>
      <c r="NB30" s="31"/>
      <c r="NC30" s="31"/>
      <c r="ND30" s="31"/>
      <c r="NE30" s="31"/>
      <c r="NF30" s="31"/>
      <c r="NG30" s="31"/>
      <c r="NH30" s="31"/>
      <c r="NI30" s="31"/>
      <c r="NJ30" s="31"/>
      <c r="NK30" s="31"/>
      <c r="NL30" s="31"/>
      <c r="NM30" s="31"/>
      <c r="NN30" s="31"/>
      <c r="NO30" s="31"/>
      <c r="NP30" s="31"/>
      <c r="NQ30" s="31"/>
      <c r="NR30" s="31"/>
      <c r="NS30" s="31"/>
      <c r="NT30" s="31"/>
      <c r="NU30" s="31"/>
      <c r="NV30" s="31"/>
      <c r="NW30" s="31"/>
      <c r="NX30" s="31"/>
      <c r="NY30" s="31"/>
      <c r="NZ30" s="31"/>
      <c r="OA30" s="31"/>
      <c r="OB30" s="31"/>
      <c r="OC30" s="31"/>
      <c r="OD30" s="31"/>
      <c r="OE30" s="31"/>
      <c r="OF30" s="31"/>
      <c r="OG30" s="31"/>
      <c r="OH30" s="31"/>
      <c r="OI30" s="31"/>
      <c r="OJ30" s="31"/>
      <c r="OK30" s="31"/>
      <c r="OL30" s="31"/>
      <c r="OM30" s="31"/>
      <c r="ON30" s="31"/>
      <c r="OO30" s="31"/>
      <c r="OP30" s="31"/>
      <c r="OQ30" s="31"/>
      <c r="OR30" s="31"/>
      <c r="OS30" s="31"/>
      <c r="OT30" s="31"/>
      <c r="OU30" s="31"/>
      <c r="OV30" s="31"/>
      <c r="OW30" s="31"/>
      <c r="OX30" s="31"/>
      <c r="OY30" s="31"/>
      <c r="OZ30" s="31"/>
      <c r="PA30" s="31"/>
      <c r="PB30" s="31"/>
      <c r="PC30" s="31"/>
      <c r="PD30" s="31"/>
      <c r="PE30" s="31"/>
      <c r="PF30" s="31"/>
      <c r="PG30" s="31"/>
      <c r="PH30" s="31"/>
      <c r="PI30" s="31"/>
      <c r="PJ30" s="31"/>
      <c r="PK30" s="31"/>
      <c r="PL30" s="31"/>
      <c r="PM30" s="31"/>
      <c r="PN30" s="31"/>
      <c r="PO30" s="31"/>
      <c r="PP30" s="31"/>
      <c r="PQ30" s="31"/>
      <c r="PR30" s="31"/>
      <c r="PS30" s="31"/>
      <c r="PT30" s="31"/>
      <c r="PU30" s="31"/>
      <c r="PV30" s="31"/>
      <c r="PW30" s="31"/>
      <c r="PX30" s="31"/>
      <c r="PY30" s="31"/>
      <c r="PZ30" s="31"/>
      <c r="QA30" s="31"/>
      <c r="QB30" s="31"/>
      <c r="QC30" s="31"/>
    </row>
    <row r="31" spans="1:445" s="39" customFormat="1">
      <c r="A31" s="36" t="s">
        <v>77</v>
      </c>
      <c r="B31" s="33" t="s">
        <v>45</v>
      </c>
      <c r="C31" s="33">
        <v>85</v>
      </c>
      <c r="D31" s="33" t="s">
        <v>56</v>
      </c>
      <c r="E31" s="33"/>
      <c r="F31" s="33">
        <v>745</v>
      </c>
      <c r="G31" s="33">
        <v>65</v>
      </c>
      <c r="H31" s="33"/>
      <c r="I31" s="33">
        <v>85</v>
      </c>
      <c r="J31" s="33">
        <v>85</v>
      </c>
      <c r="K31" s="33">
        <v>85</v>
      </c>
      <c r="L31" s="33">
        <v>85</v>
      </c>
      <c r="M31" s="33">
        <v>85</v>
      </c>
      <c r="N31" s="33">
        <v>85</v>
      </c>
      <c r="O31" s="33">
        <v>85</v>
      </c>
      <c r="P31" s="33">
        <v>85</v>
      </c>
      <c r="Q31" s="33"/>
      <c r="R31" s="33"/>
      <c r="S31" s="33"/>
      <c r="T31" s="20">
        <f t="shared" si="1"/>
        <v>745</v>
      </c>
      <c r="U31" s="20">
        <f t="shared" si="2"/>
        <v>0</v>
      </c>
      <c r="V31" s="34">
        <f t="shared" si="3"/>
        <v>1</v>
      </c>
      <c r="W31" s="37"/>
      <c r="X31" s="35" t="str">
        <f t="shared" si="4"/>
        <v/>
      </c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1"/>
      <c r="EE31" s="31"/>
      <c r="EF31" s="31"/>
      <c r="EG31" s="31"/>
      <c r="EH31" s="31"/>
      <c r="EI31" s="31"/>
      <c r="EJ31" s="31"/>
      <c r="EK31" s="31"/>
      <c r="EL31" s="31"/>
      <c r="EM31" s="31"/>
      <c r="EN31" s="31"/>
      <c r="EO31" s="31"/>
      <c r="EP31" s="31"/>
      <c r="EQ31" s="31"/>
      <c r="ER31" s="31"/>
      <c r="ES31" s="31"/>
      <c r="ET31" s="31"/>
      <c r="EU31" s="31"/>
      <c r="EV31" s="31"/>
      <c r="EW31" s="31"/>
      <c r="EX31" s="31"/>
      <c r="EY31" s="31"/>
      <c r="EZ31" s="31"/>
      <c r="FA31" s="31"/>
      <c r="FB31" s="31"/>
      <c r="FC31" s="31"/>
      <c r="FD31" s="31"/>
      <c r="FE31" s="31"/>
      <c r="FF31" s="31"/>
      <c r="FG31" s="31"/>
      <c r="FH31" s="31"/>
      <c r="FI31" s="31"/>
      <c r="FJ31" s="31"/>
      <c r="FK31" s="31"/>
      <c r="FL31" s="31"/>
      <c r="FM31" s="31"/>
      <c r="FN31" s="31"/>
      <c r="FO31" s="31"/>
      <c r="FP31" s="31"/>
      <c r="FQ31" s="31"/>
      <c r="FR31" s="31"/>
      <c r="FS31" s="31"/>
      <c r="FT31" s="31"/>
      <c r="FU31" s="31"/>
      <c r="FV31" s="31"/>
      <c r="FW31" s="31"/>
      <c r="FX31" s="31"/>
      <c r="FY31" s="31"/>
      <c r="FZ31" s="31"/>
      <c r="GA31" s="31"/>
      <c r="GB31" s="31"/>
      <c r="GC31" s="31"/>
      <c r="GD31" s="31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  <c r="GP31" s="31"/>
      <c r="GQ31" s="31"/>
      <c r="GR31" s="31"/>
      <c r="GS31" s="31"/>
      <c r="GT31" s="31"/>
      <c r="GU31" s="31"/>
      <c r="GV31" s="31"/>
      <c r="GW31" s="31"/>
      <c r="GX31" s="31"/>
      <c r="GY31" s="31"/>
      <c r="GZ31" s="31"/>
      <c r="HA31" s="31"/>
      <c r="HB31" s="31"/>
      <c r="HC31" s="31"/>
      <c r="HD31" s="31"/>
      <c r="HE31" s="31"/>
      <c r="HF31" s="31"/>
      <c r="HG31" s="31"/>
      <c r="HH31" s="31"/>
      <c r="HI31" s="31"/>
      <c r="HJ31" s="31"/>
      <c r="HK31" s="31"/>
      <c r="HL31" s="31"/>
      <c r="HM31" s="31"/>
      <c r="HN31" s="31"/>
      <c r="HO31" s="31"/>
      <c r="HP31" s="31"/>
      <c r="HQ31" s="31"/>
      <c r="HR31" s="31"/>
      <c r="HS31" s="31"/>
      <c r="HT31" s="31"/>
      <c r="HU31" s="31"/>
      <c r="HV31" s="31"/>
      <c r="HW31" s="31"/>
      <c r="HX31" s="31"/>
      <c r="HY31" s="31"/>
      <c r="HZ31" s="31"/>
      <c r="IA31" s="31"/>
      <c r="IB31" s="31"/>
      <c r="IC31" s="31"/>
      <c r="ID31" s="31"/>
      <c r="IE31" s="31"/>
      <c r="IF31" s="31"/>
      <c r="IG31" s="31"/>
      <c r="IH31" s="31"/>
      <c r="II31" s="31"/>
      <c r="IJ31" s="31"/>
      <c r="IK31" s="31"/>
      <c r="IL31" s="31"/>
      <c r="IM31" s="31"/>
      <c r="IN31" s="31"/>
      <c r="IO31" s="31"/>
      <c r="IP31" s="31"/>
      <c r="IQ31" s="31"/>
      <c r="IR31" s="31"/>
      <c r="IS31" s="31"/>
      <c r="IT31" s="31"/>
      <c r="IU31" s="31"/>
      <c r="IV31" s="31"/>
      <c r="IW31" s="31"/>
      <c r="IX31" s="31"/>
      <c r="IY31" s="31"/>
      <c r="IZ31" s="31"/>
      <c r="JA31" s="31"/>
      <c r="JB31" s="31"/>
      <c r="JC31" s="31"/>
      <c r="JD31" s="31"/>
      <c r="JE31" s="31"/>
      <c r="JF31" s="31"/>
      <c r="JG31" s="31"/>
      <c r="JH31" s="31"/>
      <c r="JI31" s="31"/>
      <c r="JJ31" s="31"/>
      <c r="JK31" s="31"/>
      <c r="JL31" s="31"/>
      <c r="JM31" s="31"/>
      <c r="JN31" s="31"/>
      <c r="JO31" s="31"/>
      <c r="JP31" s="31"/>
      <c r="JQ31" s="31"/>
      <c r="JR31" s="31"/>
      <c r="JS31" s="31"/>
      <c r="JT31" s="31"/>
      <c r="JU31" s="31"/>
      <c r="JV31" s="31"/>
      <c r="JW31" s="31"/>
      <c r="JX31" s="31"/>
      <c r="JY31" s="31"/>
      <c r="JZ31" s="31"/>
      <c r="KA31" s="31"/>
      <c r="KB31" s="31"/>
      <c r="KC31" s="31"/>
      <c r="KD31" s="31"/>
      <c r="KE31" s="31"/>
      <c r="KF31" s="31"/>
      <c r="KG31" s="31"/>
      <c r="KH31" s="31"/>
      <c r="KI31" s="31"/>
      <c r="KJ31" s="31"/>
      <c r="KK31" s="31"/>
      <c r="KL31" s="31"/>
      <c r="KM31" s="31"/>
      <c r="KN31" s="31"/>
      <c r="KO31" s="31"/>
      <c r="KP31" s="31"/>
      <c r="KQ31" s="31"/>
      <c r="KR31" s="31"/>
      <c r="KS31" s="31"/>
      <c r="KT31" s="31"/>
      <c r="KU31" s="31"/>
      <c r="KV31" s="31"/>
      <c r="KW31" s="31"/>
      <c r="KX31" s="31"/>
      <c r="KY31" s="31"/>
      <c r="KZ31" s="31"/>
      <c r="LA31" s="31"/>
      <c r="LB31" s="31"/>
      <c r="LC31" s="31"/>
      <c r="LD31" s="31"/>
      <c r="LE31" s="31"/>
      <c r="LF31" s="31"/>
      <c r="LG31" s="31"/>
      <c r="LH31" s="31"/>
      <c r="LI31" s="31"/>
      <c r="LJ31" s="31"/>
      <c r="LK31" s="31"/>
      <c r="LL31" s="31"/>
      <c r="LM31" s="31"/>
      <c r="LN31" s="31"/>
      <c r="LO31" s="31"/>
      <c r="LP31" s="31"/>
      <c r="LQ31" s="31"/>
      <c r="LR31" s="31"/>
      <c r="LS31" s="31"/>
      <c r="LT31" s="31"/>
      <c r="LU31" s="31"/>
      <c r="LV31" s="31"/>
      <c r="LW31" s="31"/>
      <c r="LX31" s="31"/>
      <c r="LY31" s="31"/>
      <c r="LZ31" s="31"/>
      <c r="MA31" s="31"/>
      <c r="MB31" s="31"/>
      <c r="MC31" s="31"/>
      <c r="MD31" s="31"/>
      <c r="ME31" s="31"/>
      <c r="MF31" s="31"/>
      <c r="MG31" s="31"/>
      <c r="MH31" s="31"/>
      <c r="MI31" s="31"/>
      <c r="MJ31" s="31"/>
      <c r="MK31" s="31"/>
      <c r="ML31" s="31"/>
      <c r="MM31" s="31"/>
      <c r="MN31" s="31"/>
      <c r="MO31" s="31"/>
      <c r="MP31" s="31"/>
      <c r="MQ31" s="31"/>
      <c r="MR31" s="31"/>
      <c r="MS31" s="31"/>
      <c r="MT31" s="31"/>
      <c r="MU31" s="31"/>
      <c r="MV31" s="31"/>
      <c r="MW31" s="31"/>
      <c r="MX31" s="31"/>
      <c r="MY31" s="31"/>
      <c r="MZ31" s="31"/>
      <c r="NA31" s="31"/>
      <c r="NB31" s="31"/>
      <c r="NC31" s="31"/>
      <c r="ND31" s="31"/>
      <c r="NE31" s="31"/>
      <c r="NF31" s="31"/>
      <c r="NG31" s="31"/>
      <c r="NH31" s="31"/>
      <c r="NI31" s="31"/>
      <c r="NJ31" s="31"/>
      <c r="NK31" s="31"/>
      <c r="NL31" s="31"/>
      <c r="NM31" s="31"/>
      <c r="NN31" s="31"/>
      <c r="NO31" s="31"/>
      <c r="NP31" s="31"/>
      <c r="NQ31" s="31"/>
      <c r="NR31" s="31"/>
      <c r="NS31" s="31"/>
      <c r="NT31" s="31"/>
      <c r="NU31" s="31"/>
      <c r="NV31" s="31"/>
      <c r="NW31" s="31"/>
      <c r="NX31" s="31"/>
      <c r="NY31" s="31"/>
      <c r="NZ31" s="31"/>
      <c r="OA31" s="31"/>
      <c r="OB31" s="31"/>
      <c r="OC31" s="31"/>
      <c r="OD31" s="31"/>
      <c r="OE31" s="31"/>
      <c r="OF31" s="31"/>
      <c r="OG31" s="31"/>
      <c r="OH31" s="31"/>
      <c r="OI31" s="31"/>
      <c r="OJ31" s="31"/>
      <c r="OK31" s="31"/>
      <c r="OL31" s="31"/>
      <c r="OM31" s="31"/>
      <c r="ON31" s="31"/>
      <c r="OO31" s="31"/>
      <c r="OP31" s="31"/>
      <c r="OQ31" s="31"/>
      <c r="OR31" s="31"/>
      <c r="OS31" s="31"/>
      <c r="OT31" s="31"/>
      <c r="OU31" s="31"/>
      <c r="OV31" s="31"/>
      <c r="OW31" s="31"/>
      <c r="OX31" s="31"/>
      <c r="OY31" s="31"/>
      <c r="OZ31" s="31"/>
      <c r="PA31" s="31"/>
      <c r="PB31" s="31"/>
      <c r="PC31" s="31"/>
      <c r="PD31" s="31"/>
      <c r="PE31" s="31"/>
      <c r="PF31" s="31"/>
      <c r="PG31" s="31"/>
      <c r="PH31" s="31"/>
      <c r="PI31" s="31"/>
      <c r="PJ31" s="31"/>
      <c r="PK31" s="31"/>
      <c r="PL31" s="31"/>
      <c r="PM31" s="31"/>
      <c r="PN31" s="31"/>
      <c r="PO31" s="31"/>
      <c r="PP31" s="31"/>
      <c r="PQ31" s="31"/>
      <c r="PR31" s="31"/>
      <c r="PS31" s="31"/>
      <c r="PT31" s="31"/>
      <c r="PU31" s="31"/>
      <c r="PV31" s="31"/>
      <c r="PW31" s="31"/>
      <c r="PX31" s="31"/>
      <c r="PY31" s="31"/>
      <c r="PZ31" s="31"/>
      <c r="QA31" s="31"/>
      <c r="QB31" s="31"/>
      <c r="QC31" s="31"/>
    </row>
    <row r="32" spans="1:445" s="39" customFormat="1">
      <c r="A32" s="36" t="s">
        <v>1839</v>
      </c>
      <c r="B32" s="33" t="s">
        <v>27</v>
      </c>
      <c r="C32" s="33"/>
      <c r="D32" s="33" t="s">
        <v>1841</v>
      </c>
      <c r="E32" s="33"/>
      <c r="F32" s="33">
        <v>940</v>
      </c>
      <c r="G32" s="33">
        <v>100</v>
      </c>
      <c r="H32" s="33"/>
      <c r="I32" s="33">
        <v>105</v>
      </c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20">
        <f t="shared" si="1"/>
        <v>205</v>
      </c>
      <c r="U32" s="20">
        <f t="shared" si="2"/>
        <v>0</v>
      </c>
      <c r="V32" s="34">
        <f t="shared" si="3"/>
        <v>1</v>
      </c>
      <c r="W32" s="37" t="s">
        <v>27</v>
      </c>
      <c r="X32" s="35">
        <f t="shared" si="4"/>
        <v>735</v>
      </c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  <c r="IS32" s="31"/>
      <c r="IT32" s="31"/>
      <c r="IU32" s="31"/>
      <c r="IV32" s="31"/>
      <c r="IW32" s="31"/>
      <c r="IX32" s="31"/>
      <c r="IY32" s="31"/>
      <c r="IZ32" s="31"/>
      <c r="JA32" s="31"/>
      <c r="JB32" s="31"/>
      <c r="JC32" s="31"/>
      <c r="JD32" s="31"/>
      <c r="JE32" s="31"/>
      <c r="JF32" s="31"/>
      <c r="JG32" s="31"/>
      <c r="JH32" s="31"/>
      <c r="JI32" s="31"/>
      <c r="JJ32" s="31"/>
      <c r="JK32" s="31"/>
      <c r="JL32" s="31"/>
      <c r="JM32" s="31"/>
      <c r="JN32" s="31"/>
      <c r="JO32" s="31"/>
      <c r="JP32" s="31"/>
      <c r="JQ32" s="31"/>
      <c r="JR32" s="31"/>
      <c r="JS32" s="31"/>
      <c r="JT32" s="31"/>
      <c r="JU32" s="31"/>
      <c r="JV32" s="31"/>
      <c r="JW32" s="31"/>
      <c r="JX32" s="31"/>
      <c r="JY32" s="31"/>
      <c r="JZ32" s="31"/>
      <c r="KA32" s="31"/>
      <c r="KB32" s="31"/>
      <c r="KC32" s="31"/>
      <c r="KD32" s="31"/>
      <c r="KE32" s="31"/>
      <c r="KF32" s="31"/>
      <c r="KG32" s="31"/>
      <c r="KH32" s="31"/>
      <c r="KI32" s="31"/>
      <c r="KJ32" s="31"/>
      <c r="KK32" s="31"/>
      <c r="KL32" s="31"/>
      <c r="KM32" s="31"/>
      <c r="KN32" s="31"/>
      <c r="KO32" s="31"/>
      <c r="KP32" s="31"/>
      <c r="KQ32" s="31"/>
      <c r="KR32" s="31"/>
      <c r="KS32" s="31"/>
      <c r="KT32" s="31"/>
      <c r="KU32" s="31"/>
      <c r="KV32" s="31"/>
      <c r="KW32" s="31"/>
      <c r="KX32" s="31"/>
      <c r="KY32" s="31"/>
      <c r="KZ32" s="31"/>
      <c r="LA32" s="31"/>
      <c r="LB32" s="31"/>
      <c r="LC32" s="31"/>
      <c r="LD32" s="31"/>
      <c r="LE32" s="31"/>
      <c r="LF32" s="31"/>
      <c r="LG32" s="31"/>
      <c r="LH32" s="31"/>
      <c r="LI32" s="31"/>
      <c r="LJ32" s="31"/>
      <c r="LK32" s="31"/>
      <c r="LL32" s="31"/>
      <c r="LM32" s="31"/>
      <c r="LN32" s="31"/>
      <c r="LO32" s="31"/>
      <c r="LP32" s="31"/>
      <c r="LQ32" s="31"/>
      <c r="LR32" s="31"/>
      <c r="LS32" s="31"/>
      <c r="LT32" s="31"/>
      <c r="LU32" s="31"/>
      <c r="LV32" s="31"/>
      <c r="LW32" s="31"/>
      <c r="LX32" s="31"/>
      <c r="LY32" s="31"/>
      <c r="LZ32" s="31"/>
      <c r="MA32" s="31"/>
      <c r="MB32" s="31"/>
      <c r="MC32" s="31"/>
      <c r="MD32" s="31"/>
      <c r="ME32" s="31"/>
      <c r="MF32" s="31"/>
      <c r="MG32" s="31"/>
      <c r="MH32" s="31"/>
      <c r="MI32" s="31"/>
      <c r="MJ32" s="31"/>
      <c r="MK32" s="31"/>
      <c r="ML32" s="31"/>
      <c r="MM32" s="31"/>
      <c r="MN32" s="31"/>
      <c r="MO32" s="31"/>
      <c r="MP32" s="31"/>
      <c r="MQ32" s="31"/>
      <c r="MR32" s="31"/>
      <c r="MS32" s="31"/>
      <c r="MT32" s="31"/>
      <c r="MU32" s="31"/>
      <c r="MV32" s="31"/>
      <c r="MW32" s="31"/>
      <c r="MX32" s="31"/>
      <c r="MY32" s="31"/>
      <c r="MZ32" s="31"/>
      <c r="NA32" s="31"/>
      <c r="NB32" s="31"/>
      <c r="NC32" s="31"/>
      <c r="ND32" s="31"/>
      <c r="NE32" s="31"/>
      <c r="NF32" s="31"/>
      <c r="NG32" s="31"/>
      <c r="NH32" s="31"/>
      <c r="NI32" s="31"/>
      <c r="NJ32" s="31"/>
      <c r="NK32" s="31"/>
      <c r="NL32" s="31"/>
      <c r="NM32" s="31"/>
      <c r="NN32" s="31"/>
      <c r="NO32" s="31"/>
      <c r="NP32" s="31"/>
      <c r="NQ32" s="31"/>
      <c r="NR32" s="31"/>
      <c r="NS32" s="31"/>
      <c r="NT32" s="31"/>
      <c r="NU32" s="31"/>
      <c r="NV32" s="31"/>
      <c r="NW32" s="31"/>
      <c r="NX32" s="31"/>
      <c r="NY32" s="31"/>
      <c r="NZ32" s="31"/>
      <c r="OA32" s="31"/>
      <c r="OB32" s="31"/>
      <c r="OC32" s="31"/>
      <c r="OD32" s="31"/>
      <c r="OE32" s="31"/>
      <c r="OF32" s="31"/>
      <c r="OG32" s="31"/>
      <c r="OH32" s="31"/>
      <c r="OI32" s="31"/>
      <c r="OJ32" s="31"/>
      <c r="OK32" s="31"/>
      <c r="OL32" s="31"/>
      <c r="OM32" s="31"/>
      <c r="ON32" s="31"/>
      <c r="OO32" s="31"/>
      <c r="OP32" s="31"/>
      <c r="OQ32" s="31"/>
      <c r="OR32" s="31"/>
      <c r="OS32" s="31"/>
      <c r="OT32" s="31"/>
      <c r="OU32" s="31"/>
      <c r="OV32" s="31"/>
      <c r="OW32" s="31"/>
      <c r="OX32" s="31"/>
      <c r="OY32" s="31"/>
      <c r="OZ32" s="31"/>
      <c r="PA32" s="31"/>
      <c r="PB32" s="31"/>
      <c r="PC32" s="31"/>
      <c r="PD32" s="31"/>
      <c r="PE32" s="31"/>
      <c r="PF32" s="31"/>
      <c r="PG32" s="31"/>
      <c r="PH32" s="31"/>
      <c r="PI32" s="31"/>
      <c r="PJ32" s="31"/>
      <c r="PK32" s="31"/>
      <c r="PL32" s="31"/>
      <c r="PM32" s="31"/>
      <c r="PN32" s="31"/>
      <c r="PO32" s="31"/>
      <c r="PP32" s="31"/>
      <c r="PQ32" s="31"/>
      <c r="PR32" s="31"/>
      <c r="PS32" s="31"/>
      <c r="PT32" s="31"/>
      <c r="PU32" s="31"/>
      <c r="PV32" s="31"/>
      <c r="PW32" s="31"/>
      <c r="PX32" s="31"/>
      <c r="PY32" s="31"/>
      <c r="PZ32" s="31"/>
      <c r="QA32" s="31"/>
      <c r="QB32" s="31"/>
      <c r="QC32" s="31"/>
    </row>
    <row r="33" spans="1:16383" s="39" customFormat="1">
      <c r="A33" s="36" t="s">
        <v>1713</v>
      </c>
      <c r="B33" s="33" t="s">
        <v>45</v>
      </c>
      <c r="C33" s="33"/>
      <c r="D33" s="33" t="s">
        <v>1714</v>
      </c>
      <c r="E33" s="33"/>
      <c r="F33" s="33">
        <v>1045</v>
      </c>
      <c r="G33" s="33">
        <v>100</v>
      </c>
      <c r="H33" s="33"/>
      <c r="I33" s="33">
        <v>105</v>
      </c>
      <c r="J33" s="33">
        <v>105</v>
      </c>
      <c r="K33" s="33">
        <v>105</v>
      </c>
      <c r="L33" s="33">
        <v>105</v>
      </c>
      <c r="M33" s="33">
        <v>105</v>
      </c>
      <c r="N33" s="33">
        <v>105</v>
      </c>
      <c r="O33" s="33">
        <v>105</v>
      </c>
      <c r="P33" s="33">
        <v>105</v>
      </c>
      <c r="Q33" s="33">
        <v>105</v>
      </c>
      <c r="R33" s="33"/>
      <c r="S33" s="33"/>
      <c r="T33" s="20">
        <f t="shared" si="1"/>
        <v>1045</v>
      </c>
      <c r="U33" s="20">
        <f t="shared" si="2"/>
        <v>0</v>
      </c>
      <c r="V33" s="34">
        <f t="shared" si="3"/>
        <v>1</v>
      </c>
      <c r="W33" s="37"/>
      <c r="X33" s="35" t="str">
        <f t="shared" si="4"/>
        <v/>
      </c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31"/>
      <c r="EA33" s="31"/>
      <c r="EB33" s="31"/>
      <c r="EC33" s="31"/>
      <c r="ED33" s="31"/>
      <c r="EE33" s="31"/>
      <c r="EF33" s="31"/>
      <c r="EG33" s="31"/>
      <c r="EH33" s="31"/>
      <c r="EI33" s="31"/>
      <c r="EJ33" s="31"/>
      <c r="EK33" s="31"/>
      <c r="EL33" s="31"/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  <c r="FI33" s="31"/>
      <c r="FJ33" s="31"/>
      <c r="FK33" s="31"/>
      <c r="FL33" s="31"/>
      <c r="FM33" s="31"/>
      <c r="FN33" s="31"/>
      <c r="FO33" s="31"/>
      <c r="FP33" s="31"/>
      <c r="FQ33" s="31"/>
      <c r="FR33" s="31"/>
      <c r="FS33" s="31"/>
      <c r="FT33" s="31"/>
      <c r="FU33" s="31"/>
      <c r="FV33" s="31"/>
      <c r="FW33" s="31"/>
      <c r="FX33" s="31"/>
      <c r="FY33" s="31"/>
      <c r="FZ33" s="31"/>
      <c r="GA33" s="31"/>
      <c r="GB33" s="31"/>
      <c r="GC33" s="31"/>
      <c r="GD33" s="31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  <c r="GP33" s="31"/>
      <c r="GQ33" s="31"/>
      <c r="GR33" s="31"/>
      <c r="GS33" s="31"/>
      <c r="GT33" s="31"/>
      <c r="GU33" s="31"/>
      <c r="GV33" s="31"/>
      <c r="GW33" s="31"/>
      <c r="GX33" s="31"/>
      <c r="GY33" s="31"/>
      <c r="GZ33" s="31"/>
      <c r="HA33" s="31"/>
      <c r="HB33" s="31"/>
      <c r="HC33" s="31"/>
      <c r="HD33" s="31"/>
      <c r="HE33" s="31"/>
      <c r="HF33" s="31"/>
      <c r="HG33" s="31"/>
      <c r="HH33" s="31"/>
      <c r="HI33" s="31"/>
      <c r="HJ33" s="31"/>
      <c r="HK33" s="31"/>
      <c r="HL33" s="31"/>
      <c r="HM33" s="31"/>
      <c r="HN33" s="31"/>
      <c r="HO33" s="31"/>
      <c r="HP33" s="31"/>
      <c r="HQ33" s="31"/>
      <c r="HR33" s="31"/>
      <c r="HS33" s="31"/>
      <c r="HT33" s="31"/>
      <c r="HU33" s="31"/>
      <c r="HV33" s="31"/>
      <c r="HW33" s="31"/>
      <c r="HX33" s="31"/>
      <c r="HY33" s="31"/>
      <c r="HZ33" s="31"/>
      <c r="IA33" s="31"/>
      <c r="IB33" s="31"/>
      <c r="IC33" s="31"/>
      <c r="ID33" s="31"/>
      <c r="IE33" s="31"/>
      <c r="IF33" s="31"/>
      <c r="IG33" s="31"/>
      <c r="IH33" s="31"/>
      <c r="II33" s="31"/>
      <c r="IJ33" s="31"/>
      <c r="IK33" s="31"/>
      <c r="IL33" s="31"/>
      <c r="IM33" s="31"/>
      <c r="IN33" s="31"/>
      <c r="IO33" s="31"/>
      <c r="IP33" s="31"/>
      <c r="IQ33" s="31"/>
      <c r="IR33" s="31"/>
      <c r="IS33" s="31"/>
      <c r="IT33" s="31"/>
      <c r="IU33" s="31"/>
      <c r="IV33" s="31"/>
      <c r="IW33" s="31"/>
      <c r="IX33" s="31"/>
      <c r="IY33" s="31"/>
      <c r="IZ33" s="31"/>
      <c r="JA33" s="31"/>
      <c r="JB33" s="31"/>
      <c r="JC33" s="31"/>
      <c r="JD33" s="31"/>
      <c r="JE33" s="31"/>
      <c r="JF33" s="31"/>
      <c r="JG33" s="31"/>
      <c r="JH33" s="31"/>
      <c r="JI33" s="31"/>
      <c r="JJ33" s="31"/>
      <c r="JK33" s="31"/>
      <c r="JL33" s="31"/>
      <c r="JM33" s="31"/>
      <c r="JN33" s="31"/>
      <c r="JO33" s="31"/>
      <c r="JP33" s="31"/>
      <c r="JQ33" s="31"/>
      <c r="JR33" s="31"/>
      <c r="JS33" s="31"/>
      <c r="JT33" s="31"/>
      <c r="JU33" s="31"/>
      <c r="JV33" s="31"/>
      <c r="JW33" s="31"/>
      <c r="JX33" s="31"/>
      <c r="JY33" s="31"/>
      <c r="JZ33" s="31"/>
      <c r="KA33" s="31"/>
      <c r="KB33" s="31"/>
      <c r="KC33" s="31"/>
      <c r="KD33" s="31"/>
      <c r="KE33" s="31"/>
      <c r="KF33" s="31"/>
      <c r="KG33" s="31"/>
      <c r="KH33" s="31"/>
      <c r="KI33" s="31"/>
      <c r="KJ33" s="31"/>
      <c r="KK33" s="31"/>
      <c r="KL33" s="31"/>
      <c r="KM33" s="31"/>
      <c r="KN33" s="31"/>
      <c r="KO33" s="31"/>
      <c r="KP33" s="31"/>
      <c r="KQ33" s="31"/>
      <c r="KR33" s="31"/>
      <c r="KS33" s="31"/>
      <c r="KT33" s="31"/>
      <c r="KU33" s="31"/>
      <c r="KV33" s="31"/>
      <c r="KW33" s="31"/>
      <c r="KX33" s="31"/>
      <c r="KY33" s="31"/>
      <c r="KZ33" s="31"/>
      <c r="LA33" s="31"/>
      <c r="LB33" s="31"/>
      <c r="LC33" s="31"/>
      <c r="LD33" s="31"/>
      <c r="LE33" s="31"/>
      <c r="LF33" s="31"/>
      <c r="LG33" s="31"/>
      <c r="LH33" s="31"/>
      <c r="LI33" s="31"/>
      <c r="LJ33" s="31"/>
      <c r="LK33" s="31"/>
      <c r="LL33" s="31"/>
      <c r="LM33" s="31"/>
      <c r="LN33" s="31"/>
      <c r="LO33" s="31"/>
      <c r="LP33" s="31"/>
      <c r="LQ33" s="31"/>
      <c r="LR33" s="31"/>
      <c r="LS33" s="31"/>
      <c r="LT33" s="31"/>
      <c r="LU33" s="31"/>
      <c r="LV33" s="31"/>
      <c r="LW33" s="31"/>
      <c r="LX33" s="31"/>
      <c r="LY33" s="31"/>
      <c r="LZ33" s="31"/>
      <c r="MA33" s="31"/>
      <c r="MB33" s="31"/>
      <c r="MC33" s="31"/>
      <c r="MD33" s="31"/>
      <c r="ME33" s="31"/>
      <c r="MF33" s="31"/>
      <c r="MG33" s="31"/>
      <c r="MH33" s="31"/>
      <c r="MI33" s="31"/>
      <c r="MJ33" s="31"/>
      <c r="MK33" s="31"/>
      <c r="ML33" s="31"/>
      <c r="MM33" s="31"/>
      <c r="MN33" s="31"/>
      <c r="MO33" s="31"/>
      <c r="MP33" s="31"/>
      <c r="MQ33" s="31"/>
      <c r="MR33" s="31"/>
      <c r="MS33" s="31"/>
      <c r="MT33" s="31"/>
      <c r="MU33" s="31"/>
      <c r="MV33" s="31"/>
      <c r="MW33" s="31"/>
      <c r="MX33" s="31"/>
      <c r="MY33" s="31"/>
      <c r="MZ33" s="31"/>
      <c r="NA33" s="31"/>
      <c r="NB33" s="31"/>
      <c r="NC33" s="31"/>
      <c r="ND33" s="31"/>
      <c r="NE33" s="31"/>
      <c r="NF33" s="31"/>
      <c r="NG33" s="31"/>
      <c r="NH33" s="31"/>
      <c r="NI33" s="31"/>
      <c r="NJ33" s="31"/>
      <c r="NK33" s="31"/>
      <c r="NL33" s="31"/>
      <c r="NM33" s="31"/>
      <c r="NN33" s="31"/>
      <c r="NO33" s="31"/>
      <c r="NP33" s="31"/>
      <c r="NQ33" s="31"/>
      <c r="NR33" s="31"/>
      <c r="NS33" s="31"/>
      <c r="NT33" s="31"/>
      <c r="NU33" s="31"/>
      <c r="NV33" s="31"/>
      <c r="NW33" s="31"/>
      <c r="NX33" s="31"/>
      <c r="NY33" s="31"/>
      <c r="NZ33" s="31"/>
      <c r="OA33" s="31"/>
      <c r="OB33" s="31"/>
      <c r="OC33" s="31"/>
      <c r="OD33" s="31"/>
      <c r="OE33" s="31"/>
      <c r="OF33" s="31"/>
      <c r="OG33" s="31"/>
      <c r="OH33" s="31"/>
      <c r="OI33" s="31"/>
      <c r="OJ33" s="31"/>
      <c r="OK33" s="31"/>
      <c r="OL33" s="31"/>
      <c r="OM33" s="31"/>
      <c r="ON33" s="31"/>
      <c r="OO33" s="31"/>
      <c r="OP33" s="31"/>
      <c r="OQ33" s="31"/>
      <c r="OR33" s="31"/>
      <c r="OS33" s="31"/>
      <c r="OT33" s="31"/>
      <c r="OU33" s="31"/>
      <c r="OV33" s="31"/>
      <c r="OW33" s="31"/>
      <c r="OX33" s="31"/>
      <c r="OY33" s="31"/>
      <c r="OZ33" s="31"/>
      <c r="PA33" s="31"/>
      <c r="PB33" s="31"/>
      <c r="PC33" s="31"/>
      <c r="PD33" s="31"/>
      <c r="PE33" s="31"/>
      <c r="PF33" s="31"/>
      <c r="PG33" s="31"/>
      <c r="PH33" s="31"/>
      <c r="PI33" s="31"/>
      <c r="PJ33" s="31"/>
      <c r="PK33" s="31"/>
      <c r="PL33" s="31"/>
      <c r="PM33" s="31"/>
      <c r="PN33" s="31"/>
      <c r="PO33" s="31"/>
      <c r="PP33" s="31"/>
      <c r="PQ33" s="31"/>
      <c r="PR33" s="31"/>
      <c r="PS33" s="31"/>
      <c r="PT33" s="31"/>
      <c r="PU33" s="31"/>
      <c r="PV33" s="31"/>
      <c r="PW33" s="31"/>
      <c r="PX33" s="31"/>
      <c r="PY33" s="31"/>
      <c r="PZ33" s="31"/>
      <c r="QA33" s="31"/>
      <c r="QB33" s="31"/>
      <c r="QC33" s="31"/>
    </row>
    <row r="34" spans="1:16383" s="39" customFormat="1">
      <c r="A34" s="36" t="s">
        <v>1893</v>
      </c>
      <c r="B34" s="33" t="s">
        <v>45</v>
      </c>
      <c r="C34" s="33">
        <v>85</v>
      </c>
      <c r="D34" s="33" t="s">
        <v>40</v>
      </c>
      <c r="E34" s="33">
        <v>120</v>
      </c>
      <c r="F34" s="33">
        <v>705</v>
      </c>
      <c r="G34" s="33">
        <v>65</v>
      </c>
      <c r="H34" s="33"/>
      <c r="I34" s="33">
        <v>95</v>
      </c>
      <c r="J34" s="33">
        <v>95</v>
      </c>
      <c r="K34" s="33">
        <v>95</v>
      </c>
      <c r="L34" s="33">
        <v>95</v>
      </c>
      <c r="M34" s="33">
        <v>95</v>
      </c>
      <c r="N34" s="33">
        <v>95</v>
      </c>
      <c r="O34" s="33">
        <v>95</v>
      </c>
      <c r="P34" s="33">
        <v>95</v>
      </c>
      <c r="Q34" s="33"/>
      <c r="R34" s="33"/>
      <c r="S34" s="33"/>
      <c r="T34" s="20">
        <f t="shared" si="1"/>
        <v>825</v>
      </c>
      <c r="U34" s="20">
        <f t="shared" si="2"/>
        <v>0</v>
      </c>
      <c r="V34" s="34">
        <f t="shared" si="3"/>
        <v>1</v>
      </c>
      <c r="W34" s="37"/>
      <c r="X34" s="35" t="str">
        <f t="shared" si="4"/>
        <v/>
      </c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  <c r="IS34" s="31"/>
      <c r="IT34" s="31"/>
      <c r="IU34" s="31"/>
      <c r="IV34" s="31"/>
      <c r="IW34" s="31"/>
      <c r="IX34" s="31"/>
      <c r="IY34" s="31"/>
      <c r="IZ34" s="31"/>
      <c r="JA34" s="31"/>
      <c r="JB34" s="31"/>
      <c r="JC34" s="31"/>
      <c r="JD34" s="31"/>
      <c r="JE34" s="31"/>
      <c r="JF34" s="31"/>
      <c r="JG34" s="31"/>
      <c r="JH34" s="31"/>
      <c r="JI34" s="31"/>
      <c r="JJ34" s="31"/>
      <c r="JK34" s="31"/>
      <c r="JL34" s="31"/>
      <c r="JM34" s="31"/>
      <c r="JN34" s="31"/>
      <c r="JO34" s="31"/>
      <c r="JP34" s="31"/>
      <c r="JQ34" s="31"/>
      <c r="JR34" s="31"/>
      <c r="JS34" s="31"/>
      <c r="JT34" s="31"/>
      <c r="JU34" s="31"/>
      <c r="JV34" s="31"/>
      <c r="JW34" s="31"/>
      <c r="JX34" s="31"/>
      <c r="JY34" s="31"/>
      <c r="JZ34" s="31"/>
      <c r="KA34" s="31"/>
      <c r="KB34" s="31"/>
      <c r="KC34" s="31"/>
      <c r="KD34" s="31"/>
      <c r="KE34" s="31"/>
      <c r="KF34" s="31"/>
      <c r="KG34" s="31"/>
      <c r="KH34" s="31"/>
      <c r="KI34" s="31"/>
      <c r="KJ34" s="31"/>
      <c r="KK34" s="31"/>
      <c r="KL34" s="31"/>
      <c r="KM34" s="31"/>
      <c r="KN34" s="31"/>
      <c r="KO34" s="31"/>
      <c r="KP34" s="31"/>
      <c r="KQ34" s="31"/>
      <c r="KR34" s="31"/>
      <c r="KS34" s="31"/>
      <c r="KT34" s="31"/>
      <c r="KU34" s="31"/>
      <c r="KV34" s="31"/>
      <c r="KW34" s="31"/>
      <c r="KX34" s="31"/>
      <c r="KY34" s="31"/>
      <c r="KZ34" s="31"/>
      <c r="LA34" s="31"/>
      <c r="LB34" s="31"/>
      <c r="LC34" s="31"/>
      <c r="LD34" s="31"/>
      <c r="LE34" s="31"/>
      <c r="LF34" s="31"/>
      <c r="LG34" s="31"/>
      <c r="LH34" s="31"/>
      <c r="LI34" s="31"/>
      <c r="LJ34" s="31"/>
      <c r="LK34" s="31"/>
      <c r="LL34" s="31"/>
      <c r="LM34" s="31"/>
      <c r="LN34" s="31"/>
      <c r="LO34" s="31"/>
      <c r="LP34" s="31"/>
      <c r="LQ34" s="31"/>
      <c r="LR34" s="31"/>
      <c r="LS34" s="31"/>
      <c r="LT34" s="31"/>
      <c r="LU34" s="31"/>
      <c r="LV34" s="31"/>
      <c r="LW34" s="31"/>
      <c r="LX34" s="31"/>
      <c r="LY34" s="31"/>
      <c r="LZ34" s="31"/>
      <c r="MA34" s="31"/>
      <c r="MB34" s="31"/>
      <c r="MC34" s="31"/>
      <c r="MD34" s="31"/>
      <c r="ME34" s="31"/>
      <c r="MF34" s="31"/>
      <c r="MG34" s="31"/>
      <c r="MH34" s="31"/>
      <c r="MI34" s="31"/>
      <c r="MJ34" s="31"/>
      <c r="MK34" s="31"/>
      <c r="ML34" s="31"/>
      <c r="MM34" s="31"/>
      <c r="MN34" s="31"/>
      <c r="MO34" s="31"/>
      <c r="MP34" s="31"/>
      <c r="MQ34" s="31"/>
      <c r="MR34" s="31"/>
      <c r="MS34" s="31"/>
      <c r="MT34" s="31"/>
      <c r="MU34" s="31"/>
      <c r="MV34" s="31"/>
      <c r="MW34" s="31"/>
      <c r="MX34" s="31"/>
      <c r="MY34" s="31"/>
      <c r="MZ34" s="31"/>
      <c r="NA34" s="31"/>
      <c r="NB34" s="31"/>
      <c r="NC34" s="31"/>
      <c r="ND34" s="31"/>
      <c r="NE34" s="31"/>
      <c r="NF34" s="31"/>
      <c r="NG34" s="31"/>
      <c r="NH34" s="31"/>
      <c r="NI34" s="31"/>
      <c r="NJ34" s="31"/>
      <c r="NK34" s="31"/>
      <c r="NL34" s="31"/>
      <c r="NM34" s="31"/>
      <c r="NN34" s="31"/>
      <c r="NO34" s="31"/>
      <c r="NP34" s="31"/>
      <c r="NQ34" s="31"/>
      <c r="NR34" s="31"/>
      <c r="NS34" s="31"/>
      <c r="NT34" s="31"/>
      <c r="NU34" s="31"/>
      <c r="NV34" s="31"/>
      <c r="NW34" s="31"/>
      <c r="NX34" s="31"/>
      <c r="NY34" s="31"/>
      <c r="NZ34" s="31"/>
      <c r="OA34" s="31"/>
      <c r="OB34" s="31"/>
      <c r="OC34" s="31"/>
      <c r="OD34" s="31"/>
      <c r="OE34" s="31"/>
      <c r="OF34" s="31"/>
      <c r="OG34" s="31"/>
      <c r="OH34" s="31"/>
      <c r="OI34" s="31"/>
      <c r="OJ34" s="31"/>
      <c r="OK34" s="31"/>
      <c r="OL34" s="31"/>
      <c r="OM34" s="31"/>
      <c r="ON34" s="31"/>
      <c r="OO34" s="31"/>
      <c r="OP34" s="31"/>
      <c r="OQ34" s="31"/>
      <c r="OR34" s="31"/>
      <c r="OS34" s="31"/>
      <c r="OT34" s="31"/>
      <c r="OU34" s="31"/>
      <c r="OV34" s="31"/>
      <c r="OW34" s="31"/>
      <c r="OX34" s="31"/>
      <c r="OY34" s="31"/>
      <c r="OZ34" s="31"/>
      <c r="PA34" s="31"/>
      <c r="PB34" s="31"/>
      <c r="PC34" s="31"/>
      <c r="PD34" s="31"/>
      <c r="PE34" s="31"/>
      <c r="PF34" s="31"/>
      <c r="PG34" s="31"/>
      <c r="PH34" s="31"/>
      <c r="PI34" s="31"/>
      <c r="PJ34" s="31"/>
      <c r="PK34" s="31"/>
      <c r="PL34" s="31"/>
      <c r="PM34" s="31"/>
      <c r="PN34" s="31"/>
      <c r="PO34" s="31"/>
      <c r="PP34" s="31"/>
      <c r="PQ34" s="31"/>
      <c r="PR34" s="31"/>
      <c r="PS34" s="31"/>
      <c r="PT34" s="31"/>
      <c r="PU34" s="31"/>
      <c r="PV34" s="31"/>
      <c r="PW34" s="31"/>
      <c r="PX34" s="31"/>
      <c r="PY34" s="31"/>
      <c r="PZ34" s="31"/>
      <c r="QA34" s="31"/>
      <c r="QB34" s="31"/>
      <c r="QC34" s="31"/>
    </row>
    <row r="35" spans="1:16383" s="39" customFormat="1">
      <c r="A35" s="36" t="s">
        <v>1847</v>
      </c>
      <c r="B35" s="33" t="s">
        <v>27</v>
      </c>
      <c r="C35" s="33">
        <v>106</v>
      </c>
      <c r="D35" s="33" t="s">
        <v>56</v>
      </c>
      <c r="E35" s="33"/>
      <c r="F35" s="33">
        <v>740</v>
      </c>
      <c r="G35" s="33"/>
      <c r="H35" s="33"/>
      <c r="I35" s="33">
        <v>740</v>
      </c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20">
        <f t="shared" si="1"/>
        <v>740</v>
      </c>
      <c r="U35" s="20">
        <f t="shared" si="2"/>
        <v>0</v>
      </c>
      <c r="V35" s="34">
        <f t="shared" si="3"/>
        <v>1</v>
      </c>
      <c r="W35" s="38"/>
      <c r="X35" s="35" t="str">
        <f t="shared" si="4"/>
        <v/>
      </c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  <c r="DW35" s="31"/>
      <c r="DX35" s="31"/>
      <c r="DY35" s="31"/>
      <c r="DZ35" s="31"/>
      <c r="EA35" s="31"/>
      <c r="EB35" s="31"/>
      <c r="EC35" s="31"/>
      <c r="ED35" s="31"/>
      <c r="EE35" s="31"/>
      <c r="EF35" s="31"/>
      <c r="EG35" s="31"/>
      <c r="EH35" s="31"/>
      <c r="EI35" s="31"/>
      <c r="EJ35" s="31"/>
      <c r="EK35" s="31"/>
      <c r="EL35" s="31"/>
      <c r="EM35" s="31"/>
      <c r="EN35" s="31"/>
      <c r="EO35" s="31"/>
      <c r="EP35" s="31"/>
      <c r="EQ35" s="31"/>
      <c r="ER35" s="31"/>
      <c r="ES35" s="31"/>
      <c r="ET35" s="31"/>
      <c r="EU35" s="31"/>
      <c r="EV35" s="31"/>
      <c r="EW35" s="31"/>
      <c r="EX35" s="31"/>
      <c r="EY35" s="31"/>
      <c r="EZ35" s="31"/>
      <c r="FA35" s="31"/>
      <c r="FB35" s="31"/>
      <c r="FC35" s="31"/>
      <c r="FD35" s="31"/>
      <c r="FE35" s="31"/>
      <c r="FF35" s="31"/>
      <c r="FG35" s="31"/>
      <c r="FH35" s="31"/>
      <c r="FI35" s="31"/>
      <c r="FJ35" s="31"/>
      <c r="FK35" s="31"/>
      <c r="FL35" s="31"/>
      <c r="FM35" s="31"/>
      <c r="FN35" s="31"/>
      <c r="FO35" s="31"/>
      <c r="FP35" s="31"/>
      <c r="FQ35" s="31"/>
      <c r="FR35" s="31"/>
      <c r="FS35" s="31"/>
      <c r="FT35" s="31"/>
      <c r="FU35" s="31"/>
      <c r="FV35" s="31"/>
      <c r="FW35" s="31"/>
      <c r="FX35" s="31"/>
      <c r="FY35" s="31"/>
      <c r="FZ35" s="31"/>
      <c r="GA35" s="31"/>
      <c r="GB35" s="31"/>
      <c r="GC35" s="31"/>
      <c r="GD35" s="31"/>
      <c r="GE35" s="31"/>
      <c r="GF35" s="31"/>
      <c r="GG35" s="31"/>
      <c r="GH35" s="31"/>
      <c r="GI35" s="31"/>
      <c r="GJ35" s="31"/>
      <c r="GK35" s="31"/>
      <c r="GL35" s="31"/>
      <c r="GM35" s="31"/>
      <c r="GN35" s="31"/>
      <c r="GO35" s="31"/>
      <c r="GP35" s="31"/>
      <c r="GQ35" s="31"/>
      <c r="GR35" s="31"/>
      <c r="GS35" s="31"/>
      <c r="GT35" s="31"/>
      <c r="GU35" s="31"/>
      <c r="GV35" s="31"/>
      <c r="GW35" s="31"/>
      <c r="GX35" s="31"/>
      <c r="GY35" s="31"/>
      <c r="GZ35" s="31"/>
      <c r="HA35" s="31"/>
      <c r="HB35" s="31"/>
      <c r="HC35" s="31"/>
      <c r="HD35" s="31"/>
      <c r="HE35" s="31"/>
      <c r="HF35" s="31"/>
      <c r="HG35" s="31"/>
      <c r="HH35" s="31"/>
      <c r="HI35" s="31"/>
      <c r="HJ35" s="31"/>
      <c r="HK35" s="31"/>
      <c r="HL35" s="31"/>
      <c r="HM35" s="31"/>
      <c r="HN35" s="31"/>
      <c r="HO35" s="31"/>
      <c r="HP35" s="31"/>
      <c r="HQ35" s="31"/>
      <c r="HR35" s="31"/>
      <c r="HS35" s="31"/>
      <c r="HT35" s="31"/>
      <c r="HU35" s="31"/>
      <c r="HV35" s="31"/>
      <c r="HW35" s="31"/>
      <c r="HX35" s="31"/>
      <c r="HY35" s="31"/>
      <c r="HZ35" s="31"/>
      <c r="IA35" s="31"/>
      <c r="IB35" s="31"/>
      <c r="IC35" s="31"/>
      <c r="ID35" s="31"/>
      <c r="IE35" s="31"/>
      <c r="IF35" s="31"/>
      <c r="IG35" s="31"/>
      <c r="IH35" s="31"/>
      <c r="II35" s="31"/>
      <c r="IJ35" s="31"/>
      <c r="IK35" s="31"/>
      <c r="IL35" s="31"/>
      <c r="IM35" s="31"/>
      <c r="IN35" s="31"/>
      <c r="IO35" s="31"/>
      <c r="IP35" s="31"/>
      <c r="IQ35" s="31"/>
      <c r="IR35" s="31"/>
      <c r="IS35" s="31"/>
      <c r="IT35" s="31"/>
      <c r="IU35" s="31"/>
      <c r="IV35" s="31"/>
      <c r="IW35" s="31"/>
      <c r="IX35" s="31"/>
      <c r="IY35" s="31"/>
      <c r="IZ35" s="31"/>
      <c r="JA35" s="31"/>
      <c r="JB35" s="31"/>
      <c r="JC35" s="31"/>
      <c r="JD35" s="31"/>
      <c r="JE35" s="31"/>
      <c r="JF35" s="31"/>
      <c r="JG35" s="31"/>
      <c r="JH35" s="31"/>
      <c r="JI35" s="31"/>
      <c r="JJ35" s="31"/>
      <c r="JK35" s="31"/>
      <c r="JL35" s="31"/>
      <c r="JM35" s="31"/>
      <c r="JN35" s="31"/>
      <c r="JO35" s="31"/>
      <c r="JP35" s="31"/>
      <c r="JQ35" s="31"/>
      <c r="JR35" s="31"/>
      <c r="JS35" s="31"/>
      <c r="JT35" s="31"/>
      <c r="JU35" s="31"/>
      <c r="JV35" s="31"/>
      <c r="JW35" s="31"/>
      <c r="JX35" s="31"/>
      <c r="JY35" s="31"/>
      <c r="JZ35" s="31"/>
      <c r="KA35" s="31"/>
      <c r="KB35" s="31"/>
      <c r="KC35" s="31"/>
      <c r="KD35" s="31"/>
      <c r="KE35" s="31"/>
      <c r="KF35" s="31"/>
      <c r="KG35" s="31"/>
      <c r="KH35" s="31"/>
      <c r="KI35" s="31"/>
      <c r="KJ35" s="31"/>
      <c r="KK35" s="31"/>
      <c r="KL35" s="31"/>
      <c r="KM35" s="31"/>
      <c r="KN35" s="31"/>
      <c r="KO35" s="31"/>
      <c r="KP35" s="31"/>
      <c r="KQ35" s="31"/>
      <c r="KR35" s="31"/>
      <c r="KS35" s="31"/>
      <c r="KT35" s="31"/>
      <c r="KU35" s="31"/>
      <c r="KV35" s="31"/>
      <c r="KW35" s="31"/>
      <c r="KX35" s="31"/>
      <c r="KY35" s="31"/>
      <c r="KZ35" s="31"/>
      <c r="LA35" s="31"/>
      <c r="LB35" s="31"/>
      <c r="LC35" s="31"/>
      <c r="LD35" s="31"/>
      <c r="LE35" s="31"/>
      <c r="LF35" s="31"/>
      <c r="LG35" s="31"/>
      <c r="LH35" s="31"/>
      <c r="LI35" s="31"/>
      <c r="LJ35" s="31"/>
      <c r="LK35" s="31"/>
      <c r="LL35" s="31"/>
      <c r="LM35" s="31"/>
      <c r="LN35" s="31"/>
      <c r="LO35" s="31"/>
      <c r="LP35" s="31"/>
      <c r="LQ35" s="31"/>
      <c r="LR35" s="31"/>
      <c r="LS35" s="31"/>
      <c r="LT35" s="31"/>
      <c r="LU35" s="31"/>
      <c r="LV35" s="31"/>
      <c r="LW35" s="31"/>
      <c r="LX35" s="31"/>
      <c r="LY35" s="31"/>
      <c r="LZ35" s="31"/>
      <c r="MA35" s="31"/>
      <c r="MB35" s="31"/>
      <c r="MC35" s="31"/>
      <c r="MD35" s="31"/>
      <c r="ME35" s="31"/>
      <c r="MF35" s="31"/>
      <c r="MG35" s="31"/>
      <c r="MH35" s="31"/>
      <c r="MI35" s="31"/>
      <c r="MJ35" s="31"/>
      <c r="MK35" s="31"/>
      <c r="ML35" s="31"/>
      <c r="MM35" s="31"/>
      <c r="MN35" s="31"/>
      <c r="MO35" s="31"/>
      <c r="MP35" s="31"/>
      <c r="MQ35" s="31"/>
      <c r="MR35" s="31"/>
      <c r="MS35" s="31"/>
      <c r="MT35" s="31"/>
      <c r="MU35" s="31"/>
      <c r="MV35" s="31"/>
      <c r="MW35" s="31"/>
      <c r="MX35" s="31"/>
      <c r="MY35" s="31"/>
      <c r="MZ35" s="31"/>
      <c r="NA35" s="31"/>
      <c r="NB35" s="31"/>
      <c r="NC35" s="31"/>
      <c r="ND35" s="31"/>
      <c r="NE35" s="31"/>
      <c r="NF35" s="31"/>
      <c r="NG35" s="31"/>
      <c r="NH35" s="31"/>
      <c r="NI35" s="31"/>
      <c r="NJ35" s="31"/>
      <c r="NK35" s="31"/>
      <c r="NL35" s="31"/>
      <c r="NM35" s="31"/>
      <c r="NN35" s="31"/>
      <c r="NO35" s="31"/>
      <c r="NP35" s="31"/>
      <c r="NQ35" s="31"/>
      <c r="NR35" s="31"/>
      <c r="NS35" s="31"/>
      <c r="NT35" s="31"/>
      <c r="NU35" s="31"/>
      <c r="NV35" s="31"/>
      <c r="NW35" s="31"/>
      <c r="NX35" s="31"/>
      <c r="NY35" s="31"/>
      <c r="NZ35" s="31"/>
      <c r="OA35" s="31"/>
      <c r="OB35" s="31"/>
      <c r="OC35" s="31"/>
      <c r="OD35" s="31"/>
      <c r="OE35" s="31"/>
      <c r="OF35" s="31"/>
      <c r="OG35" s="31"/>
      <c r="OH35" s="31"/>
      <c r="OI35" s="31"/>
      <c r="OJ35" s="31"/>
      <c r="OK35" s="31"/>
      <c r="OL35" s="31"/>
      <c r="OM35" s="31"/>
      <c r="ON35" s="31"/>
      <c r="OO35" s="31"/>
      <c r="OP35" s="31"/>
      <c r="OQ35" s="31"/>
      <c r="OR35" s="31"/>
      <c r="OS35" s="31"/>
      <c r="OT35" s="31"/>
      <c r="OU35" s="31"/>
      <c r="OV35" s="31"/>
      <c r="OW35" s="31"/>
      <c r="OX35" s="31"/>
      <c r="OY35" s="31"/>
      <c r="OZ35" s="31"/>
      <c r="PA35" s="31"/>
      <c r="PB35" s="31"/>
      <c r="PC35" s="31"/>
      <c r="PD35" s="31"/>
      <c r="PE35" s="31"/>
      <c r="PF35" s="31"/>
      <c r="PG35" s="31"/>
      <c r="PH35" s="31"/>
      <c r="PI35" s="31"/>
      <c r="PJ35" s="31"/>
      <c r="PK35" s="31"/>
      <c r="PL35" s="31"/>
      <c r="PM35" s="31"/>
      <c r="PN35" s="31"/>
      <c r="PO35" s="31"/>
      <c r="PP35" s="31"/>
      <c r="PQ35" s="31"/>
      <c r="PR35" s="31"/>
      <c r="PS35" s="31"/>
      <c r="PT35" s="31"/>
      <c r="PU35" s="31"/>
      <c r="PV35" s="31"/>
      <c r="PW35" s="31"/>
      <c r="PX35" s="31"/>
      <c r="PY35" s="31"/>
      <c r="PZ35" s="31"/>
      <c r="QA35" s="31"/>
      <c r="QB35" s="31"/>
      <c r="QC35" s="31"/>
    </row>
    <row r="36" spans="1:16383" s="39" customFormat="1">
      <c r="A36" s="36" t="s">
        <v>85</v>
      </c>
      <c r="B36" s="33" t="s">
        <v>27</v>
      </c>
      <c r="C36" s="33">
        <v>92</v>
      </c>
      <c r="D36" s="33" t="s">
        <v>129</v>
      </c>
      <c r="E36" s="33"/>
      <c r="F36" s="33">
        <v>1050</v>
      </c>
      <c r="G36" s="33">
        <v>1050</v>
      </c>
      <c r="H36" s="33"/>
      <c r="I36" s="33"/>
      <c r="J36" s="40"/>
      <c r="K36" s="33"/>
      <c r="L36" s="33"/>
      <c r="M36" s="33"/>
      <c r="N36" s="33"/>
      <c r="O36" s="33"/>
      <c r="P36" s="33"/>
      <c r="Q36" s="33"/>
      <c r="R36" s="33"/>
      <c r="S36" s="33"/>
      <c r="T36" s="20">
        <f t="shared" ref="T36:T67" si="5">IF(AND(ISBLANK(E36),ISBLANK(F36),ISBLANK(G36),ISBLANK(H36),ISBLANK(I36),ISBLANK(J36),ISBLANK(K36), ISBLANK(L36), ISBLANK(M36), ISBLANK(N36), ISBLANK(O36), ISBLANK(P36), ISBLANK(Q36), ISBLANK(R36), ISBLANK(S36)),"",SUM(G36:S36))</f>
        <v>1050</v>
      </c>
      <c r="U36" s="20">
        <f t="shared" ref="U36:U67" si="6">IF(W36&lt;&gt;0,0,IF(AND(ISBLANK(E36),ISBLANK(F36),ISBLANK(G36),ISBLANK(H36),ISBLANK(I36),ISBLANK(J36),ISBLANK(K36), ISBLANK(L36), ISBLANK(M36), ISBLANK(N36), ISBLANK(O36), ISBLANK(P36), ISBLANK(Q36), ISBLANK(R36), ISBLANK(S36)),"", (F36+E36)-T36))</f>
        <v>0</v>
      </c>
      <c r="V36" s="34">
        <f t="shared" ref="V36:V67" si="7">IF(AND(ISBLANK(E36),ISBLANK(F36), ISBLANK(G36), ISBLANK(H36), ISBLANK(I36), ISBLANK(J36), ISBLANK(K36), ISBLANK(L36), ISBLANK(M36),ISBLANK(N36), ISBLANK(O36), ISBLANK(P36), ISBLANK(Q36), ISBLANK(R36), ISBLANK(S36)), "",IFERROR(((F36+E36)-U36)/(F36+E36),""))</f>
        <v>1</v>
      </c>
      <c r="W36" s="37"/>
      <c r="X36" s="35" t="str">
        <f t="shared" ref="X36:X67" si="8">IF(W36&lt;&gt;"",F36 - (SUM(G36:S36)),"")</f>
        <v/>
      </c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  <c r="DW36" s="31"/>
      <c r="DX36" s="31"/>
      <c r="DY36" s="31"/>
      <c r="DZ36" s="31"/>
      <c r="EA36" s="31"/>
      <c r="EB36" s="31"/>
      <c r="EC36" s="31"/>
      <c r="ED36" s="31"/>
      <c r="EE36" s="31"/>
      <c r="EF36" s="31"/>
      <c r="EG36" s="31"/>
      <c r="EH36" s="31"/>
      <c r="EI36" s="31"/>
      <c r="EJ36" s="31"/>
      <c r="EK36" s="31"/>
      <c r="EL36" s="31"/>
      <c r="EM36" s="31"/>
      <c r="EN36" s="31"/>
      <c r="EO36" s="31"/>
      <c r="EP36" s="31"/>
      <c r="EQ36" s="31"/>
      <c r="ER36" s="31"/>
      <c r="ES36" s="31"/>
      <c r="ET36" s="31"/>
      <c r="EU36" s="31"/>
      <c r="EV36" s="31"/>
      <c r="EW36" s="31"/>
      <c r="EX36" s="31"/>
      <c r="EY36" s="31"/>
      <c r="EZ36" s="31"/>
      <c r="FA36" s="31"/>
      <c r="FB36" s="31"/>
      <c r="FC36" s="31"/>
      <c r="FD36" s="31"/>
      <c r="FE36" s="31"/>
      <c r="FF36" s="31"/>
      <c r="FG36" s="31"/>
      <c r="FH36" s="31"/>
      <c r="FI36" s="31"/>
      <c r="FJ36" s="31"/>
      <c r="FK36" s="31"/>
      <c r="FL36" s="31"/>
      <c r="FM36" s="31"/>
      <c r="FN36" s="31"/>
      <c r="FO36" s="31"/>
      <c r="FP36" s="31"/>
      <c r="FQ36" s="31"/>
      <c r="FR36" s="31"/>
      <c r="FS36" s="31"/>
      <c r="FT36" s="31"/>
      <c r="FU36" s="31"/>
      <c r="FV36" s="31"/>
      <c r="FW36" s="31"/>
      <c r="FX36" s="31"/>
      <c r="FY36" s="31"/>
      <c r="FZ36" s="31"/>
      <c r="GA36" s="31"/>
      <c r="GB36" s="31"/>
      <c r="GC36" s="31"/>
      <c r="GD36" s="31"/>
      <c r="GE36" s="31"/>
      <c r="GF36" s="31"/>
      <c r="GG36" s="31"/>
      <c r="GH36" s="31"/>
      <c r="GI36" s="31"/>
      <c r="GJ36" s="31"/>
      <c r="GK36" s="31"/>
      <c r="GL36" s="31"/>
      <c r="GM36" s="31"/>
      <c r="GN36" s="31"/>
      <c r="GO36" s="31"/>
      <c r="GP36" s="31"/>
      <c r="GQ36" s="31"/>
      <c r="GR36" s="31"/>
      <c r="GS36" s="31"/>
      <c r="GT36" s="31"/>
      <c r="GU36" s="31"/>
      <c r="GV36" s="31"/>
      <c r="GW36" s="31"/>
      <c r="GX36" s="31"/>
      <c r="GY36" s="31"/>
      <c r="GZ36" s="31"/>
      <c r="HA36" s="31"/>
      <c r="HB36" s="31"/>
      <c r="HC36" s="31"/>
      <c r="HD36" s="31"/>
      <c r="HE36" s="31"/>
      <c r="HF36" s="31"/>
      <c r="HG36" s="31"/>
      <c r="HH36" s="31"/>
      <c r="HI36" s="31"/>
      <c r="HJ36" s="31"/>
      <c r="HK36" s="31"/>
      <c r="HL36" s="31"/>
      <c r="HM36" s="31"/>
      <c r="HN36" s="31"/>
      <c r="HO36" s="31"/>
      <c r="HP36" s="31"/>
      <c r="HQ36" s="31"/>
      <c r="HR36" s="31"/>
      <c r="HS36" s="31"/>
      <c r="HT36" s="31"/>
      <c r="HU36" s="31"/>
      <c r="HV36" s="31"/>
      <c r="HW36" s="31"/>
      <c r="HX36" s="31"/>
      <c r="HY36" s="31"/>
      <c r="HZ36" s="31"/>
      <c r="IA36" s="31"/>
      <c r="IB36" s="31"/>
      <c r="IC36" s="31"/>
      <c r="ID36" s="31"/>
      <c r="IE36" s="31"/>
      <c r="IF36" s="31"/>
      <c r="IG36" s="31"/>
      <c r="IH36" s="31"/>
      <c r="II36" s="31"/>
      <c r="IJ36" s="31"/>
      <c r="IK36" s="31"/>
      <c r="IL36" s="31"/>
      <c r="IM36" s="31"/>
      <c r="IN36" s="31"/>
      <c r="IO36" s="31"/>
      <c r="IP36" s="31"/>
      <c r="IQ36" s="31"/>
      <c r="IR36" s="31"/>
      <c r="IS36" s="31"/>
      <c r="IT36" s="31"/>
      <c r="IU36" s="31"/>
      <c r="IV36" s="31"/>
      <c r="IW36" s="31"/>
      <c r="IX36" s="31"/>
      <c r="IY36" s="31"/>
      <c r="IZ36" s="31"/>
      <c r="JA36" s="31"/>
      <c r="JB36" s="31"/>
      <c r="JC36" s="31"/>
      <c r="JD36" s="31"/>
      <c r="JE36" s="31"/>
      <c r="JF36" s="31"/>
      <c r="JG36" s="31"/>
      <c r="JH36" s="31"/>
      <c r="JI36" s="31"/>
      <c r="JJ36" s="31"/>
      <c r="JK36" s="31"/>
      <c r="JL36" s="31"/>
      <c r="JM36" s="31"/>
      <c r="JN36" s="31"/>
      <c r="JO36" s="31"/>
      <c r="JP36" s="31"/>
      <c r="JQ36" s="31"/>
      <c r="JR36" s="31"/>
      <c r="JS36" s="31"/>
      <c r="JT36" s="31"/>
      <c r="JU36" s="31"/>
      <c r="JV36" s="31"/>
      <c r="JW36" s="31"/>
      <c r="JX36" s="31"/>
      <c r="JY36" s="31"/>
      <c r="JZ36" s="31"/>
      <c r="KA36" s="31"/>
      <c r="KB36" s="31"/>
      <c r="KC36" s="31"/>
      <c r="KD36" s="31"/>
      <c r="KE36" s="31"/>
      <c r="KF36" s="31"/>
      <c r="KG36" s="31"/>
      <c r="KH36" s="31"/>
      <c r="KI36" s="31"/>
      <c r="KJ36" s="31"/>
      <c r="KK36" s="31"/>
      <c r="KL36" s="31"/>
      <c r="KM36" s="31"/>
      <c r="KN36" s="31"/>
      <c r="KO36" s="31"/>
      <c r="KP36" s="31"/>
      <c r="KQ36" s="31"/>
      <c r="KR36" s="31"/>
      <c r="KS36" s="31"/>
      <c r="KT36" s="31"/>
      <c r="KU36" s="31"/>
      <c r="KV36" s="31"/>
      <c r="KW36" s="31"/>
      <c r="KX36" s="31"/>
      <c r="KY36" s="31"/>
      <c r="KZ36" s="31"/>
      <c r="LA36" s="31"/>
      <c r="LB36" s="31"/>
      <c r="LC36" s="31"/>
      <c r="LD36" s="31"/>
      <c r="LE36" s="31"/>
      <c r="LF36" s="31"/>
      <c r="LG36" s="31"/>
      <c r="LH36" s="31"/>
      <c r="LI36" s="31"/>
      <c r="LJ36" s="31"/>
      <c r="LK36" s="31"/>
      <c r="LL36" s="31"/>
      <c r="LM36" s="31"/>
      <c r="LN36" s="31"/>
      <c r="LO36" s="31"/>
      <c r="LP36" s="31"/>
      <c r="LQ36" s="31"/>
      <c r="LR36" s="31"/>
      <c r="LS36" s="31"/>
      <c r="LT36" s="31"/>
      <c r="LU36" s="31"/>
      <c r="LV36" s="31"/>
      <c r="LW36" s="31"/>
      <c r="LX36" s="31"/>
      <c r="LY36" s="31"/>
      <c r="LZ36" s="31"/>
      <c r="MA36" s="31"/>
      <c r="MB36" s="31"/>
      <c r="MC36" s="31"/>
      <c r="MD36" s="31"/>
      <c r="ME36" s="31"/>
      <c r="MF36" s="31"/>
      <c r="MG36" s="31"/>
      <c r="MH36" s="31"/>
      <c r="MI36" s="31"/>
      <c r="MJ36" s="31"/>
      <c r="MK36" s="31"/>
      <c r="ML36" s="31"/>
      <c r="MM36" s="31"/>
      <c r="MN36" s="31"/>
      <c r="MO36" s="31"/>
      <c r="MP36" s="31"/>
      <c r="MQ36" s="31"/>
      <c r="MR36" s="31"/>
      <c r="MS36" s="31"/>
      <c r="MT36" s="31"/>
      <c r="MU36" s="31"/>
      <c r="MV36" s="31"/>
      <c r="MW36" s="31"/>
      <c r="MX36" s="31"/>
      <c r="MY36" s="31"/>
      <c r="MZ36" s="31"/>
      <c r="NA36" s="31"/>
      <c r="NB36" s="31"/>
      <c r="NC36" s="31"/>
      <c r="ND36" s="31"/>
      <c r="NE36" s="31"/>
      <c r="NF36" s="31"/>
      <c r="NG36" s="31"/>
      <c r="NH36" s="31"/>
      <c r="NI36" s="31"/>
      <c r="NJ36" s="31"/>
      <c r="NK36" s="31"/>
      <c r="NL36" s="31"/>
      <c r="NM36" s="31"/>
      <c r="NN36" s="31"/>
      <c r="NO36" s="31"/>
      <c r="NP36" s="31"/>
      <c r="NQ36" s="31"/>
      <c r="NR36" s="31"/>
      <c r="NS36" s="31"/>
      <c r="NT36" s="31"/>
      <c r="NU36" s="31"/>
      <c r="NV36" s="31"/>
      <c r="NW36" s="31"/>
      <c r="NX36" s="31"/>
      <c r="NY36" s="31"/>
      <c r="NZ36" s="31"/>
      <c r="OA36" s="31"/>
      <c r="OB36" s="31"/>
      <c r="OC36" s="31"/>
      <c r="OD36" s="31"/>
      <c r="OE36" s="31"/>
      <c r="OF36" s="31"/>
      <c r="OG36" s="31"/>
      <c r="OH36" s="31"/>
      <c r="OI36" s="31"/>
      <c r="OJ36" s="31"/>
      <c r="OK36" s="31"/>
      <c r="OL36" s="31"/>
      <c r="OM36" s="31"/>
      <c r="ON36" s="31"/>
      <c r="OO36" s="31"/>
      <c r="OP36" s="31"/>
      <c r="OQ36" s="31"/>
      <c r="OR36" s="31"/>
      <c r="OS36" s="31"/>
      <c r="OT36" s="31"/>
      <c r="OU36" s="31"/>
      <c r="OV36" s="31"/>
      <c r="OW36" s="31"/>
      <c r="OX36" s="31"/>
      <c r="OY36" s="31"/>
      <c r="OZ36" s="31"/>
      <c r="PA36" s="31"/>
      <c r="PB36" s="31"/>
      <c r="PC36" s="31"/>
      <c r="PD36" s="31"/>
      <c r="PE36" s="31"/>
      <c r="PF36" s="31"/>
      <c r="PG36" s="31"/>
      <c r="PH36" s="31"/>
      <c r="PI36" s="31"/>
      <c r="PJ36" s="31"/>
      <c r="PK36" s="31"/>
      <c r="PL36" s="31"/>
      <c r="PM36" s="31"/>
      <c r="PN36" s="31"/>
      <c r="PO36" s="31"/>
      <c r="PP36" s="31"/>
      <c r="PQ36" s="31"/>
      <c r="PR36" s="31"/>
      <c r="PS36" s="31"/>
      <c r="PT36" s="31"/>
      <c r="PU36" s="31"/>
      <c r="PV36" s="31"/>
      <c r="PW36" s="31"/>
      <c r="PX36" s="31"/>
      <c r="PY36" s="31"/>
      <c r="PZ36" s="31"/>
      <c r="QA36" s="31"/>
      <c r="QB36" s="31"/>
      <c r="QC36" s="31"/>
    </row>
    <row r="37" spans="1:16383" s="39" customFormat="1">
      <c r="A37" s="36" t="s">
        <v>85</v>
      </c>
      <c r="B37" s="33" t="s">
        <v>27</v>
      </c>
      <c r="C37" s="33"/>
      <c r="D37" s="33" t="s">
        <v>88</v>
      </c>
      <c r="E37" s="33"/>
      <c r="F37" s="33">
        <v>550</v>
      </c>
      <c r="G37" s="33">
        <v>550</v>
      </c>
      <c r="H37" s="33"/>
      <c r="I37" s="33"/>
      <c r="J37" s="57"/>
      <c r="K37" s="33"/>
      <c r="L37" s="33"/>
      <c r="M37" s="33"/>
      <c r="N37" s="33"/>
      <c r="O37" s="33"/>
      <c r="P37" s="33"/>
      <c r="Q37" s="33"/>
      <c r="R37" s="33"/>
      <c r="S37" s="33"/>
      <c r="T37" s="20">
        <f t="shared" si="5"/>
        <v>550</v>
      </c>
      <c r="U37" s="20">
        <f t="shared" si="6"/>
        <v>0</v>
      </c>
      <c r="V37" s="34">
        <f t="shared" si="7"/>
        <v>1</v>
      </c>
      <c r="W37" s="37"/>
      <c r="X37" s="35" t="str">
        <f t="shared" si="8"/>
        <v/>
      </c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  <c r="DW37" s="31"/>
      <c r="DX37" s="31"/>
      <c r="DY37" s="31"/>
      <c r="DZ37" s="31"/>
      <c r="EA37" s="31"/>
      <c r="EB37" s="31"/>
      <c r="EC37" s="31"/>
      <c r="ED37" s="31"/>
      <c r="EE37" s="31"/>
      <c r="EF37" s="31"/>
      <c r="EG37" s="31"/>
      <c r="EH37" s="31"/>
      <c r="EI37" s="31"/>
      <c r="EJ37" s="31"/>
      <c r="EK37" s="31"/>
      <c r="EL37" s="31"/>
      <c r="EM37" s="31"/>
      <c r="EN37" s="31"/>
      <c r="EO37" s="31"/>
      <c r="EP37" s="31"/>
      <c r="EQ37" s="31"/>
      <c r="ER37" s="31"/>
      <c r="ES37" s="31"/>
      <c r="ET37" s="31"/>
      <c r="EU37" s="31"/>
      <c r="EV37" s="31"/>
      <c r="EW37" s="31"/>
      <c r="EX37" s="31"/>
      <c r="EY37" s="31"/>
      <c r="EZ37" s="31"/>
      <c r="FA37" s="31"/>
      <c r="FB37" s="31"/>
      <c r="FC37" s="31"/>
      <c r="FD37" s="31"/>
      <c r="FE37" s="31"/>
      <c r="FF37" s="31"/>
      <c r="FG37" s="31"/>
      <c r="FH37" s="31"/>
      <c r="FI37" s="31"/>
      <c r="FJ37" s="31"/>
      <c r="FK37" s="31"/>
      <c r="FL37" s="31"/>
      <c r="FM37" s="31"/>
      <c r="FN37" s="31"/>
      <c r="FO37" s="31"/>
      <c r="FP37" s="31"/>
      <c r="FQ37" s="31"/>
      <c r="FR37" s="31"/>
      <c r="FS37" s="31"/>
      <c r="FT37" s="31"/>
      <c r="FU37" s="31"/>
      <c r="FV37" s="31"/>
      <c r="FW37" s="31"/>
      <c r="FX37" s="31"/>
      <c r="FY37" s="31"/>
      <c r="FZ37" s="31"/>
      <c r="GA37" s="31"/>
      <c r="GB37" s="31"/>
      <c r="GC37" s="31"/>
      <c r="GD37" s="31"/>
      <c r="GE37" s="31"/>
      <c r="GF37" s="31"/>
      <c r="GG37" s="31"/>
      <c r="GH37" s="31"/>
      <c r="GI37" s="31"/>
      <c r="GJ37" s="31"/>
      <c r="GK37" s="31"/>
      <c r="GL37" s="31"/>
      <c r="GM37" s="31"/>
      <c r="GN37" s="31"/>
      <c r="GO37" s="31"/>
      <c r="GP37" s="31"/>
      <c r="GQ37" s="31"/>
      <c r="GR37" s="31"/>
      <c r="GS37" s="31"/>
      <c r="GT37" s="31"/>
      <c r="GU37" s="31"/>
      <c r="GV37" s="31"/>
      <c r="GW37" s="31"/>
      <c r="GX37" s="31"/>
      <c r="GY37" s="31"/>
      <c r="GZ37" s="31"/>
      <c r="HA37" s="31"/>
      <c r="HB37" s="31"/>
      <c r="HC37" s="31"/>
      <c r="HD37" s="31"/>
      <c r="HE37" s="31"/>
      <c r="HF37" s="31"/>
      <c r="HG37" s="31"/>
      <c r="HH37" s="31"/>
      <c r="HI37" s="31"/>
      <c r="HJ37" s="31"/>
      <c r="HK37" s="31"/>
      <c r="HL37" s="31"/>
      <c r="HM37" s="31"/>
      <c r="HN37" s="31"/>
      <c r="HO37" s="31"/>
      <c r="HP37" s="31"/>
      <c r="HQ37" s="31"/>
      <c r="HR37" s="31"/>
      <c r="HS37" s="31"/>
      <c r="HT37" s="31"/>
      <c r="HU37" s="31"/>
      <c r="HV37" s="31"/>
      <c r="HW37" s="31"/>
      <c r="HX37" s="31"/>
      <c r="HY37" s="31"/>
      <c r="HZ37" s="31"/>
      <c r="IA37" s="31"/>
      <c r="IB37" s="31"/>
      <c r="IC37" s="31"/>
      <c r="ID37" s="31"/>
      <c r="IE37" s="31"/>
      <c r="IF37" s="31"/>
      <c r="IG37" s="31"/>
      <c r="IH37" s="31"/>
      <c r="II37" s="31"/>
      <c r="IJ37" s="31"/>
      <c r="IK37" s="31"/>
      <c r="IL37" s="31"/>
      <c r="IM37" s="31"/>
      <c r="IN37" s="31"/>
      <c r="IO37" s="31"/>
      <c r="IP37" s="31"/>
      <c r="IQ37" s="31"/>
      <c r="IR37" s="31"/>
      <c r="IS37" s="31"/>
      <c r="IT37" s="31"/>
      <c r="IU37" s="31"/>
      <c r="IV37" s="31"/>
      <c r="IW37" s="31"/>
      <c r="IX37" s="31"/>
      <c r="IY37" s="31"/>
      <c r="IZ37" s="31"/>
      <c r="JA37" s="31"/>
      <c r="JB37" s="31"/>
      <c r="JC37" s="31"/>
      <c r="JD37" s="31"/>
      <c r="JE37" s="31"/>
      <c r="JF37" s="31"/>
      <c r="JG37" s="31"/>
      <c r="JH37" s="31"/>
      <c r="JI37" s="31"/>
      <c r="JJ37" s="31"/>
      <c r="JK37" s="31"/>
      <c r="JL37" s="31"/>
      <c r="JM37" s="31"/>
      <c r="JN37" s="31"/>
      <c r="JO37" s="31"/>
      <c r="JP37" s="31"/>
      <c r="JQ37" s="31"/>
      <c r="JR37" s="31"/>
      <c r="JS37" s="31"/>
      <c r="JT37" s="31"/>
      <c r="JU37" s="31"/>
      <c r="JV37" s="31"/>
      <c r="JW37" s="31"/>
      <c r="JX37" s="31"/>
      <c r="JY37" s="31"/>
      <c r="JZ37" s="31"/>
      <c r="KA37" s="31"/>
      <c r="KB37" s="31"/>
      <c r="KC37" s="31"/>
      <c r="KD37" s="31"/>
      <c r="KE37" s="31"/>
      <c r="KF37" s="31"/>
      <c r="KG37" s="31"/>
      <c r="KH37" s="31"/>
      <c r="KI37" s="31"/>
      <c r="KJ37" s="31"/>
      <c r="KK37" s="31"/>
      <c r="KL37" s="31"/>
      <c r="KM37" s="31"/>
      <c r="KN37" s="31"/>
      <c r="KO37" s="31"/>
      <c r="KP37" s="31"/>
      <c r="KQ37" s="31"/>
      <c r="KR37" s="31"/>
      <c r="KS37" s="31"/>
      <c r="KT37" s="31"/>
      <c r="KU37" s="31"/>
      <c r="KV37" s="31"/>
      <c r="KW37" s="31"/>
      <c r="KX37" s="31"/>
      <c r="KY37" s="31"/>
      <c r="KZ37" s="31"/>
      <c r="LA37" s="31"/>
      <c r="LB37" s="31"/>
      <c r="LC37" s="31"/>
      <c r="LD37" s="31"/>
      <c r="LE37" s="31"/>
      <c r="LF37" s="31"/>
      <c r="LG37" s="31"/>
      <c r="LH37" s="31"/>
      <c r="LI37" s="31"/>
      <c r="LJ37" s="31"/>
      <c r="LK37" s="31"/>
      <c r="LL37" s="31"/>
      <c r="LM37" s="31"/>
      <c r="LN37" s="31"/>
      <c r="LO37" s="31"/>
      <c r="LP37" s="31"/>
      <c r="LQ37" s="31"/>
      <c r="LR37" s="31"/>
      <c r="LS37" s="31"/>
      <c r="LT37" s="31"/>
      <c r="LU37" s="31"/>
      <c r="LV37" s="31"/>
      <c r="LW37" s="31"/>
      <c r="LX37" s="31"/>
      <c r="LY37" s="31"/>
      <c r="LZ37" s="31"/>
      <c r="MA37" s="31"/>
      <c r="MB37" s="31"/>
      <c r="MC37" s="31"/>
      <c r="MD37" s="31"/>
      <c r="ME37" s="31"/>
      <c r="MF37" s="31"/>
      <c r="MG37" s="31"/>
      <c r="MH37" s="31"/>
      <c r="MI37" s="31"/>
      <c r="MJ37" s="31"/>
      <c r="MK37" s="31"/>
      <c r="ML37" s="31"/>
      <c r="MM37" s="31"/>
      <c r="MN37" s="31"/>
      <c r="MO37" s="31"/>
      <c r="MP37" s="31"/>
      <c r="MQ37" s="31"/>
      <c r="MR37" s="31"/>
      <c r="MS37" s="31"/>
      <c r="MT37" s="31"/>
      <c r="MU37" s="31"/>
      <c r="MV37" s="31"/>
      <c r="MW37" s="31"/>
      <c r="MX37" s="31"/>
      <c r="MY37" s="31"/>
      <c r="MZ37" s="31"/>
      <c r="NA37" s="31"/>
      <c r="NB37" s="31"/>
      <c r="NC37" s="31"/>
      <c r="ND37" s="31"/>
      <c r="NE37" s="31"/>
      <c r="NF37" s="31"/>
      <c r="NG37" s="31"/>
      <c r="NH37" s="31"/>
      <c r="NI37" s="31"/>
      <c r="NJ37" s="31"/>
      <c r="NK37" s="31"/>
      <c r="NL37" s="31"/>
      <c r="NM37" s="31"/>
      <c r="NN37" s="31"/>
      <c r="NO37" s="31"/>
      <c r="NP37" s="31"/>
      <c r="NQ37" s="31"/>
      <c r="NR37" s="31"/>
      <c r="NS37" s="31"/>
      <c r="NT37" s="31"/>
      <c r="NU37" s="31"/>
      <c r="NV37" s="31"/>
      <c r="NW37" s="31"/>
      <c r="NX37" s="31"/>
      <c r="NY37" s="31"/>
      <c r="NZ37" s="31"/>
      <c r="OA37" s="31"/>
      <c r="OB37" s="31"/>
      <c r="OC37" s="31"/>
      <c r="OD37" s="31"/>
      <c r="OE37" s="31"/>
      <c r="OF37" s="31"/>
      <c r="OG37" s="31"/>
      <c r="OH37" s="31"/>
      <c r="OI37" s="31"/>
      <c r="OJ37" s="31"/>
      <c r="OK37" s="31"/>
      <c r="OL37" s="31"/>
      <c r="OM37" s="31"/>
      <c r="ON37" s="31"/>
      <c r="OO37" s="31"/>
      <c r="OP37" s="31"/>
      <c r="OQ37" s="31"/>
      <c r="OR37" s="31"/>
      <c r="OS37" s="31"/>
      <c r="OT37" s="31"/>
      <c r="OU37" s="31"/>
      <c r="OV37" s="31"/>
      <c r="OW37" s="31"/>
      <c r="OX37" s="31"/>
      <c r="OY37" s="31"/>
      <c r="OZ37" s="31"/>
      <c r="PA37" s="31"/>
      <c r="PB37" s="31"/>
      <c r="PC37" s="31"/>
      <c r="PD37" s="31"/>
      <c r="PE37" s="31"/>
      <c r="PF37" s="31"/>
      <c r="PG37" s="31"/>
      <c r="PH37" s="31"/>
      <c r="PI37" s="31"/>
      <c r="PJ37" s="31"/>
      <c r="PK37" s="31"/>
      <c r="PL37" s="31"/>
      <c r="PM37" s="31"/>
      <c r="PN37" s="31"/>
      <c r="PO37" s="31"/>
      <c r="PP37" s="31"/>
      <c r="PQ37" s="31"/>
      <c r="PR37" s="31"/>
      <c r="PS37" s="31"/>
      <c r="PT37" s="31"/>
      <c r="PU37" s="31"/>
      <c r="PV37" s="31"/>
      <c r="PW37" s="31"/>
      <c r="PX37" s="31"/>
      <c r="PY37" s="31"/>
      <c r="PZ37" s="31"/>
      <c r="QA37" s="31"/>
      <c r="QB37" s="31"/>
      <c r="QC37" s="31"/>
    </row>
    <row r="38" spans="1:16383" s="39" customFormat="1">
      <c r="A38" s="36" t="s">
        <v>1889</v>
      </c>
      <c r="B38" s="33" t="s">
        <v>27</v>
      </c>
      <c r="C38" s="33"/>
      <c r="D38" s="33" t="s">
        <v>1892</v>
      </c>
      <c r="E38" s="33"/>
      <c r="F38" s="33">
        <v>1074</v>
      </c>
      <c r="G38" s="33"/>
      <c r="H38" s="33"/>
      <c r="I38" s="33"/>
      <c r="J38" s="37">
        <v>134</v>
      </c>
      <c r="K38" s="33">
        <v>134</v>
      </c>
      <c r="L38" s="33">
        <v>134</v>
      </c>
      <c r="M38" s="33">
        <v>134</v>
      </c>
      <c r="N38" s="33">
        <v>134</v>
      </c>
      <c r="O38" s="33">
        <v>134</v>
      </c>
      <c r="P38" s="33">
        <v>136</v>
      </c>
      <c r="Q38" s="33">
        <v>134</v>
      </c>
      <c r="R38" s="33"/>
      <c r="S38" s="33"/>
      <c r="T38" s="20">
        <f t="shared" si="5"/>
        <v>1074</v>
      </c>
      <c r="U38" s="20">
        <f t="shared" si="6"/>
        <v>0</v>
      </c>
      <c r="V38" s="34">
        <f t="shared" si="7"/>
        <v>1</v>
      </c>
      <c r="W38" s="37"/>
      <c r="X38" s="35" t="str">
        <f t="shared" si="8"/>
        <v/>
      </c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  <c r="IS38" s="31"/>
      <c r="IT38" s="31"/>
      <c r="IU38" s="31"/>
      <c r="IV38" s="31"/>
      <c r="IW38" s="31"/>
      <c r="IX38" s="31"/>
      <c r="IY38" s="31"/>
      <c r="IZ38" s="31"/>
      <c r="JA38" s="31"/>
      <c r="JB38" s="31"/>
      <c r="JC38" s="31"/>
      <c r="JD38" s="31"/>
      <c r="JE38" s="31"/>
      <c r="JF38" s="31"/>
      <c r="JG38" s="31"/>
      <c r="JH38" s="31"/>
      <c r="JI38" s="31"/>
      <c r="JJ38" s="31"/>
      <c r="JK38" s="31"/>
      <c r="JL38" s="31"/>
      <c r="JM38" s="31"/>
      <c r="JN38" s="31"/>
      <c r="JO38" s="31"/>
      <c r="JP38" s="31"/>
      <c r="JQ38" s="31"/>
      <c r="JR38" s="31"/>
      <c r="JS38" s="31"/>
      <c r="JT38" s="31"/>
      <c r="JU38" s="31"/>
      <c r="JV38" s="31"/>
      <c r="JW38" s="31"/>
      <c r="JX38" s="31"/>
      <c r="JY38" s="31"/>
      <c r="JZ38" s="31"/>
      <c r="KA38" s="31"/>
      <c r="KB38" s="31"/>
      <c r="KC38" s="31"/>
      <c r="KD38" s="31"/>
      <c r="KE38" s="31"/>
      <c r="KF38" s="31"/>
      <c r="KG38" s="31"/>
      <c r="KH38" s="31"/>
      <c r="KI38" s="31"/>
      <c r="KJ38" s="31"/>
      <c r="KK38" s="31"/>
      <c r="KL38" s="31"/>
      <c r="KM38" s="31"/>
      <c r="KN38" s="31"/>
      <c r="KO38" s="31"/>
      <c r="KP38" s="31"/>
      <c r="KQ38" s="31"/>
      <c r="KR38" s="31"/>
      <c r="KS38" s="31"/>
      <c r="KT38" s="31"/>
      <c r="KU38" s="31"/>
      <c r="KV38" s="31"/>
      <c r="KW38" s="31"/>
      <c r="KX38" s="31"/>
      <c r="KY38" s="31"/>
      <c r="KZ38" s="31"/>
      <c r="LA38" s="31"/>
      <c r="LB38" s="31"/>
      <c r="LC38" s="31"/>
      <c r="LD38" s="31"/>
      <c r="LE38" s="31"/>
      <c r="LF38" s="31"/>
      <c r="LG38" s="31"/>
      <c r="LH38" s="31"/>
      <c r="LI38" s="31"/>
      <c r="LJ38" s="31"/>
      <c r="LK38" s="31"/>
      <c r="LL38" s="31"/>
      <c r="LM38" s="31"/>
      <c r="LN38" s="31"/>
      <c r="LO38" s="31"/>
      <c r="LP38" s="31"/>
      <c r="LQ38" s="31"/>
      <c r="LR38" s="31"/>
      <c r="LS38" s="31"/>
      <c r="LT38" s="31"/>
      <c r="LU38" s="31"/>
      <c r="LV38" s="31"/>
      <c r="LW38" s="31"/>
      <c r="LX38" s="31"/>
      <c r="LY38" s="31"/>
      <c r="LZ38" s="31"/>
      <c r="MA38" s="31"/>
      <c r="MB38" s="31"/>
      <c r="MC38" s="31"/>
      <c r="MD38" s="31"/>
      <c r="ME38" s="31"/>
      <c r="MF38" s="31"/>
      <c r="MG38" s="31"/>
      <c r="MH38" s="31"/>
      <c r="MI38" s="31"/>
      <c r="MJ38" s="31"/>
      <c r="MK38" s="31"/>
      <c r="ML38" s="31"/>
      <c r="MM38" s="31"/>
      <c r="MN38" s="31"/>
      <c r="MO38" s="31"/>
      <c r="MP38" s="31"/>
      <c r="MQ38" s="31"/>
      <c r="MR38" s="31"/>
      <c r="MS38" s="31"/>
      <c r="MT38" s="31"/>
      <c r="MU38" s="31"/>
      <c r="MV38" s="31"/>
      <c r="MW38" s="31"/>
      <c r="MX38" s="31"/>
      <c r="MY38" s="31"/>
      <c r="MZ38" s="31"/>
      <c r="NA38" s="31"/>
      <c r="NB38" s="31"/>
      <c r="NC38" s="31"/>
      <c r="ND38" s="31"/>
      <c r="NE38" s="31"/>
      <c r="NF38" s="31"/>
      <c r="NG38" s="31"/>
      <c r="NH38" s="31"/>
      <c r="NI38" s="31"/>
      <c r="NJ38" s="31"/>
      <c r="NK38" s="31"/>
      <c r="NL38" s="31"/>
      <c r="NM38" s="31"/>
      <c r="NN38" s="31"/>
      <c r="NO38" s="31"/>
      <c r="NP38" s="31"/>
      <c r="NQ38" s="31"/>
      <c r="NR38" s="31"/>
      <c r="NS38" s="31"/>
      <c r="NT38" s="31"/>
      <c r="NU38" s="31"/>
      <c r="NV38" s="31"/>
      <c r="NW38" s="31"/>
      <c r="NX38" s="31"/>
      <c r="NY38" s="31"/>
      <c r="NZ38" s="31"/>
      <c r="OA38" s="31"/>
      <c r="OB38" s="31"/>
      <c r="OC38" s="31"/>
      <c r="OD38" s="31"/>
      <c r="OE38" s="31"/>
      <c r="OF38" s="31"/>
      <c r="OG38" s="31"/>
      <c r="OH38" s="31"/>
      <c r="OI38" s="31"/>
      <c r="OJ38" s="31"/>
      <c r="OK38" s="31"/>
      <c r="OL38" s="31"/>
      <c r="OM38" s="31"/>
      <c r="ON38" s="31"/>
      <c r="OO38" s="31"/>
      <c r="OP38" s="31"/>
      <c r="OQ38" s="31"/>
      <c r="OR38" s="31"/>
      <c r="OS38" s="31"/>
      <c r="OT38" s="31"/>
      <c r="OU38" s="31"/>
      <c r="OV38" s="31"/>
      <c r="OW38" s="31"/>
      <c r="OX38" s="31"/>
      <c r="OY38" s="31"/>
      <c r="OZ38" s="31"/>
      <c r="PA38" s="31"/>
      <c r="PB38" s="31"/>
      <c r="PC38" s="31"/>
      <c r="PD38" s="31"/>
      <c r="PE38" s="31"/>
      <c r="PF38" s="31"/>
      <c r="PG38" s="31"/>
      <c r="PH38" s="31"/>
      <c r="PI38" s="31"/>
      <c r="PJ38" s="31"/>
      <c r="PK38" s="31"/>
      <c r="PL38" s="31"/>
      <c r="PM38" s="31"/>
      <c r="PN38" s="31"/>
      <c r="PO38" s="31"/>
      <c r="PP38" s="31"/>
      <c r="PQ38" s="31"/>
      <c r="PR38" s="31"/>
      <c r="PS38" s="31"/>
      <c r="PT38" s="31"/>
      <c r="PU38" s="31"/>
      <c r="PV38" s="31"/>
      <c r="PW38" s="31"/>
      <c r="PX38" s="31"/>
      <c r="PY38" s="31"/>
      <c r="PZ38" s="31"/>
      <c r="QA38" s="31"/>
      <c r="QB38" s="31"/>
      <c r="QC38" s="31"/>
    </row>
    <row r="39" spans="1:16383" s="39" customFormat="1">
      <c r="A39" s="36" t="s">
        <v>1770</v>
      </c>
      <c r="B39" s="33" t="s">
        <v>27</v>
      </c>
      <c r="C39" s="33">
        <v>90</v>
      </c>
      <c r="D39" s="33" t="s">
        <v>31</v>
      </c>
      <c r="E39" s="33"/>
      <c r="F39" s="33">
        <v>450</v>
      </c>
      <c r="G39" s="33">
        <v>65</v>
      </c>
      <c r="H39" s="33"/>
      <c r="I39" s="33">
        <v>48</v>
      </c>
      <c r="J39" s="33">
        <v>48</v>
      </c>
      <c r="K39" s="33">
        <v>48</v>
      </c>
      <c r="L39" s="33">
        <v>48</v>
      </c>
      <c r="M39" s="57">
        <v>48</v>
      </c>
      <c r="N39" s="33">
        <v>48</v>
      </c>
      <c r="O39" s="33">
        <v>48</v>
      </c>
      <c r="P39" s="33">
        <v>49</v>
      </c>
      <c r="Q39" s="33"/>
      <c r="R39" s="33"/>
      <c r="S39" s="33"/>
      <c r="T39" s="20">
        <f t="shared" si="5"/>
        <v>450</v>
      </c>
      <c r="U39" s="20">
        <f t="shared" si="6"/>
        <v>0</v>
      </c>
      <c r="V39" s="34">
        <f t="shared" si="7"/>
        <v>1</v>
      </c>
      <c r="W39" s="37"/>
      <c r="X39" s="35" t="str">
        <f t="shared" si="8"/>
        <v/>
      </c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3"/>
      <c r="AP39" s="20"/>
      <c r="AQ39" s="20"/>
      <c r="AR39" s="36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3"/>
      <c r="BL39" s="20"/>
      <c r="BM39" s="20"/>
      <c r="BN39" s="36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3"/>
      <c r="CH39" s="20"/>
      <c r="CI39" s="20"/>
      <c r="CJ39" s="36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3"/>
      <c r="DD39" s="20"/>
      <c r="DE39" s="20"/>
      <c r="DF39" s="36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3"/>
      <c r="DZ39" s="20"/>
      <c r="EA39" s="20"/>
      <c r="EB39" s="36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3"/>
      <c r="EV39" s="20"/>
      <c r="EW39" s="20"/>
      <c r="EX39" s="36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/>
      <c r="FN39" s="37"/>
      <c r="FO39" s="37"/>
      <c r="FP39" s="37"/>
      <c r="FQ39" s="33"/>
      <c r="FR39" s="20"/>
      <c r="FS39" s="20"/>
      <c r="FT39" s="36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3"/>
      <c r="GN39" s="20"/>
      <c r="GO39" s="20"/>
      <c r="GP39" s="36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3"/>
      <c r="HJ39" s="20"/>
      <c r="HK39" s="20"/>
      <c r="HL39" s="36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3"/>
      <c r="IF39" s="20"/>
      <c r="IG39" s="20"/>
      <c r="IH39" s="36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3"/>
      <c r="JB39" s="20"/>
      <c r="JC39" s="20"/>
      <c r="JD39" s="36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3"/>
      <c r="JX39" s="20"/>
      <c r="JY39" s="20"/>
      <c r="JZ39" s="36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3"/>
      <c r="KT39" s="20"/>
      <c r="KU39" s="20"/>
      <c r="KV39" s="36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3"/>
      <c r="LP39" s="20"/>
      <c r="LQ39" s="20"/>
      <c r="LR39" s="36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3"/>
      <c r="ML39" s="20"/>
      <c r="MM39" s="20"/>
      <c r="MN39" s="36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3"/>
      <c r="NH39" s="20"/>
      <c r="NI39" s="20"/>
      <c r="NJ39" s="36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3"/>
      <c r="OD39" s="20"/>
      <c r="OE39" s="20"/>
      <c r="OF39" s="36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  <c r="OU39" s="37"/>
      <c r="OV39" s="37"/>
      <c r="OW39" s="37"/>
      <c r="OX39" s="37"/>
      <c r="OY39" s="33"/>
      <c r="OZ39" s="20"/>
      <c r="PA39" s="20"/>
      <c r="PB39" s="36"/>
      <c r="PC39" s="37"/>
      <c r="PD39" s="37"/>
      <c r="PE39" s="37"/>
      <c r="PF39" s="37"/>
      <c r="PG39" s="37"/>
      <c r="PH39" s="37"/>
      <c r="PI39" s="37"/>
      <c r="PJ39" s="37"/>
      <c r="PK39" s="37"/>
      <c r="PL39" s="37"/>
      <c r="PM39" s="37"/>
      <c r="PN39" s="37"/>
      <c r="PO39" s="37"/>
      <c r="PP39" s="37"/>
      <c r="PQ39" s="37"/>
      <c r="PR39" s="37"/>
      <c r="PS39" s="37"/>
      <c r="PT39" s="37"/>
      <c r="PU39" s="33"/>
      <c r="PV39" s="20"/>
      <c r="PW39" s="20"/>
      <c r="PX39" s="36"/>
      <c r="PY39" s="37"/>
      <c r="PZ39" s="37"/>
      <c r="QA39" s="37"/>
      <c r="QB39" s="37"/>
      <c r="QC39" s="37"/>
      <c r="QD39" s="37"/>
      <c r="QE39" s="37"/>
      <c r="QF39" s="37"/>
      <c r="QG39" s="37"/>
      <c r="QH39" s="37"/>
      <c r="QI39" s="37"/>
      <c r="QJ39" s="37"/>
      <c r="QK39" s="37"/>
      <c r="QL39" s="37"/>
      <c r="QM39" s="37"/>
      <c r="QN39" s="37"/>
      <c r="QO39" s="37"/>
      <c r="QP39" s="37"/>
      <c r="QQ39" s="33"/>
      <c r="QR39" s="20"/>
      <c r="QS39" s="20"/>
      <c r="QT39" s="36"/>
      <c r="QU39" s="37"/>
      <c r="QV39" s="37"/>
      <c r="QW39" s="37"/>
      <c r="QX39" s="37"/>
      <c r="QY39" s="37"/>
      <c r="QZ39" s="37"/>
      <c r="RA39" s="37"/>
      <c r="RB39" s="37"/>
      <c r="RC39" s="37"/>
      <c r="RD39" s="37"/>
      <c r="RE39" s="37"/>
      <c r="RF39" s="37"/>
      <c r="RG39" s="37"/>
      <c r="RH39" s="37"/>
      <c r="RI39" s="37"/>
      <c r="RJ39" s="37"/>
      <c r="RK39" s="37"/>
      <c r="RL39" s="37"/>
      <c r="RM39" s="33"/>
      <c r="RN39" s="20"/>
      <c r="RO39" s="20"/>
      <c r="RP39" s="36"/>
      <c r="RQ39" s="37"/>
      <c r="RR39" s="37"/>
      <c r="RS39" s="37"/>
      <c r="RT39" s="37"/>
      <c r="RU39" s="37"/>
      <c r="RV39" s="37"/>
      <c r="RW39" s="37"/>
      <c r="RX39" s="37"/>
      <c r="RY39" s="37"/>
      <c r="RZ39" s="37"/>
      <c r="SA39" s="37"/>
      <c r="SB39" s="37"/>
      <c r="SC39" s="37"/>
      <c r="SD39" s="37"/>
      <c r="SE39" s="37"/>
      <c r="SF39" s="37"/>
      <c r="SG39" s="37"/>
      <c r="SH39" s="37"/>
      <c r="SI39" s="33"/>
      <c r="SJ39" s="20"/>
      <c r="SK39" s="20"/>
      <c r="SL39" s="36"/>
      <c r="SM39" s="37"/>
      <c r="SN39" s="37"/>
      <c r="SO39" s="37"/>
      <c r="SP39" s="37"/>
      <c r="SQ39" s="37"/>
      <c r="SR39" s="37"/>
      <c r="SS39" s="37"/>
      <c r="ST39" s="37"/>
      <c r="SU39" s="37"/>
      <c r="SV39" s="37"/>
      <c r="SW39" s="37"/>
      <c r="SX39" s="37"/>
      <c r="SY39" s="37"/>
      <c r="SZ39" s="37"/>
      <c r="TA39" s="37"/>
      <c r="TB39" s="37"/>
      <c r="TC39" s="37"/>
      <c r="TD39" s="37"/>
      <c r="TE39" s="33"/>
      <c r="TF39" s="20"/>
      <c r="TG39" s="20"/>
      <c r="TH39" s="36"/>
      <c r="TI39" s="37"/>
      <c r="TJ39" s="37"/>
      <c r="TK39" s="37"/>
      <c r="TL39" s="37"/>
      <c r="TM39" s="37"/>
      <c r="TN39" s="37"/>
      <c r="TO39" s="37"/>
      <c r="TP39" s="37"/>
      <c r="TQ39" s="37"/>
      <c r="TR39" s="37"/>
      <c r="TS39" s="37"/>
      <c r="TT39" s="37"/>
      <c r="TU39" s="37"/>
      <c r="TV39" s="37"/>
      <c r="TW39" s="37"/>
      <c r="TX39" s="37"/>
      <c r="TY39" s="37"/>
      <c r="TZ39" s="37"/>
      <c r="UA39" s="33"/>
      <c r="UB39" s="20"/>
      <c r="UC39" s="20"/>
      <c r="UD39" s="36"/>
      <c r="UE39" s="37"/>
      <c r="UF39" s="37"/>
      <c r="UG39" s="37"/>
      <c r="UH39" s="37"/>
      <c r="UI39" s="37"/>
      <c r="UJ39" s="37"/>
      <c r="UK39" s="37"/>
      <c r="UL39" s="37"/>
      <c r="UM39" s="37"/>
      <c r="UN39" s="37"/>
      <c r="UO39" s="37"/>
      <c r="UP39" s="37"/>
      <c r="UQ39" s="37"/>
      <c r="UR39" s="37"/>
      <c r="US39" s="37"/>
      <c r="UT39" s="37"/>
      <c r="UU39" s="37"/>
      <c r="UV39" s="37"/>
      <c r="UW39" s="33"/>
      <c r="UX39" s="20"/>
      <c r="UY39" s="20"/>
      <c r="UZ39" s="36"/>
      <c r="VA39" s="37"/>
      <c r="VB39" s="37"/>
      <c r="VC39" s="37"/>
      <c r="VD39" s="37"/>
      <c r="VE39" s="37"/>
      <c r="VF39" s="37"/>
      <c r="VG39" s="37"/>
      <c r="VH39" s="37"/>
      <c r="VI39" s="37"/>
      <c r="VJ39" s="37"/>
      <c r="VK39" s="37"/>
      <c r="VL39" s="37"/>
      <c r="VM39" s="37"/>
      <c r="VN39" s="37"/>
      <c r="VO39" s="37"/>
      <c r="VP39" s="37"/>
      <c r="VQ39" s="37"/>
      <c r="VR39" s="37"/>
      <c r="VS39" s="33"/>
      <c r="VT39" s="20"/>
      <c r="VU39" s="20"/>
      <c r="VV39" s="36"/>
      <c r="VW39" s="37"/>
      <c r="VX39" s="37"/>
      <c r="VY39" s="37"/>
      <c r="VZ39" s="37"/>
      <c r="WA39" s="37"/>
      <c r="WB39" s="37"/>
      <c r="WC39" s="37"/>
      <c r="WD39" s="37"/>
      <c r="WE39" s="37"/>
      <c r="WF39" s="37"/>
      <c r="WG39" s="37"/>
      <c r="WH39" s="37"/>
      <c r="WI39" s="37"/>
      <c r="WJ39" s="37"/>
      <c r="WK39" s="37"/>
      <c r="WL39" s="37"/>
      <c r="WM39" s="37"/>
      <c r="WN39" s="37"/>
      <c r="WO39" s="33"/>
      <c r="WP39" s="20"/>
      <c r="WQ39" s="20"/>
      <c r="WR39" s="36"/>
      <c r="WS39" s="37"/>
      <c r="WT39" s="37"/>
      <c r="WU39" s="37"/>
      <c r="WV39" s="37"/>
      <c r="WW39" s="37"/>
      <c r="WX39" s="37"/>
      <c r="WY39" s="37"/>
      <c r="WZ39" s="37"/>
      <c r="XA39" s="37"/>
      <c r="XB39" s="37"/>
      <c r="XC39" s="37"/>
      <c r="XD39" s="37"/>
      <c r="XE39" s="37"/>
      <c r="XF39" s="37"/>
      <c r="XG39" s="37"/>
      <c r="XH39" s="37"/>
      <c r="XI39" s="37"/>
      <c r="XJ39" s="37"/>
      <c r="XK39" s="33"/>
      <c r="XL39" s="20"/>
      <c r="XM39" s="20"/>
      <c r="XN39" s="36"/>
      <c r="XO39" s="37"/>
      <c r="XP39" s="37"/>
      <c r="XQ39" s="37"/>
      <c r="XR39" s="37"/>
      <c r="XS39" s="37"/>
      <c r="XT39" s="37"/>
      <c r="XU39" s="37"/>
      <c r="XV39" s="37"/>
      <c r="XW39" s="37"/>
      <c r="XX39" s="37"/>
      <c r="XY39" s="37"/>
      <c r="XZ39" s="37"/>
      <c r="YA39" s="37"/>
      <c r="YB39" s="37"/>
      <c r="YC39" s="37"/>
      <c r="YD39" s="37"/>
      <c r="YE39" s="37"/>
      <c r="YF39" s="37"/>
      <c r="YG39" s="33"/>
      <c r="YH39" s="20"/>
      <c r="YI39" s="20"/>
      <c r="YJ39" s="36"/>
      <c r="YK39" s="37"/>
      <c r="YL39" s="37"/>
      <c r="YM39" s="37"/>
      <c r="YN39" s="37"/>
      <c r="YO39" s="37"/>
      <c r="YP39" s="37"/>
      <c r="YQ39" s="37"/>
      <c r="YR39" s="37"/>
      <c r="YS39" s="37"/>
      <c r="YT39" s="37"/>
      <c r="YU39" s="37"/>
      <c r="YV39" s="37"/>
      <c r="YW39" s="37"/>
      <c r="YX39" s="37"/>
      <c r="YY39" s="37"/>
      <c r="YZ39" s="37"/>
      <c r="ZA39" s="37"/>
      <c r="ZB39" s="37"/>
      <c r="ZC39" s="33"/>
      <c r="ZD39" s="20"/>
      <c r="ZE39" s="20"/>
      <c r="ZF39" s="36"/>
      <c r="ZG39" s="37"/>
      <c r="ZH39" s="37"/>
      <c r="ZI39" s="37"/>
      <c r="ZJ39" s="37"/>
      <c r="ZK39" s="37"/>
      <c r="ZL39" s="37"/>
      <c r="ZM39" s="37"/>
      <c r="ZN39" s="37"/>
      <c r="ZO39" s="37"/>
      <c r="ZP39" s="37"/>
      <c r="ZQ39" s="37"/>
      <c r="ZR39" s="37"/>
      <c r="ZS39" s="37"/>
      <c r="ZT39" s="37"/>
      <c r="ZU39" s="37"/>
      <c r="ZV39" s="37"/>
      <c r="ZW39" s="37"/>
      <c r="ZX39" s="37"/>
      <c r="ZY39" s="33"/>
      <c r="ZZ39" s="20"/>
      <c r="AAA39" s="20"/>
      <c r="AAB39" s="36"/>
      <c r="AAC39" s="37"/>
      <c r="AAD39" s="37"/>
      <c r="AAE39" s="37"/>
      <c r="AAF39" s="37"/>
      <c r="AAG39" s="37"/>
      <c r="AAH39" s="37"/>
      <c r="AAI39" s="37"/>
      <c r="AAJ39" s="37"/>
      <c r="AAK39" s="37"/>
      <c r="AAL39" s="37"/>
      <c r="AAM39" s="37"/>
      <c r="AAN39" s="37"/>
      <c r="AAO39" s="37"/>
      <c r="AAP39" s="37"/>
      <c r="AAQ39" s="37"/>
      <c r="AAR39" s="37"/>
      <c r="AAS39" s="37"/>
      <c r="AAT39" s="37"/>
      <c r="AAU39" s="33"/>
      <c r="AAV39" s="20"/>
      <c r="AAW39" s="20"/>
      <c r="AAX39" s="36"/>
      <c r="AAY39" s="37"/>
      <c r="AAZ39" s="37"/>
      <c r="ABA39" s="37"/>
      <c r="ABB39" s="37"/>
      <c r="ABC39" s="37"/>
      <c r="ABD39" s="37"/>
      <c r="ABE39" s="37"/>
      <c r="ABF39" s="37"/>
      <c r="ABG39" s="37"/>
      <c r="ABH39" s="37"/>
      <c r="ABI39" s="37"/>
      <c r="ABJ39" s="37"/>
      <c r="ABK39" s="37"/>
      <c r="ABL39" s="37"/>
      <c r="ABM39" s="37"/>
      <c r="ABN39" s="37"/>
      <c r="ABO39" s="37"/>
      <c r="ABP39" s="37"/>
      <c r="ABQ39" s="33"/>
      <c r="ABR39" s="20"/>
      <c r="ABS39" s="20"/>
      <c r="ABT39" s="36"/>
      <c r="ABU39" s="37"/>
      <c r="ABV39" s="37"/>
      <c r="ABW39" s="37"/>
      <c r="ABX39" s="37"/>
      <c r="ABY39" s="37"/>
      <c r="ABZ39" s="37"/>
      <c r="ACA39" s="37"/>
      <c r="ACB39" s="37"/>
      <c r="ACC39" s="37"/>
      <c r="ACD39" s="37"/>
      <c r="ACE39" s="37"/>
      <c r="ACF39" s="37"/>
      <c r="ACG39" s="37"/>
      <c r="ACH39" s="37"/>
      <c r="ACI39" s="37"/>
      <c r="ACJ39" s="37"/>
      <c r="ACK39" s="37"/>
      <c r="ACL39" s="37"/>
      <c r="ACM39" s="33"/>
      <c r="ACN39" s="20"/>
      <c r="ACO39" s="20"/>
      <c r="ACP39" s="36"/>
      <c r="ACQ39" s="37"/>
      <c r="ACR39" s="37"/>
      <c r="ACS39" s="37"/>
      <c r="ACT39" s="37"/>
      <c r="ACU39" s="37"/>
      <c r="ACV39" s="37"/>
      <c r="ACW39" s="37"/>
      <c r="ACX39" s="37"/>
      <c r="ACY39" s="37"/>
      <c r="ACZ39" s="37"/>
      <c r="ADA39" s="37"/>
      <c r="ADB39" s="37"/>
      <c r="ADC39" s="37"/>
      <c r="ADD39" s="37"/>
      <c r="ADE39" s="37"/>
      <c r="ADF39" s="37"/>
      <c r="ADG39" s="37"/>
      <c r="ADH39" s="37"/>
      <c r="ADI39" s="33"/>
      <c r="ADJ39" s="20"/>
      <c r="ADK39" s="20"/>
      <c r="ADL39" s="36"/>
      <c r="ADM39" s="37"/>
      <c r="ADN39" s="37"/>
      <c r="ADO39" s="37"/>
      <c r="ADP39" s="37"/>
      <c r="ADQ39" s="37"/>
      <c r="ADR39" s="37"/>
      <c r="ADS39" s="37"/>
      <c r="ADT39" s="37"/>
      <c r="ADU39" s="37"/>
      <c r="ADV39" s="37"/>
      <c r="ADW39" s="37"/>
      <c r="ADX39" s="37"/>
      <c r="ADY39" s="37"/>
      <c r="ADZ39" s="37"/>
      <c r="AEA39" s="37"/>
      <c r="AEB39" s="37"/>
      <c r="AEC39" s="37"/>
      <c r="AED39" s="37"/>
      <c r="AEE39" s="33"/>
      <c r="AEF39" s="20"/>
      <c r="AEG39" s="20"/>
      <c r="AEH39" s="36"/>
      <c r="AEI39" s="37"/>
      <c r="AEJ39" s="37"/>
      <c r="AEK39" s="37"/>
      <c r="AEL39" s="37"/>
      <c r="AEM39" s="37"/>
      <c r="AEN39" s="37"/>
      <c r="AEO39" s="37"/>
      <c r="AEP39" s="37"/>
      <c r="AEQ39" s="37"/>
      <c r="AER39" s="37"/>
      <c r="AES39" s="37"/>
      <c r="AET39" s="37"/>
      <c r="AEU39" s="37"/>
      <c r="AEV39" s="37"/>
      <c r="AEW39" s="37"/>
      <c r="AEX39" s="37"/>
      <c r="AEY39" s="37"/>
      <c r="AEZ39" s="37"/>
      <c r="AFA39" s="33"/>
      <c r="AFB39" s="20"/>
      <c r="AFC39" s="20"/>
      <c r="AFD39" s="36"/>
      <c r="AFE39" s="37"/>
      <c r="AFF39" s="37"/>
      <c r="AFG39" s="37"/>
      <c r="AFH39" s="37"/>
      <c r="AFI39" s="37"/>
      <c r="AFJ39" s="37"/>
      <c r="AFK39" s="37"/>
      <c r="AFL39" s="37"/>
      <c r="AFM39" s="37"/>
      <c r="AFN39" s="37"/>
      <c r="AFO39" s="37"/>
      <c r="AFP39" s="37"/>
      <c r="AFQ39" s="37"/>
      <c r="AFR39" s="37"/>
      <c r="AFS39" s="37"/>
      <c r="AFT39" s="37"/>
      <c r="AFU39" s="37"/>
      <c r="AFV39" s="37"/>
      <c r="AFW39" s="33"/>
      <c r="AFX39" s="20"/>
      <c r="AFY39" s="20"/>
      <c r="AFZ39" s="36"/>
      <c r="AGA39" s="37"/>
      <c r="AGB39" s="37"/>
      <c r="AGC39" s="37"/>
      <c r="AGD39" s="37"/>
      <c r="AGE39" s="37"/>
      <c r="AGF39" s="37"/>
      <c r="AGG39" s="37"/>
      <c r="AGH39" s="37"/>
      <c r="AGI39" s="37"/>
      <c r="AGJ39" s="37"/>
      <c r="AGK39" s="37"/>
      <c r="AGL39" s="37"/>
      <c r="AGM39" s="37"/>
      <c r="AGN39" s="37"/>
      <c r="AGO39" s="37"/>
      <c r="AGP39" s="37"/>
      <c r="AGQ39" s="37"/>
      <c r="AGR39" s="37"/>
      <c r="AGS39" s="33"/>
      <c r="AGT39" s="20"/>
      <c r="AGU39" s="20"/>
      <c r="AGV39" s="36"/>
      <c r="AGW39" s="37"/>
      <c r="AGX39" s="37"/>
      <c r="AGY39" s="37"/>
      <c r="AGZ39" s="37"/>
      <c r="AHA39" s="37"/>
      <c r="AHB39" s="37"/>
      <c r="AHC39" s="37"/>
      <c r="AHD39" s="37"/>
      <c r="AHE39" s="37"/>
      <c r="AHF39" s="37"/>
      <c r="AHG39" s="37"/>
      <c r="AHH39" s="37"/>
      <c r="AHI39" s="37"/>
      <c r="AHJ39" s="37"/>
      <c r="AHK39" s="37"/>
      <c r="AHL39" s="37"/>
      <c r="AHM39" s="37"/>
      <c r="AHN39" s="37"/>
      <c r="AHO39" s="33"/>
      <c r="AHP39" s="20"/>
      <c r="AHQ39" s="20"/>
      <c r="AHR39" s="36"/>
      <c r="AHS39" s="37"/>
      <c r="AHT39" s="37"/>
      <c r="AHU39" s="37"/>
      <c r="AHV39" s="37"/>
      <c r="AHW39" s="37"/>
      <c r="AHX39" s="37"/>
      <c r="AHY39" s="37"/>
      <c r="AHZ39" s="37"/>
      <c r="AIA39" s="37"/>
      <c r="AIB39" s="37"/>
      <c r="AIC39" s="37"/>
      <c r="AID39" s="37"/>
      <c r="AIE39" s="37"/>
      <c r="AIF39" s="37"/>
      <c r="AIG39" s="37"/>
      <c r="AIH39" s="37"/>
      <c r="AII39" s="37"/>
      <c r="AIJ39" s="37"/>
      <c r="AIK39" s="33"/>
      <c r="AIL39" s="20"/>
      <c r="AIM39" s="20"/>
      <c r="AIN39" s="36"/>
      <c r="AIO39" s="37"/>
      <c r="AIP39" s="37"/>
      <c r="AIQ39" s="37"/>
      <c r="AIR39" s="37"/>
      <c r="AIS39" s="37"/>
      <c r="AIT39" s="37"/>
      <c r="AIU39" s="37"/>
      <c r="AIV39" s="37"/>
      <c r="AIW39" s="37"/>
      <c r="AIX39" s="37"/>
      <c r="AIY39" s="37"/>
      <c r="AIZ39" s="37"/>
      <c r="AJA39" s="37"/>
      <c r="AJB39" s="37"/>
      <c r="AJC39" s="37"/>
      <c r="AJD39" s="37"/>
      <c r="AJE39" s="37"/>
      <c r="AJF39" s="37"/>
      <c r="AJG39" s="33"/>
      <c r="AJH39" s="20"/>
      <c r="AJI39" s="20"/>
      <c r="AJJ39" s="36"/>
      <c r="AJK39" s="37"/>
      <c r="AJL39" s="37"/>
      <c r="AJM39" s="37"/>
      <c r="AJN39" s="37"/>
      <c r="AJO39" s="37"/>
      <c r="AJP39" s="37"/>
      <c r="AJQ39" s="37"/>
      <c r="AJR39" s="37"/>
      <c r="AJS39" s="37"/>
      <c r="AJT39" s="37"/>
      <c r="AJU39" s="37"/>
      <c r="AJV39" s="37"/>
      <c r="AJW39" s="37"/>
      <c r="AJX39" s="37"/>
      <c r="AJY39" s="37"/>
      <c r="AJZ39" s="37"/>
      <c r="AKA39" s="37"/>
      <c r="AKB39" s="37"/>
      <c r="AKC39" s="33"/>
      <c r="AKD39" s="20"/>
      <c r="AKE39" s="20"/>
      <c r="AKF39" s="36"/>
      <c r="AKG39" s="37"/>
      <c r="AKH39" s="37"/>
      <c r="AKI39" s="37"/>
      <c r="AKJ39" s="37"/>
      <c r="AKK39" s="37"/>
      <c r="AKL39" s="37"/>
      <c r="AKM39" s="37"/>
      <c r="AKN39" s="37"/>
      <c r="AKO39" s="37"/>
      <c r="AKP39" s="37"/>
      <c r="AKQ39" s="37"/>
      <c r="AKR39" s="37"/>
      <c r="AKS39" s="37"/>
      <c r="AKT39" s="37"/>
      <c r="AKU39" s="37"/>
      <c r="AKV39" s="37"/>
      <c r="AKW39" s="37"/>
      <c r="AKX39" s="37"/>
      <c r="AKY39" s="33"/>
      <c r="AKZ39" s="20"/>
      <c r="ALA39" s="20"/>
      <c r="ALB39" s="36"/>
      <c r="ALC39" s="37"/>
      <c r="ALD39" s="37"/>
      <c r="ALE39" s="37"/>
      <c r="ALF39" s="37"/>
      <c r="ALG39" s="37"/>
      <c r="ALH39" s="37"/>
      <c r="ALI39" s="37"/>
      <c r="ALJ39" s="37"/>
      <c r="ALK39" s="37"/>
      <c r="ALL39" s="37"/>
      <c r="ALM39" s="37"/>
      <c r="ALN39" s="37"/>
      <c r="ALO39" s="37"/>
      <c r="ALP39" s="37"/>
      <c r="ALQ39" s="37"/>
      <c r="ALR39" s="37"/>
      <c r="ALS39" s="37"/>
      <c r="ALT39" s="37"/>
      <c r="ALU39" s="33"/>
      <c r="ALV39" s="20"/>
      <c r="ALW39" s="20"/>
      <c r="ALX39" s="36"/>
      <c r="ALY39" s="37"/>
      <c r="ALZ39" s="37"/>
      <c r="AMA39" s="37"/>
      <c r="AMB39" s="37"/>
      <c r="AMC39" s="37"/>
      <c r="AMD39" s="37"/>
      <c r="AME39" s="37"/>
      <c r="AMF39" s="37"/>
      <c r="AMG39" s="37"/>
      <c r="AMH39" s="37"/>
      <c r="AMI39" s="37"/>
      <c r="AMJ39" s="37"/>
      <c r="AMK39" s="37"/>
      <c r="AML39" s="37"/>
      <c r="AMM39" s="37"/>
      <c r="AMN39" s="37"/>
      <c r="AMO39" s="37"/>
      <c r="AMP39" s="37"/>
      <c r="AMQ39" s="33"/>
      <c r="AMR39" s="20"/>
      <c r="AMS39" s="20"/>
      <c r="AMT39" s="36"/>
      <c r="AMU39" s="37"/>
      <c r="AMV39" s="37"/>
      <c r="AMW39" s="37"/>
      <c r="AMX39" s="37"/>
      <c r="AMY39" s="37"/>
      <c r="AMZ39" s="37"/>
      <c r="ANA39" s="37"/>
      <c r="ANB39" s="37"/>
      <c r="ANC39" s="37"/>
      <c r="AND39" s="37"/>
      <c r="ANE39" s="37"/>
      <c r="ANF39" s="37"/>
      <c r="ANG39" s="37"/>
      <c r="ANH39" s="37"/>
      <c r="ANI39" s="37"/>
      <c r="ANJ39" s="37"/>
      <c r="ANK39" s="37"/>
      <c r="ANL39" s="37"/>
      <c r="ANM39" s="33"/>
      <c r="ANN39" s="20"/>
      <c r="ANO39" s="20"/>
      <c r="ANP39" s="36"/>
      <c r="ANQ39" s="37"/>
      <c r="ANR39" s="37"/>
      <c r="ANS39" s="37"/>
      <c r="ANT39" s="37"/>
      <c r="ANU39" s="37"/>
      <c r="ANV39" s="37"/>
      <c r="ANW39" s="37"/>
      <c r="ANX39" s="37"/>
      <c r="ANY39" s="37"/>
      <c r="ANZ39" s="37"/>
      <c r="AOA39" s="37"/>
      <c r="AOB39" s="37"/>
      <c r="AOC39" s="37"/>
      <c r="AOD39" s="37"/>
      <c r="AOE39" s="37"/>
      <c r="AOF39" s="37"/>
      <c r="AOG39" s="37"/>
      <c r="AOH39" s="37"/>
      <c r="AOI39" s="33"/>
      <c r="AOJ39" s="20"/>
      <c r="AOK39" s="20"/>
      <c r="AOL39" s="36"/>
      <c r="AOM39" s="37"/>
      <c r="AON39" s="37"/>
      <c r="AOO39" s="37"/>
      <c r="AOP39" s="37"/>
      <c r="AOQ39" s="37"/>
      <c r="AOR39" s="37"/>
      <c r="AOS39" s="37"/>
      <c r="AOT39" s="37"/>
      <c r="AOU39" s="37"/>
      <c r="AOV39" s="37"/>
      <c r="AOW39" s="37"/>
      <c r="AOX39" s="37"/>
      <c r="AOY39" s="37"/>
      <c r="AOZ39" s="37"/>
      <c r="APA39" s="37"/>
      <c r="APB39" s="37"/>
      <c r="APC39" s="37"/>
      <c r="APD39" s="37"/>
      <c r="APE39" s="33"/>
      <c r="APF39" s="20"/>
      <c r="APG39" s="20"/>
      <c r="APH39" s="36"/>
      <c r="API39" s="37"/>
      <c r="APJ39" s="37"/>
      <c r="APK39" s="37"/>
      <c r="APL39" s="37"/>
      <c r="APM39" s="37"/>
      <c r="APN39" s="37"/>
      <c r="APO39" s="37"/>
      <c r="APP39" s="37"/>
      <c r="APQ39" s="37"/>
      <c r="APR39" s="37"/>
      <c r="APS39" s="37"/>
      <c r="APT39" s="37"/>
      <c r="APU39" s="37"/>
      <c r="APV39" s="37"/>
      <c r="APW39" s="37"/>
      <c r="APX39" s="37"/>
      <c r="APY39" s="37"/>
      <c r="APZ39" s="37"/>
      <c r="AQA39" s="33"/>
      <c r="AQB39" s="20"/>
      <c r="AQC39" s="20"/>
      <c r="AQD39" s="36"/>
      <c r="AQE39" s="37"/>
      <c r="AQF39" s="37"/>
      <c r="AQG39" s="37"/>
      <c r="AQH39" s="37"/>
      <c r="AQI39" s="37"/>
      <c r="AQJ39" s="37"/>
      <c r="AQK39" s="37"/>
      <c r="AQL39" s="37"/>
      <c r="AQM39" s="37"/>
      <c r="AQN39" s="37"/>
      <c r="AQO39" s="37"/>
      <c r="AQP39" s="37"/>
      <c r="AQQ39" s="37"/>
      <c r="AQR39" s="37"/>
      <c r="AQS39" s="37"/>
      <c r="AQT39" s="37"/>
      <c r="AQU39" s="37"/>
      <c r="AQV39" s="37"/>
      <c r="AQW39" s="33"/>
      <c r="AQX39" s="20"/>
      <c r="AQY39" s="20"/>
      <c r="AQZ39" s="36"/>
      <c r="ARA39" s="37"/>
      <c r="ARB39" s="37"/>
      <c r="ARC39" s="37"/>
      <c r="ARD39" s="37"/>
      <c r="ARE39" s="37"/>
      <c r="ARF39" s="37"/>
      <c r="ARG39" s="37"/>
      <c r="ARH39" s="37"/>
      <c r="ARI39" s="37"/>
      <c r="ARJ39" s="37"/>
      <c r="ARK39" s="37"/>
      <c r="ARL39" s="37"/>
      <c r="ARM39" s="37"/>
      <c r="ARN39" s="37"/>
      <c r="ARO39" s="37"/>
      <c r="ARP39" s="37"/>
      <c r="ARQ39" s="37"/>
      <c r="ARR39" s="37"/>
      <c r="ARS39" s="33"/>
      <c r="ART39" s="20"/>
      <c r="ARU39" s="20"/>
      <c r="ARV39" s="36"/>
      <c r="ARW39" s="37"/>
      <c r="ARX39" s="37"/>
      <c r="ARY39" s="37"/>
      <c r="ARZ39" s="37"/>
      <c r="ASA39" s="37"/>
      <c r="ASB39" s="37"/>
      <c r="ASC39" s="37"/>
      <c r="ASD39" s="37"/>
      <c r="ASE39" s="37"/>
      <c r="ASF39" s="37"/>
      <c r="ASG39" s="37"/>
      <c r="ASH39" s="37"/>
      <c r="ASI39" s="37"/>
      <c r="ASJ39" s="37"/>
      <c r="ASK39" s="37"/>
      <c r="ASL39" s="37"/>
      <c r="ASM39" s="37"/>
      <c r="ASN39" s="37"/>
      <c r="ASO39" s="33"/>
      <c r="ASP39" s="20"/>
      <c r="ASQ39" s="20"/>
      <c r="ASR39" s="36"/>
      <c r="ASS39" s="37"/>
      <c r="AST39" s="37"/>
      <c r="ASU39" s="37"/>
      <c r="ASV39" s="37"/>
      <c r="ASW39" s="37"/>
      <c r="ASX39" s="37"/>
      <c r="ASY39" s="37"/>
      <c r="ASZ39" s="37"/>
      <c r="ATA39" s="37"/>
      <c r="ATB39" s="37"/>
      <c r="ATC39" s="37"/>
      <c r="ATD39" s="37"/>
      <c r="ATE39" s="37"/>
      <c r="ATF39" s="37"/>
      <c r="ATG39" s="37"/>
      <c r="ATH39" s="37"/>
      <c r="ATI39" s="37"/>
      <c r="ATJ39" s="37"/>
      <c r="ATK39" s="33"/>
      <c r="ATL39" s="20"/>
      <c r="ATM39" s="20"/>
      <c r="ATN39" s="36"/>
      <c r="ATO39" s="37"/>
      <c r="ATP39" s="37"/>
      <c r="ATQ39" s="37"/>
      <c r="ATR39" s="37"/>
      <c r="ATS39" s="37"/>
      <c r="ATT39" s="37"/>
      <c r="ATU39" s="37"/>
      <c r="ATV39" s="37"/>
      <c r="ATW39" s="37"/>
      <c r="ATX39" s="37"/>
      <c r="ATY39" s="37"/>
      <c r="ATZ39" s="37"/>
      <c r="AUA39" s="37"/>
      <c r="AUB39" s="37"/>
      <c r="AUC39" s="37"/>
      <c r="AUD39" s="37"/>
      <c r="AUE39" s="37"/>
      <c r="AUF39" s="37"/>
      <c r="AUG39" s="33"/>
      <c r="AUH39" s="20"/>
      <c r="AUI39" s="20"/>
      <c r="AUJ39" s="36"/>
      <c r="AUK39" s="37"/>
      <c r="AUL39" s="37"/>
      <c r="AUM39" s="37"/>
      <c r="AUN39" s="37"/>
      <c r="AUO39" s="37"/>
      <c r="AUP39" s="37"/>
      <c r="AUQ39" s="37"/>
      <c r="AUR39" s="37"/>
      <c r="AUS39" s="37"/>
      <c r="AUT39" s="37"/>
      <c r="AUU39" s="37"/>
      <c r="AUV39" s="37"/>
      <c r="AUW39" s="37"/>
      <c r="AUX39" s="37"/>
      <c r="AUY39" s="37"/>
      <c r="AUZ39" s="37"/>
      <c r="AVA39" s="37"/>
      <c r="AVB39" s="37"/>
      <c r="AVC39" s="33"/>
      <c r="AVD39" s="20"/>
      <c r="AVE39" s="20"/>
      <c r="AVF39" s="36"/>
      <c r="AVG39" s="37"/>
      <c r="AVH39" s="37"/>
      <c r="AVI39" s="37"/>
      <c r="AVJ39" s="37"/>
      <c r="AVK39" s="37"/>
      <c r="AVL39" s="37"/>
      <c r="AVM39" s="37"/>
      <c r="AVN39" s="37"/>
      <c r="AVO39" s="37"/>
      <c r="AVP39" s="37"/>
      <c r="AVQ39" s="37"/>
      <c r="AVR39" s="37"/>
      <c r="AVS39" s="37"/>
      <c r="AVT39" s="37"/>
      <c r="AVU39" s="37"/>
      <c r="AVV39" s="37"/>
      <c r="AVW39" s="37"/>
      <c r="AVX39" s="37"/>
      <c r="AVY39" s="33"/>
      <c r="AVZ39" s="20"/>
      <c r="AWA39" s="20"/>
      <c r="AWB39" s="36"/>
      <c r="AWC39" s="37"/>
      <c r="AWD39" s="37"/>
      <c r="AWE39" s="37"/>
      <c r="AWF39" s="37"/>
      <c r="AWG39" s="37"/>
      <c r="AWH39" s="37"/>
      <c r="AWI39" s="37"/>
      <c r="AWJ39" s="37"/>
      <c r="AWK39" s="37"/>
      <c r="AWL39" s="37"/>
      <c r="AWM39" s="37"/>
      <c r="AWN39" s="37"/>
      <c r="AWO39" s="37"/>
      <c r="AWP39" s="37"/>
      <c r="AWQ39" s="37"/>
      <c r="AWR39" s="37"/>
      <c r="AWS39" s="37"/>
      <c r="AWT39" s="37"/>
      <c r="AWU39" s="33"/>
      <c r="AWV39" s="20"/>
      <c r="AWW39" s="20"/>
      <c r="AWX39" s="36"/>
      <c r="AWY39" s="37"/>
      <c r="AWZ39" s="37"/>
      <c r="AXA39" s="37"/>
      <c r="AXB39" s="37"/>
      <c r="AXC39" s="37"/>
      <c r="AXD39" s="37"/>
      <c r="AXE39" s="37"/>
      <c r="AXF39" s="37"/>
      <c r="AXG39" s="37"/>
      <c r="AXH39" s="37"/>
      <c r="AXI39" s="37"/>
      <c r="AXJ39" s="37"/>
      <c r="AXK39" s="37"/>
      <c r="AXL39" s="37"/>
      <c r="AXM39" s="37"/>
      <c r="AXN39" s="37"/>
      <c r="AXO39" s="37"/>
      <c r="AXP39" s="37"/>
      <c r="AXQ39" s="33"/>
      <c r="AXR39" s="20"/>
      <c r="AXS39" s="20"/>
      <c r="AXT39" s="36"/>
      <c r="AXU39" s="37"/>
      <c r="AXV39" s="37"/>
      <c r="AXW39" s="37"/>
      <c r="AXX39" s="37"/>
      <c r="AXY39" s="37"/>
      <c r="AXZ39" s="37"/>
      <c r="AYA39" s="37"/>
      <c r="AYB39" s="37"/>
      <c r="AYC39" s="37"/>
      <c r="AYD39" s="37"/>
      <c r="AYE39" s="37"/>
      <c r="AYF39" s="37"/>
      <c r="AYG39" s="37"/>
      <c r="AYH39" s="37"/>
      <c r="AYI39" s="37"/>
      <c r="AYJ39" s="37"/>
      <c r="AYK39" s="37"/>
      <c r="AYL39" s="37"/>
      <c r="AYM39" s="33"/>
      <c r="AYN39" s="20"/>
      <c r="AYO39" s="20"/>
      <c r="AYP39" s="36"/>
      <c r="AYQ39" s="37"/>
      <c r="AYR39" s="37"/>
      <c r="AYS39" s="37"/>
      <c r="AYT39" s="37"/>
      <c r="AYU39" s="37"/>
      <c r="AYV39" s="37"/>
      <c r="AYW39" s="37"/>
      <c r="AYX39" s="37"/>
      <c r="AYY39" s="37"/>
      <c r="AYZ39" s="37"/>
      <c r="AZA39" s="37"/>
      <c r="AZB39" s="37"/>
      <c r="AZC39" s="37"/>
      <c r="AZD39" s="37"/>
      <c r="AZE39" s="37"/>
      <c r="AZF39" s="37"/>
      <c r="AZG39" s="37"/>
      <c r="AZH39" s="37"/>
      <c r="AZI39" s="33"/>
      <c r="AZJ39" s="20"/>
      <c r="AZK39" s="20"/>
      <c r="AZL39" s="36"/>
      <c r="AZM39" s="37"/>
      <c r="AZN39" s="37"/>
      <c r="AZO39" s="37"/>
      <c r="AZP39" s="37"/>
      <c r="AZQ39" s="37"/>
      <c r="AZR39" s="37"/>
      <c r="AZS39" s="37"/>
      <c r="AZT39" s="37"/>
      <c r="AZU39" s="37"/>
      <c r="AZV39" s="37"/>
      <c r="AZW39" s="37"/>
      <c r="AZX39" s="37"/>
      <c r="AZY39" s="37"/>
      <c r="AZZ39" s="37"/>
      <c r="BAA39" s="37"/>
      <c r="BAB39" s="37"/>
      <c r="BAC39" s="37"/>
      <c r="BAD39" s="37"/>
      <c r="BAE39" s="33"/>
      <c r="BAF39" s="20"/>
      <c r="BAG39" s="20"/>
      <c r="BAH39" s="36"/>
      <c r="BAI39" s="37"/>
      <c r="BAJ39" s="37"/>
      <c r="BAK39" s="37"/>
      <c r="BAL39" s="37"/>
      <c r="BAM39" s="37"/>
      <c r="BAN39" s="37"/>
      <c r="BAO39" s="37"/>
      <c r="BAP39" s="37"/>
      <c r="BAQ39" s="37"/>
      <c r="BAR39" s="37"/>
      <c r="BAS39" s="37"/>
      <c r="BAT39" s="37"/>
      <c r="BAU39" s="37"/>
      <c r="BAV39" s="37"/>
      <c r="BAW39" s="37"/>
      <c r="BAX39" s="37"/>
      <c r="BAY39" s="37"/>
      <c r="BAZ39" s="37"/>
      <c r="BBA39" s="33"/>
      <c r="BBB39" s="20"/>
      <c r="BBC39" s="20"/>
      <c r="BBD39" s="36"/>
      <c r="BBE39" s="37"/>
      <c r="BBF39" s="37"/>
      <c r="BBG39" s="37"/>
      <c r="BBH39" s="37"/>
      <c r="BBI39" s="37"/>
      <c r="BBJ39" s="37"/>
      <c r="BBK39" s="37"/>
      <c r="BBL39" s="37"/>
      <c r="BBM39" s="37"/>
      <c r="BBN39" s="37"/>
      <c r="BBO39" s="37"/>
      <c r="BBP39" s="37"/>
      <c r="BBQ39" s="37"/>
      <c r="BBR39" s="37"/>
      <c r="BBS39" s="37"/>
      <c r="BBT39" s="37"/>
      <c r="BBU39" s="37"/>
      <c r="BBV39" s="37"/>
      <c r="BBW39" s="33"/>
      <c r="BBX39" s="20"/>
      <c r="BBY39" s="20"/>
      <c r="BBZ39" s="36"/>
      <c r="BCA39" s="37"/>
      <c r="BCB39" s="37"/>
      <c r="BCC39" s="37"/>
      <c r="BCD39" s="37"/>
      <c r="BCE39" s="37"/>
      <c r="BCF39" s="37"/>
      <c r="BCG39" s="37"/>
      <c r="BCH39" s="37"/>
      <c r="BCI39" s="37"/>
      <c r="BCJ39" s="37"/>
      <c r="BCK39" s="37"/>
      <c r="BCL39" s="37"/>
      <c r="BCM39" s="37"/>
      <c r="BCN39" s="37"/>
      <c r="BCO39" s="37"/>
      <c r="BCP39" s="37"/>
      <c r="BCQ39" s="37"/>
      <c r="BCR39" s="37"/>
      <c r="BCS39" s="33"/>
      <c r="BCT39" s="20"/>
      <c r="BCU39" s="20"/>
      <c r="BCV39" s="36"/>
      <c r="BCW39" s="37"/>
      <c r="BCX39" s="37"/>
      <c r="BCY39" s="37"/>
      <c r="BCZ39" s="37"/>
      <c r="BDA39" s="37"/>
      <c r="BDB39" s="37"/>
      <c r="BDC39" s="37"/>
      <c r="BDD39" s="37"/>
      <c r="BDE39" s="37"/>
      <c r="BDF39" s="37"/>
      <c r="BDG39" s="37"/>
      <c r="BDH39" s="37"/>
      <c r="BDI39" s="37"/>
      <c r="BDJ39" s="37"/>
      <c r="BDK39" s="37"/>
      <c r="BDL39" s="37"/>
      <c r="BDM39" s="37"/>
      <c r="BDN39" s="37"/>
      <c r="BDO39" s="33"/>
      <c r="BDP39" s="20"/>
      <c r="BDQ39" s="20"/>
      <c r="BDR39" s="36"/>
      <c r="BDS39" s="37"/>
      <c r="BDT39" s="37"/>
      <c r="BDU39" s="37"/>
      <c r="BDV39" s="37"/>
      <c r="BDW39" s="37"/>
      <c r="BDX39" s="37"/>
      <c r="BDY39" s="37"/>
      <c r="BDZ39" s="37"/>
      <c r="BEA39" s="37"/>
      <c r="BEB39" s="37"/>
      <c r="BEC39" s="37"/>
      <c r="BED39" s="37"/>
      <c r="BEE39" s="37"/>
      <c r="BEF39" s="37"/>
      <c r="BEG39" s="37"/>
      <c r="BEH39" s="37"/>
      <c r="BEI39" s="37"/>
      <c r="BEJ39" s="37"/>
      <c r="BEK39" s="33"/>
      <c r="BEL39" s="20"/>
      <c r="BEM39" s="20"/>
      <c r="BEN39" s="36"/>
      <c r="BEO39" s="37"/>
      <c r="BEP39" s="37"/>
      <c r="BEQ39" s="37"/>
      <c r="BER39" s="37"/>
      <c r="BES39" s="37"/>
      <c r="BET39" s="37"/>
      <c r="BEU39" s="37"/>
      <c r="BEV39" s="37"/>
      <c r="BEW39" s="37"/>
      <c r="BEX39" s="37"/>
      <c r="BEY39" s="37"/>
      <c r="BEZ39" s="37"/>
      <c r="BFA39" s="37"/>
      <c r="BFB39" s="37"/>
      <c r="BFC39" s="37"/>
      <c r="BFD39" s="37"/>
      <c r="BFE39" s="37"/>
      <c r="BFF39" s="37"/>
      <c r="BFG39" s="33"/>
      <c r="BFH39" s="20"/>
      <c r="BFI39" s="20"/>
      <c r="BFJ39" s="36"/>
      <c r="BFK39" s="37"/>
      <c r="BFL39" s="37"/>
      <c r="BFM39" s="37"/>
      <c r="BFN39" s="37"/>
      <c r="BFO39" s="37"/>
      <c r="BFP39" s="37"/>
      <c r="BFQ39" s="37"/>
      <c r="BFR39" s="37"/>
      <c r="BFS39" s="37"/>
      <c r="BFT39" s="37"/>
      <c r="BFU39" s="37"/>
      <c r="BFV39" s="37"/>
      <c r="BFW39" s="37"/>
      <c r="BFX39" s="37"/>
      <c r="BFY39" s="37"/>
      <c r="BFZ39" s="37"/>
      <c r="BGA39" s="37"/>
      <c r="BGB39" s="37"/>
      <c r="BGC39" s="33"/>
      <c r="BGD39" s="20"/>
      <c r="BGE39" s="20"/>
      <c r="BGF39" s="36"/>
      <c r="BGG39" s="37"/>
      <c r="BGH39" s="37"/>
      <c r="BGI39" s="37"/>
      <c r="BGJ39" s="37"/>
      <c r="BGK39" s="37"/>
      <c r="BGL39" s="37"/>
      <c r="BGM39" s="37"/>
      <c r="BGN39" s="37"/>
      <c r="BGO39" s="37"/>
      <c r="BGP39" s="37"/>
      <c r="BGQ39" s="37"/>
      <c r="BGR39" s="37"/>
      <c r="BGS39" s="37"/>
      <c r="BGT39" s="37"/>
      <c r="BGU39" s="37"/>
      <c r="BGV39" s="37"/>
      <c r="BGW39" s="37"/>
      <c r="BGX39" s="37"/>
      <c r="BGY39" s="33"/>
      <c r="BGZ39" s="20"/>
      <c r="BHA39" s="20"/>
      <c r="BHB39" s="36"/>
      <c r="BHC39" s="37"/>
      <c r="BHD39" s="37"/>
      <c r="BHE39" s="37"/>
      <c r="BHF39" s="37"/>
      <c r="BHG39" s="37"/>
      <c r="BHH39" s="37"/>
      <c r="BHI39" s="37"/>
      <c r="BHJ39" s="37"/>
      <c r="BHK39" s="37"/>
      <c r="BHL39" s="37"/>
      <c r="BHM39" s="37"/>
      <c r="BHN39" s="37"/>
      <c r="BHO39" s="37"/>
      <c r="BHP39" s="37"/>
      <c r="BHQ39" s="37"/>
      <c r="BHR39" s="37"/>
      <c r="BHS39" s="37"/>
      <c r="BHT39" s="37"/>
      <c r="BHU39" s="33"/>
      <c r="BHV39" s="20"/>
      <c r="BHW39" s="20"/>
      <c r="BHX39" s="36"/>
      <c r="BHY39" s="37"/>
      <c r="BHZ39" s="37"/>
      <c r="BIA39" s="37"/>
      <c r="BIB39" s="37"/>
      <c r="BIC39" s="37"/>
      <c r="BID39" s="37"/>
      <c r="BIE39" s="37"/>
      <c r="BIF39" s="37"/>
      <c r="BIG39" s="37"/>
      <c r="BIH39" s="37"/>
      <c r="BII39" s="37"/>
      <c r="BIJ39" s="37"/>
      <c r="BIK39" s="37"/>
      <c r="BIL39" s="37"/>
      <c r="BIM39" s="37"/>
      <c r="BIN39" s="37"/>
      <c r="BIO39" s="37"/>
      <c r="BIP39" s="37"/>
      <c r="BIQ39" s="33"/>
      <c r="BIR39" s="20"/>
      <c r="BIS39" s="20"/>
      <c r="BIT39" s="36"/>
      <c r="BIU39" s="37"/>
      <c r="BIV39" s="37"/>
      <c r="BIW39" s="37"/>
      <c r="BIX39" s="37"/>
      <c r="BIY39" s="37"/>
      <c r="BIZ39" s="37"/>
      <c r="BJA39" s="37"/>
      <c r="BJB39" s="37"/>
      <c r="BJC39" s="37"/>
      <c r="BJD39" s="37"/>
      <c r="BJE39" s="37"/>
      <c r="BJF39" s="37"/>
      <c r="BJG39" s="37"/>
      <c r="BJH39" s="37"/>
      <c r="BJI39" s="37"/>
      <c r="BJJ39" s="37"/>
      <c r="BJK39" s="37"/>
      <c r="BJL39" s="37"/>
      <c r="BJM39" s="33"/>
      <c r="BJN39" s="20"/>
      <c r="BJO39" s="20"/>
      <c r="BJP39" s="36"/>
      <c r="BJQ39" s="37"/>
      <c r="BJR39" s="37"/>
      <c r="BJS39" s="37"/>
      <c r="BJT39" s="37"/>
      <c r="BJU39" s="37"/>
      <c r="BJV39" s="37"/>
      <c r="BJW39" s="37"/>
      <c r="BJX39" s="37"/>
      <c r="BJY39" s="37"/>
      <c r="BJZ39" s="37"/>
      <c r="BKA39" s="37"/>
      <c r="BKB39" s="37"/>
      <c r="BKC39" s="37"/>
      <c r="BKD39" s="37"/>
      <c r="BKE39" s="37"/>
      <c r="BKF39" s="37"/>
      <c r="BKG39" s="37"/>
      <c r="BKH39" s="37"/>
      <c r="BKI39" s="33"/>
      <c r="BKJ39" s="20"/>
      <c r="BKK39" s="20"/>
      <c r="BKL39" s="36"/>
      <c r="BKM39" s="37"/>
      <c r="BKN39" s="37"/>
      <c r="BKO39" s="37"/>
      <c r="BKP39" s="37"/>
      <c r="BKQ39" s="37"/>
      <c r="BKR39" s="37"/>
      <c r="BKS39" s="37"/>
      <c r="BKT39" s="37"/>
      <c r="BKU39" s="37"/>
      <c r="BKV39" s="37"/>
      <c r="BKW39" s="37"/>
      <c r="BKX39" s="37"/>
      <c r="BKY39" s="37"/>
      <c r="BKZ39" s="37"/>
      <c r="BLA39" s="37"/>
      <c r="BLB39" s="37"/>
      <c r="BLC39" s="37"/>
      <c r="BLD39" s="37"/>
      <c r="BLE39" s="33"/>
      <c r="BLF39" s="20"/>
      <c r="BLG39" s="20"/>
      <c r="BLH39" s="36"/>
      <c r="BLI39" s="37"/>
      <c r="BLJ39" s="37"/>
      <c r="BLK39" s="37"/>
      <c r="BLL39" s="37"/>
      <c r="BLM39" s="37"/>
      <c r="BLN39" s="37"/>
      <c r="BLO39" s="37"/>
      <c r="BLP39" s="37"/>
      <c r="BLQ39" s="37"/>
      <c r="BLR39" s="37"/>
      <c r="BLS39" s="37"/>
      <c r="BLT39" s="37"/>
      <c r="BLU39" s="37"/>
      <c r="BLV39" s="37"/>
      <c r="BLW39" s="37"/>
      <c r="BLX39" s="37"/>
      <c r="BLY39" s="37"/>
      <c r="BLZ39" s="37"/>
      <c r="BMA39" s="33"/>
      <c r="BMB39" s="20"/>
      <c r="BMC39" s="20"/>
      <c r="BMD39" s="36"/>
      <c r="BME39" s="37"/>
      <c r="BMF39" s="37"/>
      <c r="BMG39" s="37"/>
      <c r="BMH39" s="37"/>
      <c r="BMI39" s="37"/>
      <c r="BMJ39" s="37"/>
      <c r="BMK39" s="37"/>
      <c r="BML39" s="37"/>
      <c r="BMM39" s="37"/>
      <c r="BMN39" s="37"/>
      <c r="BMO39" s="37"/>
      <c r="BMP39" s="37"/>
      <c r="BMQ39" s="37"/>
      <c r="BMR39" s="37"/>
      <c r="BMS39" s="37"/>
      <c r="BMT39" s="37"/>
      <c r="BMU39" s="37"/>
      <c r="BMV39" s="37"/>
      <c r="BMW39" s="33"/>
      <c r="BMX39" s="20"/>
      <c r="BMY39" s="20"/>
      <c r="BMZ39" s="36"/>
      <c r="BNA39" s="37"/>
      <c r="BNB39" s="37"/>
      <c r="BNC39" s="37"/>
      <c r="BND39" s="37"/>
      <c r="BNE39" s="37"/>
      <c r="BNF39" s="37"/>
      <c r="BNG39" s="37"/>
      <c r="BNH39" s="37"/>
      <c r="BNI39" s="37"/>
      <c r="BNJ39" s="37"/>
      <c r="BNK39" s="37"/>
      <c r="BNL39" s="37"/>
      <c r="BNM39" s="37"/>
      <c r="BNN39" s="37"/>
      <c r="BNO39" s="37"/>
      <c r="BNP39" s="37"/>
      <c r="BNQ39" s="37"/>
      <c r="BNR39" s="37"/>
      <c r="BNS39" s="33"/>
      <c r="BNT39" s="20"/>
      <c r="BNU39" s="20"/>
      <c r="BNV39" s="36"/>
      <c r="BNW39" s="37"/>
      <c r="BNX39" s="37"/>
      <c r="BNY39" s="37"/>
      <c r="BNZ39" s="37"/>
      <c r="BOA39" s="37"/>
      <c r="BOB39" s="37"/>
      <c r="BOC39" s="37"/>
      <c r="BOD39" s="37"/>
      <c r="BOE39" s="37"/>
      <c r="BOF39" s="37"/>
      <c r="BOG39" s="37"/>
      <c r="BOH39" s="37"/>
      <c r="BOI39" s="37"/>
      <c r="BOJ39" s="37"/>
      <c r="BOK39" s="37"/>
      <c r="BOL39" s="37"/>
      <c r="BOM39" s="37"/>
      <c r="BON39" s="37"/>
      <c r="BOO39" s="33"/>
      <c r="BOP39" s="20"/>
      <c r="BOQ39" s="20"/>
      <c r="BOR39" s="36"/>
      <c r="BOS39" s="37"/>
      <c r="BOT39" s="37"/>
      <c r="BOU39" s="37"/>
      <c r="BOV39" s="37"/>
      <c r="BOW39" s="37"/>
      <c r="BOX39" s="37"/>
      <c r="BOY39" s="37"/>
      <c r="BOZ39" s="37"/>
      <c r="BPA39" s="37"/>
      <c r="BPB39" s="37"/>
      <c r="BPC39" s="37"/>
      <c r="BPD39" s="37"/>
      <c r="BPE39" s="37"/>
      <c r="BPF39" s="37"/>
      <c r="BPG39" s="37"/>
      <c r="BPH39" s="37"/>
      <c r="BPI39" s="37"/>
      <c r="BPJ39" s="37"/>
      <c r="BPK39" s="33"/>
      <c r="BPL39" s="20"/>
      <c r="BPM39" s="20"/>
      <c r="BPN39" s="36"/>
      <c r="BPO39" s="37"/>
      <c r="BPP39" s="37"/>
      <c r="BPQ39" s="37"/>
      <c r="BPR39" s="37"/>
      <c r="BPS39" s="37"/>
      <c r="BPT39" s="37"/>
      <c r="BPU39" s="37"/>
      <c r="BPV39" s="37"/>
      <c r="BPW39" s="37"/>
      <c r="BPX39" s="37"/>
      <c r="BPY39" s="37"/>
      <c r="BPZ39" s="37"/>
      <c r="BQA39" s="37"/>
      <c r="BQB39" s="37"/>
      <c r="BQC39" s="37"/>
      <c r="BQD39" s="37"/>
      <c r="BQE39" s="37"/>
      <c r="BQF39" s="37"/>
      <c r="BQG39" s="33"/>
      <c r="BQH39" s="20"/>
      <c r="BQI39" s="20"/>
      <c r="BQJ39" s="36"/>
      <c r="BQK39" s="37"/>
      <c r="BQL39" s="37"/>
      <c r="BQM39" s="37"/>
      <c r="BQN39" s="37"/>
      <c r="BQO39" s="37"/>
      <c r="BQP39" s="37"/>
      <c r="BQQ39" s="37"/>
      <c r="BQR39" s="37"/>
      <c r="BQS39" s="37"/>
      <c r="BQT39" s="37"/>
      <c r="BQU39" s="37"/>
      <c r="BQV39" s="37"/>
      <c r="BQW39" s="37"/>
      <c r="BQX39" s="37"/>
      <c r="BQY39" s="37"/>
      <c r="BQZ39" s="37"/>
      <c r="BRA39" s="37"/>
      <c r="BRB39" s="37"/>
      <c r="BRC39" s="33"/>
      <c r="BRD39" s="20"/>
      <c r="BRE39" s="20"/>
      <c r="BRF39" s="36"/>
      <c r="BRG39" s="37"/>
      <c r="BRH39" s="37"/>
      <c r="BRI39" s="37"/>
      <c r="BRJ39" s="37"/>
      <c r="BRK39" s="37"/>
      <c r="BRL39" s="37"/>
      <c r="BRM39" s="37"/>
      <c r="BRN39" s="37"/>
      <c r="BRO39" s="37"/>
      <c r="BRP39" s="37"/>
      <c r="BRQ39" s="37"/>
      <c r="BRR39" s="37"/>
      <c r="BRS39" s="37"/>
      <c r="BRT39" s="37"/>
      <c r="BRU39" s="37"/>
      <c r="BRV39" s="37"/>
      <c r="BRW39" s="37"/>
      <c r="BRX39" s="37"/>
      <c r="BRY39" s="33"/>
      <c r="BRZ39" s="20"/>
      <c r="BSA39" s="20"/>
      <c r="BSB39" s="36"/>
      <c r="BSC39" s="37"/>
      <c r="BSD39" s="37"/>
      <c r="BSE39" s="37"/>
      <c r="BSF39" s="37"/>
      <c r="BSG39" s="37"/>
      <c r="BSH39" s="37"/>
      <c r="BSI39" s="37"/>
      <c r="BSJ39" s="37"/>
      <c r="BSK39" s="37"/>
      <c r="BSL39" s="37"/>
      <c r="BSM39" s="37"/>
      <c r="BSN39" s="37"/>
      <c r="BSO39" s="37"/>
      <c r="BSP39" s="37"/>
      <c r="BSQ39" s="37"/>
      <c r="BSR39" s="37"/>
      <c r="BSS39" s="37"/>
      <c r="BST39" s="37"/>
      <c r="BSU39" s="33"/>
      <c r="BSV39" s="20"/>
      <c r="BSW39" s="20"/>
      <c r="BSX39" s="36"/>
      <c r="BSY39" s="37"/>
      <c r="BSZ39" s="37"/>
      <c r="BTA39" s="37"/>
      <c r="BTB39" s="37"/>
      <c r="BTC39" s="37"/>
      <c r="BTD39" s="37"/>
      <c r="BTE39" s="37"/>
      <c r="BTF39" s="37"/>
      <c r="BTG39" s="37"/>
      <c r="BTH39" s="37"/>
      <c r="BTI39" s="37"/>
      <c r="BTJ39" s="37"/>
      <c r="BTK39" s="37"/>
      <c r="BTL39" s="37"/>
      <c r="BTM39" s="37"/>
      <c r="BTN39" s="37"/>
      <c r="BTO39" s="37"/>
      <c r="BTP39" s="37"/>
      <c r="BTQ39" s="33"/>
      <c r="BTR39" s="20"/>
      <c r="BTS39" s="20"/>
      <c r="BTT39" s="36"/>
      <c r="BTU39" s="37"/>
      <c r="BTV39" s="37"/>
      <c r="BTW39" s="37"/>
      <c r="BTX39" s="37"/>
      <c r="BTY39" s="37"/>
      <c r="BTZ39" s="37"/>
      <c r="BUA39" s="37"/>
      <c r="BUB39" s="37"/>
      <c r="BUC39" s="37"/>
      <c r="BUD39" s="37"/>
      <c r="BUE39" s="37"/>
      <c r="BUF39" s="37"/>
      <c r="BUG39" s="37"/>
      <c r="BUH39" s="37"/>
      <c r="BUI39" s="37"/>
      <c r="BUJ39" s="37"/>
      <c r="BUK39" s="37"/>
      <c r="BUL39" s="37"/>
      <c r="BUM39" s="33"/>
      <c r="BUN39" s="20"/>
      <c r="BUO39" s="20"/>
      <c r="BUP39" s="36"/>
      <c r="BUQ39" s="37"/>
      <c r="BUR39" s="37"/>
      <c r="BUS39" s="37"/>
      <c r="BUT39" s="37"/>
      <c r="BUU39" s="37"/>
      <c r="BUV39" s="37"/>
      <c r="BUW39" s="37"/>
      <c r="BUX39" s="37"/>
      <c r="BUY39" s="37"/>
      <c r="BUZ39" s="37"/>
      <c r="BVA39" s="37"/>
      <c r="BVB39" s="37"/>
      <c r="BVC39" s="37"/>
      <c r="BVD39" s="37"/>
      <c r="BVE39" s="37"/>
      <c r="BVF39" s="37"/>
      <c r="BVG39" s="37"/>
      <c r="BVH39" s="37"/>
      <c r="BVI39" s="33"/>
      <c r="BVJ39" s="20"/>
      <c r="BVK39" s="20"/>
      <c r="BVL39" s="36"/>
      <c r="BVM39" s="37"/>
      <c r="BVN39" s="37"/>
      <c r="BVO39" s="37"/>
      <c r="BVP39" s="37"/>
      <c r="BVQ39" s="37"/>
      <c r="BVR39" s="37"/>
      <c r="BVS39" s="37"/>
      <c r="BVT39" s="37"/>
      <c r="BVU39" s="37"/>
      <c r="BVV39" s="37"/>
      <c r="BVW39" s="37"/>
      <c r="BVX39" s="37"/>
      <c r="BVY39" s="37"/>
      <c r="BVZ39" s="37"/>
      <c r="BWA39" s="37"/>
      <c r="BWB39" s="37"/>
      <c r="BWC39" s="37"/>
      <c r="BWD39" s="37"/>
      <c r="BWE39" s="33"/>
      <c r="BWF39" s="20"/>
      <c r="BWG39" s="20"/>
      <c r="BWH39" s="36"/>
      <c r="BWI39" s="37"/>
      <c r="BWJ39" s="37"/>
      <c r="BWK39" s="37"/>
      <c r="BWL39" s="37"/>
      <c r="BWM39" s="37"/>
      <c r="BWN39" s="37"/>
      <c r="BWO39" s="37"/>
      <c r="BWP39" s="37"/>
      <c r="BWQ39" s="37"/>
      <c r="BWR39" s="37"/>
      <c r="BWS39" s="37"/>
      <c r="BWT39" s="37"/>
      <c r="BWU39" s="37"/>
      <c r="BWV39" s="37"/>
      <c r="BWW39" s="37"/>
      <c r="BWX39" s="37"/>
      <c r="BWY39" s="37"/>
      <c r="BWZ39" s="37"/>
      <c r="BXA39" s="33"/>
      <c r="BXB39" s="20"/>
      <c r="BXC39" s="20"/>
      <c r="BXD39" s="36"/>
      <c r="BXE39" s="37"/>
      <c r="BXF39" s="37"/>
      <c r="BXG39" s="37"/>
      <c r="BXH39" s="37"/>
      <c r="BXI39" s="37"/>
      <c r="BXJ39" s="37"/>
      <c r="BXK39" s="37"/>
      <c r="BXL39" s="37"/>
      <c r="BXM39" s="37"/>
      <c r="BXN39" s="37"/>
      <c r="BXO39" s="37"/>
      <c r="BXP39" s="37"/>
      <c r="BXQ39" s="37"/>
      <c r="BXR39" s="37"/>
      <c r="BXS39" s="37"/>
      <c r="BXT39" s="37"/>
      <c r="BXU39" s="37"/>
      <c r="BXV39" s="37"/>
      <c r="BXW39" s="33"/>
      <c r="BXX39" s="20"/>
      <c r="BXY39" s="20"/>
      <c r="BXZ39" s="36"/>
      <c r="BYA39" s="37"/>
      <c r="BYB39" s="37"/>
      <c r="BYC39" s="37"/>
      <c r="BYD39" s="37"/>
      <c r="BYE39" s="37"/>
      <c r="BYF39" s="37"/>
      <c r="BYG39" s="37"/>
      <c r="BYH39" s="37"/>
      <c r="BYI39" s="37"/>
      <c r="BYJ39" s="37"/>
      <c r="BYK39" s="37"/>
      <c r="BYL39" s="37"/>
      <c r="BYM39" s="37"/>
      <c r="BYN39" s="37"/>
      <c r="BYO39" s="37"/>
      <c r="BYP39" s="37"/>
      <c r="BYQ39" s="37"/>
      <c r="BYR39" s="37"/>
      <c r="BYS39" s="33"/>
      <c r="BYT39" s="20"/>
      <c r="BYU39" s="20"/>
      <c r="BYV39" s="36"/>
      <c r="BYW39" s="37"/>
      <c r="BYX39" s="37"/>
      <c r="BYY39" s="37"/>
      <c r="BYZ39" s="37"/>
      <c r="BZA39" s="37"/>
      <c r="BZB39" s="37"/>
      <c r="BZC39" s="37"/>
      <c r="BZD39" s="37"/>
      <c r="BZE39" s="37"/>
      <c r="BZF39" s="37"/>
      <c r="BZG39" s="37"/>
      <c r="BZH39" s="37"/>
      <c r="BZI39" s="37"/>
      <c r="BZJ39" s="37"/>
      <c r="BZK39" s="37"/>
      <c r="BZL39" s="37"/>
      <c r="BZM39" s="37"/>
      <c r="BZN39" s="37"/>
      <c r="BZO39" s="33"/>
      <c r="BZP39" s="20"/>
      <c r="BZQ39" s="20"/>
      <c r="BZR39" s="36"/>
      <c r="BZS39" s="37"/>
      <c r="BZT39" s="37"/>
      <c r="BZU39" s="37"/>
      <c r="BZV39" s="37"/>
      <c r="BZW39" s="37"/>
      <c r="BZX39" s="37"/>
      <c r="BZY39" s="37"/>
      <c r="BZZ39" s="37"/>
      <c r="CAA39" s="37"/>
      <c r="CAB39" s="37"/>
      <c r="CAC39" s="37"/>
      <c r="CAD39" s="37"/>
      <c r="CAE39" s="37"/>
      <c r="CAF39" s="37"/>
      <c r="CAG39" s="37"/>
      <c r="CAH39" s="37"/>
      <c r="CAI39" s="37"/>
      <c r="CAJ39" s="37"/>
      <c r="CAK39" s="33"/>
      <c r="CAL39" s="20"/>
      <c r="CAM39" s="20"/>
      <c r="CAN39" s="36"/>
      <c r="CAO39" s="37"/>
      <c r="CAP39" s="37"/>
      <c r="CAQ39" s="37"/>
      <c r="CAR39" s="37"/>
      <c r="CAS39" s="37"/>
      <c r="CAT39" s="37"/>
      <c r="CAU39" s="37"/>
      <c r="CAV39" s="37"/>
      <c r="CAW39" s="37"/>
      <c r="CAX39" s="37"/>
      <c r="CAY39" s="37"/>
      <c r="CAZ39" s="37"/>
      <c r="CBA39" s="37"/>
      <c r="CBB39" s="37"/>
      <c r="CBC39" s="37"/>
      <c r="CBD39" s="37"/>
      <c r="CBE39" s="37"/>
      <c r="CBF39" s="37"/>
      <c r="CBG39" s="33"/>
      <c r="CBH39" s="20"/>
      <c r="CBI39" s="20"/>
      <c r="CBJ39" s="36"/>
      <c r="CBK39" s="37"/>
      <c r="CBL39" s="37"/>
      <c r="CBM39" s="37"/>
      <c r="CBN39" s="37"/>
      <c r="CBO39" s="37"/>
      <c r="CBP39" s="37"/>
      <c r="CBQ39" s="37"/>
      <c r="CBR39" s="37"/>
      <c r="CBS39" s="37"/>
      <c r="CBT39" s="37"/>
      <c r="CBU39" s="37"/>
      <c r="CBV39" s="37"/>
      <c r="CBW39" s="37"/>
      <c r="CBX39" s="37"/>
      <c r="CBY39" s="37"/>
      <c r="CBZ39" s="37"/>
      <c r="CCA39" s="37"/>
      <c r="CCB39" s="37"/>
      <c r="CCC39" s="33"/>
      <c r="CCD39" s="20"/>
      <c r="CCE39" s="20"/>
      <c r="CCF39" s="36"/>
      <c r="CCG39" s="37"/>
      <c r="CCH39" s="37"/>
      <c r="CCI39" s="37"/>
      <c r="CCJ39" s="37"/>
      <c r="CCK39" s="37"/>
      <c r="CCL39" s="37"/>
      <c r="CCM39" s="37"/>
      <c r="CCN39" s="37"/>
      <c r="CCO39" s="37"/>
      <c r="CCP39" s="37"/>
      <c r="CCQ39" s="37"/>
      <c r="CCR39" s="37"/>
      <c r="CCS39" s="37"/>
      <c r="CCT39" s="37"/>
      <c r="CCU39" s="37"/>
      <c r="CCV39" s="37"/>
      <c r="CCW39" s="37"/>
      <c r="CCX39" s="37"/>
      <c r="CCY39" s="33"/>
      <c r="CCZ39" s="20"/>
      <c r="CDA39" s="20"/>
      <c r="CDB39" s="36"/>
      <c r="CDC39" s="37"/>
      <c r="CDD39" s="37"/>
      <c r="CDE39" s="37"/>
      <c r="CDF39" s="37"/>
      <c r="CDG39" s="37"/>
      <c r="CDH39" s="37"/>
      <c r="CDI39" s="37"/>
      <c r="CDJ39" s="37"/>
      <c r="CDK39" s="37"/>
      <c r="CDL39" s="37"/>
      <c r="CDM39" s="37"/>
      <c r="CDN39" s="37"/>
      <c r="CDO39" s="37"/>
      <c r="CDP39" s="37"/>
      <c r="CDQ39" s="37"/>
      <c r="CDR39" s="37"/>
      <c r="CDS39" s="37"/>
      <c r="CDT39" s="37"/>
      <c r="CDU39" s="33"/>
      <c r="CDV39" s="20"/>
      <c r="CDW39" s="20"/>
      <c r="CDX39" s="36"/>
      <c r="CDY39" s="37"/>
      <c r="CDZ39" s="37"/>
      <c r="CEA39" s="37"/>
      <c r="CEB39" s="37"/>
      <c r="CEC39" s="37"/>
      <c r="CED39" s="37"/>
      <c r="CEE39" s="37"/>
      <c r="CEF39" s="37"/>
      <c r="CEG39" s="37"/>
      <c r="CEH39" s="37"/>
      <c r="CEI39" s="37"/>
      <c r="CEJ39" s="37"/>
      <c r="CEK39" s="37"/>
      <c r="CEL39" s="37"/>
      <c r="CEM39" s="37"/>
      <c r="CEN39" s="37"/>
      <c r="CEO39" s="37"/>
      <c r="CEP39" s="37"/>
      <c r="CEQ39" s="33"/>
      <c r="CER39" s="20"/>
      <c r="CES39" s="20"/>
      <c r="CET39" s="36"/>
      <c r="CEU39" s="37"/>
      <c r="CEV39" s="37"/>
      <c r="CEW39" s="37"/>
      <c r="CEX39" s="37"/>
      <c r="CEY39" s="37"/>
      <c r="CEZ39" s="37"/>
      <c r="CFA39" s="37"/>
      <c r="CFB39" s="37"/>
      <c r="CFC39" s="37"/>
      <c r="CFD39" s="37"/>
      <c r="CFE39" s="37"/>
      <c r="CFF39" s="37"/>
      <c r="CFG39" s="37"/>
      <c r="CFH39" s="37"/>
      <c r="CFI39" s="37"/>
      <c r="CFJ39" s="37"/>
      <c r="CFK39" s="37"/>
      <c r="CFL39" s="37"/>
      <c r="CFM39" s="33"/>
      <c r="CFN39" s="20"/>
      <c r="CFO39" s="20"/>
      <c r="CFP39" s="36"/>
      <c r="CFQ39" s="37"/>
      <c r="CFR39" s="37"/>
      <c r="CFS39" s="37"/>
      <c r="CFT39" s="37"/>
      <c r="CFU39" s="37"/>
      <c r="CFV39" s="37"/>
      <c r="CFW39" s="37"/>
      <c r="CFX39" s="37"/>
      <c r="CFY39" s="37"/>
      <c r="CFZ39" s="37"/>
      <c r="CGA39" s="37"/>
      <c r="CGB39" s="37"/>
      <c r="CGC39" s="37"/>
      <c r="CGD39" s="37"/>
      <c r="CGE39" s="37"/>
      <c r="CGF39" s="37"/>
      <c r="CGG39" s="37"/>
      <c r="CGH39" s="37"/>
      <c r="CGI39" s="33"/>
      <c r="CGJ39" s="20"/>
      <c r="CGK39" s="20"/>
      <c r="CGL39" s="36"/>
      <c r="CGM39" s="37"/>
      <c r="CGN39" s="37"/>
      <c r="CGO39" s="37"/>
      <c r="CGP39" s="37"/>
      <c r="CGQ39" s="37"/>
      <c r="CGR39" s="37"/>
      <c r="CGS39" s="37"/>
      <c r="CGT39" s="37"/>
      <c r="CGU39" s="37"/>
      <c r="CGV39" s="37"/>
      <c r="CGW39" s="37"/>
      <c r="CGX39" s="37"/>
      <c r="CGY39" s="37"/>
      <c r="CGZ39" s="37"/>
      <c r="CHA39" s="37"/>
      <c r="CHB39" s="37"/>
      <c r="CHC39" s="37"/>
      <c r="CHD39" s="37"/>
      <c r="CHE39" s="33"/>
      <c r="CHF39" s="20"/>
      <c r="CHG39" s="20"/>
      <c r="CHH39" s="36"/>
      <c r="CHI39" s="37"/>
      <c r="CHJ39" s="37"/>
      <c r="CHK39" s="37"/>
      <c r="CHL39" s="37"/>
      <c r="CHM39" s="37"/>
      <c r="CHN39" s="37"/>
      <c r="CHO39" s="37"/>
      <c r="CHP39" s="37"/>
      <c r="CHQ39" s="37"/>
      <c r="CHR39" s="37"/>
      <c r="CHS39" s="37"/>
      <c r="CHT39" s="37"/>
      <c r="CHU39" s="37"/>
      <c r="CHV39" s="37"/>
      <c r="CHW39" s="37"/>
      <c r="CHX39" s="37"/>
      <c r="CHY39" s="37"/>
      <c r="CHZ39" s="37"/>
      <c r="CIA39" s="33"/>
      <c r="CIB39" s="20"/>
      <c r="CIC39" s="20"/>
      <c r="CID39" s="36"/>
      <c r="CIE39" s="37"/>
      <c r="CIF39" s="37"/>
      <c r="CIG39" s="37"/>
      <c r="CIH39" s="37"/>
      <c r="CII39" s="37"/>
      <c r="CIJ39" s="37"/>
      <c r="CIK39" s="37"/>
      <c r="CIL39" s="37"/>
      <c r="CIM39" s="37"/>
      <c r="CIN39" s="37"/>
      <c r="CIO39" s="37"/>
      <c r="CIP39" s="37"/>
      <c r="CIQ39" s="37"/>
      <c r="CIR39" s="37"/>
      <c r="CIS39" s="37"/>
      <c r="CIT39" s="37"/>
      <c r="CIU39" s="37"/>
      <c r="CIV39" s="37"/>
      <c r="CIW39" s="33"/>
      <c r="CIX39" s="20"/>
      <c r="CIY39" s="20"/>
      <c r="CIZ39" s="36"/>
      <c r="CJA39" s="37"/>
      <c r="CJB39" s="37"/>
      <c r="CJC39" s="37"/>
      <c r="CJD39" s="37"/>
      <c r="CJE39" s="37"/>
      <c r="CJF39" s="37"/>
      <c r="CJG39" s="37"/>
      <c r="CJH39" s="37"/>
      <c r="CJI39" s="37"/>
      <c r="CJJ39" s="37"/>
      <c r="CJK39" s="37"/>
      <c r="CJL39" s="37"/>
      <c r="CJM39" s="37"/>
      <c r="CJN39" s="37"/>
      <c r="CJO39" s="37"/>
      <c r="CJP39" s="37"/>
      <c r="CJQ39" s="37"/>
      <c r="CJR39" s="37"/>
      <c r="CJS39" s="33"/>
      <c r="CJT39" s="20"/>
      <c r="CJU39" s="20"/>
      <c r="CJV39" s="36"/>
      <c r="CJW39" s="37"/>
      <c r="CJX39" s="37"/>
      <c r="CJY39" s="37"/>
      <c r="CJZ39" s="37"/>
      <c r="CKA39" s="37"/>
      <c r="CKB39" s="37"/>
      <c r="CKC39" s="37"/>
      <c r="CKD39" s="37"/>
      <c r="CKE39" s="37"/>
      <c r="CKF39" s="37"/>
      <c r="CKG39" s="37"/>
      <c r="CKH39" s="37"/>
      <c r="CKI39" s="37"/>
      <c r="CKJ39" s="37"/>
      <c r="CKK39" s="37"/>
      <c r="CKL39" s="37"/>
      <c r="CKM39" s="37"/>
      <c r="CKN39" s="37"/>
      <c r="CKO39" s="33"/>
      <c r="CKP39" s="20"/>
      <c r="CKQ39" s="20"/>
      <c r="CKR39" s="36"/>
      <c r="CKS39" s="37"/>
      <c r="CKT39" s="37"/>
      <c r="CKU39" s="37"/>
      <c r="CKV39" s="37"/>
      <c r="CKW39" s="37"/>
      <c r="CKX39" s="37"/>
      <c r="CKY39" s="37"/>
      <c r="CKZ39" s="37"/>
      <c r="CLA39" s="37"/>
      <c r="CLB39" s="37"/>
      <c r="CLC39" s="37"/>
      <c r="CLD39" s="37"/>
      <c r="CLE39" s="37"/>
      <c r="CLF39" s="37"/>
      <c r="CLG39" s="37"/>
      <c r="CLH39" s="37"/>
      <c r="CLI39" s="37"/>
      <c r="CLJ39" s="37"/>
      <c r="CLK39" s="33"/>
      <c r="CLL39" s="20"/>
      <c r="CLM39" s="20"/>
      <c r="CLN39" s="36"/>
      <c r="CLO39" s="37"/>
      <c r="CLP39" s="37"/>
      <c r="CLQ39" s="37"/>
      <c r="CLR39" s="37"/>
      <c r="CLS39" s="37"/>
      <c r="CLT39" s="37"/>
      <c r="CLU39" s="37"/>
      <c r="CLV39" s="37"/>
      <c r="CLW39" s="37"/>
      <c r="CLX39" s="37"/>
      <c r="CLY39" s="37"/>
      <c r="CLZ39" s="37"/>
      <c r="CMA39" s="37"/>
      <c r="CMB39" s="37"/>
      <c r="CMC39" s="37"/>
      <c r="CMD39" s="37"/>
      <c r="CME39" s="37"/>
      <c r="CMF39" s="37"/>
      <c r="CMG39" s="33"/>
      <c r="CMH39" s="20"/>
      <c r="CMI39" s="20"/>
      <c r="CMJ39" s="36"/>
      <c r="CMK39" s="37"/>
      <c r="CML39" s="37"/>
      <c r="CMM39" s="37"/>
      <c r="CMN39" s="37"/>
      <c r="CMO39" s="37"/>
      <c r="CMP39" s="37"/>
      <c r="CMQ39" s="37"/>
      <c r="CMR39" s="37"/>
      <c r="CMS39" s="37"/>
      <c r="CMT39" s="37"/>
      <c r="CMU39" s="37"/>
      <c r="CMV39" s="37"/>
      <c r="CMW39" s="37"/>
      <c r="CMX39" s="37"/>
      <c r="CMY39" s="37"/>
      <c r="CMZ39" s="37"/>
      <c r="CNA39" s="37"/>
      <c r="CNB39" s="37"/>
      <c r="CNC39" s="33"/>
      <c r="CND39" s="20"/>
      <c r="CNE39" s="20"/>
      <c r="CNF39" s="36"/>
      <c r="CNG39" s="37"/>
      <c r="CNH39" s="37"/>
      <c r="CNI39" s="37"/>
      <c r="CNJ39" s="37"/>
      <c r="CNK39" s="37"/>
      <c r="CNL39" s="37"/>
      <c r="CNM39" s="37"/>
      <c r="CNN39" s="37"/>
      <c r="CNO39" s="37"/>
      <c r="CNP39" s="37"/>
      <c r="CNQ39" s="37"/>
      <c r="CNR39" s="37"/>
      <c r="CNS39" s="37"/>
      <c r="CNT39" s="37"/>
      <c r="CNU39" s="37"/>
      <c r="CNV39" s="37"/>
      <c r="CNW39" s="37"/>
      <c r="CNX39" s="37"/>
      <c r="CNY39" s="33"/>
      <c r="CNZ39" s="20"/>
      <c r="COA39" s="20"/>
      <c r="COB39" s="36"/>
      <c r="COC39" s="37"/>
      <c r="COD39" s="37"/>
      <c r="COE39" s="37"/>
      <c r="COF39" s="37"/>
      <c r="COG39" s="37"/>
      <c r="COH39" s="37"/>
      <c r="COI39" s="37"/>
      <c r="COJ39" s="37"/>
      <c r="COK39" s="37"/>
      <c r="COL39" s="37"/>
      <c r="COM39" s="37"/>
      <c r="CON39" s="37"/>
      <c r="COO39" s="37"/>
      <c r="COP39" s="37"/>
      <c r="COQ39" s="37"/>
      <c r="COR39" s="37"/>
      <c r="COS39" s="37"/>
      <c r="COT39" s="37"/>
      <c r="COU39" s="33"/>
      <c r="COV39" s="20"/>
      <c r="COW39" s="20"/>
      <c r="COX39" s="36"/>
      <c r="COY39" s="37"/>
      <c r="COZ39" s="37"/>
      <c r="CPA39" s="37"/>
      <c r="CPB39" s="37"/>
      <c r="CPC39" s="37"/>
      <c r="CPD39" s="37"/>
      <c r="CPE39" s="37"/>
      <c r="CPF39" s="37"/>
      <c r="CPG39" s="37"/>
      <c r="CPH39" s="37"/>
      <c r="CPI39" s="37"/>
      <c r="CPJ39" s="37"/>
      <c r="CPK39" s="37"/>
      <c r="CPL39" s="37"/>
      <c r="CPM39" s="37"/>
      <c r="CPN39" s="37"/>
      <c r="CPO39" s="37"/>
      <c r="CPP39" s="37"/>
      <c r="CPQ39" s="33"/>
      <c r="CPR39" s="20"/>
      <c r="CPS39" s="20"/>
      <c r="CPT39" s="36"/>
      <c r="CPU39" s="37"/>
      <c r="CPV39" s="37"/>
      <c r="CPW39" s="37"/>
      <c r="CPX39" s="37"/>
      <c r="CPY39" s="37"/>
      <c r="CPZ39" s="37"/>
      <c r="CQA39" s="37"/>
      <c r="CQB39" s="37"/>
      <c r="CQC39" s="37"/>
      <c r="CQD39" s="37"/>
      <c r="CQE39" s="37"/>
      <c r="CQF39" s="37"/>
      <c r="CQG39" s="37"/>
      <c r="CQH39" s="37"/>
      <c r="CQI39" s="37"/>
      <c r="CQJ39" s="37"/>
      <c r="CQK39" s="37"/>
      <c r="CQL39" s="37"/>
      <c r="CQM39" s="33"/>
      <c r="CQN39" s="20"/>
      <c r="CQO39" s="20"/>
      <c r="CQP39" s="36"/>
      <c r="CQQ39" s="37"/>
      <c r="CQR39" s="37"/>
      <c r="CQS39" s="37"/>
      <c r="CQT39" s="37"/>
      <c r="CQU39" s="37"/>
      <c r="CQV39" s="37"/>
      <c r="CQW39" s="37"/>
      <c r="CQX39" s="37"/>
      <c r="CQY39" s="37"/>
      <c r="CQZ39" s="37"/>
      <c r="CRA39" s="37"/>
      <c r="CRB39" s="37"/>
      <c r="CRC39" s="37"/>
      <c r="CRD39" s="37"/>
      <c r="CRE39" s="37"/>
      <c r="CRF39" s="37"/>
      <c r="CRG39" s="37"/>
      <c r="CRH39" s="37"/>
      <c r="CRI39" s="33"/>
      <c r="CRJ39" s="20"/>
      <c r="CRK39" s="20"/>
      <c r="CRL39" s="36"/>
      <c r="CRM39" s="37"/>
      <c r="CRN39" s="37"/>
      <c r="CRO39" s="37"/>
      <c r="CRP39" s="37"/>
      <c r="CRQ39" s="37"/>
      <c r="CRR39" s="37"/>
      <c r="CRS39" s="37"/>
      <c r="CRT39" s="37"/>
      <c r="CRU39" s="37"/>
      <c r="CRV39" s="37"/>
      <c r="CRW39" s="37"/>
      <c r="CRX39" s="37"/>
      <c r="CRY39" s="37"/>
      <c r="CRZ39" s="37"/>
      <c r="CSA39" s="37"/>
      <c r="CSB39" s="37"/>
      <c r="CSC39" s="37"/>
      <c r="CSD39" s="37"/>
      <c r="CSE39" s="33"/>
      <c r="CSF39" s="20"/>
      <c r="CSG39" s="20"/>
      <c r="CSH39" s="36"/>
      <c r="CSI39" s="37"/>
      <c r="CSJ39" s="37"/>
      <c r="CSK39" s="37"/>
      <c r="CSL39" s="37"/>
      <c r="CSM39" s="37"/>
      <c r="CSN39" s="37"/>
      <c r="CSO39" s="37"/>
      <c r="CSP39" s="37"/>
      <c r="CSQ39" s="37"/>
      <c r="CSR39" s="37"/>
      <c r="CSS39" s="37"/>
      <c r="CST39" s="37"/>
      <c r="CSU39" s="37"/>
      <c r="CSV39" s="37"/>
      <c r="CSW39" s="37"/>
      <c r="CSX39" s="37"/>
      <c r="CSY39" s="37"/>
      <c r="CSZ39" s="37"/>
      <c r="CTA39" s="33"/>
      <c r="CTB39" s="20"/>
      <c r="CTC39" s="20"/>
      <c r="CTD39" s="36"/>
      <c r="CTE39" s="37"/>
      <c r="CTF39" s="37"/>
      <c r="CTG39" s="37"/>
      <c r="CTH39" s="37"/>
      <c r="CTI39" s="37"/>
      <c r="CTJ39" s="37"/>
      <c r="CTK39" s="37"/>
      <c r="CTL39" s="37"/>
      <c r="CTM39" s="37"/>
      <c r="CTN39" s="37"/>
      <c r="CTO39" s="37"/>
      <c r="CTP39" s="37"/>
      <c r="CTQ39" s="37"/>
      <c r="CTR39" s="37"/>
      <c r="CTS39" s="37"/>
      <c r="CTT39" s="37"/>
      <c r="CTU39" s="37"/>
      <c r="CTV39" s="37"/>
      <c r="CTW39" s="33"/>
      <c r="CTX39" s="20"/>
      <c r="CTY39" s="20"/>
      <c r="CTZ39" s="36"/>
      <c r="CUA39" s="37"/>
      <c r="CUB39" s="37"/>
      <c r="CUC39" s="37"/>
      <c r="CUD39" s="37"/>
      <c r="CUE39" s="37"/>
      <c r="CUF39" s="37"/>
      <c r="CUG39" s="37"/>
      <c r="CUH39" s="37"/>
      <c r="CUI39" s="37"/>
      <c r="CUJ39" s="37"/>
      <c r="CUK39" s="37"/>
      <c r="CUL39" s="37"/>
      <c r="CUM39" s="37"/>
      <c r="CUN39" s="37"/>
      <c r="CUO39" s="37"/>
      <c r="CUP39" s="37"/>
      <c r="CUQ39" s="37"/>
      <c r="CUR39" s="37"/>
      <c r="CUS39" s="33"/>
      <c r="CUT39" s="20"/>
      <c r="CUU39" s="20"/>
      <c r="CUV39" s="36"/>
      <c r="CUW39" s="37"/>
      <c r="CUX39" s="37"/>
      <c r="CUY39" s="37"/>
      <c r="CUZ39" s="37"/>
      <c r="CVA39" s="37"/>
      <c r="CVB39" s="37"/>
      <c r="CVC39" s="37"/>
      <c r="CVD39" s="37"/>
      <c r="CVE39" s="37"/>
      <c r="CVF39" s="37"/>
      <c r="CVG39" s="37"/>
      <c r="CVH39" s="37"/>
      <c r="CVI39" s="37"/>
      <c r="CVJ39" s="37"/>
      <c r="CVK39" s="37"/>
      <c r="CVL39" s="37"/>
      <c r="CVM39" s="37"/>
      <c r="CVN39" s="37"/>
      <c r="CVO39" s="33"/>
      <c r="CVP39" s="20"/>
      <c r="CVQ39" s="20"/>
      <c r="CVR39" s="36"/>
      <c r="CVS39" s="37"/>
      <c r="CVT39" s="37"/>
      <c r="CVU39" s="37"/>
      <c r="CVV39" s="37"/>
      <c r="CVW39" s="37"/>
      <c r="CVX39" s="37"/>
      <c r="CVY39" s="37"/>
      <c r="CVZ39" s="37"/>
      <c r="CWA39" s="37"/>
      <c r="CWB39" s="37"/>
      <c r="CWC39" s="37"/>
      <c r="CWD39" s="37"/>
      <c r="CWE39" s="37"/>
      <c r="CWF39" s="37"/>
      <c r="CWG39" s="37"/>
      <c r="CWH39" s="37"/>
      <c r="CWI39" s="37"/>
      <c r="CWJ39" s="37"/>
      <c r="CWK39" s="33"/>
      <c r="CWL39" s="20"/>
      <c r="CWM39" s="20"/>
      <c r="CWN39" s="36"/>
      <c r="CWO39" s="37"/>
      <c r="CWP39" s="37"/>
      <c r="CWQ39" s="37"/>
      <c r="CWR39" s="37"/>
      <c r="CWS39" s="37"/>
      <c r="CWT39" s="37"/>
      <c r="CWU39" s="37"/>
      <c r="CWV39" s="37"/>
      <c r="CWW39" s="37"/>
      <c r="CWX39" s="37"/>
      <c r="CWY39" s="37"/>
      <c r="CWZ39" s="37"/>
      <c r="CXA39" s="37"/>
      <c r="CXB39" s="37"/>
      <c r="CXC39" s="37"/>
      <c r="CXD39" s="37"/>
      <c r="CXE39" s="37"/>
      <c r="CXF39" s="37"/>
      <c r="CXG39" s="33"/>
      <c r="CXH39" s="20"/>
      <c r="CXI39" s="20"/>
      <c r="CXJ39" s="36"/>
      <c r="CXK39" s="37"/>
      <c r="CXL39" s="37"/>
      <c r="CXM39" s="37"/>
      <c r="CXN39" s="37"/>
      <c r="CXO39" s="37"/>
      <c r="CXP39" s="37"/>
      <c r="CXQ39" s="37"/>
      <c r="CXR39" s="37"/>
      <c r="CXS39" s="37"/>
      <c r="CXT39" s="37"/>
      <c r="CXU39" s="37"/>
      <c r="CXV39" s="37"/>
      <c r="CXW39" s="37"/>
      <c r="CXX39" s="37"/>
      <c r="CXY39" s="37"/>
      <c r="CXZ39" s="37"/>
      <c r="CYA39" s="37"/>
      <c r="CYB39" s="37"/>
      <c r="CYC39" s="33"/>
      <c r="CYD39" s="20"/>
      <c r="CYE39" s="20"/>
      <c r="CYF39" s="36"/>
      <c r="CYG39" s="37"/>
      <c r="CYH39" s="37"/>
      <c r="CYI39" s="37"/>
      <c r="CYJ39" s="37"/>
      <c r="CYK39" s="37"/>
      <c r="CYL39" s="37"/>
      <c r="CYM39" s="37"/>
      <c r="CYN39" s="37"/>
      <c r="CYO39" s="37"/>
      <c r="CYP39" s="37"/>
      <c r="CYQ39" s="37"/>
      <c r="CYR39" s="37"/>
      <c r="CYS39" s="37"/>
      <c r="CYT39" s="37"/>
      <c r="CYU39" s="37"/>
      <c r="CYV39" s="37"/>
      <c r="CYW39" s="37"/>
      <c r="CYX39" s="37"/>
      <c r="CYY39" s="33"/>
      <c r="CYZ39" s="20"/>
      <c r="CZA39" s="20"/>
      <c r="CZB39" s="36"/>
      <c r="CZC39" s="37"/>
      <c r="CZD39" s="37"/>
      <c r="CZE39" s="37"/>
      <c r="CZF39" s="37"/>
      <c r="CZG39" s="37"/>
      <c r="CZH39" s="37"/>
      <c r="CZI39" s="37"/>
      <c r="CZJ39" s="37"/>
      <c r="CZK39" s="37"/>
      <c r="CZL39" s="37"/>
      <c r="CZM39" s="37"/>
      <c r="CZN39" s="37"/>
      <c r="CZO39" s="37"/>
      <c r="CZP39" s="37"/>
      <c r="CZQ39" s="37"/>
      <c r="CZR39" s="37"/>
      <c r="CZS39" s="37"/>
      <c r="CZT39" s="37"/>
      <c r="CZU39" s="33"/>
      <c r="CZV39" s="20"/>
      <c r="CZW39" s="20"/>
      <c r="CZX39" s="36"/>
      <c r="CZY39" s="37"/>
      <c r="CZZ39" s="37"/>
      <c r="DAA39" s="37"/>
      <c r="DAB39" s="37"/>
      <c r="DAC39" s="37"/>
      <c r="DAD39" s="37"/>
      <c r="DAE39" s="37"/>
      <c r="DAF39" s="37"/>
      <c r="DAG39" s="37"/>
      <c r="DAH39" s="37"/>
      <c r="DAI39" s="37"/>
      <c r="DAJ39" s="37"/>
      <c r="DAK39" s="37"/>
      <c r="DAL39" s="37"/>
      <c r="DAM39" s="37"/>
      <c r="DAN39" s="37"/>
      <c r="DAO39" s="37"/>
      <c r="DAP39" s="37"/>
      <c r="DAQ39" s="33"/>
      <c r="DAR39" s="20"/>
      <c r="DAS39" s="20"/>
      <c r="DAT39" s="36"/>
      <c r="DAU39" s="37"/>
      <c r="DAV39" s="37"/>
      <c r="DAW39" s="37"/>
      <c r="DAX39" s="37"/>
      <c r="DAY39" s="37"/>
      <c r="DAZ39" s="37"/>
      <c r="DBA39" s="37"/>
      <c r="DBB39" s="37"/>
      <c r="DBC39" s="37"/>
      <c r="DBD39" s="37"/>
      <c r="DBE39" s="37"/>
      <c r="DBF39" s="37"/>
      <c r="DBG39" s="37"/>
      <c r="DBH39" s="37"/>
      <c r="DBI39" s="37"/>
      <c r="DBJ39" s="37"/>
      <c r="DBK39" s="37"/>
      <c r="DBL39" s="37"/>
      <c r="DBM39" s="33"/>
      <c r="DBN39" s="20"/>
      <c r="DBO39" s="20"/>
      <c r="DBP39" s="36"/>
      <c r="DBQ39" s="37"/>
      <c r="DBR39" s="37"/>
      <c r="DBS39" s="37"/>
      <c r="DBT39" s="37"/>
      <c r="DBU39" s="37"/>
      <c r="DBV39" s="37"/>
      <c r="DBW39" s="37"/>
      <c r="DBX39" s="37"/>
      <c r="DBY39" s="37"/>
      <c r="DBZ39" s="37"/>
      <c r="DCA39" s="37"/>
      <c r="DCB39" s="37"/>
      <c r="DCC39" s="37"/>
      <c r="DCD39" s="37"/>
      <c r="DCE39" s="37"/>
      <c r="DCF39" s="37"/>
      <c r="DCG39" s="37"/>
      <c r="DCH39" s="37"/>
      <c r="DCI39" s="33"/>
      <c r="DCJ39" s="20"/>
      <c r="DCK39" s="20"/>
      <c r="DCL39" s="36"/>
      <c r="DCM39" s="37"/>
      <c r="DCN39" s="37"/>
      <c r="DCO39" s="37"/>
      <c r="DCP39" s="37"/>
      <c r="DCQ39" s="37"/>
      <c r="DCR39" s="37"/>
      <c r="DCS39" s="37"/>
      <c r="DCT39" s="37"/>
      <c r="DCU39" s="37"/>
      <c r="DCV39" s="37"/>
      <c r="DCW39" s="37"/>
      <c r="DCX39" s="37"/>
      <c r="DCY39" s="37"/>
      <c r="DCZ39" s="37"/>
      <c r="DDA39" s="37"/>
      <c r="DDB39" s="37"/>
      <c r="DDC39" s="37"/>
      <c r="DDD39" s="37"/>
      <c r="DDE39" s="33"/>
      <c r="DDF39" s="20"/>
      <c r="DDG39" s="20"/>
      <c r="DDH39" s="36"/>
      <c r="DDI39" s="37"/>
      <c r="DDJ39" s="37"/>
      <c r="DDK39" s="37"/>
      <c r="DDL39" s="37"/>
      <c r="DDM39" s="37"/>
      <c r="DDN39" s="37"/>
      <c r="DDO39" s="37"/>
      <c r="DDP39" s="37"/>
      <c r="DDQ39" s="37"/>
      <c r="DDR39" s="37"/>
      <c r="DDS39" s="37"/>
      <c r="DDT39" s="37"/>
      <c r="DDU39" s="37"/>
      <c r="DDV39" s="37"/>
      <c r="DDW39" s="37"/>
      <c r="DDX39" s="37"/>
      <c r="DDY39" s="37"/>
      <c r="DDZ39" s="37"/>
      <c r="DEA39" s="33"/>
      <c r="DEB39" s="20"/>
      <c r="DEC39" s="20"/>
      <c r="DED39" s="36"/>
      <c r="DEE39" s="37"/>
      <c r="DEF39" s="37"/>
      <c r="DEG39" s="37"/>
      <c r="DEH39" s="37"/>
      <c r="DEI39" s="37"/>
      <c r="DEJ39" s="37"/>
      <c r="DEK39" s="37"/>
      <c r="DEL39" s="37"/>
      <c r="DEM39" s="37"/>
      <c r="DEN39" s="37"/>
      <c r="DEO39" s="37"/>
      <c r="DEP39" s="37"/>
      <c r="DEQ39" s="37"/>
      <c r="DER39" s="37"/>
      <c r="DES39" s="37"/>
      <c r="DET39" s="37"/>
      <c r="DEU39" s="37"/>
      <c r="DEV39" s="37"/>
      <c r="DEW39" s="33"/>
      <c r="DEX39" s="20"/>
      <c r="DEY39" s="20"/>
      <c r="DEZ39" s="36"/>
      <c r="DFA39" s="37"/>
      <c r="DFB39" s="37"/>
      <c r="DFC39" s="37"/>
      <c r="DFD39" s="37"/>
      <c r="DFE39" s="37"/>
      <c r="DFF39" s="37"/>
      <c r="DFG39" s="37"/>
      <c r="DFH39" s="37"/>
      <c r="DFI39" s="37"/>
      <c r="DFJ39" s="37"/>
      <c r="DFK39" s="37"/>
      <c r="DFL39" s="37"/>
      <c r="DFM39" s="37"/>
      <c r="DFN39" s="37"/>
      <c r="DFO39" s="37"/>
      <c r="DFP39" s="37"/>
      <c r="DFQ39" s="37"/>
      <c r="DFR39" s="37"/>
      <c r="DFS39" s="33"/>
      <c r="DFT39" s="20"/>
      <c r="DFU39" s="20"/>
      <c r="DFV39" s="36"/>
      <c r="DFW39" s="37"/>
      <c r="DFX39" s="37"/>
      <c r="DFY39" s="37"/>
      <c r="DFZ39" s="37"/>
      <c r="DGA39" s="37"/>
      <c r="DGB39" s="37"/>
      <c r="DGC39" s="37"/>
      <c r="DGD39" s="37"/>
      <c r="DGE39" s="37"/>
      <c r="DGF39" s="37"/>
      <c r="DGG39" s="37"/>
      <c r="DGH39" s="37"/>
      <c r="DGI39" s="37"/>
      <c r="DGJ39" s="37"/>
      <c r="DGK39" s="37"/>
      <c r="DGL39" s="37"/>
      <c r="DGM39" s="37"/>
      <c r="DGN39" s="37"/>
      <c r="DGO39" s="33"/>
      <c r="DGP39" s="20"/>
      <c r="DGQ39" s="20"/>
      <c r="DGR39" s="36"/>
      <c r="DGS39" s="37"/>
      <c r="DGT39" s="37"/>
      <c r="DGU39" s="37"/>
      <c r="DGV39" s="37"/>
      <c r="DGW39" s="37"/>
      <c r="DGX39" s="37"/>
      <c r="DGY39" s="37"/>
      <c r="DGZ39" s="37"/>
      <c r="DHA39" s="37"/>
      <c r="DHB39" s="37"/>
      <c r="DHC39" s="37"/>
      <c r="DHD39" s="37"/>
      <c r="DHE39" s="37"/>
      <c r="DHF39" s="37"/>
      <c r="DHG39" s="37"/>
      <c r="DHH39" s="37"/>
      <c r="DHI39" s="37"/>
      <c r="DHJ39" s="37"/>
      <c r="DHK39" s="33"/>
      <c r="DHL39" s="20"/>
      <c r="DHM39" s="20"/>
      <c r="DHN39" s="36"/>
      <c r="DHO39" s="37"/>
      <c r="DHP39" s="37"/>
      <c r="DHQ39" s="37"/>
      <c r="DHR39" s="37"/>
      <c r="DHS39" s="37"/>
      <c r="DHT39" s="37"/>
      <c r="DHU39" s="37"/>
      <c r="DHV39" s="37"/>
      <c r="DHW39" s="37"/>
      <c r="DHX39" s="37"/>
      <c r="DHY39" s="37"/>
      <c r="DHZ39" s="37"/>
      <c r="DIA39" s="37"/>
      <c r="DIB39" s="37"/>
      <c r="DIC39" s="37"/>
      <c r="DID39" s="37"/>
      <c r="DIE39" s="37"/>
      <c r="DIF39" s="37"/>
      <c r="DIG39" s="33"/>
      <c r="DIH39" s="20"/>
      <c r="DII39" s="20"/>
      <c r="DIJ39" s="36"/>
      <c r="DIK39" s="37"/>
      <c r="DIL39" s="37"/>
      <c r="DIM39" s="37"/>
      <c r="DIN39" s="37"/>
      <c r="DIO39" s="37"/>
      <c r="DIP39" s="37"/>
      <c r="DIQ39" s="37"/>
      <c r="DIR39" s="37"/>
      <c r="DIS39" s="37"/>
      <c r="DIT39" s="37"/>
      <c r="DIU39" s="37"/>
      <c r="DIV39" s="37"/>
      <c r="DIW39" s="37"/>
      <c r="DIX39" s="37"/>
      <c r="DIY39" s="37"/>
      <c r="DIZ39" s="37"/>
      <c r="DJA39" s="37"/>
      <c r="DJB39" s="37"/>
      <c r="DJC39" s="33"/>
      <c r="DJD39" s="20"/>
      <c r="DJE39" s="20"/>
      <c r="DJF39" s="36"/>
      <c r="DJG39" s="37"/>
      <c r="DJH39" s="37"/>
      <c r="DJI39" s="37"/>
      <c r="DJJ39" s="37"/>
      <c r="DJK39" s="37"/>
      <c r="DJL39" s="37"/>
      <c r="DJM39" s="37"/>
      <c r="DJN39" s="37"/>
      <c r="DJO39" s="37"/>
      <c r="DJP39" s="37"/>
      <c r="DJQ39" s="37"/>
      <c r="DJR39" s="37"/>
      <c r="DJS39" s="37"/>
      <c r="DJT39" s="37"/>
      <c r="DJU39" s="37"/>
      <c r="DJV39" s="37"/>
      <c r="DJW39" s="37"/>
      <c r="DJX39" s="37"/>
      <c r="DJY39" s="33"/>
      <c r="DJZ39" s="20"/>
      <c r="DKA39" s="20"/>
      <c r="DKB39" s="36"/>
      <c r="DKC39" s="37"/>
      <c r="DKD39" s="37"/>
      <c r="DKE39" s="37"/>
      <c r="DKF39" s="37"/>
      <c r="DKG39" s="37"/>
      <c r="DKH39" s="37"/>
      <c r="DKI39" s="37"/>
      <c r="DKJ39" s="37"/>
      <c r="DKK39" s="37"/>
      <c r="DKL39" s="37"/>
      <c r="DKM39" s="37"/>
      <c r="DKN39" s="37"/>
      <c r="DKO39" s="37"/>
      <c r="DKP39" s="37"/>
      <c r="DKQ39" s="37"/>
      <c r="DKR39" s="37"/>
      <c r="DKS39" s="37"/>
      <c r="DKT39" s="37"/>
      <c r="DKU39" s="33"/>
      <c r="DKV39" s="20"/>
      <c r="DKW39" s="20"/>
      <c r="DKX39" s="36"/>
      <c r="DKY39" s="37"/>
      <c r="DKZ39" s="37"/>
      <c r="DLA39" s="37"/>
      <c r="DLB39" s="37"/>
      <c r="DLC39" s="37"/>
      <c r="DLD39" s="37"/>
      <c r="DLE39" s="37"/>
      <c r="DLF39" s="37"/>
      <c r="DLG39" s="37"/>
      <c r="DLH39" s="37"/>
      <c r="DLI39" s="37"/>
      <c r="DLJ39" s="37"/>
      <c r="DLK39" s="37"/>
      <c r="DLL39" s="37"/>
      <c r="DLM39" s="37"/>
      <c r="DLN39" s="37"/>
      <c r="DLO39" s="37"/>
      <c r="DLP39" s="37"/>
      <c r="DLQ39" s="33"/>
      <c r="DLR39" s="20"/>
      <c r="DLS39" s="20"/>
      <c r="DLT39" s="36"/>
      <c r="DLU39" s="37"/>
      <c r="DLV39" s="37"/>
      <c r="DLW39" s="37"/>
      <c r="DLX39" s="37"/>
      <c r="DLY39" s="37"/>
      <c r="DLZ39" s="37"/>
      <c r="DMA39" s="37"/>
      <c r="DMB39" s="37"/>
      <c r="DMC39" s="37"/>
      <c r="DMD39" s="37"/>
      <c r="DME39" s="37"/>
      <c r="DMF39" s="37"/>
      <c r="DMG39" s="37"/>
      <c r="DMH39" s="37"/>
      <c r="DMI39" s="37"/>
      <c r="DMJ39" s="37"/>
      <c r="DMK39" s="37"/>
      <c r="DML39" s="37"/>
      <c r="DMM39" s="33"/>
      <c r="DMN39" s="20"/>
      <c r="DMO39" s="20"/>
      <c r="DMP39" s="36"/>
      <c r="DMQ39" s="37"/>
      <c r="DMR39" s="37"/>
      <c r="DMS39" s="37"/>
      <c r="DMT39" s="37"/>
      <c r="DMU39" s="37"/>
      <c r="DMV39" s="37"/>
      <c r="DMW39" s="37"/>
      <c r="DMX39" s="37"/>
      <c r="DMY39" s="37"/>
      <c r="DMZ39" s="37"/>
      <c r="DNA39" s="37"/>
      <c r="DNB39" s="37"/>
      <c r="DNC39" s="37"/>
      <c r="DND39" s="37"/>
      <c r="DNE39" s="37"/>
      <c r="DNF39" s="37"/>
      <c r="DNG39" s="37"/>
      <c r="DNH39" s="37"/>
      <c r="DNI39" s="33"/>
      <c r="DNJ39" s="20"/>
      <c r="DNK39" s="20"/>
      <c r="DNL39" s="36"/>
      <c r="DNM39" s="37"/>
      <c r="DNN39" s="37"/>
      <c r="DNO39" s="37"/>
      <c r="DNP39" s="37"/>
      <c r="DNQ39" s="37"/>
      <c r="DNR39" s="37"/>
      <c r="DNS39" s="37"/>
      <c r="DNT39" s="37"/>
      <c r="DNU39" s="37"/>
      <c r="DNV39" s="37"/>
      <c r="DNW39" s="37"/>
      <c r="DNX39" s="37"/>
      <c r="DNY39" s="37"/>
      <c r="DNZ39" s="37"/>
      <c r="DOA39" s="37"/>
      <c r="DOB39" s="37"/>
      <c r="DOC39" s="37"/>
      <c r="DOD39" s="37"/>
      <c r="DOE39" s="33"/>
      <c r="DOF39" s="20"/>
      <c r="DOG39" s="20"/>
      <c r="DOH39" s="36"/>
      <c r="DOI39" s="37"/>
      <c r="DOJ39" s="37"/>
      <c r="DOK39" s="37"/>
      <c r="DOL39" s="37"/>
      <c r="DOM39" s="37"/>
      <c r="DON39" s="37"/>
      <c r="DOO39" s="37"/>
      <c r="DOP39" s="37"/>
      <c r="DOQ39" s="37"/>
      <c r="DOR39" s="37"/>
      <c r="DOS39" s="37"/>
      <c r="DOT39" s="37"/>
      <c r="DOU39" s="37"/>
      <c r="DOV39" s="37"/>
      <c r="DOW39" s="37"/>
      <c r="DOX39" s="37"/>
      <c r="DOY39" s="37"/>
      <c r="DOZ39" s="37"/>
      <c r="DPA39" s="33"/>
      <c r="DPB39" s="20"/>
      <c r="DPC39" s="20"/>
      <c r="DPD39" s="36"/>
      <c r="DPE39" s="37"/>
      <c r="DPF39" s="37"/>
      <c r="DPG39" s="37"/>
      <c r="DPH39" s="37"/>
      <c r="DPI39" s="37"/>
      <c r="DPJ39" s="37"/>
      <c r="DPK39" s="37"/>
      <c r="DPL39" s="37"/>
      <c r="DPM39" s="37"/>
      <c r="DPN39" s="37"/>
      <c r="DPO39" s="37"/>
      <c r="DPP39" s="37"/>
      <c r="DPQ39" s="37"/>
      <c r="DPR39" s="37"/>
      <c r="DPS39" s="37"/>
      <c r="DPT39" s="37"/>
      <c r="DPU39" s="37"/>
      <c r="DPV39" s="37"/>
      <c r="DPW39" s="33"/>
      <c r="DPX39" s="20"/>
      <c r="DPY39" s="20"/>
      <c r="DPZ39" s="36"/>
      <c r="DQA39" s="37"/>
      <c r="DQB39" s="37"/>
      <c r="DQC39" s="37"/>
      <c r="DQD39" s="37"/>
      <c r="DQE39" s="37"/>
      <c r="DQF39" s="37"/>
      <c r="DQG39" s="37"/>
      <c r="DQH39" s="37"/>
      <c r="DQI39" s="37"/>
      <c r="DQJ39" s="37"/>
      <c r="DQK39" s="37"/>
      <c r="DQL39" s="37"/>
      <c r="DQM39" s="37"/>
      <c r="DQN39" s="37"/>
      <c r="DQO39" s="37"/>
      <c r="DQP39" s="37"/>
      <c r="DQQ39" s="37"/>
      <c r="DQR39" s="37"/>
      <c r="DQS39" s="33"/>
      <c r="DQT39" s="20"/>
      <c r="DQU39" s="20"/>
      <c r="DQV39" s="36"/>
      <c r="DQW39" s="37"/>
      <c r="DQX39" s="37"/>
      <c r="DQY39" s="37"/>
      <c r="DQZ39" s="37"/>
      <c r="DRA39" s="37"/>
      <c r="DRB39" s="37"/>
      <c r="DRC39" s="37"/>
      <c r="DRD39" s="37"/>
      <c r="DRE39" s="37"/>
      <c r="DRF39" s="37"/>
      <c r="DRG39" s="37"/>
      <c r="DRH39" s="37"/>
      <c r="DRI39" s="37"/>
      <c r="DRJ39" s="37"/>
      <c r="DRK39" s="37"/>
      <c r="DRL39" s="37"/>
      <c r="DRM39" s="37"/>
      <c r="DRN39" s="37"/>
      <c r="DRO39" s="33"/>
      <c r="DRP39" s="20"/>
      <c r="DRQ39" s="20"/>
      <c r="DRR39" s="36"/>
      <c r="DRS39" s="37"/>
      <c r="DRT39" s="37"/>
      <c r="DRU39" s="37"/>
      <c r="DRV39" s="37"/>
      <c r="DRW39" s="37"/>
      <c r="DRX39" s="37"/>
      <c r="DRY39" s="37"/>
      <c r="DRZ39" s="37"/>
      <c r="DSA39" s="37"/>
      <c r="DSB39" s="37"/>
      <c r="DSC39" s="37"/>
      <c r="DSD39" s="37"/>
      <c r="DSE39" s="37"/>
      <c r="DSF39" s="37"/>
      <c r="DSG39" s="37"/>
      <c r="DSH39" s="37"/>
      <c r="DSI39" s="37"/>
      <c r="DSJ39" s="37"/>
      <c r="DSK39" s="33"/>
      <c r="DSL39" s="20"/>
      <c r="DSM39" s="20"/>
      <c r="DSN39" s="36"/>
      <c r="DSO39" s="37"/>
      <c r="DSP39" s="37"/>
      <c r="DSQ39" s="37"/>
      <c r="DSR39" s="37"/>
      <c r="DSS39" s="37"/>
      <c r="DST39" s="37"/>
      <c r="DSU39" s="37"/>
      <c r="DSV39" s="37"/>
      <c r="DSW39" s="37"/>
      <c r="DSX39" s="37"/>
      <c r="DSY39" s="37"/>
      <c r="DSZ39" s="37"/>
      <c r="DTA39" s="37"/>
      <c r="DTB39" s="37"/>
      <c r="DTC39" s="37"/>
      <c r="DTD39" s="37"/>
      <c r="DTE39" s="37"/>
      <c r="DTF39" s="37"/>
      <c r="DTG39" s="33"/>
      <c r="DTH39" s="20"/>
      <c r="DTI39" s="20"/>
      <c r="DTJ39" s="36"/>
      <c r="DTK39" s="37"/>
      <c r="DTL39" s="37"/>
      <c r="DTM39" s="37"/>
      <c r="DTN39" s="37"/>
      <c r="DTO39" s="37"/>
      <c r="DTP39" s="37"/>
      <c r="DTQ39" s="37"/>
      <c r="DTR39" s="37"/>
      <c r="DTS39" s="37"/>
      <c r="DTT39" s="37"/>
      <c r="DTU39" s="37"/>
      <c r="DTV39" s="37"/>
      <c r="DTW39" s="37"/>
      <c r="DTX39" s="37"/>
      <c r="DTY39" s="37"/>
      <c r="DTZ39" s="37"/>
      <c r="DUA39" s="37"/>
      <c r="DUB39" s="37"/>
      <c r="DUC39" s="33"/>
      <c r="DUD39" s="20"/>
      <c r="DUE39" s="20"/>
      <c r="DUF39" s="36"/>
      <c r="DUG39" s="37"/>
      <c r="DUH39" s="37"/>
      <c r="DUI39" s="37"/>
      <c r="DUJ39" s="37"/>
      <c r="DUK39" s="37"/>
      <c r="DUL39" s="37"/>
      <c r="DUM39" s="37"/>
      <c r="DUN39" s="37"/>
      <c r="DUO39" s="37"/>
      <c r="DUP39" s="37"/>
      <c r="DUQ39" s="37"/>
      <c r="DUR39" s="37"/>
      <c r="DUS39" s="37"/>
      <c r="DUT39" s="37"/>
      <c r="DUU39" s="37"/>
      <c r="DUV39" s="37"/>
      <c r="DUW39" s="37"/>
      <c r="DUX39" s="37"/>
      <c r="DUY39" s="33"/>
      <c r="DUZ39" s="20"/>
      <c r="DVA39" s="20"/>
      <c r="DVB39" s="36"/>
      <c r="DVC39" s="37"/>
      <c r="DVD39" s="37"/>
      <c r="DVE39" s="37"/>
      <c r="DVF39" s="37"/>
      <c r="DVG39" s="37"/>
      <c r="DVH39" s="37"/>
      <c r="DVI39" s="37"/>
      <c r="DVJ39" s="37"/>
      <c r="DVK39" s="37"/>
      <c r="DVL39" s="37"/>
      <c r="DVM39" s="37"/>
      <c r="DVN39" s="37"/>
      <c r="DVO39" s="37"/>
      <c r="DVP39" s="37"/>
      <c r="DVQ39" s="37"/>
      <c r="DVR39" s="37"/>
      <c r="DVS39" s="37"/>
      <c r="DVT39" s="37"/>
      <c r="DVU39" s="33"/>
      <c r="DVV39" s="20"/>
      <c r="DVW39" s="20"/>
      <c r="DVX39" s="36"/>
      <c r="DVY39" s="37"/>
      <c r="DVZ39" s="37"/>
      <c r="DWA39" s="37"/>
      <c r="DWB39" s="37"/>
      <c r="DWC39" s="37"/>
      <c r="DWD39" s="37"/>
      <c r="DWE39" s="37"/>
      <c r="DWF39" s="37"/>
      <c r="DWG39" s="37"/>
      <c r="DWH39" s="37"/>
      <c r="DWI39" s="37"/>
      <c r="DWJ39" s="37"/>
      <c r="DWK39" s="37"/>
      <c r="DWL39" s="37"/>
      <c r="DWM39" s="37"/>
      <c r="DWN39" s="37"/>
      <c r="DWO39" s="37"/>
      <c r="DWP39" s="37"/>
      <c r="DWQ39" s="33"/>
      <c r="DWR39" s="20"/>
      <c r="DWS39" s="20"/>
      <c r="DWT39" s="36"/>
      <c r="DWU39" s="37"/>
      <c r="DWV39" s="37"/>
      <c r="DWW39" s="37"/>
      <c r="DWX39" s="37"/>
      <c r="DWY39" s="37"/>
      <c r="DWZ39" s="37"/>
      <c r="DXA39" s="37"/>
      <c r="DXB39" s="37"/>
      <c r="DXC39" s="37"/>
      <c r="DXD39" s="37"/>
      <c r="DXE39" s="37"/>
      <c r="DXF39" s="37"/>
      <c r="DXG39" s="37"/>
      <c r="DXH39" s="37"/>
      <c r="DXI39" s="37"/>
      <c r="DXJ39" s="37"/>
      <c r="DXK39" s="37"/>
      <c r="DXL39" s="37"/>
      <c r="DXM39" s="33"/>
      <c r="DXN39" s="20"/>
      <c r="DXO39" s="20"/>
      <c r="DXP39" s="36"/>
      <c r="DXQ39" s="37"/>
      <c r="DXR39" s="37"/>
      <c r="DXS39" s="37"/>
      <c r="DXT39" s="37"/>
      <c r="DXU39" s="37"/>
      <c r="DXV39" s="37"/>
      <c r="DXW39" s="37"/>
      <c r="DXX39" s="37"/>
      <c r="DXY39" s="37"/>
      <c r="DXZ39" s="37"/>
      <c r="DYA39" s="37"/>
      <c r="DYB39" s="37"/>
      <c r="DYC39" s="37"/>
      <c r="DYD39" s="37"/>
      <c r="DYE39" s="37"/>
      <c r="DYF39" s="37"/>
      <c r="DYG39" s="37"/>
      <c r="DYH39" s="37"/>
      <c r="DYI39" s="33"/>
      <c r="DYJ39" s="20"/>
      <c r="DYK39" s="20"/>
      <c r="DYL39" s="36"/>
      <c r="DYM39" s="37"/>
      <c r="DYN39" s="37"/>
      <c r="DYO39" s="37"/>
      <c r="DYP39" s="37"/>
      <c r="DYQ39" s="37"/>
      <c r="DYR39" s="37"/>
      <c r="DYS39" s="37"/>
      <c r="DYT39" s="37"/>
      <c r="DYU39" s="37"/>
      <c r="DYV39" s="37"/>
      <c r="DYW39" s="37"/>
      <c r="DYX39" s="37"/>
      <c r="DYY39" s="37"/>
      <c r="DYZ39" s="37"/>
      <c r="DZA39" s="37"/>
      <c r="DZB39" s="37"/>
      <c r="DZC39" s="37"/>
      <c r="DZD39" s="37"/>
      <c r="DZE39" s="33"/>
      <c r="DZF39" s="20"/>
      <c r="DZG39" s="20"/>
      <c r="DZH39" s="36"/>
      <c r="DZI39" s="37"/>
      <c r="DZJ39" s="37"/>
      <c r="DZK39" s="37"/>
      <c r="DZL39" s="37"/>
      <c r="DZM39" s="37"/>
      <c r="DZN39" s="37"/>
      <c r="DZO39" s="37"/>
      <c r="DZP39" s="37"/>
      <c r="DZQ39" s="37"/>
      <c r="DZR39" s="37"/>
      <c r="DZS39" s="37"/>
      <c r="DZT39" s="37"/>
      <c r="DZU39" s="37"/>
      <c r="DZV39" s="37"/>
      <c r="DZW39" s="37"/>
      <c r="DZX39" s="37"/>
      <c r="DZY39" s="37"/>
      <c r="DZZ39" s="37"/>
      <c r="EAA39" s="33"/>
      <c r="EAB39" s="20"/>
      <c r="EAC39" s="20"/>
      <c r="EAD39" s="36"/>
      <c r="EAE39" s="37"/>
      <c r="EAF39" s="37"/>
      <c r="EAG39" s="37"/>
      <c r="EAH39" s="37"/>
      <c r="EAI39" s="37"/>
      <c r="EAJ39" s="37"/>
      <c r="EAK39" s="37"/>
      <c r="EAL39" s="37"/>
      <c r="EAM39" s="37"/>
      <c r="EAN39" s="37"/>
      <c r="EAO39" s="37"/>
      <c r="EAP39" s="37"/>
      <c r="EAQ39" s="37"/>
      <c r="EAR39" s="37"/>
      <c r="EAS39" s="37"/>
      <c r="EAT39" s="37"/>
      <c r="EAU39" s="37"/>
      <c r="EAV39" s="37"/>
      <c r="EAW39" s="33"/>
      <c r="EAX39" s="20"/>
      <c r="EAY39" s="20"/>
      <c r="EAZ39" s="36"/>
      <c r="EBA39" s="37"/>
      <c r="EBB39" s="37"/>
      <c r="EBC39" s="37"/>
      <c r="EBD39" s="37"/>
      <c r="EBE39" s="37"/>
      <c r="EBF39" s="37"/>
      <c r="EBG39" s="37"/>
      <c r="EBH39" s="37"/>
      <c r="EBI39" s="37"/>
      <c r="EBJ39" s="37"/>
      <c r="EBK39" s="37"/>
      <c r="EBL39" s="37"/>
      <c r="EBM39" s="37"/>
      <c r="EBN39" s="37"/>
      <c r="EBO39" s="37"/>
      <c r="EBP39" s="37"/>
      <c r="EBQ39" s="37"/>
      <c r="EBR39" s="37"/>
      <c r="EBS39" s="33"/>
      <c r="EBT39" s="20"/>
      <c r="EBU39" s="20"/>
      <c r="EBV39" s="36"/>
      <c r="EBW39" s="37"/>
      <c r="EBX39" s="37"/>
      <c r="EBY39" s="37"/>
      <c r="EBZ39" s="37"/>
      <c r="ECA39" s="37"/>
      <c r="ECB39" s="37"/>
      <c r="ECC39" s="37"/>
      <c r="ECD39" s="37"/>
      <c r="ECE39" s="37"/>
      <c r="ECF39" s="37"/>
      <c r="ECG39" s="37"/>
      <c r="ECH39" s="37"/>
      <c r="ECI39" s="37"/>
      <c r="ECJ39" s="37"/>
      <c r="ECK39" s="37"/>
      <c r="ECL39" s="37"/>
      <c r="ECM39" s="37"/>
      <c r="ECN39" s="37"/>
      <c r="ECO39" s="33"/>
      <c r="ECP39" s="20"/>
      <c r="ECQ39" s="20"/>
      <c r="ECR39" s="36"/>
      <c r="ECS39" s="37"/>
      <c r="ECT39" s="37"/>
      <c r="ECU39" s="37"/>
      <c r="ECV39" s="37"/>
      <c r="ECW39" s="37"/>
      <c r="ECX39" s="37"/>
      <c r="ECY39" s="37"/>
      <c r="ECZ39" s="37"/>
      <c r="EDA39" s="37"/>
      <c r="EDB39" s="37"/>
      <c r="EDC39" s="37"/>
      <c r="EDD39" s="37"/>
      <c r="EDE39" s="37"/>
      <c r="EDF39" s="37"/>
      <c r="EDG39" s="37"/>
      <c r="EDH39" s="37"/>
      <c r="EDI39" s="37"/>
      <c r="EDJ39" s="37"/>
      <c r="EDK39" s="33"/>
      <c r="EDL39" s="20"/>
      <c r="EDM39" s="20"/>
      <c r="EDN39" s="36"/>
      <c r="EDO39" s="37"/>
      <c r="EDP39" s="37"/>
      <c r="EDQ39" s="37"/>
      <c r="EDR39" s="37"/>
      <c r="EDS39" s="37"/>
      <c r="EDT39" s="37"/>
      <c r="EDU39" s="37"/>
      <c r="EDV39" s="37"/>
      <c r="EDW39" s="37"/>
      <c r="EDX39" s="37"/>
      <c r="EDY39" s="37"/>
      <c r="EDZ39" s="37"/>
      <c r="EEA39" s="37"/>
      <c r="EEB39" s="37"/>
      <c r="EEC39" s="37"/>
      <c r="EED39" s="37"/>
      <c r="EEE39" s="37"/>
      <c r="EEF39" s="37"/>
      <c r="EEG39" s="33"/>
      <c r="EEH39" s="20"/>
      <c r="EEI39" s="20"/>
      <c r="EEJ39" s="36"/>
      <c r="EEK39" s="37"/>
      <c r="EEL39" s="37"/>
      <c r="EEM39" s="37"/>
      <c r="EEN39" s="37"/>
      <c r="EEO39" s="37"/>
      <c r="EEP39" s="37"/>
      <c r="EEQ39" s="37"/>
      <c r="EER39" s="37"/>
      <c r="EES39" s="37"/>
      <c r="EET39" s="37"/>
      <c r="EEU39" s="37"/>
      <c r="EEV39" s="37"/>
      <c r="EEW39" s="37"/>
      <c r="EEX39" s="37"/>
      <c r="EEY39" s="37"/>
      <c r="EEZ39" s="37"/>
      <c r="EFA39" s="37"/>
      <c r="EFB39" s="37"/>
      <c r="EFC39" s="33"/>
      <c r="EFD39" s="20"/>
      <c r="EFE39" s="20"/>
      <c r="EFF39" s="36"/>
      <c r="EFG39" s="37"/>
      <c r="EFH39" s="37"/>
      <c r="EFI39" s="37"/>
      <c r="EFJ39" s="37"/>
      <c r="EFK39" s="37"/>
      <c r="EFL39" s="37"/>
      <c r="EFM39" s="37"/>
      <c r="EFN39" s="37"/>
      <c r="EFO39" s="37"/>
      <c r="EFP39" s="37"/>
      <c r="EFQ39" s="37"/>
      <c r="EFR39" s="37"/>
      <c r="EFS39" s="37"/>
      <c r="EFT39" s="37"/>
      <c r="EFU39" s="37"/>
      <c r="EFV39" s="37"/>
      <c r="EFW39" s="37"/>
      <c r="EFX39" s="37"/>
      <c r="EFY39" s="33"/>
      <c r="EFZ39" s="20"/>
      <c r="EGA39" s="20"/>
      <c r="EGB39" s="36"/>
      <c r="EGC39" s="37"/>
      <c r="EGD39" s="37"/>
      <c r="EGE39" s="37"/>
      <c r="EGF39" s="37"/>
      <c r="EGG39" s="37"/>
      <c r="EGH39" s="37"/>
      <c r="EGI39" s="37"/>
      <c r="EGJ39" s="37"/>
      <c r="EGK39" s="37"/>
      <c r="EGL39" s="37"/>
      <c r="EGM39" s="37"/>
      <c r="EGN39" s="37"/>
      <c r="EGO39" s="37"/>
      <c r="EGP39" s="37"/>
      <c r="EGQ39" s="37"/>
      <c r="EGR39" s="37"/>
      <c r="EGS39" s="37"/>
      <c r="EGT39" s="37"/>
      <c r="EGU39" s="33"/>
      <c r="EGV39" s="20"/>
      <c r="EGW39" s="20"/>
      <c r="EGX39" s="36"/>
      <c r="EGY39" s="37"/>
      <c r="EGZ39" s="37"/>
      <c r="EHA39" s="37"/>
      <c r="EHB39" s="37"/>
      <c r="EHC39" s="37"/>
      <c r="EHD39" s="37"/>
      <c r="EHE39" s="37"/>
      <c r="EHF39" s="37"/>
      <c r="EHG39" s="37"/>
      <c r="EHH39" s="37"/>
      <c r="EHI39" s="37"/>
      <c r="EHJ39" s="37"/>
      <c r="EHK39" s="37"/>
      <c r="EHL39" s="37"/>
      <c r="EHM39" s="37"/>
      <c r="EHN39" s="37"/>
      <c r="EHO39" s="37"/>
      <c r="EHP39" s="37"/>
      <c r="EHQ39" s="33"/>
      <c r="EHR39" s="20"/>
      <c r="EHS39" s="20"/>
      <c r="EHT39" s="36"/>
      <c r="EHU39" s="37"/>
      <c r="EHV39" s="37"/>
      <c r="EHW39" s="37"/>
      <c r="EHX39" s="37"/>
      <c r="EHY39" s="37"/>
      <c r="EHZ39" s="37"/>
      <c r="EIA39" s="37"/>
      <c r="EIB39" s="37"/>
      <c r="EIC39" s="37"/>
      <c r="EID39" s="37"/>
      <c r="EIE39" s="37"/>
      <c r="EIF39" s="37"/>
      <c r="EIG39" s="37"/>
      <c r="EIH39" s="37"/>
      <c r="EII39" s="37"/>
      <c r="EIJ39" s="37"/>
      <c r="EIK39" s="37"/>
      <c r="EIL39" s="37"/>
      <c r="EIM39" s="33"/>
      <c r="EIN39" s="20"/>
      <c r="EIO39" s="20"/>
      <c r="EIP39" s="36"/>
      <c r="EIQ39" s="37"/>
      <c r="EIR39" s="37"/>
      <c r="EIS39" s="37"/>
      <c r="EIT39" s="37"/>
      <c r="EIU39" s="37"/>
      <c r="EIV39" s="37"/>
      <c r="EIW39" s="37"/>
      <c r="EIX39" s="37"/>
      <c r="EIY39" s="37"/>
      <c r="EIZ39" s="37"/>
      <c r="EJA39" s="37"/>
      <c r="EJB39" s="37"/>
      <c r="EJC39" s="37"/>
      <c r="EJD39" s="37"/>
      <c r="EJE39" s="37"/>
      <c r="EJF39" s="37"/>
      <c r="EJG39" s="37"/>
      <c r="EJH39" s="37"/>
      <c r="EJI39" s="33"/>
      <c r="EJJ39" s="20"/>
      <c r="EJK39" s="20"/>
      <c r="EJL39" s="36"/>
      <c r="EJM39" s="37"/>
      <c r="EJN39" s="37"/>
      <c r="EJO39" s="37"/>
      <c r="EJP39" s="37"/>
      <c r="EJQ39" s="37"/>
      <c r="EJR39" s="37"/>
      <c r="EJS39" s="37"/>
      <c r="EJT39" s="37"/>
      <c r="EJU39" s="37"/>
      <c r="EJV39" s="37"/>
      <c r="EJW39" s="37"/>
      <c r="EJX39" s="37"/>
      <c r="EJY39" s="37"/>
      <c r="EJZ39" s="37"/>
      <c r="EKA39" s="37"/>
      <c r="EKB39" s="37"/>
      <c r="EKC39" s="37"/>
      <c r="EKD39" s="37"/>
      <c r="EKE39" s="33"/>
      <c r="EKF39" s="20"/>
      <c r="EKG39" s="20"/>
      <c r="EKH39" s="36"/>
      <c r="EKI39" s="37"/>
      <c r="EKJ39" s="37"/>
      <c r="EKK39" s="37"/>
      <c r="EKL39" s="37"/>
      <c r="EKM39" s="37"/>
      <c r="EKN39" s="37"/>
      <c r="EKO39" s="37"/>
      <c r="EKP39" s="37"/>
      <c r="EKQ39" s="37"/>
      <c r="EKR39" s="37"/>
      <c r="EKS39" s="37"/>
      <c r="EKT39" s="37"/>
      <c r="EKU39" s="37"/>
      <c r="EKV39" s="37"/>
      <c r="EKW39" s="37"/>
      <c r="EKX39" s="37"/>
      <c r="EKY39" s="37"/>
      <c r="EKZ39" s="37"/>
      <c r="ELA39" s="33"/>
      <c r="ELB39" s="20"/>
      <c r="ELC39" s="20"/>
      <c r="ELD39" s="36"/>
      <c r="ELE39" s="37"/>
      <c r="ELF39" s="37"/>
      <c r="ELG39" s="37"/>
      <c r="ELH39" s="37"/>
      <c r="ELI39" s="37"/>
      <c r="ELJ39" s="37"/>
      <c r="ELK39" s="37"/>
      <c r="ELL39" s="37"/>
      <c r="ELM39" s="37"/>
      <c r="ELN39" s="37"/>
      <c r="ELO39" s="37"/>
      <c r="ELP39" s="37"/>
      <c r="ELQ39" s="37"/>
      <c r="ELR39" s="37"/>
      <c r="ELS39" s="37"/>
      <c r="ELT39" s="37"/>
      <c r="ELU39" s="37"/>
      <c r="ELV39" s="37"/>
      <c r="ELW39" s="33"/>
      <c r="ELX39" s="20"/>
      <c r="ELY39" s="20"/>
      <c r="ELZ39" s="36"/>
      <c r="EMA39" s="37"/>
      <c r="EMB39" s="37"/>
      <c r="EMC39" s="37"/>
      <c r="EMD39" s="37"/>
      <c r="EME39" s="37"/>
      <c r="EMF39" s="37"/>
      <c r="EMG39" s="37"/>
      <c r="EMH39" s="37"/>
      <c r="EMI39" s="37"/>
      <c r="EMJ39" s="37"/>
      <c r="EMK39" s="37"/>
      <c r="EML39" s="37"/>
      <c r="EMM39" s="37"/>
      <c r="EMN39" s="37"/>
      <c r="EMO39" s="37"/>
      <c r="EMP39" s="37"/>
      <c r="EMQ39" s="37"/>
      <c r="EMR39" s="37"/>
      <c r="EMS39" s="33"/>
      <c r="EMT39" s="20"/>
      <c r="EMU39" s="20"/>
      <c r="EMV39" s="36"/>
      <c r="EMW39" s="37"/>
      <c r="EMX39" s="37"/>
      <c r="EMY39" s="37"/>
      <c r="EMZ39" s="37"/>
      <c r="ENA39" s="37"/>
      <c r="ENB39" s="37"/>
      <c r="ENC39" s="37"/>
      <c r="END39" s="37"/>
      <c r="ENE39" s="37"/>
      <c r="ENF39" s="37"/>
      <c r="ENG39" s="37"/>
      <c r="ENH39" s="37"/>
      <c r="ENI39" s="37"/>
      <c r="ENJ39" s="37"/>
      <c r="ENK39" s="37"/>
      <c r="ENL39" s="37"/>
      <c r="ENM39" s="37"/>
      <c r="ENN39" s="37"/>
      <c r="ENO39" s="33"/>
      <c r="ENP39" s="20"/>
      <c r="ENQ39" s="20"/>
      <c r="ENR39" s="36"/>
      <c r="ENS39" s="37"/>
      <c r="ENT39" s="37"/>
      <c r="ENU39" s="37"/>
      <c r="ENV39" s="37"/>
      <c r="ENW39" s="37"/>
      <c r="ENX39" s="37"/>
      <c r="ENY39" s="37"/>
      <c r="ENZ39" s="37"/>
      <c r="EOA39" s="37"/>
      <c r="EOB39" s="37"/>
      <c r="EOC39" s="37"/>
      <c r="EOD39" s="37"/>
      <c r="EOE39" s="37"/>
      <c r="EOF39" s="37"/>
      <c r="EOG39" s="37"/>
      <c r="EOH39" s="37"/>
      <c r="EOI39" s="37"/>
      <c r="EOJ39" s="37"/>
      <c r="EOK39" s="33"/>
      <c r="EOL39" s="20"/>
      <c r="EOM39" s="20"/>
      <c r="EON39" s="36"/>
      <c r="EOO39" s="37"/>
      <c r="EOP39" s="37"/>
      <c r="EOQ39" s="37"/>
      <c r="EOR39" s="37"/>
      <c r="EOS39" s="37"/>
      <c r="EOT39" s="37"/>
      <c r="EOU39" s="37"/>
      <c r="EOV39" s="37"/>
      <c r="EOW39" s="37"/>
      <c r="EOX39" s="37"/>
      <c r="EOY39" s="37"/>
      <c r="EOZ39" s="37"/>
      <c r="EPA39" s="37"/>
      <c r="EPB39" s="37"/>
      <c r="EPC39" s="37"/>
      <c r="EPD39" s="37"/>
      <c r="EPE39" s="37"/>
      <c r="EPF39" s="37"/>
      <c r="EPG39" s="33"/>
      <c r="EPH39" s="20"/>
      <c r="EPI39" s="20"/>
      <c r="EPJ39" s="36"/>
      <c r="EPK39" s="37"/>
      <c r="EPL39" s="37"/>
      <c r="EPM39" s="37"/>
      <c r="EPN39" s="37"/>
      <c r="EPO39" s="37"/>
      <c r="EPP39" s="37"/>
      <c r="EPQ39" s="37"/>
      <c r="EPR39" s="37"/>
      <c r="EPS39" s="37"/>
      <c r="EPT39" s="37"/>
      <c r="EPU39" s="37"/>
      <c r="EPV39" s="37"/>
      <c r="EPW39" s="37"/>
      <c r="EPX39" s="37"/>
      <c r="EPY39" s="37"/>
      <c r="EPZ39" s="37"/>
      <c r="EQA39" s="37"/>
      <c r="EQB39" s="37"/>
      <c r="EQC39" s="33"/>
      <c r="EQD39" s="20"/>
      <c r="EQE39" s="20"/>
      <c r="EQF39" s="36"/>
      <c r="EQG39" s="37"/>
      <c r="EQH39" s="37"/>
      <c r="EQI39" s="37"/>
      <c r="EQJ39" s="37"/>
      <c r="EQK39" s="37"/>
      <c r="EQL39" s="37"/>
      <c r="EQM39" s="37"/>
      <c r="EQN39" s="37"/>
      <c r="EQO39" s="37"/>
      <c r="EQP39" s="37"/>
      <c r="EQQ39" s="37"/>
      <c r="EQR39" s="37"/>
      <c r="EQS39" s="37"/>
      <c r="EQT39" s="37"/>
      <c r="EQU39" s="37"/>
      <c r="EQV39" s="37"/>
      <c r="EQW39" s="37"/>
      <c r="EQX39" s="37"/>
      <c r="EQY39" s="33"/>
      <c r="EQZ39" s="20"/>
      <c r="ERA39" s="20"/>
      <c r="ERB39" s="36"/>
      <c r="ERC39" s="37"/>
      <c r="ERD39" s="37"/>
      <c r="ERE39" s="37"/>
      <c r="ERF39" s="37"/>
      <c r="ERG39" s="37"/>
      <c r="ERH39" s="37"/>
      <c r="ERI39" s="37"/>
      <c r="ERJ39" s="37"/>
      <c r="ERK39" s="37"/>
      <c r="ERL39" s="37"/>
      <c r="ERM39" s="37"/>
      <c r="ERN39" s="37"/>
      <c r="ERO39" s="37"/>
      <c r="ERP39" s="37"/>
      <c r="ERQ39" s="37"/>
      <c r="ERR39" s="37"/>
      <c r="ERS39" s="37"/>
      <c r="ERT39" s="37"/>
      <c r="ERU39" s="33"/>
      <c r="ERV39" s="20"/>
      <c r="ERW39" s="20"/>
      <c r="ERX39" s="36"/>
      <c r="ERY39" s="37"/>
      <c r="ERZ39" s="37"/>
      <c r="ESA39" s="37"/>
      <c r="ESB39" s="37"/>
      <c r="ESC39" s="37"/>
      <c r="ESD39" s="37"/>
      <c r="ESE39" s="37"/>
      <c r="ESF39" s="37"/>
      <c r="ESG39" s="37"/>
      <c r="ESH39" s="37"/>
      <c r="ESI39" s="37"/>
      <c r="ESJ39" s="37"/>
      <c r="ESK39" s="37"/>
      <c r="ESL39" s="37"/>
      <c r="ESM39" s="37"/>
      <c r="ESN39" s="37"/>
      <c r="ESO39" s="37"/>
      <c r="ESP39" s="37"/>
      <c r="ESQ39" s="33"/>
      <c r="ESR39" s="20"/>
      <c r="ESS39" s="20"/>
      <c r="EST39" s="36"/>
      <c r="ESU39" s="37"/>
      <c r="ESV39" s="37"/>
      <c r="ESW39" s="37"/>
      <c r="ESX39" s="37"/>
      <c r="ESY39" s="37"/>
      <c r="ESZ39" s="37"/>
      <c r="ETA39" s="37"/>
      <c r="ETB39" s="37"/>
      <c r="ETC39" s="37"/>
      <c r="ETD39" s="37"/>
      <c r="ETE39" s="37"/>
      <c r="ETF39" s="37"/>
      <c r="ETG39" s="37"/>
      <c r="ETH39" s="37"/>
      <c r="ETI39" s="37"/>
      <c r="ETJ39" s="37"/>
      <c r="ETK39" s="37"/>
      <c r="ETL39" s="37"/>
      <c r="ETM39" s="33"/>
      <c r="ETN39" s="20"/>
      <c r="ETO39" s="20"/>
      <c r="ETP39" s="36"/>
      <c r="ETQ39" s="37"/>
      <c r="ETR39" s="37"/>
      <c r="ETS39" s="37"/>
      <c r="ETT39" s="37"/>
      <c r="ETU39" s="37"/>
      <c r="ETV39" s="37"/>
      <c r="ETW39" s="37"/>
      <c r="ETX39" s="37"/>
      <c r="ETY39" s="37"/>
      <c r="ETZ39" s="37"/>
      <c r="EUA39" s="37"/>
      <c r="EUB39" s="37"/>
      <c r="EUC39" s="37"/>
      <c r="EUD39" s="37"/>
      <c r="EUE39" s="37"/>
      <c r="EUF39" s="37"/>
      <c r="EUG39" s="37"/>
      <c r="EUH39" s="37"/>
      <c r="EUI39" s="33"/>
      <c r="EUJ39" s="20"/>
      <c r="EUK39" s="20"/>
      <c r="EUL39" s="36"/>
      <c r="EUM39" s="37"/>
      <c r="EUN39" s="37"/>
      <c r="EUO39" s="37"/>
      <c r="EUP39" s="37"/>
      <c r="EUQ39" s="37"/>
      <c r="EUR39" s="37"/>
      <c r="EUS39" s="37"/>
      <c r="EUT39" s="37"/>
      <c r="EUU39" s="37"/>
      <c r="EUV39" s="37"/>
      <c r="EUW39" s="37"/>
      <c r="EUX39" s="37"/>
      <c r="EUY39" s="37"/>
      <c r="EUZ39" s="37"/>
      <c r="EVA39" s="37"/>
      <c r="EVB39" s="37"/>
      <c r="EVC39" s="37"/>
      <c r="EVD39" s="37"/>
      <c r="EVE39" s="33"/>
      <c r="EVF39" s="20"/>
      <c r="EVG39" s="20"/>
      <c r="EVH39" s="36"/>
      <c r="EVI39" s="37"/>
      <c r="EVJ39" s="37"/>
      <c r="EVK39" s="37"/>
      <c r="EVL39" s="37"/>
      <c r="EVM39" s="37"/>
      <c r="EVN39" s="37"/>
      <c r="EVO39" s="37"/>
      <c r="EVP39" s="37"/>
      <c r="EVQ39" s="37"/>
      <c r="EVR39" s="37"/>
      <c r="EVS39" s="37"/>
      <c r="EVT39" s="37"/>
      <c r="EVU39" s="37"/>
      <c r="EVV39" s="37"/>
      <c r="EVW39" s="37"/>
      <c r="EVX39" s="37"/>
      <c r="EVY39" s="37"/>
      <c r="EVZ39" s="37"/>
      <c r="EWA39" s="33"/>
      <c r="EWB39" s="20"/>
      <c r="EWC39" s="20"/>
      <c r="EWD39" s="36"/>
      <c r="EWE39" s="37"/>
      <c r="EWF39" s="37"/>
      <c r="EWG39" s="37"/>
      <c r="EWH39" s="37"/>
      <c r="EWI39" s="37"/>
      <c r="EWJ39" s="37"/>
      <c r="EWK39" s="37"/>
      <c r="EWL39" s="37"/>
      <c r="EWM39" s="37"/>
      <c r="EWN39" s="37"/>
      <c r="EWO39" s="37"/>
      <c r="EWP39" s="37"/>
      <c r="EWQ39" s="37"/>
      <c r="EWR39" s="37"/>
      <c r="EWS39" s="37"/>
      <c r="EWT39" s="37"/>
      <c r="EWU39" s="37"/>
      <c r="EWV39" s="37"/>
      <c r="EWW39" s="33"/>
      <c r="EWX39" s="20"/>
      <c r="EWY39" s="20"/>
      <c r="EWZ39" s="36"/>
      <c r="EXA39" s="37"/>
      <c r="EXB39" s="37"/>
      <c r="EXC39" s="37"/>
      <c r="EXD39" s="37"/>
      <c r="EXE39" s="37"/>
      <c r="EXF39" s="37"/>
      <c r="EXG39" s="37"/>
      <c r="EXH39" s="37"/>
      <c r="EXI39" s="37"/>
      <c r="EXJ39" s="37"/>
      <c r="EXK39" s="37"/>
      <c r="EXL39" s="37"/>
      <c r="EXM39" s="37"/>
      <c r="EXN39" s="37"/>
      <c r="EXO39" s="37"/>
      <c r="EXP39" s="37"/>
      <c r="EXQ39" s="37"/>
      <c r="EXR39" s="37"/>
      <c r="EXS39" s="33"/>
      <c r="EXT39" s="20"/>
      <c r="EXU39" s="20"/>
      <c r="EXV39" s="36"/>
      <c r="EXW39" s="37"/>
      <c r="EXX39" s="37"/>
      <c r="EXY39" s="37"/>
      <c r="EXZ39" s="37"/>
      <c r="EYA39" s="37"/>
      <c r="EYB39" s="37"/>
      <c r="EYC39" s="37"/>
      <c r="EYD39" s="37"/>
      <c r="EYE39" s="37"/>
      <c r="EYF39" s="37"/>
      <c r="EYG39" s="37"/>
      <c r="EYH39" s="37"/>
      <c r="EYI39" s="37"/>
      <c r="EYJ39" s="37"/>
      <c r="EYK39" s="37"/>
      <c r="EYL39" s="37"/>
      <c r="EYM39" s="37"/>
      <c r="EYN39" s="37"/>
      <c r="EYO39" s="33"/>
      <c r="EYP39" s="20"/>
      <c r="EYQ39" s="20"/>
      <c r="EYR39" s="36"/>
      <c r="EYS39" s="37"/>
      <c r="EYT39" s="37"/>
      <c r="EYU39" s="37"/>
      <c r="EYV39" s="37"/>
      <c r="EYW39" s="37"/>
      <c r="EYX39" s="37"/>
      <c r="EYY39" s="37"/>
      <c r="EYZ39" s="37"/>
      <c r="EZA39" s="37"/>
      <c r="EZB39" s="37"/>
      <c r="EZC39" s="37"/>
      <c r="EZD39" s="37"/>
      <c r="EZE39" s="37"/>
      <c r="EZF39" s="37"/>
      <c r="EZG39" s="37"/>
      <c r="EZH39" s="37"/>
      <c r="EZI39" s="37"/>
      <c r="EZJ39" s="37"/>
      <c r="EZK39" s="33"/>
      <c r="EZL39" s="20"/>
      <c r="EZM39" s="20"/>
      <c r="EZN39" s="36"/>
      <c r="EZO39" s="37"/>
      <c r="EZP39" s="37"/>
      <c r="EZQ39" s="37"/>
      <c r="EZR39" s="37"/>
      <c r="EZS39" s="37"/>
      <c r="EZT39" s="37"/>
      <c r="EZU39" s="37"/>
      <c r="EZV39" s="37"/>
      <c r="EZW39" s="37"/>
      <c r="EZX39" s="37"/>
      <c r="EZY39" s="37"/>
      <c r="EZZ39" s="37"/>
      <c r="FAA39" s="37"/>
      <c r="FAB39" s="37"/>
      <c r="FAC39" s="37"/>
      <c r="FAD39" s="37"/>
      <c r="FAE39" s="37"/>
      <c r="FAF39" s="37"/>
      <c r="FAG39" s="33"/>
      <c r="FAH39" s="20"/>
      <c r="FAI39" s="20"/>
      <c r="FAJ39" s="36"/>
      <c r="FAK39" s="37"/>
      <c r="FAL39" s="37"/>
      <c r="FAM39" s="37"/>
      <c r="FAN39" s="37"/>
      <c r="FAO39" s="37"/>
      <c r="FAP39" s="37"/>
      <c r="FAQ39" s="37"/>
      <c r="FAR39" s="37"/>
      <c r="FAS39" s="37"/>
      <c r="FAT39" s="37"/>
      <c r="FAU39" s="37"/>
      <c r="FAV39" s="37"/>
      <c r="FAW39" s="37"/>
      <c r="FAX39" s="37"/>
      <c r="FAY39" s="37"/>
      <c r="FAZ39" s="37"/>
      <c r="FBA39" s="37"/>
      <c r="FBB39" s="37"/>
      <c r="FBC39" s="33"/>
      <c r="FBD39" s="20"/>
      <c r="FBE39" s="20"/>
      <c r="FBF39" s="36"/>
      <c r="FBG39" s="37"/>
      <c r="FBH39" s="37"/>
      <c r="FBI39" s="37"/>
      <c r="FBJ39" s="37"/>
      <c r="FBK39" s="37"/>
      <c r="FBL39" s="37"/>
      <c r="FBM39" s="37"/>
      <c r="FBN39" s="37"/>
      <c r="FBO39" s="37"/>
      <c r="FBP39" s="37"/>
      <c r="FBQ39" s="37"/>
      <c r="FBR39" s="37"/>
      <c r="FBS39" s="37"/>
      <c r="FBT39" s="37"/>
      <c r="FBU39" s="37"/>
      <c r="FBV39" s="37"/>
      <c r="FBW39" s="37"/>
      <c r="FBX39" s="37"/>
      <c r="FBY39" s="33"/>
      <c r="FBZ39" s="20"/>
      <c r="FCA39" s="20"/>
      <c r="FCB39" s="36"/>
      <c r="FCC39" s="37"/>
      <c r="FCD39" s="37"/>
      <c r="FCE39" s="37"/>
      <c r="FCF39" s="37"/>
      <c r="FCG39" s="37"/>
      <c r="FCH39" s="37"/>
      <c r="FCI39" s="37"/>
      <c r="FCJ39" s="37"/>
      <c r="FCK39" s="37"/>
      <c r="FCL39" s="37"/>
      <c r="FCM39" s="37"/>
      <c r="FCN39" s="37"/>
      <c r="FCO39" s="37"/>
      <c r="FCP39" s="37"/>
      <c r="FCQ39" s="37"/>
      <c r="FCR39" s="37"/>
      <c r="FCS39" s="37"/>
      <c r="FCT39" s="37"/>
      <c r="FCU39" s="33"/>
      <c r="FCV39" s="20"/>
      <c r="FCW39" s="20"/>
      <c r="FCX39" s="36"/>
      <c r="FCY39" s="37"/>
      <c r="FCZ39" s="37"/>
      <c r="FDA39" s="37"/>
      <c r="FDB39" s="37"/>
      <c r="FDC39" s="37"/>
      <c r="FDD39" s="37"/>
      <c r="FDE39" s="37"/>
      <c r="FDF39" s="37"/>
      <c r="FDG39" s="37"/>
      <c r="FDH39" s="37"/>
      <c r="FDI39" s="37"/>
      <c r="FDJ39" s="37"/>
      <c r="FDK39" s="37"/>
      <c r="FDL39" s="37"/>
      <c r="FDM39" s="37"/>
      <c r="FDN39" s="37"/>
      <c r="FDO39" s="37"/>
      <c r="FDP39" s="37"/>
      <c r="FDQ39" s="33"/>
      <c r="FDR39" s="20"/>
      <c r="FDS39" s="20"/>
      <c r="FDT39" s="36"/>
      <c r="FDU39" s="37"/>
      <c r="FDV39" s="37"/>
      <c r="FDW39" s="37"/>
      <c r="FDX39" s="37"/>
      <c r="FDY39" s="37"/>
      <c r="FDZ39" s="37"/>
      <c r="FEA39" s="37"/>
      <c r="FEB39" s="37"/>
      <c r="FEC39" s="37"/>
      <c r="FED39" s="37"/>
      <c r="FEE39" s="37"/>
      <c r="FEF39" s="37"/>
      <c r="FEG39" s="37"/>
      <c r="FEH39" s="37"/>
      <c r="FEI39" s="37"/>
      <c r="FEJ39" s="37"/>
      <c r="FEK39" s="37"/>
      <c r="FEL39" s="37"/>
      <c r="FEM39" s="33"/>
      <c r="FEN39" s="20"/>
      <c r="FEO39" s="20"/>
      <c r="FEP39" s="36"/>
      <c r="FEQ39" s="37"/>
      <c r="FER39" s="37"/>
      <c r="FES39" s="37"/>
      <c r="FET39" s="37"/>
      <c r="FEU39" s="37"/>
      <c r="FEV39" s="37"/>
      <c r="FEW39" s="37"/>
      <c r="FEX39" s="37"/>
      <c r="FEY39" s="37"/>
      <c r="FEZ39" s="37"/>
      <c r="FFA39" s="37"/>
      <c r="FFB39" s="37"/>
      <c r="FFC39" s="37"/>
      <c r="FFD39" s="37"/>
      <c r="FFE39" s="37"/>
      <c r="FFF39" s="37"/>
      <c r="FFG39" s="37"/>
      <c r="FFH39" s="37"/>
      <c r="FFI39" s="33"/>
      <c r="FFJ39" s="20"/>
      <c r="FFK39" s="20"/>
      <c r="FFL39" s="36"/>
      <c r="FFM39" s="37"/>
      <c r="FFN39" s="37"/>
      <c r="FFO39" s="37"/>
      <c r="FFP39" s="37"/>
      <c r="FFQ39" s="37"/>
      <c r="FFR39" s="37"/>
      <c r="FFS39" s="37"/>
      <c r="FFT39" s="37"/>
      <c r="FFU39" s="37"/>
      <c r="FFV39" s="37"/>
      <c r="FFW39" s="37"/>
      <c r="FFX39" s="37"/>
      <c r="FFY39" s="37"/>
      <c r="FFZ39" s="37"/>
      <c r="FGA39" s="37"/>
      <c r="FGB39" s="37"/>
      <c r="FGC39" s="37"/>
      <c r="FGD39" s="37"/>
      <c r="FGE39" s="33"/>
      <c r="FGF39" s="20"/>
      <c r="FGG39" s="20"/>
      <c r="FGH39" s="36"/>
      <c r="FGI39" s="37"/>
      <c r="FGJ39" s="37"/>
      <c r="FGK39" s="37"/>
      <c r="FGL39" s="37"/>
      <c r="FGM39" s="37"/>
      <c r="FGN39" s="37"/>
      <c r="FGO39" s="37"/>
      <c r="FGP39" s="37"/>
      <c r="FGQ39" s="37"/>
      <c r="FGR39" s="37"/>
      <c r="FGS39" s="37"/>
      <c r="FGT39" s="37"/>
      <c r="FGU39" s="37"/>
      <c r="FGV39" s="37"/>
      <c r="FGW39" s="37"/>
      <c r="FGX39" s="37"/>
      <c r="FGY39" s="37"/>
      <c r="FGZ39" s="37"/>
      <c r="FHA39" s="33"/>
      <c r="FHB39" s="20"/>
      <c r="FHC39" s="20"/>
      <c r="FHD39" s="36"/>
      <c r="FHE39" s="37"/>
      <c r="FHF39" s="37"/>
      <c r="FHG39" s="37"/>
      <c r="FHH39" s="37"/>
      <c r="FHI39" s="37"/>
      <c r="FHJ39" s="37"/>
      <c r="FHK39" s="37"/>
      <c r="FHL39" s="37"/>
      <c r="FHM39" s="37"/>
      <c r="FHN39" s="37"/>
      <c r="FHO39" s="37"/>
      <c r="FHP39" s="37"/>
      <c r="FHQ39" s="37"/>
      <c r="FHR39" s="37"/>
      <c r="FHS39" s="37"/>
      <c r="FHT39" s="37"/>
      <c r="FHU39" s="37"/>
      <c r="FHV39" s="37"/>
      <c r="FHW39" s="33"/>
      <c r="FHX39" s="20"/>
      <c r="FHY39" s="20"/>
      <c r="FHZ39" s="36"/>
      <c r="FIA39" s="37"/>
      <c r="FIB39" s="37"/>
      <c r="FIC39" s="37"/>
      <c r="FID39" s="37"/>
      <c r="FIE39" s="37"/>
      <c r="FIF39" s="37"/>
      <c r="FIG39" s="37"/>
      <c r="FIH39" s="37"/>
      <c r="FII39" s="37"/>
      <c r="FIJ39" s="37"/>
      <c r="FIK39" s="37"/>
      <c r="FIL39" s="37"/>
      <c r="FIM39" s="37"/>
      <c r="FIN39" s="37"/>
      <c r="FIO39" s="37"/>
      <c r="FIP39" s="37"/>
      <c r="FIQ39" s="37"/>
      <c r="FIR39" s="37"/>
      <c r="FIS39" s="33"/>
      <c r="FIT39" s="20"/>
      <c r="FIU39" s="20"/>
      <c r="FIV39" s="36"/>
      <c r="FIW39" s="37"/>
      <c r="FIX39" s="37"/>
      <c r="FIY39" s="37"/>
      <c r="FIZ39" s="37"/>
      <c r="FJA39" s="37"/>
      <c r="FJB39" s="37"/>
      <c r="FJC39" s="37"/>
      <c r="FJD39" s="37"/>
      <c r="FJE39" s="37"/>
      <c r="FJF39" s="37"/>
      <c r="FJG39" s="37"/>
      <c r="FJH39" s="37"/>
      <c r="FJI39" s="37"/>
      <c r="FJJ39" s="37"/>
      <c r="FJK39" s="37"/>
      <c r="FJL39" s="37"/>
      <c r="FJM39" s="37"/>
      <c r="FJN39" s="37"/>
      <c r="FJO39" s="33"/>
      <c r="FJP39" s="20"/>
      <c r="FJQ39" s="20"/>
      <c r="FJR39" s="36"/>
      <c r="FJS39" s="37"/>
      <c r="FJT39" s="37"/>
      <c r="FJU39" s="37"/>
      <c r="FJV39" s="37"/>
      <c r="FJW39" s="37"/>
      <c r="FJX39" s="37"/>
      <c r="FJY39" s="37"/>
      <c r="FJZ39" s="37"/>
      <c r="FKA39" s="37"/>
      <c r="FKB39" s="37"/>
      <c r="FKC39" s="37"/>
      <c r="FKD39" s="37"/>
      <c r="FKE39" s="37"/>
      <c r="FKF39" s="37"/>
      <c r="FKG39" s="37"/>
      <c r="FKH39" s="37"/>
      <c r="FKI39" s="37"/>
      <c r="FKJ39" s="37"/>
      <c r="FKK39" s="33"/>
      <c r="FKL39" s="20"/>
      <c r="FKM39" s="20"/>
      <c r="FKN39" s="36"/>
      <c r="FKO39" s="37"/>
      <c r="FKP39" s="37"/>
      <c r="FKQ39" s="37"/>
      <c r="FKR39" s="37"/>
      <c r="FKS39" s="37"/>
      <c r="FKT39" s="37"/>
      <c r="FKU39" s="37"/>
      <c r="FKV39" s="37"/>
      <c r="FKW39" s="37"/>
      <c r="FKX39" s="37"/>
      <c r="FKY39" s="37"/>
      <c r="FKZ39" s="37"/>
      <c r="FLA39" s="37"/>
      <c r="FLB39" s="37"/>
      <c r="FLC39" s="37"/>
      <c r="FLD39" s="37"/>
      <c r="FLE39" s="37"/>
      <c r="FLF39" s="37"/>
      <c r="FLG39" s="33"/>
      <c r="FLH39" s="20"/>
      <c r="FLI39" s="20"/>
      <c r="FLJ39" s="36"/>
      <c r="FLK39" s="37"/>
      <c r="FLL39" s="37"/>
      <c r="FLM39" s="37"/>
      <c r="FLN39" s="37"/>
      <c r="FLO39" s="37"/>
      <c r="FLP39" s="37"/>
      <c r="FLQ39" s="37"/>
      <c r="FLR39" s="37"/>
      <c r="FLS39" s="37"/>
      <c r="FLT39" s="37"/>
      <c r="FLU39" s="37"/>
      <c r="FLV39" s="37"/>
      <c r="FLW39" s="37"/>
      <c r="FLX39" s="37"/>
      <c r="FLY39" s="37"/>
      <c r="FLZ39" s="37"/>
      <c r="FMA39" s="37"/>
      <c r="FMB39" s="37"/>
      <c r="FMC39" s="33"/>
      <c r="FMD39" s="20"/>
      <c r="FME39" s="20"/>
      <c r="FMF39" s="36"/>
      <c r="FMG39" s="37"/>
      <c r="FMH39" s="37"/>
      <c r="FMI39" s="37"/>
      <c r="FMJ39" s="37"/>
      <c r="FMK39" s="37"/>
      <c r="FML39" s="37"/>
      <c r="FMM39" s="37"/>
      <c r="FMN39" s="37"/>
      <c r="FMO39" s="37"/>
      <c r="FMP39" s="37"/>
      <c r="FMQ39" s="37"/>
      <c r="FMR39" s="37"/>
      <c r="FMS39" s="37"/>
      <c r="FMT39" s="37"/>
      <c r="FMU39" s="37"/>
      <c r="FMV39" s="37"/>
      <c r="FMW39" s="37"/>
      <c r="FMX39" s="37"/>
      <c r="FMY39" s="33"/>
      <c r="FMZ39" s="20"/>
      <c r="FNA39" s="20"/>
      <c r="FNB39" s="36"/>
      <c r="FNC39" s="37"/>
      <c r="FND39" s="37"/>
      <c r="FNE39" s="37"/>
      <c r="FNF39" s="37"/>
      <c r="FNG39" s="37"/>
      <c r="FNH39" s="37"/>
      <c r="FNI39" s="37"/>
      <c r="FNJ39" s="37"/>
      <c r="FNK39" s="37"/>
      <c r="FNL39" s="37"/>
      <c r="FNM39" s="37"/>
      <c r="FNN39" s="37"/>
      <c r="FNO39" s="37"/>
      <c r="FNP39" s="37"/>
      <c r="FNQ39" s="37"/>
      <c r="FNR39" s="37"/>
      <c r="FNS39" s="37"/>
      <c r="FNT39" s="37"/>
      <c r="FNU39" s="33"/>
      <c r="FNV39" s="20"/>
      <c r="FNW39" s="20"/>
      <c r="FNX39" s="36"/>
      <c r="FNY39" s="37"/>
      <c r="FNZ39" s="37"/>
      <c r="FOA39" s="37"/>
      <c r="FOB39" s="37"/>
      <c r="FOC39" s="37"/>
      <c r="FOD39" s="37"/>
      <c r="FOE39" s="37"/>
      <c r="FOF39" s="37"/>
      <c r="FOG39" s="37"/>
      <c r="FOH39" s="37"/>
      <c r="FOI39" s="37"/>
      <c r="FOJ39" s="37"/>
      <c r="FOK39" s="37"/>
      <c r="FOL39" s="37"/>
      <c r="FOM39" s="37"/>
      <c r="FON39" s="37"/>
      <c r="FOO39" s="37"/>
      <c r="FOP39" s="37"/>
      <c r="FOQ39" s="33"/>
      <c r="FOR39" s="20"/>
      <c r="FOS39" s="20"/>
      <c r="FOT39" s="36"/>
      <c r="FOU39" s="37"/>
      <c r="FOV39" s="37"/>
      <c r="FOW39" s="37"/>
      <c r="FOX39" s="37"/>
      <c r="FOY39" s="37"/>
      <c r="FOZ39" s="37"/>
      <c r="FPA39" s="37"/>
      <c r="FPB39" s="37"/>
      <c r="FPC39" s="37"/>
      <c r="FPD39" s="37"/>
      <c r="FPE39" s="37"/>
      <c r="FPF39" s="37"/>
      <c r="FPG39" s="37"/>
      <c r="FPH39" s="37"/>
      <c r="FPI39" s="37"/>
      <c r="FPJ39" s="37"/>
      <c r="FPK39" s="37"/>
      <c r="FPL39" s="37"/>
      <c r="FPM39" s="33"/>
      <c r="FPN39" s="20"/>
      <c r="FPO39" s="20"/>
      <c r="FPP39" s="36"/>
      <c r="FPQ39" s="37"/>
      <c r="FPR39" s="37"/>
      <c r="FPS39" s="37"/>
      <c r="FPT39" s="37"/>
      <c r="FPU39" s="37"/>
      <c r="FPV39" s="37"/>
      <c r="FPW39" s="37"/>
      <c r="FPX39" s="37"/>
      <c r="FPY39" s="37"/>
      <c r="FPZ39" s="37"/>
      <c r="FQA39" s="37"/>
      <c r="FQB39" s="37"/>
      <c r="FQC39" s="37"/>
      <c r="FQD39" s="37"/>
      <c r="FQE39" s="37"/>
      <c r="FQF39" s="37"/>
      <c r="FQG39" s="37"/>
      <c r="FQH39" s="37"/>
      <c r="FQI39" s="33"/>
      <c r="FQJ39" s="20"/>
      <c r="FQK39" s="20"/>
      <c r="FQL39" s="36"/>
      <c r="FQM39" s="37"/>
      <c r="FQN39" s="37"/>
      <c r="FQO39" s="37"/>
      <c r="FQP39" s="37"/>
      <c r="FQQ39" s="37"/>
      <c r="FQR39" s="37"/>
      <c r="FQS39" s="37"/>
      <c r="FQT39" s="37"/>
      <c r="FQU39" s="37"/>
      <c r="FQV39" s="37"/>
      <c r="FQW39" s="37"/>
      <c r="FQX39" s="37"/>
      <c r="FQY39" s="37"/>
      <c r="FQZ39" s="37"/>
      <c r="FRA39" s="37"/>
      <c r="FRB39" s="37"/>
      <c r="FRC39" s="37"/>
      <c r="FRD39" s="37"/>
      <c r="FRE39" s="33"/>
      <c r="FRF39" s="20"/>
      <c r="FRG39" s="20"/>
      <c r="FRH39" s="36"/>
      <c r="FRI39" s="37"/>
      <c r="FRJ39" s="37"/>
      <c r="FRK39" s="37"/>
      <c r="FRL39" s="37"/>
      <c r="FRM39" s="37"/>
      <c r="FRN39" s="37"/>
      <c r="FRO39" s="37"/>
      <c r="FRP39" s="37"/>
      <c r="FRQ39" s="37"/>
      <c r="FRR39" s="37"/>
      <c r="FRS39" s="37"/>
      <c r="FRT39" s="37"/>
      <c r="FRU39" s="37"/>
      <c r="FRV39" s="37"/>
      <c r="FRW39" s="37"/>
      <c r="FRX39" s="37"/>
      <c r="FRY39" s="37"/>
      <c r="FRZ39" s="37"/>
      <c r="FSA39" s="33"/>
      <c r="FSB39" s="20"/>
      <c r="FSC39" s="20"/>
      <c r="FSD39" s="36"/>
      <c r="FSE39" s="37"/>
      <c r="FSF39" s="37"/>
      <c r="FSG39" s="37"/>
      <c r="FSH39" s="37"/>
      <c r="FSI39" s="37"/>
      <c r="FSJ39" s="37"/>
      <c r="FSK39" s="37"/>
      <c r="FSL39" s="37"/>
      <c r="FSM39" s="37"/>
      <c r="FSN39" s="37"/>
      <c r="FSO39" s="37"/>
      <c r="FSP39" s="37"/>
      <c r="FSQ39" s="37"/>
      <c r="FSR39" s="37"/>
      <c r="FSS39" s="37"/>
      <c r="FST39" s="37"/>
      <c r="FSU39" s="37"/>
      <c r="FSV39" s="37"/>
      <c r="FSW39" s="33"/>
      <c r="FSX39" s="20"/>
      <c r="FSY39" s="20"/>
      <c r="FSZ39" s="36"/>
      <c r="FTA39" s="37"/>
      <c r="FTB39" s="37"/>
      <c r="FTC39" s="37"/>
      <c r="FTD39" s="37"/>
      <c r="FTE39" s="37"/>
      <c r="FTF39" s="37"/>
      <c r="FTG39" s="37"/>
      <c r="FTH39" s="37"/>
      <c r="FTI39" s="37"/>
      <c r="FTJ39" s="37"/>
      <c r="FTK39" s="37"/>
      <c r="FTL39" s="37"/>
      <c r="FTM39" s="37"/>
      <c r="FTN39" s="37"/>
      <c r="FTO39" s="37"/>
      <c r="FTP39" s="37"/>
      <c r="FTQ39" s="37"/>
      <c r="FTR39" s="37"/>
      <c r="FTS39" s="33"/>
      <c r="FTT39" s="20"/>
      <c r="FTU39" s="20"/>
      <c r="FTV39" s="36"/>
      <c r="FTW39" s="37"/>
      <c r="FTX39" s="37"/>
      <c r="FTY39" s="37"/>
      <c r="FTZ39" s="37"/>
      <c r="FUA39" s="37"/>
      <c r="FUB39" s="37"/>
      <c r="FUC39" s="37"/>
      <c r="FUD39" s="37"/>
      <c r="FUE39" s="37"/>
      <c r="FUF39" s="37"/>
      <c r="FUG39" s="37"/>
      <c r="FUH39" s="37"/>
      <c r="FUI39" s="37"/>
      <c r="FUJ39" s="37"/>
      <c r="FUK39" s="37"/>
      <c r="FUL39" s="37"/>
      <c r="FUM39" s="37"/>
      <c r="FUN39" s="37"/>
      <c r="FUO39" s="33"/>
      <c r="FUP39" s="20"/>
      <c r="FUQ39" s="20"/>
      <c r="FUR39" s="36"/>
      <c r="FUS39" s="37"/>
      <c r="FUT39" s="37"/>
      <c r="FUU39" s="37"/>
      <c r="FUV39" s="37"/>
      <c r="FUW39" s="37"/>
      <c r="FUX39" s="37"/>
      <c r="FUY39" s="37"/>
      <c r="FUZ39" s="37"/>
      <c r="FVA39" s="37"/>
      <c r="FVB39" s="37"/>
      <c r="FVC39" s="37"/>
      <c r="FVD39" s="37"/>
      <c r="FVE39" s="37"/>
      <c r="FVF39" s="37"/>
      <c r="FVG39" s="37"/>
      <c r="FVH39" s="37"/>
      <c r="FVI39" s="37"/>
      <c r="FVJ39" s="37"/>
      <c r="FVK39" s="33"/>
      <c r="FVL39" s="20"/>
      <c r="FVM39" s="20"/>
      <c r="FVN39" s="36"/>
      <c r="FVO39" s="37"/>
      <c r="FVP39" s="37"/>
      <c r="FVQ39" s="37"/>
      <c r="FVR39" s="37"/>
      <c r="FVS39" s="37"/>
      <c r="FVT39" s="37"/>
      <c r="FVU39" s="37"/>
      <c r="FVV39" s="37"/>
      <c r="FVW39" s="37"/>
      <c r="FVX39" s="37"/>
      <c r="FVY39" s="37"/>
      <c r="FVZ39" s="37"/>
      <c r="FWA39" s="37"/>
      <c r="FWB39" s="37"/>
      <c r="FWC39" s="37"/>
      <c r="FWD39" s="37"/>
      <c r="FWE39" s="37"/>
      <c r="FWF39" s="37"/>
      <c r="FWG39" s="33"/>
      <c r="FWH39" s="20"/>
      <c r="FWI39" s="20"/>
      <c r="FWJ39" s="36"/>
      <c r="FWK39" s="37"/>
      <c r="FWL39" s="37"/>
      <c r="FWM39" s="37"/>
      <c r="FWN39" s="37"/>
      <c r="FWO39" s="37"/>
      <c r="FWP39" s="37"/>
      <c r="FWQ39" s="37"/>
      <c r="FWR39" s="37"/>
      <c r="FWS39" s="37"/>
      <c r="FWT39" s="37"/>
      <c r="FWU39" s="37"/>
      <c r="FWV39" s="37"/>
      <c r="FWW39" s="37"/>
      <c r="FWX39" s="37"/>
      <c r="FWY39" s="37"/>
      <c r="FWZ39" s="37"/>
      <c r="FXA39" s="37"/>
      <c r="FXB39" s="37"/>
      <c r="FXC39" s="33"/>
      <c r="FXD39" s="20"/>
      <c r="FXE39" s="20"/>
      <c r="FXF39" s="36"/>
      <c r="FXG39" s="37"/>
      <c r="FXH39" s="37"/>
      <c r="FXI39" s="37"/>
      <c r="FXJ39" s="37"/>
      <c r="FXK39" s="37"/>
      <c r="FXL39" s="37"/>
      <c r="FXM39" s="37"/>
      <c r="FXN39" s="37"/>
      <c r="FXO39" s="37"/>
      <c r="FXP39" s="37"/>
      <c r="FXQ39" s="37"/>
      <c r="FXR39" s="37"/>
      <c r="FXS39" s="37"/>
      <c r="FXT39" s="37"/>
      <c r="FXU39" s="37"/>
      <c r="FXV39" s="37"/>
      <c r="FXW39" s="37"/>
      <c r="FXX39" s="37"/>
      <c r="FXY39" s="33"/>
      <c r="FXZ39" s="20"/>
      <c r="FYA39" s="20"/>
      <c r="FYB39" s="36"/>
      <c r="FYC39" s="37"/>
      <c r="FYD39" s="37"/>
      <c r="FYE39" s="37"/>
      <c r="FYF39" s="37"/>
      <c r="FYG39" s="37"/>
      <c r="FYH39" s="37"/>
      <c r="FYI39" s="37"/>
      <c r="FYJ39" s="37"/>
      <c r="FYK39" s="37"/>
      <c r="FYL39" s="37"/>
      <c r="FYM39" s="37"/>
      <c r="FYN39" s="37"/>
      <c r="FYO39" s="37"/>
      <c r="FYP39" s="37"/>
      <c r="FYQ39" s="37"/>
      <c r="FYR39" s="37"/>
      <c r="FYS39" s="37"/>
      <c r="FYT39" s="37"/>
      <c r="FYU39" s="33"/>
      <c r="FYV39" s="20"/>
      <c r="FYW39" s="20"/>
      <c r="FYX39" s="36"/>
      <c r="FYY39" s="37"/>
      <c r="FYZ39" s="37"/>
      <c r="FZA39" s="37"/>
      <c r="FZB39" s="37"/>
      <c r="FZC39" s="37"/>
      <c r="FZD39" s="37"/>
      <c r="FZE39" s="37"/>
      <c r="FZF39" s="37"/>
      <c r="FZG39" s="37"/>
      <c r="FZH39" s="37"/>
      <c r="FZI39" s="37"/>
      <c r="FZJ39" s="37"/>
      <c r="FZK39" s="37"/>
      <c r="FZL39" s="37"/>
      <c r="FZM39" s="37"/>
      <c r="FZN39" s="37"/>
      <c r="FZO39" s="37"/>
      <c r="FZP39" s="37"/>
      <c r="FZQ39" s="33"/>
      <c r="FZR39" s="20"/>
      <c r="FZS39" s="20"/>
      <c r="FZT39" s="36"/>
      <c r="FZU39" s="37"/>
      <c r="FZV39" s="37"/>
      <c r="FZW39" s="37"/>
      <c r="FZX39" s="37"/>
      <c r="FZY39" s="37"/>
      <c r="FZZ39" s="37"/>
      <c r="GAA39" s="37"/>
      <c r="GAB39" s="37"/>
      <c r="GAC39" s="37"/>
      <c r="GAD39" s="37"/>
      <c r="GAE39" s="37"/>
      <c r="GAF39" s="37"/>
      <c r="GAG39" s="37"/>
      <c r="GAH39" s="37"/>
      <c r="GAI39" s="37"/>
      <c r="GAJ39" s="37"/>
      <c r="GAK39" s="37"/>
      <c r="GAL39" s="37"/>
      <c r="GAM39" s="33"/>
      <c r="GAN39" s="20"/>
      <c r="GAO39" s="20"/>
      <c r="GAP39" s="36"/>
      <c r="GAQ39" s="37"/>
      <c r="GAR39" s="37"/>
      <c r="GAS39" s="37"/>
      <c r="GAT39" s="37"/>
      <c r="GAU39" s="37"/>
      <c r="GAV39" s="37"/>
      <c r="GAW39" s="37"/>
      <c r="GAX39" s="37"/>
      <c r="GAY39" s="37"/>
      <c r="GAZ39" s="37"/>
      <c r="GBA39" s="37"/>
      <c r="GBB39" s="37"/>
      <c r="GBC39" s="37"/>
      <c r="GBD39" s="37"/>
      <c r="GBE39" s="37"/>
      <c r="GBF39" s="37"/>
      <c r="GBG39" s="37"/>
      <c r="GBH39" s="37"/>
      <c r="GBI39" s="33"/>
      <c r="GBJ39" s="20"/>
      <c r="GBK39" s="20"/>
      <c r="GBL39" s="36"/>
      <c r="GBM39" s="37"/>
      <c r="GBN39" s="37"/>
      <c r="GBO39" s="37"/>
      <c r="GBP39" s="37"/>
      <c r="GBQ39" s="37"/>
      <c r="GBR39" s="37"/>
      <c r="GBS39" s="37"/>
      <c r="GBT39" s="37"/>
      <c r="GBU39" s="37"/>
      <c r="GBV39" s="37"/>
      <c r="GBW39" s="37"/>
      <c r="GBX39" s="37"/>
      <c r="GBY39" s="37"/>
      <c r="GBZ39" s="37"/>
      <c r="GCA39" s="37"/>
      <c r="GCB39" s="37"/>
      <c r="GCC39" s="37"/>
      <c r="GCD39" s="37"/>
      <c r="GCE39" s="33"/>
      <c r="GCF39" s="20"/>
      <c r="GCG39" s="20"/>
      <c r="GCH39" s="36"/>
      <c r="GCI39" s="37"/>
      <c r="GCJ39" s="37"/>
      <c r="GCK39" s="37"/>
      <c r="GCL39" s="37"/>
      <c r="GCM39" s="37"/>
      <c r="GCN39" s="37"/>
      <c r="GCO39" s="37"/>
      <c r="GCP39" s="37"/>
      <c r="GCQ39" s="37"/>
      <c r="GCR39" s="37"/>
      <c r="GCS39" s="37"/>
      <c r="GCT39" s="37"/>
      <c r="GCU39" s="37"/>
      <c r="GCV39" s="37"/>
      <c r="GCW39" s="37"/>
      <c r="GCX39" s="37"/>
      <c r="GCY39" s="37"/>
      <c r="GCZ39" s="37"/>
      <c r="GDA39" s="33"/>
      <c r="GDB39" s="20"/>
      <c r="GDC39" s="20"/>
      <c r="GDD39" s="36"/>
      <c r="GDE39" s="37"/>
      <c r="GDF39" s="37"/>
      <c r="GDG39" s="37"/>
      <c r="GDH39" s="37"/>
      <c r="GDI39" s="37"/>
      <c r="GDJ39" s="37"/>
      <c r="GDK39" s="37"/>
      <c r="GDL39" s="37"/>
      <c r="GDM39" s="37"/>
      <c r="GDN39" s="37"/>
      <c r="GDO39" s="37"/>
      <c r="GDP39" s="37"/>
      <c r="GDQ39" s="37"/>
      <c r="GDR39" s="37"/>
      <c r="GDS39" s="37"/>
      <c r="GDT39" s="37"/>
      <c r="GDU39" s="37"/>
      <c r="GDV39" s="37"/>
      <c r="GDW39" s="33"/>
      <c r="GDX39" s="20"/>
      <c r="GDY39" s="20"/>
      <c r="GDZ39" s="36"/>
      <c r="GEA39" s="37"/>
      <c r="GEB39" s="37"/>
      <c r="GEC39" s="37"/>
      <c r="GED39" s="37"/>
      <c r="GEE39" s="37"/>
      <c r="GEF39" s="37"/>
      <c r="GEG39" s="37"/>
      <c r="GEH39" s="37"/>
      <c r="GEI39" s="37"/>
      <c r="GEJ39" s="37"/>
      <c r="GEK39" s="37"/>
      <c r="GEL39" s="37"/>
      <c r="GEM39" s="37"/>
      <c r="GEN39" s="37"/>
      <c r="GEO39" s="37"/>
      <c r="GEP39" s="37"/>
      <c r="GEQ39" s="37"/>
      <c r="GER39" s="37"/>
      <c r="GES39" s="33"/>
      <c r="GET39" s="20"/>
      <c r="GEU39" s="20"/>
      <c r="GEV39" s="36"/>
      <c r="GEW39" s="37"/>
      <c r="GEX39" s="37"/>
      <c r="GEY39" s="37"/>
      <c r="GEZ39" s="37"/>
      <c r="GFA39" s="37"/>
      <c r="GFB39" s="37"/>
      <c r="GFC39" s="37"/>
      <c r="GFD39" s="37"/>
      <c r="GFE39" s="37"/>
      <c r="GFF39" s="37"/>
      <c r="GFG39" s="37"/>
      <c r="GFH39" s="37"/>
      <c r="GFI39" s="37"/>
      <c r="GFJ39" s="37"/>
      <c r="GFK39" s="37"/>
      <c r="GFL39" s="37"/>
      <c r="GFM39" s="37"/>
      <c r="GFN39" s="37"/>
      <c r="GFO39" s="33"/>
      <c r="GFP39" s="20"/>
      <c r="GFQ39" s="20"/>
      <c r="GFR39" s="36"/>
      <c r="GFS39" s="37"/>
      <c r="GFT39" s="37"/>
      <c r="GFU39" s="37"/>
      <c r="GFV39" s="37"/>
      <c r="GFW39" s="37"/>
      <c r="GFX39" s="37"/>
      <c r="GFY39" s="37"/>
      <c r="GFZ39" s="37"/>
      <c r="GGA39" s="37"/>
      <c r="GGB39" s="37"/>
      <c r="GGC39" s="37"/>
      <c r="GGD39" s="37"/>
      <c r="GGE39" s="37"/>
      <c r="GGF39" s="37"/>
      <c r="GGG39" s="37"/>
      <c r="GGH39" s="37"/>
      <c r="GGI39" s="37"/>
      <c r="GGJ39" s="37"/>
      <c r="GGK39" s="33"/>
      <c r="GGL39" s="20"/>
      <c r="GGM39" s="20"/>
      <c r="GGN39" s="36"/>
      <c r="GGO39" s="37"/>
      <c r="GGP39" s="37"/>
      <c r="GGQ39" s="37"/>
      <c r="GGR39" s="37"/>
      <c r="GGS39" s="37"/>
      <c r="GGT39" s="37"/>
      <c r="GGU39" s="37"/>
      <c r="GGV39" s="37"/>
      <c r="GGW39" s="37"/>
      <c r="GGX39" s="37"/>
      <c r="GGY39" s="37"/>
      <c r="GGZ39" s="37"/>
      <c r="GHA39" s="37"/>
      <c r="GHB39" s="37"/>
      <c r="GHC39" s="37"/>
      <c r="GHD39" s="37"/>
      <c r="GHE39" s="37"/>
      <c r="GHF39" s="37"/>
      <c r="GHG39" s="33"/>
      <c r="GHH39" s="20"/>
      <c r="GHI39" s="20"/>
      <c r="GHJ39" s="36"/>
      <c r="GHK39" s="37"/>
      <c r="GHL39" s="37"/>
      <c r="GHM39" s="37"/>
      <c r="GHN39" s="37"/>
      <c r="GHO39" s="37"/>
      <c r="GHP39" s="37"/>
      <c r="GHQ39" s="37"/>
      <c r="GHR39" s="37"/>
      <c r="GHS39" s="37"/>
      <c r="GHT39" s="37"/>
      <c r="GHU39" s="37"/>
      <c r="GHV39" s="37"/>
      <c r="GHW39" s="37"/>
      <c r="GHX39" s="37"/>
      <c r="GHY39" s="37"/>
      <c r="GHZ39" s="37"/>
      <c r="GIA39" s="37"/>
      <c r="GIB39" s="37"/>
      <c r="GIC39" s="33"/>
      <c r="GID39" s="20"/>
      <c r="GIE39" s="20"/>
      <c r="GIF39" s="36"/>
      <c r="GIG39" s="37"/>
      <c r="GIH39" s="37"/>
      <c r="GII39" s="37"/>
      <c r="GIJ39" s="37"/>
      <c r="GIK39" s="37"/>
      <c r="GIL39" s="37"/>
      <c r="GIM39" s="37"/>
      <c r="GIN39" s="37"/>
      <c r="GIO39" s="37"/>
      <c r="GIP39" s="37"/>
      <c r="GIQ39" s="37"/>
      <c r="GIR39" s="37"/>
      <c r="GIS39" s="37"/>
      <c r="GIT39" s="37"/>
      <c r="GIU39" s="37"/>
      <c r="GIV39" s="37"/>
      <c r="GIW39" s="37"/>
      <c r="GIX39" s="37"/>
      <c r="GIY39" s="33"/>
      <c r="GIZ39" s="20"/>
      <c r="GJA39" s="20"/>
      <c r="GJB39" s="36"/>
      <c r="GJC39" s="37"/>
      <c r="GJD39" s="37"/>
      <c r="GJE39" s="37"/>
      <c r="GJF39" s="37"/>
      <c r="GJG39" s="37"/>
      <c r="GJH39" s="37"/>
      <c r="GJI39" s="37"/>
      <c r="GJJ39" s="37"/>
      <c r="GJK39" s="37"/>
      <c r="GJL39" s="37"/>
      <c r="GJM39" s="37"/>
      <c r="GJN39" s="37"/>
      <c r="GJO39" s="37"/>
      <c r="GJP39" s="37"/>
      <c r="GJQ39" s="37"/>
      <c r="GJR39" s="37"/>
      <c r="GJS39" s="37"/>
      <c r="GJT39" s="37"/>
      <c r="GJU39" s="33"/>
      <c r="GJV39" s="20"/>
      <c r="GJW39" s="20"/>
      <c r="GJX39" s="36"/>
      <c r="GJY39" s="37"/>
      <c r="GJZ39" s="37"/>
      <c r="GKA39" s="37"/>
      <c r="GKB39" s="37"/>
      <c r="GKC39" s="37"/>
      <c r="GKD39" s="37"/>
      <c r="GKE39" s="37"/>
      <c r="GKF39" s="37"/>
      <c r="GKG39" s="37"/>
      <c r="GKH39" s="37"/>
      <c r="GKI39" s="37"/>
      <c r="GKJ39" s="37"/>
      <c r="GKK39" s="37"/>
      <c r="GKL39" s="37"/>
      <c r="GKM39" s="37"/>
      <c r="GKN39" s="37"/>
      <c r="GKO39" s="37"/>
      <c r="GKP39" s="37"/>
      <c r="GKQ39" s="33"/>
      <c r="GKR39" s="20"/>
      <c r="GKS39" s="20"/>
      <c r="GKT39" s="36"/>
      <c r="GKU39" s="37"/>
      <c r="GKV39" s="37"/>
      <c r="GKW39" s="37"/>
      <c r="GKX39" s="37"/>
      <c r="GKY39" s="37"/>
      <c r="GKZ39" s="37"/>
      <c r="GLA39" s="37"/>
      <c r="GLB39" s="37"/>
      <c r="GLC39" s="37"/>
      <c r="GLD39" s="37"/>
      <c r="GLE39" s="37"/>
      <c r="GLF39" s="37"/>
      <c r="GLG39" s="37"/>
      <c r="GLH39" s="37"/>
      <c r="GLI39" s="37"/>
      <c r="GLJ39" s="37"/>
      <c r="GLK39" s="37"/>
      <c r="GLL39" s="37"/>
      <c r="GLM39" s="33"/>
      <c r="GLN39" s="20"/>
      <c r="GLO39" s="20"/>
      <c r="GLP39" s="36"/>
      <c r="GLQ39" s="37"/>
      <c r="GLR39" s="37"/>
      <c r="GLS39" s="37"/>
      <c r="GLT39" s="37"/>
      <c r="GLU39" s="37"/>
      <c r="GLV39" s="37"/>
      <c r="GLW39" s="37"/>
      <c r="GLX39" s="37"/>
      <c r="GLY39" s="37"/>
      <c r="GLZ39" s="37"/>
      <c r="GMA39" s="37"/>
      <c r="GMB39" s="37"/>
      <c r="GMC39" s="37"/>
      <c r="GMD39" s="37"/>
      <c r="GME39" s="37"/>
      <c r="GMF39" s="37"/>
      <c r="GMG39" s="37"/>
      <c r="GMH39" s="37"/>
      <c r="GMI39" s="33"/>
      <c r="GMJ39" s="20"/>
      <c r="GMK39" s="20"/>
      <c r="GML39" s="36"/>
      <c r="GMM39" s="37"/>
      <c r="GMN39" s="37"/>
      <c r="GMO39" s="37"/>
      <c r="GMP39" s="37"/>
      <c r="GMQ39" s="37"/>
      <c r="GMR39" s="37"/>
      <c r="GMS39" s="37"/>
      <c r="GMT39" s="37"/>
      <c r="GMU39" s="37"/>
      <c r="GMV39" s="37"/>
      <c r="GMW39" s="37"/>
      <c r="GMX39" s="37"/>
      <c r="GMY39" s="37"/>
      <c r="GMZ39" s="37"/>
      <c r="GNA39" s="37"/>
      <c r="GNB39" s="37"/>
      <c r="GNC39" s="37"/>
      <c r="GND39" s="37"/>
      <c r="GNE39" s="33"/>
      <c r="GNF39" s="20"/>
      <c r="GNG39" s="20"/>
      <c r="GNH39" s="36"/>
      <c r="GNI39" s="37"/>
      <c r="GNJ39" s="37"/>
      <c r="GNK39" s="37"/>
      <c r="GNL39" s="37"/>
      <c r="GNM39" s="37"/>
      <c r="GNN39" s="37"/>
      <c r="GNO39" s="37"/>
      <c r="GNP39" s="37"/>
      <c r="GNQ39" s="37"/>
      <c r="GNR39" s="37"/>
      <c r="GNS39" s="37"/>
      <c r="GNT39" s="37"/>
      <c r="GNU39" s="37"/>
      <c r="GNV39" s="37"/>
      <c r="GNW39" s="37"/>
      <c r="GNX39" s="37"/>
      <c r="GNY39" s="37"/>
      <c r="GNZ39" s="37"/>
      <c r="GOA39" s="33"/>
      <c r="GOB39" s="20"/>
      <c r="GOC39" s="20"/>
      <c r="GOD39" s="36"/>
      <c r="GOE39" s="37"/>
      <c r="GOF39" s="37"/>
      <c r="GOG39" s="37"/>
      <c r="GOH39" s="37"/>
      <c r="GOI39" s="37"/>
      <c r="GOJ39" s="37"/>
      <c r="GOK39" s="37"/>
      <c r="GOL39" s="37"/>
      <c r="GOM39" s="37"/>
      <c r="GON39" s="37"/>
      <c r="GOO39" s="37"/>
      <c r="GOP39" s="37"/>
      <c r="GOQ39" s="37"/>
      <c r="GOR39" s="37"/>
      <c r="GOS39" s="37"/>
      <c r="GOT39" s="37"/>
      <c r="GOU39" s="37"/>
      <c r="GOV39" s="37"/>
      <c r="GOW39" s="33"/>
      <c r="GOX39" s="20"/>
      <c r="GOY39" s="20"/>
      <c r="GOZ39" s="36"/>
      <c r="GPA39" s="37"/>
      <c r="GPB39" s="37"/>
      <c r="GPC39" s="37"/>
      <c r="GPD39" s="37"/>
      <c r="GPE39" s="37"/>
      <c r="GPF39" s="37"/>
      <c r="GPG39" s="37"/>
      <c r="GPH39" s="37"/>
      <c r="GPI39" s="37"/>
      <c r="GPJ39" s="37"/>
      <c r="GPK39" s="37"/>
      <c r="GPL39" s="37"/>
      <c r="GPM39" s="37"/>
      <c r="GPN39" s="37"/>
      <c r="GPO39" s="37"/>
      <c r="GPP39" s="37"/>
      <c r="GPQ39" s="37"/>
      <c r="GPR39" s="37"/>
      <c r="GPS39" s="33"/>
      <c r="GPT39" s="20"/>
      <c r="GPU39" s="20"/>
      <c r="GPV39" s="36"/>
      <c r="GPW39" s="37"/>
      <c r="GPX39" s="37"/>
      <c r="GPY39" s="37"/>
      <c r="GPZ39" s="37"/>
      <c r="GQA39" s="37"/>
      <c r="GQB39" s="37"/>
      <c r="GQC39" s="37"/>
      <c r="GQD39" s="37"/>
      <c r="GQE39" s="37"/>
      <c r="GQF39" s="37"/>
      <c r="GQG39" s="37"/>
      <c r="GQH39" s="37"/>
      <c r="GQI39" s="37"/>
      <c r="GQJ39" s="37"/>
      <c r="GQK39" s="37"/>
      <c r="GQL39" s="37"/>
      <c r="GQM39" s="37"/>
      <c r="GQN39" s="37"/>
      <c r="GQO39" s="33"/>
      <c r="GQP39" s="20"/>
      <c r="GQQ39" s="20"/>
      <c r="GQR39" s="36"/>
      <c r="GQS39" s="37"/>
      <c r="GQT39" s="37"/>
      <c r="GQU39" s="37"/>
      <c r="GQV39" s="37"/>
      <c r="GQW39" s="37"/>
      <c r="GQX39" s="37"/>
      <c r="GQY39" s="37"/>
      <c r="GQZ39" s="37"/>
      <c r="GRA39" s="37"/>
      <c r="GRB39" s="37"/>
      <c r="GRC39" s="37"/>
      <c r="GRD39" s="37"/>
      <c r="GRE39" s="37"/>
      <c r="GRF39" s="37"/>
      <c r="GRG39" s="37"/>
      <c r="GRH39" s="37"/>
      <c r="GRI39" s="37"/>
      <c r="GRJ39" s="37"/>
      <c r="GRK39" s="33"/>
      <c r="GRL39" s="20"/>
      <c r="GRM39" s="20"/>
      <c r="GRN39" s="36"/>
      <c r="GRO39" s="37"/>
      <c r="GRP39" s="37"/>
      <c r="GRQ39" s="37"/>
      <c r="GRR39" s="37"/>
      <c r="GRS39" s="37"/>
      <c r="GRT39" s="37"/>
      <c r="GRU39" s="37"/>
      <c r="GRV39" s="37"/>
      <c r="GRW39" s="37"/>
      <c r="GRX39" s="37"/>
      <c r="GRY39" s="37"/>
      <c r="GRZ39" s="37"/>
      <c r="GSA39" s="37"/>
      <c r="GSB39" s="37"/>
      <c r="GSC39" s="37"/>
      <c r="GSD39" s="37"/>
      <c r="GSE39" s="37"/>
      <c r="GSF39" s="37"/>
      <c r="GSG39" s="33"/>
      <c r="GSH39" s="20"/>
      <c r="GSI39" s="20"/>
      <c r="GSJ39" s="36"/>
      <c r="GSK39" s="37"/>
      <c r="GSL39" s="37"/>
      <c r="GSM39" s="37"/>
      <c r="GSN39" s="37"/>
      <c r="GSO39" s="37"/>
      <c r="GSP39" s="37"/>
      <c r="GSQ39" s="37"/>
      <c r="GSR39" s="37"/>
      <c r="GSS39" s="37"/>
      <c r="GST39" s="37"/>
      <c r="GSU39" s="37"/>
      <c r="GSV39" s="37"/>
      <c r="GSW39" s="37"/>
      <c r="GSX39" s="37"/>
      <c r="GSY39" s="37"/>
      <c r="GSZ39" s="37"/>
      <c r="GTA39" s="37"/>
      <c r="GTB39" s="37"/>
      <c r="GTC39" s="33"/>
      <c r="GTD39" s="20"/>
      <c r="GTE39" s="20"/>
      <c r="GTF39" s="36"/>
      <c r="GTG39" s="37"/>
      <c r="GTH39" s="37"/>
      <c r="GTI39" s="37"/>
      <c r="GTJ39" s="37"/>
      <c r="GTK39" s="37"/>
      <c r="GTL39" s="37"/>
      <c r="GTM39" s="37"/>
      <c r="GTN39" s="37"/>
      <c r="GTO39" s="37"/>
      <c r="GTP39" s="37"/>
      <c r="GTQ39" s="37"/>
      <c r="GTR39" s="37"/>
      <c r="GTS39" s="37"/>
      <c r="GTT39" s="37"/>
      <c r="GTU39" s="37"/>
      <c r="GTV39" s="37"/>
      <c r="GTW39" s="37"/>
      <c r="GTX39" s="37"/>
      <c r="GTY39" s="33"/>
      <c r="GTZ39" s="20"/>
      <c r="GUA39" s="20"/>
      <c r="GUB39" s="36"/>
      <c r="GUC39" s="37"/>
      <c r="GUD39" s="37"/>
      <c r="GUE39" s="37"/>
      <c r="GUF39" s="37"/>
      <c r="GUG39" s="37"/>
      <c r="GUH39" s="37"/>
      <c r="GUI39" s="37"/>
      <c r="GUJ39" s="37"/>
      <c r="GUK39" s="37"/>
      <c r="GUL39" s="37"/>
      <c r="GUM39" s="37"/>
      <c r="GUN39" s="37"/>
      <c r="GUO39" s="37"/>
      <c r="GUP39" s="37"/>
      <c r="GUQ39" s="37"/>
      <c r="GUR39" s="37"/>
      <c r="GUS39" s="37"/>
      <c r="GUT39" s="37"/>
      <c r="GUU39" s="33"/>
      <c r="GUV39" s="20"/>
      <c r="GUW39" s="20"/>
      <c r="GUX39" s="36"/>
      <c r="GUY39" s="37"/>
      <c r="GUZ39" s="37"/>
      <c r="GVA39" s="37"/>
      <c r="GVB39" s="37"/>
      <c r="GVC39" s="37"/>
      <c r="GVD39" s="37"/>
      <c r="GVE39" s="37"/>
      <c r="GVF39" s="37"/>
      <c r="GVG39" s="37"/>
      <c r="GVH39" s="37"/>
      <c r="GVI39" s="37"/>
      <c r="GVJ39" s="37"/>
      <c r="GVK39" s="37"/>
      <c r="GVL39" s="37"/>
      <c r="GVM39" s="37"/>
      <c r="GVN39" s="37"/>
      <c r="GVO39" s="37"/>
      <c r="GVP39" s="37"/>
      <c r="GVQ39" s="33"/>
      <c r="GVR39" s="20"/>
      <c r="GVS39" s="20"/>
      <c r="GVT39" s="36"/>
      <c r="GVU39" s="37"/>
      <c r="GVV39" s="37"/>
      <c r="GVW39" s="37"/>
      <c r="GVX39" s="37"/>
      <c r="GVY39" s="37"/>
      <c r="GVZ39" s="37"/>
      <c r="GWA39" s="37"/>
      <c r="GWB39" s="37"/>
      <c r="GWC39" s="37"/>
      <c r="GWD39" s="37"/>
      <c r="GWE39" s="37"/>
      <c r="GWF39" s="37"/>
      <c r="GWG39" s="37"/>
      <c r="GWH39" s="37"/>
      <c r="GWI39" s="37"/>
      <c r="GWJ39" s="37"/>
      <c r="GWK39" s="37"/>
      <c r="GWL39" s="37"/>
      <c r="GWM39" s="33"/>
      <c r="GWN39" s="20"/>
      <c r="GWO39" s="20"/>
      <c r="GWP39" s="36"/>
      <c r="GWQ39" s="37"/>
      <c r="GWR39" s="37"/>
      <c r="GWS39" s="37"/>
      <c r="GWT39" s="37"/>
      <c r="GWU39" s="37"/>
      <c r="GWV39" s="37"/>
      <c r="GWW39" s="37"/>
      <c r="GWX39" s="37"/>
      <c r="GWY39" s="37"/>
      <c r="GWZ39" s="37"/>
      <c r="GXA39" s="37"/>
      <c r="GXB39" s="37"/>
      <c r="GXC39" s="37"/>
      <c r="GXD39" s="37"/>
      <c r="GXE39" s="37"/>
      <c r="GXF39" s="37"/>
      <c r="GXG39" s="37"/>
      <c r="GXH39" s="37"/>
      <c r="GXI39" s="33"/>
      <c r="GXJ39" s="20"/>
      <c r="GXK39" s="20"/>
      <c r="GXL39" s="36"/>
      <c r="GXM39" s="37"/>
      <c r="GXN39" s="37"/>
      <c r="GXO39" s="37"/>
      <c r="GXP39" s="37"/>
      <c r="GXQ39" s="37"/>
      <c r="GXR39" s="37"/>
      <c r="GXS39" s="37"/>
      <c r="GXT39" s="37"/>
      <c r="GXU39" s="37"/>
      <c r="GXV39" s="37"/>
      <c r="GXW39" s="37"/>
      <c r="GXX39" s="37"/>
      <c r="GXY39" s="37"/>
      <c r="GXZ39" s="37"/>
      <c r="GYA39" s="37"/>
      <c r="GYB39" s="37"/>
      <c r="GYC39" s="37"/>
      <c r="GYD39" s="37"/>
      <c r="GYE39" s="33"/>
      <c r="GYF39" s="20"/>
      <c r="GYG39" s="20"/>
      <c r="GYH39" s="36"/>
      <c r="GYI39" s="37"/>
      <c r="GYJ39" s="37"/>
      <c r="GYK39" s="37"/>
      <c r="GYL39" s="37"/>
      <c r="GYM39" s="37"/>
      <c r="GYN39" s="37"/>
      <c r="GYO39" s="37"/>
      <c r="GYP39" s="37"/>
      <c r="GYQ39" s="37"/>
      <c r="GYR39" s="37"/>
      <c r="GYS39" s="37"/>
      <c r="GYT39" s="37"/>
      <c r="GYU39" s="37"/>
      <c r="GYV39" s="37"/>
      <c r="GYW39" s="37"/>
      <c r="GYX39" s="37"/>
      <c r="GYY39" s="37"/>
      <c r="GYZ39" s="37"/>
      <c r="GZA39" s="33"/>
      <c r="GZB39" s="20"/>
      <c r="GZC39" s="20"/>
      <c r="GZD39" s="36"/>
      <c r="GZE39" s="37"/>
      <c r="GZF39" s="37"/>
      <c r="GZG39" s="37"/>
      <c r="GZH39" s="37"/>
      <c r="GZI39" s="37"/>
      <c r="GZJ39" s="37"/>
      <c r="GZK39" s="37"/>
      <c r="GZL39" s="37"/>
      <c r="GZM39" s="37"/>
      <c r="GZN39" s="37"/>
      <c r="GZO39" s="37"/>
      <c r="GZP39" s="37"/>
      <c r="GZQ39" s="37"/>
      <c r="GZR39" s="37"/>
      <c r="GZS39" s="37"/>
      <c r="GZT39" s="37"/>
      <c r="GZU39" s="37"/>
      <c r="GZV39" s="37"/>
      <c r="GZW39" s="33"/>
      <c r="GZX39" s="20"/>
      <c r="GZY39" s="20"/>
      <c r="GZZ39" s="36"/>
      <c r="HAA39" s="37"/>
      <c r="HAB39" s="37"/>
      <c r="HAC39" s="37"/>
      <c r="HAD39" s="37"/>
      <c r="HAE39" s="37"/>
      <c r="HAF39" s="37"/>
      <c r="HAG39" s="37"/>
      <c r="HAH39" s="37"/>
      <c r="HAI39" s="37"/>
      <c r="HAJ39" s="37"/>
      <c r="HAK39" s="37"/>
      <c r="HAL39" s="37"/>
      <c r="HAM39" s="37"/>
      <c r="HAN39" s="37"/>
      <c r="HAO39" s="37"/>
      <c r="HAP39" s="37"/>
      <c r="HAQ39" s="37"/>
      <c r="HAR39" s="37"/>
      <c r="HAS39" s="33"/>
      <c r="HAT39" s="20"/>
      <c r="HAU39" s="20"/>
      <c r="HAV39" s="36"/>
      <c r="HAW39" s="37"/>
      <c r="HAX39" s="37"/>
      <c r="HAY39" s="37"/>
      <c r="HAZ39" s="37"/>
      <c r="HBA39" s="37"/>
      <c r="HBB39" s="37"/>
      <c r="HBC39" s="37"/>
      <c r="HBD39" s="37"/>
      <c r="HBE39" s="37"/>
      <c r="HBF39" s="37"/>
      <c r="HBG39" s="37"/>
      <c r="HBH39" s="37"/>
      <c r="HBI39" s="37"/>
      <c r="HBJ39" s="37"/>
      <c r="HBK39" s="37"/>
      <c r="HBL39" s="37"/>
      <c r="HBM39" s="37"/>
      <c r="HBN39" s="37"/>
      <c r="HBO39" s="33"/>
      <c r="HBP39" s="20"/>
      <c r="HBQ39" s="20"/>
      <c r="HBR39" s="36"/>
      <c r="HBS39" s="37"/>
      <c r="HBT39" s="37"/>
      <c r="HBU39" s="37"/>
      <c r="HBV39" s="37"/>
      <c r="HBW39" s="37"/>
      <c r="HBX39" s="37"/>
      <c r="HBY39" s="37"/>
      <c r="HBZ39" s="37"/>
      <c r="HCA39" s="37"/>
      <c r="HCB39" s="37"/>
      <c r="HCC39" s="37"/>
      <c r="HCD39" s="37"/>
      <c r="HCE39" s="37"/>
      <c r="HCF39" s="37"/>
      <c r="HCG39" s="37"/>
      <c r="HCH39" s="37"/>
      <c r="HCI39" s="37"/>
      <c r="HCJ39" s="37"/>
      <c r="HCK39" s="33"/>
      <c r="HCL39" s="20"/>
      <c r="HCM39" s="20"/>
      <c r="HCN39" s="36"/>
      <c r="HCO39" s="37"/>
      <c r="HCP39" s="37"/>
      <c r="HCQ39" s="37"/>
      <c r="HCR39" s="37"/>
      <c r="HCS39" s="37"/>
      <c r="HCT39" s="37"/>
      <c r="HCU39" s="37"/>
      <c r="HCV39" s="37"/>
      <c r="HCW39" s="37"/>
      <c r="HCX39" s="37"/>
      <c r="HCY39" s="37"/>
      <c r="HCZ39" s="37"/>
      <c r="HDA39" s="37"/>
      <c r="HDB39" s="37"/>
      <c r="HDC39" s="37"/>
      <c r="HDD39" s="37"/>
      <c r="HDE39" s="37"/>
      <c r="HDF39" s="37"/>
      <c r="HDG39" s="33"/>
      <c r="HDH39" s="20"/>
      <c r="HDI39" s="20"/>
      <c r="HDJ39" s="36"/>
      <c r="HDK39" s="37"/>
      <c r="HDL39" s="37"/>
      <c r="HDM39" s="37"/>
      <c r="HDN39" s="37"/>
      <c r="HDO39" s="37"/>
      <c r="HDP39" s="37"/>
      <c r="HDQ39" s="37"/>
      <c r="HDR39" s="37"/>
      <c r="HDS39" s="37"/>
      <c r="HDT39" s="37"/>
      <c r="HDU39" s="37"/>
      <c r="HDV39" s="37"/>
      <c r="HDW39" s="37"/>
      <c r="HDX39" s="37"/>
      <c r="HDY39" s="37"/>
      <c r="HDZ39" s="37"/>
      <c r="HEA39" s="37"/>
      <c r="HEB39" s="37"/>
      <c r="HEC39" s="33"/>
      <c r="HED39" s="20"/>
      <c r="HEE39" s="20"/>
      <c r="HEF39" s="36"/>
      <c r="HEG39" s="37"/>
      <c r="HEH39" s="37"/>
      <c r="HEI39" s="37"/>
      <c r="HEJ39" s="37"/>
      <c r="HEK39" s="37"/>
      <c r="HEL39" s="37"/>
      <c r="HEM39" s="37"/>
      <c r="HEN39" s="37"/>
      <c r="HEO39" s="37"/>
      <c r="HEP39" s="37"/>
      <c r="HEQ39" s="37"/>
      <c r="HER39" s="37"/>
      <c r="HES39" s="37"/>
      <c r="HET39" s="37"/>
      <c r="HEU39" s="37"/>
      <c r="HEV39" s="37"/>
      <c r="HEW39" s="37"/>
      <c r="HEX39" s="37"/>
      <c r="HEY39" s="33"/>
      <c r="HEZ39" s="20"/>
      <c r="HFA39" s="20"/>
      <c r="HFB39" s="36"/>
      <c r="HFC39" s="37"/>
      <c r="HFD39" s="37"/>
      <c r="HFE39" s="37"/>
      <c r="HFF39" s="37"/>
      <c r="HFG39" s="37"/>
      <c r="HFH39" s="37"/>
      <c r="HFI39" s="37"/>
      <c r="HFJ39" s="37"/>
      <c r="HFK39" s="37"/>
      <c r="HFL39" s="37"/>
      <c r="HFM39" s="37"/>
      <c r="HFN39" s="37"/>
      <c r="HFO39" s="37"/>
      <c r="HFP39" s="37"/>
      <c r="HFQ39" s="37"/>
      <c r="HFR39" s="37"/>
      <c r="HFS39" s="37"/>
      <c r="HFT39" s="37"/>
      <c r="HFU39" s="33"/>
      <c r="HFV39" s="20"/>
      <c r="HFW39" s="20"/>
      <c r="HFX39" s="36"/>
      <c r="HFY39" s="37"/>
      <c r="HFZ39" s="37"/>
      <c r="HGA39" s="37"/>
      <c r="HGB39" s="37"/>
      <c r="HGC39" s="37"/>
      <c r="HGD39" s="37"/>
      <c r="HGE39" s="37"/>
      <c r="HGF39" s="37"/>
      <c r="HGG39" s="37"/>
      <c r="HGH39" s="37"/>
      <c r="HGI39" s="37"/>
      <c r="HGJ39" s="37"/>
      <c r="HGK39" s="37"/>
      <c r="HGL39" s="37"/>
      <c r="HGM39" s="37"/>
      <c r="HGN39" s="37"/>
      <c r="HGO39" s="37"/>
      <c r="HGP39" s="37"/>
      <c r="HGQ39" s="33"/>
      <c r="HGR39" s="20"/>
      <c r="HGS39" s="20"/>
      <c r="HGT39" s="36"/>
      <c r="HGU39" s="37"/>
      <c r="HGV39" s="37"/>
      <c r="HGW39" s="37"/>
      <c r="HGX39" s="37"/>
      <c r="HGY39" s="37"/>
      <c r="HGZ39" s="37"/>
      <c r="HHA39" s="37"/>
      <c r="HHB39" s="37"/>
      <c r="HHC39" s="37"/>
      <c r="HHD39" s="37"/>
      <c r="HHE39" s="37"/>
      <c r="HHF39" s="37"/>
      <c r="HHG39" s="37"/>
      <c r="HHH39" s="37"/>
      <c r="HHI39" s="37"/>
      <c r="HHJ39" s="37"/>
      <c r="HHK39" s="37"/>
      <c r="HHL39" s="37"/>
      <c r="HHM39" s="33"/>
      <c r="HHN39" s="20"/>
      <c r="HHO39" s="20"/>
      <c r="HHP39" s="36"/>
      <c r="HHQ39" s="37"/>
      <c r="HHR39" s="37"/>
      <c r="HHS39" s="37"/>
      <c r="HHT39" s="37"/>
      <c r="HHU39" s="37"/>
      <c r="HHV39" s="37"/>
      <c r="HHW39" s="37"/>
      <c r="HHX39" s="37"/>
      <c r="HHY39" s="37"/>
      <c r="HHZ39" s="37"/>
      <c r="HIA39" s="37"/>
      <c r="HIB39" s="37"/>
      <c r="HIC39" s="37"/>
      <c r="HID39" s="37"/>
      <c r="HIE39" s="37"/>
      <c r="HIF39" s="37"/>
      <c r="HIG39" s="37"/>
      <c r="HIH39" s="37"/>
      <c r="HII39" s="33"/>
      <c r="HIJ39" s="20"/>
      <c r="HIK39" s="20"/>
      <c r="HIL39" s="36"/>
      <c r="HIM39" s="37"/>
      <c r="HIN39" s="37"/>
      <c r="HIO39" s="37"/>
      <c r="HIP39" s="37"/>
      <c r="HIQ39" s="37"/>
      <c r="HIR39" s="37"/>
      <c r="HIS39" s="37"/>
      <c r="HIT39" s="37"/>
      <c r="HIU39" s="37"/>
      <c r="HIV39" s="37"/>
      <c r="HIW39" s="37"/>
      <c r="HIX39" s="37"/>
      <c r="HIY39" s="37"/>
      <c r="HIZ39" s="37"/>
      <c r="HJA39" s="37"/>
      <c r="HJB39" s="37"/>
      <c r="HJC39" s="37"/>
      <c r="HJD39" s="37"/>
      <c r="HJE39" s="33"/>
      <c r="HJF39" s="20"/>
      <c r="HJG39" s="20"/>
      <c r="HJH39" s="36"/>
      <c r="HJI39" s="37"/>
      <c r="HJJ39" s="37"/>
      <c r="HJK39" s="37"/>
      <c r="HJL39" s="37"/>
      <c r="HJM39" s="37"/>
      <c r="HJN39" s="37"/>
      <c r="HJO39" s="37"/>
      <c r="HJP39" s="37"/>
      <c r="HJQ39" s="37"/>
      <c r="HJR39" s="37"/>
      <c r="HJS39" s="37"/>
      <c r="HJT39" s="37"/>
      <c r="HJU39" s="37"/>
      <c r="HJV39" s="37"/>
      <c r="HJW39" s="37"/>
      <c r="HJX39" s="37"/>
      <c r="HJY39" s="37"/>
      <c r="HJZ39" s="37"/>
      <c r="HKA39" s="33"/>
      <c r="HKB39" s="20"/>
      <c r="HKC39" s="20"/>
      <c r="HKD39" s="36"/>
      <c r="HKE39" s="37"/>
      <c r="HKF39" s="37"/>
      <c r="HKG39" s="37"/>
      <c r="HKH39" s="37"/>
      <c r="HKI39" s="37"/>
      <c r="HKJ39" s="37"/>
      <c r="HKK39" s="37"/>
      <c r="HKL39" s="37"/>
      <c r="HKM39" s="37"/>
      <c r="HKN39" s="37"/>
      <c r="HKO39" s="37"/>
      <c r="HKP39" s="37"/>
      <c r="HKQ39" s="37"/>
      <c r="HKR39" s="37"/>
      <c r="HKS39" s="37"/>
      <c r="HKT39" s="37"/>
      <c r="HKU39" s="37"/>
      <c r="HKV39" s="37"/>
      <c r="HKW39" s="33"/>
      <c r="HKX39" s="20"/>
      <c r="HKY39" s="20"/>
      <c r="HKZ39" s="36"/>
      <c r="HLA39" s="37"/>
      <c r="HLB39" s="37"/>
      <c r="HLC39" s="37"/>
      <c r="HLD39" s="37"/>
      <c r="HLE39" s="37"/>
      <c r="HLF39" s="37"/>
      <c r="HLG39" s="37"/>
      <c r="HLH39" s="37"/>
      <c r="HLI39" s="37"/>
      <c r="HLJ39" s="37"/>
      <c r="HLK39" s="37"/>
      <c r="HLL39" s="37"/>
      <c r="HLM39" s="37"/>
      <c r="HLN39" s="37"/>
      <c r="HLO39" s="37"/>
      <c r="HLP39" s="37"/>
      <c r="HLQ39" s="37"/>
      <c r="HLR39" s="37"/>
      <c r="HLS39" s="33"/>
      <c r="HLT39" s="20"/>
      <c r="HLU39" s="20"/>
      <c r="HLV39" s="36"/>
      <c r="HLW39" s="37"/>
      <c r="HLX39" s="37"/>
      <c r="HLY39" s="37"/>
      <c r="HLZ39" s="37"/>
      <c r="HMA39" s="37"/>
      <c r="HMB39" s="37"/>
      <c r="HMC39" s="37"/>
      <c r="HMD39" s="37"/>
      <c r="HME39" s="37"/>
      <c r="HMF39" s="37"/>
      <c r="HMG39" s="37"/>
      <c r="HMH39" s="37"/>
      <c r="HMI39" s="37"/>
      <c r="HMJ39" s="37"/>
      <c r="HMK39" s="37"/>
      <c r="HML39" s="37"/>
      <c r="HMM39" s="37"/>
      <c r="HMN39" s="37"/>
      <c r="HMO39" s="33"/>
      <c r="HMP39" s="20"/>
      <c r="HMQ39" s="20"/>
      <c r="HMR39" s="36"/>
      <c r="HMS39" s="37"/>
      <c r="HMT39" s="37"/>
      <c r="HMU39" s="37"/>
      <c r="HMV39" s="37"/>
      <c r="HMW39" s="37"/>
      <c r="HMX39" s="37"/>
      <c r="HMY39" s="37"/>
      <c r="HMZ39" s="37"/>
      <c r="HNA39" s="37"/>
      <c r="HNB39" s="37"/>
      <c r="HNC39" s="37"/>
      <c r="HND39" s="37"/>
      <c r="HNE39" s="37"/>
      <c r="HNF39" s="37"/>
      <c r="HNG39" s="37"/>
      <c r="HNH39" s="37"/>
      <c r="HNI39" s="37"/>
      <c r="HNJ39" s="37"/>
      <c r="HNK39" s="33"/>
      <c r="HNL39" s="20"/>
      <c r="HNM39" s="20"/>
      <c r="HNN39" s="36"/>
      <c r="HNO39" s="37"/>
      <c r="HNP39" s="37"/>
      <c r="HNQ39" s="37"/>
      <c r="HNR39" s="37"/>
      <c r="HNS39" s="37"/>
      <c r="HNT39" s="37"/>
      <c r="HNU39" s="37"/>
      <c r="HNV39" s="37"/>
      <c r="HNW39" s="37"/>
      <c r="HNX39" s="37"/>
      <c r="HNY39" s="37"/>
      <c r="HNZ39" s="37"/>
      <c r="HOA39" s="37"/>
      <c r="HOB39" s="37"/>
      <c r="HOC39" s="37"/>
      <c r="HOD39" s="37"/>
      <c r="HOE39" s="37"/>
      <c r="HOF39" s="37"/>
      <c r="HOG39" s="33"/>
      <c r="HOH39" s="20"/>
      <c r="HOI39" s="20"/>
      <c r="HOJ39" s="36"/>
      <c r="HOK39" s="37"/>
      <c r="HOL39" s="37"/>
      <c r="HOM39" s="37"/>
      <c r="HON39" s="37"/>
      <c r="HOO39" s="37"/>
      <c r="HOP39" s="37"/>
      <c r="HOQ39" s="37"/>
      <c r="HOR39" s="37"/>
      <c r="HOS39" s="37"/>
      <c r="HOT39" s="37"/>
      <c r="HOU39" s="37"/>
      <c r="HOV39" s="37"/>
      <c r="HOW39" s="37"/>
      <c r="HOX39" s="37"/>
      <c r="HOY39" s="37"/>
      <c r="HOZ39" s="37"/>
      <c r="HPA39" s="37"/>
      <c r="HPB39" s="37"/>
      <c r="HPC39" s="33"/>
      <c r="HPD39" s="20"/>
      <c r="HPE39" s="20"/>
      <c r="HPF39" s="36"/>
      <c r="HPG39" s="37"/>
      <c r="HPH39" s="37"/>
      <c r="HPI39" s="37"/>
      <c r="HPJ39" s="37"/>
      <c r="HPK39" s="37"/>
      <c r="HPL39" s="37"/>
      <c r="HPM39" s="37"/>
      <c r="HPN39" s="37"/>
      <c r="HPO39" s="37"/>
      <c r="HPP39" s="37"/>
      <c r="HPQ39" s="37"/>
      <c r="HPR39" s="37"/>
      <c r="HPS39" s="37"/>
      <c r="HPT39" s="37"/>
      <c r="HPU39" s="37"/>
      <c r="HPV39" s="37"/>
      <c r="HPW39" s="37"/>
      <c r="HPX39" s="37"/>
      <c r="HPY39" s="33"/>
      <c r="HPZ39" s="20"/>
      <c r="HQA39" s="20"/>
      <c r="HQB39" s="36"/>
      <c r="HQC39" s="37"/>
      <c r="HQD39" s="37"/>
      <c r="HQE39" s="37"/>
      <c r="HQF39" s="37"/>
      <c r="HQG39" s="37"/>
      <c r="HQH39" s="37"/>
      <c r="HQI39" s="37"/>
      <c r="HQJ39" s="37"/>
      <c r="HQK39" s="37"/>
      <c r="HQL39" s="37"/>
      <c r="HQM39" s="37"/>
      <c r="HQN39" s="37"/>
      <c r="HQO39" s="37"/>
      <c r="HQP39" s="37"/>
      <c r="HQQ39" s="37"/>
      <c r="HQR39" s="37"/>
      <c r="HQS39" s="37"/>
      <c r="HQT39" s="37"/>
      <c r="HQU39" s="33"/>
      <c r="HQV39" s="20"/>
      <c r="HQW39" s="20"/>
      <c r="HQX39" s="36"/>
      <c r="HQY39" s="37"/>
      <c r="HQZ39" s="37"/>
      <c r="HRA39" s="37"/>
      <c r="HRB39" s="37"/>
      <c r="HRC39" s="37"/>
      <c r="HRD39" s="37"/>
      <c r="HRE39" s="37"/>
      <c r="HRF39" s="37"/>
      <c r="HRG39" s="37"/>
      <c r="HRH39" s="37"/>
      <c r="HRI39" s="37"/>
      <c r="HRJ39" s="37"/>
      <c r="HRK39" s="37"/>
      <c r="HRL39" s="37"/>
      <c r="HRM39" s="37"/>
      <c r="HRN39" s="37"/>
      <c r="HRO39" s="37"/>
      <c r="HRP39" s="37"/>
      <c r="HRQ39" s="33"/>
      <c r="HRR39" s="20"/>
      <c r="HRS39" s="20"/>
      <c r="HRT39" s="36"/>
      <c r="HRU39" s="37"/>
      <c r="HRV39" s="37"/>
      <c r="HRW39" s="37"/>
      <c r="HRX39" s="37"/>
      <c r="HRY39" s="37"/>
      <c r="HRZ39" s="37"/>
      <c r="HSA39" s="37"/>
      <c r="HSB39" s="37"/>
      <c r="HSC39" s="37"/>
      <c r="HSD39" s="37"/>
      <c r="HSE39" s="37"/>
      <c r="HSF39" s="37"/>
      <c r="HSG39" s="37"/>
      <c r="HSH39" s="37"/>
      <c r="HSI39" s="37"/>
      <c r="HSJ39" s="37"/>
      <c r="HSK39" s="37"/>
      <c r="HSL39" s="37"/>
      <c r="HSM39" s="33"/>
      <c r="HSN39" s="20"/>
      <c r="HSO39" s="20"/>
      <c r="HSP39" s="36"/>
      <c r="HSQ39" s="37"/>
      <c r="HSR39" s="37"/>
      <c r="HSS39" s="37"/>
      <c r="HST39" s="37"/>
      <c r="HSU39" s="37"/>
      <c r="HSV39" s="37"/>
      <c r="HSW39" s="37"/>
      <c r="HSX39" s="37"/>
      <c r="HSY39" s="37"/>
      <c r="HSZ39" s="37"/>
      <c r="HTA39" s="37"/>
      <c r="HTB39" s="37"/>
      <c r="HTC39" s="37"/>
      <c r="HTD39" s="37"/>
      <c r="HTE39" s="37"/>
      <c r="HTF39" s="37"/>
      <c r="HTG39" s="37"/>
      <c r="HTH39" s="37"/>
      <c r="HTI39" s="33"/>
      <c r="HTJ39" s="20"/>
      <c r="HTK39" s="20"/>
      <c r="HTL39" s="36"/>
      <c r="HTM39" s="37"/>
      <c r="HTN39" s="37"/>
      <c r="HTO39" s="37"/>
      <c r="HTP39" s="37"/>
      <c r="HTQ39" s="37"/>
      <c r="HTR39" s="37"/>
      <c r="HTS39" s="37"/>
      <c r="HTT39" s="37"/>
      <c r="HTU39" s="37"/>
      <c r="HTV39" s="37"/>
      <c r="HTW39" s="37"/>
      <c r="HTX39" s="37"/>
      <c r="HTY39" s="37"/>
      <c r="HTZ39" s="37"/>
      <c r="HUA39" s="37"/>
      <c r="HUB39" s="37"/>
      <c r="HUC39" s="37"/>
      <c r="HUD39" s="37"/>
      <c r="HUE39" s="33"/>
      <c r="HUF39" s="20"/>
      <c r="HUG39" s="20"/>
      <c r="HUH39" s="36"/>
      <c r="HUI39" s="37"/>
      <c r="HUJ39" s="37"/>
      <c r="HUK39" s="37"/>
      <c r="HUL39" s="37"/>
      <c r="HUM39" s="37"/>
      <c r="HUN39" s="37"/>
      <c r="HUO39" s="37"/>
      <c r="HUP39" s="37"/>
      <c r="HUQ39" s="37"/>
      <c r="HUR39" s="37"/>
      <c r="HUS39" s="37"/>
      <c r="HUT39" s="37"/>
      <c r="HUU39" s="37"/>
      <c r="HUV39" s="37"/>
      <c r="HUW39" s="37"/>
      <c r="HUX39" s="37"/>
      <c r="HUY39" s="37"/>
      <c r="HUZ39" s="37"/>
      <c r="HVA39" s="33"/>
      <c r="HVB39" s="20"/>
      <c r="HVC39" s="20"/>
      <c r="HVD39" s="36"/>
      <c r="HVE39" s="37"/>
      <c r="HVF39" s="37"/>
      <c r="HVG39" s="37"/>
      <c r="HVH39" s="37"/>
      <c r="HVI39" s="37"/>
      <c r="HVJ39" s="37"/>
      <c r="HVK39" s="37"/>
      <c r="HVL39" s="37"/>
      <c r="HVM39" s="37"/>
      <c r="HVN39" s="37"/>
      <c r="HVO39" s="37"/>
      <c r="HVP39" s="37"/>
      <c r="HVQ39" s="37"/>
      <c r="HVR39" s="37"/>
      <c r="HVS39" s="37"/>
      <c r="HVT39" s="37"/>
      <c r="HVU39" s="37"/>
      <c r="HVV39" s="37"/>
      <c r="HVW39" s="33"/>
      <c r="HVX39" s="20"/>
      <c r="HVY39" s="20"/>
      <c r="HVZ39" s="36"/>
      <c r="HWA39" s="37"/>
      <c r="HWB39" s="37"/>
      <c r="HWC39" s="37"/>
      <c r="HWD39" s="37"/>
      <c r="HWE39" s="37"/>
      <c r="HWF39" s="37"/>
      <c r="HWG39" s="37"/>
      <c r="HWH39" s="37"/>
      <c r="HWI39" s="37"/>
      <c r="HWJ39" s="37"/>
      <c r="HWK39" s="37"/>
      <c r="HWL39" s="37"/>
      <c r="HWM39" s="37"/>
      <c r="HWN39" s="37"/>
      <c r="HWO39" s="37"/>
      <c r="HWP39" s="37"/>
      <c r="HWQ39" s="37"/>
      <c r="HWR39" s="37"/>
      <c r="HWS39" s="33"/>
      <c r="HWT39" s="20"/>
      <c r="HWU39" s="20"/>
      <c r="HWV39" s="36"/>
      <c r="HWW39" s="37"/>
      <c r="HWX39" s="37"/>
      <c r="HWY39" s="37"/>
      <c r="HWZ39" s="37"/>
      <c r="HXA39" s="37"/>
      <c r="HXB39" s="37"/>
      <c r="HXC39" s="37"/>
      <c r="HXD39" s="37"/>
      <c r="HXE39" s="37"/>
      <c r="HXF39" s="37"/>
      <c r="HXG39" s="37"/>
      <c r="HXH39" s="37"/>
      <c r="HXI39" s="37"/>
      <c r="HXJ39" s="37"/>
      <c r="HXK39" s="37"/>
      <c r="HXL39" s="37"/>
      <c r="HXM39" s="37"/>
      <c r="HXN39" s="37"/>
      <c r="HXO39" s="33"/>
      <c r="HXP39" s="20"/>
      <c r="HXQ39" s="20"/>
      <c r="HXR39" s="36"/>
      <c r="HXS39" s="37"/>
      <c r="HXT39" s="37"/>
      <c r="HXU39" s="37"/>
      <c r="HXV39" s="37"/>
      <c r="HXW39" s="37"/>
      <c r="HXX39" s="37"/>
      <c r="HXY39" s="37"/>
      <c r="HXZ39" s="37"/>
      <c r="HYA39" s="37"/>
      <c r="HYB39" s="37"/>
      <c r="HYC39" s="37"/>
      <c r="HYD39" s="37"/>
      <c r="HYE39" s="37"/>
      <c r="HYF39" s="37"/>
      <c r="HYG39" s="37"/>
      <c r="HYH39" s="37"/>
      <c r="HYI39" s="37"/>
      <c r="HYJ39" s="37"/>
      <c r="HYK39" s="33"/>
      <c r="HYL39" s="20"/>
      <c r="HYM39" s="20"/>
      <c r="HYN39" s="36"/>
      <c r="HYO39" s="37"/>
      <c r="HYP39" s="37"/>
      <c r="HYQ39" s="37"/>
      <c r="HYR39" s="37"/>
      <c r="HYS39" s="37"/>
      <c r="HYT39" s="37"/>
      <c r="HYU39" s="37"/>
      <c r="HYV39" s="37"/>
      <c r="HYW39" s="37"/>
      <c r="HYX39" s="37"/>
      <c r="HYY39" s="37"/>
      <c r="HYZ39" s="37"/>
      <c r="HZA39" s="37"/>
      <c r="HZB39" s="37"/>
      <c r="HZC39" s="37"/>
      <c r="HZD39" s="37"/>
      <c r="HZE39" s="37"/>
      <c r="HZF39" s="37"/>
      <c r="HZG39" s="33"/>
      <c r="HZH39" s="20"/>
      <c r="HZI39" s="20"/>
      <c r="HZJ39" s="36"/>
      <c r="HZK39" s="37"/>
      <c r="HZL39" s="37"/>
      <c r="HZM39" s="37"/>
      <c r="HZN39" s="37"/>
      <c r="HZO39" s="37"/>
      <c r="HZP39" s="37"/>
      <c r="HZQ39" s="37"/>
      <c r="HZR39" s="37"/>
      <c r="HZS39" s="37"/>
      <c r="HZT39" s="37"/>
      <c r="HZU39" s="37"/>
      <c r="HZV39" s="37"/>
      <c r="HZW39" s="37"/>
      <c r="HZX39" s="37"/>
      <c r="HZY39" s="37"/>
      <c r="HZZ39" s="37"/>
      <c r="IAA39" s="37"/>
      <c r="IAB39" s="37"/>
      <c r="IAC39" s="33"/>
      <c r="IAD39" s="20"/>
      <c r="IAE39" s="20"/>
      <c r="IAF39" s="36"/>
      <c r="IAG39" s="37"/>
      <c r="IAH39" s="37"/>
      <c r="IAI39" s="37"/>
      <c r="IAJ39" s="37"/>
      <c r="IAK39" s="37"/>
      <c r="IAL39" s="37"/>
      <c r="IAM39" s="37"/>
      <c r="IAN39" s="37"/>
      <c r="IAO39" s="37"/>
      <c r="IAP39" s="37"/>
      <c r="IAQ39" s="37"/>
      <c r="IAR39" s="37"/>
      <c r="IAS39" s="37"/>
      <c r="IAT39" s="37"/>
      <c r="IAU39" s="37"/>
      <c r="IAV39" s="37"/>
      <c r="IAW39" s="37"/>
      <c r="IAX39" s="37"/>
      <c r="IAY39" s="33"/>
      <c r="IAZ39" s="20"/>
      <c r="IBA39" s="20"/>
      <c r="IBB39" s="36"/>
      <c r="IBC39" s="37"/>
      <c r="IBD39" s="37"/>
      <c r="IBE39" s="37"/>
      <c r="IBF39" s="37"/>
      <c r="IBG39" s="37"/>
      <c r="IBH39" s="37"/>
      <c r="IBI39" s="37"/>
      <c r="IBJ39" s="37"/>
      <c r="IBK39" s="37"/>
      <c r="IBL39" s="37"/>
      <c r="IBM39" s="37"/>
      <c r="IBN39" s="37"/>
      <c r="IBO39" s="37"/>
      <c r="IBP39" s="37"/>
      <c r="IBQ39" s="37"/>
      <c r="IBR39" s="37"/>
      <c r="IBS39" s="37"/>
      <c r="IBT39" s="37"/>
      <c r="IBU39" s="33"/>
      <c r="IBV39" s="20"/>
      <c r="IBW39" s="20"/>
      <c r="IBX39" s="36"/>
      <c r="IBY39" s="37"/>
      <c r="IBZ39" s="37"/>
      <c r="ICA39" s="37"/>
      <c r="ICB39" s="37"/>
      <c r="ICC39" s="37"/>
      <c r="ICD39" s="37"/>
      <c r="ICE39" s="37"/>
      <c r="ICF39" s="37"/>
      <c r="ICG39" s="37"/>
      <c r="ICH39" s="37"/>
      <c r="ICI39" s="37"/>
      <c r="ICJ39" s="37"/>
      <c r="ICK39" s="37"/>
      <c r="ICL39" s="37"/>
      <c r="ICM39" s="37"/>
      <c r="ICN39" s="37"/>
      <c r="ICO39" s="37"/>
      <c r="ICP39" s="37"/>
      <c r="ICQ39" s="33"/>
      <c r="ICR39" s="20"/>
      <c r="ICS39" s="20"/>
      <c r="ICT39" s="36"/>
      <c r="ICU39" s="37"/>
      <c r="ICV39" s="37"/>
      <c r="ICW39" s="37"/>
      <c r="ICX39" s="37"/>
      <c r="ICY39" s="37"/>
      <c r="ICZ39" s="37"/>
      <c r="IDA39" s="37"/>
      <c r="IDB39" s="37"/>
      <c r="IDC39" s="37"/>
      <c r="IDD39" s="37"/>
      <c r="IDE39" s="37"/>
      <c r="IDF39" s="37"/>
      <c r="IDG39" s="37"/>
      <c r="IDH39" s="37"/>
      <c r="IDI39" s="37"/>
      <c r="IDJ39" s="37"/>
      <c r="IDK39" s="37"/>
      <c r="IDL39" s="37"/>
      <c r="IDM39" s="33"/>
      <c r="IDN39" s="20"/>
      <c r="IDO39" s="20"/>
      <c r="IDP39" s="36"/>
      <c r="IDQ39" s="37"/>
      <c r="IDR39" s="37"/>
      <c r="IDS39" s="37"/>
      <c r="IDT39" s="37"/>
      <c r="IDU39" s="37"/>
      <c r="IDV39" s="37"/>
      <c r="IDW39" s="37"/>
      <c r="IDX39" s="37"/>
      <c r="IDY39" s="37"/>
      <c r="IDZ39" s="37"/>
      <c r="IEA39" s="37"/>
      <c r="IEB39" s="37"/>
      <c r="IEC39" s="37"/>
      <c r="IED39" s="37"/>
      <c r="IEE39" s="37"/>
      <c r="IEF39" s="37"/>
      <c r="IEG39" s="37"/>
      <c r="IEH39" s="37"/>
      <c r="IEI39" s="33"/>
      <c r="IEJ39" s="20"/>
      <c r="IEK39" s="20"/>
      <c r="IEL39" s="36"/>
      <c r="IEM39" s="37"/>
      <c r="IEN39" s="37"/>
      <c r="IEO39" s="37"/>
      <c r="IEP39" s="37"/>
      <c r="IEQ39" s="37"/>
      <c r="IER39" s="37"/>
      <c r="IES39" s="37"/>
      <c r="IET39" s="37"/>
      <c r="IEU39" s="37"/>
      <c r="IEV39" s="37"/>
      <c r="IEW39" s="37"/>
      <c r="IEX39" s="37"/>
      <c r="IEY39" s="37"/>
      <c r="IEZ39" s="37"/>
      <c r="IFA39" s="37"/>
      <c r="IFB39" s="37"/>
      <c r="IFC39" s="37"/>
      <c r="IFD39" s="37"/>
      <c r="IFE39" s="33"/>
      <c r="IFF39" s="20"/>
      <c r="IFG39" s="20"/>
      <c r="IFH39" s="36"/>
      <c r="IFI39" s="37"/>
      <c r="IFJ39" s="37"/>
      <c r="IFK39" s="37"/>
      <c r="IFL39" s="37"/>
      <c r="IFM39" s="37"/>
      <c r="IFN39" s="37"/>
      <c r="IFO39" s="37"/>
      <c r="IFP39" s="37"/>
      <c r="IFQ39" s="37"/>
      <c r="IFR39" s="37"/>
      <c r="IFS39" s="37"/>
      <c r="IFT39" s="37"/>
      <c r="IFU39" s="37"/>
      <c r="IFV39" s="37"/>
      <c r="IFW39" s="37"/>
      <c r="IFX39" s="37"/>
      <c r="IFY39" s="37"/>
      <c r="IFZ39" s="37"/>
      <c r="IGA39" s="33"/>
      <c r="IGB39" s="20"/>
      <c r="IGC39" s="20"/>
      <c r="IGD39" s="36"/>
      <c r="IGE39" s="37"/>
      <c r="IGF39" s="37"/>
      <c r="IGG39" s="37"/>
      <c r="IGH39" s="37"/>
      <c r="IGI39" s="37"/>
      <c r="IGJ39" s="37"/>
      <c r="IGK39" s="37"/>
      <c r="IGL39" s="37"/>
      <c r="IGM39" s="37"/>
      <c r="IGN39" s="37"/>
      <c r="IGO39" s="37"/>
      <c r="IGP39" s="37"/>
      <c r="IGQ39" s="37"/>
      <c r="IGR39" s="37"/>
      <c r="IGS39" s="37"/>
      <c r="IGT39" s="37"/>
      <c r="IGU39" s="37"/>
      <c r="IGV39" s="37"/>
      <c r="IGW39" s="33"/>
      <c r="IGX39" s="20"/>
      <c r="IGY39" s="20"/>
      <c r="IGZ39" s="36"/>
      <c r="IHA39" s="37"/>
      <c r="IHB39" s="37"/>
      <c r="IHC39" s="37"/>
      <c r="IHD39" s="37"/>
      <c r="IHE39" s="37"/>
      <c r="IHF39" s="37"/>
      <c r="IHG39" s="37"/>
      <c r="IHH39" s="37"/>
      <c r="IHI39" s="37"/>
      <c r="IHJ39" s="37"/>
      <c r="IHK39" s="37"/>
      <c r="IHL39" s="37"/>
      <c r="IHM39" s="37"/>
      <c r="IHN39" s="37"/>
      <c r="IHO39" s="37"/>
      <c r="IHP39" s="37"/>
      <c r="IHQ39" s="37"/>
      <c r="IHR39" s="37"/>
      <c r="IHS39" s="33"/>
      <c r="IHT39" s="20"/>
      <c r="IHU39" s="20"/>
      <c r="IHV39" s="36"/>
      <c r="IHW39" s="37"/>
      <c r="IHX39" s="37"/>
      <c r="IHY39" s="37"/>
      <c r="IHZ39" s="37"/>
      <c r="IIA39" s="37"/>
      <c r="IIB39" s="37"/>
      <c r="IIC39" s="37"/>
      <c r="IID39" s="37"/>
      <c r="IIE39" s="37"/>
      <c r="IIF39" s="37"/>
      <c r="IIG39" s="37"/>
      <c r="IIH39" s="37"/>
      <c r="III39" s="37"/>
      <c r="IIJ39" s="37"/>
      <c r="IIK39" s="37"/>
      <c r="IIL39" s="37"/>
      <c r="IIM39" s="37"/>
      <c r="IIN39" s="37"/>
      <c r="IIO39" s="33"/>
      <c r="IIP39" s="20"/>
      <c r="IIQ39" s="20"/>
      <c r="IIR39" s="36"/>
      <c r="IIS39" s="37"/>
      <c r="IIT39" s="37"/>
      <c r="IIU39" s="37"/>
      <c r="IIV39" s="37"/>
      <c r="IIW39" s="37"/>
      <c r="IIX39" s="37"/>
      <c r="IIY39" s="37"/>
      <c r="IIZ39" s="37"/>
      <c r="IJA39" s="37"/>
      <c r="IJB39" s="37"/>
      <c r="IJC39" s="37"/>
      <c r="IJD39" s="37"/>
      <c r="IJE39" s="37"/>
      <c r="IJF39" s="37"/>
      <c r="IJG39" s="37"/>
      <c r="IJH39" s="37"/>
      <c r="IJI39" s="37"/>
      <c r="IJJ39" s="37"/>
      <c r="IJK39" s="33"/>
      <c r="IJL39" s="20"/>
      <c r="IJM39" s="20"/>
      <c r="IJN39" s="36"/>
      <c r="IJO39" s="37"/>
      <c r="IJP39" s="37"/>
      <c r="IJQ39" s="37"/>
      <c r="IJR39" s="37"/>
      <c r="IJS39" s="37"/>
      <c r="IJT39" s="37"/>
      <c r="IJU39" s="37"/>
      <c r="IJV39" s="37"/>
      <c r="IJW39" s="37"/>
      <c r="IJX39" s="37"/>
      <c r="IJY39" s="37"/>
      <c r="IJZ39" s="37"/>
      <c r="IKA39" s="37"/>
      <c r="IKB39" s="37"/>
      <c r="IKC39" s="37"/>
      <c r="IKD39" s="37"/>
      <c r="IKE39" s="37"/>
      <c r="IKF39" s="37"/>
      <c r="IKG39" s="33"/>
      <c r="IKH39" s="20"/>
      <c r="IKI39" s="20"/>
      <c r="IKJ39" s="36"/>
      <c r="IKK39" s="37"/>
      <c r="IKL39" s="37"/>
      <c r="IKM39" s="37"/>
      <c r="IKN39" s="37"/>
      <c r="IKO39" s="37"/>
      <c r="IKP39" s="37"/>
      <c r="IKQ39" s="37"/>
      <c r="IKR39" s="37"/>
      <c r="IKS39" s="37"/>
      <c r="IKT39" s="37"/>
      <c r="IKU39" s="37"/>
      <c r="IKV39" s="37"/>
      <c r="IKW39" s="37"/>
      <c r="IKX39" s="37"/>
      <c r="IKY39" s="37"/>
      <c r="IKZ39" s="37"/>
      <c r="ILA39" s="37"/>
      <c r="ILB39" s="37"/>
      <c r="ILC39" s="33"/>
      <c r="ILD39" s="20"/>
      <c r="ILE39" s="20"/>
      <c r="ILF39" s="36"/>
      <c r="ILG39" s="37"/>
      <c r="ILH39" s="37"/>
      <c r="ILI39" s="37"/>
      <c r="ILJ39" s="37"/>
      <c r="ILK39" s="37"/>
      <c r="ILL39" s="37"/>
      <c r="ILM39" s="37"/>
      <c r="ILN39" s="37"/>
      <c r="ILO39" s="37"/>
      <c r="ILP39" s="37"/>
      <c r="ILQ39" s="37"/>
      <c r="ILR39" s="37"/>
      <c r="ILS39" s="37"/>
      <c r="ILT39" s="37"/>
      <c r="ILU39" s="37"/>
      <c r="ILV39" s="37"/>
      <c r="ILW39" s="37"/>
      <c r="ILX39" s="37"/>
      <c r="ILY39" s="33"/>
      <c r="ILZ39" s="20"/>
      <c r="IMA39" s="20"/>
      <c r="IMB39" s="36"/>
      <c r="IMC39" s="37"/>
      <c r="IMD39" s="37"/>
      <c r="IME39" s="37"/>
      <c r="IMF39" s="37"/>
      <c r="IMG39" s="37"/>
      <c r="IMH39" s="37"/>
      <c r="IMI39" s="37"/>
      <c r="IMJ39" s="37"/>
      <c r="IMK39" s="37"/>
      <c r="IML39" s="37"/>
      <c r="IMM39" s="37"/>
      <c r="IMN39" s="37"/>
      <c r="IMO39" s="37"/>
      <c r="IMP39" s="37"/>
      <c r="IMQ39" s="37"/>
      <c r="IMR39" s="37"/>
      <c r="IMS39" s="37"/>
      <c r="IMT39" s="37"/>
      <c r="IMU39" s="33"/>
      <c r="IMV39" s="20"/>
      <c r="IMW39" s="20"/>
      <c r="IMX39" s="36"/>
      <c r="IMY39" s="37"/>
      <c r="IMZ39" s="37"/>
      <c r="INA39" s="37"/>
      <c r="INB39" s="37"/>
      <c r="INC39" s="37"/>
      <c r="IND39" s="37"/>
      <c r="INE39" s="37"/>
      <c r="INF39" s="37"/>
      <c r="ING39" s="37"/>
      <c r="INH39" s="37"/>
      <c r="INI39" s="37"/>
      <c r="INJ39" s="37"/>
      <c r="INK39" s="37"/>
      <c r="INL39" s="37"/>
      <c r="INM39" s="37"/>
      <c r="INN39" s="37"/>
      <c r="INO39" s="37"/>
      <c r="INP39" s="37"/>
      <c r="INQ39" s="33"/>
      <c r="INR39" s="20"/>
      <c r="INS39" s="20"/>
      <c r="INT39" s="36"/>
      <c r="INU39" s="37"/>
      <c r="INV39" s="37"/>
      <c r="INW39" s="37"/>
      <c r="INX39" s="37"/>
      <c r="INY39" s="37"/>
      <c r="INZ39" s="37"/>
      <c r="IOA39" s="37"/>
      <c r="IOB39" s="37"/>
      <c r="IOC39" s="37"/>
      <c r="IOD39" s="37"/>
      <c r="IOE39" s="37"/>
      <c r="IOF39" s="37"/>
      <c r="IOG39" s="37"/>
      <c r="IOH39" s="37"/>
      <c r="IOI39" s="37"/>
      <c r="IOJ39" s="37"/>
      <c r="IOK39" s="37"/>
      <c r="IOL39" s="37"/>
      <c r="IOM39" s="33"/>
      <c r="ION39" s="20"/>
      <c r="IOO39" s="20"/>
      <c r="IOP39" s="36"/>
      <c r="IOQ39" s="37"/>
      <c r="IOR39" s="37"/>
      <c r="IOS39" s="37"/>
      <c r="IOT39" s="37"/>
      <c r="IOU39" s="37"/>
      <c r="IOV39" s="37"/>
      <c r="IOW39" s="37"/>
      <c r="IOX39" s="37"/>
      <c r="IOY39" s="37"/>
      <c r="IOZ39" s="37"/>
      <c r="IPA39" s="37"/>
      <c r="IPB39" s="37"/>
      <c r="IPC39" s="37"/>
      <c r="IPD39" s="37"/>
      <c r="IPE39" s="37"/>
      <c r="IPF39" s="37"/>
      <c r="IPG39" s="37"/>
      <c r="IPH39" s="37"/>
      <c r="IPI39" s="33"/>
      <c r="IPJ39" s="20"/>
      <c r="IPK39" s="20"/>
      <c r="IPL39" s="36"/>
      <c r="IPM39" s="37"/>
      <c r="IPN39" s="37"/>
      <c r="IPO39" s="37"/>
      <c r="IPP39" s="37"/>
      <c r="IPQ39" s="37"/>
      <c r="IPR39" s="37"/>
      <c r="IPS39" s="37"/>
      <c r="IPT39" s="37"/>
      <c r="IPU39" s="37"/>
      <c r="IPV39" s="37"/>
      <c r="IPW39" s="37"/>
      <c r="IPX39" s="37"/>
      <c r="IPY39" s="37"/>
      <c r="IPZ39" s="37"/>
      <c r="IQA39" s="37"/>
      <c r="IQB39" s="37"/>
      <c r="IQC39" s="37"/>
      <c r="IQD39" s="37"/>
      <c r="IQE39" s="33"/>
      <c r="IQF39" s="20"/>
      <c r="IQG39" s="20"/>
      <c r="IQH39" s="36"/>
      <c r="IQI39" s="37"/>
      <c r="IQJ39" s="37"/>
      <c r="IQK39" s="37"/>
      <c r="IQL39" s="37"/>
      <c r="IQM39" s="37"/>
      <c r="IQN39" s="37"/>
      <c r="IQO39" s="37"/>
      <c r="IQP39" s="37"/>
      <c r="IQQ39" s="37"/>
      <c r="IQR39" s="37"/>
      <c r="IQS39" s="37"/>
      <c r="IQT39" s="37"/>
      <c r="IQU39" s="37"/>
      <c r="IQV39" s="37"/>
      <c r="IQW39" s="37"/>
      <c r="IQX39" s="37"/>
      <c r="IQY39" s="37"/>
      <c r="IQZ39" s="37"/>
      <c r="IRA39" s="33"/>
      <c r="IRB39" s="20"/>
      <c r="IRC39" s="20"/>
      <c r="IRD39" s="36"/>
      <c r="IRE39" s="37"/>
      <c r="IRF39" s="37"/>
      <c r="IRG39" s="37"/>
      <c r="IRH39" s="37"/>
      <c r="IRI39" s="37"/>
      <c r="IRJ39" s="37"/>
      <c r="IRK39" s="37"/>
      <c r="IRL39" s="37"/>
      <c r="IRM39" s="37"/>
      <c r="IRN39" s="37"/>
      <c r="IRO39" s="37"/>
      <c r="IRP39" s="37"/>
      <c r="IRQ39" s="37"/>
      <c r="IRR39" s="37"/>
      <c r="IRS39" s="37"/>
      <c r="IRT39" s="37"/>
      <c r="IRU39" s="37"/>
      <c r="IRV39" s="37"/>
      <c r="IRW39" s="33"/>
      <c r="IRX39" s="20"/>
      <c r="IRY39" s="20"/>
      <c r="IRZ39" s="36"/>
      <c r="ISA39" s="37"/>
      <c r="ISB39" s="37"/>
      <c r="ISC39" s="37"/>
      <c r="ISD39" s="37"/>
      <c r="ISE39" s="37"/>
      <c r="ISF39" s="37"/>
      <c r="ISG39" s="37"/>
      <c r="ISH39" s="37"/>
      <c r="ISI39" s="37"/>
      <c r="ISJ39" s="37"/>
      <c r="ISK39" s="37"/>
      <c r="ISL39" s="37"/>
      <c r="ISM39" s="37"/>
      <c r="ISN39" s="37"/>
      <c r="ISO39" s="37"/>
      <c r="ISP39" s="37"/>
      <c r="ISQ39" s="37"/>
      <c r="ISR39" s="37"/>
      <c r="ISS39" s="33"/>
      <c r="IST39" s="20"/>
      <c r="ISU39" s="20"/>
      <c r="ISV39" s="36"/>
      <c r="ISW39" s="37"/>
      <c r="ISX39" s="37"/>
      <c r="ISY39" s="37"/>
      <c r="ISZ39" s="37"/>
      <c r="ITA39" s="37"/>
      <c r="ITB39" s="37"/>
      <c r="ITC39" s="37"/>
      <c r="ITD39" s="37"/>
      <c r="ITE39" s="37"/>
      <c r="ITF39" s="37"/>
      <c r="ITG39" s="37"/>
      <c r="ITH39" s="37"/>
      <c r="ITI39" s="37"/>
      <c r="ITJ39" s="37"/>
      <c r="ITK39" s="37"/>
      <c r="ITL39" s="37"/>
      <c r="ITM39" s="37"/>
      <c r="ITN39" s="37"/>
      <c r="ITO39" s="33"/>
      <c r="ITP39" s="20"/>
      <c r="ITQ39" s="20"/>
      <c r="ITR39" s="36"/>
      <c r="ITS39" s="37"/>
      <c r="ITT39" s="37"/>
      <c r="ITU39" s="37"/>
      <c r="ITV39" s="37"/>
      <c r="ITW39" s="37"/>
      <c r="ITX39" s="37"/>
      <c r="ITY39" s="37"/>
      <c r="ITZ39" s="37"/>
      <c r="IUA39" s="37"/>
      <c r="IUB39" s="37"/>
      <c r="IUC39" s="37"/>
      <c r="IUD39" s="37"/>
      <c r="IUE39" s="37"/>
      <c r="IUF39" s="37"/>
      <c r="IUG39" s="37"/>
      <c r="IUH39" s="37"/>
      <c r="IUI39" s="37"/>
      <c r="IUJ39" s="37"/>
      <c r="IUK39" s="33"/>
      <c r="IUL39" s="20"/>
      <c r="IUM39" s="20"/>
      <c r="IUN39" s="36"/>
      <c r="IUO39" s="37"/>
      <c r="IUP39" s="37"/>
      <c r="IUQ39" s="37"/>
      <c r="IUR39" s="37"/>
      <c r="IUS39" s="37"/>
      <c r="IUT39" s="37"/>
      <c r="IUU39" s="37"/>
      <c r="IUV39" s="37"/>
      <c r="IUW39" s="37"/>
      <c r="IUX39" s="37"/>
      <c r="IUY39" s="37"/>
      <c r="IUZ39" s="37"/>
      <c r="IVA39" s="37"/>
      <c r="IVB39" s="37"/>
      <c r="IVC39" s="37"/>
      <c r="IVD39" s="37"/>
      <c r="IVE39" s="37"/>
      <c r="IVF39" s="37"/>
      <c r="IVG39" s="33"/>
      <c r="IVH39" s="20"/>
      <c r="IVI39" s="20"/>
      <c r="IVJ39" s="36"/>
      <c r="IVK39" s="37"/>
      <c r="IVL39" s="37"/>
      <c r="IVM39" s="37"/>
      <c r="IVN39" s="37"/>
      <c r="IVO39" s="37"/>
      <c r="IVP39" s="37"/>
      <c r="IVQ39" s="37"/>
      <c r="IVR39" s="37"/>
      <c r="IVS39" s="37"/>
      <c r="IVT39" s="37"/>
      <c r="IVU39" s="37"/>
      <c r="IVV39" s="37"/>
      <c r="IVW39" s="37"/>
      <c r="IVX39" s="37"/>
      <c r="IVY39" s="37"/>
      <c r="IVZ39" s="37"/>
      <c r="IWA39" s="37"/>
      <c r="IWB39" s="37"/>
      <c r="IWC39" s="33"/>
      <c r="IWD39" s="20"/>
      <c r="IWE39" s="20"/>
      <c r="IWF39" s="36"/>
      <c r="IWG39" s="37"/>
      <c r="IWH39" s="37"/>
      <c r="IWI39" s="37"/>
      <c r="IWJ39" s="37"/>
      <c r="IWK39" s="37"/>
      <c r="IWL39" s="37"/>
      <c r="IWM39" s="37"/>
      <c r="IWN39" s="37"/>
      <c r="IWO39" s="37"/>
      <c r="IWP39" s="37"/>
      <c r="IWQ39" s="37"/>
      <c r="IWR39" s="37"/>
      <c r="IWS39" s="37"/>
      <c r="IWT39" s="37"/>
      <c r="IWU39" s="37"/>
      <c r="IWV39" s="37"/>
      <c r="IWW39" s="37"/>
      <c r="IWX39" s="37"/>
      <c r="IWY39" s="33"/>
      <c r="IWZ39" s="20"/>
      <c r="IXA39" s="20"/>
      <c r="IXB39" s="36"/>
      <c r="IXC39" s="37"/>
      <c r="IXD39" s="37"/>
      <c r="IXE39" s="37"/>
      <c r="IXF39" s="37"/>
      <c r="IXG39" s="37"/>
      <c r="IXH39" s="37"/>
      <c r="IXI39" s="37"/>
      <c r="IXJ39" s="37"/>
      <c r="IXK39" s="37"/>
      <c r="IXL39" s="37"/>
      <c r="IXM39" s="37"/>
      <c r="IXN39" s="37"/>
      <c r="IXO39" s="37"/>
      <c r="IXP39" s="37"/>
      <c r="IXQ39" s="37"/>
      <c r="IXR39" s="37"/>
      <c r="IXS39" s="37"/>
      <c r="IXT39" s="37"/>
      <c r="IXU39" s="33"/>
      <c r="IXV39" s="20"/>
      <c r="IXW39" s="20"/>
      <c r="IXX39" s="36"/>
      <c r="IXY39" s="37"/>
      <c r="IXZ39" s="37"/>
      <c r="IYA39" s="37"/>
      <c r="IYB39" s="37"/>
      <c r="IYC39" s="37"/>
      <c r="IYD39" s="37"/>
      <c r="IYE39" s="37"/>
      <c r="IYF39" s="37"/>
      <c r="IYG39" s="37"/>
      <c r="IYH39" s="37"/>
      <c r="IYI39" s="37"/>
      <c r="IYJ39" s="37"/>
      <c r="IYK39" s="37"/>
      <c r="IYL39" s="37"/>
      <c r="IYM39" s="37"/>
      <c r="IYN39" s="37"/>
      <c r="IYO39" s="37"/>
      <c r="IYP39" s="37"/>
      <c r="IYQ39" s="33"/>
      <c r="IYR39" s="20"/>
      <c r="IYS39" s="20"/>
      <c r="IYT39" s="36"/>
      <c r="IYU39" s="37"/>
      <c r="IYV39" s="37"/>
      <c r="IYW39" s="37"/>
      <c r="IYX39" s="37"/>
      <c r="IYY39" s="37"/>
      <c r="IYZ39" s="37"/>
      <c r="IZA39" s="37"/>
      <c r="IZB39" s="37"/>
      <c r="IZC39" s="37"/>
      <c r="IZD39" s="37"/>
      <c r="IZE39" s="37"/>
      <c r="IZF39" s="37"/>
      <c r="IZG39" s="37"/>
      <c r="IZH39" s="37"/>
      <c r="IZI39" s="37"/>
      <c r="IZJ39" s="37"/>
      <c r="IZK39" s="37"/>
      <c r="IZL39" s="37"/>
      <c r="IZM39" s="33"/>
      <c r="IZN39" s="20"/>
      <c r="IZO39" s="20"/>
      <c r="IZP39" s="36"/>
      <c r="IZQ39" s="37"/>
      <c r="IZR39" s="37"/>
      <c r="IZS39" s="37"/>
      <c r="IZT39" s="37"/>
      <c r="IZU39" s="37"/>
      <c r="IZV39" s="37"/>
      <c r="IZW39" s="37"/>
      <c r="IZX39" s="37"/>
      <c r="IZY39" s="37"/>
      <c r="IZZ39" s="37"/>
      <c r="JAA39" s="37"/>
      <c r="JAB39" s="37"/>
      <c r="JAC39" s="37"/>
      <c r="JAD39" s="37"/>
      <c r="JAE39" s="37"/>
      <c r="JAF39" s="37"/>
      <c r="JAG39" s="37"/>
      <c r="JAH39" s="37"/>
      <c r="JAI39" s="33"/>
      <c r="JAJ39" s="20"/>
      <c r="JAK39" s="20"/>
      <c r="JAL39" s="36"/>
      <c r="JAM39" s="37"/>
      <c r="JAN39" s="37"/>
      <c r="JAO39" s="37"/>
      <c r="JAP39" s="37"/>
      <c r="JAQ39" s="37"/>
      <c r="JAR39" s="37"/>
      <c r="JAS39" s="37"/>
      <c r="JAT39" s="37"/>
      <c r="JAU39" s="37"/>
      <c r="JAV39" s="37"/>
      <c r="JAW39" s="37"/>
      <c r="JAX39" s="37"/>
      <c r="JAY39" s="37"/>
      <c r="JAZ39" s="37"/>
      <c r="JBA39" s="37"/>
      <c r="JBB39" s="37"/>
      <c r="JBC39" s="37"/>
      <c r="JBD39" s="37"/>
      <c r="JBE39" s="33"/>
      <c r="JBF39" s="20"/>
      <c r="JBG39" s="20"/>
      <c r="JBH39" s="36"/>
      <c r="JBI39" s="37"/>
      <c r="JBJ39" s="37"/>
      <c r="JBK39" s="37"/>
      <c r="JBL39" s="37"/>
      <c r="JBM39" s="37"/>
      <c r="JBN39" s="37"/>
      <c r="JBO39" s="37"/>
      <c r="JBP39" s="37"/>
      <c r="JBQ39" s="37"/>
      <c r="JBR39" s="37"/>
      <c r="JBS39" s="37"/>
      <c r="JBT39" s="37"/>
      <c r="JBU39" s="37"/>
      <c r="JBV39" s="37"/>
      <c r="JBW39" s="37"/>
      <c r="JBX39" s="37"/>
      <c r="JBY39" s="37"/>
      <c r="JBZ39" s="37"/>
      <c r="JCA39" s="33"/>
      <c r="JCB39" s="20"/>
      <c r="JCC39" s="20"/>
      <c r="JCD39" s="36"/>
      <c r="JCE39" s="37"/>
      <c r="JCF39" s="37"/>
      <c r="JCG39" s="37"/>
      <c r="JCH39" s="37"/>
      <c r="JCI39" s="37"/>
      <c r="JCJ39" s="37"/>
      <c r="JCK39" s="37"/>
      <c r="JCL39" s="37"/>
      <c r="JCM39" s="37"/>
      <c r="JCN39" s="37"/>
      <c r="JCO39" s="37"/>
      <c r="JCP39" s="37"/>
      <c r="JCQ39" s="37"/>
      <c r="JCR39" s="37"/>
      <c r="JCS39" s="37"/>
      <c r="JCT39" s="37"/>
      <c r="JCU39" s="37"/>
      <c r="JCV39" s="37"/>
      <c r="JCW39" s="33"/>
      <c r="JCX39" s="20"/>
      <c r="JCY39" s="20"/>
      <c r="JCZ39" s="36"/>
      <c r="JDA39" s="37"/>
      <c r="JDB39" s="37"/>
      <c r="JDC39" s="37"/>
      <c r="JDD39" s="37"/>
      <c r="JDE39" s="37"/>
      <c r="JDF39" s="37"/>
      <c r="JDG39" s="37"/>
      <c r="JDH39" s="37"/>
      <c r="JDI39" s="37"/>
      <c r="JDJ39" s="37"/>
      <c r="JDK39" s="37"/>
      <c r="JDL39" s="37"/>
      <c r="JDM39" s="37"/>
      <c r="JDN39" s="37"/>
      <c r="JDO39" s="37"/>
      <c r="JDP39" s="37"/>
      <c r="JDQ39" s="37"/>
      <c r="JDR39" s="37"/>
      <c r="JDS39" s="33"/>
      <c r="JDT39" s="20"/>
      <c r="JDU39" s="20"/>
      <c r="JDV39" s="36"/>
      <c r="JDW39" s="37"/>
      <c r="JDX39" s="37"/>
      <c r="JDY39" s="37"/>
      <c r="JDZ39" s="37"/>
      <c r="JEA39" s="37"/>
      <c r="JEB39" s="37"/>
      <c r="JEC39" s="37"/>
      <c r="JED39" s="37"/>
      <c r="JEE39" s="37"/>
      <c r="JEF39" s="37"/>
      <c r="JEG39" s="37"/>
      <c r="JEH39" s="37"/>
      <c r="JEI39" s="37"/>
      <c r="JEJ39" s="37"/>
      <c r="JEK39" s="37"/>
      <c r="JEL39" s="37"/>
      <c r="JEM39" s="37"/>
      <c r="JEN39" s="37"/>
      <c r="JEO39" s="33"/>
      <c r="JEP39" s="20"/>
      <c r="JEQ39" s="20"/>
      <c r="JER39" s="36"/>
      <c r="JES39" s="37"/>
      <c r="JET39" s="37"/>
      <c r="JEU39" s="37"/>
      <c r="JEV39" s="37"/>
      <c r="JEW39" s="37"/>
      <c r="JEX39" s="37"/>
      <c r="JEY39" s="37"/>
      <c r="JEZ39" s="37"/>
      <c r="JFA39" s="37"/>
      <c r="JFB39" s="37"/>
      <c r="JFC39" s="37"/>
      <c r="JFD39" s="37"/>
      <c r="JFE39" s="37"/>
      <c r="JFF39" s="37"/>
      <c r="JFG39" s="37"/>
      <c r="JFH39" s="37"/>
      <c r="JFI39" s="37"/>
      <c r="JFJ39" s="37"/>
      <c r="JFK39" s="33"/>
      <c r="JFL39" s="20"/>
      <c r="JFM39" s="20"/>
      <c r="JFN39" s="36"/>
      <c r="JFO39" s="37"/>
      <c r="JFP39" s="37"/>
      <c r="JFQ39" s="37"/>
      <c r="JFR39" s="37"/>
      <c r="JFS39" s="37"/>
      <c r="JFT39" s="37"/>
      <c r="JFU39" s="37"/>
      <c r="JFV39" s="37"/>
      <c r="JFW39" s="37"/>
      <c r="JFX39" s="37"/>
      <c r="JFY39" s="37"/>
      <c r="JFZ39" s="37"/>
      <c r="JGA39" s="37"/>
      <c r="JGB39" s="37"/>
      <c r="JGC39" s="37"/>
      <c r="JGD39" s="37"/>
      <c r="JGE39" s="37"/>
      <c r="JGF39" s="37"/>
      <c r="JGG39" s="33"/>
      <c r="JGH39" s="20"/>
      <c r="JGI39" s="20"/>
      <c r="JGJ39" s="36"/>
      <c r="JGK39" s="37"/>
      <c r="JGL39" s="37"/>
      <c r="JGM39" s="37"/>
      <c r="JGN39" s="37"/>
      <c r="JGO39" s="37"/>
      <c r="JGP39" s="37"/>
      <c r="JGQ39" s="37"/>
      <c r="JGR39" s="37"/>
      <c r="JGS39" s="37"/>
      <c r="JGT39" s="37"/>
      <c r="JGU39" s="37"/>
      <c r="JGV39" s="37"/>
      <c r="JGW39" s="37"/>
      <c r="JGX39" s="37"/>
      <c r="JGY39" s="37"/>
      <c r="JGZ39" s="37"/>
      <c r="JHA39" s="37"/>
      <c r="JHB39" s="37"/>
      <c r="JHC39" s="33"/>
      <c r="JHD39" s="20"/>
      <c r="JHE39" s="20"/>
      <c r="JHF39" s="36"/>
      <c r="JHG39" s="37"/>
      <c r="JHH39" s="37"/>
      <c r="JHI39" s="37"/>
      <c r="JHJ39" s="37"/>
      <c r="JHK39" s="37"/>
      <c r="JHL39" s="37"/>
      <c r="JHM39" s="37"/>
      <c r="JHN39" s="37"/>
      <c r="JHO39" s="37"/>
      <c r="JHP39" s="37"/>
      <c r="JHQ39" s="37"/>
      <c r="JHR39" s="37"/>
      <c r="JHS39" s="37"/>
      <c r="JHT39" s="37"/>
      <c r="JHU39" s="37"/>
      <c r="JHV39" s="37"/>
      <c r="JHW39" s="37"/>
      <c r="JHX39" s="37"/>
      <c r="JHY39" s="33"/>
      <c r="JHZ39" s="20"/>
      <c r="JIA39" s="20"/>
      <c r="JIB39" s="36"/>
      <c r="JIC39" s="37"/>
      <c r="JID39" s="37"/>
      <c r="JIE39" s="37"/>
      <c r="JIF39" s="37"/>
      <c r="JIG39" s="37"/>
      <c r="JIH39" s="37"/>
      <c r="JII39" s="37"/>
      <c r="JIJ39" s="37"/>
      <c r="JIK39" s="37"/>
      <c r="JIL39" s="37"/>
      <c r="JIM39" s="37"/>
      <c r="JIN39" s="37"/>
      <c r="JIO39" s="37"/>
      <c r="JIP39" s="37"/>
      <c r="JIQ39" s="37"/>
      <c r="JIR39" s="37"/>
      <c r="JIS39" s="37"/>
      <c r="JIT39" s="37"/>
      <c r="JIU39" s="33"/>
      <c r="JIV39" s="20"/>
      <c r="JIW39" s="20"/>
      <c r="JIX39" s="36"/>
      <c r="JIY39" s="37"/>
      <c r="JIZ39" s="37"/>
      <c r="JJA39" s="37"/>
      <c r="JJB39" s="37"/>
      <c r="JJC39" s="37"/>
      <c r="JJD39" s="37"/>
      <c r="JJE39" s="37"/>
      <c r="JJF39" s="37"/>
      <c r="JJG39" s="37"/>
      <c r="JJH39" s="37"/>
      <c r="JJI39" s="37"/>
      <c r="JJJ39" s="37"/>
      <c r="JJK39" s="37"/>
      <c r="JJL39" s="37"/>
      <c r="JJM39" s="37"/>
      <c r="JJN39" s="37"/>
      <c r="JJO39" s="37"/>
      <c r="JJP39" s="37"/>
      <c r="JJQ39" s="33"/>
      <c r="JJR39" s="20"/>
      <c r="JJS39" s="20"/>
      <c r="JJT39" s="36"/>
      <c r="JJU39" s="37"/>
      <c r="JJV39" s="37"/>
      <c r="JJW39" s="37"/>
      <c r="JJX39" s="37"/>
      <c r="JJY39" s="37"/>
      <c r="JJZ39" s="37"/>
      <c r="JKA39" s="37"/>
      <c r="JKB39" s="37"/>
      <c r="JKC39" s="37"/>
      <c r="JKD39" s="37"/>
      <c r="JKE39" s="37"/>
      <c r="JKF39" s="37"/>
      <c r="JKG39" s="37"/>
      <c r="JKH39" s="37"/>
      <c r="JKI39" s="37"/>
      <c r="JKJ39" s="37"/>
      <c r="JKK39" s="37"/>
      <c r="JKL39" s="37"/>
      <c r="JKM39" s="33"/>
      <c r="JKN39" s="20"/>
      <c r="JKO39" s="20"/>
      <c r="JKP39" s="36"/>
      <c r="JKQ39" s="37"/>
      <c r="JKR39" s="37"/>
      <c r="JKS39" s="37"/>
      <c r="JKT39" s="37"/>
      <c r="JKU39" s="37"/>
      <c r="JKV39" s="37"/>
      <c r="JKW39" s="37"/>
      <c r="JKX39" s="37"/>
      <c r="JKY39" s="37"/>
      <c r="JKZ39" s="37"/>
      <c r="JLA39" s="37"/>
      <c r="JLB39" s="37"/>
      <c r="JLC39" s="37"/>
      <c r="JLD39" s="37"/>
      <c r="JLE39" s="37"/>
      <c r="JLF39" s="37"/>
      <c r="JLG39" s="37"/>
      <c r="JLH39" s="37"/>
      <c r="JLI39" s="33"/>
      <c r="JLJ39" s="20"/>
      <c r="JLK39" s="20"/>
      <c r="JLL39" s="36"/>
      <c r="JLM39" s="37"/>
      <c r="JLN39" s="37"/>
      <c r="JLO39" s="37"/>
      <c r="JLP39" s="37"/>
      <c r="JLQ39" s="37"/>
      <c r="JLR39" s="37"/>
      <c r="JLS39" s="37"/>
      <c r="JLT39" s="37"/>
      <c r="JLU39" s="37"/>
      <c r="JLV39" s="37"/>
      <c r="JLW39" s="37"/>
      <c r="JLX39" s="37"/>
      <c r="JLY39" s="37"/>
      <c r="JLZ39" s="37"/>
      <c r="JMA39" s="37"/>
      <c r="JMB39" s="37"/>
      <c r="JMC39" s="37"/>
      <c r="JMD39" s="37"/>
      <c r="JME39" s="33"/>
      <c r="JMF39" s="20"/>
      <c r="JMG39" s="20"/>
      <c r="JMH39" s="36"/>
      <c r="JMI39" s="37"/>
      <c r="JMJ39" s="37"/>
      <c r="JMK39" s="37"/>
      <c r="JML39" s="37"/>
      <c r="JMM39" s="37"/>
      <c r="JMN39" s="37"/>
      <c r="JMO39" s="37"/>
      <c r="JMP39" s="37"/>
      <c r="JMQ39" s="37"/>
      <c r="JMR39" s="37"/>
      <c r="JMS39" s="37"/>
      <c r="JMT39" s="37"/>
      <c r="JMU39" s="37"/>
      <c r="JMV39" s="37"/>
      <c r="JMW39" s="37"/>
      <c r="JMX39" s="37"/>
      <c r="JMY39" s="37"/>
      <c r="JMZ39" s="37"/>
      <c r="JNA39" s="33"/>
      <c r="JNB39" s="20"/>
      <c r="JNC39" s="20"/>
      <c r="JND39" s="36"/>
      <c r="JNE39" s="37"/>
      <c r="JNF39" s="37"/>
      <c r="JNG39" s="37"/>
      <c r="JNH39" s="37"/>
      <c r="JNI39" s="37"/>
      <c r="JNJ39" s="37"/>
      <c r="JNK39" s="37"/>
      <c r="JNL39" s="37"/>
      <c r="JNM39" s="37"/>
      <c r="JNN39" s="37"/>
      <c r="JNO39" s="37"/>
      <c r="JNP39" s="37"/>
      <c r="JNQ39" s="37"/>
      <c r="JNR39" s="37"/>
      <c r="JNS39" s="37"/>
      <c r="JNT39" s="37"/>
      <c r="JNU39" s="37"/>
      <c r="JNV39" s="37"/>
      <c r="JNW39" s="33"/>
      <c r="JNX39" s="20"/>
      <c r="JNY39" s="20"/>
      <c r="JNZ39" s="36"/>
      <c r="JOA39" s="37"/>
      <c r="JOB39" s="37"/>
      <c r="JOC39" s="37"/>
      <c r="JOD39" s="37"/>
      <c r="JOE39" s="37"/>
      <c r="JOF39" s="37"/>
      <c r="JOG39" s="37"/>
      <c r="JOH39" s="37"/>
      <c r="JOI39" s="37"/>
      <c r="JOJ39" s="37"/>
      <c r="JOK39" s="37"/>
      <c r="JOL39" s="37"/>
      <c r="JOM39" s="37"/>
      <c r="JON39" s="37"/>
      <c r="JOO39" s="37"/>
      <c r="JOP39" s="37"/>
      <c r="JOQ39" s="37"/>
      <c r="JOR39" s="37"/>
      <c r="JOS39" s="33"/>
      <c r="JOT39" s="20"/>
      <c r="JOU39" s="20"/>
      <c r="JOV39" s="36"/>
      <c r="JOW39" s="37"/>
      <c r="JOX39" s="37"/>
      <c r="JOY39" s="37"/>
      <c r="JOZ39" s="37"/>
      <c r="JPA39" s="37"/>
      <c r="JPB39" s="37"/>
      <c r="JPC39" s="37"/>
      <c r="JPD39" s="37"/>
      <c r="JPE39" s="37"/>
      <c r="JPF39" s="37"/>
      <c r="JPG39" s="37"/>
      <c r="JPH39" s="37"/>
      <c r="JPI39" s="37"/>
      <c r="JPJ39" s="37"/>
      <c r="JPK39" s="37"/>
      <c r="JPL39" s="37"/>
      <c r="JPM39" s="37"/>
      <c r="JPN39" s="37"/>
      <c r="JPO39" s="33"/>
      <c r="JPP39" s="20"/>
      <c r="JPQ39" s="20"/>
      <c r="JPR39" s="36"/>
      <c r="JPS39" s="37"/>
      <c r="JPT39" s="37"/>
      <c r="JPU39" s="37"/>
      <c r="JPV39" s="37"/>
      <c r="JPW39" s="37"/>
      <c r="JPX39" s="37"/>
      <c r="JPY39" s="37"/>
      <c r="JPZ39" s="37"/>
      <c r="JQA39" s="37"/>
      <c r="JQB39" s="37"/>
      <c r="JQC39" s="37"/>
      <c r="JQD39" s="37"/>
      <c r="JQE39" s="37"/>
      <c r="JQF39" s="37"/>
      <c r="JQG39" s="37"/>
      <c r="JQH39" s="37"/>
      <c r="JQI39" s="37"/>
      <c r="JQJ39" s="37"/>
      <c r="JQK39" s="33"/>
      <c r="JQL39" s="20"/>
      <c r="JQM39" s="20"/>
      <c r="JQN39" s="36"/>
      <c r="JQO39" s="37"/>
      <c r="JQP39" s="37"/>
      <c r="JQQ39" s="37"/>
      <c r="JQR39" s="37"/>
      <c r="JQS39" s="37"/>
      <c r="JQT39" s="37"/>
      <c r="JQU39" s="37"/>
      <c r="JQV39" s="37"/>
      <c r="JQW39" s="37"/>
      <c r="JQX39" s="37"/>
      <c r="JQY39" s="37"/>
      <c r="JQZ39" s="37"/>
      <c r="JRA39" s="37"/>
      <c r="JRB39" s="37"/>
      <c r="JRC39" s="37"/>
      <c r="JRD39" s="37"/>
      <c r="JRE39" s="37"/>
      <c r="JRF39" s="37"/>
      <c r="JRG39" s="33"/>
      <c r="JRH39" s="20"/>
      <c r="JRI39" s="20"/>
      <c r="JRJ39" s="36"/>
      <c r="JRK39" s="37"/>
      <c r="JRL39" s="37"/>
      <c r="JRM39" s="37"/>
      <c r="JRN39" s="37"/>
      <c r="JRO39" s="37"/>
      <c r="JRP39" s="37"/>
      <c r="JRQ39" s="37"/>
      <c r="JRR39" s="37"/>
      <c r="JRS39" s="37"/>
      <c r="JRT39" s="37"/>
      <c r="JRU39" s="37"/>
      <c r="JRV39" s="37"/>
      <c r="JRW39" s="37"/>
      <c r="JRX39" s="37"/>
      <c r="JRY39" s="37"/>
      <c r="JRZ39" s="37"/>
      <c r="JSA39" s="37"/>
      <c r="JSB39" s="37"/>
      <c r="JSC39" s="33"/>
      <c r="JSD39" s="20"/>
      <c r="JSE39" s="20"/>
      <c r="JSF39" s="36"/>
      <c r="JSG39" s="37"/>
      <c r="JSH39" s="37"/>
      <c r="JSI39" s="37"/>
      <c r="JSJ39" s="37"/>
      <c r="JSK39" s="37"/>
      <c r="JSL39" s="37"/>
      <c r="JSM39" s="37"/>
      <c r="JSN39" s="37"/>
      <c r="JSO39" s="37"/>
      <c r="JSP39" s="37"/>
      <c r="JSQ39" s="37"/>
      <c r="JSR39" s="37"/>
      <c r="JSS39" s="37"/>
      <c r="JST39" s="37"/>
      <c r="JSU39" s="37"/>
      <c r="JSV39" s="37"/>
      <c r="JSW39" s="37"/>
      <c r="JSX39" s="37"/>
      <c r="JSY39" s="33"/>
      <c r="JSZ39" s="20"/>
      <c r="JTA39" s="20"/>
      <c r="JTB39" s="36"/>
      <c r="JTC39" s="37"/>
      <c r="JTD39" s="37"/>
      <c r="JTE39" s="37"/>
      <c r="JTF39" s="37"/>
      <c r="JTG39" s="37"/>
      <c r="JTH39" s="37"/>
      <c r="JTI39" s="37"/>
      <c r="JTJ39" s="37"/>
      <c r="JTK39" s="37"/>
      <c r="JTL39" s="37"/>
      <c r="JTM39" s="37"/>
      <c r="JTN39" s="37"/>
      <c r="JTO39" s="37"/>
      <c r="JTP39" s="37"/>
      <c r="JTQ39" s="37"/>
      <c r="JTR39" s="37"/>
      <c r="JTS39" s="37"/>
      <c r="JTT39" s="37"/>
      <c r="JTU39" s="33"/>
      <c r="JTV39" s="20"/>
      <c r="JTW39" s="20"/>
      <c r="JTX39" s="36"/>
      <c r="JTY39" s="37"/>
      <c r="JTZ39" s="37"/>
      <c r="JUA39" s="37"/>
      <c r="JUB39" s="37"/>
      <c r="JUC39" s="37"/>
      <c r="JUD39" s="37"/>
      <c r="JUE39" s="37"/>
      <c r="JUF39" s="37"/>
      <c r="JUG39" s="37"/>
      <c r="JUH39" s="37"/>
      <c r="JUI39" s="37"/>
      <c r="JUJ39" s="37"/>
      <c r="JUK39" s="37"/>
      <c r="JUL39" s="37"/>
      <c r="JUM39" s="37"/>
      <c r="JUN39" s="37"/>
      <c r="JUO39" s="37"/>
      <c r="JUP39" s="37"/>
      <c r="JUQ39" s="33"/>
      <c r="JUR39" s="20"/>
      <c r="JUS39" s="20"/>
      <c r="JUT39" s="36"/>
      <c r="JUU39" s="37"/>
      <c r="JUV39" s="37"/>
      <c r="JUW39" s="37"/>
      <c r="JUX39" s="37"/>
      <c r="JUY39" s="37"/>
      <c r="JUZ39" s="37"/>
      <c r="JVA39" s="37"/>
      <c r="JVB39" s="37"/>
      <c r="JVC39" s="37"/>
      <c r="JVD39" s="37"/>
      <c r="JVE39" s="37"/>
      <c r="JVF39" s="37"/>
      <c r="JVG39" s="37"/>
      <c r="JVH39" s="37"/>
      <c r="JVI39" s="37"/>
      <c r="JVJ39" s="37"/>
      <c r="JVK39" s="37"/>
      <c r="JVL39" s="37"/>
      <c r="JVM39" s="33"/>
      <c r="JVN39" s="20"/>
      <c r="JVO39" s="20"/>
      <c r="JVP39" s="36"/>
      <c r="JVQ39" s="37"/>
      <c r="JVR39" s="37"/>
      <c r="JVS39" s="37"/>
      <c r="JVT39" s="37"/>
      <c r="JVU39" s="37"/>
      <c r="JVV39" s="37"/>
      <c r="JVW39" s="37"/>
      <c r="JVX39" s="37"/>
      <c r="JVY39" s="37"/>
      <c r="JVZ39" s="37"/>
      <c r="JWA39" s="37"/>
      <c r="JWB39" s="37"/>
      <c r="JWC39" s="37"/>
      <c r="JWD39" s="37"/>
      <c r="JWE39" s="37"/>
      <c r="JWF39" s="37"/>
      <c r="JWG39" s="37"/>
      <c r="JWH39" s="37"/>
      <c r="JWI39" s="33"/>
      <c r="JWJ39" s="20"/>
      <c r="JWK39" s="20"/>
      <c r="JWL39" s="36"/>
      <c r="JWM39" s="37"/>
      <c r="JWN39" s="37"/>
      <c r="JWO39" s="37"/>
      <c r="JWP39" s="37"/>
      <c r="JWQ39" s="37"/>
      <c r="JWR39" s="37"/>
      <c r="JWS39" s="37"/>
      <c r="JWT39" s="37"/>
      <c r="JWU39" s="37"/>
      <c r="JWV39" s="37"/>
      <c r="JWW39" s="37"/>
      <c r="JWX39" s="37"/>
      <c r="JWY39" s="37"/>
      <c r="JWZ39" s="37"/>
      <c r="JXA39" s="37"/>
      <c r="JXB39" s="37"/>
      <c r="JXC39" s="37"/>
      <c r="JXD39" s="37"/>
      <c r="JXE39" s="33"/>
      <c r="JXF39" s="20"/>
      <c r="JXG39" s="20"/>
      <c r="JXH39" s="36"/>
      <c r="JXI39" s="37"/>
      <c r="JXJ39" s="37"/>
      <c r="JXK39" s="37"/>
      <c r="JXL39" s="37"/>
      <c r="JXM39" s="37"/>
      <c r="JXN39" s="37"/>
      <c r="JXO39" s="37"/>
      <c r="JXP39" s="37"/>
      <c r="JXQ39" s="37"/>
      <c r="JXR39" s="37"/>
      <c r="JXS39" s="37"/>
      <c r="JXT39" s="37"/>
      <c r="JXU39" s="37"/>
      <c r="JXV39" s="37"/>
      <c r="JXW39" s="37"/>
      <c r="JXX39" s="37"/>
      <c r="JXY39" s="37"/>
      <c r="JXZ39" s="37"/>
      <c r="JYA39" s="33"/>
      <c r="JYB39" s="20"/>
      <c r="JYC39" s="20"/>
      <c r="JYD39" s="36"/>
      <c r="JYE39" s="37"/>
      <c r="JYF39" s="37"/>
      <c r="JYG39" s="37"/>
      <c r="JYH39" s="37"/>
      <c r="JYI39" s="37"/>
      <c r="JYJ39" s="37"/>
      <c r="JYK39" s="37"/>
      <c r="JYL39" s="37"/>
      <c r="JYM39" s="37"/>
      <c r="JYN39" s="37"/>
      <c r="JYO39" s="37"/>
      <c r="JYP39" s="37"/>
      <c r="JYQ39" s="37"/>
      <c r="JYR39" s="37"/>
      <c r="JYS39" s="37"/>
      <c r="JYT39" s="37"/>
      <c r="JYU39" s="37"/>
      <c r="JYV39" s="37"/>
      <c r="JYW39" s="33"/>
      <c r="JYX39" s="20"/>
      <c r="JYY39" s="20"/>
      <c r="JYZ39" s="36"/>
      <c r="JZA39" s="37"/>
      <c r="JZB39" s="37"/>
      <c r="JZC39" s="37"/>
      <c r="JZD39" s="37"/>
      <c r="JZE39" s="37"/>
      <c r="JZF39" s="37"/>
      <c r="JZG39" s="37"/>
      <c r="JZH39" s="37"/>
      <c r="JZI39" s="37"/>
      <c r="JZJ39" s="37"/>
      <c r="JZK39" s="37"/>
      <c r="JZL39" s="37"/>
      <c r="JZM39" s="37"/>
      <c r="JZN39" s="37"/>
      <c r="JZO39" s="37"/>
      <c r="JZP39" s="37"/>
      <c r="JZQ39" s="37"/>
      <c r="JZR39" s="37"/>
      <c r="JZS39" s="33"/>
      <c r="JZT39" s="20"/>
      <c r="JZU39" s="20"/>
      <c r="JZV39" s="36"/>
      <c r="JZW39" s="37"/>
      <c r="JZX39" s="37"/>
      <c r="JZY39" s="37"/>
      <c r="JZZ39" s="37"/>
      <c r="KAA39" s="37"/>
      <c r="KAB39" s="37"/>
      <c r="KAC39" s="37"/>
      <c r="KAD39" s="37"/>
      <c r="KAE39" s="37"/>
      <c r="KAF39" s="37"/>
      <c r="KAG39" s="37"/>
      <c r="KAH39" s="37"/>
      <c r="KAI39" s="37"/>
      <c r="KAJ39" s="37"/>
      <c r="KAK39" s="37"/>
      <c r="KAL39" s="37"/>
      <c r="KAM39" s="37"/>
      <c r="KAN39" s="37"/>
      <c r="KAO39" s="33"/>
      <c r="KAP39" s="20"/>
      <c r="KAQ39" s="20"/>
      <c r="KAR39" s="36"/>
      <c r="KAS39" s="37"/>
      <c r="KAT39" s="37"/>
      <c r="KAU39" s="37"/>
      <c r="KAV39" s="37"/>
      <c r="KAW39" s="37"/>
      <c r="KAX39" s="37"/>
      <c r="KAY39" s="37"/>
      <c r="KAZ39" s="37"/>
      <c r="KBA39" s="37"/>
      <c r="KBB39" s="37"/>
      <c r="KBC39" s="37"/>
      <c r="KBD39" s="37"/>
      <c r="KBE39" s="37"/>
      <c r="KBF39" s="37"/>
      <c r="KBG39" s="37"/>
      <c r="KBH39" s="37"/>
      <c r="KBI39" s="37"/>
      <c r="KBJ39" s="37"/>
      <c r="KBK39" s="33"/>
      <c r="KBL39" s="20"/>
      <c r="KBM39" s="20"/>
      <c r="KBN39" s="36"/>
      <c r="KBO39" s="37"/>
      <c r="KBP39" s="37"/>
      <c r="KBQ39" s="37"/>
      <c r="KBR39" s="37"/>
      <c r="KBS39" s="37"/>
      <c r="KBT39" s="37"/>
      <c r="KBU39" s="37"/>
      <c r="KBV39" s="37"/>
      <c r="KBW39" s="37"/>
      <c r="KBX39" s="37"/>
      <c r="KBY39" s="37"/>
      <c r="KBZ39" s="37"/>
      <c r="KCA39" s="37"/>
      <c r="KCB39" s="37"/>
      <c r="KCC39" s="37"/>
      <c r="KCD39" s="37"/>
      <c r="KCE39" s="37"/>
      <c r="KCF39" s="37"/>
      <c r="KCG39" s="33"/>
      <c r="KCH39" s="20"/>
      <c r="KCI39" s="20"/>
      <c r="KCJ39" s="36"/>
      <c r="KCK39" s="37"/>
      <c r="KCL39" s="37"/>
      <c r="KCM39" s="37"/>
      <c r="KCN39" s="37"/>
      <c r="KCO39" s="37"/>
      <c r="KCP39" s="37"/>
      <c r="KCQ39" s="37"/>
      <c r="KCR39" s="37"/>
      <c r="KCS39" s="37"/>
      <c r="KCT39" s="37"/>
      <c r="KCU39" s="37"/>
      <c r="KCV39" s="37"/>
      <c r="KCW39" s="37"/>
      <c r="KCX39" s="37"/>
      <c r="KCY39" s="37"/>
      <c r="KCZ39" s="37"/>
      <c r="KDA39" s="37"/>
      <c r="KDB39" s="37"/>
      <c r="KDC39" s="33"/>
      <c r="KDD39" s="20"/>
      <c r="KDE39" s="20"/>
      <c r="KDF39" s="36"/>
      <c r="KDG39" s="37"/>
      <c r="KDH39" s="37"/>
      <c r="KDI39" s="37"/>
      <c r="KDJ39" s="37"/>
      <c r="KDK39" s="37"/>
      <c r="KDL39" s="37"/>
      <c r="KDM39" s="37"/>
      <c r="KDN39" s="37"/>
      <c r="KDO39" s="37"/>
      <c r="KDP39" s="37"/>
      <c r="KDQ39" s="37"/>
      <c r="KDR39" s="37"/>
      <c r="KDS39" s="37"/>
      <c r="KDT39" s="37"/>
      <c r="KDU39" s="37"/>
      <c r="KDV39" s="37"/>
      <c r="KDW39" s="37"/>
      <c r="KDX39" s="37"/>
      <c r="KDY39" s="33"/>
      <c r="KDZ39" s="20"/>
      <c r="KEA39" s="20"/>
      <c r="KEB39" s="36"/>
      <c r="KEC39" s="37"/>
      <c r="KED39" s="37"/>
      <c r="KEE39" s="37"/>
      <c r="KEF39" s="37"/>
      <c r="KEG39" s="37"/>
      <c r="KEH39" s="37"/>
      <c r="KEI39" s="37"/>
      <c r="KEJ39" s="37"/>
      <c r="KEK39" s="37"/>
      <c r="KEL39" s="37"/>
      <c r="KEM39" s="37"/>
      <c r="KEN39" s="37"/>
      <c r="KEO39" s="37"/>
      <c r="KEP39" s="37"/>
      <c r="KEQ39" s="37"/>
      <c r="KER39" s="37"/>
      <c r="KES39" s="37"/>
      <c r="KET39" s="37"/>
      <c r="KEU39" s="33"/>
      <c r="KEV39" s="20"/>
      <c r="KEW39" s="20"/>
      <c r="KEX39" s="36"/>
      <c r="KEY39" s="37"/>
      <c r="KEZ39" s="37"/>
      <c r="KFA39" s="37"/>
      <c r="KFB39" s="37"/>
      <c r="KFC39" s="37"/>
      <c r="KFD39" s="37"/>
      <c r="KFE39" s="37"/>
      <c r="KFF39" s="37"/>
      <c r="KFG39" s="37"/>
      <c r="KFH39" s="37"/>
      <c r="KFI39" s="37"/>
      <c r="KFJ39" s="37"/>
      <c r="KFK39" s="37"/>
      <c r="KFL39" s="37"/>
      <c r="KFM39" s="37"/>
      <c r="KFN39" s="37"/>
      <c r="KFO39" s="37"/>
      <c r="KFP39" s="37"/>
      <c r="KFQ39" s="33"/>
      <c r="KFR39" s="20"/>
      <c r="KFS39" s="20"/>
      <c r="KFT39" s="36"/>
      <c r="KFU39" s="37"/>
      <c r="KFV39" s="37"/>
      <c r="KFW39" s="37"/>
      <c r="KFX39" s="37"/>
      <c r="KFY39" s="37"/>
      <c r="KFZ39" s="37"/>
      <c r="KGA39" s="37"/>
      <c r="KGB39" s="37"/>
      <c r="KGC39" s="37"/>
      <c r="KGD39" s="37"/>
      <c r="KGE39" s="37"/>
      <c r="KGF39" s="37"/>
      <c r="KGG39" s="37"/>
      <c r="KGH39" s="37"/>
      <c r="KGI39" s="37"/>
      <c r="KGJ39" s="37"/>
      <c r="KGK39" s="37"/>
      <c r="KGL39" s="37"/>
      <c r="KGM39" s="33"/>
      <c r="KGN39" s="20"/>
      <c r="KGO39" s="20"/>
      <c r="KGP39" s="36"/>
      <c r="KGQ39" s="37"/>
      <c r="KGR39" s="37"/>
      <c r="KGS39" s="37"/>
      <c r="KGT39" s="37"/>
      <c r="KGU39" s="37"/>
      <c r="KGV39" s="37"/>
      <c r="KGW39" s="37"/>
      <c r="KGX39" s="37"/>
      <c r="KGY39" s="37"/>
      <c r="KGZ39" s="37"/>
      <c r="KHA39" s="37"/>
      <c r="KHB39" s="37"/>
      <c r="KHC39" s="37"/>
      <c r="KHD39" s="37"/>
      <c r="KHE39" s="37"/>
      <c r="KHF39" s="37"/>
      <c r="KHG39" s="37"/>
      <c r="KHH39" s="37"/>
      <c r="KHI39" s="33"/>
      <c r="KHJ39" s="20"/>
      <c r="KHK39" s="20"/>
      <c r="KHL39" s="36"/>
      <c r="KHM39" s="37"/>
      <c r="KHN39" s="37"/>
      <c r="KHO39" s="37"/>
      <c r="KHP39" s="37"/>
      <c r="KHQ39" s="37"/>
      <c r="KHR39" s="37"/>
      <c r="KHS39" s="37"/>
      <c r="KHT39" s="37"/>
      <c r="KHU39" s="37"/>
      <c r="KHV39" s="37"/>
      <c r="KHW39" s="37"/>
      <c r="KHX39" s="37"/>
      <c r="KHY39" s="37"/>
      <c r="KHZ39" s="37"/>
      <c r="KIA39" s="37"/>
      <c r="KIB39" s="37"/>
      <c r="KIC39" s="37"/>
      <c r="KID39" s="37"/>
      <c r="KIE39" s="33"/>
      <c r="KIF39" s="20"/>
      <c r="KIG39" s="20"/>
      <c r="KIH39" s="36"/>
      <c r="KII39" s="37"/>
      <c r="KIJ39" s="37"/>
      <c r="KIK39" s="37"/>
      <c r="KIL39" s="37"/>
      <c r="KIM39" s="37"/>
      <c r="KIN39" s="37"/>
      <c r="KIO39" s="37"/>
      <c r="KIP39" s="37"/>
      <c r="KIQ39" s="37"/>
      <c r="KIR39" s="37"/>
      <c r="KIS39" s="37"/>
      <c r="KIT39" s="37"/>
      <c r="KIU39" s="37"/>
      <c r="KIV39" s="37"/>
      <c r="KIW39" s="37"/>
      <c r="KIX39" s="37"/>
      <c r="KIY39" s="37"/>
      <c r="KIZ39" s="37"/>
      <c r="KJA39" s="33"/>
      <c r="KJB39" s="20"/>
      <c r="KJC39" s="20"/>
      <c r="KJD39" s="36"/>
      <c r="KJE39" s="37"/>
      <c r="KJF39" s="37"/>
      <c r="KJG39" s="37"/>
      <c r="KJH39" s="37"/>
      <c r="KJI39" s="37"/>
      <c r="KJJ39" s="37"/>
      <c r="KJK39" s="37"/>
      <c r="KJL39" s="37"/>
      <c r="KJM39" s="37"/>
      <c r="KJN39" s="37"/>
      <c r="KJO39" s="37"/>
      <c r="KJP39" s="37"/>
      <c r="KJQ39" s="37"/>
      <c r="KJR39" s="37"/>
      <c r="KJS39" s="37"/>
      <c r="KJT39" s="37"/>
      <c r="KJU39" s="37"/>
      <c r="KJV39" s="37"/>
      <c r="KJW39" s="33"/>
      <c r="KJX39" s="20"/>
      <c r="KJY39" s="20"/>
      <c r="KJZ39" s="36"/>
      <c r="KKA39" s="37"/>
      <c r="KKB39" s="37"/>
      <c r="KKC39" s="37"/>
      <c r="KKD39" s="37"/>
      <c r="KKE39" s="37"/>
      <c r="KKF39" s="37"/>
      <c r="KKG39" s="37"/>
      <c r="KKH39" s="37"/>
      <c r="KKI39" s="37"/>
      <c r="KKJ39" s="37"/>
      <c r="KKK39" s="37"/>
      <c r="KKL39" s="37"/>
      <c r="KKM39" s="37"/>
      <c r="KKN39" s="37"/>
      <c r="KKO39" s="37"/>
      <c r="KKP39" s="37"/>
      <c r="KKQ39" s="37"/>
      <c r="KKR39" s="37"/>
      <c r="KKS39" s="33"/>
      <c r="KKT39" s="20"/>
      <c r="KKU39" s="20"/>
      <c r="KKV39" s="36"/>
      <c r="KKW39" s="37"/>
      <c r="KKX39" s="37"/>
      <c r="KKY39" s="37"/>
      <c r="KKZ39" s="37"/>
      <c r="KLA39" s="37"/>
      <c r="KLB39" s="37"/>
      <c r="KLC39" s="37"/>
      <c r="KLD39" s="37"/>
      <c r="KLE39" s="37"/>
      <c r="KLF39" s="37"/>
      <c r="KLG39" s="37"/>
      <c r="KLH39" s="37"/>
      <c r="KLI39" s="37"/>
      <c r="KLJ39" s="37"/>
      <c r="KLK39" s="37"/>
      <c r="KLL39" s="37"/>
      <c r="KLM39" s="37"/>
      <c r="KLN39" s="37"/>
      <c r="KLO39" s="33"/>
      <c r="KLP39" s="20"/>
      <c r="KLQ39" s="20"/>
      <c r="KLR39" s="36"/>
      <c r="KLS39" s="37"/>
      <c r="KLT39" s="37"/>
      <c r="KLU39" s="37"/>
      <c r="KLV39" s="37"/>
      <c r="KLW39" s="37"/>
      <c r="KLX39" s="37"/>
      <c r="KLY39" s="37"/>
      <c r="KLZ39" s="37"/>
      <c r="KMA39" s="37"/>
      <c r="KMB39" s="37"/>
      <c r="KMC39" s="37"/>
      <c r="KMD39" s="37"/>
      <c r="KME39" s="37"/>
      <c r="KMF39" s="37"/>
      <c r="KMG39" s="37"/>
      <c r="KMH39" s="37"/>
      <c r="KMI39" s="37"/>
      <c r="KMJ39" s="37"/>
      <c r="KMK39" s="33"/>
      <c r="KML39" s="20"/>
      <c r="KMM39" s="20"/>
      <c r="KMN39" s="36"/>
      <c r="KMO39" s="37"/>
      <c r="KMP39" s="37"/>
      <c r="KMQ39" s="37"/>
      <c r="KMR39" s="37"/>
      <c r="KMS39" s="37"/>
      <c r="KMT39" s="37"/>
      <c r="KMU39" s="37"/>
      <c r="KMV39" s="37"/>
      <c r="KMW39" s="37"/>
      <c r="KMX39" s="37"/>
      <c r="KMY39" s="37"/>
      <c r="KMZ39" s="37"/>
      <c r="KNA39" s="37"/>
      <c r="KNB39" s="37"/>
      <c r="KNC39" s="37"/>
      <c r="KND39" s="37"/>
      <c r="KNE39" s="37"/>
      <c r="KNF39" s="37"/>
      <c r="KNG39" s="33"/>
      <c r="KNH39" s="20"/>
      <c r="KNI39" s="20"/>
      <c r="KNJ39" s="36"/>
      <c r="KNK39" s="37"/>
      <c r="KNL39" s="37"/>
      <c r="KNM39" s="37"/>
      <c r="KNN39" s="37"/>
      <c r="KNO39" s="37"/>
      <c r="KNP39" s="37"/>
      <c r="KNQ39" s="37"/>
      <c r="KNR39" s="37"/>
      <c r="KNS39" s="37"/>
      <c r="KNT39" s="37"/>
      <c r="KNU39" s="37"/>
      <c r="KNV39" s="37"/>
      <c r="KNW39" s="37"/>
      <c r="KNX39" s="37"/>
      <c r="KNY39" s="37"/>
      <c r="KNZ39" s="37"/>
      <c r="KOA39" s="37"/>
      <c r="KOB39" s="37"/>
      <c r="KOC39" s="33"/>
      <c r="KOD39" s="20"/>
      <c r="KOE39" s="20"/>
      <c r="KOF39" s="36"/>
      <c r="KOG39" s="37"/>
      <c r="KOH39" s="37"/>
      <c r="KOI39" s="37"/>
      <c r="KOJ39" s="37"/>
      <c r="KOK39" s="37"/>
      <c r="KOL39" s="37"/>
      <c r="KOM39" s="37"/>
      <c r="KON39" s="37"/>
      <c r="KOO39" s="37"/>
      <c r="KOP39" s="37"/>
      <c r="KOQ39" s="37"/>
      <c r="KOR39" s="37"/>
      <c r="KOS39" s="37"/>
      <c r="KOT39" s="37"/>
      <c r="KOU39" s="37"/>
      <c r="KOV39" s="37"/>
      <c r="KOW39" s="37"/>
      <c r="KOX39" s="37"/>
      <c r="KOY39" s="33"/>
      <c r="KOZ39" s="20"/>
      <c r="KPA39" s="20"/>
      <c r="KPB39" s="36"/>
      <c r="KPC39" s="37"/>
      <c r="KPD39" s="37"/>
      <c r="KPE39" s="37"/>
      <c r="KPF39" s="37"/>
      <c r="KPG39" s="37"/>
      <c r="KPH39" s="37"/>
      <c r="KPI39" s="37"/>
      <c r="KPJ39" s="37"/>
      <c r="KPK39" s="37"/>
      <c r="KPL39" s="37"/>
      <c r="KPM39" s="37"/>
      <c r="KPN39" s="37"/>
      <c r="KPO39" s="37"/>
      <c r="KPP39" s="37"/>
      <c r="KPQ39" s="37"/>
      <c r="KPR39" s="37"/>
      <c r="KPS39" s="37"/>
      <c r="KPT39" s="37"/>
      <c r="KPU39" s="33"/>
      <c r="KPV39" s="20"/>
      <c r="KPW39" s="20"/>
      <c r="KPX39" s="36"/>
      <c r="KPY39" s="37"/>
      <c r="KPZ39" s="37"/>
      <c r="KQA39" s="37"/>
      <c r="KQB39" s="37"/>
      <c r="KQC39" s="37"/>
      <c r="KQD39" s="37"/>
      <c r="KQE39" s="37"/>
      <c r="KQF39" s="37"/>
      <c r="KQG39" s="37"/>
      <c r="KQH39" s="37"/>
      <c r="KQI39" s="37"/>
      <c r="KQJ39" s="37"/>
      <c r="KQK39" s="37"/>
      <c r="KQL39" s="37"/>
      <c r="KQM39" s="37"/>
      <c r="KQN39" s="37"/>
      <c r="KQO39" s="37"/>
      <c r="KQP39" s="37"/>
      <c r="KQQ39" s="33"/>
      <c r="KQR39" s="20"/>
      <c r="KQS39" s="20"/>
      <c r="KQT39" s="36"/>
      <c r="KQU39" s="37"/>
      <c r="KQV39" s="37"/>
      <c r="KQW39" s="37"/>
      <c r="KQX39" s="37"/>
      <c r="KQY39" s="37"/>
      <c r="KQZ39" s="37"/>
      <c r="KRA39" s="37"/>
      <c r="KRB39" s="37"/>
      <c r="KRC39" s="37"/>
      <c r="KRD39" s="37"/>
      <c r="KRE39" s="37"/>
      <c r="KRF39" s="37"/>
      <c r="KRG39" s="37"/>
      <c r="KRH39" s="37"/>
      <c r="KRI39" s="37"/>
      <c r="KRJ39" s="37"/>
      <c r="KRK39" s="37"/>
      <c r="KRL39" s="37"/>
      <c r="KRM39" s="33"/>
      <c r="KRN39" s="20"/>
      <c r="KRO39" s="20"/>
      <c r="KRP39" s="36"/>
      <c r="KRQ39" s="37"/>
      <c r="KRR39" s="37"/>
      <c r="KRS39" s="37"/>
      <c r="KRT39" s="37"/>
      <c r="KRU39" s="37"/>
      <c r="KRV39" s="37"/>
      <c r="KRW39" s="37"/>
      <c r="KRX39" s="37"/>
      <c r="KRY39" s="37"/>
      <c r="KRZ39" s="37"/>
      <c r="KSA39" s="37"/>
      <c r="KSB39" s="37"/>
      <c r="KSC39" s="37"/>
      <c r="KSD39" s="37"/>
      <c r="KSE39" s="37"/>
      <c r="KSF39" s="37"/>
      <c r="KSG39" s="37"/>
      <c r="KSH39" s="37"/>
      <c r="KSI39" s="33"/>
      <c r="KSJ39" s="20"/>
      <c r="KSK39" s="20"/>
      <c r="KSL39" s="36"/>
      <c r="KSM39" s="37"/>
      <c r="KSN39" s="37"/>
      <c r="KSO39" s="37"/>
      <c r="KSP39" s="37"/>
      <c r="KSQ39" s="37"/>
      <c r="KSR39" s="37"/>
      <c r="KSS39" s="37"/>
      <c r="KST39" s="37"/>
      <c r="KSU39" s="37"/>
      <c r="KSV39" s="37"/>
      <c r="KSW39" s="37"/>
      <c r="KSX39" s="37"/>
      <c r="KSY39" s="37"/>
      <c r="KSZ39" s="37"/>
      <c r="KTA39" s="37"/>
      <c r="KTB39" s="37"/>
      <c r="KTC39" s="37"/>
      <c r="KTD39" s="37"/>
      <c r="KTE39" s="33"/>
      <c r="KTF39" s="20"/>
      <c r="KTG39" s="20"/>
      <c r="KTH39" s="36"/>
      <c r="KTI39" s="37"/>
      <c r="KTJ39" s="37"/>
      <c r="KTK39" s="37"/>
      <c r="KTL39" s="37"/>
      <c r="KTM39" s="37"/>
      <c r="KTN39" s="37"/>
      <c r="KTO39" s="37"/>
      <c r="KTP39" s="37"/>
      <c r="KTQ39" s="37"/>
      <c r="KTR39" s="37"/>
      <c r="KTS39" s="37"/>
      <c r="KTT39" s="37"/>
      <c r="KTU39" s="37"/>
      <c r="KTV39" s="37"/>
      <c r="KTW39" s="37"/>
      <c r="KTX39" s="37"/>
      <c r="KTY39" s="37"/>
      <c r="KTZ39" s="37"/>
      <c r="KUA39" s="33"/>
      <c r="KUB39" s="20"/>
      <c r="KUC39" s="20"/>
      <c r="KUD39" s="36"/>
      <c r="KUE39" s="37"/>
      <c r="KUF39" s="37"/>
      <c r="KUG39" s="37"/>
      <c r="KUH39" s="37"/>
      <c r="KUI39" s="37"/>
      <c r="KUJ39" s="37"/>
      <c r="KUK39" s="37"/>
      <c r="KUL39" s="37"/>
      <c r="KUM39" s="37"/>
      <c r="KUN39" s="37"/>
      <c r="KUO39" s="37"/>
      <c r="KUP39" s="37"/>
      <c r="KUQ39" s="37"/>
      <c r="KUR39" s="37"/>
      <c r="KUS39" s="37"/>
      <c r="KUT39" s="37"/>
      <c r="KUU39" s="37"/>
      <c r="KUV39" s="37"/>
      <c r="KUW39" s="33"/>
      <c r="KUX39" s="20"/>
      <c r="KUY39" s="20"/>
      <c r="KUZ39" s="36"/>
      <c r="KVA39" s="37"/>
      <c r="KVB39" s="37"/>
      <c r="KVC39" s="37"/>
      <c r="KVD39" s="37"/>
      <c r="KVE39" s="37"/>
      <c r="KVF39" s="37"/>
      <c r="KVG39" s="37"/>
      <c r="KVH39" s="37"/>
      <c r="KVI39" s="37"/>
      <c r="KVJ39" s="37"/>
      <c r="KVK39" s="37"/>
      <c r="KVL39" s="37"/>
      <c r="KVM39" s="37"/>
      <c r="KVN39" s="37"/>
      <c r="KVO39" s="37"/>
      <c r="KVP39" s="37"/>
      <c r="KVQ39" s="37"/>
      <c r="KVR39" s="37"/>
      <c r="KVS39" s="33"/>
      <c r="KVT39" s="20"/>
      <c r="KVU39" s="20"/>
      <c r="KVV39" s="36"/>
      <c r="KVW39" s="37"/>
      <c r="KVX39" s="37"/>
      <c r="KVY39" s="37"/>
      <c r="KVZ39" s="37"/>
      <c r="KWA39" s="37"/>
      <c r="KWB39" s="37"/>
      <c r="KWC39" s="37"/>
      <c r="KWD39" s="37"/>
      <c r="KWE39" s="37"/>
      <c r="KWF39" s="37"/>
      <c r="KWG39" s="37"/>
      <c r="KWH39" s="37"/>
      <c r="KWI39" s="37"/>
      <c r="KWJ39" s="37"/>
      <c r="KWK39" s="37"/>
      <c r="KWL39" s="37"/>
      <c r="KWM39" s="37"/>
      <c r="KWN39" s="37"/>
      <c r="KWO39" s="33"/>
      <c r="KWP39" s="20"/>
      <c r="KWQ39" s="20"/>
      <c r="KWR39" s="36"/>
      <c r="KWS39" s="37"/>
      <c r="KWT39" s="37"/>
      <c r="KWU39" s="37"/>
      <c r="KWV39" s="37"/>
      <c r="KWW39" s="37"/>
      <c r="KWX39" s="37"/>
      <c r="KWY39" s="37"/>
      <c r="KWZ39" s="37"/>
      <c r="KXA39" s="37"/>
      <c r="KXB39" s="37"/>
      <c r="KXC39" s="37"/>
      <c r="KXD39" s="37"/>
      <c r="KXE39" s="37"/>
      <c r="KXF39" s="37"/>
      <c r="KXG39" s="37"/>
      <c r="KXH39" s="37"/>
      <c r="KXI39" s="37"/>
      <c r="KXJ39" s="37"/>
      <c r="KXK39" s="33"/>
      <c r="KXL39" s="20"/>
      <c r="KXM39" s="20"/>
      <c r="KXN39" s="36"/>
      <c r="KXO39" s="37"/>
      <c r="KXP39" s="37"/>
      <c r="KXQ39" s="37"/>
      <c r="KXR39" s="37"/>
      <c r="KXS39" s="37"/>
      <c r="KXT39" s="37"/>
      <c r="KXU39" s="37"/>
      <c r="KXV39" s="37"/>
      <c r="KXW39" s="37"/>
      <c r="KXX39" s="37"/>
      <c r="KXY39" s="37"/>
      <c r="KXZ39" s="37"/>
      <c r="KYA39" s="37"/>
      <c r="KYB39" s="37"/>
      <c r="KYC39" s="37"/>
      <c r="KYD39" s="37"/>
      <c r="KYE39" s="37"/>
      <c r="KYF39" s="37"/>
      <c r="KYG39" s="33"/>
      <c r="KYH39" s="20"/>
      <c r="KYI39" s="20"/>
      <c r="KYJ39" s="36"/>
      <c r="KYK39" s="37"/>
      <c r="KYL39" s="37"/>
      <c r="KYM39" s="37"/>
      <c r="KYN39" s="37"/>
      <c r="KYO39" s="37"/>
      <c r="KYP39" s="37"/>
      <c r="KYQ39" s="37"/>
      <c r="KYR39" s="37"/>
      <c r="KYS39" s="37"/>
      <c r="KYT39" s="37"/>
      <c r="KYU39" s="37"/>
      <c r="KYV39" s="37"/>
      <c r="KYW39" s="37"/>
      <c r="KYX39" s="37"/>
      <c r="KYY39" s="37"/>
      <c r="KYZ39" s="37"/>
      <c r="KZA39" s="37"/>
      <c r="KZB39" s="37"/>
      <c r="KZC39" s="33"/>
      <c r="KZD39" s="20"/>
      <c r="KZE39" s="20"/>
      <c r="KZF39" s="36"/>
      <c r="KZG39" s="37"/>
      <c r="KZH39" s="37"/>
      <c r="KZI39" s="37"/>
      <c r="KZJ39" s="37"/>
      <c r="KZK39" s="37"/>
      <c r="KZL39" s="37"/>
      <c r="KZM39" s="37"/>
      <c r="KZN39" s="37"/>
      <c r="KZO39" s="37"/>
      <c r="KZP39" s="37"/>
      <c r="KZQ39" s="37"/>
      <c r="KZR39" s="37"/>
      <c r="KZS39" s="37"/>
      <c r="KZT39" s="37"/>
      <c r="KZU39" s="37"/>
      <c r="KZV39" s="37"/>
      <c r="KZW39" s="37"/>
      <c r="KZX39" s="37"/>
      <c r="KZY39" s="33"/>
      <c r="KZZ39" s="20"/>
      <c r="LAA39" s="20"/>
      <c r="LAB39" s="36"/>
      <c r="LAC39" s="37"/>
      <c r="LAD39" s="37"/>
      <c r="LAE39" s="37"/>
      <c r="LAF39" s="37"/>
      <c r="LAG39" s="37"/>
      <c r="LAH39" s="37"/>
      <c r="LAI39" s="37"/>
      <c r="LAJ39" s="37"/>
      <c r="LAK39" s="37"/>
      <c r="LAL39" s="37"/>
      <c r="LAM39" s="37"/>
      <c r="LAN39" s="37"/>
      <c r="LAO39" s="37"/>
      <c r="LAP39" s="37"/>
      <c r="LAQ39" s="37"/>
      <c r="LAR39" s="37"/>
      <c r="LAS39" s="37"/>
      <c r="LAT39" s="37"/>
      <c r="LAU39" s="33"/>
      <c r="LAV39" s="20"/>
      <c r="LAW39" s="20"/>
      <c r="LAX39" s="36"/>
      <c r="LAY39" s="37"/>
      <c r="LAZ39" s="37"/>
      <c r="LBA39" s="37"/>
      <c r="LBB39" s="37"/>
      <c r="LBC39" s="37"/>
      <c r="LBD39" s="37"/>
      <c r="LBE39" s="37"/>
      <c r="LBF39" s="37"/>
      <c r="LBG39" s="37"/>
      <c r="LBH39" s="37"/>
      <c r="LBI39" s="37"/>
      <c r="LBJ39" s="37"/>
      <c r="LBK39" s="37"/>
      <c r="LBL39" s="37"/>
      <c r="LBM39" s="37"/>
      <c r="LBN39" s="37"/>
      <c r="LBO39" s="37"/>
      <c r="LBP39" s="37"/>
      <c r="LBQ39" s="33"/>
      <c r="LBR39" s="20"/>
      <c r="LBS39" s="20"/>
      <c r="LBT39" s="36"/>
      <c r="LBU39" s="37"/>
      <c r="LBV39" s="37"/>
      <c r="LBW39" s="37"/>
      <c r="LBX39" s="37"/>
      <c r="LBY39" s="37"/>
      <c r="LBZ39" s="37"/>
      <c r="LCA39" s="37"/>
      <c r="LCB39" s="37"/>
      <c r="LCC39" s="37"/>
      <c r="LCD39" s="37"/>
      <c r="LCE39" s="37"/>
      <c r="LCF39" s="37"/>
      <c r="LCG39" s="37"/>
      <c r="LCH39" s="37"/>
      <c r="LCI39" s="37"/>
      <c r="LCJ39" s="37"/>
      <c r="LCK39" s="37"/>
      <c r="LCL39" s="37"/>
      <c r="LCM39" s="33"/>
      <c r="LCN39" s="20"/>
      <c r="LCO39" s="20"/>
      <c r="LCP39" s="36"/>
      <c r="LCQ39" s="37"/>
      <c r="LCR39" s="37"/>
      <c r="LCS39" s="37"/>
      <c r="LCT39" s="37"/>
      <c r="LCU39" s="37"/>
      <c r="LCV39" s="37"/>
      <c r="LCW39" s="37"/>
      <c r="LCX39" s="37"/>
      <c r="LCY39" s="37"/>
      <c r="LCZ39" s="37"/>
      <c r="LDA39" s="37"/>
      <c r="LDB39" s="37"/>
      <c r="LDC39" s="37"/>
      <c r="LDD39" s="37"/>
      <c r="LDE39" s="37"/>
      <c r="LDF39" s="37"/>
      <c r="LDG39" s="37"/>
      <c r="LDH39" s="37"/>
      <c r="LDI39" s="33"/>
      <c r="LDJ39" s="20"/>
      <c r="LDK39" s="20"/>
      <c r="LDL39" s="36"/>
      <c r="LDM39" s="37"/>
      <c r="LDN39" s="37"/>
      <c r="LDO39" s="37"/>
      <c r="LDP39" s="37"/>
      <c r="LDQ39" s="37"/>
      <c r="LDR39" s="37"/>
      <c r="LDS39" s="37"/>
      <c r="LDT39" s="37"/>
      <c r="LDU39" s="37"/>
      <c r="LDV39" s="37"/>
      <c r="LDW39" s="37"/>
      <c r="LDX39" s="37"/>
      <c r="LDY39" s="37"/>
      <c r="LDZ39" s="37"/>
      <c r="LEA39" s="37"/>
      <c r="LEB39" s="37"/>
      <c r="LEC39" s="37"/>
      <c r="LED39" s="37"/>
      <c r="LEE39" s="33"/>
      <c r="LEF39" s="20"/>
      <c r="LEG39" s="20"/>
      <c r="LEH39" s="36"/>
      <c r="LEI39" s="37"/>
      <c r="LEJ39" s="37"/>
      <c r="LEK39" s="37"/>
      <c r="LEL39" s="37"/>
      <c r="LEM39" s="37"/>
      <c r="LEN39" s="37"/>
      <c r="LEO39" s="37"/>
      <c r="LEP39" s="37"/>
      <c r="LEQ39" s="37"/>
      <c r="LER39" s="37"/>
      <c r="LES39" s="37"/>
      <c r="LET39" s="37"/>
      <c r="LEU39" s="37"/>
      <c r="LEV39" s="37"/>
      <c r="LEW39" s="37"/>
      <c r="LEX39" s="37"/>
      <c r="LEY39" s="37"/>
      <c r="LEZ39" s="37"/>
      <c r="LFA39" s="33"/>
      <c r="LFB39" s="20"/>
      <c r="LFC39" s="20"/>
      <c r="LFD39" s="36"/>
      <c r="LFE39" s="37"/>
      <c r="LFF39" s="37"/>
      <c r="LFG39" s="37"/>
      <c r="LFH39" s="37"/>
      <c r="LFI39" s="37"/>
      <c r="LFJ39" s="37"/>
      <c r="LFK39" s="37"/>
      <c r="LFL39" s="37"/>
      <c r="LFM39" s="37"/>
      <c r="LFN39" s="37"/>
      <c r="LFO39" s="37"/>
      <c r="LFP39" s="37"/>
      <c r="LFQ39" s="37"/>
      <c r="LFR39" s="37"/>
      <c r="LFS39" s="37"/>
      <c r="LFT39" s="37"/>
      <c r="LFU39" s="37"/>
      <c r="LFV39" s="37"/>
      <c r="LFW39" s="33"/>
      <c r="LFX39" s="20"/>
      <c r="LFY39" s="20"/>
      <c r="LFZ39" s="36"/>
      <c r="LGA39" s="37"/>
      <c r="LGB39" s="37"/>
      <c r="LGC39" s="37"/>
      <c r="LGD39" s="37"/>
      <c r="LGE39" s="37"/>
      <c r="LGF39" s="37"/>
      <c r="LGG39" s="37"/>
      <c r="LGH39" s="37"/>
      <c r="LGI39" s="37"/>
      <c r="LGJ39" s="37"/>
      <c r="LGK39" s="37"/>
      <c r="LGL39" s="37"/>
      <c r="LGM39" s="37"/>
      <c r="LGN39" s="37"/>
      <c r="LGO39" s="37"/>
      <c r="LGP39" s="37"/>
      <c r="LGQ39" s="37"/>
      <c r="LGR39" s="37"/>
      <c r="LGS39" s="33"/>
      <c r="LGT39" s="20"/>
      <c r="LGU39" s="20"/>
      <c r="LGV39" s="36"/>
      <c r="LGW39" s="37"/>
      <c r="LGX39" s="37"/>
      <c r="LGY39" s="37"/>
      <c r="LGZ39" s="37"/>
      <c r="LHA39" s="37"/>
      <c r="LHB39" s="37"/>
      <c r="LHC39" s="37"/>
      <c r="LHD39" s="37"/>
      <c r="LHE39" s="37"/>
      <c r="LHF39" s="37"/>
      <c r="LHG39" s="37"/>
      <c r="LHH39" s="37"/>
      <c r="LHI39" s="37"/>
      <c r="LHJ39" s="37"/>
      <c r="LHK39" s="37"/>
      <c r="LHL39" s="37"/>
      <c r="LHM39" s="37"/>
      <c r="LHN39" s="37"/>
      <c r="LHO39" s="33"/>
      <c r="LHP39" s="20"/>
      <c r="LHQ39" s="20"/>
      <c r="LHR39" s="36"/>
      <c r="LHS39" s="37"/>
      <c r="LHT39" s="37"/>
      <c r="LHU39" s="37"/>
      <c r="LHV39" s="37"/>
      <c r="LHW39" s="37"/>
      <c r="LHX39" s="37"/>
      <c r="LHY39" s="37"/>
      <c r="LHZ39" s="37"/>
      <c r="LIA39" s="37"/>
      <c r="LIB39" s="37"/>
      <c r="LIC39" s="37"/>
      <c r="LID39" s="37"/>
      <c r="LIE39" s="37"/>
      <c r="LIF39" s="37"/>
      <c r="LIG39" s="37"/>
      <c r="LIH39" s="37"/>
      <c r="LII39" s="37"/>
      <c r="LIJ39" s="37"/>
      <c r="LIK39" s="33"/>
      <c r="LIL39" s="20"/>
      <c r="LIM39" s="20"/>
      <c r="LIN39" s="36"/>
      <c r="LIO39" s="37"/>
      <c r="LIP39" s="37"/>
      <c r="LIQ39" s="37"/>
      <c r="LIR39" s="37"/>
      <c r="LIS39" s="37"/>
      <c r="LIT39" s="37"/>
      <c r="LIU39" s="37"/>
      <c r="LIV39" s="37"/>
      <c r="LIW39" s="37"/>
      <c r="LIX39" s="37"/>
      <c r="LIY39" s="37"/>
      <c r="LIZ39" s="37"/>
      <c r="LJA39" s="37"/>
      <c r="LJB39" s="37"/>
      <c r="LJC39" s="37"/>
      <c r="LJD39" s="37"/>
      <c r="LJE39" s="37"/>
      <c r="LJF39" s="37"/>
      <c r="LJG39" s="33"/>
      <c r="LJH39" s="20"/>
      <c r="LJI39" s="20"/>
      <c r="LJJ39" s="36"/>
      <c r="LJK39" s="37"/>
      <c r="LJL39" s="37"/>
      <c r="LJM39" s="37"/>
      <c r="LJN39" s="37"/>
      <c r="LJO39" s="37"/>
      <c r="LJP39" s="37"/>
      <c r="LJQ39" s="37"/>
      <c r="LJR39" s="37"/>
      <c r="LJS39" s="37"/>
      <c r="LJT39" s="37"/>
      <c r="LJU39" s="37"/>
      <c r="LJV39" s="37"/>
      <c r="LJW39" s="37"/>
      <c r="LJX39" s="37"/>
      <c r="LJY39" s="37"/>
      <c r="LJZ39" s="37"/>
      <c r="LKA39" s="37"/>
      <c r="LKB39" s="37"/>
      <c r="LKC39" s="33"/>
      <c r="LKD39" s="20"/>
      <c r="LKE39" s="20"/>
      <c r="LKF39" s="36"/>
      <c r="LKG39" s="37"/>
      <c r="LKH39" s="37"/>
      <c r="LKI39" s="37"/>
      <c r="LKJ39" s="37"/>
      <c r="LKK39" s="37"/>
      <c r="LKL39" s="37"/>
      <c r="LKM39" s="37"/>
      <c r="LKN39" s="37"/>
      <c r="LKO39" s="37"/>
      <c r="LKP39" s="37"/>
      <c r="LKQ39" s="37"/>
      <c r="LKR39" s="37"/>
      <c r="LKS39" s="37"/>
      <c r="LKT39" s="37"/>
      <c r="LKU39" s="37"/>
      <c r="LKV39" s="37"/>
      <c r="LKW39" s="37"/>
      <c r="LKX39" s="37"/>
      <c r="LKY39" s="33"/>
      <c r="LKZ39" s="20"/>
      <c r="LLA39" s="20"/>
      <c r="LLB39" s="36"/>
      <c r="LLC39" s="37"/>
      <c r="LLD39" s="37"/>
      <c r="LLE39" s="37"/>
      <c r="LLF39" s="37"/>
      <c r="LLG39" s="37"/>
      <c r="LLH39" s="37"/>
      <c r="LLI39" s="37"/>
      <c r="LLJ39" s="37"/>
      <c r="LLK39" s="37"/>
      <c r="LLL39" s="37"/>
      <c r="LLM39" s="37"/>
      <c r="LLN39" s="37"/>
      <c r="LLO39" s="37"/>
      <c r="LLP39" s="37"/>
      <c r="LLQ39" s="37"/>
      <c r="LLR39" s="37"/>
      <c r="LLS39" s="37"/>
      <c r="LLT39" s="37"/>
      <c r="LLU39" s="33"/>
      <c r="LLV39" s="20"/>
      <c r="LLW39" s="20"/>
      <c r="LLX39" s="36"/>
      <c r="LLY39" s="37"/>
      <c r="LLZ39" s="37"/>
      <c r="LMA39" s="37"/>
      <c r="LMB39" s="37"/>
      <c r="LMC39" s="37"/>
      <c r="LMD39" s="37"/>
      <c r="LME39" s="37"/>
      <c r="LMF39" s="37"/>
      <c r="LMG39" s="37"/>
      <c r="LMH39" s="37"/>
      <c r="LMI39" s="37"/>
      <c r="LMJ39" s="37"/>
      <c r="LMK39" s="37"/>
      <c r="LML39" s="37"/>
      <c r="LMM39" s="37"/>
      <c r="LMN39" s="37"/>
      <c r="LMO39" s="37"/>
      <c r="LMP39" s="37"/>
      <c r="LMQ39" s="33"/>
      <c r="LMR39" s="20"/>
      <c r="LMS39" s="20"/>
      <c r="LMT39" s="36"/>
      <c r="LMU39" s="37"/>
      <c r="LMV39" s="37"/>
      <c r="LMW39" s="37"/>
      <c r="LMX39" s="37"/>
      <c r="LMY39" s="37"/>
      <c r="LMZ39" s="37"/>
      <c r="LNA39" s="37"/>
      <c r="LNB39" s="37"/>
      <c r="LNC39" s="37"/>
      <c r="LND39" s="37"/>
      <c r="LNE39" s="37"/>
      <c r="LNF39" s="37"/>
      <c r="LNG39" s="37"/>
      <c r="LNH39" s="37"/>
      <c r="LNI39" s="37"/>
      <c r="LNJ39" s="37"/>
      <c r="LNK39" s="37"/>
      <c r="LNL39" s="37"/>
      <c r="LNM39" s="33"/>
      <c r="LNN39" s="20"/>
      <c r="LNO39" s="20"/>
      <c r="LNP39" s="36"/>
      <c r="LNQ39" s="37"/>
      <c r="LNR39" s="37"/>
      <c r="LNS39" s="37"/>
      <c r="LNT39" s="37"/>
      <c r="LNU39" s="37"/>
      <c r="LNV39" s="37"/>
      <c r="LNW39" s="37"/>
      <c r="LNX39" s="37"/>
      <c r="LNY39" s="37"/>
      <c r="LNZ39" s="37"/>
      <c r="LOA39" s="37"/>
      <c r="LOB39" s="37"/>
      <c r="LOC39" s="37"/>
      <c r="LOD39" s="37"/>
      <c r="LOE39" s="37"/>
      <c r="LOF39" s="37"/>
      <c r="LOG39" s="37"/>
      <c r="LOH39" s="37"/>
      <c r="LOI39" s="33"/>
      <c r="LOJ39" s="20"/>
      <c r="LOK39" s="20"/>
      <c r="LOL39" s="36"/>
      <c r="LOM39" s="37"/>
      <c r="LON39" s="37"/>
      <c r="LOO39" s="37"/>
      <c r="LOP39" s="37"/>
      <c r="LOQ39" s="37"/>
      <c r="LOR39" s="37"/>
      <c r="LOS39" s="37"/>
      <c r="LOT39" s="37"/>
      <c r="LOU39" s="37"/>
      <c r="LOV39" s="37"/>
      <c r="LOW39" s="37"/>
      <c r="LOX39" s="37"/>
      <c r="LOY39" s="37"/>
      <c r="LOZ39" s="37"/>
      <c r="LPA39" s="37"/>
      <c r="LPB39" s="37"/>
      <c r="LPC39" s="37"/>
      <c r="LPD39" s="37"/>
      <c r="LPE39" s="33"/>
      <c r="LPF39" s="20"/>
      <c r="LPG39" s="20"/>
      <c r="LPH39" s="36"/>
      <c r="LPI39" s="37"/>
      <c r="LPJ39" s="37"/>
      <c r="LPK39" s="37"/>
      <c r="LPL39" s="37"/>
      <c r="LPM39" s="37"/>
      <c r="LPN39" s="37"/>
      <c r="LPO39" s="37"/>
      <c r="LPP39" s="37"/>
      <c r="LPQ39" s="37"/>
      <c r="LPR39" s="37"/>
      <c r="LPS39" s="37"/>
      <c r="LPT39" s="37"/>
      <c r="LPU39" s="37"/>
      <c r="LPV39" s="37"/>
      <c r="LPW39" s="37"/>
      <c r="LPX39" s="37"/>
      <c r="LPY39" s="37"/>
      <c r="LPZ39" s="37"/>
      <c r="LQA39" s="33"/>
      <c r="LQB39" s="20"/>
      <c r="LQC39" s="20"/>
      <c r="LQD39" s="36"/>
      <c r="LQE39" s="37"/>
      <c r="LQF39" s="37"/>
      <c r="LQG39" s="37"/>
      <c r="LQH39" s="37"/>
      <c r="LQI39" s="37"/>
      <c r="LQJ39" s="37"/>
      <c r="LQK39" s="37"/>
      <c r="LQL39" s="37"/>
      <c r="LQM39" s="37"/>
      <c r="LQN39" s="37"/>
      <c r="LQO39" s="37"/>
      <c r="LQP39" s="37"/>
      <c r="LQQ39" s="37"/>
      <c r="LQR39" s="37"/>
      <c r="LQS39" s="37"/>
      <c r="LQT39" s="37"/>
      <c r="LQU39" s="37"/>
      <c r="LQV39" s="37"/>
      <c r="LQW39" s="33"/>
      <c r="LQX39" s="20"/>
      <c r="LQY39" s="20"/>
      <c r="LQZ39" s="36"/>
      <c r="LRA39" s="37"/>
      <c r="LRB39" s="37"/>
      <c r="LRC39" s="37"/>
      <c r="LRD39" s="37"/>
      <c r="LRE39" s="37"/>
      <c r="LRF39" s="37"/>
      <c r="LRG39" s="37"/>
      <c r="LRH39" s="37"/>
      <c r="LRI39" s="37"/>
      <c r="LRJ39" s="37"/>
      <c r="LRK39" s="37"/>
      <c r="LRL39" s="37"/>
      <c r="LRM39" s="37"/>
      <c r="LRN39" s="37"/>
      <c r="LRO39" s="37"/>
      <c r="LRP39" s="37"/>
      <c r="LRQ39" s="37"/>
      <c r="LRR39" s="37"/>
      <c r="LRS39" s="33"/>
      <c r="LRT39" s="20"/>
      <c r="LRU39" s="20"/>
      <c r="LRV39" s="36"/>
      <c r="LRW39" s="37"/>
      <c r="LRX39" s="37"/>
      <c r="LRY39" s="37"/>
      <c r="LRZ39" s="37"/>
      <c r="LSA39" s="37"/>
      <c r="LSB39" s="37"/>
      <c r="LSC39" s="37"/>
      <c r="LSD39" s="37"/>
      <c r="LSE39" s="37"/>
      <c r="LSF39" s="37"/>
      <c r="LSG39" s="37"/>
      <c r="LSH39" s="37"/>
      <c r="LSI39" s="37"/>
      <c r="LSJ39" s="37"/>
      <c r="LSK39" s="37"/>
      <c r="LSL39" s="37"/>
      <c r="LSM39" s="37"/>
      <c r="LSN39" s="37"/>
      <c r="LSO39" s="33"/>
      <c r="LSP39" s="20"/>
      <c r="LSQ39" s="20"/>
      <c r="LSR39" s="36"/>
      <c r="LSS39" s="37"/>
      <c r="LST39" s="37"/>
      <c r="LSU39" s="37"/>
      <c r="LSV39" s="37"/>
      <c r="LSW39" s="37"/>
      <c r="LSX39" s="37"/>
      <c r="LSY39" s="37"/>
      <c r="LSZ39" s="37"/>
      <c r="LTA39" s="37"/>
      <c r="LTB39" s="37"/>
      <c r="LTC39" s="37"/>
      <c r="LTD39" s="37"/>
      <c r="LTE39" s="37"/>
      <c r="LTF39" s="37"/>
      <c r="LTG39" s="37"/>
      <c r="LTH39" s="37"/>
      <c r="LTI39" s="37"/>
      <c r="LTJ39" s="37"/>
      <c r="LTK39" s="33"/>
      <c r="LTL39" s="20"/>
      <c r="LTM39" s="20"/>
      <c r="LTN39" s="36"/>
      <c r="LTO39" s="37"/>
      <c r="LTP39" s="37"/>
      <c r="LTQ39" s="37"/>
      <c r="LTR39" s="37"/>
      <c r="LTS39" s="37"/>
      <c r="LTT39" s="37"/>
      <c r="LTU39" s="37"/>
      <c r="LTV39" s="37"/>
      <c r="LTW39" s="37"/>
      <c r="LTX39" s="37"/>
      <c r="LTY39" s="37"/>
      <c r="LTZ39" s="37"/>
      <c r="LUA39" s="37"/>
      <c r="LUB39" s="37"/>
      <c r="LUC39" s="37"/>
      <c r="LUD39" s="37"/>
      <c r="LUE39" s="37"/>
      <c r="LUF39" s="37"/>
      <c r="LUG39" s="33"/>
      <c r="LUH39" s="20"/>
      <c r="LUI39" s="20"/>
      <c r="LUJ39" s="36"/>
      <c r="LUK39" s="37"/>
      <c r="LUL39" s="37"/>
      <c r="LUM39" s="37"/>
      <c r="LUN39" s="37"/>
      <c r="LUO39" s="37"/>
      <c r="LUP39" s="37"/>
      <c r="LUQ39" s="37"/>
      <c r="LUR39" s="37"/>
      <c r="LUS39" s="37"/>
      <c r="LUT39" s="37"/>
      <c r="LUU39" s="37"/>
      <c r="LUV39" s="37"/>
      <c r="LUW39" s="37"/>
      <c r="LUX39" s="37"/>
      <c r="LUY39" s="37"/>
      <c r="LUZ39" s="37"/>
      <c r="LVA39" s="37"/>
      <c r="LVB39" s="37"/>
      <c r="LVC39" s="33"/>
      <c r="LVD39" s="20"/>
      <c r="LVE39" s="20"/>
      <c r="LVF39" s="36"/>
      <c r="LVG39" s="37"/>
      <c r="LVH39" s="37"/>
      <c r="LVI39" s="37"/>
      <c r="LVJ39" s="37"/>
      <c r="LVK39" s="37"/>
      <c r="LVL39" s="37"/>
      <c r="LVM39" s="37"/>
      <c r="LVN39" s="37"/>
      <c r="LVO39" s="37"/>
      <c r="LVP39" s="37"/>
      <c r="LVQ39" s="37"/>
      <c r="LVR39" s="37"/>
      <c r="LVS39" s="37"/>
      <c r="LVT39" s="37"/>
      <c r="LVU39" s="37"/>
      <c r="LVV39" s="37"/>
      <c r="LVW39" s="37"/>
      <c r="LVX39" s="37"/>
      <c r="LVY39" s="33"/>
      <c r="LVZ39" s="20"/>
      <c r="LWA39" s="20"/>
      <c r="LWB39" s="36"/>
      <c r="LWC39" s="37"/>
      <c r="LWD39" s="37"/>
      <c r="LWE39" s="37"/>
      <c r="LWF39" s="37"/>
      <c r="LWG39" s="37"/>
      <c r="LWH39" s="37"/>
      <c r="LWI39" s="37"/>
      <c r="LWJ39" s="37"/>
      <c r="LWK39" s="37"/>
      <c r="LWL39" s="37"/>
      <c r="LWM39" s="37"/>
      <c r="LWN39" s="37"/>
      <c r="LWO39" s="37"/>
      <c r="LWP39" s="37"/>
      <c r="LWQ39" s="37"/>
      <c r="LWR39" s="37"/>
      <c r="LWS39" s="37"/>
      <c r="LWT39" s="37"/>
      <c r="LWU39" s="33"/>
      <c r="LWV39" s="20"/>
      <c r="LWW39" s="20"/>
      <c r="LWX39" s="36"/>
      <c r="LWY39" s="37"/>
      <c r="LWZ39" s="37"/>
      <c r="LXA39" s="37"/>
      <c r="LXB39" s="37"/>
      <c r="LXC39" s="37"/>
      <c r="LXD39" s="37"/>
      <c r="LXE39" s="37"/>
      <c r="LXF39" s="37"/>
      <c r="LXG39" s="37"/>
      <c r="LXH39" s="37"/>
      <c r="LXI39" s="37"/>
      <c r="LXJ39" s="37"/>
      <c r="LXK39" s="37"/>
      <c r="LXL39" s="37"/>
      <c r="LXM39" s="37"/>
      <c r="LXN39" s="37"/>
      <c r="LXO39" s="37"/>
      <c r="LXP39" s="37"/>
      <c r="LXQ39" s="33"/>
      <c r="LXR39" s="20"/>
      <c r="LXS39" s="20"/>
      <c r="LXT39" s="36"/>
      <c r="LXU39" s="37"/>
      <c r="LXV39" s="37"/>
      <c r="LXW39" s="37"/>
      <c r="LXX39" s="37"/>
      <c r="LXY39" s="37"/>
      <c r="LXZ39" s="37"/>
      <c r="LYA39" s="37"/>
      <c r="LYB39" s="37"/>
      <c r="LYC39" s="37"/>
      <c r="LYD39" s="37"/>
      <c r="LYE39" s="37"/>
      <c r="LYF39" s="37"/>
      <c r="LYG39" s="37"/>
      <c r="LYH39" s="37"/>
      <c r="LYI39" s="37"/>
      <c r="LYJ39" s="37"/>
      <c r="LYK39" s="37"/>
      <c r="LYL39" s="37"/>
      <c r="LYM39" s="33"/>
      <c r="LYN39" s="20"/>
      <c r="LYO39" s="20"/>
      <c r="LYP39" s="36"/>
      <c r="LYQ39" s="37"/>
      <c r="LYR39" s="37"/>
      <c r="LYS39" s="37"/>
      <c r="LYT39" s="37"/>
      <c r="LYU39" s="37"/>
      <c r="LYV39" s="37"/>
      <c r="LYW39" s="37"/>
      <c r="LYX39" s="37"/>
      <c r="LYY39" s="37"/>
      <c r="LYZ39" s="37"/>
      <c r="LZA39" s="37"/>
      <c r="LZB39" s="37"/>
      <c r="LZC39" s="37"/>
      <c r="LZD39" s="37"/>
      <c r="LZE39" s="37"/>
      <c r="LZF39" s="37"/>
      <c r="LZG39" s="37"/>
      <c r="LZH39" s="37"/>
      <c r="LZI39" s="33"/>
      <c r="LZJ39" s="20"/>
      <c r="LZK39" s="20"/>
      <c r="LZL39" s="36"/>
      <c r="LZM39" s="37"/>
      <c r="LZN39" s="37"/>
      <c r="LZO39" s="37"/>
      <c r="LZP39" s="37"/>
      <c r="LZQ39" s="37"/>
      <c r="LZR39" s="37"/>
      <c r="LZS39" s="37"/>
      <c r="LZT39" s="37"/>
      <c r="LZU39" s="37"/>
      <c r="LZV39" s="37"/>
      <c r="LZW39" s="37"/>
      <c r="LZX39" s="37"/>
      <c r="LZY39" s="37"/>
      <c r="LZZ39" s="37"/>
      <c r="MAA39" s="37"/>
      <c r="MAB39" s="37"/>
      <c r="MAC39" s="37"/>
      <c r="MAD39" s="37"/>
      <c r="MAE39" s="33"/>
      <c r="MAF39" s="20"/>
      <c r="MAG39" s="20"/>
      <c r="MAH39" s="36"/>
      <c r="MAI39" s="37"/>
      <c r="MAJ39" s="37"/>
      <c r="MAK39" s="37"/>
      <c r="MAL39" s="37"/>
      <c r="MAM39" s="37"/>
      <c r="MAN39" s="37"/>
      <c r="MAO39" s="37"/>
      <c r="MAP39" s="37"/>
      <c r="MAQ39" s="37"/>
      <c r="MAR39" s="37"/>
      <c r="MAS39" s="37"/>
      <c r="MAT39" s="37"/>
      <c r="MAU39" s="37"/>
      <c r="MAV39" s="37"/>
      <c r="MAW39" s="37"/>
      <c r="MAX39" s="37"/>
      <c r="MAY39" s="37"/>
      <c r="MAZ39" s="37"/>
      <c r="MBA39" s="33"/>
      <c r="MBB39" s="20"/>
      <c r="MBC39" s="20"/>
      <c r="MBD39" s="36"/>
      <c r="MBE39" s="37"/>
      <c r="MBF39" s="37"/>
      <c r="MBG39" s="37"/>
      <c r="MBH39" s="37"/>
      <c r="MBI39" s="37"/>
      <c r="MBJ39" s="37"/>
      <c r="MBK39" s="37"/>
      <c r="MBL39" s="37"/>
      <c r="MBM39" s="37"/>
      <c r="MBN39" s="37"/>
      <c r="MBO39" s="37"/>
      <c r="MBP39" s="37"/>
      <c r="MBQ39" s="37"/>
      <c r="MBR39" s="37"/>
      <c r="MBS39" s="37"/>
      <c r="MBT39" s="37"/>
      <c r="MBU39" s="37"/>
      <c r="MBV39" s="37"/>
      <c r="MBW39" s="33"/>
      <c r="MBX39" s="20"/>
      <c r="MBY39" s="20"/>
      <c r="MBZ39" s="36"/>
      <c r="MCA39" s="37"/>
      <c r="MCB39" s="37"/>
      <c r="MCC39" s="37"/>
      <c r="MCD39" s="37"/>
      <c r="MCE39" s="37"/>
      <c r="MCF39" s="37"/>
      <c r="MCG39" s="37"/>
      <c r="MCH39" s="37"/>
      <c r="MCI39" s="37"/>
      <c r="MCJ39" s="37"/>
      <c r="MCK39" s="37"/>
      <c r="MCL39" s="37"/>
      <c r="MCM39" s="37"/>
      <c r="MCN39" s="37"/>
      <c r="MCO39" s="37"/>
      <c r="MCP39" s="37"/>
      <c r="MCQ39" s="37"/>
      <c r="MCR39" s="37"/>
      <c r="MCS39" s="33"/>
      <c r="MCT39" s="20"/>
      <c r="MCU39" s="20"/>
      <c r="MCV39" s="36"/>
      <c r="MCW39" s="37"/>
      <c r="MCX39" s="37"/>
      <c r="MCY39" s="37"/>
      <c r="MCZ39" s="37"/>
      <c r="MDA39" s="37"/>
      <c r="MDB39" s="37"/>
      <c r="MDC39" s="37"/>
      <c r="MDD39" s="37"/>
      <c r="MDE39" s="37"/>
      <c r="MDF39" s="37"/>
      <c r="MDG39" s="37"/>
      <c r="MDH39" s="37"/>
      <c r="MDI39" s="37"/>
      <c r="MDJ39" s="37"/>
      <c r="MDK39" s="37"/>
      <c r="MDL39" s="37"/>
      <c r="MDM39" s="37"/>
      <c r="MDN39" s="37"/>
      <c r="MDO39" s="33"/>
      <c r="MDP39" s="20"/>
      <c r="MDQ39" s="20"/>
      <c r="MDR39" s="36"/>
      <c r="MDS39" s="37"/>
      <c r="MDT39" s="37"/>
      <c r="MDU39" s="37"/>
      <c r="MDV39" s="37"/>
      <c r="MDW39" s="37"/>
      <c r="MDX39" s="37"/>
      <c r="MDY39" s="37"/>
      <c r="MDZ39" s="37"/>
      <c r="MEA39" s="37"/>
      <c r="MEB39" s="37"/>
      <c r="MEC39" s="37"/>
      <c r="MED39" s="37"/>
      <c r="MEE39" s="37"/>
      <c r="MEF39" s="37"/>
      <c r="MEG39" s="37"/>
      <c r="MEH39" s="37"/>
      <c r="MEI39" s="37"/>
      <c r="MEJ39" s="37"/>
      <c r="MEK39" s="33"/>
      <c r="MEL39" s="20"/>
      <c r="MEM39" s="20"/>
      <c r="MEN39" s="36"/>
      <c r="MEO39" s="37"/>
      <c r="MEP39" s="37"/>
      <c r="MEQ39" s="37"/>
      <c r="MER39" s="37"/>
      <c r="MES39" s="37"/>
      <c r="MET39" s="37"/>
      <c r="MEU39" s="37"/>
      <c r="MEV39" s="37"/>
      <c r="MEW39" s="37"/>
      <c r="MEX39" s="37"/>
      <c r="MEY39" s="37"/>
      <c r="MEZ39" s="37"/>
      <c r="MFA39" s="37"/>
      <c r="MFB39" s="37"/>
      <c r="MFC39" s="37"/>
      <c r="MFD39" s="37"/>
      <c r="MFE39" s="37"/>
      <c r="MFF39" s="37"/>
      <c r="MFG39" s="33"/>
      <c r="MFH39" s="20"/>
      <c r="MFI39" s="20"/>
      <c r="MFJ39" s="36"/>
      <c r="MFK39" s="37"/>
      <c r="MFL39" s="37"/>
      <c r="MFM39" s="37"/>
      <c r="MFN39" s="37"/>
      <c r="MFO39" s="37"/>
      <c r="MFP39" s="37"/>
      <c r="MFQ39" s="37"/>
      <c r="MFR39" s="37"/>
      <c r="MFS39" s="37"/>
      <c r="MFT39" s="37"/>
      <c r="MFU39" s="37"/>
      <c r="MFV39" s="37"/>
      <c r="MFW39" s="37"/>
      <c r="MFX39" s="37"/>
      <c r="MFY39" s="37"/>
      <c r="MFZ39" s="37"/>
      <c r="MGA39" s="37"/>
      <c r="MGB39" s="37"/>
      <c r="MGC39" s="33"/>
      <c r="MGD39" s="20"/>
      <c r="MGE39" s="20"/>
      <c r="MGF39" s="36"/>
      <c r="MGG39" s="37"/>
      <c r="MGH39" s="37"/>
      <c r="MGI39" s="37"/>
      <c r="MGJ39" s="37"/>
      <c r="MGK39" s="37"/>
      <c r="MGL39" s="37"/>
      <c r="MGM39" s="37"/>
      <c r="MGN39" s="37"/>
      <c r="MGO39" s="37"/>
      <c r="MGP39" s="37"/>
      <c r="MGQ39" s="37"/>
      <c r="MGR39" s="37"/>
      <c r="MGS39" s="37"/>
      <c r="MGT39" s="37"/>
      <c r="MGU39" s="37"/>
      <c r="MGV39" s="37"/>
      <c r="MGW39" s="37"/>
      <c r="MGX39" s="37"/>
      <c r="MGY39" s="33"/>
      <c r="MGZ39" s="20"/>
      <c r="MHA39" s="20"/>
      <c r="MHB39" s="36"/>
      <c r="MHC39" s="37"/>
      <c r="MHD39" s="37"/>
      <c r="MHE39" s="37"/>
      <c r="MHF39" s="37"/>
      <c r="MHG39" s="37"/>
      <c r="MHH39" s="37"/>
      <c r="MHI39" s="37"/>
      <c r="MHJ39" s="37"/>
      <c r="MHK39" s="37"/>
      <c r="MHL39" s="37"/>
      <c r="MHM39" s="37"/>
      <c r="MHN39" s="37"/>
      <c r="MHO39" s="37"/>
      <c r="MHP39" s="37"/>
      <c r="MHQ39" s="37"/>
      <c r="MHR39" s="37"/>
      <c r="MHS39" s="37"/>
      <c r="MHT39" s="37"/>
      <c r="MHU39" s="33"/>
      <c r="MHV39" s="20"/>
      <c r="MHW39" s="20"/>
      <c r="MHX39" s="36"/>
      <c r="MHY39" s="37"/>
      <c r="MHZ39" s="37"/>
      <c r="MIA39" s="37"/>
      <c r="MIB39" s="37"/>
      <c r="MIC39" s="37"/>
      <c r="MID39" s="37"/>
      <c r="MIE39" s="37"/>
      <c r="MIF39" s="37"/>
      <c r="MIG39" s="37"/>
      <c r="MIH39" s="37"/>
      <c r="MII39" s="37"/>
      <c r="MIJ39" s="37"/>
      <c r="MIK39" s="37"/>
      <c r="MIL39" s="37"/>
      <c r="MIM39" s="37"/>
      <c r="MIN39" s="37"/>
      <c r="MIO39" s="37"/>
      <c r="MIP39" s="37"/>
      <c r="MIQ39" s="33"/>
      <c r="MIR39" s="20"/>
      <c r="MIS39" s="20"/>
      <c r="MIT39" s="36"/>
      <c r="MIU39" s="37"/>
      <c r="MIV39" s="37"/>
      <c r="MIW39" s="37"/>
      <c r="MIX39" s="37"/>
      <c r="MIY39" s="37"/>
      <c r="MIZ39" s="37"/>
      <c r="MJA39" s="37"/>
      <c r="MJB39" s="37"/>
      <c r="MJC39" s="37"/>
      <c r="MJD39" s="37"/>
      <c r="MJE39" s="37"/>
      <c r="MJF39" s="37"/>
      <c r="MJG39" s="37"/>
      <c r="MJH39" s="37"/>
      <c r="MJI39" s="37"/>
      <c r="MJJ39" s="37"/>
      <c r="MJK39" s="37"/>
      <c r="MJL39" s="37"/>
      <c r="MJM39" s="33"/>
      <c r="MJN39" s="20"/>
      <c r="MJO39" s="20"/>
      <c r="MJP39" s="36"/>
      <c r="MJQ39" s="37"/>
      <c r="MJR39" s="37"/>
      <c r="MJS39" s="37"/>
      <c r="MJT39" s="37"/>
      <c r="MJU39" s="37"/>
      <c r="MJV39" s="37"/>
      <c r="MJW39" s="37"/>
      <c r="MJX39" s="37"/>
      <c r="MJY39" s="37"/>
      <c r="MJZ39" s="37"/>
      <c r="MKA39" s="37"/>
      <c r="MKB39" s="37"/>
      <c r="MKC39" s="37"/>
      <c r="MKD39" s="37"/>
      <c r="MKE39" s="37"/>
      <c r="MKF39" s="37"/>
      <c r="MKG39" s="37"/>
      <c r="MKH39" s="37"/>
      <c r="MKI39" s="33"/>
      <c r="MKJ39" s="20"/>
      <c r="MKK39" s="20"/>
      <c r="MKL39" s="36"/>
      <c r="MKM39" s="37"/>
      <c r="MKN39" s="37"/>
      <c r="MKO39" s="37"/>
      <c r="MKP39" s="37"/>
      <c r="MKQ39" s="37"/>
      <c r="MKR39" s="37"/>
      <c r="MKS39" s="37"/>
      <c r="MKT39" s="37"/>
      <c r="MKU39" s="37"/>
      <c r="MKV39" s="37"/>
      <c r="MKW39" s="37"/>
      <c r="MKX39" s="37"/>
      <c r="MKY39" s="37"/>
      <c r="MKZ39" s="37"/>
      <c r="MLA39" s="37"/>
      <c r="MLB39" s="37"/>
      <c r="MLC39" s="37"/>
      <c r="MLD39" s="37"/>
      <c r="MLE39" s="33"/>
      <c r="MLF39" s="20"/>
      <c r="MLG39" s="20"/>
      <c r="MLH39" s="36"/>
      <c r="MLI39" s="37"/>
      <c r="MLJ39" s="37"/>
      <c r="MLK39" s="37"/>
      <c r="MLL39" s="37"/>
      <c r="MLM39" s="37"/>
      <c r="MLN39" s="37"/>
      <c r="MLO39" s="37"/>
      <c r="MLP39" s="37"/>
      <c r="MLQ39" s="37"/>
      <c r="MLR39" s="37"/>
      <c r="MLS39" s="37"/>
      <c r="MLT39" s="37"/>
      <c r="MLU39" s="37"/>
      <c r="MLV39" s="37"/>
      <c r="MLW39" s="37"/>
      <c r="MLX39" s="37"/>
      <c r="MLY39" s="37"/>
      <c r="MLZ39" s="37"/>
      <c r="MMA39" s="33"/>
      <c r="MMB39" s="20"/>
      <c r="MMC39" s="20"/>
      <c r="MMD39" s="36"/>
      <c r="MME39" s="37"/>
      <c r="MMF39" s="37"/>
      <c r="MMG39" s="37"/>
      <c r="MMH39" s="37"/>
      <c r="MMI39" s="37"/>
      <c r="MMJ39" s="37"/>
      <c r="MMK39" s="37"/>
      <c r="MML39" s="37"/>
      <c r="MMM39" s="37"/>
      <c r="MMN39" s="37"/>
      <c r="MMO39" s="37"/>
      <c r="MMP39" s="37"/>
      <c r="MMQ39" s="37"/>
      <c r="MMR39" s="37"/>
      <c r="MMS39" s="37"/>
      <c r="MMT39" s="37"/>
      <c r="MMU39" s="37"/>
      <c r="MMV39" s="37"/>
      <c r="MMW39" s="33"/>
      <c r="MMX39" s="20"/>
      <c r="MMY39" s="20"/>
      <c r="MMZ39" s="36"/>
      <c r="MNA39" s="37"/>
      <c r="MNB39" s="37"/>
      <c r="MNC39" s="37"/>
      <c r="MND39" s="37"/>
      <c r="MNE39" s="37"/>
      <c r="MNF39" s="37"/>
      <c r="MNG39" s="37"/>
      <c r="MNH39" s="37"/>
      <c r="MNI39" s="37"/>
      <c r="MNJ39" s="37"/>
      <c r="MNK39" s="37"/>
      <c r="MNL39" s="37"/>
      <c r="MNM39" s="37"/>
      <c r="MNN39" s="37"/>
      <c r="MNO39" s="37"/>
      <c r="MNP39" s="37"/>
      <c r="MNQ39" s="37"/>
      <c r="MNR39" s="37"/>
      <c r="MNS39" s="33"/>
      <c r="MNT39" s="20"/>
      <c r="MNU39" s="20"/>
      <c r="MNV39" s="36"/>
      <c r="MNW39" s="37"/>
      <c r="MNX39" s="37"/>
      <c r="MNY39" s="37"/>
      <c r="MNZ39" s="37"/>
      <c r="MOA39" s="37"/>
      <c r="MOB39" s="37"/>
      <c r="MOC39" s="37"/>
      <c r="MOD39" s="37"/>
      <c r="MOE39" s="37"/>
      <c r="MOF39" s="37"/>
      <c r="MOG39" s="37"/>
      <c r="MOH39" s="37"/>
      <c r="MOI39" s="37"/>
      <c r="MOJ39" s="37"/>
      <c r="MOK39" s="37"/>
      <c r="MOL39" s="37"/>
      <c r="MOM39" s="37"/>
      <c r="MON39" s="37"/>
      <c r="MOO39" s="33"/>
      <c r="MOP39" s="20"/>
      <c r="MOQ39" s="20"/>
      <c r="MOR39" s="36"/>
      <c r="MOS39" s="37"/>
      <c r="MOT39" s="37"/>
      <c r="MOU39" s="37"/>
      <c r="MOV39" s="37"/>
      <c r="MOW39" s="37"/>
      <c r="MOX39" s="37"/>
      <c r="MOY39" s="37"/>
      <c r="MOZ39" s="37"/>
      <c r="MPA39" s="37"/>
      <c r="MPB39" s="37"/>
      <c r="MPC39" s="37"/>
      <c r="MPD39" s="37"/>
      <c r="MPE39" s="37"/>
      <c r="MPF39" s="37"/>
      <c r="MPG39" s="37"/>
      <c r="MPH39" s="37"/>
      <c r="MPI39" s="37"/>
      <c r="MPJ39" s="37"/>
      <c r="MPK39" s="33"/>
      <c r="MPL39" s="20"/>
      <c r="MPM39" s="20"/>
      <c r="MPN39" s="36"/>
      <c r="MPO39" s="37"/>
      <c r="MPP39" s="37"/>
      <c r="MPQ39" s="37"/>
      <c r="MPR39" s="37"/>
      <c r="MPS39" s="37"/>
      <c r="MPT39" s="37"/>
      <c r="MPU39" s="37"/>
      <c r="MPV39" s="37"/>
      <c r="MPW39" s="37"/>
      <c r="MPX39" s="37"/>
      <c r="MPY39" s="37"/>
      <c r="MPZ39" s="37"/>
      <c r="MQA39" s="37"/>
      <c r="MQB39" s="37"/>
      <c r="MQC39" s="37"/>
      <c r="MQD39" s="37"/>
      <c r="MQE39" s="37"/>
      <c r="MQF39" s="37"/>
      <c r="MQG39" s="33"/>
      <c r="MQH39" s="20"/>
      <c r="MQI39" s="20"/>
      <c r="MQJ39" s="36"/>
      <c r="MQK39" s="37"/>
      <c r="MQL39" s="37"/>
      <c r="MQM39" s="37"/>
      <c r="MQN39" s="37"/>
      <c r="MQO39" s="37"/>
      <c r="MQP39" s="37"/>
      <c r="MQQ39" s="37"/>
      <c r="MQR39" s="37"/>
      <c r="MQS39" s="37"/>
      <c r="MQT39" s="37"/>
      <c r="MQU39" s="37"/>
      <c r="MQV39" s="37"/>
      <c r="MQW39" s="37"/>
      <c r="MQX39" s="37"/>
      <c r="MQY39" s="37"/>
      <c r="MQZ39" s="37"/>
      <c r="MRA39" s="37"/>
      <c r="MRB39" s="37"/>
      <c r="MRC39" s="33"/>
      <c r="MRD39" s="20"/>
      <c r="MRE39" s="20"/>
      <c r="MRF39" s="36"/>
      <c r="MRG39" s="37"/>
      <c r="MRH39" s="37"/>
      <c r="MRI39" s="37"/>
      <c r="MRJ39" s="37"/>
      <c r="MRK39" s="37"/>
      <c r="MRL39" s="37"/>
      <c r="MRM39" s="37"/>
      <c r="MRN39" s="37"/>
      <c r="MRO39" s="37"/>
      <c r="MRP39" s="37"/>
      <c r="MRQ39" s="37"/>
      <c r="MRR39" s="37"/>
      <c r="MRS39" s="37"/>
      <c r="MRT39" s="37"/>
      <c r="MRU39" s="37"/>
      <c r="MRV39" s="37"/>
      <c r="MRW39" s="37"/>
      <c r="MRX39" s="37"/>
      <c r="MRY39" s="33"/>
      <c r="MRZ39" s="20"/>
      <c r="MSA39" s="20"/>
      <c r="MSB39" s="36"/>
      <c r="MSC39" s="37"/>
      <c r="MSD39" s="37"/>
      <c r="MSE39" s="37"/>
      <c r="MSF39" s="37"/>
      <c r="MSG39" s="37"/>
      <c r="MSH39" s="37"/>
      <c r="MSI39" s="37"/>
      <c r="MSJ39" s="37"/>
      <c r="MSK39" s="37"/>
      <c r="MSL39" s="37"/>
      <c r="MSM39" s="37"/>
      <c r="MSN39" s="37"/>
      <c r="MSO39" s="37"/>
      <c r="MSP39" s="37"/>
      <c r="MSQ39" s="37"/>
      <c r="MSR39" s="37"/>
      <c r="MSS39" s="37"/>
      <c r="MST39" s="37"/>
      <c r="MSU39" s="33"/>
      <c r="MSV39" s="20"/>
      <c r="MSW39" s="20"/>
      <c r="MSX39" s="36"/>
      <c r="MSY39" s="37"/>
      <c r="MSZ39" s="37"/>
      <c r="MTA39" s="37"/>
      <c r="MTB39" s="37"/>
      <c r="MTC39" s="37"/>
      <c r="MTD39" s="37"/>
      <c r="MTE39" s="37"/>
      <c r="MTF39" s="37"/>
      <c r="MTG39" s="37"/>
      <c r="MTH39" s="37"/>
      <c r="MTI39" s="37"/>
      <c r="MTJ39" s="37"/>
      <c r="MTK39" s="37"/>
      <c r="MTL39" s="37"/>
      <c r="MTM39" s="37"/>
      <c r="MTN39" s="37"/>
      <c r="MTO39" s="37"/>
      <c r="MTP39" s="37"/>
      <c r="MTQ39" s="33"/>
      <c r="MTR39" s="20"/>
      <c r="MTS39" s="20"/>
      <c r="MTT39" s="36"/>
      <c r="MTU39" s="37"/>
      <c r="MTV39" s="37"/>
      <c r="MTW39" s="37"/>
      <c r="MTX39" s="37"/>
      <c r="MTY39" s="37"/>
      <c r="MTZ39" s="37"/>
      <c r="MUA39" s="37"/>
      <c r="MUB39" s="37"/>
      <c r="MUC39" s="37"/>
      <c r="MUD39" s="37"/>
      <c r="MUE39" s="37"/>
      <c r="MUF39" s="37"/>
      <c r="MUG39" s="37"/>
      <c r="MUH39" s="37"/>
      <c r="MUI39" s="37"/>
      <c r="MUJ39" s="37"/>
      <c r="MUK39" s="37"/>
      <c r="MUL39" s="37"/>
      <c r="MUM39" s="33"/>
      <c r="MUN39" s="20"/>
      <c r="MUO39" s="20"/>
      <c r="MUP39" s="36"/>
      <c r="MUQ39" s="37"/>
      <c r="MUR39" s="37"/>
      <c r="MUS39" s="37"/>
      <c r="MUT39" s="37"/>
      <c r="MUU39" s="37"/>
      <c r="MUV39" s="37"/>
      <c r="MUW39" s="37"/>
      <c r="MUX39" s="37"/>
      <c r="MUY39" s="37"/>
      <c r="MUZ39" s="37"/>
      <c r="MVA39" s="37"/>
      <c r="MVB39" s="37"/>
      <c r="MVC39" s="37"/>
      <c r="MVD39" s="37"/>
      <c r="MVE39" s="37"/>
      <c r="MVF39" s="37"/>
      <c r="MVG39" s="37"/>
      <c r="MVH39" s="37"/>
      <c r="MVI39" s="33"/>
      <c r="MVJ39" s="20"/>
      <c r="MVK39" s="20"/>
      <c r="MVL39" s="36"/>
      <c r="MVM39" s="37"/>
      <c r="MVN39" s="37"/>
      <c r="MVO39" s="37"/>
      <c r="MVP39" s="37"/>
      <c r="MVQ39" s="37"/>
      <c r="MVR39" s="37"/>
      <c r="MVS39" s="37"/>
      <c r="MVT39" s="37"/>
      <c r="MVU39" s="37"/>
      <c r="MVV39" s="37"/>
      <c r="MVW39" s="37"/>
      <c r="MVX39" s="37"/>
      <c r="MVY39" s="37"/>
      <c r="MVZ39" s="37"/>
      <c r="MWA39" s="37"/>
      <c r="MWB39" s="37"/>
      <c r="MWC39" s="37"/>
      <c r="MWD39" s="37"/>
      <c r="MWE39" s="33"/>
      <c r="MWF39" s="20"/>
      <c r="MWG39" s="20"/>
      <c r="MWH39" s="36"/>
      <c r="MWI39" s="37"/>
      <c r="MWJ39" s="37"/>
      <c r="MWK39" s="37"/>
      <c r="MWL39" s="37"/>
      <c r="MWM39" s="37"/>
      <c r="MWN39" s="37"/>
      <c r="MWO39" s="37"/>
      <c r="MWP39" s="37"/>
      <c r="MWQ39" s="37"/>
      <c r="MWR39" s="37"/>
      <c r="MWS39" s="37"/>
      <c r="MWT39" s="37"/>
      <c r="MWU39" s="37"/>
      <c r="MWV39" s="37"/>
      <c r="MWW39" s="37"/>
      <c r="MWX39" s="37"/>
      <c r="MWY39" s="37"/>
      <c r="MWZ39" s="37"/>
      <c r="MXA39" s="33"/>
      <c r="MXB39" s="20"/>
      <c r="MXC39" s="20"/>
      <c r="MXD39" s="36"/>
      <c r="MXE39" s="37"/>
      <c r="MXF39" s="37"/>
      <c r="MXG39" s="37"/>
      <c r="MXH39" s="37"/>
      <c r="MXI39" s="37"/>
      <c r="MXJ39" s="37"/>
      <c r="MXK39" s="37"/>
      <c r="MXL39" s="37"/>
      <c r="MXM39" s="37"/>
      <c r="MXN39" s="37"/>
      <c r="MXO39" s="37"/>
      <c r="MXP39" s="37"/>
      <c r="MXQ39" s="37"/>
      <c r="MXR39" s="37"/>
      <c r="MXS39" s="37"/>
      <c r="MXT39" s="37"/>
      <c r="MXU39" s="37"/>
      <c r="MXV39" s="37"/>
      <c r="MXW39" s="33"/>
      <c r="MXX39" s="20"/>
      <c r="MXY39" s="20"/>
      <c r="MXZ39" s="36"/>
      <c r="MYA39" s="37"/>
      <c r="MYB39" s="37"/>
      <c r="MYC39" s="37"/>
      <c r="MYD39" s="37"/>
      <c r="MYE39" s="37"/>
      <c r="MYF39" s="37"/>
      <c r="MYG39" s="37"/>
      <c r="MYH39" s="37"/>
      <c r="MYI39" s="37"/>
      <c r="MYJ39" s="37"/>
      <c r="MYK39" s="37"/>
      <c r="MYL39" s="37"/>
      <c r="MYM39" s="37"/>
      <c r="MYN39" s="37"/>
      <c r="MYO39" s="37"/>
      <c r="MYP39" s="37"/>
      <c r="MYQ39" s="37"/>
      <c r="MYR39" s="37"/>
      <c r="MYS39" s="33"/>
      <c r="MYT39" s="20"/>
      <c r="MYU39" s="20"/>
      <c r="MYV39" s="36"/>
      <c r="MYW39" s="37"/>
      <c r="MYX39" s="37"/>
      <c r="MYY39" s="37"/>
      <c r="MYZ39" s="37"/>
      <c r="MZA39" s="37"/>
      <c r="MZB39" s="37"/>
      <c r="MZC39" s="37"/>
      <c r="MZD39" s="37"/>
      <c r="MZE39" s="37"/>
      <c r="MZF39" s="37"/>
      <c r="MZG39" s="37"/>
      <c r="MZH39" s="37"/>
      <c r="MZI39" s="37"/>
      <c r="MZJ39" s="37"/>
      <c r="MZK39" s="37"/>
      <c r="MZL39" s="37"/>
      <c r="MZM39" s="37"/>
      <c r="MZN39" s="37"/>
      <c r="MZO39" s="33"/>
      <c r="MZP39" s="20"/>
      <c r="MZQ39" s="20"/>
      <c r="MZR39" s="36"/>
      <c r="MZS39" s="37"/>
      <c r="MZT39" s="37"/>
      <c r="MZU39" s="37"/>
      <c r="MZV39" s="37"/>
      <c r="MZW39" s="37"/>
      <c r="MZX39" s="37"/>
      <c r="MZY39" s="37"/>
      <c r="MZZ39" s="37"/>
      <c r="NAA39" s="37"/>
      <c r="NAB39" s="37"/>
      <c r="NAC39" s="37"/>
      <c r="NAD39" s="37"/>
      <c r="NAE39" s="37"/>
      <c r="NAF39" s="37"/>
      <c r="NAG39" s="37"/>
      <c r="NAH39" s="37"/>
      <c r="NAI39" s="37"/>
      <c r="NAJ39" s="37"/>
      <c r="NAK39" s="33"/>
      <c r="NAL39" s="20"/>
      <c r="NAM39" s="20"/>
      <c r="NAN39" s="36"/>
      <c r="NAO39" s="37"/>
      <c r="NAP39" s="37"/>
      <c r="NAQ39" s="37"/>
      <c r="NAR39" s="37"/>
      <c r="NAS39" s="37"/>
      <c r="NAT39" s="37"/>
      <c r="NAU39" s="37"/>
      <c r="NAV39" s="37"/>
      <c r="NAW39" s="37"/>
      <c r="NAX39" s="37"/>
      <c r="NAY39" s="37"/>
      <c r="NAZ39" s="37"/>
      <c r="NBA39" s="37"/>
      <c r="NBB39" s="37"/>
      <c r="NBC39" s="37"/>
      <c r="NBD39" s="37"/>
      <c r="NBE39" s="37"/>
      <c r="NBF39" s="37"/>
      <c r="NBG39" s="33"/>
      <c r="NBH39" s="20"/>
      <c r="NBI39" s="20"/>
      <c r="NBJ39" s="36"/>
      <c r="NBK39" s="37"/>
      <c r="NBL39" s="37"/>
      <c r="NBM39" s="37"/>
      <c r="NBN39" s="37"/>
      <c r="NBO39" s="37"/>
      <c r="NBP39" s="37"/>
      <c r="NBQ39" s="37"/>
      <c r="NBR39" s="37"/>
      <c r="NBS39" s="37"/>
      <c r="NBT39" s="37"/>
      <c r="NBU39" s="37"/>
      <c r="NBV39" s="37"/>
      <c r="NBW39" s="37"/>
      <c r="NBX39" s="37"/>
      <c r="NBY39" s="37"/>
      <c r="NBZ39" s="37"/>
      <c r="NCA39" s="37"/>
      <c r="NCB39" s="37"/>
      <c r="NCC39" s="33"/>
      <c r="NCD39" s="20"/>
      <c r="NCE39" s="20"/>
      <c r="NCF39" s="36"/>
      <c r="NCG39" s="37"/>
      <c r="NCH39" s="37"/>
      <c r="NCI39" s="37"/>
      <c r="NCJ39" s="37"/>
      <c r="NCK39" s="37"/>
      <c r="NCL39" s="37"/>
      <c r="NCM39" s="37"/>
      <c r="NCN39" s="37"/>
      <c r="NCO39" s="37"/>
      <c r="NCP39" s="37"/>
      <c r="NCQ39" s="37"/>
      <c r="NCR39" s="37"/>
      <c r="NCS39" s="37"/>
      <c r="NCT39" s="37"/>
      <c r="NCU39" s="37"/>
      <c r="NCV39" s="37"/>
      <c r="NCW39" s="37"/>
      <c r="NCX39" s="37"/>
      <c r="NCY39" s="33"/>
      <c r="NCZ39" s="20"/>
      <c r="NDA39" s="20"/>
      <c r="NDB39" s="36"/>
      <c r="NDC39" s="37"/>
      <c r="NDD39" s="37"/>
      <c r="NDE39" s="37"/>
      <c r="NDF39" s="37"/>
      <c r="NDG39" s="37"/>
      <c r="NDH39" s="37"/>
      <c r="NDI39" s="37"/>
      <c r="NDJ39" s="37"/>
      <c r="NDK39" s="37"/>
      <c r="NDL39" s="37"/>
      <c r="NDM39" s="37"/>
      <c r="NDN39" s="37"/>
      <c r="NDO39" s="37"/>
      <c r="NDP39" s="37"/>
      <c r="NDQ39" s="37"/>
      <c r="NDR39" s="37"/>
      <c r="NDS39" s="37"/>
      <c r="NDT39" s="37"/>
      <c r="NDU39" s="33"/>
      <c r="NDV39" s="20"/>
      <c r="NDW39" s="20"/>
      <c r="NDX39" s="36"/>
      <c r="NDY39" s="37"/>
      <c r="NDZ39" s="37"/>
      <c r="NEA39" s="37"/>
      <c r="NEB39" s="37"/>
      <c r="NEC39" s="37"/>
      <c r="NED39" s="37"/>
      <c r="NEE39" s="37"/>
      <c r="NEF39" s="37"/>
      <c r="NEG39" s="37"/>
      <c r="NEH39" s="37"/>
      <c r="NEI39" s="37"/>
      <c r="NEJ39" s="37"/>
      <c r="NEK39" s="37"/>
      <c r="NEL39" s="37"/>
      <c r="NEM39" s="37"/>
      <c r="NEN39" s="37"/>
      <c r="NEO39" s="37"/>
      <c r="NEP39" s="37"/>
      <c r="NEQ39" s="33"/>
      <c r="NER39" s="20"/>
      <c r="NES39" s="20"/>
      <c r="NET39" s="36"/>
      <c r="NEU39" s="37"/>
      <c r="NEV39" s="37"/>
      <c r="NEW39" s="37"/>
      <c r="NEX39" s="37"/>
      <c r="NEY39" s="37"/>
      <c r="NEZ39" s="37"/>
      <c r="NFA39" s="37"/>
      <c r="NFB39" s="37"/>
      <c r="NFC39" s="37"/>
      <c r="NFD39" s="37"/>
      <c r="NFE39" s="37"/>
      <c r="NFF39" s="37"/>
      <c r="NFG39" s="37"/>
      <c r="NFH39" s="37"/>
      <c r="NFI39" s="37"/>
      <c r="NFJ39" s="37"/>
      <c r="NFK39" s="37"/>
      <c r="NFL39" s="37"/>
      <c r="NFM39" s="33"/>
      <c r="NFN39" s="20"/>
      <c r="NFO39" s="20"/>
      <c r="NFP39" s="36"/>
      <c r="NFQ39" s="37"/>
      <c r="NFR39" s="37"/>
      <c r="NFS39" s="37"/>
      <c r="NFT39" s="37"/>
      <c r="NFU39" s="37"/>
      <c r="NFV39" s="37"/>
      <c r="NFW39" s="37"/>
      <c r="NFX39" s="37"/>
      <c r="NFY39" s="37"/>
      <c r="NFZ39" s="37"/>
      <c r="NGA39" s="37"/>
      <c r="NGB39" s="37"/>
      <c r="NGC39" s="37"/>
      <c r="NGD39" s="37"/>
      <c r="NGE39" s="37"/>
      <c r="NGF39" s="37"/>
      <c r="NGG39" s="37"/>
      <c r="NGH39" s="37"/>
      <c r="NGI39" s="33"/>
      <c r="NGJ39" s="20"/>
      <c r="NGK39" s="20"/>
      <c r="NGL39" s="36"/>
      <c r="NGM39" s="37"/>
      <c r="NGN39" s="37"/>
      <c r="NGO39" s="37"/>
      <c r="NGP39" s="37"/>
      <c r="NGQ39" s="37"/>
      <c r="NGR39" s="37"/>
      <c r="NGS39" s="37"/>
      <c r="NGT39" s="37"/>
      <c r="NGU39" s="37"/>
      <c r="NGV39" s="37"/>
      <c r="NGW39" s="37"/>
      <c r="NGX39" s="37"/>
      <c r="NGY39" s="37"/>
      <c r="NGZ39" s="37"/>
      <c r="NHA39" s="37"/>
      <c r="NHB39" s="37"/>
      <c r="NHC39" s="37"/>
      <c r="NHD39" s="37"/>
      <c r="NHE39" s="33"/>
      <c r="NHF39" s="20"/>
      <c r="NHG39" s="20"/>
      <c r="NHH39" s="36"/>
      <c r="NHI39" s="37"/>
      <c r="NHJ39" s="37"/>
      <c r="NHK39" s="37"/>
      <c r="NHL39" s="37"/>
      <c r="NHM39" s="37"/>
      <c r="NHN39" s="37"/>
      <c r="NHO39" s="37"/>
      <c r="NHP39" s="37"/>
      <c r="NHQ39" s="37"/>
      <c r="NHR39" s="37"/>
      <c r="NHS39" s="37"/>
      <c r="NHT39" s="37"/>
      <c r="NHU39" s="37"/>
      <c r="NHV39" s="37"/>
      <c r="NHW39" s="37"/>
      <c r="NHX39" s="37"/>
      <c r="NHY39" s="37"/>
      <c r="NHZ39" s="37"/>
      <c r="NIA39" s="33"/>
      <c r="NIB39" s="20"/>
      <c r="NIC39" s="20"/>
      <c r="NID39" s="36"/>
      <c r="NIE39" s="37"/>
      <c r="NIF39" s="37"/>
      <c r="NIG39" s="37"/>
      <c r="NIH39" s="37"/>
      <c r="NII39" s="37"/>
      <c r="NIJ39" s="37"/>
      <c r="NIK39" s="37"/>
      <c r="NIL39" s="37"/>
      <c r="NIM39" s="37"/>
      <c r="NIN39" s="37"/>
      <c r="NIO39" s="37"/>
      <c r="NIP39" s="37"/>
      <c r="NIQ39" s="37"/>
      <c r="NIR39" s="37"/>
      <c r="NIS39" s="37"/>
      <c r="NIT39" s="37"/>
      <c r="NIU39" s="37"/>
      <c r="NIV39" s="37"/>
      <c r="NIW39" s="33"/>
      <c r="NIX39" s="20"/>
      <c r="NIY39" s="20"/>
      <c r="NIZ39" s="36"/>
      <c r="NJA39" s="37"/>
      <c r="NJB39" s="37"/>
      <c r="NJC39" s="37"/>
      <c r="NJD39" s="37"/>
      <c r="NJE39" s="37"/>
      <c r="NJF39" s="37"/>
      <c r="NJG39" s="37"/>
      <c r="NJH39" s="37"/>
      <c r="NJI39" s="37"/>
      <c r="NJJ39" s="37"/>
      <c r="NJK39" s="37"/>
      <c r="NJL39" s="37"/>
      <c r="NJM39" s="37"/>
      <c r="NJN39" s="37"/>
      <c r="NJO39" s="37"/>
      <c r="NJP39" s="37"/>
      <c r="NJQ39" s="37"/>
      <c r="NJR39" s="37"/>
      <c r="NJS39" s="33"/>
      <c r="NJT39" s="20"/>
      <c r="NJU39" s="20"/>
      <c r="NJV39" s="36"/>
      <c r="NJW39" s="37"/>
      <c r="NJX39" s="37"/>
      <c r="NJY39" s="37"/>
      <c r="NJZ39" s="37"/>
      <c r="NKA39" s="37"/>
      <c r="NKB39" s="37"/>
      <c r="NKC39" s="37"/>
      <c r="NKD39" s="37"/>
      <c r="NKE39" s="37"/>
      <c r="NKF39" s="37"/>
      <c r="NKG39" s="37"/>
      <c r="NKH39" s="37"/>
      <c r="NKI39" s="37"/>
      <c r="NKJ39" s="37"/>
      <c r="NKK39" s="37"/>
      <c r="NKL39" s="37"/>
      <c r="NKM39" s="37"/>
      <c r="NKN39" s="37"/>
      <c r="NKO39" s="33"/>
      <c r="NKP39" s="20"/>
      <c r="NKQ39" s="20"/>
      <c r="NKR39" s="36"/>
      <c r="NKS39" s="37"/>
      <c r="NKT39" s="37"/>
      <c r="NKU39" s="37"/>
      <c r="NKV39" s="37"/>
      <c r="NKW39" s="37"/>
      <c r="NKX39" s="37"/>
      <c r="NKY39" s="37"/>
      <c r="NKZ39" s="37"/>
      <c r="NLA39" s="37"/>
      <c r="NLB39" s="37"/>
      <c r="NLC39" s="37"/>
      <c r="NLD39" s="37"/>
      <c r="NLE39" s="37"/>
      <c r="NLF39" s="37"/>
      <c r="NLG39" s="37"/>
      <c r="NLH39" s="37"/>
      <c r="NLI39" s="37"/>
      <c r="NLJ39" s="37"/>
      <c r="NLK39" s="33"/>
      <c r="NLL39" s="20"/>
      <c r="NLM39" s="20"/>
      <c r="NLN39" s="36"/>
      <c r="NLO39" s="37"/>
      <c r="NLP39" s="37"/>
      <c r="NLQ39" s="37"/>
      <c r="NLR39" s="37"/>
      <c r="NLS39" s="37"/>
      <c r="NLT39" s="37"/>
      <c r="NLU39" s="37"/>
      <c r="NLV39" s="37"/>
      <c r="NLW39" s="37"/>
      <c r="NLX39" s="37"/>
      <c r="NLY39" s="37"/>
      <c r="NLZ39" s="37"/>
      <c r="NMA39" s="37"/>
      <c r="NMB39" s="37"/>
      <c r="NMC39" s="37"/>
      <c r="NMD39" s="37"/>
      <c r="NME39" s="37"/>
      <c r="NMF39" s="37"/>
      <c r="NMG39" s="33"/>
      <c r="NMH39" s="20"/>
      <c r="NMI39" s="20"/>
      <c r="NMJ39" s="36"/>
      <c r="NMK39" s="37"/>
      <c r="NML39" s="37"/>
      <c r="NMM39" s="37"/>
      <c r="NMN39" s="37"/>
      <c r="NMO39" s="37"/>
      <c r="NMP39" s="37"/>
      <c r="NMQ39" s="37"/>
      <c r="NMR39" s="37"/>
      <c r="NMS39" s="37"/>
      <c r="NMT39" s="37"/>
      <c r="NMU39" s="37"/>
      <c r="NMV39" s="37"/>
      <c r="NMW39" s="37"/>
      <c r="NMX39" s="37"/>
      <c r="NMY39" s="37"/>
      <c r="NMZ39" s="37"/>
      <c r="NNA39" s="37"/>
      <c r="NNB39" s="37"/>
      <c r="NNC39" s="33"/>
      <c r="NND39" s="20"/>
      <c r="NNE39" s="20"/>
      <c r="NNF39" s="36"/>
      <c r="NNG39" s="37"/>
      <c r="NNH39" s="37"/>
      <c r="NNI39" s="37"/>
      <c r="NNJ39" s="37"/>
      <c r="NNK39" s="37"/>
      <c r="NNL39" s="37"/>
      <c r="NNM39" s="37"/>
      <c r="NNN39" s="37"/>
      <c r="NNO39" s="37"/>
      <c r="NNP39" s="37"/>
      <c r="NNQ39" s="37"/>
      <c r="NNR39" s="37"/>
      <c r="NNS39" s="37"/>
      <c r="NNT39" s="37"/>
      <c r="NNU39" s="37"/>
      <c r="NNV39" s="37"/>
      <c r="NNW39" s="37"/>
      <c r="NNX39" s="37"/>
      <c r="NNY39" s="33"/>
      <c r="NNZ39" s="20"/>
      <c r="NOA39" s="20"/>
      <c r="NOB39" s="36"/>
      <c r="NOC39" s="37"/>
      <c r="NOD39" s="37"/>
      <c r="NOE39" s="37"/>
      <c r="NOF39" s="37"/>
      <c r="NOG39" s="37"/>
      <c r="NOH39" s="37"/>
      <c r="NOI39" s="37"/>
      <c r="NOJ39" s="37"/>
      <c r="NOK39" s="37"/>
      <c r="NOL39" s="37"/>
      <c r="NOM39" s="37"/>
      <c r="NON39" s="37"/>
      <c r="NOO39" s="37"/>
      <c r="NOP39" s="37"/>
      <c r="NOQ39" s="37"/>
      <c r="NOR39" s="37"/>
      <c r="NOS39" s="37"/>
      <c r="NOT39" s="37"/>
      <c r="NOU39" s="33"/>
      <c r="NOV39" s="20"/>
      <c r="NOW39" s="20"/>
      <c r="NOX39" s="36"/>
      <c r="NOY39" s="37"/>
      <c r="NOZ39" s="37"/>
      <c r="NPA39" s="37"/>
      <c r="NPB39" s="37"/>
      <c r="NPC39" s="37"/>
      <c r="NPD39" s="37"/>
      <c r="NPE39" s="37"/>
      <c r="NPF39" s="37"/>
      <c r="NPG39" s="37"/>
      <c r="NPH39" s="37"/>
      <c r="NPI39" s="37"/>
      <c r="NPJ39" s="37"/>
      <c r="NPK39" s="37"/>
      <c r="NPL39" s="37"/>
      <c r="NPM39" s="37"/>
      <c r="NPN39" s="37"/>
      <c r="NPO39" s="37"/>
      <c r="NPP39" s="37"/>
      <c r="NPQ39" s="33"/>
      <c r="NPR39" s="20"/>
      <c r="NPS39" s="20"/>
      <c r="NPT39" s="36"/>
      <c r="NPU39" s="37"/>
      <c r="NPV39" s="37"/>
      <c r="NPW39" s="37"/>
      <c r="NPX39" s="37"/>
      <c r="NPY39" s="37"/>
      <c r="NPZ39" s="37"/>
      <c r="NQA39" s="37"/>
      <c r="NQB39" s="37"/>
      <c r="NQC39" s="37"/>
      <c r="NQD39" s="37"/>
      <c r="NQE39" s="37"/>
      <c r="NQF39" s="37"/>
      <c r="NQG39" s="37"/>
      <c r="NQH39" s="37"/>
      <c r="NQI39" s="37"/>
      <c r="NQJ39" s="37"/>
      <c r="NQK39" s="37"/>
      <c r="NQL39" s="37"/>
      <c r="NQM39" s="33"/>
      <c r="NQN39" s="20"/>
      <c r="NQO39" s="20"/>
      <c r="NQP39" s="36"/>
      <c r="NQQ39" s="37"/>
      <c r="NQR39" s="37"/>
      <c r="NQS39" s="37"/>
      <c r="NQT39" s="37"/>
      <c r="NQU39" s="37"/>
      <c r="NQV39" s="37"/>
      <c r="NQW39" s="37"/>
      <c r="NQX39" s="37"/>
      <c r="NQY39" s="37"/>
      <c r="NQZ39" s="37"/>
      <c r="NRA39" s="37"/>
      <c r="NRB39" s="37"/>
      <c r="NRC39" s="37"/>
      <c r="NRD39" s="37"/>
      <c r="NRE39" s="37"/>
      <c r="NRF39" s="37"/>
      <c r="NRG39" s="37"/>
      <c r="NRH39" s="37"/>
      <c r="NRI39" s="33"/>
      <c r="NRJ39" s="20"/>
      <c r="NRK39" s="20"/>
      <c r="NRL39" s="36"/>
      <c r="NRM39" s="37"/>
      <c r="NRN39" s="37"/>
      <c r="NRO39" s="37"/>
      <c r="NRP39" s="37"/>
      <c r="NRQ39" s="37"/>
      <c r="NRR39" s="37"/>
      <c r="NRS39" s="37"/>
      <c r="NRT39" s="37"/>
      <c r="NRU39" s="37"/>
      <c r="NRV39" s="37"/>
      <c r="NRW39" s="37"/>
      <c r="NRX39" s="37"/>
      <c r="NRY39" s="37"/>
      <c r="NRZ39" s="37"/>
      <c r="NSA39" s="37"/>
      <c r="NSB39" s="37"/>
      <c r="NSC39" s="37"/>
      <c r="NSD39" s="37"/>
      <c r="NSE39" s="33"/>
      <c r="NSF39" s="20"/>
      <c r="NSG39" s="20"/>
      <c r="NSH39" s="36"/>
      <c r="NSI39" s="37"/>
      <c r="NSJ39" s="37"/>
      <c r="NSK39" s="37"/>
      <c r="NSL39" s="37"/>
      <c r="NSM39" s="37"/>
      <c r="NSN39" s="37"/>
      <c r="NSO39" s="37"/>
      <c r="NSP39" s="37"/>
      <c r="NSQ39" s="37"/>
      <c r="NSR39" s="37"/>
      <c r="NSS39" s="37"/>
      <c r="NST39" s="37"/>
      <c r="NSU39" s="37"/>
      <c r="NSV39" s="37"/>
      <c r="NSW39" s="37"/>
      <c r="NSX39" s="37"/>
      <c r="NSY39" s="37"/>
      <c r="NSZ39" s="37"/>
      <c r="NTA39" s="33"/>
      <c r="NTB39" s="20"/>
      <c r="NTC39" s="20"/>
      <c r="NTD39" s="36"/>
      <c r="NTE39" s="37"/>
      <c r="NTF39" s="37"/>
      <c r="NTG39" s="37"/>
      <c r="NTH39" s="37"/>
      <c r="NTI39" s="37"/>
      <c r="NTJ39" s="37"/>
      <c r="NTK39" s="37"/>
      <c r="NTL39" s="37"/>
      <c r="NTM39" s="37"/>
      <c r="NTN39" s="37"/>
      <c r="NTO39" s="37"/>
      <c r="NTP39" s="37"/>
      <c r="NTQ39" s="37"/>
      <c r="NTR39" s="37"/>
      <c r="NTS39" s="37"/>
      <c r="NTT39" s="37"/>
      <c r="NTU39" s="37"/>
      <c r="NTV39" s="37"/>
      <c r="NTW39" s="33"/>
      <c r="NTX39" s="20"/>
      <c r="NTY39" s="20"/>
      <c r="NTZ39" s="36"/>
      <c r="NUA39" s="37"/>
      <c r="NUB39" s="37"/>
      <c r="NUC39" s="37"/>
      <c r="NUD39" s="37"/>
      <c r="NUE39" s="37"/>
      <c r="NUF39" s="37"/>
      <c r="NUG39" s="37"/>
      <c r="NUH39" s="37"/>
      <c r="NUI39" s="37"/>
      <c r="NUJ39" s="37"/>
      <c r="NUK39" s="37"/>
      <c r="NUL39" s="37"/>
      <c r="NUM39" s="37"/>
      <c r="NUN39" s="37"/>
      <c r="NUO39" s="37"/>
      <c r="NUP39" s="37"/>
      <c r="NUQ39" s="37"/>
      <c r="NUR39" s="37"/>
      <c r="NUS39" s="33"/>
      <c r="NUT39" s="20"/>
      <c r="NUU39" s="20"/>
      <c r="NUV39" s="36"/>
      <c r="NUW39" s="37"/>
      <c r="NUX39" s="37"/>
      <c r="NUY39" s="37"/>
      <c r="NUZ39" s="37"/>
      <c r="NVA39" s="37"/>
      <c r="NVB39" s="37"/>
      <c r="NVC39" s="37"/>
      <c r="NVD39" s="37"/>
      <c r="NVE39" s="37"/>
      <c r="NVF39" s="37"/>
      <c r="NVG39" s="37"/>
      <c r="NVH39" s="37"/>
      <c r="NVI39" s="37"/>
      <c r="NVJ39" s="37"/>
      <c r="NVK39" s="37"/>
      <c r="NVL39" s="37"/>
      <c r="NVM39" s="37"/>
      <c r="NVN39" s="37"/>
      <c r="NVO39" s="33"/>
      <c r="NVP39" s="20"/>
      <c r="NVQ39" s="20"/>
      <c r="NVR39" s="36"/>
      <c r="NVS39" s="37"/>
      <c r="NVT39" s="37"/>
      <c r="NVU39" s="37"/>
      <c r="NVV39" s="37"/>
      <c r="NVW39" s="37"/>
      <c r="NVX39" s="37"/>
      <c r="NVY39" s="37"/>
      <c r="NVZ39" s="37"/>
      <c r="NWA39" s="37"/>
      <c r="NWB39" s="37"/>
      <c r="NWC39" s="37"/>
      <c r="NWD39" s="37"/>
      <c r="NWE39" s="37"/>
      <c r="NWF39" s="37"/>
      <c r="NWG39" s="37"/>
      <c r="NWH39" s="37"/>
      <c r="NWI39" s="37"/>
      <c r="NWJ39" s="37"/>
      <c r="NWK39" s="33"/>
      <c r="NWL39" s="20"/>
      <c r="NWM39" s="20"/>
      <c r="NWN39" s="36"/>
      <c r="NWO39" s="37"/>
      <c r="NWP39" s="37"/>
      <c r="NWQ39" s="37"/>
      <c r="NWR39" s="37"/>
      <c r="NWS39" s="37"/>
      <c r="NWT39" s="37"/>
      <c r="NWU39" s="37"/>
      <c r="NWV39" s="37"/>
      <c r="NWW39" s="37"/>
      <c r="NWX39" s="37"/>
      <c r="NWY39" s="37"/>
      <c r="NWZ39" s="37"/>
      <c r="NXA39" s="37"/>
      <c r="NXB39" s="37"/>
      <c r="NXC39" s="37"/>
      <c r="NXD39" s="37"/>
      <c r="NXE39" s="37"/>
      <c r="NXF39" s="37"/>
      <c r="NXG39" s="33"/>
      <c r="NXH39" s="20"/>
      <c r="NXI39" s="20"/>
      <c r="NXJ39" s="36"/>
      <c r="NXK39" s="37"/>
      <c r="NXL39" s="37"/>
      <c r="NXM39" s="37"/>
      <c r="NXN39" s="37"/>
      <c r="NXO39" s="37"/>
      <c r="NXP39" s="37"/>
      <c r="NXQ39" s="37"/>
      <c r="NXR39" s="37"/>
      <c r="NXS39" s="37"/>
      <c r="NXT39" s="37"/>
      <c r="NXU39" s="37"/>
      <c r="NXV39" s="37"/>
      <c r="NXW39" s="37"/>
      <c r="NXX39" s="37"/>
      <c r="NXY39" s="37"/>
      <c r="NXZ39" s="37"/>
      <c r="NYA39" s="37"/>
      <c r="NYB39" s="37"/>
      <c r="NYC39" s="33"/>
      <c r="NYD39" s="20"/>
      <c r="NYE39" s="20"/>
      <c r="NYF39" s="36"/>
      <c r="NYG39" s="37"/>
      <c r="NYH39" s="37"/>
      <c r="NYI39" s="37"/>
      <c r="NYJ39" s="37"/>
      <c r="NYK39" s="37"/>
      <c r="NYL39" s="37"/>
      <c r="NYM39" s="37"/>
      <c r="NYN39" s="37"/>
      <c r="NYO39" s="37"/>
      <c r="NYP39" s="37"/>
      <c r="NYQ39" s="37"/>
      <c r="NYR39" s="37"/>
      <c r="NYS39" s="37"/>
      <c r="NYT39" s="37"/>
      <c r="NYU39" s="37"/>
      <c r="NYV39" s="37"/>
      <c r="NYW39" s="37"/>
      <c r="NYX39" s="37"/>
      <c r="NYY39" s="33"/>
      <c r="NYZ39" s="20"/>
      <c r="NZA39" s="20"/>
      <c r="NZB39" s="36"/>
      <c r="NZC39" s="37"/>
      <c r="NZD39" s="37"/>
      <c r="NZE39" s="37"/>
      <c r="NZF39" s="37"/>
      <c r="NZG39" s="37"/>
      <c r="NZH39" s="37"/>
      <c r="NZI39" s="37"/>
      <c r="NZJ39" s="37"/>
      <c r="NZK39" s="37"/>
      <c r="NZL39" s="37"/>
      <c r="NZM39" s="37"/>
      <c r="NZN39" s="37"/>
      <c r="NZO39" s="37"/>
      <c r="NZP39" s="37"/>
      <c r="NZQ39" s="37"/>
      <c r="NZR39" s="37"/>
      <c r="NZS39" s="37"/>
      <c r="NZT39" s="37"/>
      <c r="NZU39" s="33"/>
      <c r="NZV39" s="20"/>
      <c r="NZW39" s="20"/>
      <c r="NZX39" s="36"/>
      <c r="NZY39" s="37"/>
      <c r="NZZ39" s="37"/>
      <c r="OAA39" s="37"/>
      <c r="OAB39" s="37"/>
      <c r="OAC39" s="37"/>
      <c r="OAD39" s="37"/>
      <c r="OAE39" s="37"/>
      <c r="OAF39" s="37"/>
      <c r="OAG39" s="37"/>
      <c r="OAH39" s="37"/>
      <c r="OAI39" s="37"/>
      <c r="OAJ39" s="37"/>
      <c r="OAK39" s="37"/>
      <c r="OAL39" s="37"/>
      <c r="OAM39" s="37"/>
      <c r="OAN39" s="37"/>
      <c r="OAO39" s="37"/>
      <c r="OAP39" s="37"/>
      <c r="OAQ39" s="33"/>
      <c r="OAR39" s="20"/>
      <c r="OAS39" s="20"/>
      <c r="OAT39" s="36"/>
      <c r="OAU39" s="37"/>
      <c r="OAV39" s="37"/>
      <c r="OAW39" s="37"/>
      <c r="OAX39" s="37"/>
      <c r="OAY39" s="37"/>
      <c r="OAZ39" s="37"/>
      <c r="OBA39" s="37"/>
      <c r="OBB39" s="37"/>
      <c r="OBC39" s="37"/>
      <c r="OBD39" s="37"/>
      <c r="OBE39" s="37"/>
      <c r="OBF39" s="37"/>
      <c r="OBG39" s="37"/>
      <c r="OBH39" s="37"/>
      <c r="OBI39" s="37"/>
      <c r="OBJ39" s="37"/>
      <c r="OBK39" s="37"/>
      <c r="OBL39" s="37"/>
      <c r="OBM39" s="33"/>
      <c r="OBN39" s="20"/>
      <c r="OBO39" s="20"/>
      <c r="OBP39" s="36"/>
      <c r="OBQ39" s="37"/>
      <c r="OBR39" s="37"/>
      <c r="OBS39" s="37"/>
      <c r="OBT39" s="37"/>
      <c r="OBU39" s="37"/>
      <c r="OBV39" s="37"/>
      <c r="OBW39" s="37"/>
      <c r="OBX39" s="37"/>
      <c r="OBY39" s="37"/>
      <c r="OBZ39" s="37"/>
      <c r="OCA39" s="37"/>
      <c r="OCB39" s="37"/>
      <c r="OCC39" s="37"/>
      <c r="OCD39" s="37"/>
      <c r="OCE39" s="37"/>
      <c r="OCF39" s="37"/>
      <c r="OCG39" s="37"/>
      <c r="OCH39" s="37"/>
      <c r="OCI39" s="33"/>
      <c r="OCJ39" s="20"/>
      <c r="OCK39" s="20"/>
      <c r="OCL39" s="36"/>
      <c r="OCM39" s="37"/>
      <c r="OCN39" s="37"/>
      <c r="OCO39" s="37"/>
      <c r="OCP39" s="37"/>
      <c r="OCQ39" s="37"/>
      <c r="OCR39" s="37"/>
      <c r="OCS39" s="37"/>
      <c r="OCT39" s="37"/>
      <c r="OCU39" s="37"/>
      <c r="OCV39" s="37"/>
      <c r="OCW39" s="37"/>
      <c r="OCX39" s="37"/>
      <c r="OCY39" s="37"/>
      <c r="OCZ39" s="37"/>
      <c r="ODA39" s="37"/>
      <c r="ODB39" s="37"/>
      <c r="ODC39" s="37"/>
      <c r="ODD39" s="37"/>
      <c r="ODE39" s="33"/>
      <c r="ODF39" s="20"/>
      <c r="ODG39" s="20"/>
      <c r="ODH39" s="36"/>
      <c r="ODI39" s="37"/>
      <c r="ODJ39" s="37"/>
      <c r="ODK39" s="37"/>
      <c r="ODL39" s="37"/>
      <c r="ODM39" s="37"/>
      <c r="ODN39" s="37"/>
      <c r="ODO39" s="37"/>
      <c r="ODP39" s="37"/>
      <c r="ODQ39" s="37"/>
      <c r="ODR39" s="37"/>
      <c r="ODS39" s="37"/>
      <c r="ODT39" s="37"/>
      <c r="ODU39" s="37"/>
      <c r="ODV39" s="37"/>
      <c r="ODW39" s="37"/>
      <c r="ODX39" s="37"/>
      <c r="ODY39" s="37"/>
      <c r="ODZ39" s="37"/>
      <c r="OEA39" s="33"/>
      <c r="OEB39" s="20"/>
      <c r="OEC39" s="20"/>
      <c r="OED39" s="36"/>
      <c r="OEE39" s="37"/>
      <c r="OEF39" s="37"/>
      <c r="OEG39" s="37"/>
      <c r="OEH39" s="37"/>
      <c r="OEI39" s="37"/>
      <c r="OEJ39" s="37"/>
      <c r="OEK39" s="37"/>
      <c r="OEL39" s="37"/>
      <c r="OEM39" s="37"/>
      <c r="OEN39" s="37"/>
      <c r="OEO39" s="37"/>
      <c r="OEP39" s="37"/>
      <c r="OEQ39" s="37"/>
      <c r="OER39" s="37"/>
      <c r="OES39" s="37"/>
      <c r="OET39" s="37"/>
      <c r="OEU39" s="37"/>
      <c r="OEV39" s="37"/>
      <c r="OEW39" s="33"/>
      <c r="OEX39" s="20"/>
      <c r="OEY39" s="20"/>
      <c r="OEZ39" s="36"/>
      <c r="OFA39" s="37"/>
      <c r="OFB39" s="37"/>
      <c r="OFC39" s="37"/>
      <c r="OFD39" s="37"/>
      <c r="OFE39" s="37"/>
      <c r="OFF39" s="37"/>
      <c r="OFG39" s="37"/>
      <c r="OFH39" s="37"/>
      <c r="OFI39" s="37"/>
      <c r="OFJ39" s="37"/>
      <c r="OFK39" s="37"/>
      <c r="OFL39" s="37"/>
      <c r="OFM39" s="37"/>
      <c r="OFN39" s="37"/>
      <c r="OFO39" s="37"/>
      <c r="OFP39" s="37"/>
      <c r="OFQ39" s="37"/>
      <c r="OFR39" s="37"/>
      <c r="OFS39" s="33"/>
      <c r="OFT39" s="20"/>
      <c r="OFU39" s="20"/>
      <c r="OFV39" s="36"/>
      <c r="OFW39" s="37"/>
      <c r="OFX39" s="37"/>
      <c r="OFY39" s="37"/>
      <c r="OFZ39" s="37"/>
      <c r="OGA39" s="37"/>
      <c r="OGB39" s="37"/>
      <c r="OGC39" s="37"/>
      <c r="OGD39" s="37"/>
      <c r="OGE39" s="37"/>
      <c r="OGF39" s="37"/>
      <c r="OGG39" s="37"/>
      <c r="OGH39" s="37"/>
      <c r="OGI39" s="37"/>
      <c r="OGJ39" s="37"/>
      <c r="OGK39" s="37"/>
      <c r="OGL39" s="37"/>
      <c r="OGM39" s="37"/>
      <c r="OGN39" s="37"/>
      <c r="OGO39" s="33"/>
      <c r="OGP39" s="20"/>
      <c r="OGQ39" s="20"/>
      <c r="OGR39" s="36"/>
      <c r="OGS39" s="37"/>
      <c r="OGT39" s="37"/>
      <c r="OGU39" s="37"/>
      <c r="OGV39" s="37"/>
      <c r="OGW39" s="37"/>
      <c r="OGX39" s="37"/>
      <c r="OGY39" s="37"/>
      <c r="OGZ39" s="37"/>
      <c r="OHA39" s="37"/>
      <c r="OHB39" s="37"/>
      <c r="OHC39" s="37"/>
      <c r="OHD39" s="37"/>
      <c r="OHE39" s="37"/>
      <c r="OHF39" s="37"/>
      <c r="OHG39" s="37"/>
      <c r="OHH39" s="37"/>
      <c r="OHI39" s="37"/>
      <c r="OHJ39" s="37"/>
      <c r="OHK39" s="33"/>
      <c r="OHL39" s="20"/>
      <c r="OHM39" s="20"/>
      <c r="OHN39" s="36"/>
      <c r="OHO39" s="37"/>
      <c r="OHP39" s="37"/>
      <c r="OHQ39" s="37"/>
      <c r="OHR39" s="37"/>
      <c r="OHS39" s="37"/>
      <c r="OHT39" s="37"/>
      <c r="OHU39" s="37"/>
      <c r="OHV39" s="37"/>
      <c r="OHW39" s="37"/>
      <c r="OHX39" s="37"/>
      <c r="OHY39" s="37"/>
      <c r="OHZ39" s="37"/>
      <c r="OIA39" s="37"/>
      <c r="OIB39" s="37"/>
      <c r="OIC39" s="37"/>
      <c r="OID39" s="37"/>
      <c r="OIE39" s="37"/>
      <c r="OIF39" s="37"/>
      <c r="OIG39" s="33"/>
      <c r="OIH39" s="20"/>
      <c r="OII39" s="20"/>
      <c r="OIJ39" s="36"/>
      <c r="OIK39" s="37"/>
      <c r="OIL39" s="37"/>
      <c r="OIM39" s="37"/>
      <c r="OIN39" s="37"/>
      <c r="OIO39" s="37"/>
      <c r="OIP39" s="37"/>
      <c r="OIQ39" s="37"/>
      <c r="OIR39" s="37"/>
      <c r="OIS39" s="37"/>
      <c r="OIT39" s="37"/>
      <c r="OIU39" s="37"/>
      <c r="OIV39" s="37"/>
      <c r="OIW39" s="37"/>
      <c r="OIX39" s="37"/>
      <c r="OIY39" s="37"/>
      <c r="OIZ39" s="37"/>
      <c r="OJA39" s="37"/>
      <c r="OJB39" s="37"/>
      <c r="OJC39" s="33"/>
      <c r="OJD39" s="20"/>
      <c r="OJE39" s="20"/>
      <c r="OJF39" s="36"/>
      <c r="OJG39" s="37"/>
      <c r="OJH39" s="37"/>
      <c r="OJI39" s="37"/>
      <c r="OJJ39" s="37"/>
      <c r="OJK39" s="37"/>
      <c r="OJL39" s="37"/>
      <c r="OJM39" s="37"/>
      <c r="OJN39" s="37"/>
      <c r="OJO39" s="37"/>
      <c r="OJP39" s="37"/>
      <c r="OJQ39" s="37"/>
      <c r="OJR39" s="37"/>
      <c r="OJS39" s="37"/>
      <c r="OJT39" s="37"/>
      <c r="OJU39" s="37"/>
      <c r="OJV39" s="37"/>
      <c r="OJW39" s="37"/>
      <c r="OJX39" s="37"/>
      <c r="OJY39" s="33"/>
      <c r="OJZ39" s="20"/>
      <c r="OKA39" s="20"/>
      <c r="OKB39" s="36"/>
      <c r="OKC39" s="37"/>
      <c r="OKD39" s="37"/>
      <c r="OKE39" s="37"/>
      <c r="OKF39" s="37"/>
      <c r="OKG39" s="37"/>
      <c r="OKH39" s="37"/>
      <c r="OKI39" s="37"/>
      <c r="OKJ39" s="37"/>
      <c r="OKK39" s="37"/>
      <c r="OKL39" s="37"/>
      <c r="OKM39" s="37"/>
      <c r="OKN39" s="37"/>
      <c r="OKO39" s="37"/>
      <c r="OKP39" s="37"/>
      <c r="OKQ39" s="37"/>
      <c r="OKR39" s="37"/>
      <c r="OKS39" s="37"/>
      <c r="OKT39" s="37"/>
      <c r="OKU39" s="33"/>
      <c r="OKV39" s="20"/>
      <c r="OKW39" s="20"/>
      <c r="OKX39" s="36"/>
      <c r="OKY39" s="37"/>
      <c r="OKZ39" s="37"/>
      <c r="OLA39" s="37"/>
      <c r="OLB39" s="37"/>
      <c r="OLC39" s="37"/>
      <c r="OLD39" s="37"/>
      <c r="OLE39" s="37"/>
      <c r="OLF39" s="37"/>
      <c r="OLG39" s="37"/>
      <c r="OLH39" s="37"/>
      <c r="OLI39" s="37"/>
      <c r="OLJ39" s="37"/>
      <c r="OLK39" s="37"/>
      <c r="OLL39" s="37"/>
      <c r="OLM39" s="37"/>
      <c r="OLN39" s="37"/>
      <c r="OLO39" s="37"/>
      <c r="OLP39" s="37"/>
      <c r="OLQ39" s="33"/>
      <c r="OLR39" s="20"/>
      <c r="OLS39" s="20"/>
      <c r="OLT39" s="36"/>
      <c r="OLU39" s="37"/>
      <c r="OLV39" s="37"/>
      <c r="OLW39" s="37"/>
      <c r="OLX39" s="37"/>
      <c r="OLY39" s="37"/>
      <c r="OLZ39" s="37"/>
      <c r="OMA39" s="37"/>
      <c r="OMB39" s="37"/>
      <c r="OMC39" s="37"/>
      <c r="OMD39" s="37"/>
      <c r="OME39" s="37"/>
      <c r="OMF39" s="37"/>
      <c r="OMG39" s="37"/>
      <c r="OMH39" s="37"/>
      <c r="OMI39" s="37"/>
      <c r="OMJ39" s="37"/>
      <c r="OMK39" s="37"/>
      <c r="OML39" s="37"/>
      <c r="OMM39" s="33"/>
      <c r="OMN39" s="20"/>
      <c r="OMO39" s="20"/>
      <c r="OMP39" s="36"/>
      <c r="OMQ39" s="37"/>
      <c r="OMR39" s="37"/>
      <c r="OMS39" s="37"/>
      <c r="OMT39" s="37"/>
      <c r="OMU39" s="37"/>
      <c r="OMV39" s="37"/>
      <c r="OMW39" s="37"/>
      <c r="OMX39" s="37"/>
      <c r="OMY39" s="37"/>
      <c r="OMZ39" s="37"/>
      <c r="ONA39" s="37"/>
      <c r="ONB39" s="37"/>
      <c r="ONC39" s="37"/>
      <c r="OND39" s="37"/>
      <c r="ONE39" s="37"/>
      <c r="ONF39" s="37"/>
      <c r="ONG39" s="37"/>
      <c r="ONH39" s="37"/>
      <c r="ONI39" s="33"/>
      <c r="ONJ39" s="20"/>
      <c r="ONK39" s="20"/>
      <c r="ONL39" s="36"/>
      <c r="ONM39" s="37"/>
      <c r="ONN39" s="37"/>
      <c r="ONO39" s="37"/>
      <c r="ONP39" s="37"/>
      <c r="ONQ39" s="37"/>
      <c r="ONR39" s="37"/>
      <c r="ONS39" s="37"/>
      <c r="ONT39" s="37"/>
      <c r="ONU39" s="37"/>
      <c r="ONV39" s="37"/>
      <c r="ONW39" s="37"/>
      <c r="ONX39" s="37"/>
      <c r="ONY39" s="37"/>
      <c r="ONZ39" s="37"/>
      <c r="OOA39" s="37"/>
      <c r="OOB39" s="37"/>
      <c r="OOC39" s="37"/>
      <c r="OOD39" s="37"/>
      <c r="OOE39" s="33"/>
      <c r="OOF39" s="20"/>
      <c r="OOG39" s="20"/>
      <c r="OOH39" s="36"/>
      <c r="OOI39" s="37"/>
      <c r="OOJ39" s="37"/>
      <c r="OOK39" s="37"/>
      <c r="OOL39" s="37"/>
      <c r="OOM39" s="37"/>
      <c r="OON39" s="37"/>
      <c r="OOO39" s="37"/>
      <c r="OOP39" s="37"/>
      <c r="OOQ39" s="37"/>
      <c r="OOR39" s="37"/>
      <c r="OOS39" s="37"/>
      <c r="OOT39" s="37"/>
      <c r="OOU39" s="37"/>
      <c r="OOV39" s="37"/>
      <c r="OOW39" s="37"/>
      <c r="OOX39" s="37"/>
      <c r="OOY39" s="37"/>
      <c r="OOZ39" s="37"/>
      <c r="OPA39" s="33"/>
      <c r="OPB39" s="20"/>
      <c r="OPC39" s="20"/>
      <c r="OPD39" s="36"/>
      <c r="OPE39" s="37"/>
      <c r="OPF39" s="37"/>
      <c r="OPG39" s="37"/>
      <c r="OPH39" s="37"/>
      <c r="OPI39" s="37"/>
      <c r="OPJ39" s="37"/>
      <c r="OPK39" s="37"/>
      <c r="OPL39" s="37"/>
      <c r="OPM39" s="37"/>
      <c r="OPN39" s="37"/>
      <c r="OPO39" s="37"/>
      <c r="OPP39" s="37"/>
      <c r="OPQ39" s="37"/>
      <c r="OPR39" s="37"/>
      <c r="OPS39" s="37"/>
      <c r="OPT39" s="37"/>
      <c r="OPU39" s="37"/>
      <c r="OPV39" s="37"/>
      <c r="OPW39" s="33"/>
      <c r="OPX39" s="20"/>
      <c r="OPY39" s="20"/>
      <c r="OPZ39" s="36"/>
      <c r="OQA39" s="37"/>
      <c r="OQB39" s="37"/>
      <c r="OQC39" s="37"/>
      <c r="OQD39" s="37"/>
      <c r="OQE39" s="37"/>
      <c r="OQF39" s="37"/>
      <c r="OQG39" s="37"/>
      <c r="OQH39" s="37"/>
      <c r="OQI39" s="37"/>
      <c r="OQJ39" s="37"/>
      <c r="OQK39" s="37"/>
      <c r="OQL39" s="37"/>
      <c r="OQM39" s="37"/>
      <c r="OQN39" s="37"/>
      <c r="OQO39" s="37"/>
      <c r="OQP39" s="37"/>
      <c r="OQQ39" s="37"/>
      <c r="OQR39" s="37"/>
      <c r="OQS39" s="33"/>
      <c r="OQT39" s="20"/>
      <c r="OQU39" s="20"/>
      <c r="OQV39" s="36"/>
      <c r="OQW39" s="37"/>
      <c r="OQX39" s="37"/>
      <c r="OQY39" s="37"/>
      <c r="OQZ39" s="37"/>
      <c r="ORA39" s="37"/>
      <c r="ORB39" s="37"/>
      <c r="ORC39" s="37"/>
      <c r="ORD39" s="37"/>
      <c r="ORE39" s="37"/>
      <c r="ORF39" s="37"/>
      <c r="ORG39" s="37"/>
      <c r="ORH39" s="37"/>
      <c r="ORI39" s="37"/>
      <c r="ORJ39" s="37"/>
      <c r="ORK39" s="37"/>
      <c r="ORL39" s="37"/>
      <c r="ORM39" s="37"/>
      <c r="ORN39" s="37"/>
      <c r="ORO39" s="33"/>
      <c r="ORP39" s="20"/>
      <c r="ORQ39" s="20"/>
      <c r="ORR39" s="36"/>
      <c r="ORS39" s="37"/>
      <c r="ORT39" s="37"/>
      <c r="ORU39" s="37"/>
      <c r="ORV39" s="37"/>
      <c r="ORW39" s="37"/>
      <c r="ORX39" s="37"/>
      <c r="ORY39" s="37"/>
      <c r="ORZ39" s="37"/>
      <c r="OSA39" s="37"/>
      <c r="OSB39" s="37"/>
      <c r="OSC39" s="37"/>
      <c r="OSD39" s="37"/>
      <c r="OSE39" s="37"/>
      <c r="OSF39" s="37"/>
      <c r="OSG39" s="37"/>
      <c r="OSH39" s="37"/>
      <c r="OSI39" s="37"/>
      <c r="OSJ39" s="37"/>
      <c r="OSK39" s="33"/>
      <c r="OSL39" s="20"/>
      <c r="OSM39" s="20"/>
      <c r="OSN39" s="36"/>
      <c r="OSO39" s="37"/>
      <c r="OSP39" s="37"/>
      <c r="OSQ39" s="37"/>
      <c r="OSR39" s="37"/>
      <c r="OSS39" s="37"/>
      <c r="OST39" s="37"/>
      <c r="OSU39" s="37"/>
      <c r="OSV39" s="37"/>
      <c r="OSW39" s="37"/>
      <c r="OSX39" s="37"/>
      <c r="OSY39" s="37"/>
      <c r="OSZ39" s="37"/>
      <c r="OTA39" s="37"/>
      <c r="OTB39" s="37"/>
      <c r="OTC39" s="37"/>
      <c r="OTD39" s="37"/>
      <c r="OTE39" s="37"/>
      <c r="OTF39" s="37"/>
      <c r="OTG39" s="33"/>
      <c r="OTH39" s="20"/>
      <c r="OTI39" s="20"/>
      <c r="OTJ39" s="36"/>
      <c r="OTK39" s="37"/>
      <c r="OTL39" s="37"/>
      <c r="OTM39" s="37"/>
      <c r="OTN39" s="37"/>
      <c r="OTO39" s="37"/>
      <c r="OTP39" s="37"/>
      <c r="OTQ39" s="37"/>
      <c r="OTR39" s="37"/>
      <c r="OTS39" s="37"/>
      <c r="OTT39" s="37"/>
      <c r="OTU39" s="37"/>
      <c r="OTV39" s="37"/>
      <c r="OTW39" s="37"/>
      <c r="OTX39" s="37"/>
      <c r="OTY39" s="37"/>
      <c r="OTZ39" s="37"/>
      <c r="OUA39" s="37"/>
      <c r="OUB39" s="37"/>
      <c r="OUC39" s="33"/>
      <c r="OUD39" s="20"/>
      <c r="OUE39" s="20"/>
      <c r="OUF39" s="36"/>
      <c r="OUG39" s="37"/>
      <c r="OUH39" s="37"/>
      <c r="OUI39" s="37"/>
      <c r="OUJ39" s="37"/>
      <c r="OUK39" s="37"/>
      <c r="OUL39" s="37"/>
      <c r="OUM39" s="37"/>
      <c r="OUN39" s="37"/>
      <c r="OUO39" s="37"/>
      <c r="OUP39" s="37"/>
      <c r="OUQ39" s="37"/>
      <c r="OUR39" s="37"/>
      <c r="OUS39" s="37"/>
      <c r="OUT39" s="37"/>
      <c r="OUU39" s="37"/>
      <c r="OUV39" s="37"/>
      <c r="OUW39" s="37"/>
      <c r="OUX39" s="37"/>
      <c r="OUY39" s="33"/>
      <c r="OUZ39" s="20"/>
      <c r="OVA39" s="20"/>
      <c r="OVB39" s="36"/>
      <c r="OVC39" s="37"/>
      <c r="OVD39" s="37"/>
      <c r="OVE39" s="37"/>
      <c r="OVF39" s="37"/>
      <c r="OVG39" s="37"/>
      <c r="OVH39" s="37"/>
      <c r="OVI39" s="37"/>
      <c r="OVJ39" s="37"/>
      <c r="OVK39" s="37"/>
      <c r="OVL39" s="37"/>
      <c r="OVM39" s="37"/>
      <c r="OVN39" s="37"/>
      <c r="OVO39" s="37"/>
      <c r="OVP39" s="37"/>
      <c r="OVQ39" s="37"/>
      <c r="OVR39" s="37"/>
      <c r="OVS39" s="37"/>
      <c r="OVT39" s="37"/>
      <c r="OVU39" s="33"/>
      <c r="OVV39" s="20"/>
      <c r="OVW39" s="20"/>
      <c r="OVX39" s="36"/>
      <c r="OVY39" s="37"/>
      <c r="OVZ39" s="37"/>
      <c r="OWA39" s="37"/>
      <c r="OWB39" s="37"/>
      <c r="OWC39" s="37"/>
      <c r="OWD39" s="37"/>
      <c r="OWE39" s="37"/>
      <c r="OWF39" s="37"/>
      <c r="OWG39" s="37"/>
      <c r="OWH39" s="37"/>
      <c r="OWI39" s="37"/>
      <c r="OWJ39" s="37"/>
      <c r="OWK39" s="37"/>
      <c r="OWL39" s="37"/>
      <c r="OWM39" s="37"/>
      <c r="OWN39" s="37"/>
      <c r="OWO39" s="37"/>
      <c r="OWP39" s="37"/>
      <c r="OWQ39" s="33"/>
      <c r="OWR39" s="20"/>
      <c r="OWS39" s="20"/>
      <c r="OWT39" s="36"/>
      <c r="OWU39" s="37"/>
      <c r="OWV39" s="37"/>
      <c r="OWW39" s="37"/>
      <c r="OWX39" s="37"/>
      <c r="OWY39" s="37"/>
      <c r="OWZ39" s="37"/>
      <c r="OXA39" s="37"/>
      <c r="OXB39" s="37"/>
      <c r="OXC39" s="37"/>
      <c r="OXD39" s="37"/>
      <c r="OXE39" s="37"/>
      <c r="OXF39" s="37"/>
      <c r="OXG39" s="37"/>
      <c r="OXH39" s="37"/>
      <c r="OXI39" s="37"/>
      <c r="OXJ39" s="37"/>
      <c r="OXK39" s="37"/>
      <c r="OXL39" s="37"/>
      <c r="OXM39" s="33"/>
      <c r="OXN39" s="20"/>
      <c r="OXO39" s="20"/>
      <c r="OXP39" s="36"/>
      <c r="OXQ39" s="37"/>
      <c r="OXR39" s="37"/>
      <c r="OXS39" s="37"/>
      <c r="OXT39" s="37"/>
      <c r="OXU39" s="37"/>
      <c r="OXV39" s="37"/>
      <c r="OXW39" s="37"/>
      <c r="OXX39" s="37"/>
      <c r="OXY39" s="37"/>
      <c r="OXZ39" s="37"/>
      <c r="OYA39" s="37"/>
      <c r="OYB39" s="37"/>
      <c r="OYC39" s="37"/>
      <c r="OYD39" s="37"/>
      <c r="OYE39" s="37"/>
      <c r="OYF39" s="37"/>
      <c r="OYG39" s="37"/>
      <c r="OYH39" s="37"/>
      <c r="OYI39" s="33"/>
      <c r="OYJ39" s="20"/>
      <c r="OYK39" s="20"/>
      <c r="OYL39" s="36"/>
      <c r="OYM39" s="37"/>
      <c r="OYN39" s="37"/>
      <c r="OYO39" s="37"/>
      <c r="OYP39" s="37"/>
      <c r="OYQ39" s="37"/>
      <c r="OYR39" s="37"/>
      <c r="OYS39" s="37"/>
      <c r="OYT39" s="37"/>
      <c r="OYU39" s="37"/>
      <c r="OYV39" s="37"/>
      <c r="OYW39" s="37"/>
      <c r="OYX39" s="37"/>
      <c r="OYY39" s="37"/>
      <c r="OYZ39" s="37"/>
      <c r="OZA39" s="37"/>
      <c r="OZB39" s="37"/>
      <c r="OZC39" s="37"/>
      <c r="OZD39" s="37"/>
      <c r="OZE39" s="33"/>
      <c r="OZF39" s="20"/>
      <c r="OZG39" s="20"/>
      <c r="OZH39" s="36"/>
      <c r="OZI39" s="37"/>
      <c r="OZJ39" s="37"/>
      <c r="OZK39" s="37"/>
      <c r="OZL39" s="37"/>
      <c r="OZM39" s="37"/>
      <c r="OZN39" s="37"/>
      <c r="OZO39" s="37"/>
      <c r="OZP39" s="37"/>
      <c r="OZQ39" s="37"/>
      <c r="OZR39" s="37"/>
      <c r="OZS39" s="37"/>
      <c r="OZT39" s="37"/>
      <c r="OZU39" s="37"/>
      <c r="OZV39" s="37"/>
      <c r="OZW39" s="37"/>
      <c r="OZX39" s="37"/>
      <c r="OZY39" s="37"/>
      <c r="OZZ39" s="37"/>
      <c r="PAA39" s="33"/>
      <c r="PAB39" s="20"/>
      <c r="PAC39" s="20"/>
      <c r="PAD39" s="36"/>
      <c r="PAE39" s="37"/>
      <c r="PAF39" s="37"/>
      <c r="PAG39" s="37"/>
      <c r="PAH39" s="37"/>
      <c r="PAI39" s="37"/>
      <c r="PAJ39" s="37"/>
      <c r="PAK39" s="37"/>
      <c r="PAL39" s="37"/>
      <c r="PAM39" s="37"/>
      <c r="PAN39" s="37"/>
      <c r="PAO39" s="37"/>
      <c r="PAP39" s="37"/>
      <c r="PAQ39" s="37"/>
      <c r="PAR39" s="37"/>
      <c r="PAS39" s="37"/>
      <c r="PAT39" s="37"/>
      <c r="PAU39" s="37"/>
      <c r="PAV39" s="37"/>
      <c r="PAW39" s="33"/>
      <c r="PAX39" s="20"/>
      <c r="PAY39" s="20"/>
      <c r="PAZ39" s="36"/>
      <c r="PBA39" s="37"/>
      <c r="PBB39" s="37"/>
      <c r="PBC39" s="37"/>
      <c r="PBD39" s="37"/>
      <c r="PBE39" s="37"/>
      <c r="PBF39" s="37"/>
      <c r="PBG39" s="37"/>
      <c r="PBH39" s="37"/>
      <c r="PBI39" s="37"/>
      <c r="PBJ39" s="37"/>
      <c r="PBK39" s="37"/>
      <c r="PBL39" s="37"/>
      <c r="PBM39" s="37"/>
      <c r="PBN39" s="37"/>
      <c r="PBO39" s="37"/>
      <c r="PBP39" s="37"/>
      <c r="PBQ39" s="37"/>
      <c r="PBR39" s="37"/>
      <c r="PBS39" s="33"/>
      <c r="PBT39" s="20"/>
      <c r="PBU39" s="20"/>
      <c r="PBV39" s="36"/>
      <c r="PBW39" s="37"/>
      <c r="PBX39" s="37"/>
      <c r="PBY39" s="37"/>
      <c r="PBZ39" s="37"/>
      <c r="PCA39" s="37"/>
      <c r="PCB39" s="37"/>
      <c r="PCC39" s="37"/>
      <c r="PCD39" s="37"/>
      <c r="PCE39" s="37"/>
      <c r="PCF39" s="37"/>
      <c r="PCG39" s="37"/>
      <c r="PCH39" s="37"/>
      <c r="PCI39" s="37"/>
      <c r="PCJ39" s="37"/>
      <c r="PCK39" s="37"/>
      <c r="PCL39" s="37"/>
      <c r="PCM39" s="37"/>
      <c r="PCN39" s="37"/>
      <c r="PCO39" s="33"/>
      <c r="PCP39" s="20"/>
      <c r="PCQ39" s="20"/>
      <c r="PCR39" s="36"/>
      <c r="PCS39" s="37"/>
      <c r="PCT39" s="37"/>
      <c r="PCU39" s="37"/>
      <c r="PCV39" s="37"/>
      <c r="PCW39" s="37"/>
      <c r="PCX39" s="37"/>
      <c r="PCY39" s="37"/>
      <c r="PCZ39" s="37"/>
      <c r="PDA39" s="37"/>
      <c r="PDB39" s="37"/>
      <c r="PDC39" s="37"/>
      <c r="PDD39" s="37"/>
      <c r="PDE39" s="37"/>
      <c r="PDF39" s="37"/>
      <c r="PDG39" s="37"/>
      <c r="PDH39" s="37"/>
      <c r="PDI39" s="37"/>
      <c r="PDJ39" s="37"/>
      <c r="PDK39" s="33"/>
      <c r="PDL39" s="20"/>
      <c r="PDM39" s="20"/>
      <c r="PDN39" s="36"/>
      <c r="PDO39" s="37"/>
      <c r="PDP39" s="37"/>
      <c r="PDQ39" s="37"/>
      <c r="PDR39" s="37"/>
      <c r="PDS39" s="37"/>
      <c r="PDT39" s="37"/>
      <c r="PDU39" s="37"/>
      <c r="PDV39" s="37"/>
      <c r="PDW39" s="37"/>
      <c r="PDX39" s="37"/>
      <c r="PDY39" s="37"/>
      <c r="PDZ39" s="37"/>
      <c r="PEA39" s="37"/>
      <c r="PEB39" s="37"/>
      <c r="PEC39" s="37"/>
      <c r="PED39" s="37"/>
      <c r="PEE39" s="37"/>
      <c r="PEF39" s="37"/>
      <c r="PEG39" s="33"/>
      <c r="PEH39" s="20"/>
      <c r="PEI39" s="20"/>
      <c r="PEJ39" s="36"/>
      <c r="PEK39" s="37"/>
      <c r="PEL39" s="37"/>
      <c r="PEM39" s="37"/>
      <c r="PEN39" s="37"/>
      <c r="PEO39" s="37"/>
      <c r="PEP39" s="37"/>
      <c r="PEQ39" s="37"/>
      <c r="PER39" s="37"/>
      <c r="PES39" s="37"/>
      <c r="PET39" s="37"/>
      <c r="PEU39" s="37"/>
      <c r="PEV39" s="37"/>
      <c r="PEW39" s="37"/>
      <c r="PEX39" s="37"/>
      <c r="PEY39" s="37"/>
      <c r="PEZ39" s="37"/>
      <c r="PFA39" s="37"/>
      <c r="PFB39" s="37"/>
      <c r="PFC39" s="33"/>
      <c r="PFD39" s="20"/>
      <c r="PFE39" s="20"/>
      <c r="PFF39" s="36"/>
      <c r="PFG39" s="37"/>
      <c r="PFH39" s="37"/>
      <c r="PFI39" s="37"/>
      <c r="PFJ39" s="37"/>
      <c r="PFK39" s="37"/>
      <c r="PFL39" s="37"/>
      <c r="PFM39" s="37"/>
      <c r="PFN39" s="37"/>
      <c r="PFO39" s="37"/>
      <c r="PFP39" s="37"/>
      <c r="PFQ39" s="37"/>
      <c r="PFR39" s="37"/>
      <c r="PFS39" s="37"/>
      <c r="PFT39" s="37"/>
      <c r="PFU39" s="37"/>
      <c r="PFV39" s="37"/>
      <c r="PFW39" s="37"/>
      <c r="PFX39" s="37"/>
      <c r="PFY39" s="33"/>
      <c r="PFZ39" s="20"/>
      <c r="PGA39" s="20"/>
      <c r="PGB39" s="36"/>
      <c r="PGC39" s="37"/>
      <c r="PGD39" s="37"/>
      <c r="PGE39" s="37"/>
      <c r="PGF39" s="37"/>
      <c r="PGG39" s="37"/>
      <c r="PGH39" s="37"/>
      <c r="PGI39" s="37"/>
      <c r="PGJ39" s="37"/>
      <c r="PGK39" s="37"/>
      <c r="PGL39" s="37"/>
      <c r="PGM39" s="37"/>
      <c r="PGN39" s="37"/>
      <c r="PGO39" s="37"/>
      <c r="PGP39" s="37"/>
      <c r="PGQ39" s="37"/>
      <c r="PGR39" s="37"/>
      <c r="PGS39" s="37"/>
      <c r="PGT39" s="37"/>
      <c r="PGU39" s="33"/>
      <c r="PGV39" s="20"/>
      <c r="PGW39" s="20"/>
      <c r="PGX39" s="36"/>
      <c r="PGY39" s="37"/>
      <c r="PGZ39" s="37"/>
      <c r="PHA39" s="37"/>
      <c r="PHB39" s="37"/>
      <c r="PHC39" s="37"/>
      <c r="PHD39" s="37"/>
      <c r="PHE39" s="37"/>
      <c r="PHF39" s="37"/>
      <c r="PHG39" s="37"/>
      <c r="PHH39" s="37"/>
      <c r="PHI39" s="37"/>
      <c r="PHJ39" s="37"/>
      <c r="PHK39" s="37"/>
      <c r="PHL39" s="37"/>
      <c r="PHM39" s="37"/>
      <c r="PHN39" s="37"/>
      <c r="PHO39" s="37"/>
      <c r="PHP39" s="37"/>
      <c r="PHQ39" s="33"/>
      <c r="PHR39" s="20"/>
      <c r="PHS39" s="20"/>
      <c r="PHT39" s="36"/>
      <c r="PHU39" s="37"/>
      <c r="PHV39" s="37"/>
      <c r="PHW39" s="37"/>
      <c r="PHX39" s="37"/>
      <c r="PHY39" s="37"/>
      <c r="PHZ39" s="37"/>
      <c r="PIA39" s="37"/>
      <c r="PIB39" s="37"/>
      <c r="PIC39" s="37"/>
      <c r="PID39" s="37"/>
      <c r="PIE39" s="37"/>
      <c r="PIF39" s="37"/>
      <c r="PIG39" s="37"/>
      <c r="PIH39" s="37"/>
      <c r="PII39" s="37"/>
      <c r="PIJ39" s="37"/>
      <c r="PIK39" s="37"/>
      <c r="PIL39" s="37"/>
      <c r="PIM39" s="33"/>
      <c r="PIN39" s="20"/>
      <c r="PIO39" s="20"/>
      <c r="PIP39" s="36"/>
      <c r="PIQ39" s="37"/>
      <c r="PIR39" s="37"/>
      <c r="PIS39" s="37"/>
      <c r="PIT39" s="37"/>
      <c r="PIU39" s="37"/>
      <c r="PIV39" s="37"/>
      <c r="PIW39" s="37"/>
      <c r="PIX39" s="37"/>
      <c r="PIY39" s="37"/>
      <c r="PIZ39" s="37"/>
      <c r="PJA39" s="37"/>
      <c r="PJB39" s="37"/>
      <c r="PJC39" s="37"/>
      <c r="PJD39" s="37"/>
      <c r="PJE39" s="37"/>
      <c r="PJF39" s="37"/>
      <c r="PJG39" s="37"/>
      <c r="PJH39" s="37"/>
      <c r="PJI39" s="33"/>
      <c r="PJJ39" s="20"/>
      <c r="PJK39" s="20"/>
      <c r="PJL39" s="36"/>
      <c r="PJM39" s="37"/>
      <c r="PJN39" s="37"/>
      <c r="PJO39" s="37"/>
      <c r="PJP39" s="37"/>
      <c r="PJQ39" s="37"/>
      <c r="PJR39" s="37"/>
      <c r="PJS39" s="37"/>
      <c r="PJT39" s="37"/>
      <c r="PJU39" s="37"/>
      <c r="PJV39" s="37"/>
      <c r="PJW39" s="37"/>
      <c r="PJX39" s="37"/>
      <c r="PJY39" s="37"/>
      <c r="PJZ39" s="37"/>
      <c r="PKA39" s="37"/>
      <c r="PKB39" s="37"/>
      <c r="PKC39" s="37"/>
      <c r="PKD39" s="37"/>
      <c r="PKE39" s="33"/>
      <c r="PKF39" s="20"/>
      <c r="PKG39" s="20"/>
      <c r="PKH39" s="36"/>
      <c r="PKI39" s="37"/>
      <c r="PKJ39" s="37"/>
      <c r="PKK39" s="37"/>
      <c r="PKL39" s="37"/>
      <c r="PKM39" s="37"/>
      <c r="PKN39" s="37"/>
      <c r="PKO39" s="37"/>
      <c r="PKP39" s="37"/>
      <c r="PKQ39" s="37"/>
      <c r="PKR39" s="37"/>
      <c r="PKS39" s="37"/>
      <c r="PKT39" s="37"/>
      <c r="PKU39" s="37"/>
      <c r="PKV39" s="37"/>
      <c r="PKW39" s="37"/>
      <c r="PKX39" s="37"/>
      <c r="PKY39" s="37"/>
      <c r="PKZ39" s="37"/>
      <c r="PLA39" s="33"/>
      <c r="PLB39" s="20"/>
      <c r="PLC39" s="20"/>
      <c r="PLD39" s="36"/>
      <c r="PLE39" s="37"/>
      <c r="PLF39" s="37"/>
      <c r="PLG39" s="37"/>
      <c r="PLH39" s="37"/>
      <c r="PLI39" s="37"/>
      <c r="PLJ39" s="37"/>
      <c r="PLK39" s="37"/>
      <c r="PLL39" s="37"/>
      <c r="PLM39" s="37"/>
      <c r="PLN39" s="37"/>
      <c r="PLO39" s="37"/>
      <c r="PLP39" s="37"/>
      <c r="PLQ39" s="37"/>
      <c r="PLR39" s="37"/>
      <c r="PLS39" s="37"/>
      <c r="PLT39" s="37"/>
      <c r="PLU39" s="37"/>
      <c r="PLV39" s="37"/>
      <c r="PLW39" s="33"/>
      <c r="PLX39" s="20"/>
      <c r="PLY39" s="20"/>
      <c r="PLZ39" s="36"/>
      <c r="PMA39" s="37"/>
      <c r="PMB39" s="37"/>
      <c r="PMC39" s="37"/>
      <c r="PMD39" s="37"/>
      <c r="PME39" s="37"/>
      <c r="PMF39" s="37"/>
      <c r="PMG39" s="37"/>
      <c r="PMH39" s="37"/>
      <c r="PMI39" s="37"/>
      <c r="PMJ39" s="37"/>
      <c r="PMK39" s="37"/>
      <c r="PML39" s="37"/>
      <c r="PMM39" s="37"/>
      <c r="PMN39" s="37"/>
      <c r="PMO39" s="37"/>
      <c r="PMP39" s="37"/>
      <c r="PMQ39" s="37"/>
      <c r="PMR39" s="37"/>
      <c r="PMS39" s="33"/>
      <c r="PMT39" s="20"/>
      <c r="PMU39" s="20"/>
      <c r="PMV39" s="36"/>
      <c r="PMW39" s="37"/>
      <c r="PMX39" s="37"/>
      <c r="PMY39" s="37"/>
      <c r="PMZ39" s="37"/>
      <c r="PNA39" s="37"/>
      <c r="PNB39" s="37"/>
      <c r="PNC39" s="37"/>
      <c r="PND39" s="37"/>
      <c r="PNE39" s="37"/>
      <c r="PNF39" s="37"/>
      <c r="PNG39" s="37"/>
      <c r="PNH39" s="37"/>
      <c r="PNI39" s="37"/>
      <c r="PNJ39" s="37"/>
      <c r="PNK39" s="37"/>
      <c r="PNL39" s="37"/>
      <c r="PNM39" s="37"/>
      <c r="PNN39" s="37"/>
      <c r="PNO39" s="33"/>
      <c r="PNP39" s="20"/>
      <c r="PNQ39" s="20"/>
      <c r="PNR39" s="36"/>
      <c r="PNS39" s="37"/>
      <c r="PNT39" s="37"/>
      <c r="PNU39" s="37"/>
      <c r="PNV39" s="37"/>
      <c r="PNW39" s="37"/>
      <c r="PNX39" s="37"/>
      <c r="PNY39" s="37"/>
      <c r="PNZ39" s="37"/>
      <c r="POA39" s="37"/>
      <c r="POB39" s="37"/>
      <c r="POC39" s="37"/>
      <c r="POD39" s="37"/>
      <c r="POE39" s="37"/>
      <c r="POF39" s="37"/>
      <c r="POG39" s="37"/>
      <c r="POH39" s="37"/>
      <c r="POI39" s="37"/>
      <c r="POJ39" s="37"/>
      <c r="POK39" s="33"/>
      <c r="POL39" s="20"/>
      <c r="POM39" s="20"/>
      <c r="PON39" s="36"/>
      <c r="POO39" s="37"/>
      <c r="POP39" s="37"/>
      <c r="POQ39" s="37"/>
      <c r="POR39" s="37"/>
      <c r="POS39" s="37"/>
      <c r="POT39" s="37"/>
      <c r="POU39" s="37"/>
      <c r="POV39" s="37"/>
      <c r="POW39" s="37"/>
      <c r="POX39" s="37"/>
      <c r="POY39" s="37"/>
      <c r="POZ39" s="37"/>
      <c r="PPA39" s="37"/>
      <c r="PPB39" s="37"/>
      <c r="PPC39" s="37"/>
      <c r="PPD39" s="37"/>
      <c r="PPE39" s="37"/>
      <c r="PPF39" s="37"/>
      <c r="PPG39" s="33"/>
      <c r="PPH39" s="20"/>
      <c r="PPI39" s="20"/>
      <c r="PPJ39" s="36"/>
      <c r="PPK39" s="37"/>
      <c r="PPL39" s="37"/>
      <c r="PPM39" s="37"/>
      <c r="PPN39" s="37"/>
      <c r="PPO39" s="37"/>
      <c r="PPP39" s="37"/>
      <c r="PPQ39" s="37"/>
      <c r="PPR39" s="37"/>
      <c r="PPS39" s="37"/>
      <c r="PPT39" s="37"/>
      <c r="PPU39" s="37"/>
      <c r="PPV39" s="37"/>
      <c r="PPW39" s="37"/>
      <c r="PPX39" s="37"/>
      <c r="PPY39" s="37"/>
      <c r="PPZ39" s="37"/>
      <c r="PQA39" s="37"/>
      <c r="PQB39" s="37"/>
      <c r="PQC39" s="33"/>
      <c r="PQD39" s="20"/>
      <c r="PQE39" s="20"/>
      <c r="PQF39" s="36"/>
      <c r="PQG39" s="37"/>
      <c r="PQH39" s="37"/>
      <c r="PQI39" s="37"/>
      <c r="PQJ39" s="37"/>
      <c r="PQK39" s="37"/>
      <c r="PQL39" s="37"/>
      <c r="PQM39" s="37"/>
      <c r="PQN39" s="37"/>
      <c r="PQO39" s="37"/>
      <c r="PQP39" s="37"/>
      <c r="PQQ39" s="37"/>
      <c r="PQR39" s="37"/>
      <c r="PQS39" s="37"/>
      <c r="PQT39" s="37"/>
      <c r="PQU39" s="37"/>
      <c r="PQV39" s="37"/>
      <c r="PQW39" s="37"/>
      <c r="PQX39" s="37"/>
      <c r="PQY39" s="33"/>
      <c r="PQZ39" s="20"/>
      <c r="PRA39" s="20"/>
      <c r="PRB39" s="36"/>
      <c r="PRC39" s="37"/>
      <c r="PRD39" s="37"/>
      <c r="PRE39" s="37"/>
      <c r="PRF39" s="37"/>
      <c r="PRG39" s="37"/>
      <c r="PRH39" s="37"/>
      <c r="PRI39" s="37"/>
      <c r="PRJ39" s="37"/>
      <c r="PRK39" s="37"/>
      <c r="PRL39" s="37"/>
      <c r="PRM39" s="37"/>
      <c r="PRN39" s="37"/>
      <c r="PRO39" s="37"/>
      <c r="PRP39" s="37"/>
      <c r="PRQ39" s="37"/>
      <c r="PRR39" s="37"/>
      <c r="PRS39" s="37"/>
      <c r="PRT39" s="37"/>
      <c r="PRU39" s="33"/>
      <c r="PRV39" s="20"/>
      <c r="PRW39" s="20"/>
      <c r="PRX39" s="36"/>
      <c r="PRY39" s="37"/>
      <c r="PRZ39" s="37"/>
      <c r="PSA39" s="37"/>
      <c r="PSB39" s="37"/>
      <c r="PSC39" s="37"/>
      <c r="PSD39" s="37"/>
      <c r="PSE39" s="37"/>
      <c r="PSF39" s="37"/>
      <c r="PSG39" s="37"/>
      <c r="PSH39" s="37"/>
      <c r="PSI39" s="37"/>
      <c r="PSJ39" s="37"/>
      <c r="PSK39" s="37"/>
      <c r="PSL39" s="37"/>
      <c r="PSM39" s="37"/>
      <c r="PSN39" s="37"/>
      <c r="PSO39" s="37"/>
      <c r="PSP39" s="37"/>
      <c r="PSQ39" s="33"/>
      <c r="PSR39" s="20"/>
      <c r="PSS39" s="20"/>
      <c r="PST39" s="36"/>
      <c r="PSU39" s="37"/>
      <c r="PSV39" s="37"/>
      <c r="PSW39" s="37"/>
      <c r="PSX39" s="37"/>
      <c r="PSY39" s="37"/>
      <c r="PSZ39" s="37"/>
      <c r="PTA39" s="37"/>
      <c r="PTB39" s="37"/>
      <c r="PTC39" s="37"/>
      <c r="PTD39" s="37"/>
      <c r="PTE39" s="37"/>
      <c r="PTF39" s="37"/>
      <c r="PTG39" s="37"/>
      <c r="PTH39" s="37"/>
      <c r="PTI39" s="37"/>
      <c r="PTJ39" s="37"/>
      <c r="PTK39" s="37"/>
      <c r="PTL39" s="37"/>
      <c r="PTM39" s="33"/>
      <c r="PTN39" s="20"/>
      <c r="PTO39" s="20"/>
      <c r="PTP39" s="36"/>
      <c r="PTQ39" s="37"/>
      <c r="PTR39" s="37"/>
      <c r="PTS39" s="37"/>
      <c r="PTT39" s="37"/>
      <c r="PTU39" s="37"/>
      <c r="PTV39" s="37"/>
      <c r="PTW39" s="37"/>
      <c r="PTX39" s="37"/>
      <c r="PTY39" s="37"/>
      <c r="PTZ39" s="37"/>
      <c r="PUA39" s="37"/>
      <c r="PUB39" s="37"/>
      <c r="PUC39" s="37"/>
      <c r="PUD39" s="37"/>
      <c r="PUE39" s="37"/>
      <c r="PUF39" s="37"/>
      <c r="PUG39" s="37"/>
      <c r="PUH39" s="37"/>
      <c r="PUI39" s="33"/>
      <c r="PUJ39" s="20"/>
      <c r="PUK39" s="20"/>
      <c r="PUL39" s="36"/>
      <c r="PUM39" s="37"/>
      <c r="PUN39" s="37"/>
      <c r="PUO39" s="37"/>
      <c r="PUP39" s="37"/>
      <c r="PUQ39" s="37"/>
      <c r="PUR39" s="37"/>
      <c r="PUS39" s="37"/>
      <c r="PUT39" s="37"/>
      <c r="PUU39" s="37"/>
      <c r="PUV39" s="37"/>
      <c r="PUW39" s="37"/>
      <c r="PUX39" s="37"/>
      <c r="PUY39" s="37"/>
      <c r="PUZ39" s="37"/>
      <c r="PVA39" s="37"/>
      <c r="PVB39" s="37"/>
      <c r="PVC39" s="37"/>
      <c r="PVD39" s="37"/>
      <c r="PVE39" s="33"/>
      <c r="PVF39" s="20"/>
      <c r="PVG39" s="20"/>
      <c r="PVH39" s="36"/>
      <c r="PVI39" s="37"/>
      <c r="PVJ39" s="37"/>
      <c r="PVK39" s="37"/>
      <c r="PVL39" s="37"/>
      <c r="PVM39" s="37"/>
      <c r="PVN39" s="37"/>
      <c r="PVO39" s="37"/>
      <c r="PVP39" s="37"/>
      <c r="PVQ39" s="37"/>
      <c r="PVR39" s="37"/>
      <c r="PVS39" s="37"/>
      <c r="PVT39" s="37"/>
      <c r="PVU39" s="37"/>
      <c r="PVV39" s="37"/>
      <c r="PVW39" s="37"/>
      <c r="PVX39" s="37"/>
      <c r="PVY39" s="37"/>
      <c r="PVZ39" s="37"/>
      <c r="PWA39" s="33"/>
      <c r="PWB39" s="20"/>
      <c r="PWC39" s="20"/>
      <c r="PWD39" s="36"/>
      <c r="PWE39" s="37"/>
      <c r="PWF39" s="37"/>
      <c r="PWG39" s="37"/>
      <c r="PWH39" s="37"/>
      <c r="PWI39" s="37"/>
      <c r="PWJ39" s="37"/>
      <c r="PWK39" s="37"/>
      <c r="PWL39" s="37"/>
      <c r="PWM39" s="37"/>
      <c r="PWN39" s="37"/>
      <c r="PWO39" s="37"/>
      <c r="PWP39" s="37"/>
      <c r="PWQ39" s="37"/>
      <c r="PWR39" s="37"/>
      <c r="PWS39" s="37"/>
      <c r="PWT39" s="37"/>
      <c r="PWU39" s="37"/>
      <c r="PWV39" s="37"/>
      <c r="PWW39" s="33"/>
      <c r="PWX39" s="20"/>
      <c r="PWY39" s="20"/>
      <c r="PWZ39" s="36"/>
      <c r="PXA39" s="37"/>
      <c r="PXB39" s="37"/>
      <c r="PXC39" s="37"/>
      <c r="PXD39" s="37"/>
      <c r="PXE39" s="37"/>
      <c r="PXF39" s="37"/>
      <c r="PXG39" s="37"/>
      <c r="PXH39" s="37"/>
      <c r="PXI39" s="37"/>
      <c r="PXJ39" s="37"/>
      <c r="PXK39" s="37"/>
      <c r="PXL39" s="37"/>
      <c r="PXM39" s="37"/>
      <c r="PXN39" s="37"/>
      <c r="PXO39" s="37"/>
      <c r="PXP39" s="37"/>
      <c r="PXQ39" s="37"/>
      <c r="PXR39" s="37"/>
      <c r="PXS39" s="33"/>
      <c r="PXT39" s="20"/>
      <c r="PXU39" s="20"/>
      <c r="PXV39" s="36"/>
      <c r="PXW39" s="37"/>
      <c r="PXX39" s="37"/>
      <c r="PXY39" s="37"/>
      <c r="PXZ39" s="37"/>
      <c r="PYA39" s="37"/>
      <c r="PYB39" s="37"/>
      <c r="PYC39" s="37"/>
      <c r="PYD39" s="37"/>
      <c r="PYE39" s="37"/>
      <c r="PYF39" s="37"/>
      <c r="PYG39" s="37"/>
      <c r="PYH39" s="37"/>
      <c r="PYI39" s="37"/>
      <c r="PYJ39" s="37"/>
      <c r="PYK39" s="37"/>
      <c r="PYL39" s="37"/>
      <c r="PYM39" s="37"/>
      <c r="PYN39" s="37"/>
      <c r="PYO39" s="33"/>
      <c r="PYP39" s="20"/>
      <c r="PYQ39" s="20"/>
      <c r="PYR39" s="36"/>
      <c r="PYS39" s="37"/>
      <c r="PYT39" s="37"/>
      <c r="PYU39" s="37"/>
      <c r="PYV39" s="37"/>
      <c r="PYW39" s="37"/>
      <c r="PYX39" s="37"/>
      <c r="PYY39" s="37"/>
      <c r="PYZ39" s="37"/>
      <c r="PZA39" s="37"/>
      <c r="PZB39" s="37"/>
      <c r="PZC39" s="37"/>
      <c r="PZD39" s="37"/>
      <c r="PZE39" s="37"/>
      <c r="PZF39" s="37"/>
      <c r="PZG39" s="37"/>
      <c r="PZH39" s="37"/>
      <c r="PZI39" s="37"/>
      <c r="PZJ39" s="37"/>
      <c r="PZK39" s="33"/>
      <c r="PZL39" s="20"/>
      <c r="PZM39" s="20"/>
      <c r="PZN39" s="36"/>
      <c r="PZO39" s="37"/>
      <c r="PZP39" s="37"/>
      <c r="PZQ39" s="37"/>
      <c r="PZR39" s="37"/>
      <c r="PZS39" s="37"/>
      <c r="PZT39" s="37"/>
      <c r="PZU39" s="37"/>
      <c r="PZV39" s="37"/>
      <c r="PZW39" s="37"/>
      <c r="PZX39" s="37"/>
      <c r="PZY39" s="37"/>
      <c r="PZZ39" s="37"/>
      <c r="QAA39" s="37"/>
      <c r="QAB39" s="37"/>
      <c r="QAC39" s="37"/>
      <c r="QAD39" s="37"/>
      <c r="QAE39" s="37"/>
      <c r="QAF39" s="37"/>
      <c r="QAG39" s="33"/>
      <c r="QAH39" s="20"/>
      <c r="QAI39" s="20"/>
      <c r="QAJ39" s="36"/>
      <c r="QAK39" s="37"/>
      <c r="QAL39" s="37"/>
      <c r="QAM39" s="37"/>
      <c r="QAN39" s="37"/>
      <c r="QAO39" s="37"/>
      <c r="QAP39" s="37"/>
      <c r="QAQ39" s="37"/>
      <c r="QAR39" s="37"/>
      <c r="QAS39" s="37"/>
      <c r="QAT39" s="37"/>
      <c r="QAU39" s="37"/>
      <c r="QAV39" s="37"/>
      <c r="QAW39" s="37"/>
      <c r="QAX39" s="37"/>
      <c r="QAY39" s="37"/>
      <c r="QAZ39" s="37"/>
      <c r="QBA39" s="37"/>
      <c r="QBB39" s="37"/>
      <c r="QBC39" s="33"/>
      <c r="QBD39" s="20"/>
      <c r="QBE39" s="20"/>
      <c r="QBF39" s="36"/>
      <c r="QBG39" s="37"/>
      <c r="QBH39" s="37"/>
      <c r="QBI39" s="37"/>
      <c r="QBJ39" s="37"/>
      <c r="QBK39" s="37"/>
      <c r="QBL39" s="37"/>
      <c r="QBM39" s="37"/>
      <c r="QBN39" s="37"/>
      <c r="QBO39" s="37"/>
      <c r="QBP39" s="37"/>
      <c r="QBQ39" s="37"/>
      <c r="QBR39" s="37"/>
      <c r="QBS39" s="37"/>
      <c r="QBT39" s="37"/>
      <c r="QBU39" s="37"/>
      <c r="QBV39" s="37"/>
      <c r="QBW39" s="37"/>
      <c r="QBX39" s="37"/>
      <c r="QBY39" s="33"/>
      <c r="QBZ39" s="20"/>
      <c r="QCA39" s="20"/>
      <c r="QCB39" s="36"/>
      <c r="QCC39" s="37"/>
      <c r="QCD39" s="37"/>
      <c r="QCE39" s="37"/>
      <c r="QCF39" s="37"/>
      <c r="QCG39" s="37"/>
      <c r="QCH39" s="37"/>
      <c r="QCI39" s="37"/>
      <c r="QCJ39" s="37"/>
      <c r="QCK39" s="37"/>
      <c r="QCL39" s="37"/>
      <c r="QCM39" s="37"/>
      <c r="QCN39" s="37"/>
      <c r="QCO39" s="37"/>
      <c r="QCP39" s="37"/>
      <c r="QCQ39" s="37"/>
      <c r="QCR39" s="37"/>
      <c r="QCS39" s="37"/>
      <c r="QCT39" s="37"/>
      <c r="QCU39" s="33"/>
      <c r="QCV39" s="20"/>
      <c r="QCW39" s="20"/>
      <c r="QCX39" s="36"/>
      <c r="QCY39" s="37"/>
      <c r="QCZ39" s="37"/>
      <c r="QDA39" s="37"/>
      <c r="QDB39" s="37"/>
      <c r="QDC39" s="37"/>
      <c r="QDD39" s="37"/>
      <c r="QDE39" s="37"/>
      <c r="QDF39" s="37"/>
      <c r="QDG39" s="37"/>
      <c r="QDH39" s="37"/>
      <c r="QDI39" s="37"/>
      <c r="QDJ39" s="37"/>
      <c r="QDK39" s="37"/>
      <c r="QDL39" s="37"/>
      <c r="QDM39" s="37"/>
      <c r="QDN39" s="37"/>
      <c r="QDO39" s="37"/>
      <c r="QDP39" s="37"/>
      <c r="QDQ39" s="33"/>
      <c r="QDR39" s="20"/>
      <c r="QDS39" s="20"/>
      <c r="QDT39" s="36"/>
      <c r="QDU39" s="37"/>
      <c r="QDV39" s="37"/>
      <c r="QDW39" s="37"/>
      <c r="QDX39" s="37"/>
      <c r="QDY39" s="37"/>
      <c r="QDZ39" s="37"/>
      <c r="QEA39" s="37"/>
      <c r="QEB39" s="37"/>
      <c r="QEC39" s="37"/>
      <c r="QED39" s="37"/>
      <c r="QEE39" s="37"/>
      <c r="QEF39" s="37"/>
      <c r="QEG39" s="37"/>
      <c r="QEH39" s="37"/>
      <c r="QEI39" s="37"/>
      <c r="QEJ39" s="37"/>
      <c r="QEK39" s="37"/>
      <c r="QEL39" s="37"/>
      <c r="QEM39" s="33"/>
      <c r="QEN39" s="20"/>
      <c r="QEO39" s="20"/>
      <c r="QEP39" s="36"/>
      <c r="QEQ39" s="37"/>
      <c r="QER39" s="37"/>
      <c r="QES39" s="37"/>
      <c r="QET39" s="37"/>
      <c r="QEU39" s="37"/>
      <c r="QEV39" s="37"/>
      <c r="QEW39" s="37"/>
      <c r="QEX39" s="37"/>
      <c r="QEY39" s="37"/>
      <c r="QEZ39" s="37"/>
      <c r="QFA39" s="37"/>
      <c r="QFB39" s="37"/>
      <c r="QFC39" s="37"/>
      <c r="QFD39" s="37"/>
      <c r="QFE39" s="37"/>
      <c r="QFF39" s="37"/>
      <c r="QFG39" s="37"/>
      <c r="QFH39" s="37"/>
      <c r="QFI39" s="33"/>
      <c r="QFJ39" s="20"/>
      <c r="QFK39" s="20"/>
      <c r="QFL39" s="36"/>
      <c r="QFM39" s="37"/>
      <c r="QFN39" s="37"/>
      <c r="QFO39" s="37"/>
      <c r="QFP39" s="37"/>
      <c r="QFQ39" s="37"/>
      <c r="QFR39" s="37"/>
      <c r="QFS39" s="37"/>
      <c r="QFT39" s="37"/>
      <c r="QFU39" s="37"/>
      <c r="QFV39" s="37"/>
      <c r="QFW39" s="37"/>
      <c r="QFX39" s="37"/>
      <c r="QFY39" s="37"/>
      <c r="QFZ39" s="37"/>
      <c r="QGA39" s="37"/>
      <c r="QGB39" s="37"/>
      <c r="QGC39" s="37"/>
      <c r="QGD39" s="37"/>
      <c r="QGE39" s="33"/>
      <c r="QGF39" s="20"/>
      <c r="QGG39" s="20"/>
      <c r="QGH39" s="36"/>
      <c r="QGI39" s="37"/>
      <c r="QGJ39" s="37"/>
      <c r="QGK39" s="37"/>
      <c r="QGL39" s="37"/>
      <c r="QGM39" s="37"/>
      <c r="QGN39" s="37"/>
      <c r="QGO39" s="37"/>
      <c r="QGP39" s="37"/>
      <c r="QGQ39" s="37"/>
      <c r="QGR39" s="37"/>
      <c r="QGS39" s="37"/>
      <c r="QGT39" s="37"/>
      <c r="QGU39" s="37"/>
      <c r="QGV39" s="37"/>
      <c r="QGW39" s="37"/>
      <c r="QGX39" s="37"/>
      <c r="QGY39" s="37"/>
      <c r="QGZ39" s="37"/>
      <c r="QHA39" s="33"/>
      <c r="QHB39" s="20"/>
      <c r="QHC39" s="20"/>
      <c r="QHD39" s="36"/>
      <c r="QHE39" s="37"/>
      <c r="QHF39" s="37"/>
      <c r="QHG39" s="37"/>
      <c r="QHH39" s="37"/>
      <c r="QHI39" s="37"/>
      <c r="QHJ39" s="37"/>
      <c r="QHK39" s="37"/>
      <c r="QHL39" s="37"/>
      <c r="QHM39" s="37"/>
      <c r="QHN39" s="37"/>
      <c r="QHO39" s="37"/>
      <c r="QHP39" s="37"/>
      <c r="QHQ39" s="37"/>
      <c r="QHR39" s="37"/>
      <c r="QHS39" s="37"/>
      <c r="QHT39" s="37"/>
      <c r="QHU39" s="37"/>
      <c r="QHV39" s="37"/>
      <c r="QHW39" s="33"/>
      <c r="QHX39" s="20"/>
      <c r="QHY39" s="20"/>
      <c r="QHZ39" s="36"/>
      <c r="QIA39" s="37"/>
      <c r="QIB39" s="37"/>
      <c r="QIC39" s="37"/>
      <c r="QID39" s="37"/>
      <c r="QIE39" s="37"/>
      <c r="QIF39" s="37"/>
      <c r="QIG39" s="37"/>
      <c r="QIH39" s="37"/>
      <c r="QII39" s="37"/>
      <c r="QIJ39" s="37"/>
      <c r="QIK39" s="37"/>
      <c r="QIL39" s="37"/>
      <c r="QIM39" s="37"/>
      <c r="QIN39" s="37"/>
      <c r="QIO39" s="37"/>
      <c r="QIP39" s="37"/>
      <c r="QIQ39" s="37"/>
      <c r="QIR39" s="37"/>
      <c r="QIS39" s="33"/>
      <c r="QIT39" s="20"/>
      <c r="QIU39" s="20"/>
      <c r="QIV39" s="36"/>
      <c r="QIW39" s="37"/>
      <c r="QIX39" s="37"/>
      <c r="QIY39" s="37"/>
      <c r="QIZ39" s="37"/>
      <c r="QJA39" s="37"/>
      <c r="QJB39" s="37"/>
      <c r="QJC39" s="37"/>
      <c r="QJD39" s="37"/>
      <c r="QJE39" s="37"/>
      <c r="QJF39" s="37"/>
      <c r="QJG39" s="37"/>
      <c r="QJH39" s="37"/>
      <c r="QJI39" s="37"/>
      <c r="QJJ39" s="37"/>
      <c r="QJK39" s="37"/>
      <c r="QJL39" s="37"/>
      <c r="QJM39" s="37"/>
      <c r="QJN39" s="37"/>
      <c r="QJO39" s="33"/>
      <c r="QJP39" s="20"/>
      <c r="QJQ39" s="20"/>
      <c r="QJR39" s="36"/>
      <c r="QJS39" s="37"/>
      <c r="QJT39" s="37"/>
      <c r="QJU39" s="37"/>
      <c r="QJV39" s="37"/>
      <c r="QJW39" s="37"/>
      <c r="QJX39" s="37"/>
      <c r="QJY39" s="37"/>
      <c r="QJZ39" s="37"/>
      <c r="QKA39" s="37"/>
      <c r="QKB39" s="37"/>
      <c r="QKC39" s="37"/>
      <c r="QKD39" s="37"/>
      <c r="QKE39" s="37"/>
      <c r="QKF39" s="37"/>
      <c r="QKG39" s="37"/>
      <c r="QKH39" s="37"/>
      <c r="QKI39" s="37"/>
      <c r="QKJ39" s="37"/>
      <c r="QKK39" s="33"/>
      <c r="QKL39" s="20"/>
      <c r="QKM39" s="20"/>
      <c r="QKN39" s="36"/>
      <c r="QKO39" s="37"/>
      <c r="QKP39" s="37"/>
      <c r="QKQ39" s="37"/>
      <c r="QKR39" s="37"/>
      <c r="QKS39" s="37"/>
      <c r="QKT39" s="37"/>
      <c r="QKU39" s="37"/>
      <c r="QKV39" s="37"/>
      <c r="QKW39" s="37"/>
      <c r="QKX39" s="37"/>
      <c r="QKY39" s="37"/>
      <c r="QKZ39" s="37"/>
      <c r="QLA39" s="37"/>
      <c r="QLB39" s="37"/>
      <c r="QLC39" s="37"/>
      <c r="QLD39" s="37"/>
      <c r="QLE39" s="37"/>
      <c r="QLF39" s="37"/>
      <c r="QLG39" s="33"/>
      <c r="QLH39" s="20"/>
      <c r="QLI39" s="20"/>
      <c r="QLJ39" s="36"/>
      <c r="QLK39" s="37"/>
      <c r="QLL39" s="37"/>
      <c r="QLM39" s="37"/>
      <c r="QLN39" s="37"/>
      <c r="QLO39" s="37"/>
      <c r="QLP39" s="37"/>
      <c r="QLQ39" s="37"/>
      <c r="QLR39" s="37"/>
      <c r="QLS39" s="37"/>
      <c r="QLT39" s="37"/>
      <c r="QLU39" s="37"/>
      <c r="QLV39" s="37"/>
      <c r="QLW39" s="37"/>
      <c r="QLX39" s="37"/>
      <c r="QLY39" s="37"/>
      <c r="QLZ39" s="37"/>
      <c r="QMA39" s="37"/>
      <c r="QMB39" s="37"/>
      <c r="QMC39" s="33"/>
      <c r="QMD39" s="20"/>
      <c r="QME39" s="20"/>
      <c r="QMF39" s="36"/>
      <c r="QMG39" s="37"/>
      <c r="QMH39" s="37"/>
      <c r="QMI39" s="37"/>
      <c r="QMJ39" s="37"/>
      <c r="QMK39" s="37"/>
      <c r="QML39" s="37"/>
      <c r="QMM39" s="37"/>
      <c r="QMN39" s="37"/>
      <c r="QMO39" s="37"/>
      <c r="QMP39" s="37"/>
      <c r="QMQ39" s="37"/>
      <c r="QMR39" s="37"/>
      <c r="QMS39" s="37"/>
      <c r="QMT39" s="37"/>
      <c r="QMU39" s="37"/>
      <c r="QMV39" s="37"/>
      <c r="QMW39" s="37"/>
      <c r="QMX39" s="37"/>
      <c r="QMY39" s="33"/>
      <c r="QMZ39" s="20"/>
      <c r="QNA39" s="20"/>
      <c r="QNB39" s="36"/>
      <c r="QNC39" s="37"/>
      <c r="QND39" s="37"/>
      <c r="QNE39" s="37"/>
      <c r="QNF39" s="37"/>
      <c r="QNG39" s="37"/>
      <c r="QNH39" s="37"/>
      <c r="QNI39" s="37"/>
      <c r="QNJ39" s="37"/>
      <c r="QNK39" s="37"/>
      <c r="QNL39" s="37"/>
      <c r="QNM39" s="37"/>
      <c r="QNN39" s="37"/>
      <c r="QNO39" s="37"/>
      <c r="QNP39" s="37"/>
      <c r="QNQ39" s="37"/>
      <c r="QNR39" s="37"/>
      <c r="QNS39" s="37"/>
      <c r="QNT39" s="37"/>
      <c r="QNU39" s="33"/>
      <c r="QNV39" s="20"/>
      <c r="QNW39" s="20"/>
      <c r="QNX39" s="36"/>
      <c r="QNY39" s="37"/>
      <c r="QNZ39" s="37"/>
      <c r="QOA39" s="37"/>
      <c r="QOB39" s="37"/>
      <c r="QOC39" s="37"/>
      <c r="QOD39" s="37"/>
      <c r="QOE39" s="37"/>
      <c r="QOF39" s="37"/>
      <c r="QOG39" s="37"/>
      <c r="QOH39" s="37"/>
      <c r="QOI39" s="37"/>
      <c r="QOJ39" s="37"/>
      <c r="QOK39" s="37"/>
      <c r="QOL39" s="37"/>
      <c r="QOM39" s="37"/>
      <c r="QON39" s="37"/>
      <c r="QOO39" s="37"/>
      <c r="QOP39" s="37"/>
      <c r="QOQ39" s="33"/>
      <c r="QOR39" s="20"/>
      <c r="QOS39" s="20"/>
      <c r="QOT39" s="36"/>
      <c r="QOU39" s="37"/>
      <c r="QOV39" s="37"/>
      <c r="QOW39" s="37"/>
      <c r="QOX39" s="37"/>
      <c r="QOY39" s="37"/>
      <c r="QOZ39" s="37"/>
      <c r="QPA39" s="37"/>
      <c r="QPB39" s="37"/>
      <c r="QPC39" s="37"/>
      <c r="QPD39" s="37"/>
      <c r="QPE39" s="37"/>
      <c r="QPF39" s="37"/>
      <c r="QPG39" s="37"/>
      <c r="QPH39" s="37"/>
      <c r="QPI39" s="37"/>
      <c r="QPJ39" s="37"/>
      <c r="QPK39" s="37"/>
      <c r="QPL39" s="37"/>
      <c r="QPM39" s="33"/>
      <c r="QPN39" s="20"/>
      <c r="QPO39" s="20"/>
      <c r="QPP39" s="36"/>
      <c r="QPQ39" s="37"/>
      <c r="QPR39" s="37"/>
      <c r="QPS39" s="37"/>
      <c r="QPT39" s="37"/>
      <c r="QPU39" s="37"/>
      <c r="QPV39" s="37"/>
      <c r="QPW39" s="37"/>
      <c r="QPX39" s="37"/>
      <c r="QPY39" s="37"/>
      <c r="QPZ39" s="37"/>
      <c r="QQA39" s="37"/>
      <c r="QQB39" s="37"/>
      <c r="QQC39" s="37"/>
      <c r="QQD39" s="37"/>
      <c r="QQE39" s="37"/>
      <c r="QQF39" s="37"/>
      <c r="QQG39" s="37"/>
      <c r="QQH39" s="37"/>
      <c r="QQI39" s="33"/>
      <c r="QQJ39" s="20"/>
      <c r="QQK39" s="20"/>
      <c r="QQL39" s="36"/>
      <c r="QQM39" s="37"/>
      <c r="QQN39" s="37"/>
      <c r="QQO39" s="37"/>
      <c r="QQP39" s="37"/>
      <c r="QQQ39" s="37"/>
      <c r="QQR39" s="37"/>
      <c r="QQS39" s="37"/>
      <c r="QQT39" s="37"/>
      <c r="QQU39" s="37"/>
      <c r="QQV39" s="37"/>
      <c r="QQW39" s="37"/>
      <c r="QQX39" s="37"/>
      <c r="QQY39" s="37"/>
      <c r="QQZ39" s="37"/>
      <c r="QRA39" s="37"/>
      <c r="QRB39" s="37"/>
      <c r="QRC39" s="37"/>
      <c r="QRD39" s="37"/>
      <c r="QRE39" s="33"/>
      <c r="QRF39" s="20"/>
      <c r="QRG39" s="20"/>
      <c r="QRH39" s="36"/>
      <c r="QRI39" s="37"/>
      <c r="QRJ39" s="37"/>
      <c r="QRK39" s="37"/>
      <c r="QRL39" s="37"/>
      <c r="QRM39" s="37"/>
      <c r="QRN39" s="37"/>
      <c r="QRO39" s="37"/>
      <c r="QRP39" s="37"/>
      <c r="QRQ39" s="37"/>
      <c r="QRR39" s="37"/>
      <c r="QRS39" s="37"/>
      <c r="QRT39" s="37"/>
      <c r="QRU39" s="37"/>
      <c r="QRV39" s="37"/>
      <c r="QRW39" s="37"/>
      <c r="QRX39" s="37"/>
      <c r="QRY39" s="37"/>
      <c r="QRZ39" s="37"/>
      <c r="QSA39" s="33"/>
      <c r="QSB39" s="20"/>
      <c r="QSC39" s="20"/>
      <c r="QSD39" s="36"/>
      <c r="QSE39" s="37"/>
      <c r="QSF39" s="37"/>
      <c r="QSG39" s="37"/>
      <c r="QSH39" s="37"/>
      <c r="QSI39" s="37"/>
      <c r="QSJ39" s="37"/>
      <c r="QSK39" s="37"/>
      <c r="QSL39" s="37"/>
      <c r="QSM39" s="37"/>
      <c r="QSN39" s="37"/>
      <c r="QSO39" s="37"/>
      <c r="QSP39" s="37"/>
      <c r="QSQ39" s="37"/>
      <c r="QSR39" s="37"/>
      <c r="QSS39" s="37"/>
      <c r="QST39" s="37"/>
      <c r="QSU39" s="37"/>
      <c r="QSV39" s="37"/>
      <c r="QSW39" s="33"/>
      <c r="QSX39" s="20"/>
      <c r="QSY39" s="20"/>
      <c r="QSZ39" s="36"/>
      <c r="QTA39" s="37"/>
      <c r="QTB39" s="37"/>
      <c r="QTC39" s="37"/>
      <c r="QTD39" s="37"/>
      <c r="QTE39" s="37"/>
      <c r="QTF39" s="37"/>
      <c r="QTG39" s="37"/>
      <c r="QTH39" s="37"/>
      <c r="QTI39" s="37"/>
      <c r="QTJ39" s="37"/>
      <c r="QTK39" s="37"/>
      <c r="QTL39" s="37"/>
      <c r="QTM39" s="37"/>
      <c r="QTN39" s="37"/>
      <c r="QTO39" s="37"/>
      <c r="QTP39" s="37"/>
      <c r="QTQ39" s="37"/>
      <c r="QTR39" s="37"/>
      <c r="QTS39" s="33"/>
      <c r="QTT39" s="20"/>
      <c r="QTU39" s="20"/>
      <c r="QTV39" s="36"/>
      <c r="QTW39" s="37"/>
      <c r="QTX39" s="37"/>
      <c r="QTY39" s="37"/>
      <c r="QTZ39" s="37"/>
      <c r="QUA39" s="37"/>
      <c r="QUB39" s="37"/>
      <c r="QUC39" s="37"/>
      <c r="QUD39" s="37"/>
      <c r="QUE39" s="37"/>
      <c r="QUF39" s="37"/>
      <c r="QUG39" s="37"/>
      <c r="QUH39" s="37"/>
      <c r="QUI39" s="37"/>
      <c r="QUJ39" s="37"/>
      <c r="QUK39" s="37"/>
      <c r="QUL39" s="37"/>
      <c r="QUM39" s="37"/>
      <c r="QUN39" s="37"/>
      <c r="QUO39" s="33"/>
      <c r="QUP39" s="20"/>
      <c r="QUQ39" s="20"/>
      <c r="QUR39" s="36"/>
      <c r="QUS39" s="37"/>
      <c r="QUT39" s="37"/>
      <c r="QUU39" s="37"/>
      <c r="QUV39" s="37"/>
      <c r="QUW39" s="37"/>
      <c r="QUX39" s="37"/>
      <c r="QUY39" s="37"/>
      <c r="QUZ39" s="37"/>
      <c r="QVA39" s="37"/>
      <c r="QVB39" s="37"/>
      <c r="QVC39" s="37"/>
      <c r="QVD39" s="37"/>
      <c r="QVE39" s="37"/>
      <c r="QVF39" s="37"/>
      <c r="QVG39" s="37"/>
      <c r="QVH39" s="37"/>
      <c r="QVI39" s="37"/>
      <c r="QVJ39" s="37"/>
      <c r="QVK39" s="33"/>
      <c r="QVL39" s="20"/>
      <c r="QVM39" s="20"/>
      <c r="QVN39" s="36"/>
      <c r="QVO39" s="37"/>
      <c r="QVP39" s="37"/>
      <c r="QVQ39" s="37"/>
      <c r="QVR39" s="37"/>
      <c r="QVS39" s="37"/>
      <c r="QVT39" s="37"/>
      <c r="QVU39" s="37"/>
      <c r="QVV39" s="37"/>
      <c r="QVW39" s="37"/>
      <c r="QVX39" s="37"/>
      <c r="QVY39" s="37"/>
      <c r="QVZ39" s="37"/>
      <c r="QWA39" s="37"/>
      <c r="QWB39" s="37"/>
      <c r="QWC39" s="37"/>
      <c r="QWD39" s="37"/>
      <c r="QWE39" s="37"/>
      <c r="QWF39" s="37"/>
      <c r="QWG39" s="33"/>
      <c r="QWH39" s="20"/>
      <c r="QWI39" s="20"/>
      <c r="QWJ39" s="36"/>
      <c r="QWK39" s="37"/>
      <c r="QWL39" s="37"/>
      <c r="QWM39" s="37"/>
      <c r="QWN39" s="37"/>
      <c r="QWO39" s="37"/>
      <c r="QWP39" s="37"/>
      <c r="QWQ39" s="37"/>
      <c r="QWR39" s="37"/>
      <c r="QWS39" s="37"/>
      <c r="QWT39" s="37"/>
      <c r="QWU39" s="37"/>
      <c r="QWV39" s="37"/>
      <c r="QWW39" s="37"/>
      <c r="QWX39" s="37"/>
      <c r="QWY39" s="37"/>
      <c r="QWZ39" s="37"/>
      <c r="QXA39" s="37"/>
      <c r="QXB39" s="37"/>
      <c r="QXC39" s="33"/>
      <c r="QXD39" s="20"/>
      <c r="QXE39" s="20"/>
      <c r="QXF39" s="36"/>
      <c r="QXG39" s="37"/>
      <c r="QXH39" s="37"/>
      <c r="QXI39" s="37"/>
      <c r="QXJ39" s="37"/>
      <c r="QXK39" s="37"/>
      <c r="QXL39" s="37"/>
      <c r="QXM39" s="37"/>
      <c r="QXN39" s="37"/>
      <c r="QXO39" s="37"/>
      <c r="QXP39" s="37"/>
      <c r="QXQ39" s="37"/>
      <c r="QXR39" s="37"/>
      <c r="QXS39" s="37"/>
      <c r="QXT39" s="37"/>
      <c r="QXU39" s="37"/>
      <c r="QXV39" s="37"/>
      <c r="QXW39" s="37"/>
      <c r="QXX39" s="37"/>
      <c r="QXY39" s="33"/>
      <c r="QXZ39" s="20"/>
      <c r="QYA39" s="20"/>
      <c r="QYB39" s="36"/>
      <c r="QYC39" s="37"/>
      <c r="QYD39" s="37"/>
      <c r="QYE39" s="37"/>
      <c r="QYF39" s="37"/>
      <c r="QYG39" s="37"/>
      <c r="QYH39" s="37"/>
      <c r="QYI39" s="37"/>
      <c r="QYJ39" s="37"/>
      <c r="QYK39" s="37"/>
      <c r="QYL39" s="37"/>
      <c r="QYM39" s="37"/>
      <c r="QYN39" s="37"/>
      <c r="QYO39" s="37"/>
      <c r="QYP39" s="37"/>
      <c r="QYQ39" s="37"/>
      <c r="QYR39" s="37"/>
      <c r="QYS39" s="37"/>
      <c r="QYT39" s="37"/>
      <c r="QYU39" s="33"/>
      <c r="QYV39" s="20"/>
      <c r="QYW39" s="20"/>
      <c r="QYX39" s="36"/>
      <c r="QYY39" s="37"/>
      <c r="QYZ39" s="37"/>
      <c r="QZA39" s="37"/>
      <c r="QZB39" s="37"/>
      <c r="QZC39" s="37"/>
      <c r="QZD39" s="37"/>
      <c r="QZE39" s="37"/>
      <c r="QZF39" s="37"/>
      <c r="QZG39" s="37"/>
      <c r="QZH39" s="37"/>
      <c r="QZI39" s="37"/>
      <c r="QZJ39" s="37"/>
      <c r="QZK39" s="37"/>
      <c r="QZL39" s="37"/>
      <c r="QZM39" s="37"/>
      <c r="QZN39" s="37"/>
      <c r="QZO39" s="37"/>
      <c r="QZP39" s="37"/>
      <c r="QZQ39" s="33"/>
      <c r="QZR39" s="20"/>
      <c r="QZS39" s="20"/>
      <c r="QZT39" s="36"/>
      <c r="QZU39" s="37"/>
      <c r="QZV39" s="37"/>
      <c r="QZW39" s="37"/>
      <c r="QZX39" s="37"/>
      <c r="QZY39" s="37"/>
      <c r="QZZ39" s="37"/>
      <c r="RAA39" s="37"/>
      <c r="RAB39" s="37"/>
      <c r="RAC39" s="37"/>
      <c r="RAD39" s="37"/>
      <c r="RAE39" s="37"/>
      <c r="RAF39" s="37"/>
      <c r="RAG39" s="37"/>
      <c r="RAH39" s="37"/>
      <c r="RAI39" s="37"/>
      <c r="RAJ39" s="37"/>
      <c r="RAK39" s="37"/>
      <c r="RAL39" s="37"/>
      <c r="RAM39" s="33"/>
      <c r="RAN39" s="20"/>
      <c r="RAO39" s="20"/>
      <c r="RAP39" s="36"/>
      <c r="RAQ39" s="37"/>
      <c r="RAR39" s="37"/>
      <c r="RAS39" s="37"/>
      <c r="RAT39" s="37"/>
      <c r="RAU39" s="37"/>
      <c r="RAV39" s="37"/>
      <c r="RAW39" s="37"/>
      <c r="RAX39" s="37"/>
      <c r="RAY39" s="37"/>
      <c r="RAZ39" s="37"/>
      <c r="RBA39" s="37"/>
      <c r="RBB39" s="37"/>
      <c r="RBC39" s="37"/>
      <c r="RBD39" s="37"/>
      <c r="RBE39" s="37"/>
      <c r="RBF39" s="37"/>
      <c r="RBG39" s="37"/>
      <c r="RBH39" s="37"/>
      <c r="RBI39" s="33"/>
      <c r="RBJ39" s="20"/>
      <c r="RBK39" s="20"/>
      <c r="RBL39" s="36"/>
      <c r="RBM39" s="37"/>
      <c r="RBN39" s="37"/>
      <c r="RBO39" s="37"/>
      <c r="RBP39" s="37"/>
      <c r="RBQ39" s="37"/>
      <c r="RBR39" s="37"/>
      <c r="RBS39" s="37"/>
      <c r="RBT39" s="37"/>
      <c r="RBU39" s="37"/>
      <c r="RBV39" s="37"/>
      <c r="RBW39" s="37"/>
      <c r="RBX39" s="37"/>
      <c r="RBY39" s="37"/>
      <c r="RBZ39" s="37"/>
      <c r="RCA39" s="37"/>
      <c r="RCB39" s="37"/>
      <c r="RCC39" s="37"/>
      <c r="RCD39" s="37"/>
      <c r="RCE39" s="33"/>
      <c r="RCF39" s="20"/>
      <c r="RCG39" s="20"/>
      <c r="RCH39" s="36"/>
      <c r="RCI39" s="37"/>
      <c r="RCJ39" s="37"/>
      <c r="RCK39" s="37"/>
      <c r="RCL39" s="37"/>
      <c r="RCM39" s="37"/>
      <c r="RCN39" s="37"/>
      <c r="RCO39" s="37"/>
      <c r="RCP39" s="37"/>
      <c r="RCQ39" s="37"/>
      <c r="RCR39" s="37"/>
      <c r="RCS39" s="37"/>
      <c r="RCT39" s="37"/>
      <c r="RCU39" s="37"/>
      <c r="RCV39" s="37"/>
      <c r="RCW39" s="37"/>
      <c r="RCX39" s="37"/>
      <c r="RCY39" s="37"/>
      <c r="RCZ39" s="37"/>
      <c r="RDA39" s="33"/>
      <c r="RDB39" s="20"/>
      <c r="RDC39" s="20"/>
      <c r="RDD39" s="36"/>
      <c r="RDE39" s="37"/>
      <c r="RDF39" s="37"/>
      <c r="RDG39" s="37"/>
      <c r="RDH39" s="37"/>
      <c r="RDI39" s="37"/>
      <c r="RDJ39" s="37"/>
      <c r="RDK39" s="37"/>
      <c r="RDL39" s="37"/>
      <c r="RDM39" s="37"/>
      <c r="RDN39" s="37"/>
      <c r="RDO39" s="37"/>
      <c r="RDP39" s="37"/>
      <c r="RDQ39" s="37"/>
      <c r="RDR39" s="37"/>
      <c r="RDS39" s="37"/>
      <c r="RDT39" s="37"/>
      <c r="RDU39" s="37"/>
      <c r="RDV39" s="37"/>
      <c r="RDW39" s="33"/>
      <c r="RDX39" s="20"/>
      <c r="RDY39" s="20"/>
      <c r="RDZ39" s="36"/>
      <c r="REA39" s="37"/>
      <c r="REB39" s="37"/>
      <c r="REC39" s="37"/>
      <c r="RED39" s="37"/>
      <c r="REE39" s="37"/>
      <c r="REF39" s="37"/>
      <c r="REG39" s="37"/>
      <c r="REH39" s="37"/>
      <c r="REI39" s="37"/>
      <c r="REJ39" s="37"/>
      <c r="REK39" s="37"/>
      <c r="REL39" s="37"/>
      <c r="REM39" s="37"/>
      <c r="REN39" s="37"/>
      <c r="REO39" s="37"/>
      <c r="REP39" s="37"/>
      <c r="REQ39" s="37"/>
      <c r="RER39" s="37"/>
      <c r="RES39" s="33"/>
      <c r="RET39" s="20"/>
      <c r="REU39" s="20"/>
      <c r="REV39" s="36"/>
      <c r="REW39" s="37"/>
      <c r="REX39" s="37"/>
      <c r="REY39" s="37"/>
      <c r="REZ39" s="37"/>
      <c r="RFA39" s="37"/>
      <c r="RFB39" s="37"/>
      <c r="RFC39" s="37"/>
      <c r="RFD39" s="37"/>
      <c r="RFE39" s="37"/>
      <c r="RFF39" s="37"/>
      <c r="RFG39" s="37"/>
      <c r="RFH39" s="37"/>
      <c r="RFI39" s="37"/>
      <c r="RFJ39" s="37"/>
      <c r="RFK39" s="37"/>
      <c r="RFL39" s="37"/>
      <c r="RFM39" s="37"/>
      <c r="RFN39" s="37"/>
      <c r="RFO39" s="33"/>
      <c r="RFP39" s="20"/>
      <c r="RFQ39" s="20"/>
      <c r="RFR39" s="36"/>
      <c r="RFS39" s="37"/>
      <c r="RFT39" s="37"/>
      <c r="RFU39" s="37"/>
      <c r="RFV39" s="37"/>
      <c r="RFW39" s="37"/>
      <c r="RFX39" s="37"/>
      <c r="RFY39" s="37"/>
      <c r="RFZ39" s="37"/>
      <c r="RGA39" s="37"/>
      <c r="RGB39" s="37"/>
      <c r="RGC39" s="37"/>
      <c r="RGD39" s="37"/>
      <c r="RGE39" s="37"/>
      <c r="RGF39" s="37"/>
      <c r="RGG39" s="37"/>
      <c r="RGH39" s="37"/>
      <c r="RGI39" s="37"/>
      <c r="RGJ39" s="37"/>
      <c r="RGK39" s="33"/>
      <c r="RGL39" s="20"/>
      <c r="RGM39" s="20"/>
      <c r="RGN39" s="36"/>
      <c r="RGO39" s="37"/>
      <c r="RGP39" s="37"/>
      <c r="RGQ39" s="37"/>
      <c r="RGR39" s="37"/>
      <c r="RGS39" s="37"/>
      <c r="RGT39" s="37"/>
      <c r="RGU39" s="37"/>
      <c r="RGV39" s="37"/>
      <c r="RGW39" s="37"/>
      <c r="RGX39" s="37"/>
      <c r="RGY39" s="37"/>
      <c r="RGZ39" s="37"/>
      <c r="RHA39" s="37"/>
      <c r="RHB39" s="37"/>
      <c r="RHC39" s="37"/>
      <c r="RHD39" s="37"/>
      <c r="RHE39" s="37"/>
      <c r="RHF39" s="37"/>
      <c r="RHG39" s="33"/>
      <c r="RHH39" s="20"/>
      <c r="RHI39" s="20"/>
      <c r="RHJ39" s="36"/>
      <c r="RHK39" s="37"/>
      <c r="RHL39" s="37"/>
      <c r="RHM39" s="37"/>
      <c r="RHN39" s="37"/>
      <c r="RHO39" s="37"/>
      <c r="RHP39" s="37"/>
      <c r="RHQ39" s="37"/>
      <c r="RHR39" s="37"/>
      <c r="RHS39" s="37"/>
      <c r="RHT39" s="37"/>
      <c r="RHU39" s="37"/>
      <c r="RHV39" s="37"/>
      <c r="RHW39" s="37"/>
      <c r="RHX39" s="37"/>
      <c r="RHY39" s="37"/>
      <c r="RHZ39" s="37"/>
      <c r="RIA39" s="37"/>
      <c r="RIB39" s="37"/>
      <c r="RIC39" s="33"/>
      <c r="RID39" s="20"/>
      <c r="RIE39" s="20"/>
      <c r="RIF39" s="36"/>
      <c r="RIG39" s="37"/>
      <c r="RIH39" s="37"/>
      <c r="RII39" s="37"/>
      <c r="RIJ39" s="37"/>
      <c r="RIK39" s="37"/>
      <c r="RIL39" s="37"/>
      <c r="RIM39" s="37"/>
      <c r="RIN39" s="37"/>
      <c r="RIO39" s="37"/>
      <c r="RIP39" s="37"/>
      <c r="RIQ39" s="37"/>
      <c r="RIR39" s="37"/>
      <c r="RIS39" s="37"/>
      <c r="RIT39" s="37"/>
      <c r="RIU39" s="37"/>
      <c r="RIV39" s="37"/>
      <c r="RIW39" s="37"/>
      <c r="RIX39" s="37"/>
      <c r="RIY39" s="33"/>
      <c r="RIZ39" s="20"/>
      <c r="RJA39" s="20"/>
      <c r="RJB39" s="36"/>
      <c r="RJC39" s="37"/>
      <c r="RJD39" s="37"/>
      <c r="RJE39" s="37"/>
      <c r="RJF39" s="37"/>
      <c r="RJG39" s="37"/>
      <c r="RJH39" s="37"/>
      <c r="RJI39" s="37"/>
      <c r="RJJ39" s="37"/>
      <c r="RJK39" s="37"/>
      <c r="RJL39" s="37"/>
      <c r="RJM39" s="37"/>
      <c r="RJN39" s="37"/>
      <c r="RJO39" s="37"/>
      <c r="RJP39" s="37"/>
      <c r="RJQ39" s="37"/>
      <c r="RJR39" s="37"/>
      <c r="RJS39" s="37"/>
      <c r="RJT39" s="37"/>
      <c r="RJU39" s="33"/>
      <c r="RJV39" s="20"/>
      <c r="RJW39" s="20"/>
      <c r="RJX39" s="36"/>
      <c r="RJY39" s="37"/>
      <c r="RJZ39" s="37"/>
      <c r="RKA39" s="37"/>
      <c r="RKB39" s="37"/>
      <c r="RKC39" s="37"/>
      <c r="RKD39" s="37"/>
      <c r="RKE39" s="37"/>
      <c r="RKF39" s="37"/>
      <c r="RKG39" s="37"/>
      <c r="RKH39" s="37"/>
      <c r="RKI39" s="37"/>
      <c r="RKJ39" s="37"/>
      <c r="RKK39" s="37"/>
      <c r="RKL39" s="37"/>
      <c r="RKM39" s="37"/>
      <c r="RKN39" s="37"/>
      <c r="RKO39" s="37"/>
      <c r="RKP39" s="37"/>
      <c r="RKQ39" s="33"/>
      <c r="RKR39" s="20"/>
      <c r="RKS39" s="20"/>
      <c r="RKT39" s="36"/>
      <c r="RKU39" s="37"/>
      <c r="RKV39" s="37"/>
      <c r="RKW39" s="37"/>
      <c r="RKX39" s="37"/>
      <c r="RKY39" s="37"/>
      <c r="RKZ39" s="37"/>
      <c r="RLA39" s="37"/>
      <c r="RLB39" s="37"/>
      <c r="RLC39" s="37"/>
      <c r="RLD39" s="37"/>
      <c r="RLE39" s="37"/>
      <c r="RLF39" s="37"/>
      <c r="RLG39" s="37"/>
      <c r="RLH39" s="37"/>
      <c r="RLI39" s="37"/>
      <c r="RLJ39" s="37"/>
      <c r="RLK39" s="37"/>
      <c r="RLL39" s="37"/>
      <c r="RLM39" s="33"/>
      <c r="RLN39" s="20"/>
      <c r="RLO39" s="20"/>
      <c r="RLP39" s="36"/>
      <c r="RLQ39" s="37"/>
      <c r="RLR39" s="37"/>
      <c r="RLS39" s="37"/>
      <c r="RLT39" s="37"/>
      <c r="RLU39" s="37"/>
      <c r="RLV39" s="37"/>
      <c r="RLW39" s="37"/>
      <c r="RLX39" s="37"/>
      <c r="RLY39" s="37"/>
      <c r="RLZ39" s="37"/>
      <c r="RMA39" s="37"/>
      <c r="RMB39" s="37"/>
      <c r="RMC39" s="37"/>
      <c r="RMD39" s="37"/>
      <c r="RME39" s="37"/>
      <c r="RMF39" s="37"/>
      <c r="RMG39" s="37"/>
      <c r="RMH39" s="37"/>
      <c r="RMI39" s="33"/>
      <c r="RMJ39" s="20"/>
      <c r="RMK39" s="20"/>
      <c r="RML39" s="36"/>
      <c r="RMM39" s="37"/>
      <c r="RMN39" s="37"/>
      <c r="RMO39" s="37"/>
      <c r="RMP39" s="37"/>
      <c r="RMQ39" s="37"/>
      <c r="RMR39" s="37"/>
      <c r="RMS39" s="37"/>
      <c r="RMT39" s="37"/>
      <c r="RMU39" s="37"/>
      <c r="RMV39" s="37"/>
      <c r="RMW39" s="37"/>
      <c r="RMX39" s="37"/>
      <c r="RMY39" s="37"/>
      <c r="RMZ39" s="37"/>
      <c r="RNA39" s="37"/>
      <c r="RNB39" s="37"/>
      <c r="RNC39" s="37"/>
      <c r="RND39" s="37"/>
      <c r="RNE39" s="33"/>
      <c r="RNF39" s="20"/>
      <c r="RNG39" s="20"/>
      <c r="RNH39" s="36"/>
      <c r="RNI39" s="37"/>
      <c r="RNJ39" s="37"/>
      <c r="RNK39" s="37"/>
      <c r="RNL39" s="37"/>
      <c r="RNM39" s="37"/>
      <c r="RNN39" s="37"/>
      <c r="RNO39" s="37"/>
      <c r="RNP39" s="37"/>
      <c r="RNQ39" s="37"/>
      <c r="RNR39" s="37"/>
      <c r="RNS39" s="37"/>
      <c r="RNT39" s="37"/>
      <c r="RNU39" s="37"/>
      <c r="RNV39" s="37"/>
      <c r="RNW39" s="37"/>
      <c r="RNX39" s="37"/>
      <c r="RNY39" s="37"/>
      <c r="RNZ39" s="37"/>
      <c r="ROA39" s="33"/>
      <c r="ROB39" s="20"/>
      <c r="ROC39" s="20"/>
      <c r="ROD39" s="36"/>
      <c r="ROE39" s="37"/>
      <c r="ROF39" s="37"/>
      <c r="ROG39" s="37"/>
      <c r="ROH39" s="37"/>
      <c r="ROI39" s="37"/>
      <c r="ROJ39" s="37"/>
      <c r="ROK39" s="37"/>
      <c r="ROL39" s="37"/>
      <c r="ROM39" s="37"/>
      <c r="RON39" s="37"/>
      <c r="ROO39" s="37"/>
      <c r="ROP39" s="37"/>
      <c r="ROQ39" s="37"/>
      <c r="ROR39" s="37"/>
      <c r="ROS39" s="37"/>
      <c r="ROT39" s="37"/>
      <c r="ROU39" s="37"/>
      <c r="ROV39" s="37"/>
      <c r="ROW39" s="33"/>
      <c r="ROX39" s="20"/>
      <c r="ROY39" s="20"/>
      <c r="ROZ39" s="36"/>
      <c r="RPA39" s="37"/>
      <c r="RPB39" s="37"/>
      <c r="RPC39" s="37"/>
      <c r="RPD39" s="37"/>
      <c r="RPE39" s="37"/>
      <c r="RPF39" s="37"/>
      <c r="RPG39" s="37"/>
      <c r="RPH39" s="37"/>
      <c r="RPI39" s="37"/>
      <c r="RPJ39" s="37"/>
      <c r="RPK39" s="37"/>
      <c r="RPL39" s="37"/>
      <c r="RPM39" s="37"/>
      <c r="RPN39" s="37"/>
      <c r="RPO39" s="37"/>
      <c r="RPP39" s="37"/>
      <c r="RPQ39" s="37"/>
      <c r="RPR39" s="37"/>
      <c r="RPS39" s="33"/>
      <c r="RPT39" s="20"/>
      <c r="RPU39" s="20"/>
      <c r="RPV39" s="36"/>
      <c r="RPW39" s="37"/>
      <c r="RPX39" s="37"/>
      <c r="RPY39" s="37"/>
      <c r="RPZ39" s="37"/>
      <c r="RQA39" s="37"/>
      <c r="RQB39" s="37"/>
      <c r="RQC39" s="37"/>
      <c r="RQD39" s="37"/>
      <c r="RQE39" s="37"/>
      <c r="RQF39" s="37"/>
      <c r="RQG39" s="37"/>
      <c r="RQH39" s="37"/>
      <c r="RQI39" s="37"/>
      <c r="RQJ39" s="37"/>
      <c r="RQK39" s="37"/>
      <c r="RQL39" s="37"/>
      <c r="RQM39" s="37"/>
      <c r="RQN39" s="37"/>
      <c r="RQO39" s="33"/>
      <c r="RQP39" s="20"/>
      <c r="RQQ39" s="20"/>
      <c r="RQR39" s="36"/>
      <c r="RQS39" s="37"/>
      <c r="RQT39" s="37"/>
      <c r="RQU39" s="37"/>
      <c r="RQV39" s="37"/>
      <c r="RQW39" s="37"/>
      <c r="RQX39" s="37"/>
      <c r="RQY39" s="37"/>
      <c r="RQZ39" s="37"/>
      <c r="RRA39" s="37"/>
      <c r="RRB39" s="37"/>
      <c r="RRC39" s="37"/>
      <c r="RRD39" s="37"/>
      <c r="RRE39" s="37"/>
      <c r="RRF39" s="37"/>
      <c r="RRG39" s="37"/>
      <c r="RRH39" s="37"/>
      <c r="RRI39" s="37"/>
      <c r="RRJ39" s="37"/>
      <c r="RRK39" s="33"/>
      <c r="RRL39" s="20"/>
      <c r="RRM39" s="20"/>
      <c r="RRN39" s="36"/>
      <c r="RRO39" s="37"/>
      <c r="RRP39" s="37"/>
      <c r="RRQ39" s="37"/>
      <c r="RRR39" s="37"/>
      <c r="RRS39" s="37"/>
      <c r="RRT39" s="37"/>
      <c r="RRU39" s="37"/>
      <c r="RRV39" s="37"/>
      <c r="RRW39" s="37"/>
      <c r="RRX39" s="37"/>
      <c r="RRY39" s="37"/>
      <c r="RRZ39" s="37"/>
      <c r="RSA39" s="37"/>
      <c r="RSB39" s="37"/>
      <c r="RSC39" s="37"/>
      <c r="RSD39" s="37"/>
      <c r="RSE39" s="37"/>
      <c r="RSF39" s="37"/>
      <c r="RSG39" s="33"/>
      <c r="RSH39" s="20"/>
      <c r="RSI39" s="20"/>
      <c r="RSJ39" s="36"/>
      <c r="RSK39" s="37"/>
      <c r="RSL39" s="37"/>
      <c r="RSM39" s="37"/>
      <c r="RSN39" s="37"/>
      <c r="RSO39" s="37"/>
      <c r="RSP39" s="37"/>
      <c r="RSQ39" s="37"/>
      <c r="RSR39" s="37"/>
      <c r="RSS39" s="37"/>
      <c r="RST39" s="37"/>
      <c r="RSU39" s="37"/>
      <c r="RSV39" s="37"/>
      <c r="RSW39" s="37"/>
      <c r="RSX39" s="37"/>
      <c r="RSY39" s="37"/>
      <c r="RSZ39" s="37"/>
      <c r="RTA39" s="37"/>
      <c r="RTB39" s="37"/>
      <c r="RTC39" s="33"/>
      <c r="RTD39" s="20"/>
      <c r="RTE39" s="20"/>
      <c r="RTF39" s="36"/>
      <c r="RTG39" s="37"/>
      <c r="RTH39" s="37"/>
      <c r="RTI39" s="37"/>
      <c r="RTJ39" s="37"/>
      <c r="RTK39" s="37"/>
      <c r="RTL39" s="37"/>
      <c r="RTM39" s="37"/>
      <c r="RTN39" s="37"/>
      <c r="RTO39" s="37"/>
      <c r="RTP39" s="37"/>
      <c r="RTQ39" s="37"/>
      <c r="RTR39" s="37"/>
      <c r="RTS39" s="37"/>
      <c r="RTT39" s="37"/>
      <c r="RTU39" s="37"/>
      <c r="RTV39" s="37"/>
      <c r="RTW39" s="37"/>
      <c r="RTX39" s="37"/>
      <c r="RTY39" s="33"/>
      <c r="RTZ39" s="20"/>
      <c r="RUA39" s="20"/>
      <c r="RUB39" s="36"/>
      <c r="RUC39" s="37"/>
      <c r="RUD39" s="37"/>
      <c r="RUE39" s="37"/>
      <c r="RUF39" s="37"/>
      <c r="RUG39" s="37"/>
      <c r="RUH39" s="37"/>
      <c r="RUI39" s="37"/>
      <c r="RUJ39" s="37"/>
      <c r="RUK39" s="37"/>
      <c r="RUL39" s="37"/>
      <c r="RUM39" s="37"/>
      <c r="RUN39" s="37"/>
      <c r="RUO39" s="37"/>
      <c r="RUP39" s="37"/>
      <c r="RUQ39" s="37"/>
      <c r="RUR39" s="37"/>
      <c r="RUS39" s="37"/>
      <c r="RUT39" s="37"/>
      <c r="RUU39" s="33"/>
      <c r="RUV39" s="20"/>
      <c r="RUW39" s="20"/>
      <c r="RUX39" s="36"/>
      <c r="RUY39" s="37"/>
      <c r="RUZ39" s="37"/>
      <c r="RVA39" s="37"/>
      <c r="RVB39" s="37"/>
      <c r="RVC39" s="37"/>
      <c r="RVD39" s="37"/>
      <c r="RVE39" s="37"/>
      <c r="RVF39" s="37"/>
      <c r="RVG39" s="37"/>
      <c r="RVH39" s="37"/>
      <c r="RVI39" s="37"/>
      <c r="RVJ39" s="37"/>
      <c r="RVK39" s="37"/>
      <c r="RVL39" s="37"/>
      <c r="RVM39" s="37"/>
      <c r="RVN39" s="37"/>
      <c r="RVO39" s="37"/>
      <c r="RVP39" s="37"/>
      <c r="RVQ39" s="33"/>
      <c r="RVR39" s="20"/>
      <c r="RVS39" s="20"/>
      <c r="RVT39" s="36"/>
      <c r="RVU39" s="37"/>
      <c r="RVV39" s="37"/>
      <c r="RVW39" s="37"/>
      <c r="RVX39" s="37"/>
      <c r="RVY39" s="37"/>
      <c r="RVZ39" s="37"/>
      <c r="RWA39" s="37"/>
      <c r="RWB39" s="37"/>
      <c r="RWC39" s="37"/>
      <c r="RWD39" s="37"/>
      <c r="RWE39" s="37"/>
      <c r="RWF39" s="37"/>
      <c r="RWG39" s="37"/>
      <c r="RWH39" s="37"/>
      <c r="RWI39" s="37"/>
      <c r="RWJ39" s="37"/>
      <c r="RWK39" s="37"/>
      <c r="RWL39" s="37"/>
      <c r="RWM39" s="33"/>
      <c r="RWN39" s="20"/>
      <c r="RWO39" s="20"/>
      <c r="RWP39" s="36"/>
      <c r="RWQ39" s="37"/>
      <c r="RWR39" s="37"/>
      <c r="RWS39" s="37"/>
      <c r="RWT39" s="37"/>
      <c r="RWU39" s="37"/>
      <c r="RWV39" s="37"/>
      <c r="RWW39" s="37"/>
      <c r="RWX39" s="37"/>
      <c r="RWY39" s="37"/>
      <c r="RWZ39" s="37"/>
      <c r="RXA39" s="37"/>
      <c r="RXB39" s="37"/>
      <c r="RXC39" s="37"/>
      <c r="RXD39" s="37"/>
      <c r="RXE39" s="37"/>
      <c r="RXF39" s="37"/>
      <c r="RXG39" s="37"/>
      <c r="RXH39" s="37"/>
      <c r="RXI39" s="33"/>
      <c r="RXJ39" s="20"/>
      <c r="RXK39" s="20"/>
      <c r="RXL39" s="36"/>
      <c r="RXM39" s="37"/>
      <c r="RXN39" s="37"/>
      <c r="RXO39" s="37"/>
      <c r="RXP39" s="37"/>
      <c r="RXQ39" s="37"/>
      <c r="RXR39" s="37"/>
      <c r="RXS39" s="37"/>
      <c r="RXT39" s="37"/>
      <c r="RXU39" s="37"/>
      <c r="RXV39" s="37"/>
      <c r="RXW39" s="37"/>
      <c r="RXX39" s="37"/>
      <c r="RXY39" s="37"/>
      <c r="RXZ39" s="37"/>
      <c r="RYA39" s="37"/>
      <c r="RYB39" s="37"/>
      <c r="RYC39" s="37"/>
      <c r="RYD39" s="37"/>
      <c r="RYE39" s="33"/>
      <c r="RYF39" s="20"/>
      <c r="RYG39" s="20"/>
      <c r="RYH39" s="36"/>
      <c r="RYI39" s="37"/>
      <c r="RYJ39" s="37"/>
      <c r="RYK39" s="37"/>
      <c r="RYL39" s="37"/>
      <c r="RYM39" s="37"/>
      <c r="RYN39" s="37"/>
      <c r="RYO39" s="37"/>
      <c r="RYP39" s="37"/>
      <c r="RYQ39" s="37"/>
      <c r="RYR39" s="37"/>
      <c r="RYS39" s="37"/>
      <c r="RYT39" s="37"/>
      <c r="RYU39" s="37"/>
      <c r="RYV39" s="37"/>
      <c r="RYW39" s="37"/>
      <c r="RYX39" s="37"/>
      <c r="RYY39" s="37"/>
      <c r="RYZ39" s="37"/>
      <c r="RZA39" s="33"/>
      <c r="RZB39" s="20"/>
      <c r="RZC39" s="20"/>
      <c r="RZD39" s="36"/>
      <c r="RZE39" s="37"/>
      <c r="RZF39" s="37"/>
      <c r="RZG39" s="37"/>
      <c r="RZH39" s="37"/>
      <c r="RZI39" s="37"/>
      <c r="RZJ39" s="37"/>
      <c r="RZK39" s="37"/>
      <c r="RZL39" s="37"/>
      <c r="RZM39" s="37"/>
      <c r="RZN39" s="37"/>
      <c r="RZO39" s="37"/>
      <c r="RZP39" s="37"/>
      <c r="RZQ39" s="37"/>
      <c r="RZR39" s="37"/>
      <c r="RZS39" s="37"/>
      <c r="RZT39" s="37"/>
      <c r="RZU39" s="37"/>
      <c r="RZV39" s="37"/>
      <c r="RZW39" s="33"/>
      <c r="RZX39" s="20"/>
      <c r="RZY39" s="20"/>
      <c r="RZZ39" s="36"/>
      <c r="SAA39" s="37"/>
      <c r="SAB39" s="37"/>
      <c r="SAC39" s="37"/>
      <c r="SAD39" s="37"/>
      <c r="SAE39" s="37"/>
      <c r="SAF39" s="37"/>
      <c r="SAG39" s="37"/>
      <c r="SAH39" s="37"/>
      <c r="SAI39" s="37"/>
      <c r="SAJ39" s="37"/>
      <c r="SAK39" s="37"/>
      <c r="SAL39" s="37"/>
      <c r="SAM39" s="37"/>
      <c r="SAN39" s="37"/>
      <c r="SAO39" s="37"/>
      <c r="SAP39" s="37"/>
      <c r="SAQ39" s="37"/>
      <c r="SAR39" s="37"/>
      <c r="SAS39" s="33"/>
      <c r="SAT39" s="20"/>
      <c r="SAU39" s="20"/>
      <c r="SAV39" s="36"/>
      <c r="SAW39" s="37"/>
      <c r="SAX39" s="37"/>
      <c r="SAY39" s="37"/>
      <c r="SAZ39" s="37"/>
      <c r="SBA39" s="37"/>
      <c r="SBB39" s="37"/>
      <c r="SBC39" s="37"/>
      <c r="SBD39" s="37"/>
      <c r="SBE39" s="37"/>
      <c r="SBF39" s="37"/>
      <c r="SBG39" s="37"/>
      <c r="SBH39" s="37"/>
      <c r="SBI39" s="37"/>
      <c r="SBJ39" s="37"/>
      <c r="SBK39" s="37"/>
      <c r="SBL39" s="37"/>
      <c r="SBM39" s="37"/>
      <c r="SBN39" s="37"/>
      <c r="SBO39" s="33"/>
      <c r="SBP39" s="20"/>
      <c r="SBQ39" s="20"/>
      <c r="SBR39" s="36"/>
      <c r="SBS39" s="37"/>
      <c r="SBT39" s="37"/>
      <c r="SBU39" s="37"/>
      <c r="SBV39" s="37"/>
      <c r="SBW39" s="37"/>
      <c r="SBX39" s="37"/>
      <c r="SBY39" s="37"/>
      <c r="SBZ39" s="37"/>
      <c r="SCA39" s="37"/>
      <c r="SCB39" s="37"/>
      <c r="SCC39" s="37"/>
      <c r="SCD39" s="37"/>
      <c r="SCE39" s="37"/>
      <c r="SCF39" s="37"/>
      <c r="SCG39" s="37"/>
      <c r="SCH39" s="37"/>
      <c r="SCI39" s="37"/>
      <c r="SCJ39" s="37"/>
      <c r="SCK39" s="33"/>
      <c r="SCL39" s="20"/>
      <c r="SCM39" s="20"/>
      <c r="SCN39" s="36"/>
      <c r="SCO39" s="37"/>
      <c r="SCP39" s="37"/>
      <c r="SCQ39" s="37"/>
      <c r="SCR39" s="37"/>
      <c r="SCS39" s="37"/>
      <c r="SCT39" s="37"/>
      <c r="SCU39" s="37"/>
      <c r="SCV39" s="37"/>
      <c r="SCW39" s="37"/>
      <c r="SCX39" s="37"/>
      <c r="SCY39" s="37"/>
      <c r="SCZ39" s="37"/>
      <c r="SDA39" s="37"/>
      <c r="SDB39" s="37"/>
      <c r="SDC39" s="37"/>
      <c r="SDD39" s="37"/>
      <c r="SDE39" s="37"/>
      <c r="SDF39" s="37"/>
      <c r="SDG39" s="33"/>
      <c r="SDH39" s="20"/>
      <c r="SDI39" s="20"/>
      <c r="SDJ39" s="36"/>
      <c r="SDK39" s="37"/>
      <c r="SDL39" s="37"/>
      <c r="SDM39" s="37"/>
      <c r="SDN39" s="37"/>
      <c r="SDO39" s="37"/>
      <c r="SDP39" s="37"/>
      <c r="SDQ39" s="37"/>
      <c r="SDR39" s="37"/>
      <c r="SDS39" s="37"/>
      <c r="SDT39" s="37"/>
      <c r="SDU39" s="37"/>
      <c r="SDV39" s="37"/>
      <c r="SDW39" s="37"/>
      <c r="SDX39" s="37"/>
      <c r="SDY39" s="37"/>
      <c r="SDZ39" s="37"/>
      <c r="SEA39" s="37"/>
      <c r="SEB39" s="37"/>
      <c r="SEC39" s="33"/>
      <c r="SED39" s="20"/>
      <c r="SEE39" s="20"/>
      <c r="SEF39" s="36"/>
      <c r="SEG39" s="37"/>
      <c r="SEH39" s="37"/>
      <c r="SEI39" s="37"/>
      <c r="SEJ39" s="37"/>
      <c r="SEK39" s="37"/>
      <c r="SEL39" s="37"/>
      <c r="SEM39" s="37"/>
      <c r="SEN39" s="37"/>
      <c r="SEO39" s="37"/>
      <c r="SEP39" s="37"/>
      <c r="SEQ39" s="37"/>
      <c r="SER39" s="37"/>
      <c r="SES39" s="37"/>
      <c r="SET39" s="37"/>
      <c r="SEU39" s="37"/>
      <c r="SEV39" s="37"/>
      <c r="SEW39" s="37"/>
      <c r="SEX39" s="37"/>
      <c r="SEY39" s="33"/>
      <c r="SEZ39" s="20"/>
      <c r="SFA39" s="20"/>
      <c r="SFB39" s="36"/>
      <c r="SFC39" s="37"/>
      <c r="SFD39" s="37"/>
      <c r="SFE39" s="37"/>
      <c r="SFF39" s="37"/>
      <c r="SFG39" s="37"/>
      <c r="SFH39" s="37"/>
      <c r="SFI39" s="37"/>
      <c r="SFJ39" s="37"/>
      <c r="SFK39" s="37"/>
      <c r="SFL39" s="37"/>
      <c r="SFM39" s="37"/>
      <c r="SFN39" s="37"/>
      <c r="SFO39" s="37"/>
      <c r="SFP39" s="37"/>
      <c r="SFQ39" s="37"/>
      <c r="SFR39" s="37"/>
      <c r="SFS39" s="37"/>
      <c r="SFT39" s="37"/>
      <c r="SFU39" s="33"/>
      <c r="SFV39" s="20"/>
      <c r="SFW39" s="20"/>
      <c r="SFX39" s="36"/>
      <c r="SFY39" s="37"/>
      <c r="SFZ39" s="37"/>
      <c r="SGA39" s="37"/>
      <c r="SGB39" s="37"/>
      <c r="SGC39" s="37"/>
      <c r="SGD39" s="37"/>
      <c r="SGE39" s="37"/>
      <c r="SGF39" s="37"/>
      <c r="SGG39" s="37"/>
      <c r="SGH39" s="37"/>
      <c r="SGI39" s="37"/>
      <c r="SGJ39" s="37"/>
      <c r="SGK39" s="37"/>
      <c r="SGL39" s="37"/>
      <c r="SGM39" s="37"/>
      <c r="SGN39" s="37"/>
      <c r="SGO39" s="37"/>
      <c r="SGP39" s="37"/>
      <c r="SGQ39" s="33"/>
      <c r="SGR39" s="20"/>
      <c r="SGS39" s="20"/>
      <c r="SGT39" s="36"/>
      <c r="SGU39" s="37"/>
      <c r="SGV39" s="37"/>
      <c r="SGW39" s="37"/>
      <c r="SGX39" s="37"/>
      <c r="SGY39" s="37"/>
      <c r="SGZ39" s="37"/>
      <c r="SHA39" s="37"/>
      <c r="SHB39" s="37"/>
      <c r="SHC39" s="37"/>
      <c r="SHD39" s="37"/>
      <c r="SHE39" s="37"/>
      <c r="SHF39" s="37"/>
      <c r="SHG39" s="37"/>
      <c r="SHH39" s="37"/>
      <c r="SHI39" s="37"/>
      <c r="SHJ39" s="37"/>
      <c r="SHK39" s="37"/>
      <c r="SHL39" s="37"/>
      <c r="SHM39" s="33"/>
      <c r="SHN39" s="20"/>
      <c r="SHO39" s="20"/>
      <c r="SHP39" s="36"/>
      <c r="SHQ39" s="37"/>
      <c r="SHR39" s="37"/>
      <c r="SHS39" s="37"/>
      <c r="SHT39" s="37"/>
      <c r="SHU39" s="37"/>
      <c r="SHV39" s="37"/>
      <c r="SHW39" s="37"/>
      <c r="SHX39" s="37"/>
      <c r="SHY39" s="37"/>
      <c r="SHZ39" s="37"/>
      <c r="SIA39" s="37"/>
      <c r="SIB39" s="37"/>
      <c r="SIC39" s="37"/>
      <c r="SID39" s="37"/>
      <c r="SIE39" s="37"/>
      <c r="SIF39" s="37"/>
      <c r="SIG39" s="37"/>
      <c r="SIH39" s="37"/>
      <c r="SII39" s="33"/>
      <c r="SIJ39" s="20"/>
      <c r="SIK39" s="20"/>
      <c r="SIL39" s="36"/>
      <c r="SIM39" s="37"/>
      <c r="SIN39" s="37"/>
      <c r="SIO39" s="37"/>
      <c r="SIP39" s="37"/>
      <c r="SIQ39" s="37"/>
      <c r="SIR39" s="37"/>
      <c r="SIS39" s="37"/>
      <c r="SIT39" s="37"/>
      <c r="SIU39" s="37"/>
      <c r="SIV39" s="37"/>
      <c r="SIW39" s="37"/>
      <c r="SIX39" s="37"/>
      <c r="SIY39" s="37"/>
      <c r="SIZ39" s="37"/>
      <c r="SJA39" s="37"/>
      <c r="SJB39" s="37"/>
      <c r="SJC39" s="37"/>
      <c r="SJD39" s="37"/>
      <c r="SJE39" s="33"/>
      <c r="SJF39" s="20"/>
      <c r="SJG39" s="20"/>
      <c r="SJH39" s="36"/>
      <c r="SJI39" s="37"/>
      <c r="SJJ39" s="37"/>
      <c r="SJK39" s="37"/>
      <c r="SJL39" s="37"/>
      <c r="SJM39" s="37"/>
      <c r="SJN39" s="37"/>
      <c r="SJO39" s="37"/>
      <c r="SJP39" s="37"/>
      <c r="SJQ39" s="37"/>
      <c r="SJR39" s="37"/>
      <c r="SJS39" s="37"/>
      <c r="SJT39" s="37"/>
      <c r="SJU39" s="37"/>
      <c r="SJV39" s="37"/>
      <c r="SJW39" s="37"/>
      <c r="SJX39" s="37"/>
      <c r="SJY39" s="37"/>
      <c r="SJZ39" s="37"/>
      <c r="SKA39" s="33"/>
      <c r="SKB39" s="20"/>
      <c r="SKC39" s="20"/>
      <c r="SKD39" s="36"/>
      <c r="SKE39" s="37"/>
      <c r="SKF39" s="37"/>
      <c r="SKG39" s="37"/>
      <c r="SKH39" s="37"/>
      <c r="SKI39" s="37"/>
      <c r="SKJ39" s="37"/>
      <c r="SKK39" s="37"/>
      <c r="SKL39" s="37"/>
      <c r="SKM39" s="37"/>
      <c r="SKN39" s="37"/>
      <c r="SKO39" s="37"/>
      <c r="SKP39" s="37"/>
      <c r="SKQ39" s="37"/>
      <c r="SKR39" s="37"/>
      <c r="SKS39" s="37"/>
      <c r="SKT39" s="37"/>
      <c r="SKU39" s="37"/>
      <c r="SKV39" s="37"/>
      <c r="SKW39" s="33"/>
      <c r="SKX39" s="20"/>
      <c r="SKY39" s="20"/>
      <c r="SKZ39" s="36"/>
      <c r="SLA39" s="37"/>
      <c r="SLB39" s="37"/>
      <c r="SLC39" s="37"/>
      <c r="SLD39" s="37"/>
      <c r="SLE39" s="37"/>
      <c r="SLF39" s="37"/>
      <c r="SLG39" s="37"/>
      <c r="SLH39" s="37"/>
      <c r="SLI39" s="37"/>
      <c r="SLJ39" s="37"/>
      <c r="SLK39" s="37"/>
      <c r="SLL39" s="37"/>
      <c r="SLM39" s="37"/>
      <c r="SLN39" s="37"/>
      <c r="SLO39" s="37"/>
      <c r="SLP39" s="37"/>
      <c r="SLQ39" s="37"/>
      <c r="SLR39" s="37"/>
      <c r="SLS39" s="33"/>
      <c r="SLT39" s="20"/>
      <c r="SLU39" s="20"/>
      <c r="SLV39" s="36"/>
      <c r="SLW39" s="37"/>
      <c r="SLX39" s="37"/>
      <c r="SLY39" s="37"/>
      <c r="SLZ39" s="37"/>
      <c r="SMA39" s="37"/>
      <c r="SMB39" s="37"/>
      <c r="SMC39" s="37"/>
      <c r="SMD39" s="37"/>
      <c r="SME39" s="37"/>
      <c r="SMF39" s="37"/>
      <c r="SMG39" s="37"/>
      <c r="SMH39" s="37"/>
      <c r="SMI39" s="37"/>
      <c r="SMJ39" s="37"/>
      <c r="SMK39" s="37"/>
      <c r="SML39" s="37"/>
      <c r="SMM39" s="37"/>
      <c r="SMN39" s="37"/>
      <c r="SMO39" s="33"/>
      <c r="SMP39" s="20"/>
      <c r="SMQ39" s="20"/>
      <c r="SMR39" s="36"/>
      <c r="SMS39" s="37"/>
      <c r="SMT39" s="37"/>
      <c r="SMU39" s="37"/>
      <c r="SMV39" s="37"/>
      <c r="SMW39" s="37"/>
      <c r="SMX39" s="37"/>
      <c r="SMY39" s="37"/>
      <c r="SMZ39" s="37"/>
      <c r="SNA39" s="37"/>
      <c r="SNB39" s="37"/>
      <c r="SNC39" s="37"/>
      <c r="SND39" s="37"/>
      <c r="SNE39" s="37"/>
      <c r="SNF39" s="37"/>
      <c r="SNG39" s="37"/>
      <c r="SNH39" s="37"/>
      <c r="SNI39" s="37"/>
      <c r="SNJ39" s="37"/>
      <c r="SNK39" s="33"/>
      <c r="SNL39" s="20"/>
      <c r="SNM39" s="20"/>
      <c r="SNN39" s="36"/>
      <c r="SNO39" s="37"/>
      <c r="SNP39" s="37"/>
      <c r="SNQ39" s="37"/>
      <c r="SNR39" s="37"/>
      <c r="SNS39" s="37"/>
      <c r="SNT39" s="37"/>
      <c r="SNU39" s="37"/>
      <c r="SNV39" s="37"/>
      <c r="SNW39" s="37"/>
      <c r="SNX39" s="37"/>
      <c r="SNY39" s="37"/>
      <c r="SNZ39" s="37"/>
      <c r="SOA39" s="37"/>
      <c r="SOB39" s="37"/>
      <c r="SOC39" s="37"/>
      <c r="SOD39" s="37"/>
      <c r="SOE39" s="37"/>
      <c r="SOF39" s="37"/>
      <c r="SOG39" s="33"/>
      <c r="SOH39" s="20"/>
      <c r="SOI39" s="20"/>
      <c r="SOJ39" s="36"/>
      <c r="SOK39" s="37"/>
      <c r="SOL39" s="37"/>
      <c r="SOM39" s="37"/>
      <c r="SON39" s="37"/>
      <c r="SOO39" s="37"/>
      <c r="SOP39" s="37"/>
      <c r="SOQ39" s="37"/>
      <c r="SOR39" s="37"/>
      <c r="SOS39" s="37"/>
      <c r="SOT39" s="37"/>
      <c r="SOU39" s="37"/>
      <c r="SOV39" s="37"/>
      <c r="SOW39" s="37"/>
      <c r="SOX39" s="37"/>
      <c r="SOY39" s="37"/>
      <c r="SOZ39" s="37"/>
      <c r="SPA39" s="37"/>
      <c r="SPB39" s="37"/>
      <c r="SPC39" s="33"/>
      <c r="SPD39" s="20"/>
      <c r="SPE39" s="20"/>
      <c r="SPF39" s="36"/>
      <c r="SPG39" s="37"/>
      <c r="SPH39" s="37"/>
      <c r="SPI39" s="37"/>
      <c r="SPJ39" s="37"/>
      <c r="SPK39" s="37"/>
      <c r="SPL39" s="37"/>
      <c r="SPM39" s="37"/>
      <c r="SPN39" s="37"/>
      <c r="SPO39" s="37"/>
      <c r="SPP39" s="37"/>
      <c r="SPQ39" s="37"/>
      <c r="SPR39" s="37"/>
      <c r="SPS39" s="37"/>
      <c r="SPT39" s="37"/>
      <c r="SPU39" s="37"/>
      <c r="SPV39" s="37"/>
      <c r="SPW39" s="37"/>
      <c r="SPX39" s="37"/>
      <c r="SPY39" s="33"/>
      <c r="SPZ39" s="20"/>
      <c r="SQA39" s="20"/>
      <c r="SQB39" s="36"/>
      <c r="SQC39" s="37"/>
      <c r="SQD39" s="37"/>
      <c r="SQE39" s="37"/>
      <c r="SQF39" s="37"/>
      <c r="SQG39" s="37"/>
      <c r="SQH39" s="37"/>
      <c r="SQI39" s="37"/>
      <c r="SQJ39" s="37"/>
      <c r="SQK39" s="37"/>
      <c r="SQL39" s="37"/>
      <c r="SQM39" s="37"/>
      <c r="SQN39" s="37"/>
      <c r="SQO39" s="37"/>
      <c r="SQP39" s="37"/>
      <c r="SQQ39" s="37"/>
      <c r="SQR39" s="37"/>
      <c r="SQS39" s="37"/>
      <c r="SQT39" s="37"/>
      <c r="SQU39" s="33"/>
      <c r="SQV39" s="20"/>
      <c r="SQW39" s="20"/>
      <c r="SQX39" s="36"/>
      <c r="SQY39" s="37"/>
      <c r="SQZ39" s="37"/>
      <c r="SRA39" s="37"/>
      <c r="SRB39" s="37"/>
      <c r="SRC39" s="37"/>
      <c r="SRD39" s="37"/>
      <c r="SRE39" s="37"/>
      <c r="SRF39" s="37"/>
      <c r="SRG39" s="37"/>
      <c r="SRH39" s="37"/>
      <c r="SRI39" s="37"/>
      <c r="SRJ39" s="37"/>
      <c r="SRK39" s="37"/>
      <c r="SRL39" s="37"/>
      <c r="SRM39" s="37"/>
      <c r="SRN39" s="37"/>
      <c r="SRO39" s="37"/>
      <c r="SRP39" s="37"/>
      <c r="SRQ39" s="33"/>
      <c r="SRR39" s="20"/>
      <c r="SRS39" s="20"/>
      <c r="SRT39" s="36"/>
      <c r="SRU39" s="37"/>
      <c r="SRV39" s="37"/>
      <c r="SRW39" s="37"/>
      <c r="SRX39" s="37"/>
      <c r="SRY39" s="37"/>
      <c r="SRZ39" s="37"/>
      <c r="SSA39" s="37"/>
      <c r="SSB39" s="37"/>
      <c r="SSC39" s="37"/>
      <c r="SSD39" s="37"/>
      <c r="SSE39" s="37"/>
      <c r="SSF39" s="37"/>
      <c r="SSG39" s="37"/>
      <c r="SSH39" s="37"/>
      <c r="SSI39" s="37"/>
      <c r="SSJ39" s="37"/>
      <c r="SSK39" s="37"/>
      <c r="SSL39" s="37"/>
      <c r="SSM39" s="33"/>
      <c r="SSN39" s="20"/>
      <c r="SSO39" s="20"/>
      <c r="SSP39" s="36"/>
      <c r="SSQ39" s="37"/>
      <c r="SSR39" s="37"/>
      <c r="SSS39" s="37"/>
      <c r="SST39" s="37"/>
      <c r="SSU39" s="37"/>
      <c r="SSV39" s="37"/>
      <c r="SSW39" s="37"/>
      <c r="SSX39" s="37"/>
      <c r="SSY39" s="37"/>
      <c r="SSZ39" s="37"/>
      <c r="STA39" s="37"/>
      <c r="STB39" s="37"/>
      <c r="STC39" s="37"/>
      <c r="STD39" s="37"/>
      <c r="STE39" s="37"/>
      <c r="STF39" s="37"/>
      <c r="STG39" s="37"/>
      <c r="STH39" s="37"/>
      <c r="STI39" s="33"/>
      <c r="STJ39" s="20"/>
      <c r="STK39" s="20"/>
      <c r="STL39" s="36"/>
      <c r="STM39" s="37"/>
      <c r="STN39" s="37"/>
      <c r="STO39" s="37"/>
      <c r="STP39" s="37"/>
      <c r="STQ39" s="37"/>
      <c r="STR39" s="37"/>
      <c r="STS39" s="37"/>
      <c r="STT39" s="37"/>
      <c r="STU39" s="37"/>
      <c r="STV39" s="37"/>
      <c r="STW39" s="37"/>
      <c r="STX39" s="37"/>
      <c r="STY39" s="37"/>
      <c r="STZ39" s="37"/>
      <c r="SUA39" s="37"/>
      <c r="SUB39" s="37"/>
      <c r="SUC39" s="37"/>
      <c r="SUD39" s="37"/>
      <c r="SUE39" s="33"/>
      <c r="SUF39" s="20"/>
      <c r="SUG39" s="20"/>
      <c r="SUH39" s="36"/>
      <c r="SUI39" s="37"/>
      <c r="SUJ39" s="37"/>
      <c r="SUK39" s="37"/>
      <c r="SUL39" s="37"/>
      <c r="SUM39" s="37"/>
      <c r="SUN39" s="37"/>
      <c r="SUO39" s="37"/>
      <c r="SUP39" s="37"/>
      <c r="SUQ39" s="37"/>
      <c r="SUR39" s="37"/>
      <c r="SUS39" s="37"/>
      <c r="SUT39" s="37"/>
      <c r="SUU39" s="37"/>
      <c r="SUV39" s="37"/>
      <c r="SUW39" s="37"/>
      <c r="SUX39" s="37"/>
      <c r="SUY39" s="37"/>
      <c r="SUZ39" s="37"/>
      <c r="SVA39" s="33"/>
      <c r="SVB39" s="20"/>
      <c r="SVC39" s="20"/>
      <c r="SVD39" s="36"/>
      <c r="SVE39" s="37"/>
      <c r="SVF39" s="37"/>
      <c r="SVG39" s="37"/>
      <c r="SVH39" s="37"/>
      <c r="SVI39" s="37"/>
      <c r="SVJ39" s="37"/>
      <c r="SVK39" s="37"/>
      <c r="SVL39" s="37"/>
      <c r="SVM39" s="37"/>
      <c r="SVN39" s="37"/>
      <c r="SVO39" s="37"/>
      <c r="SVP39" s="37"/>
      <c r="SVQ39" s="37"/>
      <c r="SVR39" s="37"/>
      <c r="SVS39" s="37"/>
      <c r="SVT39" s="37"/>
      <c r="SVU39" s="37"/>
      <c r="SVV39" s="37"/>
      <c r="SVW39" s="33"/>
      <c r="SVX39" s="20"/>
      <c r="SVY39" s="20"/>
      <c r="SVZ39" s="36"/>
      <c r="SWA39" s="37"/>
      <c r="SWB39" s="37"/>
      <c r="SWC39" s="37"/>
      <c r="SWD39" s="37"/>
      <c r="SWE39" s="37"/>
      <c r="SWF39" s="37"/>
      <c r="SWG39" s="37"/>
      <c r="SWH39" s="37"/>
      <c r="SWI39" s="37"/>
      <c r="SWJ39" s="37"/>
      <c r="SWK39" s="37"/>
      <c r="SWL39" s="37"/>
      <c r="SWM39" s="37"/>
      <c r="SWN39" s="37"/>
      <c r="SWO39" s="37"/>
      <c r="SWP39" s="37"/>
      <c r="SWQ39" s="37"/>
      <c r="SWR39" s="37"/>
      <c r="SWS39" s="33"/>
      <c r="SWT39" s="20"/>
      <c r="SWU39" s="20"/>
      <c r="SWV39" s="36"/>
      <c r="SWW39" s="37"/>
      <c r="SWX39" s="37"/>
      <c r="SWY39" s="37"/>
      <c r="SWZ39" s="37"/>
      <c r="SXA39" s="37"/>
      <c r="SXB39" s="37"/>
      <c r="SXC39" s="37"/>
      <c r="SXD39" s="37"/>
      <c r="SXE39" s="37"/>
      <c r="SXF39" s="37"/>
      <c r="SXG39" s="37"/>
      <c r="SXH39" s="37"/>
      <c r="SXI39" s="37"/>
      <c r="SXJ39" s="37"/>
      <c r="SXK39" s="37"/>
      <c r="SXL39" s="37"/>
      <c r="SXM39" s="37"/>
      <c r="SXN39" s="37"/>
      <c r="SXO39" s="33"/>
      <c r="SXP39" s="20"/>
      <c r="SXQ39" s="20"/>
      <c r="SXR39" s="36"/>
      <c r="SXS39" s="37"/>
      <c r="SXT39" s="37"/>
      <c r="SXU39" s="37"/>
      <c r="SXV39" s="37"/>
      <c r="SXW39" s="37"/>
      <c r="SXX39" s="37"/>
      <c r="SXY39" s="37"/>
      <c r="SXZ39" s="37"/>
      <c r="SYA39" s="37"/>
      <c r="SYB39" s="37"/>
      <c r="SYC39" s="37"/>
      <c r="SYD39" s="37"/>
      <c r="SYE39" s="37"/>
      <c r="SYF39" s="37"/>
      <c r="SYG39" s="37"/>
      <c r="SYH39" s="37"/>
      <c r="SYI39" s="37"/>
      <c r="SYJ39" s="37"/>
      <c r="SYK39" s="33"/>
      <c r="SYL39" s="20"/>
      <c r="SYM39" s="20"/>
      <c r="SYN39" s="36"/>
      <c r="SYO39" s="37"/>
      <c r="SYP39" s="37"/>
      <c r="SYQ39" s="37"/>
      <c r="SYR39" s="37"/>
      <c r="SYS39" s="37"/>
      <c r="SYT39" s="37"/>
      <c r="SYU39" s="37"/>
      <c r="SYV39" s="37"/>
      <c r="SYW39" s="37"/>
      <c r="SYX39" s="37"/>
      <c r="SYY39" s="37"/>
      <c r="SYZ39" s="37"/>
      <c r="SZA39" s="37"/>
      <c r="SZB39" s="37"/>
      <c r="SZC39" s="37"/>
      <c r="SZD39" s="37"/>
      <c r="SZE39" s="37"/>
      <c r="SZF39" s="37"/>
      <c r="SZG39" s="33"/>
      <c r="SZH39" s="20"/>
      <c r="SZI39" s="20"/>
      <c r="SZJ39" s="36"/>
      <c r="SZK39" s="37"/>
      <c r="SZL39" s="37"/>
      <c r="SZM39" s="37"/>
      <c r="SZN39" s="37"/>
      <c r="SZO39" s="37"/>
      <c r="SZP39" s="37"/>
      <c r="SZQ39" s="37"/>
      <c r="SZR39" s="37"/>
      <c r="SZS39" s="37"/>
      <c r="SZT39" s="37"/>
      <c r="SZU39" s="37"/>
      <c r="SZV39" s="37"/>
      <c r="SZW39" s="37"/>
      <c r="SZX39" s="37"/>
      <c r="SZY39" s="37"/>
      <c r="SZZ39" s="37"/>
      <c r="TAA39" s="37"/>
      <c r="TAB39" s="37"/>
      <c r="TAC39" s="33"/>
      <c r="TAD39" s="20"/>
      <c r="TAE39" s="20"/>
      <c r="TAF39" s="36"/>
      <c r="TAG39" s="37"/>
      <c r="TAH39" s="37"/>
      <c r="TAI39" s="37"/>
      <c r="TAJ39" s="37"/>
      <c r="TAK39" s="37"/>
      <c r="TAL39" s="37"/>
      <c r="TAM39" s="37"/>
      <c r="TAN39" s="37"/>
      <c r="TAO39" s="37"/>
      <c r="TAP39" s="37"/>
      <c r="TAQ39" s="37"/>
      <c r="TAR39" s="37"/>
      <c r="TAS39" s="37"/>
      <c r="TAT39" s="37"/>
      <c r="TAU39" s="37"/>
      <c r="TAV39" s="37"/>
      <c r="TAW39" s="37"/>
      <c r="TAX39" s="37"/>
      <c r="TAY39" s="33"/>
      <c r="TAZ39" s="20"/>
      <c r="TBA39" s="20"/>
      <c r="TBB39" s="36"/>
      <c r="TBC39" s="37"/>
      <c r="TBD39" s="37"/>
      <c r="TBE39" s="37"/>
      <c r="TBF39" s="37"/>
      <c r="TBG39" s="37"/>
      <c r="TBH39" s="37"/>
      <c r="TBI39" s="37"/>
      <c r="TBJ39" s="37"/>
      <c r="TBK39" s="37"/>
      <c r="TBL39" s="37"/>
      <c r="TBM39" s="37"/>
      <c r="TBN39" s="37"/>
      <c r="TBO39" s="37"/>
      <c r="TBP39" s="37"/>
      <c r="TBQ39" s="37"/>
      <c r="TBR39" s="37"/>
      <c r="TBS39" s="37"/>
      <c r="TBT39" s="37"/>
      <c r="TBU39" s="33"/>
      <c r="TBV39" s="20"/>
      <c r="TBW39" s="20"/>
      <c r="TBX39" s="36"/>
      <c r="TBY39" s="37"/>
      <c r="TBZ39" s="37"/>
      <c r="TCA39" s="37"/>
      <c r="TCB39" s="37"/>
      <c r="TCC39" s="37"/>
      <c r="TCD39" s="37"/>
      <c r="TCE39" s="37"/>
      <c r="TCF39" s="37"/>
      <c r="TCG39" s="37"/>
      <c r="TCH39" s="37"/>
      <c r="TCI39" s="37"/>
      <c r="TCJ39" s="37"/>
      <c r="TCK39" s="37"/>
      <c r="TCL39" s="37"/>
      <c r="TCM39" s="37"/>
      <c r="TCN39" s="37"/>
      <c r="TCO39" s="37"/>
      <c r="TCP39" s="37"/>
      <c r="TCQ39" s="33"/>
      <c r="TCR39" s="20"/>
      <c r="TCS39" s="20"/>
      <c r="TCT39" s="36"/>
      <c r="TCU39" s="37"/>
      <c r="TCV39" s="37"/>
      <c r="TCW39" s="37"/>
      <c r="TCX39" s="37"/>
      <c r="TCY39" s="37"/>
      <c r="TCZ39" s="37"/>
      <c r="TDA39" s="37"/>
      <c r="TDB39" s="37"/>
      <c r="TDC39" s="37"/>
      <c r="TDD39" s="37"/>
      <c r="TDE39" s="37"/>
      <c r="TDF39" s="37"/>
      <c r="TDG39" s="37"/>
      <c r="TDH39" s="37"/>
      <c r="TDI39" s="37"/>
      <c r="TDJ39" s="37"/>
      <c r="TDK39" s="37"/>
      <c r="TDL39" s="37"/>
      <c r="TDM39" s="33"/>
      <c r="TDN39" s="20"/>
      <c r="TDO39" s="20"/>
      <c r="TDP39" s="36"/>
      <c r="TDQ39" s="37"/>
      <c r="TDR39" s="37"/>
      <c r="TDS39" s="37"/>
      <c r="TDT39" s="37"/>
      <c r="TDU39" s="37"/>
      <c r="TDV39" s="37"/>
      <c r="TDW39" s="37"/>
      <c r="TDX39" s="37"/>
      <c r="TDY39" s="37"/>
      <c r="TDZ39" s="37"/>
      <c r="TEA39" s="37"/>
      <c r="TEB39" s="37"/>
      <c r="TEC39" s="37"/>
      <c r="TED39" s="37"/>
      <c r="TEE39" s="37"/>
      <c r="TEF39" s="37"/>
      <c r="TEG39" s="37"/>
      <c r="TEH39" s="37"/>
      <c r="TEI39" s="33"/>
      <c r="TEJ39" s="20"/>
      <c r="TEK39" s="20"/>
      <c r="TEL39" s="36"/>
      <c r="TEM39" s="37"/>
      <c r="TEN39" s="37"/>
      <c r="TEO39" s="37"/>
      <c r="TEP39" s="37"/>
      <c r="TEQ39" s="37"/>
      <c r="TER39" s="37"/>
      <c r="TES39" s="37"/>
      <c r="TET39" s="37"/>
      <c r="TEU39" s="37"/>
      <c r="TEV39" s="37"/>
      <c r="TEW39" s="37"/>
      <c r="TEX39" s="37"/>
      <c r="TEY39" s="37"/>
      <c r="TEZ39" s="37"/>
      <c r="TFA39" s="37"/>
      <c r="TFB39" s="37"/>
      <c r="TFC39" s="37"/>
      <c r="TFD39" s="37"/>
      <c r="TFE39" s="33"/>
      <c r="TFF39" s="20"/>
      <c r="TFG39" s="20"/>
      <c r="TFH39" s="36"/>
      <c r="TFI39" s="37"/>
      <c r="TFJ39" s="37"/>
      <c r="TFK39" s="37"/>
      <c r="TFL39" s="37"/>
      <c r="TFM39" s="37"/>
      <c r="TFN39" s="37"/>
      <c r="TFO39" s="37"/>
      <c r="TFP39" s="37"/>
      <c r="TFQ39" s="37"/>
      <c r="TFR39" s="37"/>
      <c r="TFS39" s="37"/>
      <c r="TFT39" s="37"/>
      <c r="TFU39" s="37"/>
      <c r="TFV39" s="37"/>
      <c r="TFW39" s="37"/>
      <c r="TFX39" s="37"/>
      <c r="TFY39" s="37"/>
      <c r="TFZ39" s="37"/>
      <c r="TGA39" s="33"/>
      <c r="TGB39" s="20"/>
      <c r="TGC39" s="20"/>
      <c r="TGD39" s="36"/>
      <c r="TGE39" s="37"/>
      <c r="TGF39" s="37"/>
      <c r="TGG39" s="37"/>
      <c r="TGH39" s="37"/>
      <c r="TGI39" s="37"/>
      <c r="TGJ39" s="37"/>
      <c r="TGK39" s="37"/>
      <c r="TGL39" s="37"/>
      <c r="TGM39" s="37"/>
      <c r="TGN39" s="37"/>
      <c r="TGO39" s="37"/>
      <c r="TGP39" s="37"/>
      <c r="TGQ39" s="37"/>
      <c r="TGR39" s="37"/>
      <c r="TGS39" s="37"/>
      <c r="TGT39" s="37"/>
      <c r="TGU39" s="37"/>
      <c r="TGV39" s="37"/>
      <c r="TGW39" s="33"/>
      <c r="TGX39" s="20"/>
      <c r="TGY39" s="20"/>
      <c r="TGZ39" s="36"/>
      <c r="THA39" s="37"/>
      <c r="THB39" s="37"/>
      <c r="THC39" s="37"/>
      <c r="THD39" s="37"/>
      <c r="THE39" s="37"/>
      <c r="THF39" s="37"/>
      <c r="THG39" s="37"/>
      <c r="THH39" s="37"/>
      <c r="THI39" s="37"/>
      <c r="THJ39" s="37"/>
      <c r="THK39" s="37"/>
      <c r="THL39" s="37"/>
      <c r="THM39" s="37"/>
      <c r="THN39" s="37"/>
      <c r="THO39" s="37"/>
      <c r="THP39" s="37"/>
      <c r="THQ39" s="37"/>
      <c r="THR39" s="37"/>
      <c r="THS39" s="33"/>
      <c r="THT39" s="20"/>
      <c r="THU39" s="20"/>
      <c r="THV39" s="36"/>
      <c r="THW39" s="37"/>
      <c r="THX39" s="37"/>
      <c r="THY39" s="37"/>
      <c r="THZ39" s="37"/>
      <c r="TIA39" s="37"/>
      <c r="TIB39" s="37"/>
      <c r="TIC39" s="37"/>
      <c r="TID39" s="37"/>
      <c r="TIE39" s="37"/>
      <c r="TIF39" s="37"/>
      <c r="TIG39" s="37"/>
      <c r="TIH39" s="37"/>
      <c r="TII39" s="37"/>
      <c r="TIJ39" s="37"/>
      <c r="TIK39" s="37"/>
      <c r="TIL39" s="37"/>
      <c r="TIM39" s="37"/>
      <c r="TIN39" s="37"/>
      <c r="TIO39" s="33"/>
      <c r="TIP39" s="20"/>
      <c r="TIQ39" s="20"/>
      <c r="TIR39" s="36"/>
      <c r="TIS39" s="37"/>
      <c r="TIT39" s="37"/>
      <c r="TIU39" s="37"/>
      <c r="TIV39" s="37"/>
      <c r="TIW39" s="37"/>
      <c r="TIX39" s="37"/>
      <c r="TIY39" s="37"/>
      <c r="TIZ39" s="37"/>
      <c r="TJA39" s="37"/>
      <c r="TJB39" s="37"/>
      <c r="TJC39" s="37"/>
      <c r="TJD39" s="37"/>
      <c r="TJE39" s="37"/>
      <c r="TJF39" s="37"/>
      <c r="TJG39" s="37"/>
      <c r="TJH39" s="37"/>
      <c r="TJI39" s="37"/>
      <c r="TJJ39" s="37"/>
      <c r="TJK39" s="33"/>
      <c r="TJL39" s="20"/>
      <c r="TJM39" s="20"/>
      <c r="TJN39" s="36"/>
      <c r="TJO39" s="37"/>
      <c r="TJP39" s="37"/>
      <c r="TJQ39" s="37"/>
      <c r="TJR39" s="37"/>
      <c r="TJS39" s="37"/>
      <c r="TJT39" s="37"/>
      <c r="TJU39" s="37"/>
      <c r="TJV39" s="37"/>
      <c r="TJW39" s="37"/>
      <c r="TJX39" s="37"/>
      <c r="TJY39" s="37"/>
      <c r="TJZ39" s="37"/>
      <c r="TKA39" s="37"/>
      <c r="TKB39" s="37"/>
      <c r="TKC39" s="37"/>
      <c r="TKD39" s="37"/>
      <c r="TKE39" s="37"/>
      <c r="TKF39" s="37"/>
      <c r="TKG39" s="33"/>
      <c r="TKH39" s="20"/>
      <c r="TKI39" s="20"/>
      <c r="TKJ39" s="36"/>
      <c r="TKK39" s="37"/>
      <c r="TKL39" s="37"/>
      <c r="TKM39" s="37"/>
      <c r="TKN39" s="37"/>
      <c r="TKO39" s="37"/>
      <c r="TKP39" s="37"/>
      <c r="TKQ39" s="37"/>
      <c r="TKR39" s="37"/>
      <c r="TKS39" s="37"/>
      <c r="TKT39" s="37"/>
      <c r="TKU39" s="37"/>
      <c r="TKV39" s="37"/>
      <c r="TKW39" s="37"/>
      <c r="TKX39" s="37"/>
      <c r="TKY39" s="37"/>
      <c r="TKZ39" s="37"/>
      <c r="TLA39" s="37"/>
      <c r="TLB39" s="37"/>
      <c r="TLC39" s="33"/>
      <c r="TLD39" s="20"/>
      <c r="TLE39" s="20"/>
      <c r="TLF39" s="36"/>
      <c r="TLG39" s="37"/>
      <c r="TLH39" s="37"/>
      <c r="TLI39" s="37"/>
      <c r="TLJ39" s="37"/>
      <c r="TLK39" s="37"/>
      <c r="TLL39" s="37"/>
      <c r="TLM39" s="37"/>
      <c r="TLN39" s="37"/>
      <c r="TLO39" s="37"/>
      <c r="TLP39" s="37"/>
      <c r="TLQ39" s="37"/>
      <c r="TLR39" s="37"/>
      <c r="TLS39" s="37"/>
      <c r="TLT39" s="37"/>
      <c r="TLU39" s="37"/>
      <c r="TLV39" s="37"/>
      <c r="TLW39" s="37"/>
      <c r="TLX39" s="37"/>
      <c r="TLY39" s="33"/>
      <c r="TLZ39" s="20"/>
      <c r="TMA39" s="20"/>
      <c r="TMB39" s="36"/>
      <c r="TMC39" s="37"/>
      <c r="TMD39" s="37"/>
      <c r="TME39" s="37"/>
      <c r="TMF39" s="37"/>
      <c r="TMG39" s="37"/>
      <c r="TMH39" s="37"/>
      <c r="TMI39" s="37"/>
      <c r="TMJ39" s="37"/>
      <c r="TMK39" s="37"/>
      <c r="TML39" s="37"/>
      <c r="TMM39" s="37"/>
      <c r="TMN39" s="37"/>
      <c r="TMO39" s="37"/>
      <c r="TMP39" s="37"/>
      <c r="TMQ39" s="37"/>
      <c r="TMR39" s="37"/>
      <c r="TMS39" s="37"/>
      <c r="TMT39" s="37"/>
      <c r="TMU39" s="33"/>
      <c r="TMV39" s="20"/>
      <c r="TMW39" s="20"/>
      <c r="TMX39" s="36"/>
      <c r="TMY39" s="37"/>
      <c r="TMZ39" s="37"/>
      <c r="TNA39" s="37"/>
      <c r="TNB39" s="37"/>
      <c r="TNC39" s="37"/>
      <c r="TND39" s="37"/>
      <c r="TNE39" s="37"/>
      <c r="TNF39" s="37"/>
      <c r="TNG39" s="37"/>
      <c r="TNH39" s="37"/>
      <c r="TNI39" s="37"/>
      <c r="TNJ39" s="37"/>
      <c r="TNK39" s="37"/>
      <c r="TNL39" s="37"/>
      <c r="TNM39" s="37"/>
      <c r="TNN39" s="37"/>
      <c r="TNO39" s="37"/>
      <c r="TNP39" s="37"/>
      <c r="TNQ39" s="33"/>
      <c r="TNR39" s="20"/>
      <c r="TNS39" s="20"/>
      <c r="TNT39" s="36"/>
      <c r="TNU39" s="37"/>
      <c r="TNV39" s="37"/>
      <c r="TNW39" s="37"/>
      <c r="TNX39" s="37"/>
      <c r="TNY39" s="37"/>
      <c r="TNZ39" s="37"/>
      <c r="TOA39" s="37"/>
      <c r="TOB39" s="37"/>
      <c r="TOC39" s="37"/>
      <c r="TOD39" s="37"/>
      <c r="TOE39" s="37"/>
      <c r="TOF39" s="37"/>
      <c r="TOG39" s="37"/>
      <c r="TOH39" s="37"/>
      <c r="TOI39" s="37"/>
      <c r="TOJ39" s="37"/>
      <c r="TOK39" s="37"/>
      <c r="TOL39" s="37"/>
      <c r="TOM39" s="33"/>
      <c r="TON39" s="20"/>
      <c r="TOO39" s="20"/>
      <c r="TOP39" s="36"/>
      <c r="TOQ39" s="37"/>
      <c r="TOR39" s="37"/>
      <c r="TOS39" s="37"/>
      <c r="TOT39" s="37"/>
      <c r="TOU39" s="37"/>
      <c r="TOV39" s="37"/>
      <c r="TOW39" s="37"/>
      <c r="TOX39" s="37"/>
      <c r="TOY39" s="37"/>
      <c r="TOZ39" s="37"/>
      <c r="TPA39" s="37"/>
      <c r="TPB39" s="37"/>
      <c r="TPC39" s="37"/>
      <c r="TPD39" s="37"/>
      <c r="TPE39" s="37"/>
      <c r="TPF39" s="37"/>
      <c r="TPG39" s="37"/>
      <c r="TPH39" s="37"/>
      <c r="TPI39" s="33"/>
      <c r="TPJ39" s="20"/>
      <c r="TPK39" s="20"/>
      <c r="TPL39" s="36"/>
      <c r="TPM39" s="37"/>
      <c r="TPN39" s="37"/>
      <c r="TPO39" s="37"/>
      <c r="TPP39" s="37"/>
      <c r="TPQ39" s="37"/>
      <c r="TPR39" s="37"/>
      <c r="TPS39" s="37"/>
      <c r="TPT39" s="37"/>
      <c r="TPU39" s="37"/>
      <c r="TPV39" s="37"/>
      <c r="TPW39" s="37"/>
      <c r="TPX39" s="37"/>
      <c r="TPY39" s="37"/>
      <c r="TPZ39" s="37"/>
      <c r="TQA39" s="37"/>
      <c r="TQB39" s="37"/>
      <c r="TQC39" s="37"/>
      <c r="TQD39" s="37"/>
      <c r="TQE39" s="33"/>
      <c r="TQF39" s="20"/>
      <c r="TQG39" s="20"/>
      <c r="TQH39" s="36"/>
      <c r="TQI39" s="37"/>
      <c r="TQJ39" s="37"/>
      <c r="TQK39" s="37"/>
      <c r="TQL39" s="37"/>
      <c r="TQM39" s="37"/>
      <c r="TQN39" s="37"/>
      <c r="TQO39" s="37"/>
      <c r="TQP39" s="37"/>
      <c r="TQQ39" s="37"/>
      <c r="TQR39" s="37"/>
      <c r="TQS39" s="37"/>
      <c r="TQT39" s="37"/>
      <c r="TQU39" s="37"/>
      <c r="TQV39" s="37"/>
      <c r="TQW39" s="37"/>
      <c r="TQX39" s="37"/>
      <c r="TQY39" s="37"/>
      <c r="TQZ39" s="37"/>
      <c r="TRA39" s="33"/>
      <c r="TRB39" s="20"/>
      <c r="TRC39" s="20"/>
      <c r="TRD39" s="36"/>
      <c r="TRE39" s="37"/>
      <c r="TRF39" s="37"/>
      <c r="TRG39" s="37"/>
      <c r="TRH39" s="37"/>
      <c r="TRI39" s="37"/>
      <c r="TRJ39" s="37"/>
      <c r="TRK39" s="37"/>
      <c r="TRL39" s="37"/>
      <c r="TRM39" s="37"/>
      <c r="TRN39" s="37"/>
      <c r="TRO39" s="37"/>
      <c r="TRP39" s="37"/>
      <c r="TRQ39" s="37"/>
      <c r="TRR39" s="37"/>
      <c r="TRS39" s="37"/>
      <c r="TRT39" s="37"/>
      <c r="TRU39" s="37"/>
      <c r="TRV39" s="37"/>
      <c r="TRW39" s="33"/>
      <c r="TRX39" s="20"/>
      <c r="TRY39" s="20"/>
      <c r="TRZ39" s="36"/>
      <c r="TSA39" s="37"/>
      <c r="TSB39" s="37"/>
      <c r="TSC39" s="37"/>
      <c r="TSD39" s="37"/>
      <c r="TSE39" s="37"/>
      <c r="TSF39" s="37"/>
      <c r="TSG39" s="37"/>
      <c r="TSH39" s="37"/>
      <c r="TSI39" s="37"/>
      <c r="TSJ39" s="37"/>
      <c r="TSK39" s="37"/>
      <c r="TSL39" s="37"/>
      <c r="TSM39" s="37"/>
      <c r="TSN39" s="37"/>
      <c r="TSO39" s="37"/>
      <c r="TSP39" s="37"/>
      <c r="TSQ39" s="37"/>
      <c r="TSR39" s="37"/>
      <c r="TSS39" s="33"/>
      <c r="TST39" s="20"/>
      <c r="TSU39" s="20"/>
      <c r="TSV39" s="36"/>
      <c r="TSW39" s="37"/>
      <c r="TSX39" s="37"/>
      <c r="TSY39" s="37"/>
      <c r="TSZ39" s="37"/>
      <c r="TTA39" s="37"/>
      <c r="TTB39" s="37"/>
      <c r="TTC39" s="37"/>
      <c r="TTD39" s="37"/>
      <c r="TTE39" s="37"/>
      <c r="TTF39" s="37"/>
      <c r="TTG39" s="37"/>
      <c r="TTH39" s="37"/>
      <c r="TTI39" s="37"/>
      <c r="TTJ39" s="37"/>
      <c r="TTK39" s="37"/>
      <c r="TTL39" s="37"/>
      <c r="TTM39" s="37"/>
      <c r="TTN39" s="37"/>
      <c r="TTO39" s="33"/>
      <c r="TTP39" s="20"/>
      <c r="TTQ39" s="20"/>
      <c r="TTR39" s="36"/>
      <c r="TTS39" s="37"/>
      <c r="TTT39" s="37"/>
      <c r="TTU39" s="37"/>
      <c r="TTV39" s="37"/>
      <c r="TTW39" s="37"/>
      <c r="TTX39" s="37"/>
      <c r="TTY39" s="37"/>
      <c r="TTZ39" s="37"/>
      <c r="TUA39" s="37"/>
      <c r="TUB39" s="37"/>
      <c r="TUC39" s="37"/>
      <c r="TUD39" s="37"/>
      <c r="TUE39" s="37"/>
      <c r="TUF39" s="37"/>
      <c r="TUG39" s="37"/>
      <c r="TUH39" s="37"/>
      <c r="TUI39" s="37"/>
      <c r="TUJ39" s="37"/>
      <c r="TUK39" s="33"/>
      <c r="TUL39" s="20"/>
      <c r="TUM39" s="20"/>
      <c r="TUN39" s="36"/>
      <c r="TUO39" s="37"/>
      <c r="TUP39" s="37"/>
      <c r="TUQ39" s="37"/>
      <c r="TUR39" s="37"/>
      <c r="TUS39" s="37"/>
      <c r="TUT39" s="37"/>
      <c r="TUU39" s="37"/>
      <c r="TUV39" s="37"/>
      <c r="TUW39" s="37"/>
      <c r="TUX39" s="37"/>
      <c r="TUY39" s="37"/>
      <c r="TUZ39" s="37"/>
      <c r="TVA39" s="37"/>
      <c r="TVB39" s="37"/>
      <c r="TVC39" s="37"/>
      <c r="TVD39" s="37"/>
      <c r="TVE39" s="37"/>
      <c r="TVF39" s="37"/>
      <c r="TVG39" s="33"/>
      <c r="TVH39" s="20"/>
      <c r="TVI39" s="20"/>
      <c r="TVJ39" s="36"/>
      <c r="TVK39" s="37"/>
      <c r="TVL39" s="37"/>
      <c r="TVM39" s="37"/>
      <c r="TVN39" s="37"/>
      <c r="TVO39" s="37"/>
      <c r="TVP39" s="37"/>
      <c r="TVQ39" s="37"/>
      <c r="TVR39" s="37"/>
      <c r="TVS39" s="37"/>
      <c r="TVT39" s="37"/>
      <c r="TVU39" s="37"/>
      <c r="TVV39" s="37"/>
      <c r="TVW39" s="37"/>
      <c r="TVX39" s="37"/>
      <c r="TVY39" s="37"/>
      <c r="TVZ39" s="37"/>
      <c r="TWA39" s="37"/>
      <c r="TWB39" s="37"/>
      <c r="TWC39" s="33"/>
      <c r="TWD39" s="20"/>
      <c r="TWE39" s="20"/>
      <c r="TWF39" s="36"/>
      <c r="TWG39" s="37"/>
      <c r="TWH39" s="37"/>
      <c r="TWI39" s="37"/>
      <c r="TWJ39" s="37"/>
      <c r="TWK39" s="37"/>
      <c r="TWL39" s="37"/>
      <c r="TWM39" s="37"/>
      <c r="TWN39" s="37"/>
      <c r="TWO39" s="37"/>
      <c r="TWP39" s="37"/>
      <c r="TWQ39" s="37"/>
      <c r="TWR39" s="37"/>
      <c r="TWS39" s="37"/>
      <c r="TWT39" s="37"/>
      <c r="TWU39" s="37"/>
      <c r="TWV39" s="37"/>
      <c r="TWW39" s="37"/>
      <c r="TWX39" s="37"/>
      <c r="TWY39" s="33"/>
      <c r="TWZ39" s="20"/>
      <c r="TXA39" s="20"/>
      <c r="TXB39" s="36"/>
      <c r="TXC39" s="37"/>
      <c r="TXD39" s="37"/>
      <c r="TXE39" s="37"/>
      <c r="TXF39" s="37"/>
      <c r="TXG39" s="37"/>
      <c r="TXH39" s="37"/>
      <c r="TXI39" s="37"/>
      <c r="TXJ39" s="37"/>
      <c r="TXK39" s="37"/>
      <c r="TXL39" s="37"/>
      <c r="TXM39" s="37"/>
      <c r="TXN39" s="37"/>
      <c r="TXO39" s="37"/>
      <c r="TXP39" s="37"/>
      <c r="TXQ39" s="37"/>
      <c r="TXR39" s="37"/>
      <c r="TXS39" s="37"/>
      <c r="TXT39" s="37"/>
      <c r="TXU39" s="33"/>
      <c r="TXV39" s="20"/>
      <c r="TXW39" s="20"/>
      <c r="TXX39" s="36"/>
      <c r="TXY39" s="37"/>
      <c r="TXZ39" s="37"/>
      <c r="TYA39" s="37"/>
      <c r="TYB39" s="37"/>
      <c r="TYC39" s="37"/>
      <c r="TYD39" s="37"/>
      <c r="TYE39" s="37"/>
      <c r="TYF39" s="37"/>
      <c r="TYG39" s="37"/>
      <c r="TYH39" s="37"/>
      <c r="TYI39" s="37"/>
      <c r="TYJ39" s="37"/>
      <c r="TYK39" s="37"/>
      <c r="TYL39" s="37"/>
      <c r="TYM39" s="37"/>
      <c r="TYN39" s="37"/>
      <c r="TYO39" s="37"/>
      <c r="TYP39" s="37"/>
      <c r="TYQ39" s="33"/>
      <c r="TYR39" s="20"/>
      <c r="TYS39" s="20"/>
      <c r="TYT39" s="36"/>
      <c r="TYU39" s="37"/>
      <c r="TYV39" s="37"/>
      <c r="TYW39" s="37"/>
      <c r="TYX39" s="37"/>
      <c r="TYY39" s="37"/>
      <c r="TYZ39" s="37"/>
      <c r="TZA39" s="37"/>
      <c r="TZB39" s="37"/>
      <c r="TZC39" s="37"/>
      <c r="TZD39" s="37"/>
      <c r="TZE39" s="37"/>
      <c r="TZF39" s="37"/>
      <c r="TZG39" s="37"/>
      <c r="TZH39" s="37"/>
      <c r="TZI39" s="37"/>
      <c r="TZJ39" s="37"/>
      <c r="TZK39" s="37"/>
      <c r="TZL39" s="37"/>
      <c r="TZM39" s="33"/>
      <c r="TZN39" s="20"/>
      <c r="TZO39" s="20"/>
      <c r="TZP39" s="36"/>
      <c r="TZQ39" s="37"/>
      <c r="TZR39" s="37"/>
      <c r="TZS39" s="37"/>
      <c r="TZT39" s="37"/>
      <c r="TZU39" s="37"/>
      <c r="TZV39" s="37"/>
      <c r="TZW39" s="37"/>
      <c r="TZX39" s="37"/>
      <c r="TZY39" s="37"/>
      <c r="TZZ39" s="37"/>
      <c r="UAA39" s="37"/>
      <c r="UAB39" s="37"/>
      <c r="UAC39" s="37"/>
      <c r="UAD39" s="37"/>
      <c r="UAE39" s="37"/>
      <c r="UAF39" s="37"/>
      <c r="UAG39" s="37"/>
      <c r="UAH39" s="37"/>
      <c r="UAI39" s="33"/>
      <c r="UAJ39" s="20"/>
      <c r="UAK39" s="20"/>
      <c r="UAL39" s="36"/>
      <c r="UAM39" s="37"/>
      <c r="UAN39" s="37"/>
      <c r="UAO39" s="37"/>
      <c r="UAP39" s="37"/>
      <c r="UAQ39" s="37"/>
      <c r="UAR39" s="37"/>
      <c r="UAS39" s="37"/>
      <c r="UAT39" s="37"/>
      <c r="UAU39" s="37"/>
      <c r="UAV39" s="37"/>
      <c r="UAW39" s="37"/>
      <c r="UAX39" s="37"/>
      <c r="UAY39" s="37"/>
      <c r="UAZ39" s="37"/>
      <c r="UBA39" s="37"/>
      <c r="UBB39" s="37"/>
      <c r="UBC39" s="37"/>
      <c r="UBD39" s="37"/>
      <c r="UBE39" s="33"/>
      <c r="UBF39" s="20"/>
      <c r="UBG39" s="20"/>
      <c r="UBH39" s="36"/>
      <c r="UBI39" s="37"/>
      <c r="UBJ39" s="37"/>
      <c r="UBK39" s="37"/>
      <c r="UBL39" s="37"/>
      <c r="UBM39" s="37"/>
      <c r="UBN39" s="37"/>
      <c r="UBO39" s="37"/>
      <c r="UBP39" s="37"/>
      <c r="UBQ39" s="37"/>
      <c r="UBR39" s="37"/>
      <c r="UBS39" s="37"/>
      <c r="UBT39" s="37"/>
      <c r="UBU39" s="37"/>
      <c r="UBV39" s="37"/>
      <c r="UBW39" s="37"/>
      <c r="UBX39" s="37"/>
      <c r="UBY39" s="37"/>
      <c r="UBZ39" s="37"/>
      <c r="UCA39" s="33"/>
      <c r="UCB39" s="20"/>
      <c r="UCC39" s="20"/>
      <c r="UCD39" s="36"/>
      <c r="UCE39" s="37"/>
      <c r="UCF39" s="37"/>
      <c r="UCG39" s="37"/>
      <c r="UCH39" s="37"/>
      <c r="UCI39" s="37"/>
      <c r="UCJ39" s="37"/>
      <c r="UCK39" s="37"/>
      <c r="UCL39" s="37"/>
      <c r="UCM39" s="37"/>
      <c r="UCN39" s="37"/>
      <c r="UCO39" s="37"/>
      <c r="UCP39" s="37"/>
      <c r="UCQ39" s="37"/>
      <c r="UCR39" s="37"/>
      <c r="UCS39" s="37"/>
      <c r="UCT39" s="37"/>
      <c r="UCU39" s="37"/>
      <c r="UCV39" s="37"/>
      <c r="UCW39" s="33"/>
      <c r="UCX39" s="20"/>
      <c r="UCY39" s="20"/>
      <c r="UCZ39" s="36"/>
      <c r="UDA39" s="37"/>
      <c r="UDB39" s="37"/>
      <c r="UDC39" s="37"/>
      <c r="UDD39" s="37"/>
      <c r="UDE39" s="37"/>
      <c r="UDF39" s="37"/>
      <c r="UDG39" s="37"/>
      <c r="UDH39" s="37"/>
      <c r="UDI39" s="37"/>
      <c r="UDJ39" s="37"/>
      <c r="UDK39" s="37"/>
      <c r="UDL39" s="37"/>
      <c r="UDM39" s="37"/>
      <c r="UDN39" s="37"/>
      <c r="UDO39" s="37"/>
      <c r="UDP39" s="37"/>
      <c r="UDQ39" s="37"/>
      <c r="UDR39" s="37"/>
      <c r="UDS39" s="33"/>
      <c r="UDT39" s="20"/>
      <c r="UDU39" s="20"/>
      <c r="UDV39" s="36"/>
      <c r="UDW39" s="37"/>
      <c r="UDX39" s="37"/>
      <c r="UDY39" s="37"/>
      <c r="UDZ39" s="37"/>
      <c r="UEA39" s="37"/>
      <c r="UEB39" s="37"/>
      <c r="UEC39" s="37"/>
      <c r="UED39" s="37"/>
      <c r="UEE39" s="37"/>
      <c r="UEF39" s="37"/>
      <c r="UEG39" s="37"/>
      <c r="UEH39" s="37"/>
      <c r="UEI39" s="37"/>
      <c r="UEJ39" s="37"/>
      <c r="UEK39" s="37"/>
      <c r="UEL39" s="37"/>
      <c r="UEM39" s="37"/>
      <c r="UEN39" s="37"/>
      <c r="UEO39" s="33"/>
      <c r="UEP39" s="20"/>
      <c r="UEQ39" s="20"/>
      <c r="UER39" s="36"/>
      <c r="UES39" s="37"/>
      <c r="UET39" s="37"/>
      <c r="UEU39" s="37"/>
      <c r="UEV39" s="37"/>
      <c r="UEW39" s="37"/>
      <c r="UEX39" s="37"/>
      <c r="UEY39" s="37"/>
      <c r="UEZ39" s="37"/>
      <c r="UFA39" s="37"/>
      <c r="UFB39" s="37"/>
      <c r="UFC39" s="37"/>
      <c r="UFD39" s="37"/>
      <c r="UFE39" s="37"/>
      <c r="UFF39" s="37"/>
      <c r="UFG39" s="37"/>
      <c r="UFH39" s="37"/>
      <c r="UFI39" s="37"/>
      <c r="UFJ39" s="37"/>
      <c r="UFK39" s="33"/>
      <c r="UFL39" s="20"/>
      <c r="UFM39" s="20"/>
      <c r="UFN39" s="36"/>
      <c r="UFO39" s="37"/>
      <c r="UFP39" s="37"/>
      <c r="UFQ39" s="37"/>
      <c r="UFR39" s="37"/>
      <c r="UFS39" s="37"/>
      <c r="UFT39" s="37"/>
      <c r="UFU39" s="37"/>
      <c r="UFV39" s="37"/>
      <c r="UFW39" s="37"/>
      <c r="UFX39" s="37"/>
      <c r="UFY39" s="37"/>
      <c r="UFZ39" s="37"/>
      <c r="UGA39" s="37"/>
      <c r="UGB39" s="37"/>
      <c r="UGC39" s="37"/>
      <c r="UGD39" s="37"/>
      <c r="UGE39" s="37"/>
      <c r="UGF39" s="37"/>
      <c r="UGG39" s="33"/>
      <c r="UGH39" s="20"/>
      <c r="UGI39" s="20"/>
      <c r="UGJ39" s="36"/>
      <c r="UGK39" s="37"/>
      <c r="UGL39" s="37"/>
      <c r="UGM39" s="37"/>
      <c r="UGN39" s="37"/>
      <c r="UGO39" s="37"/>
      <c r="UGP39" s="37"/>
      <c r="UGQ39" s="37"/>
      <c r="UGR39" s="37"/>
      <c r="UGS39" s="37"/>
      <c r="UGT39" s="37"/>
      <c r="UGU39" s="37"/>
      <c r="UGV39" s="37"/>
      <c r="UGW39" s="37"/>
      <c r="UGX39" s="37"/>
      <c r="UGY39" s="37"/>
      <c r="UGZ39" s="37"/>
      <c r="UHA39" s="37"/>
      <c r="UHB39" s="37"/>
      <c r="UHC39" s="33"/>
      <c r="UHD39" s="20"/>
      <c r="UHE39" s="20"/>
      <c r="UHF39" s="36"/>
      <c r="UHG39" s="37"/>
      <c r="UHH39" s="37"/>
      <c r="UHI39" s="37"/>
      <c r="UHJ39" s="37"/>
      <c r="UHK39" s="37"/>
      <c r="UHL39" s="37"/>
      <c r="UHM39" s="37"/>
      <c r="UHN39" s="37"/>
      <c r="UHO39" s="37"/>
      <c r="UHP39" s="37"/>
      <c r="UHQ39" s="37"/>
      <c r="UHR39" s="37"/>
      <c r="UHS39" s="37"/>
      <c r="UHT39" s="37"/>
      <c r="UHU39" s="37"/>
      <c r="UHV39" s="37"/>
      <c r="UHW39" s="37"/>
      <c r="UHX39" s="37"/>
      <c r="UHY39" s="33"/>
      <c r="UHZ39" s="20"/>
      <c r="UIA39" s="20"/>
      <c r="UIB39" s="36"/>
      <c r="UIC39" s="37"/>
      <c r="UID39" s="37"/>
      <c r="UIE39" s="37"/>
      <c r="UIF39" s="37"/>
      <c r="UIG39" s="37"/>
      <c r="UIH39" s="37"/>
      <c r="UII39" s="37"/>
      <c r="UIJ39" s="37"/>
      <c r="UIK39" s="37"/>
      <c r="UIL39" s="37"/>
      <c r="UIM39" s="37"/>
      <c r="UIN39" s="37"/>
      <c r="UIO39" s="37"/>
      <c r="UIP39" s="37"/>
      <c r="UIQ39" s="37"/>
      <c r="UIR39" s="37"/>
      <c r="UIS39" s="37"/>
      <c r="UIT39" s="37"/>
      <c r="UIU39" s="33"/>
      <c r="UIV39" s="20"/>
      <c r="UIW39" s="20"/>
      <c r="UIX39" s="36"/>
      <c r="UIY39" s="37"/>
      <c r="UIZ39" s="37"/>
      <c r="UJA39" s="37"/>
      <c r="UJB39" s="37"/>
      <c r="UJC39" s="37"/>
      <c r="UJD39" s="37"/>
      <c r="UJE39" s="37"/>
      <c r="UJF39" s="37"/>
      <c r="UJG39" s="37"/>
      <c r="UJH39" s="37"/>
      <c r="UJI39" s="37"/>
      <c r="UJJ39" s="37"/>
      <c r="UJK39" s="37"/>
      <c r="UJL39" s="37"/>
      <c r="UJM39" s="37"/>
      <c r="UJN39" s="37"/>
      <c r="UJO39" s="37"/>
      <c r="UJP39" s="37"/>
      <c r="UJQ39" s="33"/>
      <c r="UJR39" s="20"/>
      <c r="UJS39" s="20"/>
      <c r="UJT39" s="36"/>
      <c r="UJU39" s="37"/>
      <c r="UJV39" s="37"/>
      <c r="UJW39" s="37"/>
      <c r="UJX39" s="37"/>
      <c r="UJY39" s="37"/>
      <c r="UJZ39" s="37"/>
      <c r="UKA39" s="37"/>
      <c r="UKB39" s="37"/>
      <c r="UKC39" s="37"/>
      <c r="UKD39" s="37"/>
      <c r="UKE39" s="37"/>
      <c r="UKF39" s="37"/>
      <c r="UKG39" s="37"/>
      <c r="UKH39" s="37"/>
      <c r="UKI39" s="37"/>
      <c r="UKJ39" s="37"/>
      <c r="UKK39" s="37"/>
      <c r="UKL39" s="37"/>
      <c r="UKM39" s="33"/>
      <c r="UKN39" s="20"/>
      <c r="UKO39" s="20"/>
      <c r="UKP39" s="36"/>
      <c r="UKQ39" s="37"/>
      <c r="UKR39" s="37"/>
      <c r="UKS39" s="37"/>
      <c r="UKT39" s="37"/>
      <c r="UKU39" s="37"/>
      <c r="UKV39" s="37"/>
      <c r="UKW39" s="37"/>
      <c r="UKX39" s="37"/>
      <c r="UKY39" s="37"/>
      <c r="UKZ39" s="37"/>
      <c r="ULA39" s="37"/>
      <c r="ULB39" s="37"/>
      <c r="ULC39" s="37"/>
      <c r="ULD39" s="37"/>
      <c r="ULE39" s="37"/>
      <c r="ULF39" s="37"/>
      <c r="ULG39" s="37"/>
      <c r="ULH39" s="37"/>
      <c r="ULI39" s="33"/>
      <c r="ULJ39" s="20"/>
      <c r="ULK39" s="20"/>
      <c r="ULL39" s="36"/>
      <c r="ULM39" s="37"/>
      <c r="ULN39" s="37"/>
      <c r="ULO39" s="37"/>
      <c r="ULP39" s="37"/>
      <c r="ULQ39" s="37"/>
      <c r="ULR39" s="37"/>
      <c r="ULS39" s="37"/>
      <c r="ULT39" s="37"/>
      <c r="ULU39" s="37"/>
      <c r="ULV39" s="37"/>
      <c r="ULW39" s="37"/>
      <c r="ULX39" s="37"/>
      <c r="ULY39" s="37"/>
      <c r="ULZ39" s="37"/>
      <c r="UMA39" s="37"/>
      <c r="UMB39" s="37"/>
      <c r="UMC39" s="37"/>
      <c r="UMD39" s="37"/>
      <c r="UME39" s="33"/>
      <c r="UMF39" s="20"/>
      <c r="UMG39" s="20"/>
      <c r="UMH39" s="36"/>
      <c r="UMI39" s="37"/>
      <c r="UMJ39" s="37"/>
      <c r="UMK39" s="37"/>
      <c r="UML39" s="37"/>
      <c r="UMM39" s="37"/>
      <c r="UMN39" s="37"/>
      <c r="UMO39" s="37"/>
      <c r="UMP39" s="37"/>
      <c r="UMQ39" s="37"/>
      <c r="UMR39" s="37"/>
      <c r="UMS39" s="37"/>
      <c r="UMT39" s="37"/>
      <c r="UMU39" s="37"/>
      <c r="UMV39" s="37"/>
      <c r="UMW39" s="37"/>
      <c r="UMX39" s="37"/>
      <c r="UMY39" s="37"/>
      <c r="UMZ39" s="37"/>
      <c r="UNA39" s="33"/>
      <c r="UNB39" s="20"/>
      <c r="UNC39" s="20"/>
      <c r="UND39" s="36"/>
      <c r="UNE39" s="37"/>
      <c r="UNF39" s="37"/>
      <c r="UNG39" s="37"/>
      <c r="UNH39" s="37"/>
      <c r="UNI39" s="37"/>
      <c r="UNJ39" s="37"/>
      <c r="UNK39" s="37"/>
      <c r="UNL39" s="37"/>
      <c r="UNM39" s="37"/>
      <c r="UNN39" s="37"/>
      <c r="UNO39" s="37"/>
      <c r="UNP39" s="37"/>
      <c r="UNQ39" s="37"/>
      <c r="UNR39" s="37"/>
      <c r="UNS39" s="37"/>
      <c r="UNT39" s="37"/>
      <c r="UNU39" s="37"/>
      <c r="UNV39" s="37"/>
      <c r="UNW39" s="33"/>
      <c r="UNX39" s="20"/>
      <c r="UNY39" s="20"/>
      <c r="UNZ39" s="36"/>
      <c r="UOA39" s="37"/>
      <c r="UOB39" s="37"/>
      <c r="UOC39" s="37"/>
      <c r="UOD39" s="37"/>
      <c r="UOE39" s="37"/>
      <c r="UOF39" s="37"/>
      <c r="UOG39" s="37"/>
      <c r="UOH39" s="37"/>
      <c r="UOI39" s="37"/>
      <c r="UOJ39" s="37"/>
      <c r="UOK39" s="37"/>
      <c r="UOL39" s="37"/>
      <c r="UOM39" s="37"/>
      <c r="UON39" s="37"/>
      <c r="UOO39" s="37"/>
      <c r="UOP39" s="37"/>
      <c r="UOQ39" s="37"/>
      <c r="UOR39" s="37"/>
      <c r="UOS39" s="33"/>
      <c r="UOT39" s="20"/>
      <c r="UOU39" s="20"/>
      <c r="UOV39" s="36"/>
      <c r="UOW39" s="37"/>
      <c r="UOX39" s="37"/>
      <c r="UOY39" s="37"/>
      <c r="UOZ39" s="37"/>
      <c r="UPA39" s="37"/>
      <c r="UPB39" s="37"/>
      <c r="UPC39" s="37"/>
      <c r="UPD39" s="37"/>
      <c r="UPE39" s="37"/>
      <c r="UPF39" s="37"/>
      <c r="UPG39" s="37"/>
      <c r="UPH39" s="37"/>
      <c r="UPI39" s="37"/>
      <c r="UPJ39" s="37"/>
      <c r="UPK39" s="37"/>
      <c r="UPL39" s="37"/>
      <c r="UPM39" s="37"/>
      <c r="UPN39" s="37"/>
      <c r="UPO39" s="33"/>
      <c r="UPP39" s="20"/>
      <c r="UPQ39" s="20"/>
      <c r="UPR39" s="36"/>
      <c r="UPS39" s="37"/>
      <c r="UPT39" s="37"/>
      <c r="UPU39" s="37"/>
      <c r="UPV39" s="37"/>
      <c r="UPW39" s="37"/>
      <c r="UPX39" s="37"/>
      <c r="UPY39" s="37"/>
      <c r="UPZ39" s="37"/>
      <c r="UQA39" s="37"/>
      <c r="UQB39" s="37"/>
      <c r="UQC39" s="37"/>
      <c r="UQD39" s="37"/>
      <c r="UQE39" s="37"/>
      <c r="UQF39" s="37"/>
      <c r="UQG39" s="37"/>
      <c r="UQH39" s="37"/>
      <c r="UQI39" s="37"/>
      <c r="UQJ39" s="37"/>
      <c r="UQK39" s="33"/>
      <c r="UQL39" s="20"/>
      <c r="UQM39" s="20"/>
      <c r="UQN39" s="36"/>
      <c r="UQO39" s="37"/>
      <c r="UQP39" s="37"/>
      <c r="UQQ39" s="37"/>
      <c r="UQR39" s="37"/>
      <c r="UQS39" s="37"/>
      <c r="UQT39" s="37"/>
      <c r="UQU39" s="37"/>
      <c r="UQV39" s="37"/>
      <c r="UQW39" s="37"/>
      <c r="UQX39" s="37"/>
      <c r="UQY39" s="37"/>
      <c r="UQZ39" s="37"/>
      <c r="URA39" s="37"/>
      <c r="URB39" s="37"/>
      <c r="URC39" s="37"/>
      <c r="URD39" s="37"/>
      <c r="URE39" s="37"/>
      <c r="URF39" s="37"/>
      <c r="URG39" s="33"/>
      <c r="URH39" s="20"/>
      <c r="URI39" s="20"/>
      <c r="URJ39" s="36"/>
      <c r="URK39" s="37"/>
      <c r="URL39" s="37"/>
      <c r="URM39" s="37"/>
      <c r="URN39" s="37"/>
      <c r="URO39" s="37"/>
      <c r="URP39" s="37"/>
      <c r="URQ39" s="37"/>
      <c r="URR39" s="37"/>
      <c r="URS39" s="37"/>
      <c r="URT39" s="37"/>
      <c r="URU39" s="37"/>
      <c r="URV39" s="37"/>
      <c r="URW39" s="37"/>
      <c r="URX39" s="37"/>
      <c r="URY39" s="37"/>
      <c r="URZ39" s="37"/>
      <c r="USA39" s="37"/>
      <c r="USB39" s="37"/>
      <c r="USC39" s="33"/>
      <c r="USD39" s="20"/>
      <c r="USE39" s="20"/>
      <c r="USF39" s="36"/>
      <c r="USG39" s="37"/>
      <c r="USH39" s="37"/>
      <c r="USI39" s="37"/>
      <c r="USJ39" s="37"/>
      <c r="USK39" s="37"/>
      <c r="USL39" s="37"/>
      <c r="USM39" s="37"/>
      <c r="USN39" s="37"/>
      <c r="USO39" s="37"/>
      <c r="USP39" s="37"/>
      <c r="USQ39" s="37"/>
      <c r="USR39" s="37"/>
      <c r="USS39" s="37"/>
      <c r="UST39" s="37"/>
      <c r="USU39" s="37"/>
      <c r="USV39" s="37"/>
      <c r="USW39" s="37"/>
      <c r="USX39" s="37"/>
      <c r="USY39" s="33"/>
      <c r="USZ39" s="20"/>
      <c r="UTA39" s="20"/>
      <c r="UTB39" s="36"/>
      <c r="UTC39" s="37"/>
      <c r="UTD39" s="37"/>
      <c r="UTE39" s="37"/>
      <c r="UTF39" s="37"/>
      <c r="UTG39" s="37"/>
      <c r="UTH39" s="37"/>
      <c r="UTI39" s="37"/>
      <c r="UTJ39" s="37"/>
      <c r="UTK39" s="37"/>
      <c r="UTL39" s="37"/>
      <c r="UTM39" s="37"/>
      <c r="UTN39" s="37"/>
      <c r="UTO39" s="37"/>
      <c r="UTP39" s="37"/>
      <c r="UTQ39" s="37"/>
      <c r="UTR39" s="37"/>
      <c r="UTS39" s="37"/>
      <c r="UTT39" s="37"/>
      <c r="UTU39" s="33"/>
      <c r="UTV39" s="20"/>
      <c r="UTW39" s="20"/>
      <c r="UTX39" s="36"/>
      <c r="UTY39" s="37"/>
      <c r="UTZ39" s="37"/>
      <c r="UUA39" s="37"/>
      <c r="UUB39" s="37"/>
      <c r="UUC39" s="37"/>
      <c r="UUD39" s="37"/>
      <c r="UUE39" s="37"/>
      <c r="UUF39" s="37"/>
      <c r="UUG39" s="37"/>
      <c r="UUH39" s="37"/>
      <c r="UUI39" s="37"/>
      <c r="UUJ39" s="37"/>
      <c r="UUK39" s="37"/>
      <c r="UUL39" s="37"/>
      <c r="UUM39" s="37"/>
      <c r="UUN39" s="37"/>
      <c r="UUO39" s="37"/>
      <c r="UUP39" s="37"/>
      <c r="UUQ39" s="33"/>
      <c r="UUR39" s="20"/>
      <c r="UUS39" s="20"/>
      <c r="UUT39" s="36"/>
      <c r="UUU39" s="37"/>
      <c r="UUV39" s="37"/>
      <c r="UUW39" s="37"/>
      <c r="UUX39" s="37"/>
      <c r="UUY39" s="37"/>
      <c r="UUZ39" s="37"/>
      <c r="UVA39" s="37"/>
      <c r="UVB39" s="37"/>
      <c r="UVC39" s="37"/>
      <c r="UVD39" s="37"/>
      <c r="UVE39" s="37"/>
      <c r="UVF39" s="37"/>
      <c r="UVG39" s="37"/>
      <c r="UVH39" s="37"/>
      <c r="UVI39" s="37"/>
      <c r="UVJ39" s="37"/>
      <c r="UVK39" s="37"/>
      <c r="UVL39" s="37"/>
      <c r="UVM39" s="33"/>
      <c r="UVN39" s="20"/>
      <c r="UVO39" s="20"/>
      <c r="UVP39" s="36"/>
      <c r="UVQ39" s="37"/>
      <c r="UVR39" s="37"/>
      <c r="UVS39" s="37"/>
      <c r="UVT39" s="37"/>
      <c r="UVU39" s="37"/>
      <c r="UVV39" s="37"/>
      <c r="UVW39" s="37"/>
      <c r="UVX39" s="37"/>
      <c r="UVY39" s="37"/>
      <c r="UVZ39" s="37"/>
      <c r="UWA39" s="37"/>
      <c r="UWB39" s="37"/>
      <c r="UWC39" s="37"/>
      <c r="UWD39" s="37"/>
      <c r="UWE39" s="37"/>
      <c r="UWF39" s="37"/>
      <c r="UWG39" s="37"/>
      <c r="UWH39" s="37"/>
      <c r="UWI39" s="33"/>
      <c r="UWJ39" s="20"/>
      <c r="UWK39" s="20"/>
      <c r="UWL39" s="36"/>
      <c r="UWM39" s="37"/>
      <c r="UWN39" s="37"/>
      <c r="UWO39" s="37"/>
      <c r="UWP39" s="37"/>
      <c r="UWQ39" s="37"/>
      <c r="UWR39" s="37"/>
      <c r="UWS39" s="37"/>
      <c r="UWT39" s="37"/>
      <c r="UWU39" s="37"/>
      <c r="UWV39" s="37"/>
      <c r="UWW39" s="37"/>
      <c r="UWX39" s="37"/>
      <c r="UWY39" s="37"/>
      <c r="UWZ39" s="37"/>
      <c r="UXA39" s="37"/>
      <c r="UXB39" s="37"/>
      <c r="UXC39" s="37"/>
      <c r="UXD39" s="37"/>
      <c r="UXE39" s="33"/>
      <c r="UXF39" s="20"/>
      <c r="UXG39" s="20"/>
      <c r="UXH39" s="36"/>
      <c r="UXI39" s="37"/>
      <c r="UXJ39" s="37"/>
      <c r="UXK39" s="37"/>
      <c r="UXL39" s="37"/>
      <c r="UXM39" s="37"/>
      <c r="UXN39" s="37"/>
      <c r="UXO39" s="37"/>
      <c r="UXP39" s="37"/>
      <c r="UXQ39" s="37"/>
      <c r="UXR39" s="37"/>
      <c r="UXS39" s="37"/>
      <c r="UXT39" s="37"/>
      <c r="UXU39" s="37"/>
      <c r="UXV39" s="37"/>
      <c r="UXW39" s="37"/>
      <c r="UXX39" s="37"/>
      <c r="UXY39" s="37"/>
      <c r="UXZ39" s="37"/>
      <c r="UYA39" s="33"/>
      <c r="UYB39" s="20"/>
      <c r="UYC39" s="20"/>
      <c r="UYD39" s="36"/>
      <c r="UYE39" s="37"/>
      <c r="UYF39" s="37"/>
      <c r="UYG39" s="37"/>
      <c r="UYH39" s="37"/>
      <c r="UYI39" s="37"/>
      <c r="UYJ39" s="37"/>
      <c r="UYK39" s="37"/>
      <c r="UYL39" s="37"/>
      <c r="UYM39" s="37"/>
      <c r="UYN39" s="37"/>
      <c r="UYO39" s="37"/>
      <c r="UYP39" s="37"/>
      <c r="UYQ39" s="37"/>
      <c r="UYR39" s="37"/>
      <c r="UYS39" s="37"/>
      <c r="UYT39" s="37"/>
      <c r="UYU39" s="37"/>
      <c r="UYV39" s="37"/>
      <c r="UYW39" s="33"/>
      <c r="UYX39" s="20"/>
      <c r="UYY39" s="20"/>
      <c r="UYZ39" s="36"/>
      <c r="UZA39" s="37"/>
      <c r="UZB39" s="37"/>
      <c r="UZC39" s="37"/>
      <c r="UZD39" s="37"/>
      <c r="UZE39" s="37"/>
      <c r="UZF39" s="37"/>
      <c r="UZG39" s="37"/>
      <c r="UZH39" s="37"/>
      <c r="UZI39" s="37"/>
      <c r="UZJ39" s="37"/>
      <c r="UZK39" s="37"/>
      <c r="UZL39" s="37"/>
      <c r="UZM39" s="37"/>
      <c r="UZN39" s="37"/>
      <c r="UZO39" s="37"/>
      <c r="UZP39" s="37"/>
      <c r="UZQ39" s="37"/>
      <c r="UZR39" s="37"/>
      <c r="UZS39" s="33"/>
      <c r="UZT39" s="20"/>
      <c r="UZU39" s="20"/>
      <c r="UZV39" s="36"/>
      <c r="UZW39" s="37"/>
      <c r="UZX39" s="37"/>
      <c r="UZY39" s="37"/>
      <c r="UZZ39" s="37"/>
      <c r="VAA39" s="37"/>
      <c r="VAB39" s="37"/>
      <c r="VAC39" s="37"/>
      <c r="VAD39" s="37"/>
      <c r="VAE39" s="37"/>
      <c r="VAF39" s="37"/>
      <c r="VAG39" s="37"/>
      <c r="VAH39" s="37"/>
      <c r="VAI39" s="37"/>
      <c r="VAJ39" s="37"/>
      <c r="VAK39" s="37"/>
      <c r="VAL39" s="37"/>
      <c r="VAM39" s="37"/>
      <c r="VAN39" s="37"/>
      <c r="VAO39" s="33"/>
      <c r="VAP39" s="20"/>
      <c r="VAQ39" s="20"/>
      <c r="VAR39" s="36"/>
      <c r="VAS39" s="37"/>
      <c r="VAT39" s="37"/>
      <c r="VAU39" s="37"/>
      <c r="VAV39" s="37"/>
      <c r="VAW39" s="37"/>
      <c r="VAX39" s="37"/>
      <c r="VAY39" s="37"/>
      <c r="VAZ39" s="37"/>
      <c r="VBA39" s="37"/>
      <c r="VBB39" s="37"/>
      <c r="VBC39" s="37"/>
      <c r="VBD39" s="37"/>
      <c r="VBE39" s="37"/>
      <c r="VBF39" s="37"/>
      <c r="VBG39" s="37"/>
      <c r="VBH39" s="37"/>
      <c r="VBI39" s="37"/>
      <c r="VBJ39" s="37"/>
      <c r="VBK39" s="33"/>
      <c r="VBL39" s="20"/>
      <c r="VBM39" s="20"/>
      <c r="VBN39" s="36"/>
      <c r="VBO39" s="37"/>
      <c r="VBP39" s="37"/>
      <c r="VBQ39" s="37"/>
      <c r="VBR39" s="37"/>
      <c r="VBS39" s="37"/>
      <c r="VBT39" s="37"/>
      <c r="VBU39" s="37"/>
      <c r="VBV39" s="37"/>
      <c r="VBW39" s="37"/>
      <c r="VBX39" s="37"/>
      <c r="VBY39" s="37"/>
      <c r="VBZ39" s="37"/>
      <c r="VCA39" s="37"/>
      <c r="VCB39" s="37"/>
      <c r="VCC39" s="37"/>
      <c r="VCD39" s="37"/>
      <c r="VCE39" s="37"/>
      <c r="VCF39" s="37"/>
      <c r="VCG39" s="33"/>
      <c r="VCH39" s="20"/>
      <c r="VCI39" s="20"/>
      <c r="VCJ39" s="36"/>
      <c r="VCK39" s="37"/>
      <c r="VCL39" s="37"/>
      <c r="VCM39" s="37"/>
      <c r="VCN39" s="37"/>
      <c r="VCO39" s="37"/>
      <c r="VCP39" s="37"/>
      <c r="VCQ39" s="37"/>
      <c r="VCR39" s="37"/>
      <c r="VCS39" s="37"/>
      <c r="VCT39" s="37"/>
      <c r="VCU39" s="37"/>
      <c r="VCV39" s="37"/>
      <c r="VCW39" s="37"/>
      <c r="VCX39" s="37"/>
      <c r="VCY39" s="37"/>
      <c r="VCZ39" s="37"/>
      <c r="VDA39" s="37"/>
      <c r="VDB39" s="37"/>
      <c r="VDC39" s="33"/>
      <c r="VDD39" s="20"/>
      <c r="VDE39" s="20"/>
      <c r="VDF39" s="36"/>
      <c r="VDG39" s="37"/>
      <c r="VDH39" s="37"/>
      <c r="VDI39" s="37"/>
      <c r="VDJ39" s="37"/>
      <c r="VDK39" s="37"/>
      <c r="VDL39" s="37"/>
      <c r="VDM39" s="37"/>
      <c r="VDN39" s="37"/>
      <c r="VDO39" s="37"/>
      <c r="VDP39" s="37"/>
      <c r="VDQ39" s="37"/>
      <c r="VDR39" s="37"/>
      <c r="VDS39" s="37"/>
      <c r="VDT39" s="37"/>
      <c r="VDU39" s="37"/>
      <c r="VDV39" s="37"/>
      <c r="VDW39" s="37"/>
      <c r="VDX39" s="37"/>
      <c r="VDY39" s="33"/>
      <c r="VDZ39" s="20"/>
      <c r="VEA39" s="20"/>
      <c r="VEB39" s="36"/>
      <c r="VEC39" s="37"/>
      <c r="VED39" s="37"/>
      <c r="VEE39" s="37"/>
      <c r="VEF39" s="37"/>
      <c r="VEG39" s="37"/>
      <c r="VEH39" s="37"/>
      <c r="VEI39" s="37"/>
      <c r="VEJ39" s="37"/>
      <c r="VEK39" s="37"/>
      <c r="VEL39" s="37"/>
      <c r="VEM39" s="37"/>
      <c r="VEN39" s="37"/>
      <c r="VEO39" s="37"/>
      <c r="VEP39" s="37"/>
      <c r="VEQ39" s="37"/>
      <c r="VER39" s="37"/>
      <c r="VES39" s="37"/>
      <c r="VET39" s="37"/>
      <c r="VEU39" s="33"/>
      <c r="VEV39" s="20"/>
      <c r="VEW39" s="20"/>
      <c r="VEX39" s="36"/>
      <c r="VEY39" s="37"/>
      <c r="VEZ39" s="37"/>
      <c r="VFA39" s="37"/>
      <c r="VFB39" s="37"/>
      <c r="VFC39" s="37"/>
      <c r="VFD39" s="37"/>
      <c r="VFE39" s="37"/>
      <c r="VFF39" s="37"/>
      <c r="VFG39" s="37"/>
      <c r="VFH39" s="37"/>
      <c r="VFI39" s="37"/>
      <c r="VFJ39" s="37"/>
      <c r="VFK39" s="37"/>
      <c r="VFL39" s="37"/>
      <c r="VFM39" s="37"/>
      <c r="VFN39" s="37"/>
      <c r="VFO39" s="37"/>
      <c r="VFP39" s="37"/>
      <c r="VFQ39" s="33"/>
      <c r="VFR39" s="20"/>
      <c r="VFS39" s="20"/>
      <c r="VFT39" s="36"/>
      <c r="VFU39" s="37"/>
      <c r="VFV39" s="37"/>
      <c r="VFW39" s="37"/>
      <c r="VFX39" s="37"/>
      <c r="VFY39" s="37"/>
      <c r="VFZ39" s="37"/>
      <c r="VGA39" s="37"/>
      <c r="VGB39" s="37"/>
      <c r="VGC39" s="37"/>
      <c r="VGD39" s="37"/>
      <c r="VGE39" s="37"/>
      <c r="VGF39" s="37"/>
      <c r="VGG39" s="37"/>
      <c r="VGH39" s="37"/>
      <c r="VGI39" s="37"/>
      <c r="VGJ39" s="37"/>
      <c r="VGK39" s="37"/>
      <c r="VGL39" s="37"/>
      <c r="VGM39" s="33"/>
      <c r="VGN39" s="20"/>
      <c r="VGO39" s="20"/>
      <c r="VGP39" s="36"/>
      <c r="VGQ39" s="37"/>
      <c r="VGR39" s="37"/>
      <c r="VGS39" s="37"/>
      <c r="VGT39" s="37"/>
      <c r="VGU39" s="37"/>
      <c r="VGV39" s="37"/>
      <c r="VGW39" s="37"/>
      <c r="VGX39" s="37"/>
      <c r="VGY39" s="37"/>
      <c r="VGZ39" s="37"/>
      <c r="VHA39" s="37"/>
      <c r="VHB39" s="37"/>
      <c r="VHC39" s="37"/>
      <c r="VHD39" s="37"/>
      <c r="VHE39" s="37"/>
      <c r="VHF39" s="37"/>
      <c r="VHG39" s="37"/>
      <c r="VHH39" s="37"/>
      <c r="VHI39" s="33"/>
      <c r="VHJ39" s="20"/>
      <c r="VHK39" s="20"/>
      <c r="VHL39" s="36"/>
      <c r="VHM39" s="37"/>
      <c r="VHN39" s="37"/>
      <c r="VHO39" s="37"/>
      <c r="VHP39" s="37"/>
      <c r="VHQ39" s="37"/>
      <c r="VHR39" s="37"/>
      <c r="VHS39" s="37"/>
      <c r="VHT39" s="37"/>
      <c r="VHU39" s="37"/>
      <c r="VHV39" s="37"/>
      <c r="VHW39" s="37"/>
      <c r="VHX39" s="37"/>
      <c r="VHY39" s="37"/>
      <c r="VHZ39" s="37"/>
      <c r="VIA39" s="37"/>
      <c r="VIB39" s="37"/>
      <c r="VIC39" s="37"/>
      <c r="VID39" s="37"/>
      <c r="VIE39" s="33"/>
      <c r="VIF39" s="20"/>
      <c r="VIG39" s="20"/>
      <c r="VIH39" s="36"/>
      <c r="VII39" s="37"/>
      <c r="VIJ39" s="37"/>
      <c r="VIK39" s="37"/>
      <c r="VIL39" s="37"/>
      <c r="VIM39" s="37"/>
      <c r="VIN39" s="37"/>
      <c r="VIO39" s="37"/>
      <c r="VIP39" s="37"/>
      <c r="VIQ39" s="37"/>
      <c r="VIR39" s="37"/>
      <c r="VIS39" s="37"/>
      <c r="VIT39" s="37"/>
      <c r="VIU39" s="37"/>
      <c r="VIV39" s="37"/>
      <c r="VIW39" s="37"/>
      <c r="VIX39" s="37"/>
      <c r="VIY39" s="37"/>
      <c r="VIZ39" s="37"/>
      <c r="VJA39" s="33"/>
      <c r="VJB39" s="20"/>
      <c r="VJC39" s="20"/>
      <c r="VJD39" s="36"/>
      <c r="VJE39" s="37"/>
      <c r="VJF39" s="37"/>
      <c r="VJG39" s="37"/>
      <c r="VJH39" s="37"/>
      <c r="VJI39" s="37"/>
      <c r="VJJ39" s="37"/>
      <c r="VJK39" s="37"/>
      <c r="VJL39" s="37"/>
      <c r="VJM39" s="37"/>
      <c r="VJN39" s="37"/>
      <c r="VJO39" s="37"/>
      <c r="VJP39" s="37"/>
      <c r="VJQ39" s="37"/>
      <c r="VJR39" s="37"/>
      <c r="VJS39" s="37"/>
      <c r="VJT39" s="37"/>
      <c r="VJU39" s="37"/>
      <c r="VJV39" s="37"/>
      <c r="VJW39" s="33"/>
      <c r="VJX39" s="20"/>
      <c r="VJY39" s="20"/>
      <c r="VJZ39" s="36"/>
      <c r="VKA39" s="37"/>
      <c r="VKB39" s="37"/>
      <c r="VKC39" s="37"/>
      <c r="VKD39" s="37"/>
      <c r="VKE39" s="37"/>
      <c r="VKF39" s="37"/>
      <c r="VKG39" s="37"/>
      <c r="VKH39" s="37"/>
      <c r="VKI39" s="37"/>
      <c r="VKJ39" s="37"/>
      <c r="VKK39" s="37"/>
      <c r="VKL39" s="37"/>
      <c r="VKM39" s="37"/>
      <c r="VKN39" s="37"/>
      <c r="VKO39" s="37"/>
      <c r="VKP39" s="37"/>
      <c r="VKQ39" s="37"/>
      <c r="VKR39" s="37"/>
      <c r="VKS39" s="33"/>
      <c r="VKT39" s="20"/>
      <c r="VKU39" s="20"/>
      <c r="VKV39" s="36"/>
      <c r="VKW39" s="37"/>
      <c r="VKX39" s="37"/>
      <c r="VKY39" s="37"/>
      <c r="VKZ39" s="37"/>
      <c r="VLA39" s="37"/>
      <c r="VLB39" s="37"/>
      <c r="VLC39" s="37"/>
      <c r="VLD39" s="37"/>
      <c r="VLE39" s="37"/>
      <c r="VLF39" s="37"/>
      <c r="VLG39" s="37"/>
      <c r="VLH39" s="37"/>
      <c r="VLI39" s="37"/>
      <c r="VLJ39" s="37"/>
      <c r="VLK39" s="37"/>
      <c r="VLL39" s="37"/>
      <c r="VLM39" s="37"/>
      <c r="VLN39" s="37"/>
      <c r="VLO39" s="33"/>
      <c r="VLP39" s="20"/>
      <c r="VLQ39" s="20"/>
      <c r="VLR39" s="36"/>
      <c r="VLS39" s="37"/>
      <c r="VLT39" s="37"/>
      <c r="VLU39" s="37"/>
      <c r="VLV39" s="37"/>
      <c r="VLW39" s="37"/>
      <c r="VLX39" s="37"/>
      <c r="VLY39" s="37"/>
      <c r="VLZ39" s="37"/>
      <c r="VMA39" s="37"/>
      <c r="VMB39" s="37"/>
      <c r="VMC39" s="37"/>
      <c r="VMD39" s="37"/>
      <c r="VME39" s="37"/>
      <c r="VMF39" s="37"/>
      <c r="VMG39" s="37"/>
      <c r="VMH39" s="37"/>
      <c r="VMI39" s="37"/>
      <c r="VMJ39" s="37"/>
      <c r="VMK39" s="33"/>
      <c r="VML39" s="20"/>
      <c r="VMM39" s="20"/>
      <c r="VMN39" s="36"/>
      <c r="VMO39" s="37"/>
      <c r="VMP39" s="37"/>
      <c r="VMQ39" s="37"/>
      <c r="VMR39" s="37"/>
      <c r="VMS39" s="37"/>
      <c r="VMT39" s="37"/>
      <c r="VMU39" s="37"/>
      <c r="VMV39" s="37"/>
      <c r="VMW39" s="37"/>
      <c r="VMX39" s="37"/>
      <c r="VMY39" s="37"/>
      <c r="VMZ39" s="37"/>
      <c r="VNA39" s="37"/>
      <c r="VNB39" s="37"/>
      <c r="VNC39" s="37"/>
      <c r="VND39" s="37"/>
      <c r="VNE39" s="37"/>
      <c r="VNF39" s="37"/>
      <c r="VNG39" s="33"/>
      <c r="VNH39" s="20"/>
      <c r="VNI39" s="20"/>
      <c r="VNJ39" s="36"/>
      <c r="VNK39" s="37"/>
      <c r="VNL39" s="37"/>
      <c r="VNM39" s="37"/>
      <c r="VNN39" s="37"/>
      <c r="VNO39" s="37"/>
      <c r="VNP39" s="37"/>
      <c r="VNQ39" s="37"/>
      <c r="VNR39" s="37"/>
      <c r="VNS39" s="37"/>
      <c r="VNT39" s="37"/>
      <c r="VNU39" s="37"/>
      <c r="VNV39" s="37"/>
      <c r="VNW39" s="37"/>
      <c r="VNX39" s="37"/>
      <c r="VNY39" s="37"/>
      <c r="VNZ39" s="37"/>
      <c r="VOA39" s="37"/>
      <c r="VOB39" s="37"/>
      <c r="VOC39" s="33"/>
      <c r="VOD39" s="20"/>
      <c r="VOE39" s="20"/>
      <c r="VOF39" s="36"/>
      <c r="VOG39" s="37"/>
      <c r="VOH39" s="37"/>
      <c r="VOI39" s="37"/>
      <c r="VOJ39" s="37"/>
      <c r="VOK39" s="37"/>
      <c r="VOL39" s="37"/>
      <c r="VOM39" s="37"/>
      <c r="VON39" s="37"/>
      <c r="VOO39" s="37"/>
      <c r="VOP39" s="37"/>
      <c r="VOQ39" s="37"/>
      <c r="VOR39" s="37"/>
      <c r="VOS39" s="37"/>
      <c r="VOT39" s="37"/>
      <c r="VOU39" s="37"/>
      <c r="VOV39" s="37"/>
      <c r="VOW39" s="37"/>
      <c r="VOX39" s="37"/>
      <c r="VOY39" s="33"/>
      <c r="VOZ39" s="20"/>
      <c r="VPA39" s="20"/>
      <c r="VPB39" s="36"/>
      <c r="VPC39" s="37"/>
      <c r="VPD39" s="37"/>
      <c r="VPE39" s="37"/>
      <c r="VPF39" s="37"/>
      <c r="VPG39" s="37"/>
      <c r="VPH39" s="37"/>
      <c r="VPI39" s="37"/>
      <c r="VPJ39" s="37"/>
      <c r="VPK39" s="37"/>
      <c r="VPL39" s="37"/>
      <c r="VPM39" s="37"/>
      <c r="VPN39" s="37"/>
      <c r="VPO39" s="37"/>
      <c r="VPP39" s="37"/>
      <c r="VPQ39" s="37"/>
      <c r="VPR39" s="37"/>
      <c r="VPS39" s="37"/>
      <c r="VPT39" s="37"/>
      <c r="VPU39" s="33"/>
      <c r="VPV39" s="20"/>
      <c r="VPW39" s="20"/>
      <c r="VPX39" s="36"/>
      <c r="VPY39" s="37"/>
      <c r="VPZ39" s="37"/>
      <c r="VQA39" s="37"/>
      <c r="VQB39" s="37"/>
      <c r="VQC39" s="37"/>
      <c r="VQD39" s="37"/>
      <c r="VQE39" s="37"/>
      <c r="VQF39" s="37"/>
      <c r="VQG39" s="37"/>
      <c r="VQH39" s="37"/>
      <c r="VQI39" s="37"/>
      <c r="VQJ39" s="37"/>
      <c r="VQK39" s="37"/>
      <c r="VQL39" s="37"/>
      <c r="VQM39" s="37"/>
      <c r="VQN39" s="37"/>
      <c r="VQO39" s="37"/>
      <c r="VQP39" s="37"/>
      <c r="VQQ39" s="33"/>
      <c r="VQR39" s="20"/>
      <c r="VQS39" s="20"/>
      <c r="VQT39" s="36"/>
      <c r="VQU39" s="37"/>
      <c r="VQV39" s="37"/>
      <c r="VQW39" s="37"/>
      <c r="VQX39" s="37"/>
      <c r="VQY39" s="37"/>
      <c r="VQZ39" s="37"/>
      <c r="VRA39" s="37"/>
      <c r="VRB39" s="37"/>
      <c r="VRC39" s="37"/>
      <c r="VRD39" s="37"/>
      <c r="VRE39" s="37"/>
      <c r="VRF39" s="37"/>
      <c r="VRG39" s="37"/>
      <c r="VRH39" s="37"/>
      <c r="VRI39" s="37"/>
      <c r="VRJ39" s="37"/>
      <c r="VRK39" s="37"/>
      <c r="VRL39" s="37"/>
      <c r="VRM39" s="33"/>
      <c r="VRN39" s="20"/>
      <c r="VRO39" s="20"/>
      <c r="VRP39" s="36"/>
      <c r="VRQ39" s="37"/>
      <c r="VRR39" s="37"/>
      <c r="VRS39" s="37"/>
      <c r="VRT39" s="37"/>
      <c r="VRU39" s="37"/>
      <c r="VRV39" s="37"/>
      <c r="VRW39" s="37"/>
      <c r="VRX39" s="37"/>
      <c r="VRY39" s="37"/>
      <c r="VRZ39" s="37"/>
      <c r="VSA39" s="37"/>
      <c r="VSB39" s="37"/>
      <c r="VSC39" s="37"/>
      <c r="VSD39" s="37"/>
      <c r="VSE39" s="37"/>
      <c r="VSF39" s="37"/>
      <c r="VSG39" s="37"/>
      <c r="VSH39" s="37"/>
      <c r="VSI39" s="33"/>
      <c r="VSJ39" s="20"/>
      <c r="VSK39" s="20"/>
      <c r="VSL39" s="36"/>
      <c r="VSM39" s="37"/>
      <c r="VSN39" s="37"/>
      <c r="VSO39" s="37"/>
      <c r="VSP39" s="37"/>
      <c r="VSQ39" s="37"/>
      <c r="VSR39" s="37"/>
      <c r="VSS39" s="37"/>
      <c r="VST39" s="37"/>
      <c r="VSU39" s="37"/>
      <c r="VSV39" s="37"/>
      <c r="VSW39" s="37"/>
      <c r="VSX39" s="37"/>
      <c r="VSY39" s="37"/>
      <c r="VSZ39" s="37"/>
      <c r="VTA39" s="37"/>
      <c r="VTB39" s="37"/>
      <c r="VTC39" s="37"/>
      <c r="VTD39" s="37"/>
      <c r="VTE39" s="33"/>
      <c r="VTF39" s="20"/>
      <c r="VTG39" s="20"/>
      <c r="VTH39" s="36"/>
      <c r="VTI39" s="37"/>
      <c r="VTJ39" s="37"/>
      <c r="VTK39" s="37"/>
      <c r="VTL39" s="37"/>
      <c r="VTM39" s="37"/>
      <c r="VTN39" s="37"/>
      <c r="VTO39" s="37"/>
      <c r="VTP39" s="37"/>
      <c r="VTQ39" s="37"/>
      <c r="VTR39" s="37"/>
      <c r="VTS39" s="37"/>
      <c r="VTT39" s="37"/>
      <c r="VTU39" s="37"/>
      <c r="VTV39" s="37"/>
      <c r="VTW39" s="37"/>
      <c r="VTX39" s="37"/>
      <c r="VTY39" s="37"/>
      <c r="VTZ39" s="37"/>
      <c r="VUA39" s="33"/>
      <c r="VUB39" s="20"/>
      <c r="VUC39" s="20"/>
      <c r="VUD39" s="36"/>
      <c r="VUE39" s="37"/>
      <c r="VUF39" s="37"/>
      <c r="VUG39" s="37"/>
      <c r="VUH39" s="37"/>
      <c r="VUI39" s="37"/>
      <c r="VUJ39" s="37"/>
      <c r="VUK39" s="37"/>
      <c r="VUL39" s="37"/>
      <c r="VUM39" s="37"/>
      <c r="VUN39" s="37"/>
      <c r="VUO39" s="37"/>
      <c r="VUP39" s="37"/>
      <c r="VUQ39" s="37"/>
      <c r="VUR39" s="37"/>
      <c r="VUS39" s="37"/>
      <c r="VUT39" s="37"/>
      <c r="VUU39" s="37"/>
      <c r="VUV39" s="37"/>
      <c r="VUW39" s="33"/>
      <c r="VUX39" s="20"/>
      <c r="VUY39" s="20"/>
      <c r="VUZ39" s="36"/>
      <c r="VVA39" s="37"/>
      <c r="VVB39" s="37"/>
      <c r="VVC39" s="37"/>
      <c r="VVD39" s="37"/>
      <c r="VVE39" s="37"/>
      <c r="VVF39" s="37"/>
      <c r="VVG39" s="37"/>
      <c r="VVH39" s="37"/>
      <c r="VVI39" s="37"/>
      <c r="VVJ39" s="37"/>
      <c r="VVK39" s="37"/>
      <c r="VVL39" s="37"/>
      <c r="VVM39" s="37"/>
      <c r="VVN39" s="37"/>
      <c r="VVO39" s="37"/>
      <c r="VVP39" s="37"/>
      <c r="VVQ39" s="37"/>
      <c r="VVR39" s="37"/>
      <c r="VVS39" s="33"/>
      <c r="VVT39" s="20"/>
      <c r="VVU39" s="20"/>
      <c r="VVV39" s="36"/>
      <c r="VVW39" s="37"/>
      <c r="VVX39" s="37"/>
      <c r="VVY39" s="37"/>
      <c r="VVZ39" s="37"/>
      <c r="VWA39" s="37"/>
      <c r="VWB39" s="37"/>
      <c r="VWC39" s="37"/>
      <c r="VWD39" s="37"/>
      <c r="VWE39" s="37"/>
      <c r="VWF39" s="37"/>
      <c r="VWG39" s="37"/>
      <c r="VWH39" s="37"/>
      <c r="VWI39" s="37"/>
      <c r="VWJ39" s="37"/>
      <c r="VWK39" s="37"/>
      <c r="VWL39" s="37"/>
      <c r="VWM39" s="37"/>
      <c r="VWN39" s="37"/>
      <c r="VWO39" s="33"/>
      <c r="VWP39" s="20"/>
      <c r="VWQ39" s="20"/>
      <c r="VWR39" s="36"/>
      <c r="VWS39" s="37"/>
      <c r="VWT39" s="37"/>
      <c r="VWU39" s="37"/>
      <c r="VWV39" s="37"/>
      <c r="VWW39" s="37"/>
      <c r="VWX39" s="37"/>
      <c r="VWY39" s="37"/>
      <c r="VWZ39" s="37"/>
      <c r="VXA39" s="37"/>
      <c r="VXB39" s="37"/>
      <c r="VXC39" s="37"/>
      <c r="VXD39" s="37"/>
      <c r="VXE39" s="37"/>
      <c r="VXF39" s="37"/>
      <c r="VXG39" s="37"/>
      <c r="VXH39" s="37"/>
      <c r="VXI39" s="37"/>
      <c r="VXJ39" s="37"/>
      <c r="VXK39" s="33"/>
      <c r="VXL39" s="20"/>
      <c r="VXM39" s="20"/>
      <c r="VXN39" s="36"/>
      <c r="VXO39" s="37"/>
      <c r="VXP39" s="37"/>
      <c r="VXQ39" s="37"/>
      <c r="VXR39" s="37"/>
      <c r="VXS39" s="37"/>
      <c r="VXT39" s="37"/>
      <c r="VXU39" s="37"/>
      <c r="VXV39" s="37"/>
      <c r="VXW39" s="37"/>
      <c r="VXX39" s="37"/>
      <c r="VXY39" s="37"/>
      <c r="VXZ39" s="37"/>
      <c r="VYA39" s="37"/>
      <c r="VYB39" s="37"/>
      <c r="VYC39" s="37"/>
      <c r="VYD39" s="37"/>
      <c r="VYE39" s="37"/>
      <c r="VYF39" s="37"/>
      <c r="VYG39" s="33"/>
      <c r="VYH39" s="20"/>
      <c r="VYI39" s="20"/>
      <c r="VYJ39" s="36"/>
      <c r="VYK39" s="37"/>
      <c r="VYL39" s="37"/>
      <c r="VYM39" s="37"/>
      <c r="VYN39" s="37"/>
      <c r="VYO39" s="37"/>
      <c r="VYP39" s="37"/>
      <c r="VYQ39" s="37"/>
      <c r="VYR39" s="37"/>
      <c r="VYS39" s="37"/>
      <c r="VYT39" s="37"/>
      <c r="VYU39" s="37"/>
      <c r="VYV39" s="37"/>
      <c r="VYW39" s="37"/>
      <c r="VYX39" s="37"/>
      <c r="VYY39" s="37"/>
      <c r="VYZ39" s="37"/>
      <c r="VZA39" s="37"/>
      <c r="VZB39" s="37"/>
      <c r="VZC39" s="33"/>
      <c r="VZD39" s="20"/>
      <c r="VZE39" s="20"/>
      <c r="VZF39" s="36"/>
      <c r="VZG39" s="37"/>
      <c r="VZH39" s="37"/>
      <c r="VZI39" s="37"/>
      <c r="VZJ39" s="37"/>
      <c r="VZK39" s="37"/>
      <c r="VZL39" s="37"/>
      <c r="VZM39" s="37"/>
      <c r="VZN39" s="37"/>
      <c r="VZO39" s="37"/>
      <c r="VZP39" s="37"/>
      <c r="VZQ39" s="37"/>
      <c r="VZR39" s="37"/>
      <c r="VZS39" s="37"/>
      <c r="VZT39" s="37"/>
      <c r="VZU39" s="37"/>
      <c r="VZV39" s="37"/>
      <c r="VZW39" s="37"/>
      <c r="VZX39" s="37"/>
      <c r="VZY39" s="33"/>
      <c r="VZZ39" s="20"/>
      <c r="WAA39" s="20"/>
      <c r="WAB39" s="36"/>
      <c r="WAC39" s="37"/>
      <c r="WAD39" s="37"/>
      <c r="WAE39" s="37"/>
      <c r="WAF39" s="37"/>
      <c r="WAG39" s="37"/>
      <c r="WAH39" s="37"/>
      <c r="WAI39" s="37"/>
      <c r="WAJ39" s="37"/>
      <c r="WAK39" s="37"/>
      <c r="WAL39" s="37"/>
      <c r="WAM39" s="37"/>
      <c r="WAN39" s="37"/>
      <c r="WAO39" s="37"/>
      <c r="WAP39" s="37"/>
      <c r="WAQ39" s="37"/>
      <c r="WAR39" s="37"/>
      <c r="WAS39" s="37"/>
      <c r="WAT39" s="37"/>
      <c r="WAU39" s="33"/>
      <c r="WAV39" s="20"/>
      <c r="WAW39" s="20"/>
      <c r="WAX39" s="36"/>
      <c r="WAY39" s="37"/>
      <c r="WAZ39" s="37"/>
      <c r="WBA39" s="37"/>
      <c r="WBB39" s="37"/>
      <c r="WBC39" s="37"/>
      <c r="WBD39" s="37"/>
      <c r="WBE39" s="37"/>
      <c r="WBF39" s="37"/>
      <c r="WBG39" s="37"/>
      <c r="WBH39" s="37"/>
      <c r="WBI39" s="37"/>
      <c r="WBJ39" s="37"/>
      <c r="WBK39" s="37"/>
      <c r="WBL39" s="37"/>
      <c r="WBM39" s="37"/>
      <c r="WBN39" s="37"/>
      <c r="WBO39" s="37"/>
      <c r="WBP39" s="37"/>
      <c r="WBQ39" s="33"/>
      <c r="WBR39" s="20"/>
      <c r="WBS39" s="20"/>
      <c r="WBT39" s="36"/>
      <c r="WBU39" s="37"/>
      <c r="WBV39" s="37"/>
      <c r="WBW39" s="37"/>
      <c r="WBX39" s="37"/>
      <c r="WBY39" s="37"/>
      <c r="WBZ39" s="37"/>
      <c r="WCA39" s="37"/>
      <c r="WCB39" s="37"/>
      <c r="WCC39" s="37"/>
      <c r="WCD39" s="37"/>
      <c r="WCE39" s="37"/>
      <c r="WCF39" s="37"/>
      <c r="WCG39" s="37"/>
      <c r="WCH39" s="37"/>
      <c r="WCI39" s="37"/>
      <c r="WCJ39" s="37"/>
      <c r="WCK39" s="37"/>
      <c r="WCL39" s="37"/>
      <c r="WCM39" s="33"/>
      <c r="WCN39" s="20"/>
      <c r="WCO39" s="20"/>
      <c r="WCP39" s="36"/>
      <c r="WCQ39" s="37"/>
      <c r="WCR39" s="37"/>
      <c r="WCS39" s="37"/>
      <c r="WCT39" s="37"/>
      <c r="WCU39" s="37"/>
      <c r="WCV39" s="37"/>
      <c r="WCW39" s="37"/>
      <c r="WCX39" s="37"/>
      <c r="WCY39" s="37"/>
      <c r="WCZ39" s="37"/>
      <c r="WDA39" s="37"/>
      <c r="WDB39" s="37"/>
      <c r="WDC39" s="37"/>
      <c r="WDD39" s="37"/>
      <c r="WDE39" s="37"/>
      <c r="WDF39" s="37"/>
      <c r="WDG39" s="37"/>
      <c r="WDH39" s="37"/>
      <c r="WDI39" s="33"/>
      <c r="WDJ39" s="20"/>
      <c r="WDK39" s="20"/>
      <c r="WDL39" s="36"/>
      <c r="WDM39" s="37"/>
      <c r="WDN39" s="37"/>
      <c r="WDO39" s="37"/>
      <c r="WDP39" s="37"/>
      <c r="WDQ39" s="37"/>
      <c r="WDR39" s="37"/>
      <c r="WDS39" s="37"/>
      <c r="WDT39" s="37"/>
      <c r="WDU39" s="37"/>
      <c r="WDV39" s="37"/>
      <c r="WDW39" s="37"/>
      <c r="WDX39" s="37"/>
      <c r="WDY39" s="37"/>
      <c r="WDZ39" s="37"/>
      <c r="WEA39" s="37"/>
      <c r="WEB39" s="37"/>
      <c r="WEC39" s="37"/>
      <c r="WED39" s="37"/>
      <c r="WEE39" s="33"/>
      <c r="WEF39" s="20"/>
      <c r="WEG39" s="20"/>
      <c r="WEH39" s="36"/>
      <c r="WEI39" s="37"/>
      <c r="WEJ39" s="37"/>
      <c r="WEK39" s="37"/>
      <c r="WEL39" s="37"/>
      <c r="WEM39" s="37"/>
      <c r="WEN39" s="37"/>
      <c r="WEO39" s="37"/>
      <c r="WEP39" s="37"/>
      <c r="WEQ39" s="37"/>
      <c r="WER39" s="37"/>
      <c r="WES39" s="37"/>
      <c r="WET39" s="37"/>
      <c r="WEU39" s="37"/>
      <c r="WEV39" s="37"/>
      <c r="WEW39" s="37"/>
      <c r="WEX39" s="37"/>
      <c r="WEY39" s="37"/>
      <c r="WEZ39" s="37"/>
      <c r="WFA39" s="33"/>
      <c r="WFB39" s="20"/>
      <c r="WFC39" s="20"/>
      <c r="WFD39" s="36"/>
      <c r="WFE39" s="37"/>
      <c r="WFF39" s="37"/>
      <c r="WFG39" s="37"/>
      <c r="WFH39" s="37"/>
      <c r="WFI39" s="37"/>
      <c r="WFJ39" s="37"/>
      <c r="WFK39" s="37"/>
      <c r="WFL39" s="37"/>
      <c r="WFM39" s="37"/>
      <c r="WFN39" s="37"/>
      <c r="WFO39" s="37"/>
      <c r="WFP39" s="37"/>
      <c r="WFQ39" s="37"/>
      <c r="WFR39" s="37"/>
      <c r="WFS39" s="37"/>
      <c r="WFT39" s="37"/>
      <c r="WFU39" s="37"/>
      <c r="WFV39" s="37"/>
      <c r="WFW39" s="33"/>
      <c r="WFX39" s="20"/>
      <c r="WFY39" s="20"/>
      <c r="WFZ39" s="36"/>
      <c r="WGA39" s="37"/>
      <c r="WGB39" s="37"/>
      <c r="WGC39" s="37"/>
      <c r="WGD39" s="37"/>
      <c r="WGE39" s="37"/>
      <c r="WGF39" s="37"/>
      <c r="WGG39" s="37"/>
      <c r="WGH39" s="37"/>
      <c r="WGI39" s="37"/>
      <c r="WGJ39" s="37"/>
      <c r="WGK39" s="37"/>
      <c r="WGL39" s="37"/>
      <c r="WGM39" s="37"/>
      <c r="WGN39" s="37"/>
      <c r="WGO39" s="37"/>
      <c r="WGP39" s="37"/>
      <c r="WGQ39" s="37"/>
      <c r="WGR39" s="37"/>
      <c r="WGS39" s="33"/>
      <c r="WGT39" s="20"/>
      <c r="WGU39" s="20"/>
      <c r="WGV39" s="36"/>
      <c r="WGW39" s="37"/>
      <c r="WGX39" s="37"/>
      <c r="WGY39" s="37"/>
      <c r="WGZ39" s="37"/>
      <c r="WHA39" s="37"/>
      <c r="WHB39" s="37"/>
      <c r="WHC39" s="37"/>
      <c r="WHD39" s="37"/>
      <c r="WHE39" s="37"/>
      <c r="WHF39" s="37"/>
      <c r="WHG39" s="37"/>
      <c r="WHH39" s="37"/>
      <c r="WHI39" s="37"/>
      <c r="WHJ39" s="37"/>
      <c r="WHK39" s="37"/>
      <c r="WHL39" s="37"/>
      <c r="WHM39" s="37"/>
      <c r="WHN39" s="37"/>
      <c r="WHO39" s="33"/>
      <c r="WHP39" s="20"/>
      <c r="WHQ39" s="20"/>
      <c r="WHR39" s="36"/>
      <c r="WHS39" s="37"/>
      <c r="WHT39" s="37"/>
      <c r="WHU39" s="37"/>
      <c r="WHV39" s="37"/>
      <c r="WHW39" s="37"/>
      <c r="WHX39" s="37"/>
      <c r="WHY39" s="37"/>
      <c r="WHZ39" s="37"/>
      <c r="WIA39" s="37"/>
      <c r="WIB39" s="37"/>
      <c r="WIC39" s="37"/>
      <c r="WID39" s="37"/>
      <c r="WIE39" s="37"/>
      <c r="WIF39" s="37"/>
      <c r="WIG39" s="37"/>
      <c r="WIH39" s="37"/>
      <c r="WII39" s="37"/>
      <c r="WIJ39" s="37"/>
      <c r="WIK39" s="33"/>
      <c r="WIL39" s="20"/>
      <c r="WIM39" s="20"/>
      <c r="WIN39" s="36"/>
      <c r="WIO39" s="37"/>
      <c r="WIP39" s="37"/>
      <c r="WIQ39" s="37"/>
      <c r="WIR39" s="37"/>
      <c r="WIS39" s="37"/>
      <c r="WIT39" s="37"/>
      <c r="WIU39" s="37"/>
      <c r="WIV39" s="37"/>
      <c r="WIW39" s="37"/>
      <c r="WIX39" s="37"/>
      <c r="WIY39" s="37"/>
      <c r="WIZ39" s="37"/>
      <c r="WJA39" s="37"/>
      <c r="WJB39" s="37"/>
      <c r="WJC39" s="37"/>
      <c r="WJD39" s="37"/>
      <c r="WJE39" s="37"/>
      <c r="WJF39" s="37"/>
      <c r="WJG39" s="33"/>
      <c r="WJH39" s="20"/>
      <c r="WJI39" s="20"/>
      <c r="WJJ39" s="36"/>
      <c r="WJK39" s="37"/>
      <c r="WJL39" s="37"/>
      <c r="WJM39" s="37"/>
      <c r="WJN39" s="37"/>
      <c r="WJO39" s="37"/>
      <c r="WJP39" s="37"/>
      <c r="WJQ39" s="37"/>
      <c r="WJR39" s="37"/>
      <c r="WJS39" s="37"/>
      <c r="WJT39" s="37"/>
      <c r="WJU39" s="37"/>
      <c r="WJV39" s="37"/>
      <c r="WJW39" s="37"/>
      <c r="WJX39" s="37"/>
      <c r="WJY39" s="37"/>
      <c r="WJZ39" s="37"/>
      <c r="WKA39" s="37"/>
      <c r="WKB39" s="37"/>
      <c r="WKC39" s="33"/>
      <c r="WKD39" s="20"/>
      <c r="WKE39" s="20"/>
      <c r="WKF39" s="36"/>
      <c r="WKG39" s="37"/>
      <c r="WKH39" s="37"/>
      <c r="WKI39" s="37"/>
      <c r="WKJ39" s="37"/>
      <c r="WKK39" s="37"/>
      <c r="WKL39" s="37"/>
      <c r="WKM39" s="37"/>
      <c r="WKN39" s="37"/>
      <c r="WKO39" s="37"/>
      <c r="WKP39" s="37"/>
      <c r="WKQ39" s="37"/>
      <c r="WKR39" s="37"/>
      <c r="WKS39" s="37"/>
      <c r="WKT39" s="37"/>
      <c r="WKU39" s="37"/>
      <c r="WKV39" s="37"/>
      <c r="WKW39" s="37"/>
      <c r="WKX39" s="37"/>
      <c r="WKY39" s="33"/>
      <c r="WKZ39" s="20"/>
      <c r="WLA39" s="20"/>
      <c r="WLB39" s="36"/>
      <c r="WLC39" s="37"/>
      <c r="WLD39" s="37"/>
      <c r="WLE39" s="37"/>
      <c r="WLF39" s="37"/>
      <c r="WLG39" s="37"/>
      <c r="WLH39" s="37"/>
      <c r="WLI39" s="37"/>
      <c r="WLJ39" s="37"/>
      <c r="WLK39" s="37"/>
      <c r="WLL39" s="37"/>
      <c r="WLM39" s="37"/>
      <c r="WLN39" s="37"/>
      <c r="WLO39" s="37"/>
      <c r="WLP39" s="37"/>
      <c r="WLQ39" s="37"/>
      <c r="WLR39" s="37"/>
      <c r="WLS39" s="37"/>
      <c r="WLT39" s="37"/>
      <c r="WLU39" s="33"/>
      <c r="WLV39" s="20"/>
      <c r="WLW39" s="20"/>
      <c r="WLX39" s="36"/>
      <c r="WLY39" s="37"/>
      <c r="WLZ39" s="37"/>
      <c r="WMA39" s="37"/>
      <c r="WMB39" s="37"/>
      <c r="WMC39" s="37"/>
      <c r="WMD39" s="37"/>
      <c r="WME39" s="37"/>
      <c r="WMF39" s="37"/>
      <c r="WMG39" s="37"/>
      <c r="WMH39" s="37"/>
      <c r="WMI39" s="37"/>
      <c r="WMJ39" s="37"/>
      <c r="WMK39" s="37"/>
      <c r="WML39" s="37"/>
      <c r="WMM39" s="37"/>
      <c r="WMN39" s="37"/>
      <c r="WMO39" s="37"/>
      <c r="WMP39" s="37"/>
      <c r="WMQ39" s="33"/>
      <c r="WMR39" s="20"/>
      <c r="WMS39" s="20"/>
      <c r="WMT39" s="36"/>
      <c r="WMU39" s="37"/>
      <c r="WMV39" s="37"/>
      <c r="WMW39" s="37"/>
      <c r="WMX39" s="37"/>
      <c r="WMY39" s="37"/>
      <c r="WMZ39" s="37"/>
      <c r="WNA39" s="37"/>
      <c r="WNB39" s="37"/>
      <c r="WNC39" s="37"/>
      <c r="WND39" s="37"/>
      <c r="WNE39" s="37"/>
      <c r="WNF39" s="37"/>
      <c r="WNG39" s="37"/>
      <c r="WNH39" s="37"/>
      <c r="WNI39" s="37"/>
      <c r="WNJ39" s="37"/>
      <c r="WNK39" s="37"/>
      <c r="WNL39" s="37"/>
      <c r="WNM39" s="33"/>
      <c r="WNN39" s="20"/>
      <c r="WNO39" s="20"/>
      <c r="WNP39" s="36"/>
      <c r="WNQ39" s="37"/>
      <c r="WNR39" s="37"/>
      <c r="WNS39" s="37"/>
      <c r="WNT39" s="37"/>
      <c r="WNU39" s="37"/>
      <c r="WNV39" s="37"/>
      <c r="WNW39" s="37"/>
      <c r="WNX39" s="37"/>
      <c r="WNY39" s="37"/>
      <c r="WNZ39" s="37"/>
      <c r="WOA39" s="37"/>
      <c r="WOB39" s="37"/>
      <c r="WOC39" s="37"/>
      <c r="WOD39" s="37"/>
      <c r="WOE39" s="37"/>
      <c r="WOF39" s="37"/>
      <c r="WOG39" s="37"/>
      <c r="WOH39" s="37"/>
      <c r="WOI39" s="33"/>
      <c r="WOJ39" s="20"/>
      <c r="WOK39" s="20"/>
      <c r="WOL39" s="36"/>
      <c r="WOM39" s="37"/>
      <c r="WON39" s="37"/>
      <c r="WOO39" s="37"/>
      <c r="WOP39" s="37"/>
      <c r="WOQ39" s="37"/>
      <c r="WOR39" s="37"/>
      <c r="WOS39" s="37"/>
      <c r="WOT39" s="37"/>
      <c r="WOU39" s="37"/>
      <c r="WOV39" s="37"/>
      <c r="WOW39" s="37"/>
      <c r="WOX39" s="37"/>
      <c r="WOY39" s="37"/>
      <c r="WOZ39" s="37"/>
      <c r="WPA39" s="37"/>
      <c r="WPB39" s="37"/>
      <c r="WPC39" s="37"/>
      <c r="WPD39" s="37"/>
      <c r="WPE39" s="33"/>
      <c r="WPF39" s="20"/>
      <c r="WPG39" s="20"/>
      <c r="WPH39" s="36"/>
      <c r="WPI39" s="37"/>
      <c r="WPJ39" s="37"/>
      <c r="WPK39" s="37"/>
      <c r="WPL39" s="37"/>
      <c r="WPM39" s="37"/>
      <c r="WPN39" s="37"/>
      <c r="WPO39" s="37"/>
      <c r="WPP39" s="37"/>
      <c r="WPQ39" s="37"/>
      <c r="WPR39" s="37"/>
      <c r="WPS39" s="37"/>
      <c r="WPT39" s="37"/>
      <c r="WPU39" s="37"/>
      <c r="WPV39" s="37"/>
      <c r="WPW39" s="37"/>
      <c r="WPX39" s="37"/>
      <c r="WPY39" s="37"/>
      <c r="WPZ39" s="37"/>
      <c r="WQA39" s="33"/>
      <c r="WQB39" s="20"/>
      <c r="WQC39" s="20"/>
      <c r="WQD39" s="36"/>
      <c r="WQE39" s="37"/>
      <c r="WQF39" s="37"/>
      <c r="WQG39" s="37"/>
      <c r="WQH39" s="37"/>
      <c r="WQI39" s="37"/>
      <c r="WQJ39" s="37"/>
      <c r="WQK39" s="37"/>
      <c r="WQL39" s="37"/>
      <c r="WQM39" s="37"/>
      <c r="WQN39" s="37"/>
      <c r="WQO39" s="37"/>
      <c r="WQP39" s="37"/>
      <c r="WQQ39" s="37"/>
      <c r="WQR39" s="37"/>
      <c r="WQS39" s="37"/>
      <c r="WQT39" s="37"/>
      <c r="WQU39" s="37"/>
      <c r="WQV39" s="37"/>
      <c r="WQW39" s="33"/>
      <c r="WQX39" s="20"/>
      <c r="WQY39" s="20"/>
      <c r="WQZ39" s="36"/>
      <c r="WRA39" s="37"/>
      <c r="WRB39" s="37"/>
      <c r="WRC39" s="37"/>
      <c r="WRD39" s="37"/>
      <c r="WRE39" s="37"/>
      <c r="WRF39" s="37"/>
      <c r="WRG39" s="37"/>
      <c r="WRH39" s="37"/>
      <c r="WRI39" s="37"/>
      <c r="WRJ39" s="37"/>
      <c r="WRK39" s="37"/>
      <c r="WRL39" s="37"/>
      <c r="WRM39" s="37"/>
      <c r="WRN39" s="37"/>
      <c r="WRO39" s="37"/>
      <c r="WRP39" s="37"/>
      <c r="WRQ39" s="37"/>
      <c r="WRR39" s="37"/>
      <c r="WRS39" s="33"/>
      <c r="WRT39" s="20"/>
      <c r="WRU39" s="20"/>
      <c r="WRV39" s="36"/>
      <c r="WRW39" s="37"/>
      <c r="WRX39" s="37"/>
      <c r="WRY39" s="37"/>
      <c r="WRZ39" s="37"/>
      <c r="WSA39" s="37"/>
      <c r="WSB39" s="37"/>
      <c r="WSC39" s="37"/>
      <c r="WSD39" s="37"/>
      <c r="WSE39" s="37"/>
      <c r="WSF39" s="37"/>
      <c r="WSG39" s="37"/>
      <c r="WSH39" s="37"/>
      <c r="WSI39" s="37"/>
      <c r="WSJ39" s="37"/>
      <c r="WSK39" s="37"/>
      <c r="WSL39" s="37"/>
      <c r="WSM39" s="37"/>
      <c r="WSN39" s="37"/>
      <c r="WSO39" s="33"/>
      <c r="WSP39" s="20"/>
      <c r="WSQ39" s="20"/>
      <c r="WSR39" s="36"/>
      <c r="WSS39" s="37"/>
      <c r="WST39" s="37"/>
      <c r="WSU39" s="37"/>
      <c r="WSV39" s="37"/>
      <c r="WSW39" s="37"/>
      <c r="WSX39" s="37"/>
      <c r="WSY39" s="37"/>
      <c r="WSZ39" s="37"/>
      <c r="WTA39" s="37"/>
      <c r="WTB39" s="37"/>
      <c r="WTC39" s="37"/>
      <c r="WTD39" s="37"/>
      <c r="WTE39" s="37"/>
      <c r="WTF39" s="37"/>
      <c r="WTG39" s="37"/>
      <c r="WTH39" s="37"/>
      <c r="WTI39" s="37"/>
      <c r="WTJ39" s="37"/>
      <c r="WTK39" s="33"/>
      <c r="WTL39" s="20"/>
      <c r="WTM39" s="20"/>
      <c r="WTN39" s="36"/>
      <c r="WTO39" s="37"/>
      <c r="WTP39" s="37"/>
      <c r="WTQ39" s="37"/>
      <c r="WTR39" s="37"/>
      <c r="WTS39" s="37"/>
      <c r="WTT39" s="37"/>
      <c r="WTU39" s="37"/>
      <c r="WTV39" s="37"/>
      <c r="WTW39" s="37"/>
      <c r="WTX39" s="37"/>
      <c r="WTY39" s="37"/>
      <c r="WTZ39" s="37"/>
      <c r="WUA39" s="37"/>
      <c r="WUB39" s="37"/>
      <c r="WUC39" s="37"/>
      <c r="WUD39" s="37"/>
      <c r="WUE39" s="37"/>
      <c r="WUF39" s="37"/>
      <c r="WUG39" s="33"/>
      <c r="WUH39" s="20"/>
      <c r="WUI39" s="20"/>
      <c r="WUJ39" s="36"/>
      <c r="WUK39" s="37"/>
      <c r="WUL39" s="37"/>
      <c r="WUM39" s="37"/>
      <c r="WUN39" s="37"/>
      <c r="WUO39" s="37"/>
      <c r="WUP39" s="37"/>
      <c r="WUQ39" s="37"/>
      <c r="WUR39" s="37"/>
      <c r="WUS39" s="37"/>
      <c r="WUT39" s="37"/>
      <c r="WUU39" s="37"/>
      <c r="WUV39" s="37"/>
      <c r="WUW39" s="37"/>
      <c r="WUX39" s="37"/>
      <c r="WUY39" s="37"/>
      <c r="WUZ39" s="37"/>
      <c r="WVA39" s="37"/>
      <c r="WVB39" s="37"/>
      <c r="WVC39" s="33"/>
      <c r="WVD39" s="20"/>
      <c r="WVE39" s="20"/>
      <c r="WVF39" s="36"/>
      <c r="WVG39" s="37"/>
      <c r="WVH39" s="37"/>
      <c r="WVI39" s="37"/>
      <c r="WVJ39" s="37"/>
      <c r="WVK39" s="37"/>
      <c r="WVL39" s="37"/>
      <c r="WVM39" s="37"/>
      <c r="WVN39" s="37"/>
      <c r="WVO39" s="37"/>
      <c r="WVP39" s="37"/>
      <c r="WVQ39" s="37"/>
      <c r="WVR39" s="37"/>
      <c r="WVS39" s="37"/>
      <c r="WVT39" s="37"/>
      <c r="WVU39" s="37"/>
      <c r="WVV39" s="37"/>
      <c r="WVW39" s="37"/>
      <c r="WVX39" s="37"/>
      <c r="WVY39" s="33"/>
      <c r="WVZ39" s="20"/>
      <c r="WWA39" s="20"/>
      <c r="WWB39" s="36"/>
      <c r="WWC39" s="37"/>
      <c r="WWD39" s="37"/>
      <c r="WWE39" s="37"/>
      <c r="WWF39" s="37"/>
      <c r="WWG39" s="37"/>
      <c r="WWH39" s="37"/>
      <c r="WWI39" s="37"/>
      <c r="WWJ39" s="37"/>
      <c r="WWK39" s="37"/>
      <c r="WWL39" s="37"/>
      <c r="WWM39" s="37"/>
      <c r="WWN39" s="37"/>
      <c r="WWO39" s="37"/>
      <c r="WWP39" s="37"/>
      <c r="WWQ39" s="37"/>
      <c r="WWR39" s="37"/>
      <c r="WWS39" s="37"/>
      <c r="WWT39" s="37"/>
      <c r="WWU39" s="33"/>
      <c r="WWV39" s="20"/>
      <c r="WWW39" s="20"/>
      <c r="WWX39" s="36"/>
      <c r="WWY39" s="37"/>
      <c r="WWZ39" s="37"/>
      <c r="WXA39" s="37"/>
      <c r="WXB39" s="37"/>
      <c r="WXC39" s="37"/>
      <c r="WXD39" s="37"/>
      <c r="WXE39" s="37"/>
      <c r="WXF39" s="37"/>
      <c r="WXG39" s="37"/>
      <c r="WXH39" s="37"/>
      <c r="WXI39" s="37"/>
      <c r="WXJ39" s="37"/>
      <c r="WXK39" s="37"/>
      <c r="WXL39" s="37"/>
      <c r="WXM39" s="37"/>
      <c r="WXN39" s="37"/>
      <c r="WXO39" s="37"/>
      <c r="WXP39" s="37"/>
      <c r="WXQ39" s="33"/>
      <c r="WXR39" s="20"/>
      <c r="WXS39" s="20"/>
      <c r="WXT39" s="36"/>
      <c r="WXU39" s="37"/>
      <c r="WXV39" s="37"/>
      <c r="WXW39" s="37"/>
      <c r="WXX39" s="37"/>
      <c r="WXY39" s="37"/>
      <c r="WXZ39" s="37"/>
      <c r="WYA39" s="37"/>
      <c r="WYB39" s="37"/>
      <c r="WYC39" s="37"/>
      <c r="WYD39" s="37"/>
      <c r="WYE39" s="37"/>
      <c r="WYF39" s="37"/>
      <c r="WYG39" s="37"/>
      <c r="WYH39" s="37"/>
      <c r="WYI39" s="37"/>
      <c r="WYJ39" s="37"/>
      <c r="WYK39" s="37"/>
      <c r="WYL39" s="37"/>
      <c r="WYM39" s="33"/>
      <c r="WYN39" s="20"/>
      <c r="WYO39" s="20"/>
      <c r="WYP39" s="36"/>
      <c r="WYQ39" s="37"/>
      <c r="WYR39" s="37"/>
      <c r="WYS39" s="37"/>
      <c r="WYT39" s="37"/>
      <c r="WYU39" s="37"/>
      <c r="WYV39" s="37"/>
      <c r="WYW39" s="37"/>
      <c r="WYX39" s="37"/>
      <c r="WYY39" s="37"/>
      <c r="WYZ39" s="37"/>
      <c r="WZA39" s="37"/>
      <c r="WZB39" s="37"/>
      <c r="WZC39" s="37"/>
      <c r="WZD39" s="37"/>
      <c r="WZE39" s="37"/>
      <c r="WZF39" s="37"/>
      <c r="WZG39" s="37"/>
      <c r="WZH39" s="37"/>
      <c r="WZI39" s="33"/>
      <c r="WZJ39" s="20"/>
      <c r="WZK39" s="20"/>
      <c r="WZL39" s="36"/>
      <c r="WZM39" s="37"/>
      <c r="WZN39" s="37"/>
      <c r="WZO39" s="37"/>
      <c r="WZP39" s="37"/>
      <c r="WZQ39" s="37"/>
      <c r="WZR39" s="37"/>
      <c r="WZS39" s="37"/>
      <c r="WZT39" s="37"/>
      <c r="WZU39" s="37"/>
      <c r="WZV39" s="37"/>
      <c r="WZW39" s="37"/>
      <c r="WZX39" s="37"/>
      <c r="WZY39" s="37"/>
      <c r="WZZ39" s="37"/>
      <c r="XAA39" s="37"/>
      <c r="XAB39" s="37"/>
      <c r="XAC39" s="37"/>
      <c r="XAD39" s="37"/>
      <c r="XAE39" s="33"/>
      <c r="XAF39" s="20"/>
      <c r="XAG39" s="20"/>
      <c r="XAH39" s="36"/>
      <c r="XAI39" s="37"/>
      <c r="XAJ39" s="37"/>
      <c r="XAK39" s="37"/>
      <c r="XAL39" s="37"/>
      <c r="XAM39" s="37"/>
      <c r="XAN39" s="37"/>
      <c r="XAO39" s="37"/>
      <c r="XAP39" s="37"/>
      <c r="XAQ39" s="37"/>
      <c r="XAR39" s="37"/>
      <c r="XAS39" s="37"/>
      <c r="XAT39" s="37"/>
      <c r="XAU39" s="37"/>
      <c r="XAV39" s="37"/>
      <c r="XAW39" s="37"/>
      <c r="XAX39" s="37"/>
      <c r="XAY39" s="37"/>
      <c r="XAZ39" s="37"/>
      <c r="XBA39" s="33"/>
      <c r="XBB39" s="20"/>
      <c r="XBC39" s="20"/>
      <c r="XBD39" s="36"/>
      <c r="XBE39" s="37"/>
      <c r="XBF39" s="37"/>
      <c r="XBG39" s="37"/>
      <c r="XBH39" s="37"/>
      <c r="XBI39" s="37"/>
      <c r="XBJ39" s="37"/>
      <c r="XBK39" s="37"/>
      <c r="XBL39" s="37"/>
      <c r="XBM39" s="37"/>
      <c r="XBN39" s="37"/>
      <c r="XBO39" s="37"/>
      <c r="XBP39" s="37"/>
      <c r="XBQ39" s="37"/>
      <c r="XBR39" s="37"/>
      <c r="XBS39" s="37"/>
      <c r="XBT39" s="37"/>
      <c r="XBU39" s="37"/>
      <c r="XBV39" s="37"/>
      <c r="XBW39" s="33"/>
      <c r="XBX39" s="20"/>
      <c r="XBY39" s="20"/>
      <c r="XBZ39" s="36"/>
      <c r="XCA39" s="37"/>
      <c r="XCB39" s="37"/>
      <c r="XCC39" s="37"/>
      <c r="XCD39" s="37"/>
      <c r="XCE39" s="37"/>
      <c r="XCF39" s="37"/>
      <c r="XCG39" s="37"/>
      <c r="XCH39" s="37"/>
      <c r="XCI39" s="37"/>
      <c r="XCJ39" s="37"/>
      <c r="XCK39" s="37"/>
      <c r="XCL39" s="37"/>
      <c r="XCM39" s="37"/>
      <c r="XCN39" s="37"/>
      <c r="XCO39" s="37"/>
      <c r="XCP39" s="37"/>
      <c r="XCQ39" s="37"/>
      <c r="XCR39" s="37"/>
      <c r="XCS39" s="33"/>
      <c r="XCT39" s="20"/>
      <c r="XCU39" s="20"/>
      <c r="XCV39" s="36"/>
      <c r="XCW39" s="37"/>
      <c r="XCX39" s="37"/>
      <c r="XCY39" s="37"/>
      <c r="XCZ39" s="37"/>
      <c r="XDA39" s="37"/>
      <c r="XDB39" s="37"/>
      <c r="XDC39" s="37"/>
      <c r="XDD39" s="37"/>
      <c r="XDE39" s="37"/>
      <c r="XDF39" s="37"/>
      <c r="XDG39" s="37"/>
      <c r="XDH39" s="37"/>
      <c r="XDI39" s="37"/>
      <c r="XDJ39" s="37"/>
      <c r="XDK39" s="37"/>
      <c r="XDL39" s="37"/>
      <c r="XDM39" s="37"/>
      <c r="XDN39" s="37"/>
      <c r="XDO39" s="33"/>
      <c r="XDP39" s="20"/>
      <c r="XDQ39" s="20"/>
      <c r="XDR39" s="36"/>
      <c r="XDS39" s="37"/>
      <c r="XDT39" s="37"/>
      <c r="XDU39" s="37"/>
      <c r="XDV39" s="37"/>
      <c r="XDW39" s="37"/>
      <c r="XDX39" s="37"/>
      <c r="XDY39" s="37"/>
      <c r="XDZ39" s="37"/>
      <c r="XEA39" s="37"/>
      <c r="XEB39" s="37"/>
      <c r="XEC39" s="37"/>
      <c r="XED39" s="37"/>
      <c r="XEE39" s="37"/>
      <c r="XEF39" s="37"/>
      <c r="XEG39" s="37"/>
      <c r="XEH39" s="37"/>
      <c r="XEI39" s="37"/>
      <c r="XEJ39" s="37"/>
      <c r="XEK39" s="33"/>
      <c r="XEL39" s="20"/>
      <c r="XEM39" s="20"/>
      <c r="XEN39" s="36"/>
      <c r="XEO39" s="37"/>
      <c r="XEP39" s="37"/>
      <c r="XEQ39" s="37"/>
      <c r="XER39" s="37"/>
      <c r="XES39" s="37"/>
      <c r="XET39" s="37"/>
      <c r="XEU39" s="37"/>
      <c r="XEV39" s="37"/>
      <c r="XEW39" s="37"/>
      <c r="XEX39" s="37"/>
      <c r="XEY39" s="37"/>
      <c r="XEZ39" s="37"/>
      <c r="XFA39" s="37"/>
      <c r="XFB39" s="37"/>
      <c r="XFC39" s="37"/>
    </row>
    <row r="40" spans="1:16383" s="39" customFormat="1">
      <c r="A40" s="36" t="s">
        <v>1761</v>
      </c>
      <c r="B40" s="33" t="s">
        <v>27</v>
      </c>
      <c r="C40" s="33">
        <v>93</v>
      </c>
      <c r="D40" s="33" t="s">
        <v>1765</v>
      </c>
      <c r="E40" s="33"/>
      <c r="F40" s="33">
        <v>1000</v>
      </c>
      <c r="G40" s="33">
        <v>65</v>
      </c>
      <c r="H40" s="33"/>
      <c r="I40" s="33">
        <v>104</v>
      </c>
      <c r="J40" s="33">
        <v>104</v>
      </c>
      <c r="K40" s="33">
        <v>104</v>
      </c>
      <c r="L40" s="33">
        <v>104</v>
      </c>
      <c r="M40" s="33">
        <v>104</v>
      </c>
      <c r="N40" s="33">
        <v>104</v>
      </c>
      <c r="O40" s="33">
        <v>104</v>
      </c>
      <c r="P40" s="33">
        <v>104</v>
      </c>
      <c r="Q40" s="33">
        <v>103</v>
      </c>
      <c r="R40" s="33"/>
      <c r="S40" s="33"/>
      <c r="T40" s="20">
        <f t="shared" si="5"/>
        <v>1000</v>
      </c>
      <c r="U40" s="20">
        <f t="shared" si="6"/>
        <v>0</v>
      </c>
      <c r="V40" s="34">
        <f t="shared" si="7"/>
        <v>1</v>
      </c>
      <c r="W40" s="37"/>
      <c r="X40" s="35" t="str">
        <f t="shared" si="8"/>
        <v/>
      </c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1"/>
      <c r="EG40" s="31"/>
      <c r="EH40" s="31"/>
      <c r="EI40" s="31"/>
      <c r="EJ40" s="31"/>
      <c r="EK40" s="31"/>
      <c r="EL40" s="31"/>
      <c r="EM40" s="31"/>
      <c r="EN40" s="31"/>
      <c r="EO40" s="31"/>
      <c r="EP40" s="31"/>
      <c r="EQ40" s="31"/>
      <c r="ER40" s="31"/>
      <c r="ES40" s="31"/>
      <c r="ET40" s="31"/>
      <c r="EU40" s="31"/>
      <c r="EV40" s="31"/>
      <c r="EW40" s="31"/>
      <c r="EX40" s="31"/>
      <c r="EY40" s="31"/>
      <c r="EZ40" s="31"/>
      <c r="FA40" s="31"/>
      <c r="FB40" s="31"/>
      <c r="FC40" s="31"/>
      <c r="FD40" s="31"/>
      <c r="FE40" s="31"/>
      <c r="FF40" s="31"/>
      <c r="FG40" s="31"/>
      <c r="FH40" s="31"/>
      <c r="FI40" s="31"/>
      <c r="FJ40" s="31"/>
      <c r="FK40" s="31"/>
      <c r="FL40" s="31"/>
      <c r="FM40" s="31"/>
      <c r="FN40" s="31"/>
      <c r="FO40" s="31"/>
      <c r="FP40" s="31"/>
      <c r="FQ40" s="31"/>
      <c r="FR40" s="31"/>
      <c r="FS40" s="31"/>
      <c r="FT40" s="31"/>
      <c r="FU40" s="31"/>
      <c r="FV40" s="31"/>
      <c r="FW40" s="31"/>
      <c r="FX40" s="31"/>
      <c r="FY40" s="31"/>
      <c r="FZ40" s="31"/>
      <c r="GA40" s="31"/>
      <c r="GB40" s="31"/>
      <c r="GC40" s="31"/>
      <c r="GD40" s="31"/>
      <c r="GE40" s="31"/>
      <c r="GF40" s="31"/>
      <c r="GG40" s="31"/>
      <c r="GH40" s="31"/>
      <c r="GI40" s="31"/>
      <c r="GJ40" s="31"/>
      <c r="GK40" s="31"/>
      <c r="GL40" s="31"/>
      <c r="GM40" s="31"/>
      <c r="GN40" s="31"/>
      <c r="GO40" s="31"/>
      <c r="GP40" s="31"/>
      <c r="GQ40" s="31"/>
      <c r="GR40" s="31"/>
      <c r="GS40" s="31"/>
      <c r="GT40" s="31"/>
      <c r="GU40" s="31"/>
      <c r="GV40" s="31"/>
      <c r="GW40" s="31"/>
      <c r="GX40" s="31"/>
      <c r="GY40" s="31"/>
      <c r="GZ40" s="31"/>
      <c r="HA40" s="31"/>
      <c r="HB40" s="31"/>
      <c r="HC40" s="31"/>
      <c r="HD40" s="31"/>
      <c r="HE40" s="31"/>
      <c r="HF40" s="31"/>
      <c r="HG40" s="31"/>
      <c r="HH40" s="31"/>
      <c r="HI40" s="31"/>
      <c r="HJ40" s="31"/>
      <c r="HK40" s="31"/>
      <c r="HL40" s="31"/>
      <c r="HM40" s="31"/>
      <c r="HN40" s="31"/>
      <c r="HO40" s="31"/>
      <c r="HP40" s="31"/>
      <c r="HQ40" s="31"/>
      <c r="HR40" s="31"/>
      <c r="HS40" s="31"/>
      <c r="HT40" s="31"/>
      <c r="HU40" s="31"/>
      <c r="HV40" s="31"/>
      <c r="HW40" s="31"/>
      <c r="HX40" s="31"/>
      <c r="HY40" s="31"/>
      <c r="HZ40" s="31"/>
      <c r="IA40" s="31"/>
      <c r="IB40" s="31"/>
      <c r="IC40" s="31"/>
      <c r="ID40" s="31"/>
      <c r="IE40" s="31"/>
      <c r="IF40" s="31"/>
      <c r="IG40" s="31"/>
      <c r="IH40" s="31"/>
      <c r="II40" s="31"/>
      <c r="IJ40" s="31"/>
      <c r="IK40" s="31"/>
      <c r="IL40" s="31"/>
      <c r="IM40" s="31"/>
      <c r="IN40" s="31"/>
      <c r="IO40" s="31"/>
      <c r="IP40" s="31"/>
      <c r="IQ40" s="31"/>
      <c r="IR40" s="31"/>
      <c r="IS40" s="31"/>
      <c r="IT40" s="31"/>
      <c r="IU40" s="31"/>
      <c r="IV40" s="31"/>
      <c r="IW40" s="31"/>
      <c r="IX40" s="31"/>
      <c r="IY40" s="31"/>
      <c r="IZ40" s="31"/>
      <c r="JA40" s="31"/>
      <c r="JB40" s="31"/>
      <c r="JC40" s="31"/>
      <c r="JD40" s="31"/>
      <c r="JE40" s="31"/>
      <c r="JF40" s="31"/>
      <c r="JG40" s="31"/>
      <c r="JH40" s="31"/>
      <c r="JI40" s="31"/>
      <c r="JJ40" s="31"/>
      <c r="JK40" s="31"/>
      <c r="JL40" s="31"/>
      <c r="JM40" s="31"/>
      <c r="JN40" s="31"/>
      <c r="JO40" s="31"/>
      <c r="JP40" s="31"/>
      <c r="JQ40" s="31"/>
      <c r="JR40" s="31"/>
      <c r="JS40" s="31"/>
      <c r="JT40" s="31"/>
      <c r="JU40" s="31"/>
      <c r="JV40" s="31"/>
      <c r="JW40" s="31"/>
      <c r="JX40" s="31"/>
      <c r="JY40" s="31"/>
      <c r="JZ40" s="31"/>
      <c r="KA40" s="31"/>
      <c r="KB40" s="31"/>
      <c r="KC40" s="31"/>
      <c r="KD40" s="31"/>
      <c r="KE40" s="31"/>
      <c r="KF40" s="31"/>
      <c r="KG40" s="31"/>
      <c r="KH40" s="31"/>
      <c r="KI40" s="31"/>
      <c r="KJ40" s="31"/>
      <c r="KK40" s="31"/>
      <c r="KL40" s="31"/>
      <c r="KM40" s="31"/>
      <c r="KN40" s="31"/>
      <c r="KO40" s="31"/>
      <c r="KP40" s="31"/>
      <c r="KQ40" s="31"/>
      <c r="KR40" s="31"/>
      <c r="KS40" s="31"/>
      <c r="KT40" s="31"/>
      <c r="KU40" s="31"/>
      <c r="KV40" s="31"/>
      <c r="KW40" s="31"/>
      <c r="KX40" s="31"/>
      <c r="KY40" s="31"/>
      <c r="KZ40" s="31"/>
      <c r="LA40" s="31"/>
      <c r="LB40" s="31"/>
      <c r="LC40" s="31"/>
      <c r="LD40" s="31"/>
      <c r="LE40" s="31"/>
      <c r="LF40" s="31"/>
      <c r="LG40" s="31"/>
      <c r="LH40" s="31"/>
      <c r="LI40" s="31"/>
      <c r="LJ40" s="31"/>
      <c r="LK40" s="31"/>
      <c r="LL40" s="31"/>
      <c r="LM40" s="31"/>
      <c r="LN40" s="31"/>
      <c r="LO40" s="31"/>
      <c r="LP40" s="31"/>
      <c r="LQ40" s="31"/>
      <c r="LR40" s="31"/>
      <c r="LS40" s="31"/>
      <c r="LT40" s="31"/>
      <c r="LU40" s="31"/>
      <c r="LV40" s="31"/>
      <c r="LW40" s="31"/>
      <c r="LX40" s="31"/>
      <c r="LY40" s="31"/>
      <c r="LZ40" s="31"/>
      <c r="MA40" s="31"/>
      <c r="MB40" s="31"/>
      <c r="MC40" s="31"/>
      <c r="MD40" s="31"/>
      <c r="ME40" s="31"/>
      <c r="MF40" s="31"/>
      <c r="MG40" s="31"/>
      <c r="MH40" s="31"/>
      <c r="MI40" s="31"/>
      <c r="MJ40" s="31"/>
      <c r="MK40" s="31"/>
      <c r="ML40" s="31"/>
      <c r="MM40" s="31"/>
      <c r="MN40" s="31"/>
      <c r="MO40" s="31"/>
      <c r="MP40" s="31"/>
      <c r="MQ40" s="31"/>
      <c r="MR40" s="31"/>
      <c r="MS40" s="31"/>
      <c r="MT40" s="31"/>
      <c r="MU40" s="31"/>
      <c r="MV40" s="31"/>
      <c r="MW40" s="31"/>
      <c r="MX40" s="31"/>
      <c r="MY40" s="31"/>
      <c r="MZ40" s="31"/>
      <c r="NA40" s="31"/>
      <c r="NB40" s="31"/>
      <c r="NC40" s="31"/>
      <c r="ND40" s="31"/>
      <c r="NE40" s="31"/>
      <c r="NF40" s="31"/>
      <c r="NG40" s="31"/>
      <c r="NH40" s="31"/>
      <c r="NI40" s="31"/>
      <c r="NJ40" s="31"/>
      <c r="NK40" s="31"/>
      <c r="NL40" s="31"/>
      <c r="NM40" s="31"/>
      <c r="NN40" s="31"/>
      <c r="NO40" s="31"/>
      <c r="NP40" s="31"/>
      <c r="NQ40" s="31"/>
      <c r="NR40" s="31"/>
      <c r="NS40" s="31"/>
      <c r="NT40" s="31"/>
      <c r="NU40" s="31"/>
      <c r="NV40" s="31"/>
      <c r="NW40" s="31"/>
      <c r="NX40" s="31"/>
      <c r="NY40" s="31"/>
      <c r="NZ40" s="31"/>
      <c r="OA40" s="31"/>
      <c r="OB40" s="31"/>
      <c r="OC40" s="31"/>
      <c r="OD40" s="31"/>
      <c r="OE40" s="31"/>
      <c r="OF40" s="31"/>
      <c r="OG40" s="31"/>
      <c r="OH40" s="31"/>
      <c r="OI40" s="31"/>
      <c r="OJ40" s="31"/>
      <c r="OK40" s="31"/>
      <c r="OL40" s="31"/>
      <c r="OM40" s="31"/>
      <c r="ON40" s="31"/>
      <c r="OO40" s="31"/>
      <c r="OP40" s="31"/>
      <c r="OQ40" s="31"/>
      <c r="OR40" s="31"/>
      <c r="OS40" s="31"/>
      <c r="OT40" s="31"/>
      <c r="OU40" s="31"/>
      <c r="OV40" s="31"/>
      <c r="OW40" s="31"/>
      <c r="OX40" s="31"/>
      <c r="OY40" s="31"/>
      <c r="OZ40" s="31"/>
      <c r="PA40" s="31"/>
      <c r="PB40" s="31"/>
      <c r="PC40" s="31"/>
      <c r="PD40" s="31"/>
      <c r="PE40" s="31"/>
      <c r="PF40" s="31"/>
      <c r="PG40" s="31"/>
      <c r="PH40" s="31"/>
      <c r="PI40" s="31"/>
      <c r="PJ40" s="31"/>
      <c r="PK40" s="31"/>
      <c r="PL40" s="31"/>
      <c r="PM40" s="31"/>
      <c r="PN40" s="31"/>
      <c r="PO40" s="31"/>
      <c r="PP40" s="31"/>
      <c r="PQ40" s="31"/>
      <c r="PR40" s="31"/>
      <c r="PS40" s="31"/>
      <c r="PT40" s="31"/>
      <c r="PU40" s="31"/>
      <c r="PV40" s="31"/>
      <c r="PW40" s="31"/>
      <c r="PX40" s="31"/>
      <c r="PY40" s="31"/>
      <c r="PZ40" s="31"/>
      <c r="QA40" s="31"/>
      <c r="QB40" s="31"/>
      <c r="QC40" s="31"/>
    </row>
    <row r="41" spans="1:16383" s="39" customFormat="1">
      <c r="A41" s="36" t="s">
        <v>91</v>
      </c>
      <c r="B41" s="33" t="s">
        <v>27</v>
      </c>
      <c r="C41" s="33">
        <v>116</v>
      </c>
      <c r="D41" s="33" t="s">
        <v>28</v>
      </c>
      <c r="E41" s="33"/>
      <c r="F41" s="33">
        <v>1185</v>
      </c>
      <c r="G41" s="33">
        <v>65</v>
      </c>
      <c r="H41" s="33"/>
      <c r="I41" s="33">
        <v>140</v>
      </c>
      <c r="J41" s="33">
        <v>140</v>
      </c>
      <c r="K41" s="33">
        <v>140</v>
      </c>
      <c r="L41" s="33">
        <v>140</v>
      </c>
      <c r="M41" s="33">
        <v>140</v>
      </c>
      <c r="N41" s="37">
        <v>140</v>
      </c>
      <c r="O41" s="33">
        <v>140</v>
      </c>
      <c r="P41" s="33">
        <v>140</v>
      </c>
      <c r="Q41" s="33"/>
      <c r="R41" s="33"/>
      <c r="S41" s="33"/>
      <c r="T41" s="20">
        <f t="shared" si="5"/>
        <v>1185</v>
      </c>
      <c r="U41" s="20">
        <f t="shared" si="6"/>
        <v>0</v>
      </c>
      <c r="V41" s="34">
        <f t="shared" si="7"/>
        <v>1</v>
      </c>
      <c r="W41" s="38"/>
      <c r="X41" s="35" t="str">
        <f t="shared" si="8"/>
        <v/>
      </c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  <c r="DW41" s="31"/>
      <c r="DX41" s="31"/>
      <c r="DY41" s="31"/>
      <c r="DZ41" s="31"/>
      <c r="EA41" s="31"/>
      <c r="EB41" s="31"/>
      <c r="EC41" s="31"/>
      <c r="ED41" s="31"/>
      <c r="EE41" s="31"/>
      <c r="EF41" s="31"/>
      <c r="EG41" s="31"/>
      <c r="EH41" s="31"/>
      <c r="EI41" s="31"/>
      <c r="EJ41" s="31"/>
      <c r="EK41" s="31"/>
      <c r="EL41" s="31"/>
      <c r="EM41" s="31"/>
      <c r="EN41" s="31"/>
      <c r="EO41" s="31"/>
      <c r="EP41" s="31"/>
      <c r="EQ41" s="31"/>
      <c r="ER41" s="31"/>
      <c r="ES41" s="31"/>
      <c r="ET41" s="31"/>
      <c r="EU41" s="31"/>
      <c r="EV41" s="31"/>
      <c r="EW41" s="31"/>
      <c r="EX41" s="31"/>
      <c r="EY41" s="31"/>
      <c r="EZ41" s="31"/>
      <c r="FA41" s="31"/>
      <c r="FB41" s="31"/>
      <c r="FC41" s="31"/>
      <c r="FD41" s="31"/>
      <c r="FE41" s="31"/>
      <c r="FF41" s="31"/>
      <c r="FG41" s="31"/>
      <c r="FH41" s="31"/>
      <c r="FI41" s="31"/>
      <c r="FJ41" s="31"/>
      <c r="FK41" s="31"/>
      <c r="FL41" s="31"/>
      <c r="FM41" s="31"/>
      <c r="FN41" s="31"/>
      <c r="FO41" s="31"/>
      <c r="FP41" s="31"/>
      <c r="FQ41" s="31"/>
      <c r="FR41" s="31"/>
      <c r="FS41" s="31"/>
      <c r="FT41" s="31"/>
      <c r="FU41" s="31"/>
      <c r="FV41" s="31"/>
      <c r="FW41" s="31"/>
      <c r="FX41" s="31"/>
      <c r="FY41" s="31"/>
      <c r="FZ41" s="31"/>
      <c r="GA41" s="31"/>
      <c r="GB41" s="31"/>
      <c r="GC41" s="31"/>
      <c r="GD41" s="31"/>
      <c r="GE41" s="31"/>
      <c r="GF41" s="31"/>
      <c r="GG41" s="31"/>
      <c r="GH41" s="31"/>
      <c r="GI41" s="31"/>
      <c r="GJ41" s="31"/>
      <c r="GK41" s="31"/>
      <c r="GL41" s="31"/>
      <c r="GM41" s="31"/>
      <c r="GN41" s="31"/>
      <c r="GO41" s="31"/>
      <c r="GP41" s="31"/>
      <c r="GQ41" s="31"/>
      <c r="GR41" s="31"/>
      <c r="GS41" s="31"/>
      <c r="GT41" s="31"/>
      <c r="GU41" s="31"/>
      <c r="GV41" s="31"/>
      <c r="GW41" s="31"/>
      <c r="GX41" s="31"/>
      <c r="GY41" s="31"/>
      <c r="GZ41" s="31"/>
      <c r="HA41" s="31"/>
      <c r="HB41" s="31"/>
      <c r="HC41" s="31"/>
      <c r="HD41" s="31"/>
      <c r="HE41" s="31"/>
      <c r="HF41" s="31"/>
      <c r="HG41" s="31"/>
      <c r="HH41" s="31"/>
      <c r="HI41" s="31"/>
      <c r="HJ41" s="31"/>
      <c r="HK41" s="31"/>
      <c r="HL41" s="31"/>
      <c r="HM41" s="31"/>
      <c r="HN41" s="31"/>
      <c r="HO41" s="31"/>
      <c r="HP41" s="31"/>
      <c r="HQ41" s="31"/>
      <c r="HR41" s="31"/>
      <c r="HS41" s="31"/>
      <c r="HT41" s="31"/>
      <c r="HU41" s="31"/>
      <c r="HV41" s="31"/>
      <c r="HW41" s="31"/>
      <c r="HX41" s="31"/>
      <c r="HY41" s="31"/>
      <c r="HZ41" s="31"/>
      <c r="IA41" s="31"/>
      <c r="IB41" s="31"/>
      <c r="IC41" s="31"/>
      <c r="ID41" s="31"/>
      <c r="IE41" s="31"/>
      <c r="IF41" s="31"/>
      <c r="IG41" s="31"/>
      <c r="IH41" s="31"/>
      <c r="II41" s="31"/>
      <c r="IJ41" s="31"/>
      <c r="IK41" s="31"/>
      <c r="IL41" s="31"/>
      <c r="IM41" s="31"/>
      <c r="IN41" s="31"/>
      <c r="IO41" s="31"/>
      <c r="IP41" s="31"/>
      <c r="IQ41" s="31"/>
      <c r="IR41" s="31"/>
      <c r="IS41" s="31"/>
      <c r="IT41" s="31"/>
      <c r="IU41" s="31"/>
      <c r="IV41" s="31"/>
      <c r="IW41" s="31"/>
      <c r="IX41" s="31"/>
      <c r="IY41" s="31"/>
      <c r="IZ41" s="31"/>
      <c r="JA41" s="31"/>
      <c r="JB41" s="31"/>
      <c r="JC41" s="31"/>
      <c r="JD41" s="31"/>
      <c r="JE41" s="31"/>
      <c r="JF41" s="31"/>
      <c r="JG41" s="31"/>
      <c r="JH41" s="31"/>
      <c r="JI41" s="31"/>
      <c r="JJ41" s="31"/>
      <c r="JK41" s="31"/>
      <c r="JL41" s="31"/>
      <c r="JM41" s="31"/>
      <c r="JN41" s="31"/>
      <c r="JO41" s="31"/>
      <c r="JP41" s="31"/>
      <c r="JQ41" s="31"/>
      <c r="JR41" s="31"/>
      <c r="JS41" s="31"/>
      <c r="JT41" s="31"/>
      <c r="JU41" s="31"/>
      <c r="JV41" s="31"/>
      <c r="JW41" s="31"/>
      <c r="JX41" s="31"/>
      <c r="JY41" s="31"/>
      <c r="JZ41" s="31"/>
      <c r="KA41" s="31"/>
      <c r="KB41" s="31"/>
      <c r="KC41" s="31"/>
      <c r="KD41" s="31"/>
      <c r="KE41" s="31"/>
      <c r="KF41" s="31"/>
      <c r="KG41" s="31"/>
      <c r="KH41" s="31"/>
      <c r="KI41" s="31"/>
      <c r="KJ41" s="31"/>
      <c r="KK41" s="31"/>
      <c r="KL41" s="31"/>
      <c r="KM41" s="31"/>
      <c r="KN41" s="31"/>
      <c r="KO41" s="31"/>
      <c r="KP41" s="31"/>
      <c r="KQ41" s="31"/>
      <c r="KR41" s="31"/>
      <c r="KS41" s="31"/>
      <c r="KT41" s="31"/>
      <c r="KU41" s="31"/>
      <c r="KV41" s="31"/>
      <c r="KW41" s="31"/>
      <c r="KX41" s="31"/>
      <c r="KY41" s="31"/>
      <c r="KZ41" s="31"/>
      <c r="LA41" s="31"/>
      <c r="LB41" s="31"/>
      <c r="LC41" s="31"/>
      <c r="LD41" s="31"/>
      <c r="LE41" s="31"/>
      <c r="LF41" s="31"/>
      <c r="LG41" s="31"/>
      <c r="LH41" s="31"/>
      <c r="LI41" s="31"/>
      <c r="LJ41" s="31"/>
      <c r="LK41" s="31"/>
      <c r="LL41" s="31"/>
      <c r="LM41" s="31"/>
      <c r="LN41" s="31"/>
      <c r="LO41" s="31"/>
      <c r="LP41" s="31"/>
      <c r="LQ41" s="31"/>
      <c r="LR41" s="31"/>
      <c r="LS41" s="31"/>
      <c r="LT41" s="31"/>
      <c r="LU41" s="31"/>
      <c r="LV41" s="31"/>
      <c r="LW41" s="31"/>
      <c r="LX41" s="31"/>
      <c r="LY41" s="31"/>
      <c r="LZ41" s="31"/>
      <c r="MA41" s="31"/>
      <c r="MB41" s="31"/>
      <c r="MC41" s="31"/>
      <c r="MD41" s="31"/>
      <c r="ME41" s="31"/>
      <c r="MF41" s="31"/>
      <c r="MG41" s="31"/>
      <c r="MH41" s="31"/>
      <c r="MI41" s="31"/>
      <c r="MJ41" s="31"/>
      <c r="MK41" s="31"/>
      <c r="ML41" s="31"/>
      <c r="MM41" s="31"/>
      <c r="MN41" s="31"/>
      <c r="MO41" s="31"/>
      <c r="MP41" s="31"/>
      <c r="MQ41" s="31"/>
      <c r="MR41" s="31"/>
      <c r="MS41" s="31"/>
      <c r="MT41" s="31"/>
      <c r="MU41" s="31"/>
      <c r="MV41" s="31"/>
      <c r="MW41" s="31"/>
      <c r="MX41" s="31"/>
      <c r="MY41" s="31"/>
      <c r="MZ41" s="31"/>
      <c r="NA41" s="31"/>
      <c r="NB41" s="31"/>
      <c r="NC41" s="31"/>
      <c r="ND41" s="31"/>
      <c r="NE41" s="31"/>
      <c r="NF41" s="31"/>
      <c r="NG41" s="31"/>
      <c r="NH41" s="31"/>
      <c r="NI41" s="31"/>
      <c r="NJ41" s="31"/>
      <c r="NK41" s="31"/>
      <c r="NL41" s="31"/>
      <c r="NM41" s="31"/>
      <c r="NN41" s="31"/>
      <c r="NO41" s="31"/>
      <c r="NP41" s="31"/>
      <c r="NQ41" s="31"/>
      <c r="NR41" s="31"/>
      <c r="NS41" s="31"/>
      <c r="NT41" s="31"/>
      <c r="NU41" s="31"/>
      <c r="NV41" s="31"/>
      <c r="NW41" s="31"/>
      <c r="NX41" s="31"/>
      <c r="NY41" s="31"/>
      <c r="NZ41" s="31"/>
      <c r="OA41" s="31"/>
      <c r="OB41" s="31"/>
      <c r="OC41" s="31"/>
      <c r="OD41" s="31"/>
      <c r="OE41" s="31"/>
      <c r="OF41" s="31"/>
      <c r="OG41" s="31"/>
      <c r="OH41" s="31"/>
      <c r="OI41" s="31"/>
      <c r="OJ41" s="31"/>
      <c r="OK41" s="31"/>
      <c r="OL41" s="31"/>
      <c r="OM41" s="31"/>
      <c r="ON41" s="31"/>
      <c r="OO41" s="31"/>
      <c r="OP41" s="31"/>
      <c r="OQ41" s="31"/>
      <c r="OR41" s="31"/>
      <c r="OS41" s="31"/>
      <c r="OT41" s="31"/>
      <c r="OU41" s="31"/>
      <c r="OV41" s="31"/>
      <c r="OW41" s="31"/>
      <c r="OX41" s="31"/>
      <c r="OY41" s="31"/>
      <c r="OZ41" s="31"/>
      <c r="PA41" s="31"/>
      <c r="PB41" s="31"/>
      <c r="PC41" s="31"/>
      <c r="PD41" s="31"/>
      <c r="PE41" s="31"/>
      <c r="PF41" s="31"/>
      <c r="PG41" s="31"/>
      <c r="PH41" s="31"/>
      <c r="PI41" s="31"/>
      <c r="PJ41" s="31"/>
      <c r="PK41" s="31"/>
      <c r="PL41" s="31"/>
      <c r="PM41" s="31"/>
      <c r="PN41" s="31"/>
      <c r="PO41" s="31"/>
      <c r="PP41" s="31"/>
      <c r="PQ41" s="31"/>
      <c r="PR41" s="31"/>
      <c r="PS41" s="31"/>
      <c r="PT41" s="31"/>
      <c r="PU41" s="31"/>
      <c r="PV41" s="31"/>
      <c r="PW41" s="31"/>
      <c r="PX41" s="31"/>
      <c r="PY41" s="31"/>
      <c r="PZ41" s="31"/>
      <c r="QA41" s="31"/>
      <c r="QB41" s="31"/>
      <c r="QC41" s="31"/>
    </row>
    <row r="42" spans="1:16383" s="39" customFormat="1">
      <c r="A42" s="36" t="s">
        <v>93</v>
      </c>
      <c r="B42" s="33" t="s">
        <v>27</v>
      </c>
      <c r="C42" s="33">
        <v>85</v>
      </c>
      <c r="D42" s="33" t="s">
        <v>40</v>
      </c>
      <c r="E42" s="33"/>
      <c r="F42" s="33">
        <v>705</v>
      </c>
      <c r="G42" s="33">
        <v>65</v>
      </c>
      <c r="H42" s="33"/>
      <c r="I42" s="33">
        <v>80</v>
      </c>
      <c r="J42" s="33">
        <v>80</v>
      </c>
      <c r="K42" s="33">
        <v>80</v>
      </c>
      <c r="L42" s="33">
        <v>80</v>
      </c>
      <c r="M42" s="33">
        <v>80</v>
      </c>
      <c r="N42" s="33">
        <v>80</v>
      </c>
      <c r="O42" s="33">
        <v>80</v>
      </c>
      <c r="P42" s="33">
        <v>80</v>
      </c>
      <c r="Q42" s="33"/>
      <c r="R42" s="33"/>
      <c r="S42" s="33"/>
      <c r="T42" s="20">
        <f t="shared" si="5"/>
        <v>705</v>
      </c>
      <c r="U42" s="20">
        <f t="shared" si="6"/>
        <v>0</v>
      </c>
      <c r="V42" s="34">
        <f t="shared" si="7"/>
        <v>1</v>
      </c>
      <c r="W42" s="38"/>
      <c r="X42" s="35" t="str">
        <f t="shared" si="8"/>
        <v/>
      </c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1"/>
      <c r="EE42" s="31"/>
      <c r="EF42" s="31"/>
      <c r="EG42" s="31"/>
      <c r="EH42" s="31"/>
      <c r="EI42" s="31"/>
      <c r="EJ42" s="31"/>
      <c r="EK42" s="31"/>
      <c r="EL42" s="31"/>
      <c r="EM42" s="31"/>
      <c r="EN42" s="31"/>
      <c r="EO42" s="31"/>
      <c r="EP42" s="31"/>
      <c r="EQ42" s="31"/>
      <c r="ER42" s="31"/>
      <c r="ES42" s="31"/>
      <c r="ET42" s="31"/>
      <c r="EU42" s="31"/>
      <c r="EV42" s="31"/>
      <c r="EW42" s="31"/>
      <c r="EX42" s="31"/>
      <c r="EY42" s="31"/>
      <c r="EZ42" s="31"/>
      <c r="FA42" s="31"/>
      <c r="FB42" s="31"/>
      <c r="FC42" s="31"/>
      <c r="FD42" s="31"/>
      <c r="FE42" s="31"/>
      <c r="FF42" s="31"/>
      <c r="FG42" s="31"/>
      <c r="FH42" s="31"/>
      <c r="FI42" s="31"/>
      <c r="FJ42" s="31"/>
      <c r="FK42" s="31"/>
      <c r="FL42" s="31"/>
      <c r="FM42" s="31"/>
      <c r="FN42" s="31"/>
      <c r="FO42" s="31"/>
      <c r="FP42" s="31"/>
      <c r="FQ42" s="31"/>
      <c r="FR42" s="31"/>
      <c r="FS42" s="31"/>
      <c r="FT42" s="31"/>
      <c r="FU42" s="31"/>
      <c r="FV42" s="31"/>
      <c r="FW42" s="31"/>
      <c r="FX42" s="31"/>
      <c r="FY42" s="31"/>
      <c r="FZ42" s="31"/>
      <c r="GA42" s="31"/>
      <c r="GB42" s="31"/>
      <c r="GC42" s="31"/>
      <c r="GD42" s="31"/>
      <c r="GE42" s="31"/>
      <c r="GF42" s="31"/>
      <c r="GG42" s="31"/>
      <c r="GH42" s="31"/>
      <c r="GI42" s="31"/>
      <c r="GJ42" s="31"/>
      <c r="GK42" s="31"/>
      <c r="GL42" s="31"/>
      <c r="GM42" s="31"/>
      <c r="GN42" s="31"/>
      <c r="GO42" s="31"/>
      <c r="GP42" s="31"/>
      <c r="GQ42" s="31"/>
      <c r="GR42" s="31"/>
      <c r="GS42" s="31"/>
      <c r="GT42" s="31"/>
      <c r="GU42" s="31"/>
      <c r="GV42" s="31"/>
      <c r="GW42" s="31"/>
      <c r="GX42" s="31"/>
      <c r="GY42" s="31"/>
      <c r="GZ42" s="31"/>
      <c r="HA42" s="31"/>
      <c r="HB42" s="31"/>
      <c r="HC42" s="31"/>
      <c r="HD42" s="31"/>
      <c r="HE42" s="31"/>
      <c r="HF42" s="31"/>
      <c r="HG42" s="31"/>
      <c r="HH42" s="31"/>
      <c r="HI42" s="31"/>
      <c r="HJ42" s="31"/>
      <c r="HK42" s="31"/>
      <c r="HL42" s="31"/>
      <c r="HM42" s="31"/>
      <c r="HN42" s="31"/>
      <c r="HO42" s="31"/>
      <c r="HP42" s="31"/>
      <c r="HQ42" s="31"/>
      <c r="HR42" s="31"/>
      <c r="HS42" s="31"/>
      <c r="HT42" s="31"/>
      <c r="HU42" s="31"/>
      <c r="HV42" s="31"/>
      <c r="HW42" s="31"/>
      <c r="HX42" s="31"/>
      <c r="HY42" s="31"/>
      <c r="HZ42" s="31"/>
      <c r="IA42" s="31"/>
      <c r="IB42" s="31"/>
      <c r="IC42" s="31"/>
      <c r="ID42" s="31"/>
      <c r="IE42" s="31"/>
      <c r="IF42" s="31"/>
      <c r="IG42" s="31"/>
      <c r="IH42" s="31"/>
      <c r="II42" s="31"/>
      <c r="IJ42" s="31"/>
      <c r="IK42" s="31"/>
      <c r="IL42" s="31"/>
      <c r="IM42" s="31"/>
      <c r="IN42" s="31"/>
      <c r="IO42" s="31"/>
      <c r="IP42" s="31"/>
      <c r="IQ42" s="31"/>
      <c r="IR42" s="31"/>
      <c r="IS42" s="31"/>
      <c r="IT42" s="31"/>
      <c r="IU42" s="31"/>
      <c r="IV42" s="31"/>
      <c r="IW42" s="31"/>
      <c r="IX42" s="31"/>
      <c r="IY42" s="31"/>
      <c r="IZ42" s="31"/>
      <c r="JA42" s="31"/>
      <c r="JB42" s="31"/>
      <c r="JC42" s="31"/>
      <c r="JD42" s="31"/>
      <c r="JE42" s="31"/>
      <c r="JF42" s="31"/>
      <c r="JG42" s="31"/>
      <c r="JH42" s="31"/>
      <c r="JI42" s="31"/>
      <c r="JJ42" s="31"/>
      <c r="JK42" s="31"/>
      <c r="JL42" s="31"/>
      <c r="JM42" s="31"/>
      <c r="JN42" s="31"/>
      <c r="JO42" s="31"/>
      <c r="JP42" s="31"/>
      <c r="JQ42" s="31"/>
      <c r="JR42" s="31"/>
      <c r="JS42" s="31"/>
      <c r="JT42" s="31"/>
      <c r="JU42" s="31"/>
      <c r="JV42" s="31"/>
      <c r="JW42" s="31"/>
      <c r="JX42" s="31"/>
      <c r="JY42" s="31"/>
      <c r="JZ42" s="31"/>
      <c r="KA42" s="31"/>
      <c r="KB42" s="31"/>
      <c r="KC42" s="31"/>
      <c r="KD42" s="31"/>
      <c r="KE42" s="31"/>
      <c r="KF42" s="31"/>
      <c r="KG42" s="31"/>
      <c r="KH42" s="31"/>
      <c r="KI42" s="31"/>
      <c r="KJ42" s="31"/>
      <c r="KK42" s="31"/>
      <c r="KL42" s="31"/>
      <c r="KM42" s="31"/>
      <c r="KN42" s="31"/>
      <c r="KO42" s="31"/>
      <c r="KP42" s="31"/>
      <c r="KQ42" s="31"/>
      <c r="KR42" s="31"/>
      <c r="KS42" s="31"/>
      <c r="KT42" s="31"/>
      <c r="KU42" s="31"/>
      <c r="KV42" s="31"/>
      <c r="KW42" s="31"/>
      <c r="KX42" s="31"/>
      <c r="KY42" s="31"/>
      <c r="KZ42" s="31"/>
      <c r="LA42" s="31"/>
      <c r="LB42" s="31"/>
      <c r="LC42" s="31"/>
      <c r="LD42" s="31"/>
      <c r="LE42" s="31"/>
      <c r="LF42" s="31"/>
      <c r="LG42" s="31"/>
      <c r="LH42" s="31"/>
      <c r="LI42" s="31"/>
      <c r="LJ42" s="31"/>
      <c r="LK42" s="31"/>
      <c r="LL42" s="31"/>
      <c r="LM42" s="31"/>
      <c r="LN42" s="31"/>
      <c r="LO42" s="31"/>
      <c r="LP42" s="31"/>
      <c r="LQ42" s="31"/>
      <c r="LR42" s="31"/>
      <c r="LS42" s="31"/>
      <c r="LT42" s="31"/>
      <c r="LU42" s="31"/>
      <c r="LV42" s="31"/>
      <c r="LW42" s="31"/>
      <c r="LX42" s="31"/>
      <c r="LY42" s="31"/>
      <c r="LZ42" s="31"/>
      <c r="MA42" s="31"/>
      <c r="MB42" s="31"/>
      <c r="MC42" s="31"/>
      <c r="MD42" s="31"/>
      <c r="ME42" s="31"/>
      <c r="MF42" s="31"/>
      <c r="MG42" s="31"/>
      <c r="MH42" s="31"/>
      <c r="MI42" s="31"/>
      <c r="MJ42" s="31"/>
      <c r="MK42" s="31"/>
      <c r="ML42" s="31"/>
      <c r="MM42" s="31"/>
      <c r="MN42" s="31"/>
      <c r="MO42" s="31"/>
      <c r="MP42" s="31"/>
      <c r="MQ42" s="31"/>
      <c r="MR42" s="31"/>
      <c r="MS42" s="31"/>
      <c r="MT42" s="31"/>
      <c r="MU42" s="31"/>
      <c r="MV42" s="31"/>
      <c r="MW42" s="31"/>
      <c r="MX42" s="31"/>
      <c r="MY42" s="31"/>
      <c r="MZ42" s="31"/>
      <c r="NA42" s="31"/>
      <c r="NB42" s="31"/>
      <c r="NC42" s="31"/>
      <c r="ND42" s="31"/>
      <c r="NE42" s="31"/>
      <c r="NF42" s="31"/>
      <c r="NG42" s="31"/>
      <c r="NH42" s="31"/>
      <c r="NI42" s="31"/>
      <c r="NJ42" s="31"/>
      <c r="NK42" s="31"/>
      <c r="NL42" s="31"/>
      <c r="NM42" s="31"/>
      <c r="NN42" s="31"/>
      <c r="NO42" s="31"/>
      <c r="NP42" s="31"/>
      <c r="NQ42" s="31"/>
      <c r="NR42" s="31"/>
      <c r="NS42" s="31"/>
      <c r="NT42" s="31"/>
      <c r="NU42" s="31"/>
      <c r="NV42" s="31"/>
      <c r="NW42" s="31"/>
      <c r="NX42" s="31"/>
      <c r="NY42" s="31"/>
      <c r="NZ42" s="31"/>
      <c r="OA42" s="31"/>
      <c r="OB42" s="31"/>
      <c r="OC42" s="31"/>
      <c r="OD42" s="31"/>
      <c r="OE42" s="31"/>
      <c r="OF42" s="31"/>
      <c r="OG42" s="31"/>
      <c r="OH42" s="31"/>
      <c r="OI42" s="31"/>
      <c r="OJ42" s="31"/>
      <c r="OK42" s="31"/>
      <c r="OL42" s="31"/>
      <c r="OM42" s="31"/>
      <c r="ON42" s="31"/>
      <c r="OO42" s="31"/>
      <c r="OP42" s="31"/>
      <c r="OQ42" s="31"/>
      <c r="OR42" s="31"/>
      <c r="OS42" s="31"/>
      <c r="OT42" s="31"/>
      <c r="OU42" s="31"/>
      <c r="OV42" s="31"/>
      <c r="OW42" s="31"/>
      <c r="OX42" s="31"/>
      <c r="OY42" s="31"/>
      <c r="OZ42" s="31"/>
      <c r="PA42" s="31"/>
      <c r="PB42" s="31"/>
      <c r="PC42" s="31"/>
      <c r="PD42" s="31"/>
      <c r="PE42" s="31"/>
      <c r="PF42" s="31"/>
      <c r="PG42" s="31"/>
      <c r="PH42" s="31"/>
      <c r="PI42" s="31"/>
      <c r="PJ42" s="31"/>
      <c r="PK42" s="31"/>
      <c r="PL42" s="31"/>
      <c r="PM42" s="31"/>
      <c r="PN42" s="31"/>
      <c r="PO42" s="31"/>
      <c r="PP42" s="31"/>
      <c r="PQ42" s="31"/>
      <c r="PR42" s="31"/>
      <c r="PS42" s="31"/>
      <c r="PT42" s="31"/>
      <c r="PU42" s="31"/>
      <c r="PV42" s="31"/>
      <c r="PW42" s="31"/>
      <c r="PX42" s="31"/>
      <c r="PY42" s="31"/>
      <c r="PZ42" s="31"/>
      <c r="QA42" s="31"/>
      <c r="QB42" s="31"/>
      <c r="QC42" s="31"/>
    </row>
    <row r="43" spans="1:16383" s="39" customFormat="1">
      <c r="A43" s="36" t="s">
        <v>649</v>
      </c>
      <c r="B43" s="33" t="s">
        <v>45</v>
      </c>
      <c r="C43" s="33">
        <v>85</v>
      </c>
      <c r="D43" s="33" t="s">
        <v>40</v>
      </c>
      <c r="E43" s="33"/>
      <c r="F43" s="33">
        <v>705</v>
      </c>
      <c r="G43" s="33">
        <v>65</v>
      </c>
      <c r="H43" s="33"/>
      <c r="I43" s="33">
        <v>80</v>
      </c>
      <c r="J43" s="33">
        <v>80</v>
      </c>
      <c r="K43" s="33">
        <v>80</v>
      </c>
      <c r="L43" s="33">
        <v>80</v>
      </c>
      <c r="M43" s="33">
        <v>80</v>
      </c>
      <c r="N43" s="33">
        <v>80</v>
      </c>
      <c r="O43" s="33">
        <v>80</v>
      </c>
      <c r="P43" s="33">
        <v>80</v>
      </c>
      <c r="Q43" s="33"/>
      <c r="R43" s="33"/>
      <c r="S43" s="33"/>
      <c r="T43" s="20">
        <f t="shared" si="5"/>
        <v>705</v>
      </c>
      <c r="U43" s="20">
        <f t="shared" si="6"/>
        <v>0</v>
      </c>
      <c r="V43" s="34">
        <f t="shared" si="7"/>
        <v>1</v>
      </c>
      <c r="W43" s="38"/>
      <c r="X43" s="35" t="str">
        <f t="shared" si="8"/>
        <v/>
      </c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1"/>
      <c r="EE43" s="31"/>
      <c r="EF43" s="31"/>
      <c r="EG43" s="31"/>
      <c r="EH43" s="31"/>
      <c r="EI43" s="31"/>
      <c r="EJ43" s="31"/>
      <c r="EK43" s="31"/>
      <c r="EL43" s="31"/>
      <c r="EM43" s="31"/>
      <c r="EN43" s="31"/>
      <c r="EO43" s="31"/>
      <c r="EP43" s="31"/>
      <c r="EQ43" s="31"/>
      <c r="ER43" s="31"/>
      <c r="ES43" s="31"/>
      <c r="ET43" s="31"/>
      <c r="EU43" s="31"/>
      <c r="EV43" s="31"/>
      <c r="EW43" s="31"/>
      <c r="EX43" s="31"/>
      <c r="EY43" s="31"/>
      <c r="EZ43" s="31"/>
      <c r="FA43" s="31"/>
      <c r="FB43" s="31"/>
      <c r="FC43" s="31"/>
      <c r="FD43" s="31"/>
      <c r="FE43" s="31"/>
      <c r="FF43" s="31"/>
      <c r="FG43" s="31"/>
      <c r="FH43" s="31"/>
      <c r="FI43" s="31"/>
      <c r="FJ43" s="31"/>
      <c r="FK43" s="31"/>
      <c r="FL43" s="31"/>
      <c r="FM43" s="31"/>
      <c r="FN43" s="31"/>
      <c r="FO43" s="31"/>
      <c r="FP43" s="31"/>
      <c r="FQ43" s="31"/>
      <c r="FR43" s="31"/>
      <c r="FS43" s="31"/>
      <c r="FT43" s="31"/>
      <c r="FU43" s="31"/>
      <c r="FV43" s="31"/>
      <c r="FW43" s="31"/>
      <c r="FX43" s="31"/>
      <c r="FY43" s="31"/>
      <c r="FZ43" s="31"/>
      <c r="GA43" s="31"/>
      <c r="GB43" s="31"/>
      <c r="GC43" s="31"/>
      <c r="GD43" s="31"/>
      <c r="GE43" s="31"/>
      <c r="GF43" s="31"/>
      <c r="GG43" s="31"/>
      <c r="GH43" s="31"/>
      <c r="GI43" s="31"/>
      <c r="GJ43" s="31"/>
      <c r="GK43" s="31"/>
      <c r="GL43" s="31"/>
      <c r="GM43" s="31"/>
      <c r="GN43" s="31"/>
      <c r="GO43" s="31"/>
      <c r="GP43" s="31"/>
      <c r="GQ43" s="31"/>
      <c r="GR43" s="31"/>
      <c r="GS43" s="31"/>
      <c r="GT43" s="31"/>
      <c r="GU43" s="31"/>
      <c r="GV43" s="31"/>
      <c r="GW43" s="31"/>
      <c r="GX43" s="31"/>
      <c r="GY43" s="31"/>
      <c r="GZ43" s="31"/>
      <c r="HA43" s="31"/>
      <c r="HB43" s="31"/>
      <c r="HC43" s="31"/>
      <c r="HD43" s="31"/>
      <c r="HE43" s="31"/>
      <c r="HF43" s="31"/>
      <c r="HG43" s="31"/>
      <c r="HH43" s="31"/>
      <c r="HI43" s="31"/>
      <c r="HJ43" s="31"/>
      <c r="HK43" s="31"/>
      <c r="HL43" s="31"/>
      <c r="HM43" s="31"/>
      <c r="HN43" s="31"/>
      <c r="HO43" s="31"/>
      <c r="HP43" s="31"/>
      <c r="HQ43" s="31"/>
      <c r="HR43" s="31"/>
      <c r="HS43" s="31"/>
      <c r="HT43" s="31"/>
      <c r="HU43" s="31"/>
      <c r="HV43" s="31"/>
      <c r="HW43" s="31"/>
      <c r="HX43" s="31"/>
      <c r="HY43" s="31"/>
      <c r="HZ43" s="31"/>
      <c r="IA43" s="31"/>
      <c r="IB43" s="31"/>
      <c r="IC43" s="31"/>
      <c r="ID43" s="31"/>
      <c r="IE43" s="31"/>
      <c r="IF43" s="31"/>
      <c r="IG43" s="31"/>
      <c r="IH43" s="31"/>
      <c r="II43" s="31"/>
      <c r="IJ43" s="31"/>
      <c r="IK43" s="31"/>
      <c r="IL43" s="31"/>
      <c r="IM43" s="31"/>
      <c r="IN43" s="31"/>
      <c r="IO43" s="31"/>
      <c r="IP43" s="31"/>
      <c r="IQ43" s="31"/>
      <c r="IR43" s="31"/>
      <c r="IS43" s="31"/>
      <c r="IT43" s="31"/>
      <c r="IU43" s="31"/>
      <c r="IV43" s="31"/>
      <c r="IW43" s="31"/>
      <c r="IX43" s="31"/>
      <c r="IY43" s="31"/>
      <c r="IZ43" s="31"/>
      <c r="JA43" s="31"/>
      <c r="JB43" s="31"/>
      <c r="JC43" s="31"/>
      <c r="JD43" s="31"/>
      <c r="JE43" s="31"/>
      <c r="JF43" s="31"/>
      <c r="JG43" s="31"/>
      <c r="JH43" s="31"/>
      <c r="JI43" s="31"/>
      <c r="JJ43" s="31"/>
      <c r="JK43" s="31"/>
      <c r="JL43" s="31"/>
      <c r="JM43" s="31"/>
      <c r="JN43" s="31"/>
      <c r="JO43" s="31"/>
      <c r="JP43" s="31"/>
      <c r="JQ43" s="31"/>
      <c r="JR43" s="31"/>
      <c r="JS43" s="31"/>
      <c r="JT43" s="31"/>
      <c r="JU43" s="31"/>
      <c r="JV43" s="31"/>
      <c r="JW43" s="31"/>
      <c r="JX43" s="31"/>
      <c r="JY43" s="31"/>
      <c r="JZ43" s="31"/>
      <c r="KA43" s="31"/>
      <c r="KB43" s="31"/>
      <c r="KC43" s="31"/>
      <c r="KD43" s="31"/>
      <c r="KE43" s="31"/>
      <c r="KF43" s="31"/>
      <c r="KG43" s="31"/>
      <c r="KH43" s="31"/>
      <c r="KI43" s="31"/>
      <c r="KJ43" s="31"/>
      <c r="KK43" s="31"/>
      <c r="KL43" s="31"/>
      <c r="KM43" s="31"/>
      <c r="KN43" s="31"/>
      <c r="KO43" s="31"/>
      <c r="KP43" s="31"/>
      <c r="KQ43" s="31"/>
      <c r="KR43" s="31"/>
      <c r="KS43" s="31"/>
      <c r="KT43" s="31"/>
      <c r="KU43" s="31"/>
      <c r="KV43" s="31"/>
      <c r="KW43" s="31"/>
      <c r="KX43" s="31"/>
      <c r="KY43" s="31"/>
      <c r="KZ43" s="31"/>
      <c r="LA43" s="31"/>
      <c r="LB43" s="31"/>
      <c r="LC43" s="31"/>
      <c r="LD43" s="31"/>
      <c r="LE43" s="31"/>
      <c r="LF43" s="31"/>
      <c r="LG43" s="31"/>
      <c r="LH43" s="31"/>
      <c r="LI43" s="31"/>
      <c r="LJ43" s="31"/>
      <c r="LK43" s="31"/>
      <c r="LL43" s="31"/>
      <c r="LM43" s="31"/>
      <c r="LN43" s="31"/>
      <c r="LO43" s="31"/>
      <c r="LP43" s="31"/>
      <c r="LQ43" s="31"/>
      <c r="LR43" s="31"/>
      <c r="LS43" s="31"/>
      <c r="LT43" s="31"/>
      <c r="LU43" s="31"/>
      <c r="LV43" s="31"/>
      <c r="LW43" s="31"/>
      <c r="LX43" s="31"/>
      <c r="LY43" s="31"/>
      <c r="LZ43" s="31"/>
      <c r="MA43" s="31"/>
      <c r="MB43" s="31"/>
      <c r="MC43" s="31"/>
      <c r="MD43" s="31"/>
      <c r="ME43" s="31"/>
      <c r="MF43" s="31"/>
      <c r="MG43" s="31"/>
      <c r="MH43" s="31"/>
      <c r="MI43" s="31"/>
      <c r="MJ43" s="31"/>
      <c r="MK43" s="31"/>
      <c r="ML43" s="31"/>
      <c r="MM43" s="31"/>
      <c r="MN43" s="31"/>
      <c r="MO43" s="31"/>
      <c r="MP43" s="31"/>
      <c r="MQ43" s="31"/>
      <c r="MR43" s="31"/>
      <c r="MS43" s="31"/>
      <c r="MT43" s="31"/>
      <c r="MU43" s="31"/>
      <c r="MV43" s="31"/>
      <c r="MW43" s="31"/>
      <c r="MX43" s="31"/>
      <c r="MY43" s="31"/>
      <c r="MZ43" s="31"/>
      <c r="NA43" s="31"/>
      <c r="NB43" s="31"/>
      <c r="NC43" s="31"/>
      <c r="ND43" s="31"/>
      <c r="NE43" s="31"/>
      <c r="NF43" s="31"/>
      <c r="NG43" s="31"/>
      <c r="NH43" s="31"/>
      <c r="NI43" s="31"/>
      <c r="NJ43" s="31"/>
      <c r="NK43" s="31"/>
      <c r="NL43" s="31"/>
      <c r="NM43" s="31"/>
      <c r="NN43" s="31"/>
      <c r="NO43" s="31"/>
      <c r="NP43" s="31"/>
      <c r="NQ43" s="31"/>
      <c r="NR43" s="31"/>
      <c r="NS43" s="31"/>
      <c r="NT43" s="31"/>
      <c r="NU43" s="31"/>
      <c r="NV43" s="31"/>
      <c r="NW43" s="31"/>
      <c r="NX43" s="31"/>
      <c r="NY43" s="31"/>
      <c r="NZ43" s="31"/>
      <c r="OA43" s="31"/>
      <c r="OB43" s="31"/>
      <c r="OC43" s="31"/>
      <c r="OD43" s="31"/>
      <c r="OE43" s="31"/>
      <c r="OF43" s="31"/>
      <c r="OG43" s="31"/>
      <c r="OH43" s="31"/>
      <c r="OI43" s="31"/>
      <c r="OJ43" s="31"/>
      <c r="OK43" s="31"/>
      <c r="OL43" s="31"/>
      <c r="OM43" s="31"/>
      <c r="ON43" s="31"/>
      <c r="OO43" s="31"/>
      <c r="OP43" s="31"/>
      <c r="OQ43" s="31"/>
      <c r="OR43" s="31"/>
      <c r="OS43" s="31"/>
      <c r="OT43" s="31"/>
      <c r="OU43" s="31"/>
      <c r="OV43" s="31"/>
      <c r="OW43" s="31"/>
      <c r="OX43" s="31"/>
      <c r="OY43" s="31"/>
      <c r="OZ43" s="31"/>
      <c r="PA43" s="31"/>
      <c r="PB43" s="31"/>
      <c r="PC43" s="31"/>
      <c r="PD43" s="31"/>
      <c r="PE43" s="31"/>
      <c r="PF43" s="31"/>
      <c r="PG43" s="31"/>
      <c r="PH43" s="31"/>
      <c r="PI43" s="31"/>
      <c r="PJ43" s="31"/>
      <c r="PK43" s="31"/>
      <c r="PL43" s="31"/>
      <c r="PM43" s="31"/>
      <c r="PN43" s="31"/>
      <c r="PO43" s="31"/>
      <c r="PP43" s="31"/>
      <c r="PQ43" s="31"/>
      <c r="PR43" s="31"/>
      <c r="PS43" s="31"/>
      <c r="PT43" s="31"/>
      <c r="PU43" s="31"/>
      <c r="PV43" s="31"/>
      <c r="PW43" s="31"/>
      <c r="PX43" s="31"/>
      <c r="PY43" s="31"/>
      <c r="PZ43" s="31"/>
      <c r="QA43" s="31"/>
      <c r="QB43" s="31"/>
      <c r="QC43" s="31"/>
    </row>
    <row r="44" spans="1:16383">
      <c r="A44" s="36" t="s">
        <v>98</v>
      </c>
      <c r="B44" s="33" t="s">
        <v>45</v>
      </c>
      <c r="C44" s="33">
        <v>85</v>
      </c>
      <c r="D44" s="33" t="s">
        <v>64</v>
      </c>
      <c r="E44" s="33"/>
      <c r="F44" s="33">
        <v>745</v>
      </c>
      <c r="G44" s="33">
        <v>65</v>
      </c>
      <c r="H44" s="33"/>
      <c r="I44" s="33">
        <v>85</v>
      </c>
      <c r="J44" s="33">
        <v>85</v>
      </c>
      <c r="K44" s="33">
        <v>85</v>
      </c>
      <c r="L44" s="33">
        <v>85</v>
      </c>
      <c r="M44" s="33">
        <v>85</v>
      </c>
      <c r="N44" s="33">
        <v>85</v>
      </c>
      <c r="O44" s="33">
        <v>85</v>
      </c>
      <c r="P44" s="33">
        <v>85</v>
      </c>
      <c r="Q44" s="33"/>
      <c r="R44" s="33"/>
      <c r="S44" s="33"/>
      <c r="T44" s="20">
        <f t="shared" si="5"/>
        <v>745</v>
      </c>
      <c r="U44" s="20">
        <f t="shared" si="6"/>
        <v>0</v>
      </c>
      <c r="V44" s="34">
        <f t="shared" si="7"/>
        <v>1</v>
      </c>
      <c r="W44" s="37"/>
      <c r="X44" s="35" t="str">
        <f t="shared" si="8"/>
        <v/>
      </c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  <c r="DW44" s="31"/>
      <c r="DX44" s="31"/>
      <c r="DY44" s="31"/>
      <c r="DZ44" s="31"/>
      <c r="EA44" s="31"/>
      <c r="EB44" s="31"/>
      <c r="EC44" s="31"/>
      <c r="ED44" s="31"/>
      <c r="EE44" s="31"/>
      <c r="EF44" s="31"/>
      <c r="EG44" s="31"/>
      <c r="EH44" s="31"/>
      <c r="EI44" s="31"/>
      <c r="EJ44" s="31"/>
      <c r="EK44" s="31"/>
      <c r="EL44" s="31"/>
      <c r="EM44" s="31"/>
      <c r="EN44" s="31"/>
      <c r="EO44" s="31"/>
      <c r="EP44" s="31"/>
      <c r="EQ44" s="31"/>
      <c r="ER44" s="31"/>
      <c r="ES44" s="31"/>
      <c r="ET44" s="31"/>
      <c r="EU44" s="31"/>
      <c r="EV44" s="31"/>
      <c r="EW44" s="31"/>
      <c r="EX44" s="31"/>
      <c r="EY44" s="31"/>
      <c r="EZ44" s="31"/>
      <c r="FA44" s="31"/>
      <c r="FB44" s="31"/>
      <c r="FC44" s="31"/>
      <c r="FD44" s="31"/>
      <c r="FE44" s="31"/>
      <c r="FF44" s="31"/>
      <c r="FG44" s="31"/>
      <c r="FH44" s="31"/>
      <c r="FI44" s="31"/>
      <c r="FJ44" s="31"/>
      <c r="FK44" s="31"/>
      <c r="FL44" s="31"/>
      <c r="FM44" s="31"/>
      <c r="FN44" s="31"/>
      <c r="FO44" s="31"/>
      <c r="FP44" s="31"/>
      <c r="FQ44" s="31"/>
      <c r="FR44" s="31"/>
      <c r="FS44" s="31"/>
      <c r="FT44" s="31"/>
      <c r="FU44" s="31"/>
      <c r="FV44" s="31"/>
      <c r="FW44" s="31"/>
      <c r="FX44" s="31"/>
      <c r="FY44" s="31"/>
      <c r="FZ44" s="31"/>
      <c r="GA44" s="31"/>
      <c r="GB44" s="31"/>
      <c r="GC44" s="31"/>
      <c r="GD44" s="31"/>
      <c r="GE44" s="31"/>
      <c r="GF44" s="31"/>
      <c r="GG44" s="31"/>
      <c r="GH44" s="31"/>
      <c r="GI44" s="31"/>
      <c r="GJ44" s="31"/>
      <c r="GK44" s="31"/>
      <c r="GL44" s="31"/>
      <c r="GM44" s="31"/>
      <c r="GN44" s="31"/>
      <c r="GO44" s="31"/>
      <c r="GP44" s="31"/>
      <c r="GQ44" s="31"/>
      <c r="GR44" s="31"/>
      <c r="GS44" s="31"/>
      <c r="GT44" s="31"/>
      <c r="GU44" s="31"/>
      <c r="GV44" s="31"/>
      <c r="GW44" s="31"/>
      <c r="GX44" s="31"/>
      <c r="GY44" s="31"/>
      <c r="GZ44" s="31"/>
      <c r="HA44" s="31"/>
      <c r="HB44" s="31"/>
      <c r="HC44" s="31"/>
      <c r="HD44" s="31"/>
      <c r="HE44" s="31"/>
      <c r="HF44" s="31"/>
      <c r="HG44" s="31"/>
      <c r="HH44" s="31"/>
      <c r="HI44" s="31"/>
      <c r="HJ44" s="31"/>
      <c r="HK44" s="31"/>
      <c r="HL44" s="31"/>
      <c r="HM44" s="31"/>
      <c r="HN44" s="31"/>
      <c r="HO44" s="31"/>
      <c r="HP44" s="31"/>
      <c r="HQ44" s="31"/>
      <c r="HR44" s="31"/>
      <c r="HS44" s="31"/>
      <c r="HT44" s="31"/>
      <c r="HU44" s="31"/>
      <c r="HV44" s="31"/>
      <c r="HW44" s="31"/>
      <c r="HX44" s="31"/>
      <c r="HY44" s="31"/>
      <c r="HZ44" s="31"/>
      <c r="IA44" s="31"/>
      <c r="IB44" s="31"/>
      <c r="IC44" s="31"/>
      <c r="ID44" s="31"/>
      <c r="IE44" s="31"/>
      <c r="IF44" s="31"/>
      <c r="IG44" s="31"/>
      <c r="IH44" s="31"/>
      <c r="II44" s="31"/>
      <c r="IJ44" s="31"/>
      <c r="IK44" s="31"/>
      <c r="IL44" s="31"/>
      <c r="IM44" s="31"/>
      <c r="IN44" s="31"/>
      <c r="IO44" s="31"/>
      <c r="IP44" s="31"/>
      <c r="IQ44" s="31"/>
      <c r="IR44" s="31"/>
      <c r="IS44" s="31"/>
      <c r="IT44" s="31"/>
      <c r="IU44" s="31"/>
      <c r="IV44" s="31"/>
      <c r="IW44" s="31"/>
      <c r="IX44" s="31"/>
      <c r="IY44" s="31"/>
      <c r="IZ44" s="31"/>
      <c r="JA44" s="31"/>
      <c r="JB44" s="31"/>
      <c r="JC44" s="31"/>
      <c r="JD44" s="31"/>
      <c r="JE44" s="31"/>
      <c r="JF44" s="31"/>
      <c r="JG44" s="31"/>
      <c r="JH44" s="31"/>
      <c r="JI44" s="31"/>
      <c r="JJ44" s="31"/>
      <c r="JK44" s="31"/>
      <c r="JL44" s="31"/>
      <c r="JM44" s="31"/>
      <c r="JN44" s="31"/>
      <c r="JO44" s="31"/>
      <c r="JP44" s="31"/>
      <c r="JQ44" s="31"/>
      <c r="JR44" s="31"/>
      <c r="JS44" s="31"/>
      <c r="JT44" s="31"/>
      <c r="JU44" s="31"/>
      <c r="JV44" s="31"/>
      <c r="JW44" s="31"/>
      <c r="JX44" s="31"/>
      <c r="JY44" s="31"/>
      <c r="JZ44" s="31"/>
      <c r="KA44" s="31"/>
      <c r="KB44" s="31"/>
      <c r="KC44" s="31"/>
      <c r="KD44" s="31"/>
      <c r="KE44" s="31"/>
      <c r="KF44" s="31"/>
      <c r="KG44" s="31"/>
      <c r="KH44" s="31"/>
      <c r="KI44" s="31"/>
      <c r="KJ44" s="31"/>
      <c r="KK44" s="31"/>
      <c r="KL44" s="31"/>
      <c r="KM44" s="31"/>
      <c r="KN44" s="31"/>
      <c r="KO44" s="31"/>
      <c r="KP44" s="31"/>
      <c r="KQ44" s="31"/>
      <c r="KR44" s="31"/>
      <c r="KS44" s="31"/>
      <c r="KT44" s="31"/>
      <c r="KU44" s="31"/>
      <c r="KV44" s="31"/>
      <c r="KW44" s="31"/>
      <c r="KX44" s="31"/>
      <c r="KY44" s="31"/>
      <c r="KZ44" s="31"/>
      <c r="LA44" s="31"/>
      <c r="LB44" s="31"/>
      <c r="LC44" s="31"/>
      <c r="LD44" s="31"/>
      <c r="LE44" s="31"/>
      <c r="LF44" s="31"/>
      <c r="LG44" s="31"/>
      <c r="LH44" s="31"/>
      <c r="LI44" s="31"/>
      <c r="LJ44" s="31"/>
      <c r="LK44" s="31"/>
      <c r="LL44" s="31"/>
      <c r="LM44" s="31"/>
      <c r="LN44" s="31"/>
      <c r="LO44" s="31"/>
      <c r="LP44" s="31"/>
      <c r="LQ44" s="31"/>
      <c r="LR44" s="31"/>
      <c r="LS44" s="31"/>
      <c r="LT44" s="31"/>
      <c r="LU44" s="31"/>
      <c r="LV44" s="31"/>
      <c r="LW44" s="31"/>
      <c r="LX44" s="31"/>
      <c r="LY44" s="31"/>
      <c r="LZ44" s="31"/>
      <c r="MA44" s="31"/>
      <c r="MB44" s="31"/>
      <c r="MC44" s="31"/>
      <c r="MD44" s="31"/>
      <c r="ME44" s="31"/>
      <c r="MF44" s="31"/>
      <c r="MG44" s="31"/>
      <c r="MH44" s="31"/>
      <c r="MI44" s="31"/>
      <c r="MJ44" s="31"/>
      <c r="MK44" s="31"/>
      <c r="ML44" s="31"/>
      <c r="MM44" s="31"/>
      <c r="MN44" s="31"/>
      <c r="MO44" s="31"/>
      <c r="MP44" s="31"/>
      <c r="MQ44" s="31"/>
      <c r="MR44" s="31"/>
      <c r="MS44" s="31"/>
      <c r="MT44" s="31"/>
      <c r="MU44" s="31"/>
      <c r="MV44" s="31"/>
      <c r="MW44" s="31"/>
      <c r="MX44" s="31"/>
      <c r="MY44" s="31"/>
      <c r="MZ44" s="31"/>
      <c r="NA44" s="31"/>
      <c r="NB44" s="31"/>
      <c r="NC44" s="31"/>
      <c r="ND44" s="31"/>
      <c r="NE44" s="31"/>
      <c r="NF44" s="31"/>
      <c r="NG44" s="31"/>
      <c r="NH44" s="31"/>
      <c r="NI44" s="31"/>
      <c r="NJ44" s="31"/>
      <c r="NK44" s="31"/>
      <c r="NL44" s="31"/>
      <c r="NM44" s="31"/>
      <c r="NN44" s="31"/>
      <c r="NO44" s="31"/>
      <c r="NP44" s="31"/>
      <c r="NQ44" s="31"/>
      <c r="NR44" s="31"/>
      <c r="NS44" s="31"/>
      <c r="NT44" s="31"/>
      <c r="NU44" s="31"/>
      <c r="NV44" s="31"/>
      <c r="NW44" s="31"/>
      <c r="NX44" s="31"/>
      <c r="NY44" s="31"/>
      <c r="NZ44" s="31"/>
      <c r="OA44" s="31"/>
      <c r="OB44" s="31"/>
      <c r="OC44" s="31"/>
      <c r="OD44" s="31"/>
      <c r="OE44" s="31"/>
      <c r="OF44" s="31"/>
      <c r="OG44" s="31"/>
      <c r="OH44" s="31"/>
      <c r="OI44" s="31"/>
      <c r="OJ44" s="31"/>
      <c r="OK44" s="31"/>
      <c r="OL44" s="31"/>
      <c r="OM44" s="31"/>
      <c r="ON44" s="31"/>
      <c r="OO44" s="31"/>
      <c r="OP44" s="31"/>
      <c r="OQ44" s="31"/>
      <c r="OR44" s="31"/>
      <c r="OS44" s="31"/>
      <c r="OT44" s="31"/>
      <c r="OU44" s="31"/>
      <c r="OV44" s="31"/>
      <c r="OW44" s="31"/>
      <c r="OX44" s="31"/>
      <c r="OY44" s="31"/>
      <c r="OZ44" s="31"/>
      <c r="PA44" s="31"/>
      <c r="PB44" s="31"/>
      <c r="PC44" s="31"/>
      <c r="PD44" s="31"/>
      <c r="PE44" s="31"/>
      <c r="PF44" s="31"/>
      <c r="PG44" s="31"/>
      <c r="PH44" s="31"/>
      <c r="PI44" s="31"/>
      <c r="PJ44" s="31"/>
      <c r="PK44" s="31"/>
      <c r="PL44" s="31"/>
      <c r="PM44" s="31"/>
      <c r="PN44" s="31"/>
      <c r="PO44" s="31"/>
      <c r="PP44" s="31"/>
      <c r="PQ44" s="31"/>
      <c r="PR44" s="31"/>
      <c r="PS44" s="31"/>
      <c r="PT44" s="31"/>
      <c r="PU44" s="31"/>
      <c r="PV44" s="31"/>
      <c r="PW44" s="31"/>
      <c r="PX44" s="31"/>
      <c r="PY44" s="31"/>
      <c r="PZ44" s="31"/>
      <c r="QA44" s="31"/>
      <c r="QB44" s="31"/>
      <c r="QC44" s="31"/>
    </row>
    <row r="45" spans="1:16383">
      <c r="A45" s="36" t="s">
        <v>1310</v>
      </c>
      <c r="B45" s="33" t="s">
        <v>45</v>
      </c>
      <c r="C45" s="33">
        <v>70</v>
      </c>
      <c r="D45" s="33" t="s">
        <v>66</v>
      </c>
      <c r="E45" s="33"/>
      <c r="F45" s="33">
        <v>1300</v>
      </c>
      <c r="G45" s="33">
        <v>88</v>
      </c>
      <c r="H45" s="33">
        <v>137</v>
      </c>
      <c r="I45" s="33">
        <v>137</v>
      </c>
      <c r="J45" s="55">
        <v>137</v>
      </c>
      <c r="K45" s="33">
        <v>137</v>
      </c>
      <c r="L45" s="33">
        <v>137</v>
      </c>
      <c r="M45" s="33">
        <v>137</v>
      </c>
      <c r="N45" s="33">
        <v>137</v>
      </c>
      <c r="O45" s="33">
        <v>137</v>
      </c>
      <c r="P45" s="33">
        <v>116</v>
      </c>
      <c r="Q45" s="33"/>
      <c r="R45" s="33"/>
      <c r="S45" s="33"/>
      <c r="T45" s="20">
        <f t="shared" si="5"/>
        <v>1300</v>
      </c>
      <c r="U45" s="20">
        <f t="shared" si="6"/>
        <v>0</v>
      </c>
      <c r="V45" s="34">
        <f t="shared" si="7"/>
        <v>1</v>
      </c>
      <c r="W45" s="37"/>
      <c r="X45" s="35" t="str">
        <f t="shared" si="8"/>
        <v/>
      </c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  <c r="IS45" s="31"/>
      <c r="IT45" s="31"/>
      <c r="IU45" s="31"/>
      <c r="IV45" s="31"/>
      <c r="IW45" s="31"/>
      <c r="IX45" s="31"/>
      <c r="IY45" s="31"/>
      <c r="IZ45" s="31"/>
      <c r="JA45" s="31"/>
      <c r="JB45" s="31"/>
      <c r="JC45" s="31"/>
      <c r="JD45" s="31"/>
      <c r="JE45" s="31"/>
      <c r="JF45" s="31"/>
      <c r="JG45" s="31"/>
      <c r="JH45" s="31"/>
      <c r="JI45" s="31"/>
      <c r="JJ45" s="31"/>
      <c r="JK45" s="31"/>
      <c r="JL45" s="31"/>
      <c r="JM45" s="31"/>
      <c r="JN45" s="31"/>
      <c r="JO45" s="31"/>
      <c r="JP45" s="31"/>
      <c r="JQ45" s="31"/>
      <c r="JR45" s="31"/>
      <c r="JS45" s="31"/>
      <c r="JT45" s="31"/>
      <c r="JU45" s="31"/>
      <c r="JV45" s="31"/>
      <c r="JW45" s="31"/>
      <c r="JX45" s="31"/>
      <c r="JY45" s="31"/>
      <c r="JZ45" s="31"/>
      <c r="KA45" s="31"/>
      <c r="KB45" s="31"/>
      <c r="KC45" s="31"/>
      <c r="KD45" s="31"/>
      <c r="KE45" s="31"/>
      <c r="KF45" s="31"/>
      <c r="KG45" s="31"/>
      <c r="KH45" s="31"/>
      <c r="KI45" s="31"/>
      <c r="KJ45" s="31"/>
      <c r="KK45" s="31"/>
      <c r="KL45" s="31"/>
      <c r="KM45" s="31"/>
      <c r="KN45" s="31"/>
      <c r="KO45" s="31"/>
      <c r="KP45" s="31"/>
      <c r="KQ45" s="31"/>
      <c r="KR45" s="31"/>
      <c r="KS45" s="31"/>
      <c r="KT45" s="31"/>
      <c r="KU45" s="31"/>
      <c r="KV45" s="31"/>
      <c r="KW45" s="31"/>
      <c r="KX45" s="31"/>
      <c r="KY45" s="31"/>
      <c r="KZ45" s="31"/>
      <c r="LA45" s="31"/>
      <c r="LB45" s="31"/>
      <c r="LC45" s="31"/>
      <c r="LD45" s="31"/>
      <c r="LE45" s="31"/>
      <c r="LF45" s="31"/>
      <c r="LG45" s="31"/>
      <c r="LH45" s="31"/>
      <c r="LI45" s="31"/>
      <c r="LJ45" s="31"/>
      <c r="LK45" s="31"/>
      <c r="LL45" s="31"/>
      <c r="LM45" s="31"/>
      <c r="LN45" s="31"/>
      <c r="LO45" s="31"/>
      <c r="LP45" s="31"/>
      <c r="LQ45" s="31"/>
      <c r="LR45" s="31"/>
      <c r="LS45" s="31"/>
      <c r="LT45" s="31"/>
      <c r="LU45" s="31"/>
      <c r="LV45" s="31"/>
      <c r="LW45" s="31"/>
      <c r="LX45" s="31"/>
      <c r="LY45" s="31"/>
      <c r="LZ45" s="31"/>
      <c r="MA45" s="31"/>
      <c r="MB45" s="31"/>
      <c r="MC45" s="31"/>
      <c r="MD45" s="31"/>
      <c r="ME45" s="31"/>
      <c r="MF45" s="31"/>
      <c r="MG45" s="31"/>
      <c r="MH45" s="31"/>
      <c r="MI45" s="31"/>
      <c r="MJ45" s="31"/>
      <c r="MK45" s="31"/>
      <c r="ML45" s="31"/>
      <c r="MM45" s="31"/>
      <c r="MN45" s="31"/>
      <c r="MO45" s="31"/>
      <c r="MP45" s="31"/>
      <c r="MQ45" s="31"/>
      <c r="MR45" s="31"/>
      <c r="MS45" s="31"/>
      <c r="MT45" s="31"/>
      <c r="MU45" s="31"/>
      <c r="MV45" s="31"/>
      <c r="MW45" s="31"/>
      <c r="MX45" s="31"/>
      <c r="MY45" s="31"/>
      <c r="MZ45" s="31"/>
      <c r="NA45" s="31"/>
      <c r="NB45" s="31"/>
      <c r="NC45" s="31"/>
      <c r="ND45" s="31"/>
      <c r="NE45" s="31"/>
      <c r="NF45" s="31"/>
      <c r="NG45" s="31"/>
      <c r="NH45" s="31"/>
      <c r="NI45" s="31"/>
      <c r="NJ45" s="31"/>
      <c r="NK45" s="31"/>
      <c r="NL45" s="31"/>
      <c r="NM45" s="31"/>
      <c r="NN45" s="31"/>
      <c r="NO45" s="31"/>
      <c r="NP45" s="31"/>
      <c r="NQ45" s="31"/>
      <c r="NR45" s="31"/>
      <c r="NS45" s="31"/>
      <c r="NT45" s="31"/>
      <c r="NU45" s="31"/>
      <c r="NV45" s="31"/>
      <c r="NW45" s="31"/>
      <c r="NX45" s="31"/>
      <c r="NY45" s="31"/>
      <c r="NZ45" s="31"/>
      <c r="OA45" s="31"/>
      <c r="OB45" s="31"/>
      <c r="OC45" s="31"/>
      <c r="OD45" s="31"/>
      <c r="OE45" s="31"/>
      <c r="OF45" s="31"/>
      <c r="OG45" s="31"/>
      <c r="OH45" s="31"/>
      <c r="OI45" s="31"/>
      <c r="OJ45" s="31"/>
      <c r="OK45" s="31"/>
      <c r="OL45" s="31"/>
      <c r="OM45" s="31"/>
      <c r="ON45" s="31"/>
      <c r="OO45" s="31"/>
      <c r="OP45" s="31"/>
      <c r="OQ45" s="31"/>
      <c r="OR45" s="31"/>
      <c r="OS45" s="31"/>
      <c r="OT45" s="31"/>
      <c r="OU45" s="31"/>
      <c r="OV45" s="31"/>
      <c r="OW45" s="31"/>
      <c r="OX45" s="31"/>
      <c r="OY45" s="31"/>
      <c r="OZ45" s="31"/>
      <c r="PA45" s="31"/>
      <c r="PB45" s="31"/>
      <c r="PC45" s="31"/>
      <c r="PD45" s="31"/>
      <c r="PE45" s="31"/>
      <c r="PF45" s="31"/>
      <c r="PG45" s="31"/>
      <c r="PH45" s="31"/>
      <c r="PI45" s="31"/>
      <c r="PJ45" s="31"/>
      <c r="PK45" s="31"/>
      <c r="PL45" s="31"/>
      <c r="PM45" s="31"/>
      <c r="PN45" s="31"/>
      <c r="PO45" s="31"/>
      <c r="PP45" s="31"/>
      <c r="PQ45" s="31"/>
      <c r="PR45" s="31"/>
      <c r="PS45" s="31"/>
      <c r="PT45" s="31"/>
      <c r="PU45" s="31"/>
      <c r="PV45" s="31"/>
      <c r="PW45" s="31"/>
      <c r="PX45" s="31"/>
      <c r="PY45" s="31"/>
      <c r="PZ45" s="31"/>
      <c r="QA45" s="31"/>
      <c r="QB45" s="31"/>
      <c r="QC45" s="31"/>
    </row>
    <row r="46" spans="1:16383">
      <c r="A46" s="36" t="s">
        <v>1339</v>
      </c>
      <c r="B46" s="33" t="s">
        <v>45</v>
      </c>
      <c r="C46" s="33">
        <v>55</v>
      </c>
      <c r="D46" s="33" t="s">
        <v>33</v>
      </c>
      <c r="E46" s="33"/>
      <c r="F46" s="33">
        <v>465</v>
      </c>
      <c r="G46" s="33">
        <v>65</v>
      </c>
      <c r="H46" s="33"/>
      <c r="I46" s="33">
        <v>50</v>
      </c>
      <c r="J46" s="33">
        <v>50</v>
      </c>
      <c r="K46" s="33">
        <v>50</v>
      </c>
      <c r="L46" s="33">
        <v>50</v>
      </c>
      <c r="M46" s="33">
        <v>50</v>
      </c>
      <c r="N46" s="33">
        <v>50</v>
      </c>
      <c r="O46" s="33">
        <v>50</v>
      </c>
      <c r="P46" s="33">
        <v>50</v>
      </c>
      <c r="Q46" s="33"/>
      <c r="R46" s="33"/>
      <c r="S46" s="33"/>
      <c r="T46" s="20">
        <f t="shared" si="5"/>
        <v>465</v>
      </c>
      <c r="U46" s="20">
        <f t="shared" si="6"/>
        <v>0</v>
      </c>
      <c r="V46" s="34">
        <f t="shared" si="7"/>
        <v>1</v>
      </c>
      <c r="W46" s="37"/>
      <c r="X46" s="35" t="str">
        <f t="shared" si="8"/>
        <v/>
      </c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  <c r="DW46" s="31"/>
      <c r="DX46" s="31"/>
      <c r="DY46" s="31"/>
      <c r="DZ46" s="31"/>
      <c r="EA46" s="31"/>
      <c r="EB46" s="31"/>
      <c r="EC46" s="31"/>
      <c r="ED46" s="31"/>
      <c r="EE46" s="31"/>
      <c r="EF46" s="31"/>
      <c r="EG46" s="31"/>
      <c r="EH46" s="31"/>
      <c r="EI46" s="31"/>
      <c r="EJ46" s="31"/>
      <c r="EK46" s="31"/>
      <c r="EL46" s="31"/>
      <c r="EM46" s="31"/>
      <c r="EN46" s="31"/>
      <c r="EO46" s="31"/>
      <c r="EP46" s="31"/>
      <c r="EQ46" s="31"/>
      <c r="ER46" s="31"/>
      <c r="ES46" s="31"/>
      <c r="ET46" s="31"/>
      <c r="EU46" s="31"/>
      <c r="EV46" s="31"/>
      <c r="EW46" s="31"/>
      <c r="EX46" s="31"/>
      <c r="EY46" s="31"/>
      <c r="EZ46" s="31"/>
      <c r="FA46" s="31"/>
      <c r="FB46" s="31"/>
      <c r="FC46" s="31"/>
      <c r="FD46" s="31"/>
      <c r="FE46" s="31"/>
      <c r="FF46" s="31"/>
      <c r="FG46" s="31"/>
      <c r="FH46" s="31"/>
      <c r="FI46" s="31"/>
      <c r="FJ46" s="31"/>
      <c r="FK46" s="31"/>
      <c r="FL46" s="31"/>
      <c r="FM46" s="31"/>
      <c r="FN46" s="31"/>
      <c r="FO46" s="31"/>
      <c r="FP46" s="31"/>
      <c r="FQ46" s="31"/>
      <c r="FR46" s="31"/>
      <c r="FS46" s="31"/>
      <c r="FT46" s="31"/>
      <c r="FU46" s="31"/>
      <c r="FV46" s="31"/>
      <c r="FW46" s="31"/>
      <c r="FX46" s="31"/>
      <c r="FY46" s="31"/>
      <c r="FZ46" s="31"/>
      <c r="GA46" s="31"/>
      <c r="GB46" s="31"/>
      <c r="GC46" s="31"/>
      <c r="GD46" s="31"/>
      <c r="GE46" s="31"/>
      <c r="GF46" s="31"/>
      <c r="GG46" s="31"/>
      <c r="GH46" s="31"/>
      <c r="GI46" s="31"/>
      <c r="GJ46" s="31"/>
      <c r="GK46" s="31"/>
      <c r="GL46" s="31"/>
      <c r="GM46" s="31"/>
      <c r="GN46" s="31"/>
      <c r="GO46" s="31"/>
      <c r="GP46" s="31"/>
      <c r="GQ46" s="31"/>
      <c r="GR46" s="31"/>
      <c r="GS46" s="31"/>
      <c r="GT46" s="31"/>
      <c r="GU46" s="31"/>
      <c r="GV46" s="31"/>
      <c r="GW46" s="31"/>
      <c r="GX46" s="31"/>
      <c r="GY46" s="31"/>
      <c r="GZ46" s="31"/>
      <c r="HA46" s="31"/>
      <c r="HB46" s="31"/>
      <c r="HC46" s="31"/>
      <c r="HD46" s="31"/>
      <c r="HE46" s="31"/>
      <c r="HF46" s="31"/>
      <c r="HG46" s="31"/>
      <c r="HH46" s="31"/>
      <c r="HI46" s="31"/>
      <c r="HJ46" s="31"/>
      <c r="HK46" s="31"/>
      <c r="HL46" s="31"/>
      <c r="HM46" s="31"/>
      <c r="HN46" s="31"/>
      <c r="HO46" s="31"/>
      <c r="HP46" s="31"/>
      <c r="HQ46" s="31"/>
      <c r="HR46" s="31"/>
      <c r="HS46" s="31"/>
      <c r="HT46" s="31"/>
      <c r="HU46" s="31"/>
      <c r="HV46" s="31"/>
      <c r="HW46" s="31"/>
      <c r="HX46" s="31"/>
      <c r="HY46" s="31"/>
      <c r="HZ46" s="31"/>
      <c r="IA46" s="31"/>
      <c r="IB46" s="31"/>
      <c r="IC46" s="31"/>
      <c r="ID46" s="31"/>
      <c r="IE46" s="31"/>
      <c r="IF46" s="31"/>
      <c r="IG46" s="31"/>
      <c r="IH46" s="31"/>
      <c r="II46" s="31"/>
      <c r="IJ46" s="31"/>
      <c r="IK46" s="31"/>
      <c r="IL46" s="31"/>
      <c r="IM46" s="31"/>
      <c r="IN46" s="31"/>
      <c r="IO46" s="31"/>
      <c r="IP46" s="31"/>
      <c r="IQ46" s="31"/>
      <c r="IR46" s="31"/>
      <c r="IS46" s="31"/>
      <c r="IT46" s="31"/>
      <c r="IU46" s="31"/>
      <c r="IV46" s="31"/>
      <c r="IW46" s="31"/>
      <c r="IX46" s="31"/>
      <c r="IY46" s="31"/>
      <c r="IZ46" s="31"/>
      <c r="JA46" s="31"/>
      <c r="JB46" s="31"/>
      <c r="JC46" s="31"/>
      <c r="JD46" s="31"/>
      <c r="JE46" s="31"/>
      <c r="JF46" s="31"/>
      <c r="JG46" s="31"/>
      <c r="JH46" s="31"/>
      <c r="JI46" s="31"/>
      <c r="JJ46" s="31"/>
      <c r="JK46" s="31"/>
      <c r="JL46" s="31"/>
      <c r="JM46" s="31"/>
      <c r="JN46" s="31"/>
      <c r="JO46" s="31"/>
      <c r="JP46" s="31"/>
      <c r="JQ46" s="31"/>
      <c r="JR46" s="31"/>
      <c r="JS46" s="31"/>
      <c r="JT46" s="31"/>
      <c r="JU46" s="31"/>
      <c r="JV46" s="31"/>
      <c r="JW46" s="31"/>
      <c r="JX46" s="31"/>
      <c r="JY46" s="31"/>
      <c r="JZ46" s="31"/>
      <c r="KA46" s="31"/>
      <c r="KB46" s="31"/>
      <c r="KC46" s="31"/>
      <c r="KD46" s="31"/>
      <c r="KE46" s="31"/>
      <c r="KF46" s="31"/>
      <c r="KG46" s="31"/>
      <c r="KH46" s="31"/>
      <c r="KI46" s="31"/>
      <c r="KJ46" s="31"/>
      <c r="KK46" s="31"/>
      <c r="KL46" s="31"/>
      <c r="KM46" s="31"/>
      <c r="KN46" s="31"/>
      <c r="KO46" s="31"/>
      <c r="KP46" s="31"/>
      <c r="KQ46" s="31"/>
      <c r="KR46" s="31"/>
      <c r="KS46" s="31"/>
      <c r="KT46" s="31"/>
      <c r="KU46" s="31"/>
      <c r="KV46" s="31"/>
      <c r="KW46" s="31"/>
      <c r="KX46" s="31"/>
      <c r="KY46" s="31"/>
      <c r="KZ46" s="31"/>
      <c r="LA46" s="31"/>
      <c r="LB46" s="31"/>
      <c r="LC46" s="31"/>
      <c r="LD46" s="31"/>
      <c r="LE46" s="31"/>
      <c r="LF46" s="31"/>
      <c r="LG46" s="31"/>
      <c r="LH46" s="31"/>
      <c r="LI46" s="31"/>
      <c r="LJ46" s="31"/>
      <c r="LK46" s="31"/>
      <c r="LL46" s="31"/>
      <c r="LM46" s="31"/>
      <c r="LN46" s="31"/>
      <c r="LO46" s="31"/>
      <c r="LP46" s="31"/>
      <c r="LQ46" s="31"/>
      <c r="LR46" s="31"/>
      <c r="LS46" s="31"/>
      <c r="LT46" s="31"/>
      <c r="LU46" s="31"/>
      <c r="LV46" s="31"/>
      <c r="LW46" s="31"/>
      <c r="LX46" s="31"/>
      <c r="LY46" s="31"/>
      <c r="LZ46" s="31"/>
      <c r="MA46" s="31"/>
      <c r="MB46" s="31"/>
      <c r="MC46" s="31"/>
      <c r="MD46" s="31"/>
      <c r="ME46" s="31"/>
      <c r="MF46" s="31"/>
      <c r="MG46" s="31"/>
      <c r="MH46" s="31"/>
      <c r="MI46" s="31"/>
      <c r="MJ46" s="31"/>
      <c r="MK46" s="31"/>
      <c r="ML46" s="31"/>
      <c r="MM46" s="31"/>
      <c r="MN46" s="31"/>
      <c r="MO46" s="31"/>
      <c r="MP46" s="31"/>
      <c r="MQ46" s="31"/>
      <c r="MR46" s="31"/>
      <c r="MS46" s="31"/>
      <c r="MT46" s="31"/>
      <c r="MU46" s="31"/>
      <c r="MV46" s="31"/>
      <c r="MW46" s="31"/>
      <c r="MX46" s="31"/>
      <c r="MY46" s="31"/>
      <c r="MZ46" s="31"/>
      <c r="NA46" s="31"/>
      <c r="NB46" s="31"/>
      <c r="NC46" s="31"/>
      <c r="ND46" s="31"/>
      <c r="NE46" s="31"/>
      <c r="NF46" s="31"/>
      <c r="NG46" s="31"/>
      <c r="NH46" s="31"/>
      <c r="NI46" s="31"/>
      <c r="NJ46" s="31"/>
      <c r="NK46" s="31"/>
      <c r="NL46" s="31"/>
      <c r="NM46" s="31"/>
      <c r="NN46" s="31"/>
      <c r="NO46" s="31"/>
      <c r="NP46" s="31"/>
      <c r="NQ46" s="31"/>
      <c r="NR46" s="31"/>
      <c r="NS46" s="31"/>
      <c r="NT46" s="31"/>
      <c r="NU46" s="31"/>
      <c r="NV46" s="31"/>
      <c r="NW46" s="31"/>
      <c r="NX46" s="31"/>
      <c r="NY46" s="31"/>
      <c r="NZ46" s="31"/>
      <c r="OA46" s="31"/>
      <c r="OB46" s="31"/>
      <c r="OC46" s="31"/>
      <c r="OD46" s="31"/>
      <c r="OE46" s="31"/>
      <c r="OF46" s="31"/>
      <c r="OG46" s="31"/>
      <c r="OH46" s="31"/>
      <c r="OI46" s="31"/>
      <c r="OJ46" s="31"/>
      <c r="OK46" s="31"/>
      <c r="OL46" s="31"/>
      <c r="OM46" s="31"/>
      <c r="ON46" s="31"/>
      <c r="OO46" s="31"/>
      <c r="OP46" s="31"/>
      <c r="OQ46" s="31"/>
      <c r="OR46" s="31"/>
      <c r="OS46" s="31"/>
      <c r="OT46" s="31"/>
      <c r="OU46" s="31"/>
      <c r="OV46" s="31"/>
      <c r="OW46" s="31"/>
      <c r="OX46" s="31"/>
      <c r="OY46" s="31"/>
      <c r="OZ46" s="31"/>
      <c r="PA46" s="31"/>
      <c r="PB46" s="31"/>
      <c r="PC46" s="31"/>
      <c r="PD46" s="31"/>
      <c r="PE46" s="31"/>
      <c r="PF46" s="31"/>
      <c r="PG46" s="31"/>
      <c r="PH46" s="31"/>
      <c r="PI46" s="31"/>
      <c r="PJ46" s="31"/>
      <c r="PK46" s="31"/>
      <c r="PL46" s="31"/>
      <c r="PM46" s="31"/>
      <c r="PN46" s="31"/>
      <c r="PO46" s="31"/>
      <c r="PP46" s="31"/>
      <c r="PQ46" s="31"/>
      <c r="PR46" s="31"/>
      <c r="PS46" s="31"/>
      <c r="PT46" s="31"/>
      <c r="PU46" s="31"/>
      <c r="PV46" s="31"/>
      <c r="PW46" s="31"/>
      <c r="PX46" s="31"/>
      <c r="PY46" s="31"/>
      <c r="PZ46" s="31"/>
      <c r="QA46" s="31"/>
      <c r="QB46" s="31"/>
      <c r="QC46" s="31"/>
    </row>
    <row r="47" spans="1:16383">
      <c r="A47" s="36" t="s">
        <v>104</v>
      </c>
      <c r="B47" s="33" t="s">
        <v>45</v>
      </c>
      <c r="C47" s="33">
        <v>92</v>
      </c>
      <c r="D47" s="33" t="s">
        <v>129</v>
      </c>
      <c r="E47" s="33"/>
      <c r="F47" s="33">
        <v>1095</v>
      </c>
      <c r="G47" s="33">
        <v>65</v>
      </c>
      <c r="H47" s="43">
        <v>114</v>
      </c>
      <c r="I47" s="33">
        <v>114</v>
      </c>
      <c r="J47" s="33">
        <v>114</v>
      </c>
      <c r="K47" s="33">
        <v>114</v>
      </c>
      <c r="L47" s="33">
        <v>114</v>
      </c>
      <c r="M47" s="33">
        <v>114</v>
      </c>
      <c r="N47" s="33">
        <v>114</v>
      </c>
      <c r="O47" s="33">
        <v>114</v>
      </c>
      <c r="P47" s="33">
        <v>118</v>
      </c>
      <c r="Q47" s="33"/>
      <c r="R47" s="33"/>
      <c r="S47" s="33"/>
      <c r="T47" s="20">
        <f t="shared" si="5"/>
        <v>1095</v>
      </c>
      <c r="U47" s="20">
        <f t="shared" si="6"/>
        <v>0</v>
      </c>
      <c r="V47" s="34">
        <f t="shared" si="7"/>
        <v>1</v>
      </c>
      <c r="W47" s="37"/>
      <c r="X47" s="35" t="str">
        <f t="shared" si="8"/>
        <v/>
      </c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1"/>
      <c r="EE47" s="31"/>
      <c r="EF47" s="31"/>
      <c r="EG47" s="31"/>
      <c r="EH47" s="31"/>
      <c r="EI47" s="31"/>
      <c r="EJ47" s="31"/>
      <c r="EK47" s="31"/>
      <c r="EL47" s="31"/>
      <c r="EM47" s="31"/>
      <c r="EN47" s="31"/>
      <c r="EO47" s="31"/>
      <c r="EP47" s="31"/>
      <c r="EQ47" s="31"/>
      <c r="ER47" s="31"/>
      <c r="ES47" s="31"/>
      <c r="ET47" s="31"/>
      <c r="EU47" s="31"/>
      <c r="EV47" s="31"/>
      <c r="EW47" s="31"/>
      <c r="EX47" s="31"/>
      <c r="EY47" s="31"/>
      <c r="EZ47" s="31"/>
      <c r="FA47" s="31"/>
      <c r="FB47" s="31"/>
      <c r="FC47" s="31"/>
      <c r="FD47" s="31"/>
      <c r="FE47" s="31"/>
      <c r="FF47" s="31"/>
      <c r="FG47" s="31"/>
      <c r="FH47" s="31"/>
      <c r="FI47" s="31"/>
      <c r="FJ47" s="31"/>
      <c r="FK47" s="31"/>
      <c r="FL47" s="31"/>
      <c r="FM47" s="31"/>
      <c r="FN47" s="31"/>
      <c r="FO47" s="31"/>
      <c r="FP47" s="31"/>
      <c r="FQ47" s="31"/>
      <c r="FR47" s="31"/>
      <c r="FS47" s="31"/>
      <c r="FT47" s="31"/>
      <c r="FU47" s="31"/>
      <c r="FV47" s="31"/>
      <c r="FW47" s="31"/>
      <c r="FX47" s="31"/>
      <c r="FY47" s="31"/>
      <c r="FZ47" s="31"/>
      <c r="GA47" s="31"/>
      <c r="GB47" s="31"/>
      <c r="GC47" s="31"/>
      <c r="GD47" s="31"/>
      <c r="GE47" s="31"/>
      <c r="GF47" s="31"/>
      <c r="GG47" s="31"/>
      <c r="GH47" s="31"/>
      <c r="GI47" s="31"/>
      <c r="GJ47" s="31"/>
      <c r="GK47" s="31"/>
      <c r="GL47" s="31"/>
      <c r="GM47" s="31"/>
      <c r="GN47" s="31"/>
      <c r="GO47" s="31"/>
      <c r="GP47" s="31"/>
      <c r="GQ47" s="31"/>
      <c r="GR47" s="31"/>
      <c r="GS47" s="31"/>
      <c r="GT47" s="31"/>
      <c r="GU47" s="31"/>
      <c r="GV47" s="31"/>
      <c r="GW47" s="31"/>
      <c r="GX47" s="31"/>
      <c r="GY47" s="31"/>
      <c r="GZ47" s="31"/>
      <c r="HA47" s="31"/>
      <c r="HB47" s="31"/>
      <c r="HC47" s="31"/>
      <c r="HD47" s="31"/>
      <c r="HE47" s="31"/>
      <c r="HF47" s="31"/>
      <c r="HG47" s="31"/>
      <c r="HH47" s="31"/>
      <c r="HI47" s="31"/>
      <c r="HJ47" s="31"/>
      <c r="HK47" s="31"/>
      <c r="HL47" s="31"/>
      <c r="HM47" s="31"/>
      <c r="HN47" s="31"/>
      <c r="HO47" s="31"/>
      <c r="HP47" s="31"/>
      <c r="HQ47" s="31"/>
      <c r="HR47" s="31"/>
      <c r="HS47" s="31"/>
      <c r="HT47" s="31"/>
      <c r="HU47" s="31"/>
      <c r="HV47" s="31"/>
      <c r="HW47" s="31"/>
      <c r="HX47" s="31"/>
      <c r="HY47" s="31"/>
      <c r="HZ47" s="31"/>
      <c r="IA47" s="31"/>
      <c r="IB47" s="31"/>
      <c r="IC47" s="31"/>
      <c r="ID47" s="31"/>
      <c r="IE47" s="31"/>
      <c r="IF47" s="31"/>
      <c r="IG47" s="31"/>
      <c r="IH47" s="31"/>
      <c r="II47" s="31"/>
      <c r="IJ47" s="31"/>
      <c r="IK47" s="31"/>
      <c r="IL47" s="31"/>
      <c r="IM47" s="31"/>
      <c r="IN47" s="31"/>
      <c r="IO47" s="31"/>
      <c r="IP47" s="31"/>
      <c r="IQ47" s="31"/>
      <c r="IR47" s="31"/>
      <c r="IS47" s="31"/>
      <c r="IT47" s="31"/>
      <c r="IU47" s="31"/>
      <c r="IV47" s="31"/>
      <c r="IW47" s="31"/>
      <c r="IX47" s="31"/>
      <c r="IY47" s="31"/>
      <c r="IZ47" s="31"/>
      <c r="JA47" s="31"/>
      <c r="JB47" s="31"/>
      <c r="JC47" s="31"/>
      <c r="JD47" s="31"/>
      <c r="JE47" s="31"/>
      <c r="JF47" s="31"/>
      <c r="JG47" s="31"/>
      <c r="JH47" s="31"/>
      <c r="JI47" s="31"/>
      <c r="JJ47" s="31"/>
      <c r="JK47" s="31"/>
      <c r="JL47" s="31"/>
      <c r="JM47" s="31"/>
      <c r="JN47" s="31"/>
      <c r="JO47" s="31"/>
      <c r="JP47" s="31"/>
      <c r="JQ47" s="31"/>
      <c r="JR47" s="31"/>
      <c r="JS47" s="31"/>
      <c r="JT47" s="31"/>
      <c r="JU47" s="31"/>
      <c r="JV47" s="31"/>
      <c r="JW47" s="31"/>
      <c r="JX47" s="31"/>
      <c r="JY47" s="31"/>
      <c r="JZ47" s="31"/>
      <c r="KA47" s="31"/>
      <c r="KB47" s="31"/>
      <c r="KC47" s="31"/>
      <c r="KD47" s="31"/>
      <c r="KE47" s="31"/>
      <c r="KF47" s="31"/>
      <c r="KG47" s="31"/>
      <c r="KH47" s="31"/>
      <c r="KI47" s="31"/>
      <c r="KJ47" s="31"/>
      <c r="KK47" s="31"/>
      <c r="KL47" s="31"/>
      <c r="KM47" s="31"/>
      <c r="KN47" s="31"/>
      <c r="KO47" s="31"/>
      <c r="KP47" s="31"/>
      <c r="KQ47" s="31"/>
      <c r="KR47" s="31"/>
      <c r="KS47" s="31"/>
      <c r="KT47" s="31"/>
      <c r="KU47" s="31"/>
      <c r="KV47" s="31"/>
      <c r="KW47" s="31"/>
      <c r="KX47" s="31"/>
      <c r="KY47" s="31"/>
      <c r="KZ47" s="31"/>
      <c r="LA47" s="31"/>
      <c r="LB47" s="31"/>
      <c r="LC47" s="31"/>
      <c r="LD47" s="31"/>
      <c r="LE47" s="31"/>
      <c r="LF47" s="31"/>
      <c r="LG47" s="31"/>
      <c r="LH47" s="31"/>
      <c r="LI47" s="31"/>
      <c r="LJ47" s="31"/>
      <c r="LK47" s="31"/>
      <c r="LL47" s="31"/>
      <c r="LM47" s="31"/>
      <c r="LN47" s="31"/>
      <c r="LO47" s="31"/>
      <c r="LP47" s="31"/>
      <c r="LQ47" s="31"/>
      <c r="LR47" s="31"/>
      <c r="LS47" s="31"/>
      <c r="LT47" s="31"/>
      <c r="LU47" s="31"/>
      <c r="LV47" s="31"/>
      <c r="LW47" s="31"/>
      <c r="LX47" s="31"/>
      <c r="LY47" s="31"/>
      <c r="LZ47" s="31"/>
      <c r="MA47" s="31"/>
      <c r="MB47" s="31"/>
      <c r="MC47" s="31"/>
      <c r="MD47" s="31"/>
      <c r="ME47" s="31"/>
      <c r="MF47" s="31"/>
      <c r="MG47" s="31"/>
      <c r="MH47" s="31"/>
      <c r="MI47" s="31"/>
      <c r="MJ47" s="31"/>
      <c r="MK47" s="31"/>
      <c r="ML47" s="31"/>
      <c r="MM47" s="31"/>
      <c r="MN47" s="31"/>
      <c r="MO47" s="31"/>
      <c r="MP47" s="31"/>
      <c r="MQ47" s="31"/>
      <c r="MR47" s="31"/>
      <c r="MS47" s="31"/>
      <c r="MT47" s="31"/>
      <c r="MU47" s="31"/>
      <c r="MV47" s="31"/>
      <c r="MW47" s="31"/>
      <c r="MX47" s="31"/>
      <c r="MY47" s="31"/>
      <c r="MZ47" s="31"/>
      <c r="NA47" s="31"/>
      <c r="NB47" s="31"/>
      <c r="NC47" s="31"/>
      <c r="ND47" s="31"/>
      <c r="NE47" s="31"/>
      <c r="NF47" s="31"/>
      <c r="NG47" s="31"/>
      <c r="NH47" s="31"/>
      <c r="NI47" s="31"/>
      <c r="NJ47" s="31"/>
      <c r="NK47" s="31"/>
      <c r="NL47" s="31"/>
      <c r="NM47" s="31"/>
      <c r="NN47" s="31"/>
      <c r="NO47" s="31"/>
      <c r="NP47" s="31"/>
      <c r="NQ47" s="31"/>
      <c r="NR47" s="31"/>
      <c r="NS47" s="31"/>
      <c r="NT47" s="31"/>
      <c r="NU47" s="31"/>
      <c r="NV47" s="31"/>
      <c r="NW47" s="31"/>
      <c r="NX47" s="31"/>
      <c r="NY47" s="31"/>
      <c r="NZ47" s="31"/>
      <c r="OA47" s="31"/>
      <c r="OB47" s="31"/>
      <c r="OC47" s="31"/>
      <c r="OD47" s="31"/>
      <c r="OE47" s="31"/>
      <c r="OF47" s="31"/>
      <c r="OG47" s="31"/>
      <c r="OH47" s="31"/>
      <c r="OI47" s="31"/>
      <c r="OJ47" s="31"/>
      <c r="OK47" s="31"/>
      <c r="OL47" s="31"/>
      <c r="OM47" s="31"/>
      <c r="ON47" s="31"/>
      <c r="OO47" s="31"/>
      <c r="OP47" s="31"/>
      <c r="OQ47" s="31"/>
      <c r="OR47" s="31"/>
      <c r="OS47" s="31"/>
      <c r="OT47" s="31"/>
      <c r="OU47" s="31"/>
      <c r="OV47" s="31"/>
      <c r="OW47" s="31"/>
      <c r="OX47" s="31"/>
      <c r="OY47" s="31"/>
      <c r="OZ47" s="31"/>
      <c r="PA47" s="31"/>
      <c r="PB47" s="31"/>
      <c r="PC47" s="31"/>
      <c r="PD47" s="31"/>
      <c r="PE47" s="31"/>
      <c r="PF47" s="31"/>
      <c r="PG47" s="31"/>
      <c r="PH47" s="31"/>
      <c r="PI47" s="31"/>
      <c r="PJ47" s="31"/>
      <c r="PK47" s="31"/>
      <c r="PL47" s="31"/>
      <c r="PM47" s="31"/>
      <c r="PN47" s="31"/>
      <c r="PO47" s="31"/>
      <c r="PP47" s="31"/>
      <c r="PQ47" s="31"/>
      <c r="PR47" s="31"/>
      <c r="PS47" s="31"/>
      <c r="PT47" s="31"/>
      <c r="PU47" s="31"/>
      <c r="PV47" s="31"/>
      <c r="PW47" s="31"/>
      <c r="PX47" s="31"/>
      <c r="PY47" s="31"/>
      <c r="PZ47" s="31"/>
      <c r="QA47" s="31"/>
      <c r="QB47" s="31"/>
      <c r="QC47" s="31"/>
    </row>
    <row r="48" spans="1:16383">
      <c r="A48" s="36" t="s">
        <v>1832</v>
      </c>
      <c r="B48" s="33" t="s">
        <v>45</v>
      </c>
      <c r="C48" s="33"/>
      <c r="D48" s="33" t="s">
        <v>1490</v>
      </c>
      <c r="E48" s="33"/>
      <c r="F48" s="33">
        <v>550</v>
      </c>
      <c r="G48" s="33"/>
      <c r="H48" s="33"/>
      <c r="I48" s="33">
        <v>110</v>
      </c>
      <c r="J48" s="33">
        <v>110</v>
      </c>
      <c r="K48" s="33">
        <v>110</v>
      </c>
      <c r="L48" s="33">
        <v>110</v>
      </c>
      <c r="M48" s="33">
        <v>110</v>
      </c>
      <c r="N48" s="33"/>
      <c r="O48" s="33"/>
      <c r="P48" s="33"/>
      <c r="Q48" s="33"/>
      <c r="R48" s="33"/>
      <c r="S48" s="33"/>
      <c r="T48" s="20">
        <f t="shared" si="5"/>
        <v>550</v>
      </c>
      <c r="U48" s="20">
        <f t="shared" si="6"/>
        <v>0</v>
      </c>
      <c r="V48" s="34">
        <f t="shared" si="7"/>
        <v>1</v>
      </c>
      <c r="W48" s="37"/>
      <c r="X48" s="35" t="str">
        <f t="shared" si="8"/>
        <v/>
      </c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  <c r="DW48" s="31"/>
      <c r="DX48" s="31"/>
      <c r="DY48" s="31"/>
      <c r="DZ48" s="31"/>
      <c r="EA48" s="31"/>
      <c r="EB48" s="31"/>
      <c r="EC48" s="31"/>
      <c r="ED48" s="31"/>
      <c r="EE48" s="31"/>
      <c r="EF48" s="31"/>
      <c r="EG48" s="31"/>
      <c r="EH48" s="31"/>
      <c r="EI48" s="31"/>
      <c r="EJ48" s="31"/>
      <c r="EK48" s="31"/>
      <c r="EL48" s="31"/>
      <c r="EM48" s="31"/>
      <c r="EN48" s="31"/>
      <c r="EO48" s="31"/>
      <c r="EP48" s="31"/>
      <c r="EQ48" s="31"/>
      <c r="ER48" s="31"/>
      <c r="ES48" s="31"/>
      <c r="ET48" s="31"/>
      <c r="EU48" s="31"/>
      <c r="EV48" s="31"/>
      <c r="EW48" s="31"/>
      <c r="EX48" s="31"/>
      <c r="EY48" s="31"/>
      <c r="EZ48" s="31"/>
      <c r="FA48" s="31"/>
      <c r="FB48" s="31"/>
      <c r="FC48" s="31"/>
      <c r="FD48" s="31"/>
      <c r="FE48" s="31"/>
      <c r="FF48" s="31"/>
      <c r="FG48" s="31"/>
      <c r="FH48" s="31"/>
      <c r="FI48" s="31"/>
      <c r="FJ48" s="31"/>
      <c r="FK48" s="31"/>
      <c r="FL48" s="31"/>
      <c r="FM48" s="31"/>
      <c r="FN48" s="31"/>
      <c r="FO48" s="31"/>
      <c r="FP48" s="31"/>
      <c r="FQ48" s="31"/>
      <c r="FR48" s="31"/>
      <c r="FS48" s="31"/>
      <c r="FT48" s="31"/>
      <c r="FU48" s="31"/>
      <c r="FV48" s="31"/>
      <c r="FW48" s="31"/>
      <c r="FX48" s="31"/>
      <c r="FY48" s="31"/>
      <c r="FZ48" s="31"/>
      <c r="GA48" s="31"/>
      <c r="GB48" s="31"/>
      <c r="GC48" s="31"/>
      <c r="GD48" s="31"/>
      <c r="GE48" s="31"/>
      <c r="GF48" s="31"/>
      <c r="GG48" s="31"/>
      <c r="GH48" s="31"/>
      <c r="GI48" s="31"/>
      <c r="GJ48" s="31"/>
      <c r="GK48" s="31"/>
      <c r="GL48" s="31"/>
      <c r="GM48" s="31"/>
      <c r="GN48" s="31"/>
      <c r="GO48" s="31"/>
      <c r="GP48" s="31"/>
      <c r="GQ48" s="31"/>
      <c r="GR48" s="31"/>
      <c r="GS48" s="31"/>
      <c r="GT48" s="31"/>
      <c r="GU48" s="31"/>
      <c r="GV48" s="31"/>
      <c r="GW48" s="31"/>
      <c r="GX48" s="31"/>
      <c r="GY48" s="31"/>
      <c r="GZ48" s="31"/>
      <c r="HA48" s="31"/>
      <c r="HB48" s="31"/>
      <c r="HC48" s="31"/>
      <c r="HD48" s="31"/>
      <c r="HE48" s="31"/>
      <c r="HF48" s="31"/>
      <c r="HG48" s="31"/>
      <c r="HH48" s="31"/>
      <c r="HI48" s="31"/>
      <c r="HJ48" s="31"/>
      <c r="HK48" s="31"/>
      <c r="HL48" s="31"/>
      <c r="HM48" s="31"/>
      <c r="HN48" s="31"/>
      <c r="HO48" s="31"/>
      <c r="HP48" s="31"/>
      <c r="HQ48" s="31"/>
      <c r="HR48" s="31"/>
      <c r="HS48" s="31"/>
      <c r="HT48" s="31"/>
      <c r="HU48" s="31"/>
      <c r="HV48" s="31"/>
      <c r="HW48" s="31"/>
      <c r="HX48" s="31"/>
      <c r="HY48" s="31"/>
      <c r="HZ48" s="31"/>
      <c r="IA48" s="31"/>
      <c r="IB48" s="31"/>
      <c r="IC48" s="31"/>
      <c r="ID48" s="31"/>
      <c r="IE48" s="31"/>
      <c r="IF48" s="31"/>
      <c r="IG48" s="31"/>
      <c r="IH48" s="31"/>
      <c r="II48" s="31"/>
      <c r="IJ48" s="31"/>
      <c r="IK48" s="31"/>
      <c r="IL48" s="31"/>
      <c r="IM48" s="31"/>
      <c r="IN48" s="31"/>
      <c r="IO48" s="31"/>
      <c r="IP48" s="31"/>
      <c r="IQ48" s="31"/>
      <c r="IR48" s="31"/>
      <c r="IS48" s="31"/>
      <c r="IT48" s="31"/>
      <c r="IU48" s="31"/>
      <c r="IV48" s="31"/>
      <c r="IW48" s="31"/>
      <c r="IX48" s="31"/>
      <c r="IY48" s="31"/>
      <c r="IZ48" s="31"/>
      <c r="JA48" s="31"/>
      <c r="JB48" s="31"/>
      <c r="JC48" s="31"/>
      <c r="JD48" s="31"/>
      <c r="JE48" s="31"/>
      <c r="JF48" s="31"/>
      <c r="JG48" s="31"/>
      <c r="JH48" s="31"/>
      <c r="JI48" s="31"/>
      <c r="JJ48" s="31"/>
      <c r="JK48" s="31"/>
      <c r="JL48" s="31"/>
      <c r="JM48" s="31"/>
      <c r="JN48" s="31"/>
      <c r="JO48" s="31"/>
      <c r="JP48" s="31"/>
      <c r="JQ48" s="31"/>
      <c r="JR48" s="31"/>
      <c r="JS48" s="31"/>
      <c r="JT48" s="31"/>
      <c r="JU48" s="31"/>
      <c r="JV48" s="31"/>
      <c r="JW48" s="31"/>
      <c r="JX48" s="31"/>
      <c r="JY48" s="31"/>
      <c r="JZ48" s="31"/>
      <c r="KA48" s="31"/>
      <c r="KB48" s="31"/>
      <c r="KC48" s="31"/>
      <c r="KD48" s="31"/>
      <c r="KE48" s="31"/>
      <c r="KF48" s="31"/>
      <c r="KG48" s="31"/>
      <c r="KH48" s="31"/>
      <c r="KI48" s="31"/>
      <c r="KJ48" s="31"/>
      <c r="KK48" s="31"/>
      <c r="KL48" s="31"/>
      <c r="KM48" s="31"/>
      <c r="KN48" s="31"/>
      <c r="KO48" s="31"/>
      <c r="KP48" s="31"/>
      <c r="KQ48" s="31"/>
      <c r="KR48" s="31"/>
      <c r="KS48" s="31"/>
      <c r="KT48" s="31"/>
      <c r="KU48" s="31"/>
      <c r="KV48" s="31"/>
      <c r="KW48" s="31"/>
      <c r="KX48" s="31"/>
      <c r="KY48" s="31"/>
      <c r="KZ48" s="31"/>
      <c r="LA48" s="31"/>
      <c r="LB48" s="31"/>
      <c r="LC48" s="31"/>
      <c r="LD48" s="31"/>
      <c r="LE48" s="31"/>
      <c r="LF48" s="31"/>
      <c r="LG48" s="31"/>
      <c r="LH48" s="31"/>
      <c r="LI48" s="31"/>
      <c r="LJ48" s="31"/>
      <c r="LK48" s="31"/>
      <c r="LL48" s="31"/>
      <c r="LM48" s="31"/>
      <c r="LN48" s="31"/>
      <c r="LO48" s="31"/>
      <c r="LP48" s="31"/>
      <c r="LQ48" s="31"/>
      <c r="LR48" s="31"/>
      <c r="LS48" s="31"/>
      <c r="LT48" s="31"/>
      <c r="LU48" s="31"/>
      <c r="LV48" s="31"/>
      <c r="LW48" s="31"/>
      <c r="LX48" s="31"/>
      <c r="LY48" s="31"/>
      <c r="LZ48" s="31"/>
      <c r="MA48" s="31"/>
      <c r="MB48" s="31"/>
      <c r="MC48" s="31"/>
      <c r="MD48" s="31"/>
      <c r="ME48" s="31"/>
      <c r="MF48" s="31"/>
      <c r="MG48" s="31"/>
      <c r="MH48" s="31"/>
      <c r="MI48" s="31"/>
      <c r="MJ48" s="31"/>
      <c r="MK48" s="31"/>
      <c r="ML48" s="31"/>
      <c r="MM48" s="31"/>
      <c r="MN48" s="31"/>
      <c r="MO48" s="31"/>
      <c r="MP48" s="31"/>
      <c r="MQ48" s="31"/>
      <c r="MR48" s="31"/>
      <c r="MS48" s="31"/>
      <c r="MT48" s="31"/>
      <c r="MU48" s="31"/>
      <c r="MV48" s="31"/>
      <c r="MW48" s="31"/>
      <c r="MX48" s="31"/>
      <c r="MY48" s="31"/>
      <c r="MZ48" s="31"/>
      <c r="NA48" s="31"/>
      <c r="NB48" s="31"/>
      <c r="NC48" s="31"/>
      <c r="ND48" s="31"/>
      <c r="NE48" s="31"/>
      <c r="NF48" s="31"/>
      <c r="NG48" s="31"/>
      <c r="NH48" s="31"/>
      <c r="NI48" s="31"/>
      <c r="NJ48" s="31"/>
      <c r="NK48" s="31"/>
      <c r="NL48" s="31"/>
      <c r="NM48" s="31"/>
      <c r="NN48" s="31"/>
      <c r="NO48" s="31"/>
      <c r="NP48" s="31"/>
      <c r="NQ48" s="31"/>
      <c r="NR48" s="31"/>
      <c r="NS48" s="31"/>
      <c r="NT48" s="31"/>
      <c r="NU48" s="31"/>
      <c r="NV48" s="31"/>
      <c r="NW48" s="31"/>
      <c r="NX48" s="31"/>
      <c r="NY48" s="31"/>
      <c r="NZ48" s="31"/>
      <c r="OA48" s="31"/>
      <c r="OB48" s="31"/>
      <c r="OC48" s="31"/>
      <c r="OD48" s="31"/>
      <c r="OE48" s="31"/>
      <c r="OF48" s="31"/>
      <c r="OG48" s="31"/>
      <c r="OH48" s="31"/>
      <c r="OI48" s="31"/>
      <c r="OJ48" s="31"/>
      <c r="OK48" s="31"/>
      <c r="OL48" s="31"/>
      <c r="OM48" s="31"/>
      <c r="ON48" s="31"/>
      <c r="OO48" s="31"/>
      <c r="OP48" s="31"/>
      <c r="OQ48" s="31"/>
      <c r="OR48" s="31"/>
      <c r="OS48" s="31"/>
      <c r="OT48" s="31"/>
      <c r="OU48" s="31"/>
      <c r="OV48" s="31"/>
      <c r="OW48" s="31"/>
      <c r="OX48" s="31"/>
      <c r="OY48" s="31"/>
      <c r="OZ48" s="31"/>
      <c r="PA48" s="31"/>
      <c r="PB48" s="31"/>
      <c r="PC48" s="31"/>
      <c r="PD48" s="31"/>
      <c r="PE48" s="31"/>
      <c r="PF48" s="31"/>
      <c r="PG48" s="31"/>
      <c r="PH48" s="31"/>
      <c r="PI48" s="31"/>
      <c r="PJ48" s="31"/>
      <c r="PK48" s="31"/>
      <c r="PL48" s="31"/>
      <c r="PM48" s="31"/>
      <c r="PN48" s="31"/>
      <c r="PO48" s="31"/>
      <c r="PP48" s="31"/>
      <c r="PQ48" s="31"/>
      <c r="PR48" s="31"/>
      <c r="PS48" s="31"/>
      <c r="PT48" s="31"/>
      <c r="PU48" s="31"/>
      <c r="PV48" s="31"/>
      <c r="PW48" s="31"/>
      <c r="PX48" s="31"/>
      <c r="PY48" s="31"/>
      <c r="PZ48" s="31"/>
      <c r="QA48" s="31"/>
      <c r="QB48" s="31"/>
      <c r="QC48" s="31"/>
    </row>
    <row r="49" spans="1:445">
      <c r="A49" s="36" t="s">
        <v>1956</v>
      </c>
      <c r="B49" s="33" t="s">
        <v>27</v>
      </c>
      <c r="C49" s="33"/>
      <c r="D49" s="33" t="s">
        <v>1490</v>
      </c>
      <c r="E49" s="33"/>
      <c r="F49" s="33">
        <v>330</v>
      </c>
      <c r="G49" s="33"/>
      <c r="H49" s="33"/>
      <c r="I49" s="33"/>
      <c r="J49" s="33"/>
      <c r="K49" s="33"/>
      <c r="L49" s="33"/>
      <c r="M49" s="33"/>
      <c r="N49" s="33">
        <v>110</v>
      </c>
      <c r="O49" s="33">
        <v>110</v>
      </c>
      <c r="P49" s="33">
        <v>110</v>
      </c>
      <c r="Q49" s="33"/>
      <c r="R49" s="33"/>
      <c r="S49" s="33"/>
      <c r="T49" s="20">
        <f t="shared" si="5"/>
        <v>330</v>
      </c>
      <c r="U49" s="20">
        <f t="shared" si="6"/>
        <v>0</v>
      </c>
      <c r="V49" s="34">
        <f t="shared" si="7"/>
        <v>1</v>
      </c>
      <c r="X49" s="35" t="str">
        <f t="shared" si="8"/>
        <v/>
      </c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  <c r="IS49" s="31"/>
      <c r="IT49" s="31"/>
      <c r="IU49" s="31"/>
      <c r="IV49" s="31"/>
      <c r="IW49" s="31"/>
      <c r="IX49" s="31"/>
      <c r="IY49" s="31"/>
      <c r="IZ49" s="31"/>
      <c r="JA49" s="31"/>
      <c r="JB49" s="31"/>
      <c r="JC49" s="31"/>
      <c r="JD49" s="31"/>
      <c r="JE49" s="31"/>
      <c r="JF49" s="31"/>
      <c r="JG49" s="31"/>
      <c r="JH49" s="31"/>
      <c r="JI49" s="31"/>
      <c r="JJ49" s="31"/>
      <c r="JK49" s="31"/>
      <c r="JL49" s="31"/>
      <c r="JM49" s="31"/>
      <c r="JN49" s="31"/>
      <c r="JO49" s="31"/>
      <c r="JP49" s="31"/>
      <c r="JQ49" s="31"/>
      <c r="JR49" s="31"/>
      <c r="JS49" s="31"/>
      <c r="JT49" s="31"/>
      <c r="JU49" s="31"/>
      <c r="JV49" s="31"/>
      <c r="JW49" s="31"/>
      <c r="JX49" s="31"/>
      <c r="JY49" s="31"/>
      <c r="JZ49" s="31"/>
      <c r="KA49" s="31"/>
      <c r="KB49" s="31"/>
      <c r="KC49" s="31"/>
      <c r="KD49" s="31"/>
      <c r="KE49" s="31"/>
      <c r="KF49" s="31"/>
      <c r="KG49" s="31"/>
      <c r="KH49" s="31"/>
      <c r="KI49" s="31"/>
      <c r="KJ49" s="31"/>
      <c r="KK49" s="31"/>
      <c r="KL49" s="31"/>
      <c r="KM49" s="31"/>
      <c r="KN49" s="31"/>
      <c r="KO49" s="31"/>
      <c r="KP49" s="31"/>
      <c r="KQ49" s="31"/>
      <c r="KR49" s="31"/>
      <c r="KS49" s="31"/>
      <c r="KT49" s="31"/>
      <c r="KU49" s="31"/>
      <c r="KV49" s="31"/>
      <c r="KW49" s="31"/>
      <c r="KX49" s="31"/>
      <c r="KY49" s="31"/>
      <c r="KZ49" s="31"/>
      <c r="LA49" s="31"/>
      <c r="LB49" s="31"/>
      <c r="LC49" s="31"/>
      <c r="LD49" s="31"/>
      <c r="LE49" s="31"/>
      <c r="LF49" s="31"/>
      <c r="LG49" s="31"/>
      <c r="LH49" s="31"/>
      <c r="LI49" s="31"/>
      <c r="LJ49" s="31"/>
      <c r="LK49" s="31"/>
      <c r="LL49" s="31"/>
      <c r="LM49" s="31"/>
      <c r="LN49" s="31"/>
      <c r="LO49" s="31"/>
      <c r="LP49" s="31"/>
      <c r="LQ49" s="31"/>
      <c r="LR49" s="31"/>
      <c r="LS49" s="31"/>
      <c r="LT49" s="31"/>
      <c r="LU49" s="31"/>
      <c r="LV49" s="31"/>
      <c r="LW49" s="31"/>
      <c r="LX49" s="31"/>
      <c r="LY49" s="31"/>
      <c r="LZ49" s="31"/>
      <c r="MA49" s="31"/>
      <c r="MB49" s="31"/>
      <c r="MC49" s="31"/>
      <c r="MD49" s="31"/>
      <c r="ME49" s="31"/>
      <c r="MF49" s="31"/>
      <c r="MG49" s="31"/>
      <c r="MH49" s="31"/>
      <c r="MI49" s="31"/>
      <c r="MJ49" s="31"/>
      <c r="MK49" s="31"/>
      <c r="ML49" s="31"/>
      <c r="MM49" s="31"/>
      <c r="MN49" s="31"/>
      <c r="MO49" s="31"/>
      <c r="MP49" s="31"/>
      <c r="MQ49" s="31"/>
      <c r="MR49" s="31"/>
      <c r="MS49" s="31"/>
      <c r="MT49" s="31"/>
      <c r="MU49" s="31"/>
      <c r="MV49" s="31"/>
      <c r="MW49" s="31"/>
      <c r="MX49" s="31"/>
      <c r="MY49" s="31"/>
      <c r="MZ49" s="31"/>
      <c r="NA49" s="31"/>
      <c r="NB49" s="31"/>
      <c r="NC49" s="31"/>
      <c r="ND49" s="31"/>
      <c r="NE49" s="31"/>
      <c r="NF49" s="31"/>
      <c r="NG49" s="31"/>
      <c r="NH49" s="31"/>
      <c r="NI49" s="31"/>
      <c r="NJ49" s="31"/>
      <c r="NK49" s="31"/>
      <c r="NL49" s="31"/>
      <c r="NM49" s="31"/>
      <c r="NN49" s="31"/>
      <c r="NO49" s="31"/>
      <c r="NP49" s="31"/>
      <c r="NQ49" s="31"/>
      <c r="NR49" s="31"/>
      <c r="NS49" s="31"/>
      <c r="NT49" s="31"/>
      <c r="NU49" s="31"/>
      <c r="NV49" s="31"/>
      <c r="NW49" s="31"/>
      <c r="NX49" s="31"/>
      <c r="NY49" s="31"/>
      <c r="NZ49" s="31"/>
      <c r="OA49" s="31"/>
      <c r="OB49" s="31"/>
      <c r="OC49" s="31"/>
      <c r="OD49" s="31"/>
      <c r="OE49" s="31"/>
      <c r="OF49" s="31"/>
      <c r="OG49" s="31"/>
      <c r="OH49" s="31"/>
      <c r="OI49" s="31"/>
      <c r="OJ49" s="31"/>
      <c r="OK49" s="31"/>
      <c r="OL49" s="31"/>
      <c r="OM49" s="31"/>
      <c r="ON49" s="31"/>
      <c r="OO49" s="31"/>
      <c r="OP49" s="31"/>
      <c r="OQ49" s="31"/>
      <c r="OR49" s="31"/>
      <c r="OS49" s="31"/>
      <c r="OT49" s="31"/>
      <c r="OU49" s="31"/>
      <c r="OV49" s="31"/>
      <c r="OW49" s="31"/>
      <c r="OX49" s="31"/>
      <c r="OY49" s="31"/>
      <c r="OZ49" s="31"/>
      <c r="PA49" s="31"/>
      <c r="PB49" s="31"/>
      <c r="PC49" s="31"/>
      <c r="PD49" s="31"/>
      <c r="PE49" s="31"/>
      <c r="PF49" s="31"/>
      <c r="PG49" s="31"/>
      <c r="PH49" s="31"/>
      <c r="PI49" s="31"/>
      <c r="PJ49" s="31"/>
      <c r="PK49" s="31"/>
      <c r="PL49" s="31"/>
      <c r="PM49" s="31"/>
      <c r="PN49" s="31"/>
      <c r="PO49" s="31"/>
      <c r="PP49" s="31"/>
      <c r="PQ49" s="31"/>
      <c r="PR49" s="31"/>
      <c r="PS49" s="31"/>
      <c r="PT49" s="31"/>
      <c r="PU49" s="31"/>
      <c r="PV49" s="31"/>
      <c r="PW49" s="31"/>
      <c r="PX49" s="31"/>
      <c r="PY49" s="31"/>
      <c r="PZ49" s="31"/>
      <c r="QA49" s="31"/>
      <c r="QB49" s="31"/>
      <c r="QC49" s="31"/>
    </row>
    <row r="50" spans="1:445">
      <c r="A50" s="36" t="s">
        <v>1668</v>
      </c>
      <c r="B50" s="33" t="s">
        <v>45</v>
      </c>
      <c r="C50" s="33">
        <v>55</v>
      </c>
      <c r="D50" s="33" t="s">
        <v>33</v>
      </c>
      <c r="E50" s="33">
        <v>120</v>
      </c>
      <c r="F50" s="33">
        <v>465</v>
      </c>
      <c r="G50" s="33">
        <v>65</v>
      </c>
      <c r="H50" s="37"/>
      <c r="I50" s="33">
        <v>50</v>
      </c>
      <c r="J50" s="33">
        <v>50</v>
      </c>
      <c r="K50" s="33">
        <v>50</v>
      </c>
      <c r="L50" s="33">
        <v>50</v>
      </c>
      <c r="M50" s="33">
        <v>50</v>
      </c>
      <c r="N50" s="33">
        <v>50</v>
      </c>
      <c r="O50" s="33">
        <v>50</v>
      </c>
      <c r="P50" s="33">
        <v>50</v>
      </c>
      <c r="Q50" s="33">
        <v>120</v>
      </c>
      <c r="R50" s="33"/>
      <c r="S50" s="33"/>
      <c r="T50" s="20">
        <f t="shared" si="5"/>
        <v>585</v>
      </c>
      <c r="U50" s="20">
        <f t="shared" si="6"/>
        <v>0</v>
      </c>
      <c r="V50" s="34">
        <f t="shared" si="7"/>
        <v>1</v>
      </c>
      <c r="W50" s="37"/>
      <c r="X50" s="35" t="str">
        <f t="shared" si="8"/>
        <v/>
      </c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  <c r="DW50" s="31"/>
      <c r="DX50" s="31"/>
      <c r="DY50" s="31"/>
      <c r="DZ50" s="31"/>
      <c r="EA50" s="31"/>
      <c r="EB50" s="31"/>
      <c r="EC50" s="31"/>
      <c r="ED50" s="31"/>
      <c r="EE50" s="31"/>
      <c r="EF50" s="31"/>
      <c r="EG50" s="31"/>
      <c r="EH50" s="31"/>
      <c r="EI50" s="31"/>
      <c r="EJ50" s="31"/>
      <c r="EK50" s="31"/>
      <c r="EL50" s="31"/>
      <c r="EM50" s="31"/>
      <c r="EN50" s="31"/>
      <c r="EO50" s="31"/>
      <c r="EP50" s="31"/>
      <c r="EQ50" s="31"/>
      <c r="ER50" s="31"/>
      <c r="ES50" s="31"/>
      <c r="ET50" s="31"/>
      <c r="EU50" s="31"/>
      <c r="EV50" s="31"/>
      <c r="EW50" s="31"/>
      <c r="EX50" s="31"/>
      <c r="EY50" s="31"/>
      <c r="EZ50" s="31"/>
      <c r="FA50" s="31"/>
      <c r="FB50" s="31"/>
      <c r="FC50" s="31"/>
      <c r="FD50" s="31"/>
      <c r="FE50" s="31"/>
      <c r="FF50" s="31"/>
      <c r="FG50" s="31"/>
      <c r="FH50" s="31"/>
      <c r="FI50" s="31"/>
      <c r="FJ50" s="31"/>
      <c r="FK50" s="31"/>
      <c r="FL50" s="31"/>
      <c r="FM50" s="31"/>
      <c r="FN50" s="31"/>
      <c r="FO50" s="31"/>
      <c r="FP50" s="31"/>
      <c r="FQ50" s="31"/>
      <c r="FR50" s="31"/>
      <c r="FS50" s="31"/>
      <c r="FT50" s="31"/>
      <c r="FU50" s="31"/>
      <c r="FV50" s="31"/>
      <c r="FW50" s="31"/>
      <c r="FX50" s="31"/>
      <c r="FY50" s="31"/>
      <c r="FZ50" s="31"/>
      <c r="GA50" s="31"/>
      <c r="GB50" s="31"/>
      <c r="GC50" s="31"/>
      <c r="GD50" s="31"/>
      <c r="GE50" s="31"/>
      <c r="GF50" s="31"/>
      <c r="GG50" s="31"/>
      <c r="GH50" s="31"/>
      <c r="GI50" s="31"/>
      <c r="GJ50" s="31"/>
      <c r="GK50" s="31"/>
      <c r="GL50" s="31"/>
      <c r="GM50" s="31"/>
      <c r="GN50" s="31"/>
      <c r="GO50" s="31"/>
      <c r="GP50" s="31"/>
      <c r="GQ50" s="31"/>
      <c r="GR50" s="31"/>
      <c r="GS50" s="31"/>
      <c r="GT50" s="31"/>
      <c r="GU50" s="31"/>
      <c r="GV50" s="31"/>
      <c r="GW50" s="31"/>
      <c r="GX50" s="31"/>
      <c r="GY50" s="31"/>
      <c r="GZ50" s="31"/>
      <c r="HA50" s="31"/>
      <c r="HB50" s="31"/>
      <c r="HC50" s="31"/>
      <c r="HD50" s="31"/>
      <c r="HE50" s="31"/>
      <c r="HF50" s="31"/>
      <c r="HG50" s="31"/>
      <c r="HH50" s="31"/>
      <c r="HI50" s="31"/>
      <c r="HJ50" s="31"/>
      <c r="HK50" s="31"/>
      <c r="HL50" s="31"/>
      <c r="HM50" s="31"/>
      <c r="HN50" s="31"/>
      <c r="HO50" s="31"/>
      <c r="HP50" s="31"/>
      <c r="HQ50" s="31"/>
      <c r="HR50" s="31"/>
      <c r="HS50" s="31"/>
      <c r="HT50" s="31"/>
      <c r="HU50" s="31"/>
      <c r="HV50" s="31"/>
      <c r="HW50" s="31"/>
      <c r="HX50" s="31"/>
      <c r="HY50" s="31"/>
      <c r="HZ50" s="31"/>
      <c r="IA50" s="31"/>
      <c r="IB50" s="31"/>
      <c r="IC50" s="31"/>
      <c r="ID50" s="31"/>
      <c r="IE50" s="31"/>
      <c r="IF50" s="31"/>
      <c r="IG50" s="31"/>
      <c r="IH50" s="31"/>
      <c r="II50" s="31"/>
      <c r="IJ50" s="31"/>
      <c r="IK50" s="31"/>
      <c r="IL50" s="31"/>
      <c r="IM50" s="31"/>
      <c r="IN50" s="31"/>
      <c r="IO50" s="31"/>
      <c r="IP50" s="31"/>
      <c r="IQ50" s="31"/>
      <c r="IR50" s="31"/>
      <c r="IS50" s="31"/>
      <c r="IT50" s="31"/>
      <c r="IU50" s="31"/>
      <c r="IV50" s="31"/>
      <c r="IW50" s="31"/>
      <c r="IX50" s="31"/>
      <c r="IY50" s="31"/>
      <c r="IZ50" s="31"/>
      <c r="JA50" s="31"/>
      <c r="JB50" s="31"/>
      <c r="JC50" s="31"/>
      <c r="JD50" s="31"/>
      <c r="JE50" s="31"/>
      <c r="JF50" s="31"/>
      <c r="JG50" s="31"/>
      <c r="JH50" s="31"/>
      <c r="JI50" s="31"/>
      <c r="JJ50" s="31"/>
      <c r="JK50" s="31"/>
      <c r="JL50" s="31"/>
      <c r="JM50" s="31"/>
      <c r="JN50" s="31"/>
      <c r="JO50" s="31"/>
      <c r="JP50" s="31"/>
      <c r="JQ50" s="31"/>
      <c r="JR50" s="31"/>
      <c r="JS50" s="31"/>
      <c r="JT50" s="31"/>
      <c r="JU50" s="31"/>
      <c r="JV50" s="31"/>
      <c r="JW50" s="31"/>
      <c r="JX50" s="31"/>
      <c r="JY50" s="31"/>
      <c r="JZ50" s="31"/>
      <c r="KA50" s="31"/>
      <c r="KB50" s="31"/>
      <c r="KC50" s="31"/>
      <c r="KD50" s="31"/>
      <c r="KE50" s="31"/>
      <c r="KF50" s="31"/>
      <c r="KG50" s="31"/>
      <c r="KH50" s="31"/>
      <c r="KI50" s="31"/>
      <c r="KJ50" s="31"/>
      <c r="KK50" s="31"/>
      <c r="KL50" s="31"/>
      <c r="KM50" s="31"/>
      <c r="KN50" s="31"/>
      <c r="KO50" s="31"/>
      <c r="KP50" s="31"/>
      <c r="KQ50" s="31"/>
      <c r="KR50" s="31"/>
      <c r="KS50" s="31"/>
      <c r="KT50" s="31"/>
      <c r="KU50" s="31"/>
      <c r="KV50" s="31"/>
      <c r="KW50" s="31"/>
      <c r="KX50" s="31"/>
      <c r="KY50" s="31"/>
      <c r="KZ50" s="31"/>
      <c r="LA50" s="31"/>
      <c r="LB50" s="31"/>
      <c r="LC50" s="31"/>
      <c r="LD50" s="31"/>
      <c r="LE50" s="31"/>
      <c r="LF50" s="31"/>
      <c r="LG50" s="31"/>
      <c r="LH50" s="31"/>
      <c r="LI50" s="31"/>
      <c r="LJ50" s="31"/>
      <c r="LK50" s="31"/>
      <c r="LL50" s="31"/>
      <c r="LM50" s="31"/>
      <c r="LN50" s="31"/>
      <c r="LO50" s="31"/>
      <c r="LP50" s="31"/>
      <c r="LQ50" s="31"/>
      <c r="LR50" s="31"/>
      <c r="LS50" s="31"/>
      <c r="LT50" s="31"/>
      <c r="LU50" s="31"/>
      <c r="LV50" s="31"/>
      <c r="LW50" s="31"/>
      <c r="LX50" s="31"/>
      <c r="LY50" s="31"/>
      <c r="LZ50" s="31"/>
      <c r="MA50" s="31"/>
      <c r="MB50" s="31"/>
      <c r="MC50" s="31"/>
      <c r="MD50" s="31"/>
      <c r="ME50" s="31"/>
      <c r="MF50" s="31"/>
      <c r="MG50" s="31"/>
      <c r="MH50" s="31"/>
      <c r="MI50" s="31"/>
      <c r="MJ50" s="31"/>
      <c r="MK50" s="31"/>
      <c r="ML50" s="31"/>
      <c r="MM50" s="31"/>
      <c r="MN50" s="31"/>
      <c r="MO50" s="31"/>
      <c r="MP50" s="31"/>
      <c r="MQ50" s="31"/>
      <c r="MR50" s="31"/>
      <c r="MS50" s="31"/>
      <c r="MT50" s="31"/>
      <c r="MU50" s="31"/>
      <c r="MV50" s="31"/>
      <c r="MW50" s="31"/>
      <c r="MX50" s="31"/>
      <c r="MY50" s="31"/>
      <c r="MZ50" s="31"/>
      <c r="NA50" s="31"/>
      <c r="NB50" s="31"/>
      <c r="NC50" s="31"/>
      <c r="ND50" s="31"/>
      <c r="NE50" s="31"/>
      <c r="NF50" s="31"/>
      <c r="NG50" s="31"/>
      <c r="NH50" s="31"/>
      <c r="NI50" s="31"/>
      <c r="NJ50" s="31"/>
      <c r="NK50" s="31"/>
      <c r="NL50" s="31"/>
      <c r="NM50" s="31"/>
      <c r="NN50" s="31"/>
      <c r="NO50" s="31"/>
      <c r="NP50" s="31"/>
      <c r="NQ50" s="31"/>
      <c r="NR50" s="31"/>
      <c r="NS50" s="31"/>
      <c r="NT50" s="31"/>
      <c r="NU50" s="31"/>
      <c r="NV50" s="31"/>
      <c r="NW50" s="31"/>
      <c r="NX50" s="31"/>
      <c r="NY50" s="31"/>
      <c r="NZ50" s="31"/>
      <c r="OA50" s="31"/>
      <c r="OB50" s="31"/>
      <c r="OC50" s="31"/>
      <c r="OD50" s="31"/>
      <c r="OE50" s="31"/>
      <c r="OF50" s="31"/>
      <c r="OG50" s="31"/>
      <c r="OH50" s="31"/>
      <c r="OI50" s="31"/>
      <c r="OJ50" s="31"/>
      <c r="OK50" s="31"/>
      <c r="OL50" s="31"/>
      <c r="OM50" s="31"/>
      <c r="ON50" s="31"/>
      <c r="OO50" s="31"/>
      <c r="OP50" s="31"/>
      <c r="OQ50" s="31"/>
      <c r="OR50" s="31"/>
      <c r="OS50" s="31"/>
      <c r="OT50" s="31"/>
      <c r="OU50" s="31"/>
      <c r="OV50" s="31"/>
      <c r="OW50" s="31"/>
      <c r="OX50" s="31"/>
      <c r="OY50" s="31"/>
      <c r="OZ50" s="31"/>
      <c r="PA50" s="31"/>
      <c r="PB50" s="31"/>
      <c r="PC50" s="31"/>
      <c r="PD50" s="31"/>
      <c r="PE50" s="31"/>
      <c r="PF50" s="31"/>
      <c r="PG50" s="31"/>
      <c r="PH50" s="31"/>
      <c r="PI50" s="31"/>
      <c r="PJ50" s="31"/>
      <c r="PK50" s="31"/>
      <c r="PL50" s="31"/>
      <c r="PM50" s="31"/>
      <c r="PN50" s="31"/>
      <c r="PO50" s="31"/>
      <c r="PP50" s="31"/>
      <c r="PQ50" s="31"/>
      <c r="PR50" s="31"/>
      <c r="PS50" s="31"/>
      <c r="PT50" s="31"/>
      <c r="PU50" s="31"/>
      <c r="PV50" s="31"/>
      <c r="PW50" s="31"/>
      <c r="PX50" s="31"/>
      <c r="PY50" s="31"/>
      <c r="PZ50" s="31"/>
      <c r="QA50" s="31"/>
      <c r="QB50" s="31"/>
      <c r="QC50" s="31"/>
    </row>
    <row r="51" spans="1:445">
      <c r="A51" s="36" t="s">
        <v>1717</v>
      </c>
      <c r="B51" s="33" t="s">
        <v>27</v>
      </c>
      <c r="C51" s="33">
        <v>85</v>
      </c>
      <c r="D51" s="33" t="s">
        <v>180</v>
      </c>
      <c r="E51" s="33"/>
      <c r="F51" s="33">
        <v>650</v>
      </c>
      <c r="G51" s="33">
        <v>50</v>
      </c>
      <c r="H51" s="43"/>
      <c r="I51" s="33">
        <v>75</v>
      </c>
      <c r="J51" s="33">
        <v>75</v>
      </c>
      <c r="K51" s="33">
        <v>75</v>
      </c>
      <c r="L51" s="33">
        <v>75</v>
      </c>
      <c r="M51" s="33">
        <v>75</v>
      </c>
      <c r="N51" s="33">
        <v>75</v>
      </c>
      <c r="O51" s="33">
        <v>75</v>
      </c>
      <c r="P51" s="33">
        <v>75</v>
      </c>
      <c r="Q51" s="33"/>
      <c r="R51" s="33"/>
      <c r="S51" s="33"/>
      <c r="T51" s="20">
        <f t="shared" si="5"/>
        <v>650</v>
      </c>
      <c r="U51" s="20">
        <f t="shared" si="6"/>
        <v>0</v>
      </c>
      <c r="V51" s="34">
        <f t="shared" si="7"/>
        <v>1</v>
      </c>
      <c r="W51" s="37"/>
      <c r="X51" s="35" t="str">
        <f t="shared" si="8"/>
        <v/>
      </c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1"/>
      <c r="EE51" s="31"/>
      <c r="EF51" s="31"/>
      <c r="EG51" s="31"/>
      <c r="EH51" s="31"/>
      <c r="EI51" s="31"/>
      <c r="EJ51" s="31"/>
      <c r="EK51" s="31"/>
      <c r="EL51" s="31"/>
      <c r="EM51" s="31"/>
      <c r="EN51" s="31"/>
      <c r="EO51" s="31"/>
      <c r="EP51" s="31"/>
      <c r="EQ51" s="31"/>
      <c r="ER51" s="31"/>
      <c r="ES51" s="31"/>
      <c r="ET51" s="31"/>
      <c r="EU51" s="31"/>
      <c r="EV51" s="31"/>
      <c r="EW51" s="31"/>
      <c r="EX51" s="31"/>
      <c r="EY51" s="31"/>
      <c r="EZ51" s="31"/>
      <c r="FA51" s="31"/>
      <c r="FB51" s="31"/>
      <c r="FC51" s="31"/>
      <c r="FD51" s="31"/>
      <c r="FE51" s="31"/>
      <c r="FF51" s="31"/>
      <c r="FG51" s="31"/>
      <c r="FH51" s="31"/>
      <c r="FI51" s="31"/>
      <c r="FJ51" s="31"/>
      <c r="FK51" s="31"/>
      <c r="FL51" s="31"/>
      <c r="FM51" s="31"/>
      <c r="FN51" s="31"/>
      <c r="FO51" s="31"/>
      <c r="FP51" s="31"/>
      <c r="FQ51" s="31"/>
      <c r="FR51" s="31"/>
      <c r="FS51" s="31"/>
      <c r="FT51" s="31"/>
      <c r="FU51" s="31"/>
      <c r="FV51" s="31"/>
      <c r="FW51" s="31"/>
      <c r="FX51" s="31"/>
      <c r="FY51" s="31"/>
      <c r="FZ51" s="31"/>
      <c r="GA51" s="31"/>
      <c r="GB51" s="31"/>
      <c r="GC51" s="31"/>
      <c r="GD51" s="31"/>
      <c r="GE51" s="31"/>
      <c r="GF51" s="31"/>
      <c r="GG51" s="31"/>
      <c r="GH51" s="31"/>
      <c r="GI51" s="31"/>
      <c r="GJ51" s="31"/>
      <c r="GK51" s="31"/>
      <c r="GL51" s="31"/>
      <c r="GM51" s="31"/>
      <c r="GN51" s="31"/>
      <c r="GO51" s="31"/>
      <c r="GP51" s="31"/>
      <c r="GQ51" s="31"/>
      <c r="GR51" s="31"/>
      <c r="GS51" s="31"/>
      <c r="GT51" s="31"/>
      <c r="GU51" s="31"/>
      <c r="GV51" s="31"/>
      <c r="GW51" s="31"/>
      <c r="GX51" s="31"/>
      <c r="GY51" s="31"/>
      <c r="GZ51" s="31"/>
      <c r="HA51" s="31"/>
      <c r="HB51" s="31"/>
      <c r="HC51" s="31"/>
      <c r="HD51" s="31"/>
      <c r="HE51" s="31"/>
      <c r="HF51" s="31"/>
      <c r="HG51" s="31"/>
      <c r="HH51" s="31"/>
      <c r="HI51" s="31"/>
      <c r="HJ51" s="31"/>
      <c r="HK51" s="31"/>
      <c r="HL51" s="31"/>
      <c r="HM51" s="31"/>
      <c r="HN51" s="31"/>
      <c r="HO51" s="31"/>
      <c r="HP51" s="31"/>
      <c r="HQ51" s="31"/>
      <c r="HR51" s="31"/>
      <c r="HS51" s="31"/>
      <c r="HT51" s="31"/>
      <c r="HU51" s="31"/>
      <c r="HV51" s="31"/>
      <c r="HW51" s="31"/>
      <c r="HX51" s="31"/>
      <c r="HY51" s="31"/>
      <c r="HZ51" s="31"/>
      <c r="IA51" s="31"/>
      <c r="IB51" s="31"/>
      <c r="IC51" s="31"/>
      <c r="ID51" s="31"/>
      <c r="IE51" s="31"/>
      <c r="IF51" s="31"/>
      <c r="IG51" s="31"/>
      <c r="IH51" s="31"/>
      <c r="II51" s="31"/>
      <c r="IJ51" s="31"/>
      <c r="IK51" s="31"/>
      <c r="IL51" s="31"/>
      <c r="IM51" s="31"/>
      <c r="IN51" s="31"/>
      <c r="IO51" s="31"/>
      <c r="IP51" s="31"/>
      <c r="IQ51" s="31"/>
      <c r="IR51" s="31"/>
      <c r="IS51" s="31"/>
      <c r="IT51" s="31"/>
      <c r="IU51" s="31"/>
      <c r="IV51" s="31"/>
      <c r="IW51" s="31"/>
      <c r="IX51" s="31"/>
      <c r="IY51" s="31"/>
      <c r="IZ51" s="31"/>
      <c r="JA51" s="31"/>
      <c r="JB51" s="31"/>
      <c r="JC51" s="31"/>
      <c r="JD51" s="31"/>
      <c r="JE51" s="31"/>
      <c r="JF51" s="31"/>
      <c r="JG51" s="31"/>
      <c r="JH51" s="31"/>
      <c r="JI51" s="31"/>
      <c r="JJ51" s="31"/>
      <c r="JK51" s="31"/>
      <c r="JL51" s="31"/>
      <c r="JM51" s="31"/>
      <c r="JN51" s="31"/>
      <c r="JO51" s="31"/>
      <c r="JP51" s="31"/>
      <c r="JQ51" s="31"/>
      <c r="JR51" s="31"/>
      <c r="JS51" s="31"/>
      <c r="JT51" s="31"/>
      <c r="JU51" s="31"/>
      <c r="JV51" s="31"/>
      <c r="JW51" s="31"/>
      <c r="JX51" s="31"/>
      <c r="JY51" s="31"/>
      <c r="JZ51" s="31"/>
      <c r="KA51" s="31"/>
      <c r="KB51" s="31"/>
      <c r="KC51" s="31"/>
      <c r="KD51" s="31"/>
      <c r="KE51" s="31"/>
      <c r="KF51" s="31"/>
      <c r="KG51" s="31"/>
      <c r="KH51" s="31"/>
      <c r="KI51" s="31"/>
      <c r="KJ51" s="31"/>
      <c r="KK51" s="31"/>
      <c r="KL51" s="31"/>
      <c r="KM51" s="31"/>
      <c r="KN51" s="31"/>
      <c r="KO51" s="31"/>
      <c r="KP51" s="31"/>
      <c r="KQ51" s="31"/>
      <c r="KR51" s="31"/>
      <c r="KS51" s="31"/>
      <c r="KT51" s="31"/>
      <c r="KU51" s="31"/>
      <c r="KV51" s="31"/>
      <c r="KW51" s="31"/>
      <c r="KX51" s="31"/>
      <c r="KY51" s="31"/>
      <c r="KZ51" s="31"/>
      <c r="LA51" s="31"/>
      <c r="LB51" s="31"/>
      <c r="LC51" s="31"/>
      <c r="LD51" s="31"/>
      <c r="LE51" s="31"/>
      <c r="LF51" s="31"/>
      <c r="LG51" s="31"/>
      <c r="LH51" s="31"/>
      <c r="LI51" s="31"/>
      <c r="LJ51" s="31"/>
      <c r="LK51" s="31"/>
      <c r="LL51" s="31"/>
      <c r="LM51" s="31"/>
      <c r="LN51" s="31"/>
      <c r="LO51" s="31"/>
      <c r="LP51" s="31"/>
      <c r="LQ51" s="31"/>
      <c r="LR51" s="31"/>
      <c r="LS51" s="31"/>
      <c r="LT51" s="31"/>
      <c r="LU51" s="31"/>
      <c r="LV51" s="31"/>
      <c r="LW51" s="31"/>
      <c r="LX51" s="31"/>
      <c r="LY51" s="31"/>
      <c r="LZ51" s="31"/>
      <c r="MA51" s="31"/>
      <c r="MB51" s="31"/>
      <c r="MC51" s="31"/>
      <c r="MD51" s="31"/>
      <c r="ME51" s="31"/>
      <c r="MF51" s="31"/>
      <c r="MG51" s="31"/>
      <c r="MH51" s="31"/>
      <c r="MI51" s="31"/>
      <c r="MJ51" s="31"/>
      <c r="MK51" s="31"/>
      <c r="ML51" s="31"/>
      <c r="MM51" s="31"/>
      <c r="MN51" s="31"/>
      <c r="MO51" s="31"/>
      <c r="MP51" s="31"/>
      <c r="MQ51" s="31"/>
      <c r="MR51" s="31"/>
      <c r="MS51" s="31"/>
      <c r="MT51" s="31"/>
      <c r="MU51" s="31"/>
      <c r="MV51" s="31"/>
      <c r="MW51" s="31"/>
      <c r="MX51" s="31"/>
      <c r="MY51" s="31"/>
      <c r="MZ51" s="31"/>
      <c r="NA51" s="31"/>
      <c r="NB51" s="31"/>
      <c r="NC51" s="31"/>
      <c r="ND51" s="31"/>
      <c r="NE51" s="31"/>
      <c r="NF51" s="31"/>
      <c r="NG51" s="31"/>
      <c r="NH51" s="31"/>
      <c r="NI51" s="31"/>
      <c r="NJ51" s="31"/>
      <c r="NK51" s="31"/>
      <c r="NL51" s="31"/>
      <c r="NM51" s="31"/>
      <c r="NN51" s="31"/>
      <c r="NO51" s="31"/>
      <c r="NP51" s="31"/>
      <c r="NQ51" s="31"/>
      <c r="NR51" s="31"/>
      <c r="NS51" s="31"/>
      <c r="NT51" s="31"/>
      <c r="NU51" s="31"/>
      <c r="NV51" s="31"/>
      <c r="NW51" s="31"/>
      <c r="NX51" s="31"/>
      <c r="NY51" s="31"/>
      <c r="NZ51" s="31"/>
      <c r="OA51" s="31"/>
      <c r="OB51" s="31"/>
      <c r="OC51" s="31"/>
      <c r="OD51" s="31"/>
      <c r="OE51" s="31"/>
      <c r="OF51" s="31"/>
      <c r="OG51" s="31"/>
      <c r="OH51" s="31"/>
      <c r="OI51" s="31"/>
      <c r="OJ51" s="31"/>
      <c r="OK51" s="31"/>
      <c r="OL51" s="31"/>
      <c r="OM51" s="31"/>
      <c r="ON51" s="31"/>
      <c r="OO51" s="31"/>
      <c r="OP51" s="31"/>
      <c r="OQ51" s="31"/>
      <c r="OR51" s="31"/>
      <c r="OS51" s="31"/>
      <c r="OT51" s="31"/>
      <c r="OU51" s="31"/>
      <c r="OV51" s="31"/>
      <c r="OW51" s="31"/>
      <c r="OX51" s="31"/>
      <c r="OY51" s="31"/>
      <c r="OZ51" s="31"/>
      <c r="PA51" s="31"/>
      <c r="PB51" s="31"/>
      <c r="PC51" s="31"/>
      <c r="PD51" s="31"/>
      <c r="PE51" s="31"/>
      <c r="PF51" s="31"/>
      <c r="PG51" s="31"/>
      <c r="PH51" s="31"/>
      <c r="PI51" s="31"/>
      <c r="PJ51" s="31"/>
      <c r="PK51" s="31"/>
      <c r="PL51" s="31"/>
      <c r="PM51" s="31"/>
      <c r="PN51" s="31"/>
      <c r="PO51" s="31"/>
      <c r="PP51" s="31"/>
      <c r="PQ51" s="31"/>
      <c r="PR51" s="31"/>
      <c r="PS51" s="31"/>
      <c r="PT51" s="31"/>
      <c r="PU51" s="31"/>
      <c r="PV51" s="31"/>
      <c r="PW51" s="31"/>
      <c r="PX51" s="31"/>
      <c r="PY51" s="31"/>
      <c r="PZ51" s="31"/>
      <c r="QA51" s="31"/>
      <c r="QB51" s="31"/>
      <c r="QC51" s="31"/>
    </row>
    <row r="52" spans="1:445">
      <c r="A52" s="36" t="s">
        <v>715</v>
      </c>
      <c r="B52" s="33" t="s">
        <v>45</v>
      </c>
      <c r="C52" s="33">
        <v>85</v>
      </c>
      <c r="D52" s="33" t="s">
        <v>40</v>
      </c>
      <c r="E52" s="33"/>
      <c r="F52" s="33">
        <v>705</v>
      </c>
      <c r="G52" s="33">
        <v>65</v>
      </c>
      <c r="H52" s="33"/>
      <c r="I52" s="33">
        <v>80</v>
      </c>
      <c r="J52" s="33">
        <v>80</v>
      </c>
      <c r="K52" s="33">
        <v>80</v>
      </c>
      <c r="L52" s="33">
        <v>80</v>
      </c>
      <c r="M52" s="33">
        <v>80</v>
      </c>
      <c r="N52" s="33">
        <v>80</v>
      </c>
      <c r="O52" s="33">
        <v>80</v>
      </c>
      <c r="P52" s="33">
        <v>80</v>
      </c>
      <c r="Q52" s="33"/>
      <c r="R52" s="33"/>
      <c r="S52" s="33"/>
      <c r="T52" s="20">
        <f t="shared" si="5"/>
        <v>705</v>
      </c>
      <c r="U52" s="20">
        <f t="shared" si="6"/>
        <v>0</v>
      </c>
      <c r="V52" s="34">
        <f t="shared" si="7"/>
        <v>1</v>
      </c>
      <c r="W52" s="37"/>
      <c r="X52" s="35" t="str">
        <f t="shared" si="8"/>
        <v/>
      </c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  <c r="IS52" s="31"/>
      <c r="IT52" s="31"/>
      <c r="IU52" s="31"/>
      <c r="IV52" s="31"/>
      <c r="IW52" s="31"/>
      <c r="IX52" s="31"/>
      <c r="IY52" s="31"/>
      <c r="IZ52" s="31"/>
      <c r="JA52" s="31"/>
      <c r="JB52" s="31"/>
      <c r="JC52" s="31"/>
      <c r="JD52" s="31"/>
      <c r="JE52" s="31"/>
      <c r="JF52" s="31"/>
      <c r="JG52" s="31"/>
      <c r="JH52" s="31"/>
      <c r="JI52" s="31"/>
      <c r="JJ52" s="31"/>
      <c r="JK52" s="31"/>
      <c r="JL52" s="31"/>
      <c r="JM52" s="31"/>
      <c r="JN52" s="31"/>
      <c r="JO52" s="31"/>
      <c r="JP52" s="31"/>
      <c r="JQ52" s="31"/>
      <c r="JR52" s="31"/>
      <c r="JS52" s="31"/>
      <c r="JT52" s="31"/>
      <c r="JU52" s="31"/>
      <c r="JV52" s="31"/>
      <c r="JW52" s="31"/>
      <c r="JX52" s="31"/>
      <c r="JY52" s="31"/>
      <c r="JZ52" s="31"/>
      <c r="KA52" s="31"/>
      <c r="KB52" s="31"/>
      <c r="KC52" s="31"/>
      <c r="KD52" s="31"/>
      <c r="KE52" s="31"/>
      <c r="KF52" s="31"/>
      <c r="KG52" s="31"/>
      <c r="KH52" s="31"/>
      <c r="KI52" s="31"/>
      <c r="KJ52" s="31"/>
      <c r="KK52" s="31"/>
      <c r="KL52" s="31"/>
      <c r="KM52" s="31"/>
      <c r="KN52" s="31"/>
      <c r="KO52" s="31"/>
      <c r="KP52" s="31"/>
      <c r="KQ52" s="31"/>
      <c r="KR52" s="31"/>
      <c r="KS52" s="31"/>
      <c r="KT52" s="31"/>
      <c r="KU52" s="31"/>
      <c r="KV52" s="31"/>
      <c r="KW52" s="31"/>
      <c r="KX52" s="31"/>
      <c r="KY52" s="31"/>
      <c r="KZ52" s="31"/>
      <c r="LA52" s="31"/>
      <c r="LB52" s="31"/>
      <c r="LC52" s="31"/>
      <c r="LD52" s="31"/>
      <c r="LE52" s="31"/>
      <c r="LF52" s="31"/>
      <c r="LG52" s="31"/>
      <c r="LH52" s="31"/>
      <c r="LI52" s="31"/>
      <c r="LJ52" s="31"/>
      <c r="LK52" s="31"/>
      <c r="LL52" s="31"/>
      <c r="LM52" s="31"/>
      <c r="LN52" s="31"/>
      <c r="LO52" s="31"/>
      <c r="LP52" s="31"/>
      <c r="LQ52" s="31"/>
      <c r="LR52" s="31"/>
      <c r="LS52" s="31"/>
      <c r="LT52" s="31"/>
      <c r="LU52" s="31"/>
      <c r="LV52" s="31"/>
      <c r="LW52" s="31"/>
      <c r="LX52" s="31"/>
      <c r="LY52" s="31"/>
      <c r="LZ52" s="31"/>
      <c r="MA52" s="31"/>
      <c r="MB52" s="31"/>
      <c r="MC52" s="31"/>
      <c r="MD52" s="31"/>
      <c r="ME52" s="31"/>
      <c r="MF52" s="31"/>
      <c r="MG52" s="31"/>
      <c r="MH52" s="31"/>
      <c r="MI52" s="31"/>
      <c r="MJ52" s="31"/>
      <c r="MK52" s="31"/>
      <c r="ML52" s="31"/>
      <c r="MM52" s="31"/>
      <c r="MN52" s="31"/>
      <c r="MO52" s="31"/>
      <c r="MP52" s="31"/>
      <c r="MQ52" s="31"/>
      <c r="MR52" s="31"/>
      <c r="MS52" s="31"/>
      <c r="MT52" s="31"/>
      <c r="MU52" s="31"/>
      <c r="MV52" s="31"/>
      <c r="MW52" s="31"/>
      <c r="MX52" s="31"/>
      <c r="MY52" s="31"/>
      <c r="MZ52" s="31"/>
      <c r="NA52" s="31"/>
      <c r="NB52" s="31"/>
      <c r="NC52" s="31"/>
      <c r="ND52" s="31"/>
      <c r="NE52" s="31"/>
      <c r="NF52" s="31"/>
      <c r="NG52" s="31"/>
      <c r="NH52" s="31"/>
      <c r="NI52" s="31"/>
      <c r="NJ52" s="31"/>
      <c r="NK52" s="31"/>
      <c r="NL52" s="31"/>
      <c r="NM52" s="31"/>
      <c r="NN52" s="31"/>
      <c r="NO52" s="31"/>
      <c r="NP52" s="31"/>
      <c r="NQ52" s="31"/>
      <c r="NR52" s="31"/>
      <c r="NS52" s="31"/>
      <c r="NT52" s="31"/>
      <c r="NU52" s="31"/>
      <c r="NV52" s="31"/>
      <c r="NW52" s="31"/>
      <c r="NX52" s="31"/>
      <c r="NY52" s="31"/>
      <c r="NZ52" s="31"/>
      <c r="OA52" s="31"/>
      <c r="OB52" s="31"/>
      <c r="OC52" s="31"/>
      <c r="OD52" s="31"/>
      <c r="OE52" s="31"/>
      <c r="OF52" s="31"/>
      <c r="OG52" s="31"/>
      <c r="OH52" s="31"/>
      <c r="OI52" s="31"/>
      <c r="OJ52" s="31"/>
      <c r="OK52" s="31"/>
      <c r="OL52" s="31"/>
      <c r="OM52" s="31"/>
      <c r="ON52" s="31"/>
      <c r="OO52" s="31"/>
      <c r="OP52" s="31"/>
      <c r="OQ52" s="31"/>
      <c r="OR52" s="31"/>
      <c r="OS52" s="31"/>
      <c r="OT52" s="31"/>
      <c r="OU52" s="31"/>
      <c r="OV52" s="31"/>
      <c r="OW52" s="31"/>
      <c r="OX52" s="31"/>
      <c r="OY52" s="31"/>
      <c r="OZ52" s="31"/>
      <c r="PA52" s="31"/>
      <c r="PB52" s="31"/>
      <c r="PC52" s="31"/>
      <c r="PD52" s="31"/>
      <c r="PE52" s="31"/>
      <c r="PF52" s="31"/>
      <c r="PG52" s="31"/>
      <c r="PH52" s="31"/>
      <c r="PI52" s="31"/>
      <c r="PJ52" s="31"/>
      <c r="PK52" s="31"/>
      <c r="PL52" s="31"/>
      <c r="PM52" s="31"/>
      <c r="PN52" s="31"/>
      <c r="PO52" s="31"/>
      <c r="PP52" s="31"/>
      <c r="PQ52" s="31"/>
      <c r="PR52" s="31"/>
      <c r="PS52" s="31"/>
      <c r="PT52" s="31"/>
      <c r="PU52" s="31"/>
      <c r="PV52" s="31"/>
      <c r="PW52" s="31"/>
      <c r="PX52" s="31"/>
      <c r="PY52" s="31"/>
      <c r="PZ52" s="31"/>
      <c r="QA52" s="31"/>
      <c r="QB52" s="31"/>
      <c r="QC52" s="31"/>
    </row>
    <row r="53" spans="1:445">
      <c r="A53" s="36" t="s">
        <v>1817</v>
      </c>
      <c r="B53" s="33" t="s">
        <v>27</v>
      </c>
      <c r="C53" s="33">
        <v>108</v>
      </c>
      <c r="D53" s="33" t="s">
        <v>38</v>
      </c>
      <c r="E53" s="33"/>
      <c r="F53" s="33">
        <v>1250</v>
      </c>
      <c r="G53" s="33">
        <v>65</v>
      </c>
      <c r="H53" s="33"/>
      <c r="I53" s="33">
        <v>148</v>
      </c>
      <c r="J53" s="33">
        <v>148</v>
      </c>
      <c r="K53" s="33">
        <v>148</v>
      </c>
      <c r="L53" s="33">
        <v>148</v>
      </c>
      <c r="M53" s="33">
        <v>148</v>
      </c>
      <c r="N53" s="33">
        <v>148</v>
      </c>
      <c r="O53" s="33">
        <v>148</v>
      </c>
      <c r="P53" s="33"/>
      <c r="Q53" s="33"/>
      <c r="R53" s="33"/>
      <c r="S53" s="33"/>
      <c r="T53" s="20">
        <f t="shared" si="5"/>
        <v>1101</v>
      </c>
      <c r="U53" s="20">
        <f t="shared" si="6"/>
        <v>0</v>
      </c>
      <c r="V53" s="34">
        <f t="shared" si="7"/>
        <v>1</v>
      </c>
      <c r="W53" s="37" t="s">
        <v>27</v>
      </c>
      <c r="X53" s="35">
        <f t="shared" si="8"/>
        <v>149</v>
      </c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1"/>
      <c r="EE53" s="31"/>
      <c r="EF53" s="31"/>
      <c r="EG53" s="31"/>
      <c r="EH53" s="31"/>
      <c r="EI53" s="31"/>
      <c r="EJ53" s="31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  <c r="GK53" s="31"/>
      <c r="GL53" s="31"/>
      <c r="GM53" s="31"/>
      <c r="GN53" s="31"/>
      <c r="GO53" s="31"/>
      <c r="GP53" s="31"/>
      <c r="GQ53" s="31"/>
      <c r="GR53" s="31"/>
      <c r="GS53" s="31"/>
      <c r="GT53" s="31"/>
      <c r="GU53" s="31"/>
      <c r="GV53" s="31"/>
      <c r="GW53" s="31"/>
      <c r="GX53" s="31"/>
      <c r="GY53" s="31"/>
      <c r="GZ53" s="31"/>
      <c r="HA53" s="31"/>
      <c r="HB53" s="31"/>
      <c r="HC53" s="31"/>
      <c r="HD53" s="31"/>
      <c r="HE53" s="31"/>
      <c r="HF53" s="31"/>
      <c r="HG53" s="31"/>
      <c r="HH53" s="31"/>
      <c r="HI53" s="31"/>
      <c r="HJ53" s="31"/>
      <c r="HK53" s="31"/>
      <c r="HL53" s="31"/>
      <c r="HM53" s="31"/>
      <c r="HN53" s="31"/>
      <c r="HO53" s="31"/>
      <c r="HP53" s="31"/>
      <c r="HQ53" s="31"/>
      <c r="HR53" s="31"/>
      <c r="HS53" s="31"/>
      <c r="HT53" s="31"/>
      <c r="HU53" s="31"/>
      <c r="HV53" s="31"/>
      <c r="HW53" s="31"/>
      <c r="HX53" s="31"/>
      <c r="HY53" s="31"/>
      <c r="HZ53" s="31"/>
      <c r="IA53" s="31"/>
      <c r="IB53" s="31"/>
      <c r="IC53" s="31"/>
      <c r="ID53" s="31"/>
      <c r="IE53" s="31"/>
      <c r="IF53" s="31"/>
      <c r="IG53" s="31"/>
      <c r="IH53" s="31"/>
      <c r="II53" s="31"/>
      <c r="IJ53" s="31"/>
      <c r="IK53" s="31"/>
      <c r="IL53" s="31"/>
      <c r="IM53" s="31"/>
      <c r="IN53" s="31"/>
      <c r="IO53" s="31"/>
      <c r="IP53" s="31"/>
      <c r="IQ53" s="31"/>
      <c r="IR53" s="31"/>
      <c r="IS53" s="31"/>
      <c r="IT53" s="31"/>
      <c r="IU53" s="31"/>
      <c r="IV53" s="31"/>
      <c r="IW53" s="31"/>
      <c r="IX53" s="31"/>
      <c r="IY53" s="31"/>
      <c r="IZ53" s="31"/>
      <c r="JA53" s="31"/>
      <c r="JB53" s="31"/>
      <c r="JC53" s="31"/>
      <c r="JD53" s="31"/>
      <c r="JE53" s="31"/>
      <c r="JF53" s="31"/>
      <c r="JG53" s="31"/>
      <c r="JH53" s="31"/>
      <c r="JI53" s="31"/>
      <c r="JJ53" s="31"/>
      <c r="JK53" s="31"/>
      <c r="JL53" s="31"/>
      <c r="JM53" s="31"/>
      <c r="JN53" s="31"/>
      <c r="JO53" s="31"/>
      <c r="JP53" s="31"/>
      <c r="JQ53" s="31"/>
      <c r="JR53" s="31"/>
      <c r="JS53" s="31"/>
      <c r="JT53" s="31"/>
      <c r="JU53" s="31"/>
      <c r="JV53" s="31"/>
      <c r="JW53" s="31"/>
      <c r="JX53" s="31"/>
      <c r="JY53" s="31"/>
      <c r="JZ53" s="31"/>
      <c r="KA53" s="31"/>
      <c r="KB53" s="31"/>
      <c r="KC53" s="31"/>
      <c r="KD53" s="31"/>
      <c r="KE53" s="31"/>
      <c r="KF53" s="31"/>
      <c r="KG53" s="31"/>
      <c r="KH53" s="31"/>
      <c r="KI53" s="31"/>
      <c r="KJ53" s="31"/>
      <c r="KK53" s="31"/>
      <c r="KL53" s="31"/>
      <c r="KM53" s="31"/>
      <c r="KN53" s="31"/>
      <c r="KO53" s="31"/>
      <c r="KP53" s="31"/>
      <c r="KQ53" s="31"/>
      <c r="KR53" s="31"/>
      <c r="KS53" s="31"/>
      <c r="KT53" s="31"/>
      <c r="KU53" s="31"/>
      <c r="KV53" s="31"/>
      <c r="KW53" s="31"/>
      <c r="KX53" s="31"/>
      <c r="KY53" s="31"/>
      <c r="KZ53" s="31"/>
      <c r="LA53" s="31"/>
      <c r="LB53" s="31"/>
      <c r="LC53" s="31"/>
      <c r="LD53" s="31"/>
      <c r="LE53" s="31"/>
      <c r="LF53" s="31"/>
      <c r="LG53" s="31"/>
      <c r="LH53" s="31"/>
      <c r="LI53" s="31"/>
      <c r="LJ53" s="31"/>
      <c r="LK53" s="31"/>
      <c r="LL53" s="31"/>
      <c r="LM53" s="31"/>
      <c r="LN53" s="31"/>
      <c r="LO53" s="31"/>
      <c r="LP53" s="31"/>
      <c r="LQ53" s="31"/>
      <c r="LR53" s="31"/>
      <c r="LS53" s="31"/>
      <c r="LT53" s="31"/>
      <c r="LU53" s="31"/>
      <c r="LV53" s="31"/>
      <c r="LW53" s="31"/>
      <c r="LX53" s="31"/>
      <c r="LY53" s="31"/>
      <c r="LZ53" s="31"/>
      <c r="MA53" s="31"/>
      <c r="MB53" s="31"/>
      <c r="MC53" s="31"/>
      <c r="MD53" s="31"/>
      <c r="ME53" s="31"/>
      <c r="MF53" s="31"/>
      <c r="MG53" s="31"/>
      <c r="MH53" s="31"/>
      <c r="MI53" s="31"/>
      <c r="MJ53" s="31"/>
      <c r="MK53" s="31"/>
      <c r="ML53" s="31"/>
      <c r="MM53" s="31"/>
      <c r="MN53" s="31"/>
      <c r="MO53" s="31"/>
      <c r="MP53" s="31"/>
      <c r="MQ53" s="31"/>
      <c r="MR53" s="31"/>
      <c r="MS53" s="31"/>
      <c r="MT53" s="31"/>
      <c r="MU53" s="31"/>
      <c r="MV53" s="31"/>
      <c r="MW53" s="31"/>
      <c r="MX53" s="31"/>
      <c r="MY53" s="31"/>
      <c r="MZ53" s="31"/>
      <c r="NA53" s="31"/>
      <c r="NB53" s="31"/>
      <c r="NC53" s="31"/>
      <c r="ND53" s="31"/>
      <c r="NE53" s="31"/>
      <c r="NF53" s="31"/>
      <c r="NG53" s="31"/>
      <c r="NH53" s="31"/>
      <c r="NI53" s="31"/>
      <c r="NJ53" s="31"/>
      <c r="NK53" s="31"/>
      <c r="NL53" s="31"/>
      <c r="NM53" s="31"/>
      <c r="NN53" s="31"/>
      <c r="NO53" s="31"/>
      <c r="NP53" s="31"/>
      <c r="NQ53" s="31"/>
      <c r="NR53" s="31"/>
      <c r="NS53" s="31"/>
      <c r="NT53" s="31"/>
      <c r="NU53" s="31"/>
      <c r="NV53" s="31"/>
      <c r="NW53" s="31"/>
      <c r="NX53" s="31"/>
      <c r="NY53" s="31"/>
      <c r="NZ53" s="31"/>
      <c r="OA53" s="31"/>
      <c r="OB53" s="31"/>
      <c r="OC53" s="31"/>
      <c r="OD53" s="31"/>
      <c r="OE53" s="31"/>
      <c r="OF53" s="31"/>
      <c r="OG53" s="31"/>
      <c r="OH53" s="31"/>
      <c r="OI53" s="31"/>
      <c r="OJ53" s="31"/>
      <c r="OK53" s="31"/>
      <c r="OL53" s="31"/>
      <c r="OM53" s="31"/>
      <c r="ON53" s="31"/>
      <c r="OO53" s="31"/>
      <c r="OP53" s="31"/>
      <c r="OQ53" s="31"/>
      <c r="OR53" s="31"/>
      <c r="OS53" s="31"/>
      <c r="OT53" s="31"/>
      <c r="OU53" s="31"/>
      <c r="OV53" s="31"/>
      <c r="OW53" s="31"/>
      <c r="OX53" s="31"/>
      <c r="OY53" s="31"/>
      <c r="OZ53" s="31"/>
      <c r="PA53" s="31"/>
      <c r="PB53" s="31"/>
      <c r="PC53" s="31"/>
      <c r="PD53" s="31"/>
      <c r="PE53" s="31"/>
      <c r="PF53" s="31"/>
      <c r="PG53" s="31"/>
      <c r="PH53" s="31"/>
      <c r="PI53" s="31"/>
      <c r="PJ53" s="31"/>
      <c r="PK53" s="31"/>
      <c r="PL53" s="31"/>
      <c r="PM53" s="31"/>
      <c r="PN53" s="31"/>
      <c r="PO53" s="31"/>
      <c r="PP53" s="31"/>
      <c r="PQ53" s="31"/>
      <c r="PR53" s="31"/>
      <c r="PS53" s="31"/>
      <c r="PT53" s="31"/>
      <c r="PU53" s="31"/>
      <c r="PV53" s="31"/>
      <c r="PW53" s="31"/>
      <c r="PX53" s="31"/>
      <c r="PY53" s="31"/>
      <c r="PZ53" s="31"/>
      <c r="QA53" s="31"/>
      <c r="QB53" s="31"/>
      <c r="QC53" s="31"/>
    </row>
    <row r="54" spans="1:445">
      <c r="A54" s="36" t="s">
        <v>127</v>
      </c>
      <c r="B54" s="33"/>
      <c r="C54" s="33"/>
      <c r="D54" s="33" t="s">
        <v>38</v>
      </c>
      <c r="E54" s="33"/>
      <c r="F54" s="33">
        <v>1225</v>
      </c>
      <c r="G54" s="33"/>
      <c r="H54" s="37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20">
        <f t="shared" si="5"/>
        <v>0</v>
      </c>
      <c r="U54" s="20">
        <f t="shared" si="6"/>
        <v>0</v>
      </c>
      <c r="V54" s="34">
        <f t="shared" si="7"/>
        <v>1</v>
      </c>
      <c r="W54" s="38" t="s">
        <v>45</v>
      </c>
      <c r="X54" s="35">
        <f t="shared" si="8"/>
        <v>1225</v>
      </c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  <c r="EQ54" s="31"/>
      <c r="ER54" s="31"/>
      <c r="ES54" s="31"/>
      <c r="ET54" s="31"/>
      <c r="EU54" s="31"/>
      <c r="EV54" s="31"/>
      <c r="EW54" s="31"/>
      <c r="EX54" s="31"/>
      <c r="EY54" s="31"/>
      <c r="EZ54" s="31"/>
      <c r="FA54" s="31"/>
      <c r="FB54" s="31"/>
      <c r="FC54" s="31"/>
      <c r="FD54" s="31"/>
      <c r="FE54" s="31"/>
      <c r="FF54" s="31"/>
      <c r="FG54" s="31"/>
      <c r="FH54" s="31"/>
      <c r="FI54" s="31"/>
      <c r="FJ54" s="31"/>
      <c r="FK54" s="31"/>
      <c r="FL54" s="31"/>
      <c r="FM54" s="31"/>
      <c r="FN54" s="31"/>
      <c r="FO54" s="31"/>
      <c r="FP54" s="31"/>
      <c r="FQ54" s="31"/>
      <c r="FR54" s="31"/>
      <c r="FS54" s="31"/>
      <c r="FT54" s="31"/>
      <c r="FU54" s="31"/>
      <c r="FV54" s="31"/>
      <c r="FW54" s="31"/>
      <c r="FX54" s="31"/>
      <c r="FY54" s="31"/>
      <c r="FZ54" s="31"/>
      <c r="GA54" s="31"/>
      <c r="GB54" s="31"/>
      <c r="GC54" s="31"/>
      <c r="GD54" s="31"/>
      <c r="GE54" s="31"/>
      <c r="GF54" s="31"/>
      <c r="GG54" s="31"/>
      <c r="GH54" s="31"/>
      <c r="GI54" s="31"/>
      <c r="GJ54" s="31"/>
      <c r="GK54" s="31"/>
      <c r="GL54" s="31"/>
      <c r="GM54" s="31"/>
      <c r="GN54" s="31"/>
      <c r="GO54" s="31"/>
      <c r="GP54" s="31"/>
      <c r="GQ54" s="31"/>
      <c r="GR54" s="31"/>
      <c r="GS54" s="31"/>
      <c r="GT54" s="31"/>
      <c r="GU54" s="31"/>
      <c r="GV54" s="31"/>
      <c r="GW54" s="31"/>
      <c r="GX54" s="31"/>
      <c r="GY54" s="31"/>
      <c r="GZ54" s="31"/>
      <c r="HA54" s="31"/>
      <c r="HB54" s="31"/>
      <c r="HC54" s="31"/>
      <c r="HD54" s="31"/>
      <c r="HE54" s="31"/>
      <c r="HF54" s="31"/>
      <c r="HG54" s="31"/>
      <c r="HH54" s="31"/>
      <c r="HI54" s="31"/>
      <c r="HJ54" s="31"/>
      <c r="HK54" s="31"/>
      <c r="HL54" s="31"/>
      <c r="HM54" s="31"/>
      <c r="HN54" s="31"/>
      <c r="HO54" s="31"/>
      <c r="HP54" s="31"/>
      <c r="HQ54" s="31"/>
      <c r="HR54" s="31"/>
      <c r="HS54" s="31"/>
      <c r="HT54" s="31"/>
      <c r="HU54" s="31"/>
      <c r="HV54" s="31"/>
      <c r="HW54" s="31"/>
      <c r="HX54" s="31"/>
      <c r="HY54" s="31"/>
      <c r="HZ54" s="31"/>
      <c r="IA54" s="31"/>
      <c r="IB54" s="31"/>
      <c r="IC54" s="31"/>
      <c r="ID54" s="31"/>
      <c r="IE54" s="31"/>
      <c r="IF54" s="31"/>
      <c r="IG54" s="31"/>
      <c r="IH54" s="31"/>
      <c r="II54" s="31"/>
      <c r="IJ54" s="31"/>
      <c r="IK54" s="31"/>
      <c r="IL54" s="31"/>
      <c r="IM54" s="31"/>
      <c r="IN54" s="31"/>
      <c r="IO54" s="31"/>
      <c r="IP54" s="31"/>
      <c r="IQ54" s="31"/>
      <c r="IR54" s="31"/>
      <c r="IS54" s="31"/>
      <c r="IT54" s="31"/>
      <c r="IU54" s="31"/>
      <c r="IV54" s="31"/>
      <c r="IW54" s="31"/>
      <c r="IX54" s="31"/>
      <c r="IY54" s="31"/>
      <c r="IZ54" s="31"/>
      <c r="JA54" s="31"/>
      <c r="JB54" s="31"/>
      <c r="JC54" s="31"/>
      <c r="JD54" s="31"/>
      <c r="JE54" s="31"/>
      <c r="JF54" s="31"/>
      <c r="JG54" s="31"/>
      <c r="JH54" s="31"/>
      <c r="JI54" s="31"/>
      <c r="JJ54" s="31"/>
      <c r="JK54" s="31"/>
      <c r="JL54" s="31"/>
      <c r="JM54" s="31"/>
      <c r="JN54" s="31"/>
      <c r="JO54" s="31"/>
      <c r="JP54" s="31"/>
      <c r="JQ54" s="31"/>
      <c r="JR54" s="31"/>
      <c r="JS54" s="31"/>
      <c r="JT54" s="31"/>
      <c r="JU54" s="31"/>
      <c r="JV54" s="31"/>
      <c r="JW54" s="31"/>
      <c r="JX54" s="31"/>
      <c r="JY54" s="31"/>
      <c r="JZ54" s="31"/>
      <c r="KA54" s="31"/>
      <c r="KB54" s="31"/>
      <c r="KC54" s="31"/>
      <c r="KD54" s="31"/>
      <c r="KE54" s="31"/>
      <c r="KF54" s="31"/>
      <c r="KG54" s="31"/>
      <c r="KH54" s="31"/>
      <c r="KI54" s="31"/>
      <c r="KJ54" s="31"/>
      <c r="KK54" s="31"/>
      <c r="KL54" s="31"/>
      <c r="KM54" s="31"/>
      <c r="KN54" s="31"/>
      <c r="KO54" s="31"/>
      <c r="KP54" s="31"/>
      <c r="KQ54" s="31"/>
      <c r="KR54" s="31"/>
      <c r="KS54" s="31"/>
      <c r="KT54" s="31"/>
      <c r="KU54" s="31"/>
      <c r="KV54" s="31"/>
      <c r="KW54" s="31"/>
      <c r="KX54" s="31"/>
      <c r="KY54" s="31"/>
      <c r="KZ54" s="31"/>
      <c r="LA54" s="31"/>
      <c r="LB54" s="31"/>
      <c r="LC54" s="31"/>
      <c r="LD54" s="31"/>
      <c r="LE54" s="31"/>
      <c r="LF54" s="31"/>
      <c r="LG54" s="31"/>
      <c r="LH54" s="31"/>
      <c r="LI54" s="31"/>
      <c r="LJ54" s="31"/>
      <c r="LK54" s="31"/>
      <c r="LL54" s="31"/>
      <c r="LM54" s="31"/>
      <c r="LN54" s="31"/>
      <c r="LO54" s="31"/>
      <c r="LP54" s="31"/>
      <c r="LQ54" s="31"/>
      <c r="LR54" s="31"/>
      <c r="LS54" s="31"/>
      <c r="LT54" s="31"/>
      <c r="LU54" s="31"/>
      <c r="LV54" s="31"/>
      <c r="LW54" s="31"/>
      <c r="LX54" s="31"/>
      <c r="LY54" s="31"/>
      <c r="LZ54" s="31"/>
      <c r="MA54" s="31"/>
      <c r="MB54" s="31"/>
      <c r="MC54" s="31"/>
      <c r="MD54" s="31"/>
      <c r="ME54" s="31"/>
      <c r="MF54" s="31"/>
      <c r="MG54" s="31"/>
      <c r="MH54" s="31"/>
      <c r="MI54" s="31"/>
      <c r="MJ54" s="31"/>
      <c r="MK54" s="31"/>
      <c r="ML54" s="31"/>
      <c r="MM54" s="31"/>
      <c r="MN54" s="31"/>
      <c r="MO54" s="31"/>
      <c r="MP54" s="31"/>
      <c r="MQ54" s="31"/>
      <c r="MR54" s="31"/>
      <c r="MS54" s="31"/>
      <c r="MT54" s="31"/>
      <c r="MU54" s="31"/>
      <c r="MV54" s="31"/>
      <c r="MW54" s="31"/>
      <c r="MX54" s="31"/>
      <c r="MY54" s="31"/>
      <c r="MZ54" s="31"/>
      <c r="NA54" s="31"/>
      <c r="NB54" s="31"/>
      <c r="NC54" s="31"/>
      <c r="ND54" s="31"/>
      <c r="NE54" s="31"/>
      <c r="NF54" s="31"/>
      <c r="NG54" s="31"/>
      <c r="NH54" s="31"/>
      <c r="NI54" s="31"/>
      <c r="NJ54" s="31"/>
      <c r="NK54" s="31"/>
      <c r="NL54" s="31"/>
      <c r="NM54" s="31"/>
      <c r="NN54" s="31"/>
      <c r="NO54" s="31"/>
      <c r="NP54" s="31"/>
      <c r="NQ54" s="31"/>
      <c r="NR54" s="31"/>
      <c r="NS54" s="31"/>
      <c r="NT54" s="31"/>
      <c r="NU54" s="31"/>
      <c r="NV54" s="31"/>
      <c r="NW54" s="31"/>
      <c r="NX54" s="31"/>
      <c r="NY54" s="31"/>
      <c r="NZ54" s="31"/>
      <c r="OA54" s="31"/>
      <c r="OB54" s="31"/>
      <c r="OC54" s="31"/>
      <c r="OD54" s="31"/>
      <c r="OE54" s="31"/>
      <c r="OF54" s="31"/>
      <c r="OG54" s="31"/>
      <c r="OH54" s="31"/>
      <c r="OI54" s="31"/>
      <c r="OJ54" s="31"/>
      <c r="OK54" s="31"/>
      <c r="OL54" s="31"/>
      <c r="OM54" s="31"/>
      <c r="ON54" s="31"/>
      <c r="OO54" s="31"/>
      <c r="OP54" s="31"/>
      <c r="OQ54" s="31"/>
      <c r="OR54" s="31"/>
      <c r="OS54" s="31"/>
      <c r="OT54" s="31"/>
      <c r="OU54" s="31"/>
      <c r="OV54" s="31"/>
      <c r="OW54" s="31"/>
      <c r="OX54" s="31"/>
      <c r="OY54" s="31"/>
      <c r="OZ54" s="31"/>
      <c r="PA54" s="31"/>
      <c r="PB54" s="31"/>
      <c r="PC54" s="31"/>
      <c r="PD54" s="31"/>
      <c r="PE54" s="31"/>
      <c r="PF54" s="31"/>
      <c r="PG54" s="31"/>
      <c r="PH54" s="31"/>
      <c r="PI54" s="31"/>
      <c r="PJ54" s="31"/>
      <c r="PK54" s="31"/>
      <c r="PL54" s="31"/>
      <c r="PM54" s="31"/>
      <c r="PN54" s="31"/>
      <c r="PO54" s="31"/>
      <c r="PP54" s="31"/>
      <c r="PQ54" s="31"/>
      <c r="PR54" s="31"/>
      <c r="PS54" s="31"/>
      <c r="PT54" s="31"/>
      <c r="PU54" s="31"/>
      <c r="PV54" s="31"/>
      <c r="PW54" s="31"/>
      <c r="PX54" s="31"/>
      <c r="PY54" s="31"/>
      <c r="PZ54" s="31"/>
      <c r="QA54" s="31"/>
      <c r="QB54" s="31"/>
      <c r="QC54" s="31"/>
    </row>
    <row r="55" spans="1:445">
      <c r="A55" s="36" t="s">
        <v>1767</v>
      </c>
      <c r="B55" s="33" t="s">
        <v>27</v>
      </c>
      <c r="C55" s="33">
        <v>80</v>
      </c>
      <c r="D55" s="33" t="s">
        <v>31</v>
      </c>
      <c r="E55" s="33">
        <v>90</v>
      </c>
      <c r="F55" s="33">
        <v>425</v>
      </c>
      <c r="G55" s="33">
        <v>65</v>
      </c>
      <c r="H55" s="33"/>
      <c r="I55" s="33">
        <v>45</v>
      </c>
      <c r="J55" s="33">
        <v>45</v>
      </c>
      <c r="K55" s="33">
        <v>60</v>
      </c>
      <c r="L55" s="33">
        <v>60</v>
      </c>
      <c r="M55" s="33">
        <v>60</v>
      </c>
      <c r="N55" s="33">
        <v>60</v>
      </c>
      <c r="O55" s="33">
        <v>60</v>
      </c>
      <c r="P55" s="33">
        <v>60</v>
      </c>
      <c r="Q55" s="33"/>
      <c r="R55" s="33"/>
      <c r="S55" s="33"/>
      <c r="T55" s="20">
        <f t="shared" si="5"/>
        <v>515</v>
      </c>
      <c r="U55" s="20">
        <f t="shared" si="6"/>
        <v>0</v>
      </c>
      <c r="V55" s="34">
        <f t="shared" si="7"/>
        <v>1</v>
      </c>
      <c r="W55" s="37"/>
      <c r="X55" s="35" t="str">
        <f t="shared" si="8"/>
        <v/>
      </c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  <c r="EQ55" s="31"/>
      <c r="ER55" s="31"/>
      <c r="ES55" s="31"/>
      <c r="ET55" s="31"/>
      <c r="EU55" s="31"/>
      <c r="EV55" s="31"/>
      <c r="EW55" s="31"/>
      <c r="EX55" s="31"/>
      <c r="EY55" s="31"/>
      <c r="EZ55" s="31"/>
      <c r="FA55" s="31"/>
      <c r="FB55" s="31"/>
      <c r="FC55" s="31"/>
      <c r="FD55" s="31"/>
      <c r="FE55" s="31"/>
      <c r="FF55" s="31"/>
      <c r="FG55" s="31"/>
      <c r="FH55" s="31"/>
      <c r="FI55" s="31"/>
      <c r="FJ55" s="31"/>
      <c r="FK55" s="31"/>
      <c r="FL55" s="31"/>
      <c r="FM55" s="31"/>
      <c r="FN55" s="31"/>
      <c r="FO55" s="31"/>
      <c r="FP55" s="31"/>
      <c r="FQ55" s="31"/>
      <c r="FR55" s="31"/>
      <c r="FS55" s="31"/>
      <c r="FT55" s="31"/>
      <c r="FU55" s="31"/>
      <c r="FV55" s="31"/>
      <c r="FW55" s="31"/>
      <c r="FX55" s="31"/>
      <c r="FY55" s="31"/>
      <c r="FZ55" s="31"/>
      <c r="GA55" s="31"/>
      <c r="GB55" s="31"/>
      <c r="GC55" s="31"/>
      <c r="GD55" s="31"/>
      <c r="GE55" s="31"/>
      <c r="GF55" s="31"/>
      <c r="GG55" s="31"/>
      <c r="GH55" s="31"/>
      <c r="GI55" s="31"/>
      <c r="GJ55" s="31"/>
      <c r="GK55" s="31"/>
      <c r="GL55" s="31"/>
      <c r="GM55" s="31"/>
      <c r="GN55" s="31"/>
      <c r="GO55" s="31"/>
      <c r="GP55" s="31"/>
      <c r="GQ55" s="31"/>
      <c r="GR55" s="31"/>
      <c r="GS55" s="31"/>
      <c r="GT55" s="31"/>
      <c r="GU55" s="31"/>
      <c r="GV55" s="31"/>
      <c r="GW55" s="31"/>
      <c r="GX55" s="31"/>
      <c r="GY55" s="31"/>
      <c r="GZ55" s="31"/>
      <c r="HA55" s="31"/>
      <c r="HB55" s="31"/>
      <c r="HC55" s="31"/>
      <c r="HD55" s="31"/>
      <c r="HE55" s="31"/>
      <c r="HF55" s="31"/>
      <c r="HG55" s="31"/>
      <c r="HH55" s="31"/>
      <c r="HI55" s="31"/>
      <c r="HJ55" s="31"/>
      <c r="HK55" s="31"/>
      <c r="HL55" s="31"/>
      <c r="HM55" s="31"/>
      <c r="HN55" s="31"/>
      <c r="HO55" s="31"/>
      <c r="HP55" s="31"/>
      <c r="HQ55" s="31"/>
      <c r="HR55" s="31"/>
      <c r="HS55" s="31"/>
      <c r="HT55" s="31"/>
      <c r="HU55" s="31"/>
      <c r="HV55" s="31"/>
      <c r="HW55" s="31"/>
      <c r="HX55" s="31"/>
      <c r="HY55" s="31"/>
      <c r="HZ55" s="31"/>
      <c r="IA55" s="31"/>
      <c r="IB55" s="31"/>
      <c r="IC55" s="31"/>
      <c r="ID55" s="31"/>
      <c r="IE55" s="31"/>
      <c r="IF55" s="31"/>
      <c r="IG55" s="31"/>
      <c r="IH55" s="31"/>
      <c r="II55" s="31"/>
      <c r="IJ55" s="31"/>
      <c r="IK55" s="31"/>
      <c r="IL55" s="31"/>
      <c r="IM55" s="31"/>
      <c r="IN55" s="31"/>
      <c r="IO55" s="31"/>
      <c r="IP55" s="31"/>
      <c r="IQ55" s="31"/>
      <c r="IR55" s="31"/>
      <c r="IS55" s="31"/>
      <c r="IT55" s="31"/>
      <c r="IU55" s="31"/>
      <c r="IV55" s="31"/>
      <c r="IW55" s="31"/>
      <c r="IX55" s="31"/>
      <c r="IY55" s="31"/>
      <c r="IZ55" s="31"/>
      <c r="JA55" s="31"/>
      <c r="JB55" s="31"/>
      <c r="JC55" s="31"/>
      <c r="JD55" s="31"/>
      <c r="JE55" s="31"/>
      <c r="JF55" s="31"/>
      <c r="JG55" s="31"/>
      <c r="JH55" s="31"/>
      <c r="JI55" s="31"/>
      <c r="JJ55" s="31"/>
      <c r="JK55" s="31"/>
      <c r="JL55" s="31"/>
      <c r="JM55" s="31"/>
      <c r="JN55" s="31"/>
      <c r="JO55" s="31"/>
      <c r="JP55" s="31"/>
      <c r="JQ55" s="31"/>
      <c r="JR55" s="31"/>
      <c r="JS55" s="31"/>
      <c r="JT55" s="31"/>
      <c r="JU55" s="31"/>
      <c r="JV55" s="31"/>
      <c r="JW55" s="31"/>
      <c r="JX55" s="31"/>
      <c r="JY55" s="31"/>
      <c r="JZ55" s="31"/>
      <c r="KA55" s="31"/>
      <c r="KB55" s="31"/>
      <c r="KC55" s="31"/>
      <c r="KD55" s="31"/>
      <c r="KE55" s="31"/>
      <c r="KF55" s="31"/>
      <c r="KG55" s="31"/>
      <c r="KH55" s="31"/>
      <c r="KI55" s="31"/>
      <c r="KJ55" s="31"/>
      <c r="KK55" s="31"/>
      <c r="KL55" s="31"/>
      <c r="KM55" s="31"/>
      <c r="KN55" s="31"/>
      <c r="KO55" s="31"/>
      <c r="KP55" s="31"/>
      <c r="KQ55" s="31"/>
      <c r="KR55" s="31"/>
      <c r="KS55" s="31"/>
      <c r="KT55" s="31"/>
      <c r="KU55" s="31"/>
      <c r="KV55" s="31"/>
      <c r="KW55" s="31"/>
      <c r="KX55" s="31"/>
      <c r="KY55" s="31"/>
      <c r="KZ55" s="31"/>
      <c r="LA55" s="31"/>
      <c r="LB55" s="31"/>
      <c r="LC55" s="31"/>
      <c r="LD55" s="31"/>
      <c r="LE55" s="31"/>
      <c r="LF55" s="31"/>
      <c r="LG55" s="31"/>
      <c r="LH55" s="31"/>
      <c r="LI55" s="31"/>
      <c r="LJ55" s="31"/>
      <c r="LK55" s="31"/>
      <c r="LL55" s="31"/>
      <c r="LM55" s="31"/>
      <c r="LN55" s="31"/>
      <c r="LO55" s="31"/>
      <c r="LP55" s="31"/>
      <c r="LQ55" s="31"/>
      <c r="LR55" s="31"/>
      <c r="LS55" s="31"/>
      <c r="LT55" s="31"/>
      <c r="LU55" s="31"/>
      <c r="LV55" s="31"/>
      <c r="LW55" s="31"/>
      <c r="LX55" s="31"/>
      <c r="LY55" s="31"/>
      <c r="LZ55" s="31"/>
      <c r="MA55" s="31"/>
      <c r="MB55" s="31"/>
      <c r="MC55" s="31"/>
      <c r="MD55" s="31"/>
      <c r="ME55" s="31"/>
      <c r="MF55" s="31"/>
      <c r="MG55" s="31"/>
      <c r="MH55" s="31"/>
      <c r="MI55" s="31"/>
      <c r="MJ55" s="31"/>
      <c r="MK55" s="31"/>
      <c r="ML55" s="31"/>
      <c r="MM55" s="31"/>
      <c r="MN55" s="31"/>
      <c r="MO55" s="31"/>
      <c r="MP55" s="31"/>
      <c r="MQ55" s="31"/>
      <c r="MR55" s="31"/>
      <c r="MS55" s="31"/>
      <c r="MT55" s="31"/>
      <c r="MU55" s="31"/>
      <c r="MV55" s="31"/>
      <c r="MW55" s="31"/>
      <c r="MX55" s="31"/>
      <c r="MY55" s="31"/>
      <c r="MZ55" s="31"/>
      <c r="NA55" s="31"/>
      <c r="NB55" s="31"/>
      <c r="NC55" s="31"/>
      <c r="ND55" s="31"/>
      <c r="NE55" s="31"/>
      <c r="NF55" s="31"/>
      <c r="NG55" s="31"/>
      <c r="NH55" s="31"/>
      <c r="NI55" s="31"/>
      <c r="NJ55" s="31"/>
      <c r="NK55" s="31"/>
      <c r="NL55" s="31"/>
      <c r="NM55" s="31"/>
      <c r="NN55" s="31"/>
      <c r="NO55" s="31"/>
      <c r="NP55" s="31"/>
      <c r="NQ55" s="31"/>
      <c r="NR55" s="31"/>
      <c r="NS55" s="31"/>
      <c r="NT55" s="31"/>
      <c r="NU55" s="31"/>
      <c r="NV55" s="31"/>
      <c r="NW55" s="31"/>
      <c r="NX55" s="31"/>
      <c r="NY55" s="31"/>
      <c r="NZ55" s="31"/>
      <c r="OA55" s="31"/>
      <c r="OB55" s="31"/>
      <c r="OC55" s="31"/>
      <c r="OD55" s="31"/>
      <c r="OE55" s="31"/>
      <c r="OF55" s="31"/>
      <c r="OG55" s="31"/>
      <c r="OH55" s="31"/>
      <c r="OI55" s="31"/>
      <c r="OJ55" s="31"/>
      <c r="OK55" s="31"/>
      <c r="OL55" s="31"/>
      <c r="OM55" s="31"/>
      <c r="ON55" s="31"/>
      <c r="OO55" s="31"/>
      <c r="OP55" s="31"/>
      <c r="OQ55" s="31"/>
      <c r="OR55" s="31"/>
      <c r="OS55" s="31"/>
      <c r="OT55" s="31"/>
      <c r="OU55" s="31"/>
      <c r="OV55" s="31"/>
      <c r="OW55" s="31"/>
      <c r="OX55" s="31"/>
      <c r="OY55" s="31"/>
      <c r="OZ55" s="31"/>
      <c r="PA55" s="31"/>
      <c r="PB55" s="31"/>
      <c r="PC55" s="31"/>
      <c r="PD55" s="31"/>
      <c r="PE55" s="31"/>
      <c r="PF55" s="31"/>
      <c r="PG55" s="31"/>
      <c r="PH55" s="31"/>
      <c r="PI55" s="31"/>
      <c r="PJ55" s="31"/>
      <c r="PK55" s="31"/>
      <c r="PL55" s="31"/>
      <c r="PM55" s="31"/>
      <c r="PN55" s="31"/>
      <c r="PO55" s="31"/>
      <c r="PP55" s="31"/>
      <c r="PQ55" s="31"/>
      <c r="PR55" s="31"/>
      <c r="PS55" s="31"/>
      <c r="PT55" s="31"/>
      <c r="PU55" s="31"/>
      <c r="PV55" s="31"/>
      <c r="PW55" s="31"/>
      <c r="PX55" s="31"/>
      <c r="PY55" s="31"/>
      <c r="PZ55" s="31"/>
      <c r="QA55" s="31"/>
      <c r="QB55" s="31"/>
      <c r="QC55" s="31"/>
    </row>
    <row r="56" spans="1:445">
      <c r="A56" s="36" t="s">
        <v>128</v>
      </c>
      <c r="B56" s="33" t="s">
        <v>45</v>
      </c>
      <c r="C56" s="33">
        <v>70</v>
      </c>
      <c r="D56" s="33" t="s">
        <v>66</v>
      </c>
      <c r="E56" s="33"/>
      <c r="F56" s="33">
        <v>1345</v>
      </c>
      <c r="G56" s="33">
        <v>76</v>
      </c>
      <c r="H56" s="33">
        <v>142</v>
      </c>
      <c r="I56" s="33">
        <v>142</v>
      </c>
      <c r="J56" s="33">
        <v>142</v>
      </c>
      <c r="K56" s="33">
        <v>142</v>
      </c>
      <c r="L56" s="33">
        <v>142</v>
      </c>
      <c r="M56" s="33">
        <v>142</v>
      </c>
      <c r="N56" s="33">
        <v>142</v>
      </c>
      <c r="O56" s="33">
        <v>142</v>
      </c>
      <c r="P56" s="33">
        <v>133</v>
      </c>
      <c r="Q56" s="33"/>
      <c r="R56" s="33"/>
      <c r="S56" s="33"/>
      <c r="T56" s="20">
        <f t="shared" si="5"/>
        <v>1345</v>
      </c>
      <c r="U56" s="20">
        <f t="shared" si="6"/>
        <v>0</v>
      </c>
      <c r="V56" s="34">
        <f t="shared" si="7"/>
        <v>1</v>
      </c>
      <c r="W56" s="37"/>
      <c r="X56" s="35" t="str">
        <f t="shared" si="8"/>
        <v/>
      </c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  <c r="EQ56" s="31"/>
      <c r="ER56" s="31"/>
      <c r="ES56" s="31"/>
      <c r="ET56" s="31"/>
      <c r="EU56" s="31"/>
      <c r="EV56" s="31"/>
      <c r="EW56" s="31"/>
      <c r="EX56" s="31"/>
      <c r="EY56" s="31"/>
      <c r="EZ56" s="31"/>
      <c r="FA56" s="31"/>
      <c r="FB56" s="31"/>
      <c r="FC56" s="31"/>
      <c r="FD56" s="31"/>
      <c r="FE56" s="31"/>
      <c r="FF56" s="31"/>
      <c r="FG56" s="31"/>
      <c r="FH56" s="31"/>
      <c r="FI56" s="31"/>
      <c r="FJ56" s="31"/>
      <c r="FK56" s="31"/>
      <c r="FL56" s="31"/>
      <c r="FM56" s="31"/>
      <c r="FN56" s="31"/>
      <c r="FO56" s="31"/>
      <c r="FP56" s="31"/>
      <c r="FQ56" s="31"/>
      <c r="FR56" s="31"/>
      <c r="FS56" s="31"/>
      <c r="FT56" s="31"/>
      <c r="FU56" s="31"/>
      <c r="FV56" s="31"/>
      <c r="FW56" s="31"/>
      <c r="FX56" s="31"/>
      <c r="FY56" s="31"/>
      <c r="FZ56" s="31"/>
      <c r="GA56" s="31"/>
      <c r="GB56" s="31"/>
      <c r="GC56" s="31"/>
      <c r="GD56" s="31"/>
      <c r="GE56" s="31"/>
      <c r="GF56" s="31"/>
      <c r="GG56" s="31"/>
      <c r="GH56" s="31"/>
      <c r="GI56" s="31"/>
      <c r="GJ56" s="31"/>
      <c r="GK56" s="31"/>
      <c r="GL56" s="31"/>
      <c r="GM56" s="31"/>
      <c r="GN56" s="31"/>
      <c r="GO56" s="31"/>
      <c r="GP56" s="31"/>
      <c r="GQ56" s="31"/>
      <c r="GR56" s="31"/>
      <c r="GS56" s="31"/>
      <c r="GT56" s="31"/>
      <c r="GU56" s="31"/>
      <c r="GV56" s="31"/>
      <c r="GW56" s="31"/>
      <c r="GX56" s="31"/>
      <c r="GY56" s="31"/>
      <c r="GZ56" s="31"/>
      <c r="HA56" s="31"/>
      <c r="HB56" s="31"/>
      <c r="HC56" s="31"/>
      <c r="HD56" s="31"/>
      <c r="HE56" s="31"/>
      <c r="HF56" s="31"/>
      <c r="HG56" s="31"/>
      <c r="HH56" s="31"/>
      <c r="HI56" s="31"/>
      <c r="HJ56" s="31"/>
      <c r="HK56" s="31"/>
      <c r="HL56" s="31"/>
      <c r="HM56" s="31"/>
      <c r="HN56" s="31"/>
      <c r="HO56" s="31"/>
      <c r="HP56" s="31"/>
      <c r="HQ56" s="31"/>
      <c r="HR56" s="31"/>
      <c r="HS56" s="31"/>
      <c r="HT56" s="31"/>
      <c r="HU56" s="31"/>
      <c r="HV56" s="31"/>
      <c r="HW56" s="31"/>
      <c r="HX56" s="31"/>
      <c r="HY56" s="31"/>
      <c r="HZ56" s="31"/>
      <c r="IA56" s="31"/>
      <c r="IB56" s="31"/>
      <c r="IC56" s="31"/>
      <c r="ID56" s="31"/>
      <c r="IE56" s="31"/>
      <c r="IF56" s="31"/>
      <c r="IG56" s="31"/>
      <c r="IH56" s="31"/>
      <c r="II56" s="31"/>
      <c r="IJ56" s="31"/>
      <c r="IK56" s="31"/>
      <c r="IL56" s="31"/>
      <c r="IM56" s="31"/>
      <c r="IN56" s="31"/>
      <c r="IO56" s="31"/>
      <c r="IP56" s="31"/>
      <c r="IQ56" s="31"/>
      <c r="IR56" s="31"/>
      <c r="IS56" s="31"/>
      <c r="IT56" s="31"/>
      <c r="IU56" s="31"/>
      <c r="IV56" s="31"/>
      <c r="IW56" s="31"/>
      <c r="IX56" s="31"/>
      <c r="IY56" s="31"/>
      <c r="IZ56" s="31"/>
      <c r="JA56" s="31"/>
      <c r="JB56" s="31"/>
      <c r="JC56" s="31"/>
      <c r="JD56" s="31"/>
      <c r="JE56" s="31"/>
      <c r="JF56" s="31"/>
      <c r="JG56" s="31"/>
      <c r="JH56" s="31"/>
      <c r="JI56" s="31"/>
      <c r="JJ56" s="31"/>
      <c r="JK56" s="31"/>
      <c r="JL56" s="31"/>
      <c r="JM56" s="31"/>
      <c r="JN56" s="31"/>
      <c r="JO56" s="31"/>
      <c r="JP56" s="31"/>
      <c r="JQ56" s="31"/>
      <c r="JR56" s="31"/>
      <c r="JS56" s="31"/>
      <c r="JT56" s="31"/>
      <c r="JU56" s="31"/>
      <c r="JV56" s="31"/>
      <c r="JW56" s="31"/>
      <c r="JX56" s="31"/>
      <c r="JY56" s="31"/>
      <c r="JZ56" s="31"/>
      <c r="KA56" s="31"/>
      <c r="KB56" s="31"/>
      <c r="KC56" s="31"/>
      <c r="KD56" s="31"/>
      <c r="KE56" s="31"/>
      <c r="KF56" s="31"/>
      <c r="KG56" s="31"/>
      <c r="KH56" s="31"/>
      <c r="KI56" s="31"/>
      <c r="KJ56" s="31"/>
      <c r="KK56" s="31"/>
      <c r="KL56" s="31"/>
      <c r="KM56" s="31"/>
      <c r="KN56" s="31"/>
      <c r="KO56" s="31"/>
      <c r="KP56" s="31"/>
      <c r="KQ56" s="31"/>
      <c r="KR56" s="31"/>
      <c r="KS56" s="31"/>
      <c r="KT56" s="31"/>
      <c r="KU56" s="31"/>
      <c r="KV56" s="31"/>
      <c r="KW56" s="31"/>
      <c r="KX56" s="31"/>
      <c r="KY56" s="31"/>
      <c r="KZ56" s="31"/>
      <c r="LA56" s="31"/>
      <c r="LB56" s="31"/>
      <c r="LC56" s="31"/>
      <c r="LD56" s="31"/>
      <c r="LE56" s="31"/>
      <c r="LF56" s="31"/>
      <c r="LG56" s="31"/>
      <c r="LH56" s="31"/>
      <c r="LI56" s="31"/>
      <c r="LJ56" s="31"/>
      <c r="LK56" s="31"/>
      <c r="LL56" s="31"/>
      <c r="LM56" s="31"/>
      <c r="LN56" s="31"/>
      <c r="LO56" s="31"/>
      <c r="LP56" s="31"/>
      <c r="LQ56" s="31"/>
      <c r="LR56" s="31"/>
      <c r="LS56" s="31"/>
      <c r="LT56" s="31"/>
      <c r="LU56" s="31"/>
      <c r="LV56" s="31"/>
      <c r="LW56" s="31"/>
      <c r="LX56" s="31"/>
      <c r="LY56" s="31"/>
      <c r="LZ56" s="31"/>
      <c r="MA56" s="31"/>
      <c r="MB56" s="31"/>
      <c r="MC56" s="31"/>
      <c r="MD56" s="31"/>
      <c r="ME56" s="31"/>
      <c r="MF56" s="31"/>
      <c r="MG56" s="31"/>
      <c r="MH56" s="31"/>
      <c r="MI56" s="31"/>
      <c r="MJ56" s="31"/>
      <c r="MK56" s="31"/>
      <c r="ML56" s="31"/>
      <c r="MM56" s="31"/>
      <c r="MN56" s="31"/>
      <c r="MO56" s="31"/>
      <c r="MP56" s="31"/>
      <c r="MQ56" s="31"/>
      <c r="MR56" s="31"/>
      <c r="MS56" s="31"/>
      <c r="MT56" s="31"/>
      <c r="MU56" s="31"/>
      <c r="MV56" s="31"/>
      <c r="MW56" s="31"/>
      <c r="MX56" s="31"/>
      <c r="MY56" s="31"/>
      <c r="MZ56" s="31"/>
      <c r="NA56" s="31"/>
      <c r="NB56" s="31"/>
      <c r="NC56" s="31"/>
      <c r="ND56" s="31"/>
      <c r="NE56" s="31"/>
      <c r="NF56" s="31"/>
      <c r="NG56" s="31"/>
      <c r="NH56" s="31"/>
      <c r="NI56" s="31"/>
      <c r="NJ56" s="31"/>
      <c r="NK56" s="31"/>
      <c r="NL56" s="31"/>
      <c r="NM56" s="31"/>
      <c r="NN56" s="31"/>
      <c r="NO56" s="31"/>
      <c r="NP56" s="31"/>
      <c r="NQ56" s="31"/>
      <c r="NR56" s="31"/>
      <c r="NS56" s="31"/>
      <c r="NT56" s="31"/>
      <c r="NU56" s="31"/>
      <c r="NV56" s="31"/>
      <c r="NW56" s="31"/>
      <c r="NX56" s="31"/>
      <c r="NY56" s="31"/>
      <c r="NZ56" s="31"/>
      <c r="OA56" s="31"/>
      <c r="OB56" s="31"/>
      <c r="OC56" s="31"/>
      <c r="OD56" s="31"/>
      <c r="OE56" s="31"/>
      <c r="OF56" s="31"/>
      <c r="OG56" s="31"/>
      <c r="OH56" s="31"/>
      <c r="OI56" s="31"/>
      <c r="OJ56" s="31"/>
      <c r="OK56" s="31"/>
      <c r="OL56" s="31"/>
      <c r="OM56" s="31"/>
      <c r="ON56" s="31"/>
      <c r="OO56" s="31"/>
      <c r="OP56" s="31"/>
      <c r="OQ56" s="31"/>
      <c r="OR56" s="31"/>
      <c r="OS56" s="31"/>
      <c r="OT56" s="31"/>
      <c r="OU56" s="31"/>
      <c r="OV56" s="31"/>
      <c r="OW56" s="31"/>
      <c r="OX56" s="31"/>
      <c r="OY56" s="31"/>
      <c r="OZ56" s="31"/>
      <c r="PA56" s="31"/>
      <c r="PB56" s="31"/>
      <c r="PC56" s="31"/>
      <c r="PD56" s="31"/>
      <c r="PE56" s="31"/>
      <c r="PF56" s="31"/>
      <c r="PG56" s="31"/>
      <c r="PH56" s="31"/>
      <c r="PI56" s="31"/>
      <c r="PJ56" s="31"/>
      <c r="PK56" s="31"/>
      <c r="PL56" s="31"/>
      <c r="PM56" s="31"/>
      <c r="PN56" s="31"/>
      <c r="PO56" s="31"/>
      <c r="PP56" s="31"/>
      <c r="PQ56" s="31"/>
      <c r="PR56" s="31"/>
      <c r="PS56" s="31"/>
      <c r="PT56" s="31"/>
      <c r="PU56" s="31"/>
      <c r="PV56" s="31"/>
      <c r="PW56" s="31"/>
      <c r="PX56" s="31"/>
      <c r="PY56" s="31"/>
      <c r="PZ56" s="31"/>
      <c r="QA56" s="31"/>
      <c r="QB56" s="31"/>
      <c r="QC56" s="31"/>
    </row>
    <row r="57" spans="1:445">
      <c r="A57" s="36" t="s">
        <v>1827</v>
      </c>
      <c r="B57" s="33" t="s">
        <v>27</v>
      </c>
      <c r="C57" s="33"/>
      <c r="D57" s="33" t="s">
        <v>1828</v>
      </c>
      <c r="E57" s="33"/>
      <c r="F57" s="33">
        <v>850</v>
      </c>
      <c r="G57" s="33">
        <v>100</v>
      </c>
      <c r="H57" s="33"/>
      <c r="I57" s="33">
        <v>94</v>
      </c>
      <c r="J57" s="33">
        <v>94</v>
      </c>
      <c r="K57" s="33">
        <v>94</v>
      </c>
      <c r="L57" s="33">
        <v>94</v>
      </c>
      <c r="M57" s="33">
        <v>94</v>
      </c>
      <c r="N57" s="33">
        <v>94</v>
      </c>
      <c r="O57" s="33">
        <v>94</v>
      </c>
      <c r="P57" s="33">
        <v>92</v>
      </c>
      <c r="Q57" s="33"/>
      <c r="R57" s="33"/>
      <c r="S57" s="33"/>
      <c r="T57" s="20">
        <f t="shared" si="5"/>
        <v>850</v>
      </c>
      <c r="U57" s="20">
        <f t="shared" si="6"/>
        <v>0</v>
      </c>
      <c r="V57" s="34">
        <f t="shared" si="7"/>
        <v>1</v>
      </c>
      <c r="X57" s="35" t="str">
        <f t="shared" si="8"/>
        <v/>
      </c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  <c r="EQ57" s="31"/>
      <c r="ER57" s="31"/>
      <c r="ES57" s="31"/>
      <c r="ET57" s="31"/>
      <c r="EU57" s="31"/>
      <c r="EV57" s="31"/>
      <c r="EW57" s="31"/>
      <c r="EX57" s="31"/>
      <c r="EY57" s="31"/>
      <c r="EZ57" s="31"/>
      <c r="FA57" s="31"/>
      <c r="FB57" s="31"/>
      <c r="FC57" s="31"/>
      <c r="FD57" s="31"/>
      <c r="FE57" s="31"/>
      <c r="FF57" s="31"/>
      <c r="FG57" s="31"/>
      <c r="FH57" s="31"/>
      <c r="FI57" s="31"/>
      <c r="FJ57" s="31"/>
      <c r="FK57" s="31"/>
      <c r="FL57" s="31"/>
      <c r="FM57" s="31"/>
      <c r="FN57" s="31"/>
      <c r="FO57" s="31"/>
      <c r="FP57" s="31"/>
      <c r="FQ57" s="31"/>
      <c r="FR57" s="31"/>
      <c r="FS57" s="31"/>
      <c r="FT57" s="31"/>
      <c r="FU57" s="31"/>
      <c r="FV57" s="31"/>
      <c r="FW57" s="31"/>
      <c r="FX57" s="31"/>
      <c r="FY57" s="31"/>
      <c r="FZ57" s="31"/>
      <c r="GA57" s="31"/>
      <c r="GB57" s="31"/>
      <c r="GC57" s="31"/>
      <c r="GD57" s="31"/>
      <c r="GE57" s="31"/>
      <c r="GF57" s="31"/>
      <c r="GG57" s="31"/>
      <c r="GH57" s="31"/>
      <c r="GI57" s="31"/>
      <c r="GJ57" s="31"/>
      <c r="GK57" s="31"/>
      <c r="GL57" s="31"/>
      <c r="GM57" s="31"/>
      <c r="GN57" s="31"/>
      <c r="GO57" s="31"/>
      <c r="GP57" s="31"/>
      <c r="GQ57" s="31"/>
      <c r="GR57" s="31"/>
      <c r="GS57" s="31"/>
      <c r="GT57" s="31"/>
      <c r="GU57" s="31"/>
      <c r="GV57" s="31"/>
      <c r="GW57" s="31"/>
      <c r="GX57" s="31"/>
      <c r="GY57" s="31"/>
      <c r="GZ57" s="31"/>
      <c r="HA57" s="31"/>
      <c r="HB57" s="31"/>
      <c r="HC57" s="31"/>
      <c r="HD57" s="31"/>
      <c r="HE57" s="31"/>
      <c r="HF57" s="31"/>
      <c r="HG57" s="31"/>
      <c r="HH57" s="31"/>
      <c r="HI57" s="31"/>
      <c r="HJ57" s="31"/>
      <c r="HK57" s="31"/>
      <c r="HL57" s="31"/>
      <c r="HM57" s="31"/>
      <c r="HN57" s="31"/>
      <c r="HO57" s="31"/>
      <c r="HP57" s="31"/>
      <c r="HQ57" s="31"/>
      <c r="HR57" s="31"/>
      <c r="HS57" s="31"/>
      <c r="HT57" s="31"/>
      <c r="HU57" s="31"/>
      <c r="HV57" s="31"/>
      <c r="HW57" s="31"/>
      <c r="HX57" s="31"/>
      <c r="HY57" s="31"/>
      <c r="HZ57" s="31"/>
      <c r="IA57" s="31"/>
      <c r="IB57" s="31"/>
      <c r="IC57" s="31"/>
      <c r="ID57" s="31"/>
      <c r="IE57" s="31"/>
      <c r="IF57" s="31"/>
      <c r="IG57" s="31"/>
      <c r="IH57" s="31"/>
      <c r="II57" s="31"/>
      <c r="IJ57" s="31"/>
      <c r="IK57" s="31"/>
      <c r="IL57" s="31"/>
      <c r="IM57" s="31"/>
      <c r="IN57" s="31"/>
      <c r="IO57" s="31"/>
      <c r="IP57" s="31"/>
      <c r="IQ57" s="31"/>
      <c r="IR57" s="31"/>
      <c r="IS57" s="31"/>
      <c r="IT57" s="31"/>
      <c r="IU57" s="31"/>
      <c r="IV57" s="31"/>
      <c r="IW57" s="31"/>
      <c r="IX57" s="31"/>
      <c r="IY57" s="31"/>
      <c r="IZ57" s="31"/>
      <c r="JA57" s="31"/>
      <c r="JB57" s="31"/>
      <c r="JC57" s="31"/>
      <c r="JD57" s="31"/>
      <c r="JE57" s="31"/>
      <c r="JF57" s="31"/>
      <c r="JG57" s="31"/>
      <c r="JH57" s="31"/>
      <c r="JI57" s="31"/>
      <c r="JJ57" s="31"/>
      <c r="JK57" s="31"/>
      <c r="JL57" s="31"/>
      <c r="JM57" s="31"/>
      <c r="JN57" s="31"/>
      <c r="JO57" s="31"/>
      <c r="JP57" s="31"/>
      <c r="JQ57" s="31"/>
      <c r="JR57" s="31"/>
      <c r="JS57" s="31"/>
      <c r="JT57" s="31"/>
      <c r="JU57" s="31"/>
      <c r="JV57" s="31"/>
      <c r="JW57" s="31"/>
      <c r="JX57" s="31"/>
      <c r="JY57" s="31"/>
      <c r="JZ57" s="31"/>
      <c r="KA57" s="31"/>
      <c r="KB57" s="31"/>
      <c r="KC57" s="31"/>
      <c r="KD57" s="31"/>
      <c r="KE57" s="31"/>
      <c r="KF57" s="31"/>
      <c r="KG57" s="31"/>
      <c r="KH57" s="31"/>
      <c r="KI57" s="31"/>
      <c r="KJ57" s="31"/>
      <c r="KK57" s="31"/>
      <c r="KL57" s="31"/>
      <c r="KM57" s="31"/>
      <c r="KN57" s="31"/>
      <c r="KO57" s="31"/>
      <c r="KP57" s="31"/>
      <c r="KQ57" s="31"/>
      <c r="KR57" s="31"/>
      <c r="KS57" s="31"/>
      <c r="KT57" s="31"/>
      <c r="KU57" s="31"/>
      <c r="KV57" s="31"/>
      <c r="KW57" s="31"/>
      <c r="KX57" s="31"/>
      <c r="KY57" s="31"/>
      <c r="KZ57" s="31"/>
      <c r="LA57" s="31"/>
      <c r="LB57" s="31"/>
      <c r="LC57" s="31"/>
      <c r="LD57" s="31"/>
      <c r="LE57" s="31"/>
      <c r="LF57" s="31"/>
      <c r="LG57" s="31"/>
      <c r="LH57" s="31"/>
      <c r="LI57" s="31"/>
      <c r="LJ57" s="31"/>
      <c r="LK57" s="31"/>
      <c r="LL57" s="31"/>
      <c r="LM57" s="31"/>
      <c r="LN57" s="31"/>
      <c r="LO57" s="31"/>
      <c r="LP57" s="31"/>
      <c r="LQ57" s="31"/>
      <c r="LR57" s="31"/>
      <c r="LS57" s="31"/>
      <c r="LT57" s="31"/>
      <c r="LU57" s="31"/>
      <c r="LV57" s="31"/>
      <c r="LW57" s="31"/>
      <c r="LX57" s="31"/>
      <c r="LY57" s="31"/>
      <c r="LZ57" s="31"/>
      <c r="MA57" s="31"/>
      <c r="MB57" s="31"/>
      <c r="MC57" s="31"/>
      <c r="MD57" s="31"/>
      <c r="ME57" s="31"/>
      <c r="MF57" s="31"/>
      <c r="MG57" s="31"/>
      <c r="MH57" s="31"/>
      <c r="MI57" s="31"/>
      <c r="MJ57" s="31"/>
      <c r="MK57" s="31"/>
      <c r="ML57" s="31"/>
      <c r="MM57" s="31"/>
      <c r="MN57" s="31"/>
      <c r="MO57" s="31"/>
      <c r="MP57" s="31"/>
      <c r="MQ57" s="31"/>
      <c r="MR57" s="31"/>
      <c r="MS57" s="31"/>
      <c r="MT57" s="31"/>
      <c r="MU57" s="31"/>
      <c r="MV57" s="31"/>
      <c r="MW57" s="31"/>
      <c r="MX57" s="31"/>
      <c r="MY57" s="31"/>
      <c r="MZ57" s="31"/>
      <c r="NA57" s="31"/>
      <c r="NB57" s="31"/>
      <c r="NC57" s="31"/>
      <c r="ND57" s="31"/>
      <c r="NE57" s="31"/>
      <c r="NF57" s="31"/>
      <c r="NG57" s="31"/>
      <c r="NH57" s="31"/>
      <c r="NI57" s="31"/>
      <c r="NJ57" s="31"/>
      <c r="NK57" s="31"/>
      <c r="NL57" s="31"/>
      <c r="NM57" s="31"/>
      <c r="NN57" s="31"/>
      <c r="NO57" s="31"/>
      <c r="NP57" s="31"/>
      <c r="NQ57" s="31"/>
      <c r="NR57" s="31"/>
      <c r="NS57" s="31"/>
      <c r="NT57" s="31"/>
      <c r="NU57" s="31"/>
      <c r="NV57" s="31"/>
      <c r="NW57" s="31"/>
      <c r="NX57" s="31"/>
      <c r="NY57" s="31"/>
      <c r="NZ57" s="31"/>
      <c r="OA57" s="31"/>
      <c r="OB57" s="31"/>
      <c r="OC57" s="31"/>
      <c r="OD57" s="31"/>
      <c r="OE57" s="31"/>
      <c r="OF57" s="31"/>
      <c r="OG57" s="31"/>
      <c r="OH57" s="31"/>
      <c r="OI57" s="31"/>
      <c r="OJ57" s="31"/>
      <c r="OK57" s="31"/>
      <c r="OL57" s="31"/>
      <c r="OM57" s="31"/>
      <c r="ON57" s="31"/>
      <c r="OO57" s="31"/>
      <c r="OP57" s="31"/>
      <c r="OQ57" s="31"/>
      <c r="OR57" s="31"/>
      <c r="OS57" s="31"/>
      <c r="OT57" s="31"/>
      <c r="OU57" s="31"/>
      <c r="OV57" s="31"/>
      <c r="OW57" s="31"/>
      <c r="OX57" s="31"/>
      <c r="OY57" s="31"/>
      <c r="OZ57" s="31"/>
      <c r="PA57" s="31"/>
      <c r="PB57" s="31"/>
      <c r="PC57" s="31"/>
      <c r="PD57" s="31"/>
      <c r="PE57" s="31"/>
      <c r="PF57" s="31"/>
      <c r="PG57" s="31"/>
      <c r="PH57" s="31"/>
      <c r="PI57" s="31"/>
      <c r="PJ57" s="31"/>
      <c r="PK57" s="31"/>
      <c r="PL57" s="31"/>
      <c r="PM57" s="31"/>
      <c r="PN57" s="31"/>
      <c r="PO57" s="31"/>
      <c r="PP57" s="31"/>
      <c r="PQ57" s="31"/>
      <c r="PR57" s="31"/>
      <c r="PS57" s="31"/>
      <c r="PT57" s="31"/>
      <c r="PU57" s="31"/>
      <c r="PV57" s="31"/>
      <c r="PW57" s="31"/>
      <c r="PX57" s="31"/>
      <c r="PY57" s="31"/>
      <c r="PZ57" s="31"/>
      <c r="QA57" s="31"/>
      <c r="QB57" s="31"/>
      <c r="QC57" s="31"/>
    </row>
    <row r="58" spans="1:445">
      <c r="A58" s="36" t="s">
        <v>884</v>
      </c>
      <c r="B58" s="33" t="s">
        <v>45</v>
      </c>
      <c r="C58" s="33">
        <v>85</v>
      </c>
      <c r="D58" s="33" t="s">
        <v>40</v>
      </c>
      <c r="E58" s="33" t="s">
        <v>2005</v>
      </c>
      <c r="F58" s="33">
        <v>705</v>
      </c>
      <c r="G58" s="33">
        <v>65</v>
      </c>
      <c r="H58" s="33"/>
      <c r="I58" s="33">
        <v>80</v>
      </c>
      <c r="J58" s="33">
        <v>80</v>
      </c>
      <c r="K58" s="33">
        <v>80</v>
      </c>
      <c r="L58" s="33">
        <v>80</v>
      </c>
      <c r="M58" s="33">
        <v>80</v>
      </c>
      <c r="N58" s="33">
        <v>80</v>
      </c>
      <c r="O58" s="33">
        <v>80</v>
      </c>
      <c r="P58" s="33">
        <v>80</v>
      </c>
      <c r="Q58" s="33"/>
      <c r="R58" s="33"/>
      <c r="S58" s="33"/>
      <c r="T58" s="20">
        <f t="shared" si="5"/>
        <v>705</v>
      </c>
      <c r="U58" s="20" t="e">
        <f t="shared" si="6"/>
        <v>#VALUE!</v>
      </c>
      <c r="V58" s="34" t="str">
        <f t="shared" si="7"/>
        <v/>
      </c>
      <c r="X58" s="35" t="str">
        <f t="shared" si="8"/>
        <v/>
      </c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  <c r="EQ58" s="31"/>
      <c r="ER58" s="31"/>
      <c r="ES58" s="31"/>
      <c r="ET58" s="31"/>
      <c r="EU58" s="31"/>
      <c r="EV58" s="31"/>
      <c r="EW58" s="31"/>
      <c r="EX58" s="31"/>
      <c r="EY58" s="31"/>
      <c r="EZ58" s="31"/>
      <c r="FA58" s="31"/>
      <c r="FB58" s="31"/>
      <c r="FC58" s="31"/>
      <c r="FD58" s="31"/>
      <c r="FE58" s="31"/>
      <c r="FF58" s="31"/>
      <c r="FG58" s="31"/>
      <c r="FH58" s="31"/>
      <c r="FI58" s="31"/>
      <c r="FJ58" s="31"/>
      <c r="FK58" s="31"/>
      <c r="FL58" s="31"/>
      <c r="FM58" s="31"/>
      <c r="FN58" s="31"/>
      <c r="FO58" s="31"/>
      <c r="FP58" s="31"/>
      <c r="FQ58" s="31"/>
      <c r="FR58" s="31"/>
      <c r="FS58" s="31"/>
      <c r="FT58" s="31"/>
      <c r="FU58" s="31"/>
      <c r="FV58" s="31"/>
      <c r="FW58" s="31"/>
      <c r="FX58" s="31"/>
      <c r="FY58" s="31"/>
      <c r="FZ58" s="31"/>
      <c r="GA58" s="31"/>
      <c r="GB58" s="31"/>
      <c r="GC58" s="31"/>
      <c r="GD58" s="31"/>
      <c r="GE58" s="31"/>
      <c r="GF58" s="31"/>
      <c r="GG58" s="31"/>
      <c r="GH58" s="31"/>
      <c r="GI58" s="31"/>
      <c r="GJ58" s="31"/>
      <c r="GK58" s="31"/>
      <c r="GL58" s="31"/>
      <c r="GM58" s="31"/>
      <c r="GN58" s="31"/>
      <c r="GO58" s="31"/>
      <c r="GP58" s="31"/>
      <c r="GQ58" s="31"/>
      <c r="GR58" s="31"/>
      <c r="GS58" s="31"/>
      <c r="GT58" s="31"/>
      <c r="GU58" s="31"/>
      <c r="GV58" s="31"/>
      <c r="GW58" s="31"/>
      <c r="GX58" s="31"/>
      <c r="GY58" s="31"/>
      <c r="GZ58" s="31"/>
      <c r="HA58" s="31"/>
      <c r="HB58" s="31"/>
      <c r="HC58" s="31"/>
      <c r="HD58" s="31"/>
      <c r="HE58" s="31"/>
      <c r="HF58" s="31"/>
      <c r="HG58" s="31"/>
      <c r="HH58" s="31"/>
      <c r="HI58" s="31"/>
      <c r="HJ58" s="31"/>
      <c r="HK58" s="31"/>
      <c r="HL58" s="31"/>
      <c r="HM58" s="31"/>
      <c r="HN58" s="31"/>
      <c r="HO58" s="31"/>
      <c r="HP58" s="31"/>
      <c r="HQ58" s="31"/>
      <c r="HR58" s="31"/>
      <c r="HS58" s="31"/>
      <c r="HT58" s="31"/>
      <c r="HU58" s="31"/>
      <c r="HV58" s="31"/>
      <c r="HW58" s="31"/>
      <c r="HX58" s="31"/>
      <c r="HY58" s="31"/>
      <c r="HZ58" s="31"/>
      <c r="IA58" s="31"/>
      <c r="IB58" s="31"/>
      <c r="IC58" s="31"/>
      <c r="ID58" s="31"/>
      <c r="IE58" s="31"/>
      <c r="IF58" s="31"/>
      <c r="IG58" s="31"/>
      <c r="IH58" s="31"/>
      <c r="II58" s="31"/>
      <c r="IJ58" s="31"/>
      <c r="IK58" s="31"/>
      <c r="IL58" s="31"/>
      <c r="IM58" s="31"/>
      <c r="IN58" s="31"/>
      <c r="IO58" s="31"/>
      <c r="IP58" s="31"/>
      <c r="IQ58" s="31"/>
      <c r="IR58" s="31"/>
      <c r="IS58" s="31"/>
      <c r="IT58" s="31"/>
      <c r="IU58" s="31"/>
      <c r="IV58" s="31"/>
      <c r="IW58" s="31"/>
      <c r="IX58" s="31"/>
      <c r="IY58" s="31"/>
      <c r="IZ58" s="31"/>
      <c r="JA58" s="31"/>
      <c r="JB58" s="31"/>
      <c r="JC58" s="31"/>
      <c r="JD58" s="31"/>
      <c r="JE58" s="31"/>
      <c r="JF58" s="31"/>
      <c r="JG58" s="31"/>
      <c r="JH58" s="31"/>
      <c r="JI58" s="31"/>
      <c r="JJ58" s="31"/>
      <c r="JK58" s="31"/>
      <c r="JL58" s="31"/>
      <c r="JM58" s="31"/>
      <c r="JN58" s="31"/>
      <c r="JO58" s="31"/>
      <c r="JP58" s="31"/>
      <c r="JQ58" s="31"/>
      <c r="JR58" s="31"/>
      <c r="JS58" s="31"/>
      <c r="JT58" s="31"/>
      <c r="JU58" s="31"/>
      <c r="JV58" s="31"/>
      <c r="JW58" s="31"/>
      <c r="JX58" s="31"/>
      <c r="JY58" s="31"/>
      <c r="JZ58" s="31"/>
      <c r="KA58" s="31"/>
      <c r="KB58" s="31"/>
      <c r="KC58" s="31"/>
      <c r="KD58" s="31"/>
      <c r="KE58" s="31"/>
      <c r="KF58" s="31"/>
      <c r="KG58" s="31"/>
      <c r="KH58" s="31"/>
      <c r="KI58" s="31"/>
      <c r="KJ58" s="31"/>
      <c r="KK58" s="31"/>
      <c r="KL58" s="31"/>
      <c r="KM58" s="31"/>
      <c r="KN58" s="31"/>
      <c r="KO58" s="31"/>
      <c r="KP58" s="31"/>
      <c r="KQ58" s="31"/>
      <c r="KR58" s="31"/>
      <c r="KS58" s="31"/>
      <c r="KT58" s="31"/>
      <c r="KU58" s="31"/>
      <c r="KV58" s="31"/>
      <c r="KW58" s="31"/>
      <c r="KX58" s="31"/>
      <c r="KY58" s="31"/>
      <c r="KZ58" s="31"/>
      <c r="LA58" s="31"/>
      <c r="LB58" s="31"/>
      <c r="LC58" s="31"/>
      <c r="LD58" s="31"/>
      <c r="LE58" s="31"/>
      <c r="LF58" s="31"/>
      <c r="LG58" s="31"/>
      <c r="LH58" s="31"/>
      <c r="LI58" s="31"/>
      <c r="LJ58" s="31"/>
      <c r="LK58" s="31"/>
      <c r="LL58" s="31"/>
      <c r="LM58" s="31"/>
      <c r="LN58" s="31"/>
      <c r="LO58" s="31"/>
      <c r="LP58" s="31"/>
      <c r="LQ58" s="31"/>
      <c r="LR58" s="31"/>
      <c r="LS58" s="31"/>
      <c r="LT58" s="31"/>
      <c r="LU58" s="31"/>
      <c r="LV58" s="31"/>
      <c r="LW58" s="31"/>
      <c r="LX58" s="31"/>
      <c r="LY58" s="31"/>
      <c r="LZ58" s="31"/>
      <c r="MA58" s="31"/>
      <c r="MB58" s="31"/>
      <c r="MC58" s="31"/>
      <c r="MD58" s="31"/>
      <c r="ME58" s="31"/>
      <c r="MF58" s="31"/>
      <c r="MG58" s="31"/>
      <c r="MH58" s="31"/>
      <c r="MI58" s="31"/>
      <c r="MJ58" s="31"/>
      <c r="MK58" s="31"/>
      <c r="ML58" s="31"/>
      <c r="MM58" s="31"/>
      <c r="MN58" s="31"/>
      <c r="MO58" s="31"/>
      <c r="MP58" s="31"/>
      <c r="MQ58" s="31"/>
      <c r="MR58" s="31"/>
      <c r="MS58" s="31"/>
      <c r="MT58" s="31"/>
      <c r="MU58" s="31"/>
      <c r="MV58" s="31"/>
      <c r="MW58" s="31"/>
      <c r="MX58" s="31"/>
      <c r="MY58" s="31"/>
      <c r="MZ58" s="31"/>
      <c r="NA58" s="31"/>
      <c r="NB58" s="31"/>
      <c r="NC58" s="31"/>
      <c r="ND58" s="31"/>
      <c r="NE58" s="31"/>
      <c r="NF58" s="31"/>
      <c r="NG58" s="31"/>
      <c r="NH58" s="31"/>
      <c r="NI58" s="31"/>
      <c r="NJ58" s="31"/>
      <c r="NK58" s="31"/>
      <c r="NL58" s="31"/>
      <c r="NM58" s="31"/>
      <c r="NN58" s="31"/>
      <c r="NO58" s="31"/>
      <c r="NP58" s="31"/>
      <c r="NQ58" s="31"/>
      <c r="NR58" s="31"/>
      <c r="NS58" s="31"/>
      <c r="NT58" s="31"/>
      <c r="NU58" s="31"/>
      <c r="NV58" s="31"/>
      <c r="NW58" s="31"/>
      <c r="NX58" s="31"/>
      <c r="NY58" s="31"/>
      <c r="NZ58" s="31"/>
      <c r="OA58" s="31"/>
      <c r="OB58" s="31"/>
      <c r="OC58" s="31"/>
      <c r="OD58" s="31"/>
      <c r="OE58" s="31"/>
      <c r="OF58" s="31"/>
      <c r="OG58" s="31"/>
      <c r="OH58" s="31"/>
      <c r="OI58" s="31"/>
      <c r="OJ58" s="31"/>
      <c r="OK58" s="31"/>
      <c r="OL58" s="31"/>
      <c r="OM58" s="31"/>
      <c r="ON58" s="31"/>
      <c r="OO58" s="31"/>
      <c r="OP58" s="31"/>
      <c r="OQ58" s="31"/>
      <c r="OR58" s="31"/>
      <c r="OS58" s="31"/>
      <c r="OT58" s="31"/>
      <c r="OU58" s="31"/>
      <c r="OV58" s="31"/>
      <c r="OW58" s="31"/>
      <c r="OX58" s="31"/>
      <c r="OY58" s="31"/>
      <c r="OZ58" s="31"/>
      <c r="PA58" s="31"/>
      <c r="PB58" s="31"/>
      <c r="PC58" s="31"/>
      <c r="PD58" s="31"/>
      <c r="PE58" s="31"/>
      <c r="PF58" s="31"/>
      <c r="PG58" s="31"/>
      <c r="PH58" s="31"/>
      <c r="PI58" s="31"/>
      <c r="PJ58" s="31"/>
      <c r="PK58" s="31"/>
      <c r="PL58" s="31"/>
      <c r="PM58" s="31"/>
      <c r="PN58" s="31"/>
      <c r="PO58" s="31"/>
      <c r="PP58" s="31"/>
      <c r="PQ58" s="31"/>
      <c r="PR58" s="31"/>
      <c r="PS58" s="31"/>
      <c r="PT58" s="31"/>
      <c r="PU58" s="31"/>
      <c r="PV58" s="31"/>
      <c r="PW58" s="31"/>
      <c r="PX58" s="31"/>
      <c r="PY58" s="31"/>
      <c r="PZ58" s="31"/>
      <c r="QA58" s="31"/>
      <c r="QB58" s="31"/>
      <c r="QC58" s="31"/>
    </row>
    <row r="59" spans="1:445">
      <c r="A59" s="36" t="s">
        <v>1807</v>
      </c>
      <c r="B59" s="33" t="s">
        <v>27</v>
      </c>
      <c r="C59" s="33"/>
      <c r="D59" s="33" t="s">
        <v>31</v>
      </c>
      <c r="E59" s="33"/>
      <c r="F59" s="33">
        <v>425</v>
      </c>
      <c r="G59" s="33">
        <v>65</v>
      </c>
      <c r="H59" s="33"/>
      <c r="I59" s="33">
        <v>45</v>
      </c>
      <c r="J59" s="33">
        <v>45</v>
      </c>
      <c r="K59" s="33">
        <v>45</v>
      </c>
      <c r="L59" s="33">
        <v>45</v>
      </c>
      <c r="M59" s="33">
        <v>45</v>
      </c>
      <c r="N59" s="33">
        <v>45</v>
      </c>
      <c r="O59" s="33">
        <v>45</v>
      </c>
      <c r="P59" s="33">
        <v>45</v>
      </c>
      <c r="Q59" s="33"/>
      <c r="R59" s="33"/>
      <c r="S59" s="33"/>
      <c r="T59" s="20">
        <f t="shared" si="5"/>
        <v>425</v>
      </c>
      <c r="U59" s="20">
        <f t="shared" si="6"/>
        <v>0</v>
      </c>
      <c r="V59" s="34">
        <f t="shared" si="7"/>
        <v>1</v>
      </c>
      <c r="W59" s="37"/>
      <c r="X59" s="35" t="str">
        <f t="shared" si="8"/>
        <v/>
      </c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  <c r="EQ59" s="31"/>
      <c r="ER59" s="31"/>
      <c r="ES59" s="31"/>
      <c r="ET59" s="31"/>
      <c r="EU59" s="31"/>
      <c r="EV59" s="31"/>
      <c r="EW59" s="31"/>
      <c r="EX59" s="31"/>
      <c r="EY59" s="31"/>
      <c r="EZ59" s="31"/>
      <c r="FA59" s="31"/>
      <c r="FB59" s="31"/>
      <c r="FC59" s="31"/>
      <c r="FD59" s="31"/>
      <c r="FE59" s="31"/>
      <c r="FF59" s="31"/>
      <c r="FG59" s="31"/>
      <c r="FH59" s="31"/>
      <c r="FI59" s="31"/>
      <c r="FJ59" s="31"/>
      <c r="FK59" s="31"/>
      <c r="FL59" s="31"/>
      <c r="FM59" s="31"/>
      <c r="FN59" s="31"/>
      <c r="FO59" s="31"/>
      <c r="FP59" s="31"/>
      <c r="FQ59" s="31"/>
      <c r="FR59" s="31"/>
      <c r="FS59" s="31"/>
      <c r="FT59" s="31"/>
      <c r="FU59" s="31"/>
      <c r="FV59" s="31"/>
      <c r="FW59" s="31"/>
      <c r="FX59" s="31"/>
      <c r="FY59" s="31"/>
      <c r="FZ59" s="31"/>
      <c r="GA59" s="31"/>
      <c r="GB59" s="31"/>
      <c r="GC59" s="31"/>
      <c r="GD59" s="31"/>
      <c r="GE59" s="31"/>
      <c r="GF59" s="31"/>
      <c r="GG59" s="31"/>
      <c r="GH59" s="31"/>
      <c r="GI59" s="31"/>
      <c r="GJ59" s="31"/>
      <c r="GK59" s="31"/>
      <c r="GL59" s="31"/>
      <c r="GM59" s="31"/>
      <c r="GN59" s="31"/>
      <c r="GO59" s="31"/>
      <c r="GP59" s="31"/>
      <c r="GQ59" s="31"/>
      <c r="GR59" s="31"/>
      <c r="GS59" s="31"/>
      <c r="GT59" s="31"/>
      <c r="GU59" s="31"/>
      <c r="GV59" s="31"/>
      <c r="GW59" s="31"/>
      <c r="GX59" s="31"/>
      <c r="GY59" s="31"/>
      <c r="GZ59" s="31"/>
      <c r="HA59" s="31"/>
      <c r="HB59" s="31"/>
      <c r="HC59" s="31"/>
      <c r="HD59" s="31"/>
      <c r="HE59" s="31"/>
      <c r="HF59" s="31"/>
      <c r="HG59" s="31"/>
      <c r="HH59" s="31"/>
      <c r="HI59" s="31"/>
      <c r="HJ59" s="31"/>
      <c r="HK59" s="31"/>
      <c r="HL59" s="31"/>
      <c r="HM59" s="31"/>
      <c r="HN59" s="31"/>
      <c r="HO59" s="31"/>
      <c r="HP59" s="31"/>
      <c r="HQ59" s="31"/>
      <c r="HR59" s="31"/>
      <c r="HS59" s="31"/>
      <c r="HT59" s="31"/>
      <c r="HU59" s="31"/>
      <c r="HV59" s="31"/>
      <c r="HW59" s="31"/>
      <c r="HX59" s="31"/>
      <c r="HY59" s="31"/>
      <c r="HZ59" s="31"/>
      <c r="IA59" s="31"/>
      <c r="IB59" s="31"/>
      <c r="IC59" s="31"/>
      <c r="ID59" s="31"/>
      <c r="IE59" s="31"/>
      <c r="IF59" s="31"/>
      <c r="IG59" s="31"/>
      <c r="IH59" s="31"/>
      <c r="II59" s="31"/>
      <c r="IJ59" s="31"/>
      <c r="IK59" s="31"/>
      <c r="IL59" s="31"/>
      <c r="IM59" s="31"/>
      <c r="IN59" s="31"/>
      <c r="IO59" s="31"/>
      <c r="IP59" s="31"/>
      <c r="IQ59" s="31"/>
      <c r="IR59" s="31"/>
      <c r="IS59" s="31"/>
      <c r="IT59" s="31"/>
      <c r="IU59" s="31"/>
      <c r="IV59" s="31"/>
      <c r="IW59" s="31"/>
      <c r="IX59" s="31"/>
      <c r="IY59" s="31"/>
      <c r="IZ59" s="31"/>
      <c r="JA59" s="31"/>
      <c r="JB59" s="31"/>
      <c r="JC59" s="31"/>
      <c r="JD59" s="31"/>
      <c r="JE59" s="31"/>
      <c r="JF59" s="31"/>
      <c r="JG59" s="31"/>
      <c r="JH59" s="31"/>
      <c r="JI59" s="31"/>
      <c r="JJ59" s="31"/>
      <c r="JK59" s="31"/>
      <c r="JL59" s="31"/>
      <c r="JM59" s="31"/>
      <c r="JN59" s="31"/>
      <c r="JO59" s="31"/>
      <c r="JP59" s="31"/>
      <c r="JQ59" s="31"/>
      <c r="JR59" s="31"/>
      <c r="JS59" s="31"/>
      <c r="JT59" s="31"/>
      <c r="JU59" s="31"/>
      <c r="JV59" s="31"/>
      <c r="JW59" s="31"/>
      <c r="JX59" s="31"/>
      <c r="JY59" s="31"/>
      <c r="JZ59" s="31"/>
      <c r="KA59" s="31"/>
      <c r="KB59" s="31"/>
      <c r="KC59" s="31"/>
      <c r="KD59" s="31"/>
      <c r="KE59" s="31"/>
      <c r="KF59" s="31"/>
      <c r="KG59" s="31"/>
      <c r="KH59" s="31"/>
      <c r="KI59" s="31"/>
      <c r="KJ59" s="31"/>
      <c r="KK59" s="31"/>
      <c r="KL59" s="31"/>
      <c r="KM59" s="31"/>
      <c r="KN59" s="31"/>
      <c r="KO59" s="31"/>
      <c r="KP59" s="31"/>
      <c r="KQ59" s="31"/>
      <c r="KR59" s="31"/>
      <c r="KS59" s="31"/>
      <c r="KT59" s="31"/>
      <c r="KU59" s="31"/>
      <c r="KV59" s="31"/>
      <c r="KW59" s="31"/>
      <c r="KX59" s="31"/>
      <c r="KY59" s="31"/>
      <c r="KZ59" s="31"/>
      <c r="LA59" s="31"/>
      <c r="LB59" s="31"/>
      <c r="LC59" s="31"/>
      <c r="LD59" s="31"/>
      <c r="LE59" s="31"/>
      <c r="LF59" s="31"/>
      <c r="LG59" s="31"/>
      <c r="LH59" s="31"/>
      <c r="LI59" s="31"/>
      <c r="LJ59" s="31"/>
      <c r="LK59" s="31"/>
      <c r="LL59" s="31"/>
      <c r="LM59" s="31"/>
      <c r="LN59" s="31"/>
      <c r="LO59" s="31"/>
      <c r="LP59" s="31"/>
      <c r="LQ59" s="31"/>
      <c r="LR59" s="31"/>
      <c r="LS59" s="31"/>
      <c r="LT59" s="31"/>
      <c r="LU59" s="31"/>
      <c r="LV59" s="31"/>
      <c r="LW59" s="31"/>
      <c r="LX59" s="31"/>
      <c r="LY59" s="31"/>
      <c r="LZ59" s="31"/>
      <c r="MA59" s="31"/>
      <c r="MB59" s="31"/>
      <c r="MC59" s="31"/>
      <c r="MD59" s="31"/>
      <c r="ME59" s="31"/>
      <c r="MF59" s="31"/>
      <c r="MG59" s="31"/>
      <c r="MH59" s="31"/>
      <c r="MI59" s="31"/>
      <c r="MJ59" s="31"/>
      <c r="MK59" s="31"/>
      <c r="ML59" s="31"/>
      <c r="MM59" s="31"/>
      <c r="MN59" s="31"/>
      <c r="MO59" s="31"/>
      <c r="MP59" s="31"/>
      <c r="MQ59" s="31"/>
      <c r="MR59" s="31"/>
      <c r="MS59" s="31"/>
      <c r="MT59" s="31"/>
      <c r="MU59" s="31"/>
      <c r="MV59" s="31"/>
      <c r="MW59" s="31"/>
      <c r="MX59" s="31"/>
      <c r="MY59" s="31"/>
      <c r="MZ59" s="31"/>
      <c r="NA59" s="31"/>
      <c r="NB59" s="31"/>
      <c r="NC59" s="31"/>
      <c r="ND59" s="31"/>
      <c r="NE59" s="31"/>
      <c r="NF59" s="31"/>
      <c r="NG59" s="31"/>
      <c r="NH59" s="31"/>
      <c r="NI59" s="31"/>
      <c r="NJ59" s="31"/>
      <c r="NK59" s="31"/>
      <c r="NL59" s="31"/>
      <c r="NM59" s="31"/>
      <c r="NN59" s="31"/>
      <c r="NO59" s="31"/>
      <c r="NP59" s="31"/>
      <c r="NQ59" s="31"/>
      <c r="NR59" s="31"/>
      <c r="NS59" s="31"/>
      <c r="NT59" s="31"/>
      <c r="NU59" s="31"/>
      <c r="NV59" s="31"/>
      <c r="NW59" s="31"/>
      <c r="NX59" s="31"/>
      <c r="NY59" s="31"/>
      <c r="NZ59" s="31"/>
      <c r="OA59" s="31"/>
      <c r="OB59" s="31"/>
      <c r="OC59" s="31"/>
      <c r="OD59" s="31"/>
      <c r="OE59" s="31"/>
      <c r="OF59" s="31"/>
      <c r="OG59" s="31"/>
      <c r="OH59" s="31"/>
      <c r="OI59" s="31"/>
      <c r="OJ59" s="31"/>
      <c r="OK59" s="31"/>
      <c r="OL59" s="31"/>
      <c r="OM59" s="31"/>
      <c r="ON59" s="31"/>
      <c r="OO59" s="31"/>
      <c r="OP59" s="31"/>
      <c r="OQ59" s="31"/>
      <c r="OR59" s="31"/>
      <c r="OS59" s="31"/>
      <c r="OT59" s="31"/>
      <c r="OU59" s="31"/>
      <c r="OV59" s="31"/>
      <c r="OW59" s="31"/>
      <c r="OX59" s="31"/>
      <c r="OY59" s="31"/>
      <c r="OZ59" s="31"/>
      <c r="PA59" s="31"/>
      <c r="PB59" s="31"/>
      <c r="PC59" s="31"/>
      <c r="PD59" s="31"/>
      <c r="PE59" s="31"/>
      <c r="PF59" s="31"/>
      <c r="PG59" s="31"/>
      <c r="PH59" s="31"/>
      <c r="PI59" s="31"/>
      <c r="PJ59" s="31"/>
      <c r="PK59" s="31"/>
      <c r="PL59" s="31"/>
      <c r="PM59" s="31"/>
      <c r="PN59" s="31"/>
      <c r="PO59" s="31"/>
      <c r="PP59" s="31"/>
      <c r="PQ59" s="31"/>
      <c r="PR59" s="31"/>
      <c r="PS59" s="31"/>
      <c r="PT59" s="31"/>
      <c r="PU59" s="31"/>
      <c r="PV59" s="31"/>
      <c r="PW59" s="31"/>
      <c r="PX59" s="31"/>
      <c r="PY59" s="31"/>
      <c r="PZ59" s="31"/>
      <c r="QA59" s="31"/>
      <c r="QB59" s="31"/>
      <c r="QC59" s="31"/>
    </row>
    <row r="60" spans="1:445">
      <c r="A60" s="36" t="s">
        <v>1861</v>
      </c>
      <c r="B60" s="33" t="s">
        <v>27</v>
      </c>
      <c r="C60" s="33">
        <v>102</v>
      </c>
      <c r="D60" s="33" t="s">
        <v>66</v>
      </c>
      <c r="E60" s="33"/>
      <c r="F60" s="33">
        <v>1350</v>
      </c>
      <c r="G60" s="33"/>
      <c r="H60" s="33"/>
      <c r="I60" s="33">
        <v>169</v>
      </c>
      <c r="J60" s="33">
        <v>169</v>
      </c>
      <c r="K60" s="33">
        <v>169</v>
      </c>
      <c r="L60" s="33">
        <v>169</v>
      </c>
      <c r="M60" s="33">
        <v>169</v>
      </c>
      <c r="N60" s="33">
        <v>169</v>
      </c>
      <c r="O60" s="33">
        <v>169</v>
      </c>
      <c r="P60" s="33">
        <v>167</v>
      </c>
      <c r="Q60" s="33"/>
      <c r="R60" s="33"/>
      <c r="S60" s="33"/>
      <c r="T60" s="20">
        <f t="shared" si="5"/>
        <v>1350</v>
      </c>
      <c r="U60" s="20">
        <f t="shared" si="6"/>
        <v>0</v>
      </c>
      <c r="V60" s="34">
        <f t="shared" si="7"/>
        <v>1</v>
      </c>
      <c r="W60" s="37"/>
      <c r="X60" s="35" t="str">
        <f t="shared" si="8"/>
        <v/>
      </c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  <c r="IS60" s="31"/>
      <c r="IT60" s="31"/>
      <c r="IU60" s="31"/>
      <c r="IV60" s="31"/>
      <c r="IW60" s="31"/>
      <c r="IX60" s="31"/>
      <c r="IY60" s="31"/>
      <c r="IZ60" s="31"/>
      <c r="JA60" s="31"/>
      <c r="JB60" s="31"/>
      <c r="JC60" s="31"/>
      <c r="JD60" s="31"/>
      <c r="JE60" s="31"/>
      <c r="JF60" s="31"/>
      <c r="JG60" s="31"/>
      <c r="JH60" s="31"/>
      <c r="JI60" s="31"/>
      <c r="JJ60" s="31"/>
      <c r="JK60" s="31"/>
      <c r="JL60" s="31"/>
      <c r="JM60" s="31"/>
      <c r="JN60" s="31"/>
      <c r="JO60" s="31"/>
      <c r="JP60" s="31"/>
      <c r="JQ60" s="31"/>
      <c r="JR60" s="31"/>
      <c r="JS60" s="31"/>
      <c r="JT60" s="31"/>
      <c r="JU60" s="31"/>
      <c r="JV60" s="31"/>
      <c r="JW60" s="31"/>
      <c r="JX60" s="31"/>
      <c r="JY60" s="31"/>
      <c r="JZ60" s="31"/>
      <c r="KA60" s="31"/>
      <c r="KB60" s="31"/>
      <c r="KC60" s="31"/>
      <c r="KD60" s="31"/>
      <c r="KE60" s="31"/>
      <c r="KF60" s="31"/>
      <c r="KG60" s="31"/>
      <c r="KH60" s="31"/>
      <c r="KI60" s="31"/>
      <c r="KJ60" s="31"/>
      <c r="KK60" s="31"/>
      <c r="KL60" s="31"/>
      <c r="KM60" s="31"/>
      <c r="KN60" s="31"/>
      <c r="KO60" s="31"/>
      <c r="KP60" s="31"/>
      <c r="KQ60" s="31"/>
      <c r="KR60" s="31"/>
      <c r="KS60" s="31"/>
      <c r="KT60" s="31"/>
      <c r="KU60" s="31"/>
      <c r="KV60" s="31"/>
      <c r="KW60" s="31"/>
      <c r="KX60" s="31"/>
      <c r="KY60" s="31"/>
      <c r="KZ60" s="31"/>
      <c r="LA60" s="31"/>
      <c r="LB60" s="31"/>
      <c r="LC60" s="31"/>
      <c r="LD60" s="31"/>
      <c r="LE60" s="31"/>
      <c r="LF60" s="31"/>
      <c r="LG60" s="31"/>
      <c r="LH60" s="31"/>
      <c r="LI60" s="31"/>
      <c r="LJ60" s="31"/>
      <c r="LK60" s="31"/>
      <c r="LL60" s="31"/>
      <c r="LM60" s="31"/>
      <c r="LN60" s="31"/>
      <c r="LO60" s="31"/>
      <c r="LP60" s="31"/>
      <c r="LQ60" s="31"/>
      <c r="LR60" s="31"/>
      <c r="LS60" s="31"/>
      <c r="LT60" s="31"/>
      <c r="LU60" s="31"/>
      <c r="LV60" s="31"/>
      <c r="LW60" s="31"/>
      <c r="LX60" s="31"/>
      <c r="LY60" s="31"/>
      <c r="LZ60" s="31"/>
      <c r="MA60" s="31"/>
      <c r="MB60" s="31"/>
      <c r="MC60" s="31"/>
      <c r="MD60" s="31"/>
      <c r="ME60" s="31"/>
      <c r="MF60" s="31"/>
      <c r="MG60" s="31"/>
      <c r="MH60" s="31"/>
      <c r="MI60" s="31"/>
      <c r="MJ60" s="31"/>
      <c r="MK60" s="31"/>
      <c r="ML60" s="31"/>
      <c r="MM60" s="31"/>
      <c r="MN60" s="31"/>
      <c r="MO60" s="31"/>
      <c r="MP60" s="31"/>
      <c r="MQ60" s="31"/>
      <c r="MR60" s="31"/>
      <c r="MS60" s="31"/>
      <c r="MT60" s="31"/>
      <c r="MU60" s="31"/>
      <c r="MV60" s="31"/>
      <c r="MW60" s="31"/>
      <c r="MX60" s="31"/>
      <c r="MY60" s="31"/>
      <c r="MZ60" s="31"/>
      <c r="NA60" s="31"/>
      <c r="NB60" s="31"/>
      <c r="NC60" s="31"/>
      <c r="ND60" s="31"/>
      <c r="NE60" s="31"/>
      <c r="NF60" s="31"/>
      <c r="NG60" s="31"/>
      <c r="NH60" s="31"/>
      <c r="NI60" s="31"/>
      <c r="NJ60" s="31"/>
      <c r="NK60" s="31"/>
      <c r="NL60" s="31"/>
      <c r="NM60" s="31"/>
      <c r="NN60" s="31"/>
      <c r="NO60" s="31"/>
      <c r="NP60" s="31"/>
      <c r="NQ60" s="31"/>
      <c r="NR60" s="31"/>
      <c r="NS60" s="31"/>
      <c r="NT60" s="31"/>
      <c r="NU60" s="31"/>
      <c r="NV60" s="31"/>
      <c r="NW60" s="31"/>
      <c r="NX60" s="31"/>
      <c r="NY60" s="31"/>
      <c r="NZ60" s="31"/>
      <c r="OA60" s="31"/>
      <c r="OB60" s="31"/>
      <c r="OC60" s="31"/>
      <c r="OD60" s="31"/>
      <c r="OE60" s="31"/>
      <c r="OF60" s="31"/>
      <c r="OG60" s="31"/>
      <c r="OH60" s="31"/>
      <c r="OI60" s="31"/>
      <c r="OJ60" s="31"/>
      <c r="OK60" s="31"/>
      <c r="OL60" s="31"/>
      <c r="OM60" s="31"/>
      <c r="ON60" s="31"/>
      <c r="OO60" s="31"/>
      <c r="OP60" s="31"/>
      <c r="OQ60" s="31"/>
      <c r="OR60" s="31"/>
      <c r="OS60" s="31"/>
      <c r="OT60" s="31"/>
      <c r="OU60" s="31"/>
      <c r="OV60" s="31"/>
      <c r="OW60" s="31"/>
      <c r="OX60" s="31"/>
      <c r="OY60" s="31"/>
      <c r="OZ60" s="31"/>
      <c r="PA60" s="31"/>
      <c r="PB60" s="31"/>
      <c r="PC60" s="31"/>
      <c r="PD60" s="31"/>
      <c r="PE60" s="31"/>
      <c r="PF60" s="31"/>
      <c r="PG60" s="31"/>
      <c r="PH60" s="31"/>
      <c r="PI60" s="31"/>
      <c r="PJ60" s="31"/>
      <c r="PK60" s="31"/>
      <c r="PL60" s="31"/>
      <c r="PM60" s="31"/>
      <c r="PN60" s="31"/>
      <c r="PO60" s="31"/>
      <c r="PP60" s="31"/>
      <c r="PQ60" s="31"/>
      <c r="PR60" s="31"/>
      <c r="PS60" s="31"/>
      <c r="PT60" s="31"/>
      <c r="PU60" s="31"/>
      <c r="PV60" s="31"/>
      <c r="PW60" s="31"/>
      <c r="PX60" s="31"/>
      <c r="PY60" s="31"/>
      <c r="PZ60" s="31"/>
      <c r="QA60" s="31"/>
      <c r="QB60" s="31"/>
      <c r="QC60" s="31"/>
    </row>
    <row r="61" spans="1:445">
      <c r="A61" s="36" t="s">
        <v>134</v>
      </c>
      <c r="B61" s="33" t="s">
        <v>45</v>
      </c>
      <c r="C61" s="33">
        <v>106</v>
      </c>
      <c r="D61" s="33" t="s">
        <v>38</v>
      </c>
      <c r="E61" s="33"/>
      <c r="F61" s="33">
        <v>1249</v>
      </c>
      <c r="G61" s="33">
        <v>65</v>
      </c>
      <c r="H61" s="33">
        <v>132</v>
      </c>
      <c r="I61" s="33">
        <v>132</v>
      </c>
      <c r="J61" s="33">
        <v>132</v>
      </c>
      <c r="K61" s="33">
        <v>132</v>
      </c>
      <c r="L61" s="33">
        <v>132</v>
      </c>
      <c r="M61" s="33">
        <v>132</v>
      </c>
      <c r="N61" s="33">
        <v>132</v>
      </c>
      <c r="O61" s="33">
        <v>132</v>
      </c>
      <c r="P61" s="33">
        <v>128</v>
      </c>
      <c r="Q61" s="33"/>
      <c r="R61" s="33"/>
      <c r="S61" s="33"/>
      <c r="T61" s="20">
        <f t="shared" si="5"/>
        <v>1249</v>
      </c>
      <c r="U61" s="20">
        <f t="shared" si="6"/>
        <v>0</v>
      </c>
      <c r="V61" s="34">
        <f t="shared" si="7"/>
        <v>1</v>
      </c>
      <c r="X61" s="35" t="str">
        <f t="shared" si="8"/>
        <v/>
      </c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  <c r="DW61" s="31"/>
      <c r="DX61" s="31"/>
      <c r="DY61" s="31"/>
      <c r="DZ61" s="31"/>
      <c r="EA61" s="31"/>
      <c r="EB61" s="31"/>
      <c r="EC61" s="31"/>
      <c r="ED61" s="31"/>
      <c r="EE61" s="31"/>
      <c r="EF61" s="31"/>
      <c r="EG61" s="31"/>
      <c r="EH61" s="31"/>
      <c r="EI61" s="31"/>
      <c r="EJ61" s="31"/>
      <c r="EK61" s="31"/>
      <c r="EL61" s="31"/>
      <c r="EM61" s="31"/>
      <c r="EN61" s="31"/>
      <c r="EO61" s="31"/>
      <c r="EP61" s="31"/>
      <c r="EQ61" s="31"/>
      <c r="ER61" s="31"/>
      <c r="ES61" s="31"/>
      <c r="ET61" s="31"/>
      <c r="EU61" s="31"/>
      <c r="EV61" s="31"/>
      <c r="EW61" s="31"/>
      <c r="EX61" s="31"/>
      <c r="EY61" s="31"/>
      <c r="EZ61" s="31"/>
      <c r="FA61" s="31"/>
      <c r="FB61" s="31"/>
      <c r="FC61" s="31"/>
      <c r="FD61" s="31"/>
      <c r="FE61" s="31"/>
      <c r="FF61" s="31"/>
      <c r="FG61" s="31"/>
      <c r="FH61" s="31"/>
      <c r="FI61" s="31"/>
      <c r="FJ61" s="31"/>
      <c r="FK61" s="31"/>
      <c r="FL61" s="31"/>
      <c r="FM61" s="31"/>
      <c r="FN61" s="31"/>
      <c r="FO61" s="31"/>
      <c r="FP61" s="31"/>
      <c r="FQ61" s="31"/>
      <c r="FR61" s="31"/>
      <c r="FS61" s="31"/>
      <c r="FT61" s="31"/>
      <c r="FU61" s="31"/>
      <c r="FV61" s="31"/>
      <c r="FW61" s="31"/>
      <c r="FX61" s="31"/>
      <c r="FY61" s="31"/>
      <c r="FZ61" s="31"/>
      <c r="GA61" s="31"/>
      <c r="GB61" s="31"/>
      <c r="GC61" s="31"/>
      <c r="GD61" s="31"/>
      <c r="GE61" s="31"/>
      <c r="GF61" s="31"/>
      <c r="GG61" s="31"/>
      <c r="GH61" s="31"/>
      <c r="GI61" s="31"/>
      <c r="GJ61" s="31"/>
      <c r="GK61" s="31"/>
      <c r="GL61" s="31"/>
      <c r="GM61" s="31"/>
      <c r="GN61" s="31"/>
      <c r="GO61" s="31"/>
      <c r="GP61" s="31"/>
      <c r="GQ61" s="31"/>
      <c r="GR61" s="31"/>
      <c r="GS61" s="31"/>
      <c r="GT61" s="31"/>
      <c r="GU61" s="31"/>
      <c r="GV61" s="31"/>
      <c r="GW61" s="31"/>
      <c r="GX61" s="31"/>
      <c r="GY61" s="31"/>
      <c r="GZ61" s="31"/>
      <c r="HA61" s="31"/>
      <c r="HB61" s="31"/>
      <c r="HC61" s="31"/>
      <c r="HD61" s="31"/>
      <c r="HE61" s="31"/>
      <c r="HF61" s="31"/>
      <c r="HG61" s="31"/>
      <c r="HH61" s="31"/>
      <c r="HI61" s="31"/>
      <c r="HJ61" s="31"/>
      <c r="HK61" s="31"/>
      <c r="HL61" s="31"/>
      <c r="HM61" s="31"/>
      <c r="HN61" s="31"/>
      <c r="HO61" s="31"/>
      <c r="HP61" s="31"/>
      <c r="HQ61" s="31"/>
      <c r="HR61" s="31"/>
      <c r="HS61" s="31"/>
      <c r="HT61" s="31"/>
      <c r="HU61" s="31"/>
      <c r="HV61" s="31"/>
      <c r="HW61" s="31"/>
      <c r="HX61" s="31"/>
      <c r="HY61" s="31"/>
      <c r="HZ61" s="31"/>
      <c r="IA61" s="31"/>
      <c r="IB61" s="31"/>
      <c r="IC61" s="31"/>
      <c r="ID61" s="31"/>
      <c r="IE61" s="31"/>
      <c r="IF61" s="31"/>
      <c r="IG61" s="31"/>
      <c r="IH61" s="31"/>
      <c r="II61" s="31"/>
      <c r="IJ61" s="31"/>
      <c r="IK61" s="31"/>
      <c r="IL61" s="31"/>
      <c r="IM61" s="31"/>
      <c r="IN61" s="31"/>
      <c r="IO61" s="31"/>
      <c r="IP61" s="31"/>
      <c r="IQ61" s="31"/>
      <c r="IR61" s="31"/>
      <c r="IS61" s="31"/>
      <c r="IT61" s="31"/>
      <c r="IU61" s="31"/>
      <c r="IV61" s="31"/>
      <c r="IW61" s="31"/>
      <c r="IX61" s="31"/>
      <c r="IY61" s="31"/>
      <c r="IZ61" s="31"/>
      <c r="JA61" s="31"/>
      <c r="JB61" s="31"/>
      <c r="JC61" s="31"/>
      <c r="JD61" s="31"/>
      <c r="JE61" s="31"/>
      <c r="JF61" s="31"/>
      <c r="JG61" s="31"/>
      <c r="JH61" s="31"/>
      <c r="JI61" s="31"/>
      <c r="JJ61" s="31"/>
      <c r="JK61" s="31"/>
      <c r="JL61" s="31"/>
      <c r="JM61" s="31"/>
      <c r="JN61" s="31"/>
      <c r="JO61" s="31"/>
      <c r="JP61" s="31"/>
      <c r="JQ61" s="31"/>
      <c r="JR61" s="31"/>
      <c r="JS61" s="31"/>
      <c r="JT61" s="31"/>
      <c r="JU61" s="31"/>
      <c r="JV61" s="31"/>
      <c r="JW61" s="31"/>
      <c r="JX61" s="31"/>
      <c r="JY61" s="31"/>
      <c r="JZ61" s="31"/>
      <c r="KA61" s="31"/>
      <c r="KB61" s="31"/>
      <c r="KC61" s="31"/>
      <c r="KD61" s="31"/>
      <c r="KE61" s="31"/>
      <c r="KF61" s="31"/>
      <c r="KG61" s="31"/>
      <c r="KH61" s="31"/>
      <c r="KI61" s="31"/>
      <c r="KJ61" s="31"/>
      <c r="KK61" s="31"/>
      <c r="KL61" s="31"/>
      <c r="KM61" s="31"/>
      <c r="KN61" s="31"/>
      <c r="KO61" s="31"/>
      <c r="KP61" s="31"/>
      <c r="KQ61" s="31"/>
      <c r="KR61" s="31"/>
      <c r="KS61" s="31"/>
      <c r="KT61" s="31"/>
      <c r="KU61" s="31"/>
      <c r="KV61" s="31"/>
      <c r="KW61" s="31"/>
      <c r="KX61" s="31"/>
      <c r="KY61" s="31"/>
      <c r="KZ61" s="31"/>
      <c r="LA61" s="31"/>
      <c r="LB61" s="31"/>
      <c r="LC61" s="31"/>
      <c r="LD61" s="31"/>
      <c r="LE61" s="31"/>
      <c r="LF61" s="31"/>
      <c r="LG61" s="31"/>
      <c r="LH61" s="31"/>
      <c r="LI61" s="31"/>
      <c r="LJ61" s="31"/>
      <c r="LK61" s="31"/>
      <c r="LL61" s="31"/>
      <c r="LM61" s="31"/>
      <c r="LN61" s="31"/>
      <c r="LO61" s="31"/>
      <c r="LP61" s="31"/>
      <c r="LQ61" s="31"/>
      <c r="LR61" s="31"/>
      <c r="LS61" s="31"/>
      <c r="LT61" s="31"/>
      <c r="LU61" s="31"/>
      <c r="LV61" s="31"/>
      <c r="LW61" s="31"/>
      <c r="LX61" s="31"/>
      <c r="LY61" s="31"/>
      <c r="LZ61" s="31"/>
      <c r="MA61" s="31"/>
      <c r="MB61" s="31"/>
      <c r="MC61" s="31"/>
      <c r="MD61" s="31"/>
      <c r="ME61" s="31"/>
      <c r="MF61" s="31"/>
      <c r="MG61" s="31"/>
      <c r="MH61" s="31"/>
      <c r="MI61" s="31"/>
      <c r="MJ61" s="31"/>
      <c r="MK61" s="31"/>
      <c r="ML61" s="31"/>
      <c r="MM61" s="31"/>
      <c r="MN61" s="31"/>
      <c r="MO61" s="31"/>
      <c r="MP61" s="31"/>
      <c r="MQ61" s="31"/>
      <c r="MR61" s="31"/>
      <c r="MS61" s="31"/>
      <c r="MT61" s="31"/>
      <c r="MU61" s="31"/>
      <c r="MV61" s="31"/>
      <c r="MW61" s="31"/>
      <c r="MX61" s="31"/>
      <c r="MY61" s="31"/>
      <c r="MZ61" s="31"/>
      <c r="NA61" s="31"/>
      <c r="NB61" s="31"/>
      <c r="NC61" s="31"/>
      <c r="ND61" s="31"/>
      <c r="NE61" s="31"/>
      <c r="NF61" s="31"/>
      <c r="NG61" s="31"/>
      <c r="NH61" s="31"/>
      <c r="NI61" s="31"/>
      <c r="NJ61" s="31"/>
      <c r="NK61" s="31"/>
      <c r="NL61" s="31"/>
      <c r="NM61" s="31"/>
      <c r="NN61" s="31"/>
      <c r="NO61" s="31"/>
      <c r="NP61" s="31"/>
      <c r="NQ61" s="31"/>
      <c r="NR61" s="31"/>
      <c r="NS61" s="31"/>
      <c r="NT61" s="31"/>
      <c r="NU61" s="31"/>
      <c r="NV61" s="31"/>
      <c r="NW61" s="31"/>
      <c r="NX61" s="31"/>
      <c r="NY61" s="31"/>
      <c r="NZ61" s="31"/>
      <c r="OA61" s="31"/>
      <c r="OB61" s="31"/>
      <c r="OC61" s="31"/>
      <c r="OD61" s="31"/>
      <c r="OE61" s="31"/>
      <c r="OF61" s="31"/>
      <c r="OG61" s="31"/>
      <c r="OH61" s="31"/>
      <c r="OI61" s="31"/>
      <c r="OJ61" s="31"/>
      <c r="OK61" s="31"/>
      <c r="OL61" s="31"/>
      <c r="OM61" s="31"/>
      <c r="ON61" s="31"/>
      <c r="OO61" s="31"/>
      <c r="OP61" s="31"/>
      <c r="OQ61" s="31"/>
      <c r="OR61" s="31"/>
      <c r="OS61" s="31"/>
      <c r="OT61" s="31"/>
      <c r="OU61" s="31"/>
      <c r="OV61" s="31"/>
      <c r="OW61" s="31"/>
      <c r="OX61" s="31"/>
      <c r="OY61" s="31"/>
      <c r="OZ61" s="31"/>
      <c r="PA61" s="31"/>
      <c r="PB61" s="31"/>
      <c r="PC61" s="31"/>
      <c r="PD61" s="31"/>
      <c r="PE61" s="31"/>
      <c r="PF61" s="31"/>
      <c r="PG61" s="31"/>
      <c r="PH61" s="31"/>
      <c r="PI61" s="31"/>
      <c r="PJ61" s="31"/>
      <c r="PK61" s="31"/>
      <c r="PL61" s="31"/>
      <c r="PM61" s="31"/>
      <c r="PN61" s="31"/>
      <c r="PO61" s="31"/>
      <c r="PP61" s="31"/>
      <c r="PQ61" s="31"/>
      <c r="PR61" s="31"/>
      <c r="PS61" s="31"/>
      <c r="PT61" s="31"/>
      <c r="PU61" s="31"/>
      <c r="PV61" s="31"/>
      <c r="PW61" s="31"/>
      <c r="PX61" s="31"/>
      <c r="PY61" s="31"/>
      <c r="PZ61" s="31"/>
      <c r="QA61" s="31"/>
      <c r="QB61" s="31"/>
      <c r="QC61" s="31"/>
    </row>
    <row r="62" spans="1:445">
      <c r="A62" s="36" t="s">
        <v>1787</v>
      </c>
      <c r="B62" s="33" t="s">
        <v>27</v>
      </c>
      <c r="C62" s="33">
        <v>90</v>
      </c>
      <c r="D62" s="33" t="s">
        <v>33</v>
      </c>
      <c r="E62" s="33"/>
      <c r="F62" s="33">
        <v>505</v>
      </c>
      <c r="G62" s="33">
        <v>65</v>
      </c>
      <c r="H62" s="33"/>
      <c r="I62" s="33">
        <v>55</v>
      </c>
      <c r="J62" s="33">
        <v>55</v>
      </c>
      <c r="K62" s="33">
        <v>55</v>
      </c>
      <c r="L62" s="33">
        <v>55</v>
      </c>
      <c r="M62" s="33">
        <v>55</v>
      </c>
      <c r="N62" s="33">
        <v>55</v>
      </c>
      <c r="O62" s="33">
        <v>55</v>
      </c>
      <c r="P62" s="33">
        <v>55</v>
      </c>
      <c r="Q62" s="33"/>
      <c r="R62" s="33"/>
      <c r="S62" s="33"/>
      <c r="T62" s="20">
        <f t="shared" si="5"/>
        <v>505</v>
      </c>
      <c r="U62" s="20">
        <f t="shared" si="6"/>
        <v>0</v>
      </c>
      <c r="V62" s="34">
        <f t="shared" si="7"/>
        <v>1</v>
      </c>
      <c r="W62" s="37"/>
      <c r="X62" s="35" t="str">
        <f t="shared" si="8"/>
        <v/>
      </c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  <c r="DW62" s="31"/>
      <c r="DX62" s="31"/>
      <c r="DY62" s="31"/>
      <c r="DZ62" s="31"/>
      <c r="EA62" s="31"/>
      <c r="EB62" s="31"/>
      <c r="EC62" s="31"/>
      <c r="ED62" s="31"/>
      <c r="EE62" s="31"/>
      <c r="EF62" s="31"/>
      <c r="EG62" s="31"/>
      <c r="EH62" s="31"/>
      <c r="EI62" s="31"/>
      <c r="EJ62" s="31"/>
      <c r="EK62" s="31"/>
      <c r="EL62" s="31"/>
      <c r="EM62" s="31"/>
      <c r="EN62" s="31"/>
      <c r="EO62" s="31"/>
      <c r="EP62" s="31"/>
      <c r="EQ62" s="31"/>
      <c r="ER62" s="31"/>
      <c r="ES62" s="31"/>
      <c r="ET62" s="31"/>
      <c r="EU62" s="31"/>
      <c r="EV62" s="31"/>
      <c r="EW62" s="31"/>
      <c r="EX62" s="31"/>
      <c r="EY62" s="31"/>
      <c r="EZ62" s="31"/>
      <c r="FA62" s="31"/>
      <c r="FB62" s="31"/>
      <c r="FC62" s="31"/>
      <c r="FD62" s="31"/>
      <c r="FE62" s="31"/>
      <c r="FF62" s="31"/>
      <c r="FG62" s="31"/>
      <c r="FH62" s="31"/>
      <c r="FI62" s="31"/>
      <c r="FJ62" s="31"/>
      <c r="FK62" s="31"/>
      <c r="FL62" s="31"/>
      <c r="FM62" s="31"/>
      <c r="FN62" s="31"/>
      <c r="FO62" s="31"/>
      <c r="FP62" s="31"/>
      <c r="FQ62" s="31"/>
      <c r="FR62" s="31"/>
      <c r="FS62" s="31"/>
      <c r="FT62" s="31"/>
      <c r="FU62" s="31"/>
      <c r="FV62" s="31"/>
      <c r="FW62" s="31"/>
      <c r="FX62" s="31"/>
      <c r="FY62" s="31"/>
      <c r="FZ62" s="31"/>
      <c r="GA62" s="31"/>
      <c r="GB62" s="31"/>
      <c r="GC62" s="31"/>
      <c r="GD62" s="31"/>
      <c r="GE62" s="31"/>
      <c r="GF62" s="31"/>
      <c r="GG62" s="31"/>
      <c r="GH62" s="31"/>
      <c r="GI62" s="31"/>
      <c r="GJ62" s="31"/>
      <c r="GK62" s="31"/>
      <c r="GL62" s="31"/>
      <c r="GM62" s="31"/>
      <c r="GN62" s="31"/>
      <c r="GO62" s="31"/>
      <c r="GP62" s="31"/>
      <c r="GQ62" s="31"/>
      <c r="GR62" s="31"/>
      <c r="GS62" s="31"/>
      <c r="GT62" s="31"/>
      <c r="GU62" s="31"/>
      <c r="GV62" s="31"/>
      <c r="GW62" s="31"/>
      <c r="GX62" s="31"/>
      <c r="GY62" s="31"/>
      <c r="GZ62" s="31"/>
      <c r="HA62" s="31"/>
      <c r="HB62" s="31"/>
      <c r="HC62" s="31"/>
      <c r="HD62" s="31"/>
      <c r="HE62" s="31"/>
      <c r="HF62" s="31"/>
      <c r="HG62" s="31"/>
      <c r="HH62" s="31"/>
      <c r="HI62" s="31"/>
      <c r="HJ62" s="31"/>
      <c r="HK62" s="31"/>
      <c r="HL62" s="31"/>
      <c r="HM62" s="31"/>
      <c r="HN62" s="31"/>
      <c r="HO62" s="31"/>
      <c r="HP62" s="31"/>
      <c r="HQ62" s="31"/>
      <c r="HR62" s="31"/>
      <c r="HS62" s="31"/>
      <c r="HT62" s="31"/>
      <c r="HU62" s="31"/>
      <c r="HV62" s="31"/>
      <c r="HW62" s="31"/>
      <c r="HX62" s="31"/>
      <c r="HY62" s="31"/>
      <c r="HZ62" s="31"/>
      <c r="IA62" s="31"/>
      <c r="IB62" s="31"/>
      <c r="IC62" s="31"/>
      <c r="ID62" s="31"/>
      <c r="IE62" s="31"/>
      <c r="IF62" s="31"/>
      <c r="IG62" s="31"/>
      <c r="IH62" s="31"/>
      <c r="II62" s="31"/>
      <c r="IJ62" s="31"/>
      <c r="IK62" s="31"/>
      <c r="IL62" s="31"/>
      <c r="IM62" s="31"/>
      <c r="IN62" s="31"/>
      <c r="IO62" s="31"/>
      <c r="IP62" s="31"/>
      <c r="IQ62" s="31"/>
      <c r="IR62" s="31"/>
      <c r="IS62" s="31"/>
      <c r="IT62" s="31"/>
      <c r="IU62" s="31"/>
      <c r="IV62" s="31"/>
      <c r="IW62" s="31"/>
      <c r="IX62" s="31"/>
      <c r="IY62" s="31"/>
      <c r="IZ62" s="31"/>
      <c r="JA62" s="31"/>
      <c r="JB62" s="31"/>
      <c r="JC62" s="31"/>
      <c r="JD62" s="31"/>
      <c r="JE62" s="31"/>
      <c r="JF62" s="31"/>
      <c r="JG62" s="31"/>
      <c r="JH62" s="31"/>
      <c r="JI62" s="31"/>
      <c r="JJ62" s="31"/>
      <c r="JK62" s="31"/>
      <c r="JL62" s="31"/>
      <c r="JM62" s="31"/>
      <c r="JN62" s="31"/>
      <c r="JO62" s="31"/>
      <c r="JP62" s="31"/>
      <c r="JQ62" s="31"/>
      <c r="JR62" s="31"/>
      <c r="JS62" s="31"/>
      <c r="JT62" s="31"/>
      <c r="JU62" s="31"/>
      <c r="JV62" s="31"/>
      <c r="JW62" s="31"/>
      <c r="JX62" s="31"/>
      <c r="JY62" s="31"/>
      <c r="JZ62" s="31"/>
      <c r="KA62" s="31"/>
      <c r="KB62" s="31"/>
      <c r="KC62" s="31"/>
      <c r="KD62" s="31"/>
      <c r="KE62" s="31"/>
      <c r="KF62" s="31"/>
      <c r="KG62" s="31"/>
      <c r="KH62" s="31"/>
      <c r="KI62" s="31"/>
      <c r="KJ62" s="31"/>
      <c r="KK62" s="31"/>
      <c r="KL62" s="31"/>
      <c r="KM62" s="31"/>
      <c r="KN62" s="31"/>
      <c r="KO62" s="31"/>
      <c r="KP62" s="31"/>
      <c r="KQ62" s="31"/>
      <c r="KR62" s="31"/>
      <c r="KS62" s="31"/>
      <c r="KT62" s="31"/>
      <c r="KU62" s="31"/>
      <c r="KV62" s="31"/>
      <c r="KW62" s="31"/>
      <c r="KX62" s="31"/>
      <c r="KY62" s="31"/>
      <c r="KZ62" s="31"/>
      <c r="LA62" s="31"/>
      <c r="LB62" s="31"/>
      <c r="LC62" s="31"/>
      <c r="LD62" s="31"/>
      <c r="LE62" s="31"/>
      <c r="LF62" s="31"/>
      <c r="LG62" s="31"/>
      <c r="LH62" s="31"/>
      <c r="LI62" s="31"/>
      <c r="LJ62" s="31"/>
      <c r="LK62" s="31"/>
      <c r="LL62" s="31"/>
      <c r="LM62" s="31"/>
      <c r="LN62" s="31"/>
      <c r="LO62" s="31"/>
      <c r="LP62" s="31"/>
      <c r="LQ62" s="31"/>
      <c r="LR62" s="31"/>
      <c r="LS62" s="31"/>
      <c r="LT62" s="31"/>
      <c r="LU62" s="31"/>
      <c r="LV62" s="31"/>
      <c r="LW62" s="31"/>
      <c r="LX62" s="31"/>
      <c r="LY62" s="31"/>
      <c r="LZ62" s="31"/>
      <c r="MA62" s="31"/>
      <c r="MB62" s="31"/>
      <c r="MC62" s="31"/>
      <c r="MD62" s="31"/>
      <c r="ME62" s="31"/>
      <c r="MF62" s="31"/>
      <c r="MG62" s="31"/>
      <c r="MH62" s="31"/>
      <c r="MI62" s="31"/>
      <c r="MJ62" s="31"/>
      <c r="MK62" s="31"/>
      <c r="ML62" s="31"/>
      <c r="MM62" s="31"/>
      <c r="MN62" s="31"/>
      <c r="MO62" s="31"/>
      <c r="MP62" s="31"/>
      <c r="MQ62" s="31"/>
      <c r="MR62" s="31"/>
      <c r="MS62" s="31"/>
      <c r="MT62" s="31"/>
      <c r="MU62" s="31"/>
      <c r="MV62" s="31"/>
      <c r="MW62" s="31"/>
      <c r="MX62" s="31"/>
      <c r="MY62" s="31"/>
      <c r="MZ62" s="31"/>
      <c r="NA62" s="31"/>
      <c r="NB62" s="31"/>
      <c r="NC62" s="31"/>
      <c r="ND62" s="31"/>
      <c r="NE62" s="31"/>
      <c r="NF62" s="31"/>
      <c r="NG62" s="31"/>
      <c r="NH62" s="31"/>
      <c r="NI62" s="31"/>
      <c r="NJ62" s="31"/>
      <c r="NK62" s="31"/>
      <c r="NL62" s="31"/>
      <c r="NM62" s="31"/>
      <c r="NN62" s="31"/>
      <c r="NO62" s="31"/>
      <c r="NP62" s="31"/>
      <c r="NQ62" s="31"/>
      <c r="NR62" s="31"/>
      <c r="NS62" s="31"/>
      <c r="NT62" s="31"/>
      <c r="NU62" s="31"/>
      <c r="NV62" s="31"/>
      <c r="NW62" s="31"/>
      <c r="NX62" s="31"/>
      <c r="NY62" s="31"/>
      <c r="NZ62" s="31"/>
      <c r="OA62" s="31"/>
      <c r="OB62" s="31"/>
      <c r="OC62" s="31"/>
      <c r="OD62" s="31"/>
      <c r="OE62" s="31"/>
      <c r="OF62" s="31"/>
      <c r="OG62" s="31"/>
      <c r="OH62" s="31"/>
      <c r="OI62" s="31"/>
      <c r="OJ62" s="31"/>
      <c r="OK62" s="31"/>
      <c r="OL62" s="31"/>
      <c r="OM62" s="31"/>
      <c r="ON62" s="31"/>
      <c r="OO62" s="31"/>
      <c r="OP62" s="31"/>
      <c r="OQ62" s="31"/>
      <c r="OR62" s="31"/>
      <c r="OS62" s="31"/>
      <c r="OT62" s="31"/>
      <c r="OU62" s="31"/>
      <c r="OV62" s="31"/>
      <c r="OW62" s="31"/>
      <c r="OX62" s="31"/>
      <c r="OY62" s="31"/>
      <c r="OZ62" s="31"/>
      <c r="PA62" s="31"/>
      <c r="PB62" s="31"/>
      <c r="PC62" s="31"/>
      <c r="PD62" s="31"/>
      <c r="PE62" s="31"/>
      <c r="PF62" s="31"/>
      <c r="PG62" s="31"/>
      <c r="PH62" s="31"/>
      <c r="PI62" s="31"/>
      <c r="PJ62" s="31"/>
      <c r="PK62" s="31"/>
      <c r="PL62" s="31"/>
      <c r="PM62" s="31"/>
      <c r="PN62" s="31"/>
      <c r="PO62" s="31"/>
      <c r="PP62" s="31"/>
      <c r="PQ62" s="31"/>
      <c r="PR62" s="31"/>
      <c r="PS62" s="31"/>
      <c r="PT62" s="31"/>
      <c r="PU62" s="31"/>
      <c r="PV62" s="31"/>
      <c r="PW62" s="31"/>
      <c r="PX62" s="31"/>
      <c r="PY62" s="31"/>
      <c r="PZ62" s="31"/>
      <c r="QA62" s="31"/>
      <c r="QB62" s="31"/>
      <c r="QC62" s="31"/>
    </row>
    <row r="63" spans="1:445">
      <c r="A63" s="36" t="s">
        <v>135</v>
      </c>
      <c r="B63" s="33" t="s">
        <v>45</v>
      </c>
      <c r="C63" s="33">
        <v>116</v>
      </c>
      <c r="D63" s="33" t="s">
        <v>28</v>
      </c>
      <c r="E63" s="33"/>
      <c r="F63" s="33">
        <v>1100</v>
      </c>
      <c r="G63" s="33">
        <v>100</v>
      </c>
      <c r="H63" s="33">
        <v>100</v>
      </c>
      <c r="I63" s="33">
        <v>100</v>
      </c>
      <c r="J63" s="33">
        <v>100</v>
      </c>
      <c r="K63" s="33">
        <v>100</v>
      </c>
      <c r="L63" s="33">
        <v>100</v>
      </c>
      <c r="M63" s="33">
        <v>100</v>
      </c>
      <c r="N63" s="33">
        <v>100</v>
      </c>
      <c r="O63" s="33">
        <v>100</v>
      </c>
      <c r="P63" s="33">
        <v>100</v>
      </c>
      <c r="Q63" s="33">
        <v>100</v>
      </c>
      <c r="R63" s="33"/>
      <c r="S63" s="33"/>
      <c r="T63" s="20">
        <f t="shared" si="5"/>
        <v>1100</v>
      </c>
      <c r="U63" s="20">
        <f t="shared" si="6"/>
        <v>0</v>
      </c>
      <c r="V63" s="34">
        <f t="shared" si="7"/>
        <v>1</v>
      </c>
      <c r="W63" s="37"/>
      <c r="X63" s="35" t="str">
        <f t="shared" si="8"/>
        <v/>
      </c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  <c r="IS63" s="31"/>
      <c r="IT63" s="31"/>
      <c r="IU63" s="31"/>
      <c r="IV63" s="31"/>
      <c r="IW63" s="31"/>
      <c r="IX63" s="31"/>
      <c r="IY63" s="31"/>
      <c r="IZ63" s="31"/>
      <c r="JA63" s="31"/>
      <c r="JB63" s="31"/>
      <c r="JC63" s="31"/>
      <c r="JD63" s="31"/>
      <c r="JE63" s="31"/>
      <c r="JF63" s="31"/>
      <c r="JG63" s="31"/>
      <c r="JH63" s="31"/>
      <c r="JI63" s="31"/>
      <c r="JJ63" s="31"/>
      <c r="JK63" s="31"/>
      <c r="JL63" s="31"/>
      <c r="JM63" s="31"/>
      <c r="JN63" s="31"/>
      <c r="JO63" s="31"/>
      <c r="JP63" s="31"/>
      <c r="JQ63" s="31"/>
      <c r="JR63" s="31"/>
      <c r="JS63" s="31"/>
      <c r="JT63" s="31"/>
      <c r="JU63" s="31"/>
      <c r="JV63" s="31"/>
      <c r="JW63" s="31"/>
      <c r="JX63" s="31"/>
      <c r="JY63" s="31"/>
      <c r="JZ63" s="31"/>
      <c r="KA63" s="31"/>
      <c r="KB63" s="31"/>
      <c r="KC63" s="31"/>
      <c r="KD63" s="31"/>
      <c r="KE63" s="31"/>
      <c r="KF63" s="31"/>
      <c r="KG63" s="31"/>
      <c r="KH63" s="31"/>
      <c r="KI63" s="31"/>
      <c r="KJ63" s="31"/>
      <c r="KK63" s="31"/>
      <c r="KL63" s="31"/>
      <c r="KM63" s="31"/>
      <c r="KN63" s="31"/>
      <c r="KO63" s="31"/>
      <c r="KP63" s="31"/>
      <c r="KQ63" s="31"/>
      <c r="KR63" s="31"/>
      <c r="KS63" s="31"/>
      <c r="KT63" s="31"/>
      <c r="KU63" s="31"/>
      <c r="KV63" s="31"/>
      <c r="KW63" s="31"/>
      <c r="KX63" s="31"/>
      <c r="KY63" s="31"/>
      <c r="KZ63" s="31"/>
      <c r="LA63" s="31"/>
      <c r="LB63" s="31"/>
      <c r="LC63" s="31"/>
      <c r="LD63" s="31"/>
      <c r="LE63" s="31"/>
      <c r="LF63" s="31"/>
      <c r="LG63" s="31"/>
      <c r="LH63" s="31"/>
      <c r="LI63" s="31"/>
      <c r="LJ63" s="31"/>
      <c r="LK63" s="31"/>
      <c r="LL63" s="31"/>
      <c r="LM63" s="31"/>
      <c r="LN63" s="31"/>
      <c r="LO63" s="31"/>
      <c r="LP63" s="31"/>
      <c r="LQ63" s="31"/>
      <c r="LR63" s="31"/>
      <c r="LS63" s="31"/>
      <c r="LT63" s="31"/>
      <c r="LU63" s="31"/>
      <c r="LV63" s="31"/>
      <c r="LW63" s="31"/>
      <c r="LX63" s="31"/>
      <c r="LY63" s="31"/>
      <c r="LZ63" s="31"/>
      <c r="MA63" s="31"/>
      <c r="MB63" s="31"/>
      <c r="MC63" s="31"/>
      <c r="MD63" s="31"/>
      <c r="ME63" s="31"/>
      <c r="MF63" s="31"/>
      <c r="MG63" s="31"/>
      <c r="MH63" s="31"/>
      <c r="MI63" s="31"/>
      <c r="MJ63" s="31"/>
      <c r="MK63" s="31"/>
      <c r="ML63" s="31"/>
      <c r="MM63" s="31"/>
      <c r="MN63" s="31"/>
      <c r="MO63" s="31"/>
      <c r="MP63" s="31"/>
      <c r="MQ63" s="31"/>
      <c r="MR63" s="31"/>
      <c r="MS63" s="31"/>
      <c r="MT63" s="31"/>
      <c r="MU63" s="31"/>
      <c r="MV63" s="31"/>
      <c r="MW63" s="31"/>
      <c r="MX63" s="31"/>
      <c r="MY63" s="31"/>
      <c r="MZ63" s="31"/>
      <c r="NA63" s="31"/>
      <c r="NB63" s="31"/>
      <c r="NC63" s="31"/>
      <c r="ND63" s="31"/>
      <c r="NE63" s="31"/>
      <c r="NF63" s="31"/>
      <c r="NG63" s="31"/>
      <c r="NH63" s="31"/>
      <c r="NI63" s="31"/>
      <c r="NJ63" s="31"/>
      <c r="NK63" s="31"/>
      <c r="NL63" s="31"/>
      <c r="NM63" s="31"/>
      <c r="NN63" s="31"/>
      <c r="NO63" s="31"/>
      <c r="NP63" s="31"/>
      <c r="NQ63" s="31"/>
      <c r="NR63" s="31"/>
      <c r="NS63" s="31"/>
      <c r="NT63" s="31"/>
      <c r="NU63" s="31"/>
      <c r="NV63" s="31"/>
      <c r="NW63" s="31"/>
      <c r="NX63" s="31"/>
      <c r="NY63" s="31"/>
      <c r="NZ63" s="31"/>
      <c r="OA63" s="31"/>
      <c r="OB63" s="31"/>
      <c r="OC63" s="31"/>
      <c r="OD63" s="31"/>
      <c r="OE63" s="31"/>
      <c r="OF63" s="31"/>
      <c r="OG63" s="31"/>
      <c r="OH63" s="31"/>
      <c r="OI63" s="31"/>
      <c r="OJ63" s="31"/>
      <c r="OK63" s="31"/>
      <c r="OL63" s="31"/>
      <c r="OM63" s="31"/>
      <c r="ON63" s="31"/>
      <c r="OO63" s="31"/>
      <c r="OP63" s="31"/>
      <c r="OQ63" s="31"/>
      <c r="OR63" s="31"/>
      <c r="OS63" s="31"/>
      <c r="OT63" s="31"/>
      <c r="OU63" s="31"/>
      <c r="OV63" s="31"/>
      <c r="OW63" s="31"/>
      <c r="OX63" s="31"/>
      <c r="OY63" s="31"/>
      <c r="OZ63" s="31"/>
      <c r="PA63" s="31"/>
      <c r="PB63" s="31"/>
      <c r="PC63" s="31"/>
      <c r="PD63" s="31"/>
      <c r="PE63" s="31"/>
      <c r="PF63" s="31"/>
      <c r="PG63" s="31"/>
      <c r="PH63" s="31"/>
      <c r="PI63" s="31"/>
      <c r="PJ63" s="31"/>
      <c r="PK63" s="31"/>
      <c r="PL63" s="31"/>
      <c r="PM63" s="31"/>
      <c r="PN63" s="31"/>
      <c r="PO63" s="31"/>
      <c r="PP63" s="31"/>
      <c r="PQ63" s="31"/>
      <c r="PR63" s="31"/>
      <c r="PS63" s="31"/>
      <c r="PT63" s="31"/>
      <c r="PU63" s="31"/>
      <c r="PV63" s="31"/>
      <c r="PW63" s="31"/>
      <c r="PX63" s="31"/>
      <c r="PY63" s="31"/>
      <c r="PZ63" s="31"/>
      <c r="QA63" s="31"/>
      <c r="QB63" s="31"/>
      <c r="QC63" s="31"/>
    </row>
    <row r="64" spans="1:445" ht="18" customHeight="1">
      <c r="A64" s="36" t="s">
        <v>1245</v>
      </c>
      <c r="B64" s="33" t="s">
        <v>27</v>
      </c>
      <c r="C64" s="33">
        <v>120</v>
      </c>
      <c r="D64" s="33" t="s">
        <v>38</v>
      </c>
      <c r="E64" s="33"/>
      <c r="F64" s="33">
        <v>1125</v>
      </c>
      <c r="G64" s="33">
        <v>575</v>
      </c>
      <c r="H64" s="33"/>
      <c r="I64" s="33">
        <v>500</v>
      </c>
      <c r="J64" s="33"/>
      <c r="K64" s="33">
        <v>50</v>
      </c>
      <c r="L64" s="33"/>
      <c r="M64" s="33"/>
      <c r="N64" s="33"/>
      <c r="O64" s="33"/>
      <c r="P64" s="33"/>
      <c r="Q64" s="33"/>
      <c r="R64" s="33"/>
      <c r="S64" s="33"/>
      <c r="T64" s="20">
        <f t="shared" si="5"/>
        <v>1125</v>
      </c>
      <c r="U64" s="20">
        <f t="shared" si="6"/>
        <v>0</v>
      </c>
      <c r="V64" s="34">
        <f t="shared" si="7"/>
        <v>1</v>
      </c>
      <c r="W64" s="37"/>
      <c r="X64" s="35" t="str">
        <f t="shared" si="8"/>
        <v/>
      </c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  <c r="DW64" s="31"/>
      <c r="DX64" s="31"/>
      <c r="DY64" s="31"/>
      <c r="DZ64" s="31"/>
      <c r="EA64" s="31"/>
      <c r="EB64" s="31"/>
      <c r="EC64" s="31"/>
      <c r="ED64" s="31"/>
      <c r="EE64" s="31"/>
      <c r="EF64" s="31"/>
      <c r="EG64" s="31"/>
      <c r="EH64" s="31"/>
      <c r="EI64" s="31"/>
      <c r="EJ64" s="31"/>
      <c r="EK64" s="31"/>
      <c r="EL64" s="31"/>
      <c r="EM64" s="31"/>
      <c r="EN64" s="31"/>
      <c r="EO64" s="31"/>
      <c r="EP64" s="31"/>
      <c r="EQ64" s="31"/>
      <c r="ER64" s="31"/>
      <c r="ES64" s="31"/>
      <c r="ET64" s="31"/>
      <c r="EU64" s="31"/>
      <c r="EV64" s="31"/>
      <c r="EW64" s="31"/>
      <c r="EX64" s="31"/>
      <c r="EY64" s="31"/>
      <c r="EZ64" s="31"/>
      <c r="FA64" s="31"/>
      <c r="FB64" s="31"/>
      <c r="FC64" s="31"/>
      <c r="FD64" s="31"/>
      <c r="FE64" s="31"/>
      <c r="FF64" s="31"/>
      <c r="FG64" s="31"/>
      <c r="FH64" s="31"/>
      <c r="FI64" s="31"/>
      <c r="FJ64" s="31"/>
      <c r="FK64" s="31"/>
      <c r="FL64" s="31"/>
      <c r="FM64" s="31"/>
      <c r="FN64" s="31"/>
      <c r="FO64" s="31"/>
      <c r="FP64" s="31"/>
      <c r="FQ64" s="31"/>
      <c r="FR64" s="31"/>
      <c r="FS64" s="31"/>
      <c r="FT64" s="31"/>
      <c r="FU64" s="31"/>
      <c r="FV64" s="31"/>
      <c r="FW64" s="31"/>
      <c r="FX64" s="31"/>
      <c r="FY64" s="31"/>
      <c r="FZ64" s="31"/>
      <c r="GA64" s="31"/>
      <c r="GB64" s="31"/>
      <c r="GC64" s="31"/>
      <c r="GD64" s="31"/>
      <c r="GE64" s="31"/>
      <c r="GF64" s="31"/>
      <c r="GG64" s="31"/>
      <c r="GH64" s="31"/>
      <c r="GI64" s="31"/>
      <c r="GJ64" s="31"/>
      <c r="GK64" s="31"/>
      <c r="GL64" s="31"/>
      <c r="GM64" s="31"/>
      <c r="GN64" s="31"/>
      <c r="GO64" s="31"/>
      <c r="GP64" s="31"/>
      <c r="GQ64" s="31"/>
      <c r="GR64" s="31"/>
      <c r="GS64" s="31"/>
      <c r="GT64" s="31"/>
      <c r="GU64" s="31"/>
      <c r="GV64" s="31"/>
      <c r="GW64" s="31"/>
      <c r="GX64" s="31"/>
      <c r="GY64" s="31"/>
      <c r="GZ64" s="31"/>
      <c r="HA64" s="31"/>
      <c r="HB64" s="31"/>
      <c r="HC64" s="31"/>
      <c r="HD64" s="31"/>
      <c r="HE64" s="31"/>
      <c r="HF64" s="31"/>
      <c r="HG64" s="31"/>
      <c r="HH64" s="31"/>
      <c r="HI64" s="31"/>
      <c r="HJ64" s="31"/>
      <c r="HK64" s="31"/>
      <c r="HL64" s="31"/>
      <c r="HM64" s="31"/>
      <c r="HN64" s="31"/>
      <c r="HO64" s="31"/>
      <c r="HP64" s="31"/>
      <c r="HQ64" s="31"/>
      <c r="HR64" s="31"/>
      <c r="HS64" s="31"/>
      <c r="HT64" s="31"/>
      <c r="HU64" s="31"/>
      <c r="HV64" s="31"/>
      <c r="HW64" s="31"/>
      <c r="HX64" s="31"/>
      <c r="HY64" s="31"/>
      <c r="HZ64" s="31"/>
      <c r="IA64" s="31"/>
      <c r="IB64" s="31"/>
      <c r="IC64" s="31"/>
      <c r="ID64" s="31"/>
      <c r="IE64" s="31"/>
      <c r="IF64" s="31"/>
      <c r="IG64" s="31"/>
      <c r="IH64" s="31"/>
      <c r="II64" s="31"/>
      <c r="IJ64" s="31"/>
      <c r="IK64" s="31"/>
      <c r="IL64" s="31"/>
      <c r="IM64" s="31"/>
      <c r="IN64" s="31"/>
      <c r="IO64" s="31"/>
      <c r="IP64" s="31"/>
      <c r="IQ64" s="31"/>
      <c r="IR64" s="31"/>
      <c r="IS64" s="31"/>
      <c r="IT64" s="31"/>
      <c r="IU64" s="31"/>
      <c r="IV64" s="31"/>
      <c r="IW64" s="31"/>
      <c r="IX64" s="31"/>
      <c r="IY64" s="31"/>
      <c r="IZ64" s="31"/>
      <c r="JA64" s="31"/>
      <c r="JB64" s="31"/>
      <c r="JC64" s="31"/>
      <c r="JD64" s="31"/>
      <c r="JE64" s="31"/>
      <c r="JF64" s="31"/>
      <c r="JG64" s="31"/>
      <c r="JH64" s="31"/>
      <c r="JI64" s="31"/>
      <c r="JJ64" s="31"/>
      <c r="JK64" s="31"/>
      <c r="JL64" s="31"/>
      <c r="JM64" s="31"/>
      <c r="JN64" s="31"/>
      <c r="JO64" s="31"/>
      <c r="JP64" s="31"/>
      <c r="JQ64" s="31"/>
      <c r="JR64" s="31"/>
      <c r="JS64" s="31"/>
      <c r="JT64" s="31"/>
      <c r="JU64" s="31"/>
      <c r="JV64" s="31"/>
      <c r="JW64" s="31"/>
      <c r="JX64" s="31"/>
      <c r="JY64" s="31"/>
      <c r="JZ64" s="31"/>
      <c r="KA64" s="31"/>
      <c r="KB64" s="31"/>
      <c r="KC64" s="31"/>
      <c r="KD64" s="31"/>
      <c r="KE64" s="31"/>
      <c r="KF64" s="31"/>
      <c r="KG64" s="31"/>
      <c r="KH64" s="31"/>
      <c r="KI64" s="31"/>
      <c r="KJ64" s="31"/>
      <c r="KK64" s="31"/>
      <c r="KL64" s="31"/>
      <c r="KM64" s="31"/>
      <c r="KN64" s="31"/>
      <c r="KO64" s="31"/>
      <c r="KP64" s="31"/>
      <c r="KQ64" s="31"/>
      <c r="KR64" s="31"/>
      <c r="KS64" s="31"/>
      <c r="KT64" s="31"/>
      <c r="KU64" s="31"/>
      <c r="KV64" s="31"/>
      <c r="KW64" s="31"/>
      <c r="KX64" s="31"/>
      <c r="KY64" s="31"/>
      <c r="KZ64" s="31"/>
      <c r="LA64" s="31"/>
      <c r="LB64" s="31"/>
      <c r="LC64" s="31"/>
      <c r="LD64" s="31"/>
      <c r="LE64" s="31"/>
      <c r="LF64" s="31"/>
      <c r="LG64" s="31"/>
      <c r="LH64" s="31"/>
      <c r="LI64" s="31"/>
      <c r="LJ64" s="31"/>
      <c r="LK64" s="31"/>
      <c r="LL64" s="31"/>
      <c r="LM64" s="31"/>
      <c r="LN64" s="31"/>
      <c r="LO64" s="31"/>
      <c r="LP64" s="31"/>
      <c r="LQ64" s="31"/>
      <c r="LR64" s="31"/>
      <c r="LS64" s="31"/>
      <c r="LT64" s="31"/>
      <c r="LU64" s="31"/>
      <c r="LV64" s="31"/>
      <c r="LW64" s="31"/>
      <c r="LX64" s="31"/>
      <c r="LY64" s="31"/>
      <c r="LZ64" s="31"/>
      <c r="MA64" s="31"/>
      <c r="MB64" s="31"/>
      <c r="MC64" s="31"/>
      <c r="MD64" s="31"/>
      <c r="ME64" s="31"/>
      <c r="MF64" s="31"/>
      <c r="MG64" s="31"/>
      <c r="MH64" s="31"/>
      <c r="MI64" s="31"/>
      <c r="MJ64" s="31"/>
      <c r="MK64" s="31"/>
      <c r="ML64" s="31"/>
      <c r="MM64" s="31"/>
      <c r="MN64" s="31"/>
      <c r="MO64" s="31"/>
      <c r="MP64" s="31"/>
      <c r="MQ64" s="31"/>
      <c r="MR64" s="31"/>
      <c r="MS64" s="31"/>
      <c r="MT64" s="31"/>
      <c r="MU64" s="31"/>
      <c r="MV64" s="31"/>
      <c r="MW64" s="31"/>
      <c r="MX64" s="31"/>
      <c r="MY64" s="31"/>
      <c r="MZ64" s="31"/>
      <c r="NA64" s="31"/>
      <c r="NB64" s="31"/>
      <c r="NC64" s="31"/>
      <c r="ND64" s="31"/>
      <c r="NE64" s="31"/>
      <c r="NF64" s="31"/>
      <c r="NG64" s="31"/>
      <c r="NH64" s="31"/>
      <c r="NI64" s="31"/>
      <c r="NJ64" s="31"/>
      <c r="NK64" s="31"/>
      <c r="NL64" s="31"/>
      <c r="NM64" s="31"/>
      <c r="NN64" s="31"/>
      <c r="NO64" s="31"/>
      <c r="NP64" s="31"/>
      <c r="NQ64" s="31"/>
      <c r="NR64" s="31"/>
      <c r="NS64" s="31"/>
      <c r="NT64" s="31"/>
      <c r="NU64" s="31"/>
      <c r="NV64" s="31"/>
      <c r="NW64" s="31"/>
      <c r="NX64" s="31"/>
      <c r="NY64" s="31"/>
      <c r="NZ64" s="31"/>
      <c r="OA64" s="31"/>
      <c r="OB64" s="31"/>
      <c r="OC64" s="31"/>
      <c r="OD64" s="31"/>
      <c r="OE64" s="31"/>
      <c r="OF64" s="31"/>
      <c r="OG64" s="31"/>
      <c r="OH64" s="31"/>
      <c r="OI64" s="31"/>
      <c r="OJ64" s="31"/>
      <c r="OK64" s="31"/>
      <c r="OL64" s="31"/>
      <c r="OM64" s="31"/>
      <c r="ON64" s="31"/>
      <c r="OO64" s="31"/>
      <c r="OP64" s="31"/>
      <c r="OQ64" s="31"/>
      <c r="OR64" s="31"/>
      <c r="OS64" s="31"/>
      <c r="OT64" s="31"/>
      <c r="OU64" s="31"/>
      <c r="OV64" s="31"/>
      <c r="OW64" s="31"/>
      <c r="OX64" s="31"/>
      <c r="OY64" s="31"/>
      <c r="OZ64" s="31"/>
      <c r="PA64" s="31"/>
      <c r="PB64" s="31"/>
      <c r="PC64" s="31"/>
      <c r="PD64" s="31"/>
      <c r="PE64" s="31"/>
      <c r="PF64" s="31"/>
      <c r="PG64" s="31"/>
      <c r="PH64" s="31"/>
      <c r="PI64" s="31"/>
      <c r="PJ64" s="31"/>
      <c r="PK64" s="31"/>
      <c r="PL64" s="31"/>
      <c r="PM64" s="31"/>
      <c r="PN64" s="31"/>
      <c r="PO64" s="31"/>
      <c r="PP64" s="31"/>
      <c r="PQ64" s="31"/>
      <c r="PR64" s="31"/>
      <c r="PS64" s="31"/>
      <c r="PT64" s="31"/>
      <c r="PU64" s="31"/>
      <c r="PV64" s="31"/>
      <c r="PW64" s="31"/>
      <c r="PX64" s="31"/>
      <c r="PY64" s="31"/>
      <c r="PZ64" s="31"/>
      <c r="QA64" s="31"/>
      <c r="QB64" s="31"/>
      <c r="QC64" s="31"/>
    </row>
    <row r="65" spans="1:445">
      <c r="A65" s="36" t="s">
        <v>1244</v>
      </c>
      <c r="B65" s="33" t="s">
        <v>27</v>
      </c>
      <c r="C65" s="33">
        <v>95</v>
      </c>
      <c r="D65" s="33" t="s">
        <v>658</v>
      </c>
      <c r="E65" s="33"/>
      <c r="F65" s="33">
        <v>950</v>
      </c>
      <c r="G65" s="33">
        <v>500</v>
      </c>
      <c r="H65" s="33"/>
      <c r="I65" s="33"/>
      <c r="J65" s="33"/>
      <c r="K65" s="33">
        <v>450</v>
      </c>
      <c r="L65" s="33"/>
      <c r="M65" s="33"/>
      <c r="N65" s="33"/>
      <c r="O65" s="33"/>
      <c r="P65" s="33"/>
      <c r="Q65" s="33"/>
      <c r="R65" s="33"/>
      <c r="S65" s="33"/>
      <c r="T65" s="20">
        <f t="shared" si="5"/>
        <v>950</v>
      </c>
      <c r="U65" s="20">
        <f t="shared" si="6"/>
        <v>0</v>
      </c>
      <c r="V65" s="34">
        <f t="shared" si="7"/>
        <v>1</v>
      </c>
      <c r="W65" s="37"/>
      <c r="X65" s="35" t="str">
        <f t="shared" si="8"/>
        <v/>
      </c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CU65" s="31"/>
      <c r="CV65" s="31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  <c r="DW65" s="31"/>
      <c r="DX65" s="31"/>
      <c r="DY65" s="31"/>
      <c r="DZ65" s="31"/>
      <c r="EA65" s="31"/>
      <c r="EB65" s="31"/>
      <c r="EC65" s="31"/>
      <c r="ED65" s="31"/>
      <c r="EE65" s="31"/>
      <c r="EF65" s="31"/>
      <c r="EG65" s="31"/>
      <c r="EH65" s="31"/>
      <c r="EI65" s="31"/>
      <c r="EJ65" s="31"/>
      <c r="EK65" s="31"/>
      <c r="EL65" s="31"/>
      <c r="EM65" s="31"/>
      <c r="EN65" s="31"/>
      <c r="EO65" s="31"/>
      <c r="EP65" s="31"/>
      <c r="EQ65" s="31"/>
      <c r="ER65" s="31"/>
      <c r="ES65" s="31"/>
      <c r="ET65" s="31"/>
      <c r="EU65" s="31"/>
      <c r="EV65" s="31"/>
      <c r="EW65" s="31"/>
      <c r="EX65" s="31"/>
      <c r="EY65" s="31"/>
      <c r="EZ65" s="31"/>
      <c r="FA65" s="31"/>
      <c r="FB65" s="31"/>
      <c r="FC65" s="31"/>
      <c r="FD65" s="31"/>
      <c r="FE65" s="31"/>
      <c r="FF65" s="31"/>
      <c r="FG65" s="31"/>
      <c r="FH65" s="31"/>
      <c r="FI65" s="31"/>
      <c r="FJ65" s="31"/>
      <c r="FK65" s="31"/>
      <c r="FL65" s="31"/>
      <c r="FM65" s="31"/>
      <c r="FN65" s="31"/>
      <c r="FO65" s="31"/>
      <c r="FP65" s="31"/>
      <c r="FQ65" s="31"/>
      <c r="FR65" s="31"/>
      <c r="FS65" s="31"/>
      <c r="FT65" s="31"/>
      <c r="FU65" s="31"/>
      <c r="FV65" s="31"/>
      <c r="FW65" s="31"/>
      <c r="FX65" s="31"/>
      <c r="FY65" s="31"/>
      <c r="FZ65" s="31"/>
      <c r="GA65" s="31"/>
      <c r="GB65" s="31"/>
      <c r="GC65" s="31"/>
      <c r="GD65" s="31"/>
      <c r="GE65" s="31"/>
      <c r="GF65" s="31"/>
      <c r="GG65" s="31"/>
      <c r="GH65" s="31"/>
      <c r="GI65" s="31"/>
      <c r="GJ65" s="31"/>
      <c r="GK65" s="31"/>
      <c r="GL65" s="31"/>
      <c r="GM65" s="31"/>
      <c r="GN65" s="31"/>
      <c r="GO65" s="31"/>
      <c r="GP65" s="31"/>
      <c r="GQ65" s="31"/>
      <c r="GR65" s="31"/>
      <c r="GS65" s="31"/>
      <c r="GT65" s="31"/>
      <c r="GU65" s="31"/>
      <c r="GV65" s="31"/>
      <c r="GW65" s="31"/>
      <c r="GX65" s="31"/>
      <c r="GY65" s="31"/>
      <c r="GZ65" s="31"/>
      <c r="HA65" s="31"/>
      <c r="HB65" s="31"/>
      <c r="HC65" s="31"/>
      <c r="HD65" s="31"/>
      <c r="HE65" s="31"/>
      <c r="HF65" s="31"/>
      <c r="HG65" s="31"/>
      <c r="HH65" s="31"/>
      <c r="HI65" s="31"/>
      <c r="HJ65" s="31"/>
      <c r="HK65" s="31"/>
      <c r="HL65" s="31"/>
      <c r="HM65" s="31"/>
      <c r="HN65" s="31"/>
      <c r="HO65" s="31"/>
      <c r="HP65" s="31"/>
      <c r="HQ65" s="31"/>
      <c r="HR65" s="31"/>
      <c r="HS65" s="31"/>
      <c r="HT65" s="31"/>
      <c r="HU65" s="31"/>
      <c r="HV65" s="31"/>
      <c r="HW65" s="31"/>
      <c r="HX65" s="31"/>
      <c r="HY65" s="31"/>
      <c r="HZ65" s="31"/>
      <c r="IA65" s="31"/>
      <c r="IB65" s="31"/>
      <c r="IC65" s="31"/>
      <c r="ID65" s="31"/>
      <c r="IE65" s="31"/>
      <c r="IF65" s="31"/>
      <c r="IG65" s="31"/>
      <c r="IH65" s="31"/>
      <c r="II65" s="31"/>
      <c r="IJ65" s="31"/>
      <c r="IK65" s="31"/>
      <c r="IL65" s="31"/>
      <c r="IM65" s="31"/>
      <c r="IN65" s="31"/>
      <c r="IO65" s="31"/>
      <c r="IP65" s="31"/>
      <c r="IQ65" s="31"/>
      <c r="IR65" s="31"/>
      <c r="IS65" s="31"/>
      <c r="IT65" s="31"/>
      <c r="IU65" s="31"/>
      <c r="IV65" s="31"/>
      <c r="IW65" s="31"/>
      <c r="IX65" s="31"/>
      <c r="IY65" s="31"/>
      <c r="IZ65" s="31"/>
      <c r="JA65" s="31"/>
      <c r="JB65" s="31"/>
      <c r="JC65" s="31"/>
      <c r="JD65" s="31"/>
      <c r="JE65" s="31"/>
      <c r="JF65" s="31"/>
      <c r="JG65" s="31"/>
      <c r="JH65" s="31"/>
      <c r="JI65" s="31"/>
      <c r="JJ65" s="31"/>
      <c r="JK65" s="31"/>
      <c r="JL65" s="31"/>
      <c r="JM65" s="31"/>
      <c r="JN65" s="31"/>
      <c r="JO65" s="31"/>
      <c r="JP65" s="31"/>
      <c r="JQ65" s="31"/>
      <c r="JR65" s="31"/>
      <c r="JS65" s="31"/>
      <c r="JT65" s="31"/>
      <c r="JU65" s="31"/>
      <c r="JV65" s="31"/>
      <c r="JW65" s="31"/>
      <c r="JX65" s="31"/>
      <c r="JY65" s="31"/>
      <c r="JZ65" s="31"/>
      <c r="KA65" s="31"/>
      <c r="KB65" s="31"/>
      <c r="KC65" s="31"/>
      <c r="KD65" s="31"/>
      <c r="KE65" s="31"/>
      <c r="KF65" s="31"/>
      <c r="KG65" s="31"/>
      <c r="KH65" s="31"/>
      <c r="KI65" s="31"/>
      <c r="KJ65" s="31"/>
      <c r="KK65" s="31"/>
      <c r="KL65" s="31"/>
      <c r="KM65" s="31"/>
      <c r="KN65" s="31"/>
      <c r="KO65" s="31"/>
      <c r="KP65" s="31"/>
      <c r="KQ65" s="31"/>
      <c r="KR65" s="31"/>
      <c r="KS65" s="31"/>
      <c r="KT65" s="31"/>
      <c r="KU65" s="31"/>
      <c r="KV65" s="31"/>
      <c r="KW65" s="31"/>
      <c r="KX65" s="31"/>
      <c r="KY65" s="31"/>
      <c r="KZ65" s="31"/>
      <c r="LA65" s="31"/>
      <c r="LB65" s="31"/>
      <c r="LC65" s="31"/>
      <c r="LD65" s="31"/>
      <c r="LE65" s="31"/>
      <c r="LF65" s="31"/>
      <c r="LG65" s="31"/>
      <c r="LH65" s="31"/>
      <c r="LI65" s="31"/>
      <c r="LJ65" s="31"/>
      <c r="LK65" s="31"/>
      <c r="LL65" s="31"/>
      <c r="LM65" s="31"/>
      <c r="LN65" s="31"/>
      <c r="LO65" s="31"/>
      <c r="LP65" s="31"/>
      <c r="LQ65" s="31"/>
      <c r="LR65" s="31"/>
      <c r="LS65" s="31"/>
      <c r="LT65" s="31"/>
      <c r="LU65" s="31"/>
      <c r="LV65" s="31"/>
      <c r="LW65" s="31"/>
      <c r="LX65" s="31"/>
      <c r="LY65" s="31"/>
      <c r="LZ65" s="31"/>
      <c r="MA65" s="31"/>
      <c r="MB65" s="31"/>
      <c r="MC65" s="31"/>
      <c r="MD65" s="31"/>
      <c r="ME65" s="31"/>
      <c r="MF65" s="31"/>
      <c r="MG65" s="31"/>
      <c r="MH65" s="31"/>
      <c r="MI65" s="31"/>
      <c r="MJ65" s="31"/>
      <c r="MK65" s="31"/>
      <c r="ML65" s="31"/>
      <c r="MM65" s="31"/>
      <c r="MN65" s="31"/>
      <c r="MO65" s="31"/>
      <c r="MP65" s="31"/>
      <c r="MQ65" s="31"/>
      <c r="MR65" s="31"/>
      <c r="MS65" s="31"/>
      <c r="MT65" s="31"/>
      <c r="MU65" s="31"/>
      <c r="MV65" s="31"/>
      <c r="MW65" s="31"/>
      <c r="MX65" s="31"/>
      <c r="MY65" s="31"/>
      <c r="MZ65" s="31"/>
      <c r="NA65" s="31"/>
      <c r="NB65" s="31"/>
      <c r="NC65" s="31"/>
      <c r="ND65" s="31"/>
      <c r="NE65" s="31"/>
      <c r="NF65" s="31"/>
      <c r="NG65" s="31"/>
      <c r="NH65" s="31"/>
      <c r="NI65" s="31"/>
      <c r="NJ65" s="31"/>
      <c r="NK65" s="31"/>
      <c r="NL65" s="31"/>
      <c r="NM65" s="31"/>
      <c r="NN65" s="31"/>
      <c r="NO65" s="31"/>
      <c r="NP65" s="31"/>
      <c r="NQ65" s="31"/>
      <c r="NR65" s="31"/>
      <c r="NS65" s="31"/>
      <c r="NT65" s="31"/>
      <c r="NU65" s="31"/>
      <c r="NV65" s="31"/>
      <c r="NW65" s="31"/>
      <c r="NX65" s="31"/>
      <c r="NY65" s="31"/>
      <c r="NZ65" s="31"/>
      <c r="OA65" s="31"/>
      <c r="OB65" s="31"/>
      <c r="OC65" s="31"/>
      <c r="OD65" s="31"/>
      <c r="OE65" s="31"/>
      <c r="OF65" s="31"/>
      <c r="OG65" s="31"/>
      <c r="OH65" s="31"/>
      <c r="OI65" s="31"/>
      <c r="OJ65" s="31"/>
      <c r="OK65" s="31"/>
      <c r="OL65" s="31"/>
      <c r="OM65" s="31"/>
      <c r="ON65" s="31"/>
      <c r="OO65" s="31"/>
      <c r="OP65" s="31"/>
      <c r="OQ65" s="31"/>
      <c r="OR65" s="31"/>
      <c r="OS65" s="31"/>
      <c r="OT65" s="31"/>
      <c r="OU65" s="31"/>
      <c r="OV65" s="31"/>
      <c r="OW65" s="31"/>
      <c r="OX65" s="31"/>
      <c r="OY65" s="31"/>
      <c r="OZ65" s="31"/>
      <c r="PA65" s="31"/>
      <c r="PB65" s="31"/>
      <c r="PC65" s="31"/>
      <c r="PD65" s="31"/>
      <c r="PE65" s="31"/>
      <c r="PF65" s="31"/>
      <c r="PG65" s="31"/>
      <c r="PH65" s="31"/>
      <c r="PI65" s="31"/>
      <c r="PJ65" s="31"/>
      <c r="PK65" s="31"/>
      <c r="PL65" s="31"/>
      <c r="PM65" s="31"/>
      <c r="PN65" s="31"/>
      <c r="PO65" s="31"/>
      <c r="PP65" s="31"/>
      <c r="PQ65" s="31"/>
      <c r="PR65" s="31"/>
      <c r="PS65" s="31"/>
      <c r="PT65" s="31"/>
      <c r="PU65" s="31"/>
      <c r="PV65" s="31"/>
      <c r="PW65" s="31"/>
      <c r="PX65" s="31"/>
      <c r="PY65" s="31"/>
      <c r="PZ65" s="31"/>
      <c r="QA65" s="31"/>
      <c r="QB65" s="31"/>
      <c r="QC65" s="31"/>
    </row>
    <row r="66" spans="1:445">
      <c r="A66" s="36" t="s">
        <v>140</v>
      </c>
      <c r="B66" s="33" t="s">
        <v>27</v>
      </c>
      <c r="C66" s="33">
        <v>92</v>
      </c>
      <c r="D66" s="33" t="s">
        <v>129</v>
      </c>
      <c r="E66" s="33"/>
      <c r="F66" s="33">
        <v>1144</v>
      </c>
      <c r="G66" s="33">
        <v>65</v>
      </c>
      <c r="H66" s="33">
        <v>120</v>
      </c>
      <c r="I66" s="33">
        <v>120</v>
      </c>
      <c r="J66" s="33">
        <v>120</v>
      </c>
      <c r="K66" s="33">
        <v>120</v>
      </c>
      <c r="L66" s="33">
        <v>120</v>
      </c>
      <c r="M66" s="33">
        <v>120</v>
      </c>
      <c r="N66" s="33">
        <v>120</v>
      </c>
      <c r="O66" s="33">
        <v>120</v>
      </c>
      <c r="P66" s="33">
        <v>119</v>
      </c>
      <c r="Q66" s="33"/>
      <c r="R66" s="33"/>
      <c r="S66" s="33"/>
      <c r="T66" s="20">
        <f t="shared" si="5"/>
        <v>1144</v>
      </c>
      <c r="U66" s="20">
        <f t="shared" si="6"/>
        <v>0</v>
      </c>
      <c r="V66" s="34">
        <f t="shared" si="7"/>
        <v>1</v>
      </c>
      <c r="W66" s="37"/>
      <c r="X66" s="35" t="str">
        <f t="shared" si="8"/>
        <v/>
      </c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CU66" s="31"/>
      <c r="CV66" s="31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  <c r="DW66" s="31"/>
      <c r="DX66" s="31"/>
      <c r="DY66" s="31"/>
      <c r="DZ66" s="31"/>
      <c r="EA66" s="31"/>
      <c r="EB66" s="31"/>
      <c r="EC66" s="31"/>
      <c r="ED66" s="31"/>
      <c r="EE66" s="31"/>
      <c r="EF66" s="31"/>
      <c r="EG66" s="31"/>
      <c r="EH66" s="31"/>
      <c r="EI66" s="31"/>
      <c r="EJ66" s="31"/>
      <c r="EK66" s="31"/>
      <c r="EL66" s="31"/>
      <c r="EM66" s="31"/>
      <c r="EN66" s="31"/>
      <c r="EO66" s="31"/>
      <c r="EP66" s="31"/>
      <c r="EQ66" s="31"/>
      <c r="ER66" s="31"/>
      <c r="ES66" s="31"/>
      <c r="ET66" s="31"/>
      <c r="EU66" s="31"/>
      <c r="EV66" s="31"/>
      <c r="EW66" s="31"/>
      <c r="EX66" s="31"/>
      <c r="EY66" s="31"/>
      <c r="EZ66" s="31"/>
      <c r="FA66" s="31"/>
      <c r="FB66" s="31"/>
      <c r="FC66" s="31"/>
      <c r="FD66" s="31"/>
      <c r="FE66" s="31"/>
      <c r="FF66" s="31"/>
      <c r="FG66" s="31"/>
      <c r="FH66" s="31"/>
      <c r="FI66" s="31"/>
      <c r="FJ66" s="31"/>
      <c r="FK66" s="31"/>
      <c r="FL66" s="31"/>
      <c r="FM66" s="31"/>
      <c r="FN66" s="31"/>
      <c r="FO66" s="31"/>
      <c r="FP66" s="31"/>
      <c r="FQ66" s="31"/>
      <c r="FR66" s="31"/>
      <c r="FS66" s="31"/>
      <c r="FT66" s="31"/>
      <c r="FU66" s="31"/>
      <c r="FV66" s="31"/>
      <c r="FW66" s="31"/>
      <c r="FX66" s="31"/>
      <c r="FY66" s="31"/>
      <c r="FZ66" s="31"/>
      <c r="GA66" s="31"/>
      <c r="GB66" s="31"/>
      <c r="GC66" s="31"/>
      <c r="GD66" s="31"/>
      <c r="GE66" s="31"/>
      <c r="GF66" s="31"/>
      <c r="GG66" s="31"/>
      <c r="GH66" s="31"/>
      <c r="GI66" s="31"/>
      <c r="GJ66" s="31"/>
      <c r="GK66" s="31"/>
      <c r="GL66" s="31"/>
      <c r="GM66" s="31"/>
      <c r="GN66" s="31"/>
      <c r="GO66" s="31"/>
      <c r="GP66" s="31"/>
      <c r="GQ66" s="31"/>
      <c r="GR66" s="31"/>
      <c r="GS66" s="31"/>
      <c r="GT66" s="31"/>
      <c r="GU66" s="31"/>
      <c r="GV66" s="31"/>
      <c r="GW66" s="31"/>
      <c r="GX66" s="31"/>
      <c r="GY66" s="31"/>
      <c r="GZ66" s="31"/>
      <c r="HA66" s="31"/>
      <c r="HB66" s="31"/>
      <c r="HC66" s="31"/>
      <c r="HD66" s="31"/>
      <c r="HE66" s="31"/>
      <c r="HF66" s="31"/>
      <c r="HG66" s="31"/>
      <c r="HH66" s="31"/>
      <c r="HI66" s="31"/>
      <c r="HJ66" s="31"/>
      <c r="HK66" s="31"/>
      <c r="HL66" s="31"/>
      <c r="HM66" s="31"/>
      <c r="HN66" s="31"/>
      <c r="HO66" s="31"/>
      <c r="HP66" s="31"/>
      <c r="HQ66" s="31"/>
      <c r="HR66" s="31"/>
      <c r="HS66" s="31"/>
      <c r="HT66" s="31"/>
      <c r="HU66" s="31"/>
      <c r="HV66" s="31"/>
      <c r="HW66" s="31"/>
      <c r="HX66" s="31"/>
      <c r="HY66" s="31"/>
      <c r="HZ66" s="31"/>
      <c r="IA66" s="31"/>
      <c r="IB66" s="31"/>
      <c r="IC66" s="31"/>
      <c r="ID66" s="31"/>
      <c r="IE66" s="31"/>
      <c r="IF66" s="31"/>
      <c r="IG66" s="31"/>
      <c r="IH66" s="31"/>
      <c r="II66" s="31"/>
      <c r="IJ66" s="31"/>
      <c r="IK66" s="31"/>
      <c r="IL66" s="31"/>
      <c r="IM66" s="31"/>
      <c r="IN66" s="31"/>
      <c r="IO66" s="31"/>
      <c r="IP66" s="31"/>
      <c r="IQ66" s="31"/>
      <c r="IR66" s="31"/>
      <c r="IS66" s="31"/>
      <c r="IT66" s="31"/>
      <c r="IU66" s="31"/>
      <c r="IV66" s="31"/>
      <c r="IW66" s="31"/>
      <c r="IX66" s="31"/>
      <c r="IY66" s="31"/>
      <c r="IZ66" s="31"/>
      <c r="JA66" s="31"/>
      <c r="JB66" s="31"/>
      <c r="JC66" s="31"/>
      <c r="JD66" s="31"/>
      <c r="JE66" s="31"/>
      <c r="JF66" s="31"/>
      <c r="JG66" s="31"/>
      <c r="JH66" s="31"/>
      <c r="JI66" s="31"/>
      <c r="JJ66" s="31"/>
      <c r="JK66" s="31"/>
      <c r="JL66" s="31"/>
      <c r="JM66" s="31"/>
      <c r="JN66" s="31"/>
      <c r="JO66" s="31"/>
      <c r="JP66" s="31"/>
      <c r="JQ66" s="31"/>
      <c r="JR66" s="31"/>
      <c r="JS66" s="31"/>
      <c r="JT66" s="31"/>
      <c r="JU66" s="31"/>
      <c r="JV66" s="31"/>
      <c r="JW66" s="31"/>
      <c r="JX66" s="31"/>
      <c r="JY66" s="31"/>
      <c r="JZ66" s="31"/>
      <c r="KA66" s="31"/>
      <c r="KB66" s="31"/>
      <c r="KC66" s="31"/>
      <c r="KD66" s="31"/>
      <c r="KE66" s="31"/>
      <c r="KF66" s="31"/>
      <c r="KG66" s="31"/>
      <c r="KH66" s="31"/>
      <c r="KI66" s="31"/>
      <c r="KJ66" s="31"/>
      <c r="KK66" s="31"/>
      <c r="KL66" s="31"/>
      <c r="KM66" s="31"/>
      <c r="KN66" s="31"/>
      <c r="KO66" s="31"/>
      <c r="KP66" s="31"/>
      <c r="KQ66" s="31"/>
      <c r="KR66" s="31"/>
      <c r="KS66" s="31"/>
      <c r="KT66" s="31"/>
      <c r="KU66" s="31"/>
      <c r="KV66" s="31"/>
      <c r="KW66" s="31"/>
      <c r="KX66" s="31"/>
      <c r="KY66" s="31"/>
      <c r="KZ66" s="31"/>
      <c r="LA66" s="31"/>
      <c r="LB66" s="31"/>
      <c r="LC66" s="31"/>
      <c r="LD66" s="31"/>
      <c r="LE66" s="31"/>
      <c r="LF66" s="31"/>
      <c r="LG66" s="31"/>
      <c r="LH66" s="31"/>
      <c r="LI66" s="31"/>
      <c r="LJ66" s="31"/>
      <c r="LK66" s="31"/>
      <c r="LL66" s="31"/>
      <c r="LM66" s="31"/>
      <c r="LN66" s="31"/>
      <c r="LO66" s="31"/>
      <c r="LP66" s="31"/>
      <c r="LQ66" s="31"/>
      <c r="LR66" s="31"/>
      <c r="LS66" s="31"/>
      <c r="LT66" s="31"/>
      <c r="LU66" s="31"/>
      <c r="LV66" s="31"/>
      <c r="LW66" s="31"/>
      <c r="LX66" s="31"/>
      <c r="LY66" s="31"/>
      <c r="LZ66" s="31"/>
      <c r="MA66" s="31"/>
      <c r="MB66" s="31"/>
      <c r="MC66" s="31"/>
      <c r="MD66" s="31"/>
      <c r="ME66" s="31"/>
      <c r="MF66" s="31"/>
      <c r="MG66" s="31"/>
      <c r="MH66" s="31"/>
      <c r="MI66" s="31"/>
      <c r="MJ66" s="31"/>
      <c r="MK66" s="31"/>
      <c r="ML66" s="31"/>
      <c r="MM66" s="31"/>
      <c r="MN66" s="31"/>
      <c r="MO66" s="31"/>
      <c r="MP66" s="31"/>
      <c r="MQ66" s="31"/>
      <c r="MR66" s="31"/>
      <c r="MS66" s="31"/>
      <c r="MT66" s="31"/>
      <c r="MU66" s="31"/>
      <c r="MV66" s="31"/>
      <c r="MW66" s="31"/>
      <c r="MX66" s="31"/>
      <c r="MY66" s="31"/>
      <c r="MZ66" s="31"/>
      <c r="NA66" s="31"/>
      <c r="NB66" s="31"/>
      <c r="NC66" s="31"/>
      <c r="ND66" s="31"/>
      <c r="NE66" s="31"/>
      <c r="NF66" s="31"/>
      <c r="NG66" s="31"/>
      <c r="NH66" s="31"/>
      <c r="NI66" s="31"/>
      <c r="NJ66" s="31"/>
      <c r="NK66" s="31"/>
      <c r="NL66" s="31"/>
      <c r="NM66" s="31"/>
      <c r="NN66" s="31"/>
      <c r="NO66" s="31"/>
      <c r="NP66" s="31"/>
      <c r="NQ66" s="31"/>
      <c r="NR66" s="31"/>
      <c r="NS66" s="31"/>
      <c r="NT66" s="31"/>
      <c r="NU66" s="31"/>
      <c r="NV66" s="31"/>
      <c r="NW66" s="31"/>
      <c r="NX66" s="31"/>
      <c r="NY66" s="31"/>
      <c r="NZ66" s="31"/>
      <c r="OA66" s="31"/>
      <c r="OB66" s="31"/>
      <c r="OC66" s="31"/>
      <c r="OD66" s="31"/>
      <c r="OE66" s="31"/>
      <c r="OF66" s="31"/>
      <c r="OG66" s="31"/>
      <c r="OH66" s="31"/>
      <c r="OI66" s="31"/>
      <c r="OJ66" s="31"/>
      <c r="OK66" s="31"/>
      <c r="OL66" s="31"/>
      <c r="OM66" s="31"/>
      <c r="ON66" s="31"/>
      <c r="OO66" s="31"/>
      <c r="OP66" s="31"/>
      <c r="OQ66" s="31"/>
      <c r="OR66" s="31"/>
      <c r="OS66" s="31"/>
      <c r="OT66" s="31"/>
      <c r="OU66" s="31"/>
      <c r="OV66" s="31"/>
      <c r="OW66" s="31"/>
      <c r="OX66" s="31"/>
      <c r="OY66" s="31"/>
      <c r="OZ66" s="31"/>
      <c r="PA66" s="31"/>
      <c r="PB66" s="31"/>
      <c r="PC66" s="31"/>
      <c r="PD66" s="31"/>
      <c r="PE66" s="31"/>
      <c r="PF66" s="31"/>
      <c r="PG66" s="31"/>
      <c r="PH66" s="31"/>
      <c r="PI66" s="31"/>
      <c r="PJ66" s="31"/>
      <c r="PK66" s="31"/>
      <c r="PL66" s="31"/>
      <c r="PM66" s="31"/>
      <c r="PN66" s="31"/>
      <c r="PO66" s="31"/>
      <c r="PP66" s="31"/>
      <c r="PQ66" s="31"/>
      <c r="PR66" s="31"/>
      <c r="PS66" s="31"/>
      <c r="PT66" s="31"/>
      <c r="PU66" s="31"/>
      <c r="PV66" s="31"/>
      <c r="PW66" s="31"/>
      <c r="PX66" s="31"/>
      <c r="PY66" s="31"/>
      <c r="PZ66" s="31"/>
      <c r="QA66" s="31"/>
      <c r="QB66" s="31"/>
      <c r="QC66" s="31"/>
    </row>
    <row r="67" spans="1:445">
      <c r="A67" s="36" t="s">
        <v>869</v>
      </c>
      <c r="B67" s="33" t="s">
        <v>27</v>
      </c>
      <c r="C67" s="33"/>
      <c r="D67" s="33" t="s">
        <v>88</v>
      </c>
      <c r="E67" s="33"/>
      <c r="F67" s="33">
        <v>600</v>
      </c>
      <c r="G67" s="33">
        <v>55</v>
      </c>
      <c r="H67" s="33"/>
      <c r="I67" s="33">
        <v>68</v>
      </c>
      <c r="J67" s="33">
        <v>68</v>
      </c>
      <c r="K67" s="33">
        <v>68</v>
      </c>
      <c r="L67" s="33">
        <v>68</v>
      </c>
      <c r="M67" s="33">
        <v>68</v>
      </c>
      <c r="N67" s="33">
        <v>68</v>
      </c>
      <c r="O67" s="33">
        <v>68</v>
      </c>
      <c r="P67" s="33">
        <v>69</v>
      </c>
      <c r="Q67" s="33"/>
      <c r="R67" s="33"/>
      <c r="S67" s="33"/>
      <c r="T67" s="20">
        <f t="shared" si="5"/>
        <v>600</v>
      </c>
      <c r="U67" s="20">
        <f t="shared" si="6"/>
        <v>0</v>
      </c>
      <c r="V67" s="34">
        <f t="shared" si="7"/>
        <v>1</v>
      </c>
      <c r="W67" s="37"/>
      <c r="X67" s="35" t="str">
        <f t="shared" si="8"/>
        <v/>
      </c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  <c r="CJ67" s="31"/>
      <c r="CK67" s="31"/>
      <c r="CL67" s="31"/>
      <c r="CM67" s="31"/>
      <c r="CN67" s="31"/>
      <c r="CO67" s="31"/>
      <c r="CP67" s="31"/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  <c r="DW67" s="31"/>
      <c r="DX67" s="31"/>
      <c r="DY67" s="31"/>
      <c r="DZ67" s="31"/>
      <c r="EA67" s="31"/>
      <c r="EB67" s="31"/>
      <c r="EC67" s="31"/>
      <c r="ED67" s="31"/>
      <c r="EE67" s="31"/>
      <c r="EF67" s="31"/>
      <c r="EG67" s="31"/>
      <c r="EH67" s="31"/>
      <c r="EI67" s="31"/>
      <c r="EJ67" s="31"/>
      <c r="EK67" s="31"/>
      <c r="EL67" s="31"/>
      <c r="EM67" s="31"/>
      <c r="EN67" s="31"/>
      <c r="EO67" s="31"/>
      <c r="EP67" s="31"/>
      <c r="EQ67" s="31"/>
      <c r="ER67" s="31"/>
      <c r="ES67" s="31"/>
      <c r="ET67" s="31"/>
      <c r="EU67" s="31"/>
      <c r="EV67" s="31"/>
      <c r="EW67" s="31"/>
      <c r="EX67" s="31"/>
      <c r="EY67" s="31"/>
      <c r="EZ67" s="31"/>
      <c r="FA67" s="31"/>
      <c r="FB67" s="31"/>
      <c r="FC67" s="31"/>
      <c r="FD67" s="31"/>
      <c r="FE67" s="31"/>
      <c r="FF67" s="31"/>
      <c r="FG67" s="31"/>
      <c r="FH67" s="31"/>
      <c r="FI67" s="31"/>
      <c r="FJ67" s="31"/>
      <c r="FK67" s="31"/>
      <c r="FL67" s="31"/>
      <c r="FM67" s="31"/>
      <c r="FN67" s="31"/>
      <c r="FO67" s="31"/>
      <c r="FP67" s="31"/>
      <c r="FQ67" s="31"/>
      <c r="FR67" s="31"/>
      <c r="FS67" s="31"/>
      <c r="FT67" s="31"/>
      <c r="FU67" s="31"/>
      <c r="FV67" s="31"/>
      <c r="FW67" s="31"/>
      <c r="FX67" s="31"/>
      <c r="FY67" s="31"/>
      <c r="FZ67" s="31"/>
      <c r="GA67" s="31"/>
      <c r="GB67" s="31"/>
      <c r="GC67" s="31"/>
      <c r="GD67" s="31"/>
      <c r="GE67" s="31"/>
      <c r="GF67" s="31"/>
      <c r="GG67" s="31"/>
      <c r="GH67" s="31"/>
      <c r="GI67" s="31"/>
      <c r="GJ67" s="31"/>
      <c r="GK67" s="31"/>
      <c r="GL67" s="31"/>
      <c r="GM67" s="31"/>
      <c r="GN67" s="31"/>
      <c r="GO67" s="31"/>
      <c r="GP67" s="31"/>
      <c r="GQ67" s="31"/>
      <c r="GR67" s="31"/>
      <c r="GS67" s="31"/>
      <c r="GT67" s="31"/>
      <c r="GU67" s="31"/>
      <c r="GV67" s="31"/>
      <c r="GW67" s="31"/>
      <c r="GX67" s="31"/>
      <c r="GY67" s="31"/>
      <c r="GZ67" s="31"/>
      <c r="HA67" s="31"/>
      <c r="HB67" s="31"/>
      <c r="HC67" s="31"/>
      <c r="HD67" s="31"/>
      <c r="HE67" s="31"/>
      <c r="HF67" s="31"/>
      <c r="HG67" s="31"/>
      <c r="HH67" s="31"/>
      <c r="HI67" s="31"/>
      <c r="HJ67" s="31"/>
      <c r="HK67" s="31"/>
      <c r="HL67" s="31"/>
      <c r="HM67" s="31"/>
      <c r="HN67" s="31"/>
      <c r="HO67" s="31"/>
      <c r="HP67" s="31"/>
      <c r="HQ67" s="31"/>
      <c r="HR67" s="31"/>
      <c r="HS67" s="31"/>
      <c r="HT67" s="31"/>
      <c r="HU67" s="31"/>
      <c r="HV67" s="31"/>
      <c r="HW67" s="31"/>
      <c r="HX67" s="31"/>
      <c r="HY67" s="31"/>
      <c r="HZ67" s="31"/>
      <c r="IA67" s="31"/>
      <c r="IB67" s="31"/>
      <c r="IC67" s="31"/>
      <c r="ID67" s="31"/>
      <c r="IE67" s="31"/>
      <c r="IF67" s="31"/>
      <c r="IG67" s="31"/>
      <c r="IH67" s="31"/>
      <c r="II67" s="31"/>
      <c r="IJ67" s="31"/>
      <c r="IK67" s="31"/>
      <c r="IL67" s="31"/>
      <c r="IM67" s="31"/>
      <c r="IN67" s="31"/>
      <c r="IO67" s="31"/>
      <c r="IP67" s="31"/>
      <c r="IQ67" s="31"/>
      <c r="IR67" s="31"/>
      <c r="IS67" s="31"/>
      <c r="IT67" s="31"/>
      <c r="IU67" s="31"/>
      <c r="IV67" s="31"/>
      <c r="IW67" s="31"/>
      <c r="IX67" s="31"/>
      <c r="IY67" s="31"/>
      <c r="IZ67" s="31"/>
      <c r="JA67" s="31"/>
      <c r="JB67" s="31"/>
      <c r="JC67" s="31"/>
      <c r="JD67" s="31"/>
      <c r="JE67" s="31"/>
      <c r="JF67" s="31"/>
      <c r="JG67" s="31"/>
      <c r="JH67" s="31"/>
      <c r="JI67" s="31"/>
      <c r="JJ67" s="31"/>
      <c r="JK67" s="31"/>
      <c r="JL67" s="31"/>
      <c r="JM67" s="31"/>
      <c r="JN67" s="31"/>
      <c r="JO67" s="31"/>
      <c r="JP67" s="31"/>
      <c r="JQ67" s="31"/>
      <c r="JR67" s="31"/>
      <c r="JS67" s="31"/>
      <c r="JT67" s="31"/>
      <c r="JU67" s="31"/>
      <c r="JV67" s="31"/>
      <c r="JW67" s="31"/>
      <c r="JX67" s="31"/>
      <c r="JY67" s="31"/>
      <c r="JZ67" s="31"/>
      <c r="KA67" s="31"/>
      <c r="KB67" s="31"/>
      <c r="KC67" s="31"/>
      <c r="KD67" s="31"/>
      <c r="KE67" s="31"/>
      <c r="KF67" s="31"/>
      <c r="KG67" s="31"/>
      <c r="KH67" s="31"/>
      <c r="KI67" s="31"/>
      <c r="KJ67" s="31"/>
      <c r="KK67" s="31"/>
      <c r="KL67" s="31"/>
      <c r="KM67" s="31"/>
      <c r="KN67" s="31"/>
      <c r="KO67" s="31"/>
      <c r="KP67" s="31"/>
      <c r="KQ67" s="31"/>
      <c r="KR67" s="31"/>
      <c r="KS67" s="31"/>
      <c r="KT67" s="31"/>
      <c r="KU67" s="31"/>
      <c r="KV67" s="31"/>
      <c r="KW67" s="31"/>
      <c r="KX67" s="31"/>
      <c r="KY67" s="31"/>
      <c r="KZ67" s="31"/>
      <c r="LA67" s="31"/>
      <c r="LB67" s="31"/>
      <c r="LC67" s="31"/>
      <c r="LD67" s="31"/>
      <c r="LE67" s="31"/>
      <c r="LF67" s="31"/>
      <c r="LG67" s="31"/>
      <c r="LH67" s="31"/>
      <c r="LI67" s="31"/>
      <c r="LJ67" s="31"/>
      <c r="LK67" s="31"/>
      <c r="LL67" s="31"/>
      <c r="LM67" s="31"/>
      <c r="LN67" s="31"/>
      <c r="LO67" s="31"/>
      <c r="LP67" s="31"/>
      <c r="LQ67" s="31"/>
      <c r="LR67" s="31"/>
      <c r="LS67" s="31"/>
      <c r="LT67" s="31"/>
      <c r="LU67" s="31"/>
      <c r="LV67" s="31"/>
      <c r="LW67" s="31"/>
      <c r="LX67" s="31"/>
      <c r="LY67" s="31"/>
      <c r="LZ67" s="31"/>
      <c r="MA67" s="31"/>
      <c r="MB67" s="31"/>
      <c r="MC67" s="31"/>
      <c r="MD67" s="31"/>
      <c r="ME67" s="31"/>
      <c r="MF67" s="31"/>
      <c r="MG67" s="31"/>
      <c r="MH67" s="31"/>
      <c r="MI67" s="31"/>
      <c r="MJ67" s="31"/>
      <c r="MK67" s="31"/>
      <c r="ML67" s="31"/>
      <c r="MM67" s="31"/>
      <c r="MN67" s="31"/>
      <c r="MO67" s="31"/>
      <c r="MP67" s="31"/>
      <c r="MQ67" s="31"/>
      <c r="MR67" s="31"/>
      <c r="MS67" s="31"/>
      <c r="MT67" s="31"/>
      <c r="MU67" s="31"/>
      <c r="MV67" s="31"/>
      <c r="MW67" s="31"/>
      <c r="MX67" s="31"/>
      <c r="MY67" s="31"/>
      <c r="MZ67" s="31"/>
      <c r="NA67" s="31"/>
      <c r="NB67" s="31"/>
      <c r="NC67" s="31"/>
      <c r="ND67" s="31"/>
      <c r="NE67" s="31"/>
      <c r="NF67" s="31"/>
      <c r="NG67" s="31"/>
      <c r="NH67" s="31"/>
      <c r="NI67" s="31"/>
      <c r="NJ67" s="31"/>
      <c r="NK67" s="31"/>
      <c r="NL67" s="31"/>
      <c r="NM67" s="31"/>
      <c r="NN67" s="31"/>
      <c r="NO67" s="31"/>
      <c r="NP67" s="31"/>
      <c r="NQ67" s="31"/>
      <c r="NR67" s="31"/>
      <c r="NS67" s="31"/>
      <c r="NT67" s="31"/>
      <c r="NU67" s="31"/>
      <c r="NV67" s="31"/>
      <c r="NW67" s="31"/>
      <c r="NX67" s="31"/>
      <c r="NY67" s="31"/>
      <c r="NZ67" s="31"/>
      <c r="OA67" s="31"/>
      <c r="OB67" s="31"/>
      <c r="OC67" s="31"/>
      <c r="OD67" s="31"/>
      <c r="OE67" s="31"/>
      <c r="OF67" s="31"/>
      <c r="OG67" s="31"/>
      <c r="OH67" s="31"/>
      <c r="OI67" s="31"/>
      <c r="OJ67" s="31"/>
      <c r="OK67" s="31"/>
      <c r="OL67" s="31"/>
      <c r="OM67" s="31"/>
      <c r="ON67" s="31"/>
      <c r="OO67" s="31"/>
      <c r="OP67" s="31"/>
      <c r="OQ67" s="31"/>
      <c r="OR67" s="31"/>
      <c r="OS67" s="31"/>
      <c r="OT67" s="31"/>
      <c r="OU67" s="31"/>
      <c r="OV67" s="31"/>
      <c r="OW67" s="31"/>
      <c r="OX67" s="31"/>
      <c r="OY67" s="31"/>
      <c r="OZ67" s="31"/>
      <c r="PA67" s="31"/>
      <c r="PB67" s="31"/>
      <c r="PC67" s="31"/>
      <c r="PD67" s="31"/>
      <c r="PE67" s="31"/>
      <c r="PF67" s="31"/>
      <c r="PG67" s="31"/>
      <c r="PH67" s="31"/>
      <c r="PI67" s="31"/>
      <c r="PJ67" s="31"/>
      <c r="PK67" s="31"/>
      <c r="PL67" s="31"/>
      <c r="PM67" s="31"/>
      <c r="PN67" s="31"/>
      <c r="PO67" s="31"/>
      <c r="PP67" s="31"/>
      <c r="PQ67" s="31"/>
      <c r="PR67" s="31"/>
      <c r="PS67" s="31"/>
      <c r="PT67" s="31"/>
      <c r="PU67" s="31"/>
      <c r="PV67" s="31"/>
      <c r="PW67" s="31"/>
      <c r="PX67" s="31"/>
      <c r="PY67" s="31"/>
      <c r="PZ67" s="31"/>
      <c r="QA67" s="31"/>
      <c r="QB67" s="31"/>
      <c r="QC67" s="31"/>
    </row>
    <row r="68" spans="1:445">
      <c r="A68" s="36" t="s">
        <v>148</v>
      </c>
      <c r="B68" s="33" t="s">
        <v>27</v>
      </c>
      <c r="C68" s="33">
        <v>85</v>
      </c>
      <c r="D68" s="33" t="s">
        <v>40</v>
      </c>
      <c r="E68" s="33"/>
      <c r="F68" s="33">
        <v>675</v>
      </c>
      <c r="G68" s="33">
        <v>75</v>
      </c>
      <c r="H68" s="33"/>
      <c r="I68" s="33">
        <v>75</v>
      </c>
      <c r="J68" s="33">
        <v>75</v>
      </c>
      <c r="K68" s="33">
        <v>75</v>
      </c>
      <c r="L68" s="33">
        <v>75</v>
      </c>
      <c r="M68" s="33">
        <v>75</v>
      </c>
      <c r="N68" s="33">
        <v>75</v>
      </c>
      <c r="O68" s="33">
        <v>75</v>
      </c>
      <c r="P68" s="33">
        <v>75</v>
      </c>
      <c r="Q68" s="33"/>
      <c r="R68" s="33"/>
      <c r="S68" s="33"/>
      <c r="T68" s="20">
        <f t="shared" ref="T68:T99" si="9">IF(AND(ISBLANK(E68),ISBLANK(F68),ISBLANK(G68),ISBLANK(H68),ISBLANK(I68),ISBLANK(J68),ISBLANK(K68), ISBLANK(L68), ISBLANK(M68), ISBLANK(N68), ISBLANK(O68), ISBLANK(P68), ISBLANK(Q68), ISBLANK(R68), ISBLANK(S68)),"",SUM(G68:S68))</f>
        <v>675</v>
      </c>
      <c r="U68" s="20">
        <f t="shared" ref="U68:U99" si="10">IF(W68&lt;&gt;0,0,IF(AND(ISBLANK(E68),ISBLANK(F68),ISBLANK(G68),ISBLANK(H68),ISBLANK(I68),ISBLANK(J68),ISBLANK(K68), ISBLANK(L68), ISBLANK(M68), ISBLANK(N68), ISBLANK(O68), ISBLANK(P68), ISBLANK(Q68), ISBLANK(R68), ISBLANK(S68)),"", (F68+E68)-T68))</f>
        <v>0</v>
      </c>
      <c r="V68" s="34">
        <f t="shared" ref="V68:V99" si="11">IF(AND(ISBLANK(E68),ISBLANK(F68), ISBLANK(G68), ISBLANK(H68), ISBLANK(I68), ISBLANK(J68), ISBLANK(K68), ISBLANK(L68), ISBLANK(M68),ISBLANK(N68), ISBLANK(O68), ISBLANK(P68), ISBLANK(Q68), ISBLANK(R68), ISBLANK(S68)), "",IFERROR(((F68+E68)-U68)/(F68+E68),""))</f>
        <v>1</v>
      </c>
      <c r="W68" s="37"/>
      <c r="X68" s="35" t="str">
        <f t="shared" ref="X68:X99" si="12">IF(W68&lt;&gt;"",F68 - (SUM(G68:S68)),"")</f>
        <v/>
      </c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  <c r="CJ68" s="31"/>
      <c r="CK68" s="31"/>
      <c r="CL68" s="31"/>
      <c r="CM68" s="31"/>
      <c r="CN68" s="31"/>
      <c r="CO68" s="31"/>
      <c r="CP68" s="31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  <c r="DW68" s="31"/>
      <c r="DX68" s="31"/>
      <c r="DY68" s="31"/>
      <c r="DZ68" s="31"/>
      <c r="EA68" s="31"/>
      <c r="EB68" s="31"/>
      <c r="EC68" s="31"/>
      <c r="ED68" s="31"/>
      <c r="EE68" s="31"/>
      <c r="EF68" s="31"/>
      <c r="EG68" s="31"/>
      <c r="EH68" s="31"/>
      <c r="EI68" s="31"/>
      <c r="EJ68" s="31"/>
      <c r="EK68" s="31"/>
      <c r="EL68" s="31"/>
      <c r="EM68" s="31"/>
      <c r="EN68" s="31"/>
      <c r="EO68" s="31"/>
      <c r="EP68" s="31"/>
      <c r="EQ68" s="31"/>
      <c r="ER68" s="31"/>
      <c r="ES68" s="31"/>
      <c r="ET68" s="31"/>
      <c r="EU68" s="31"/>
      <c r="EV68" s="31"/>
      <c r="EW68" s="31"/>
      <c r="EX68" s="31"/>
      <c r="EY68" s="31"/>
      <c r="EZ68" s="31"/>
      <c r="FA68" s="31"/>
      <c r="FB68" s="31"/>
      <c r="FC68" s="31"/>
      <c r="FD68" s="31"/>
      <c r="FE68" s="31"/>
      <c r="FF68" s="31"/>
      <c r="FG68" s="31"/>
      <c r="FH68" s="31"/>
      <c r="FI68" s="31"/>
      <c r="FJ68" s="31"/>
      <c r="FK68" s="31"/>
      <c r="FL68" s="31"/>
      <c r="FM68" s="31"/>
      <c r="FN68" s="31"/>
      <c r="FO68" s="31"/>
      <c r="FP68" s="31"/>
      <c r="FQ68" s="31"/>
      <c r="FR68" s="31"/>
      <c r="FS68" s="31"/>
      <c r="FT68" s="31"/>
      <c r="FU68" s="31"/>
      <c r="FV68" s="31"/>
      <c r="FW68" s="31"/>
      <c r="FX68" s="31"/>
      <c r="FY68" s="31"/>
      <c r="FZ68" s="31"/>
      <c r="GA68" s="31"/>
      <c r="GB68" s="31"/>
      <c r="GC68" s="31"/>
      <c r="GD68" s="31"/>
      <c r="GE68" s="31"/>
      <c r="GF68" s="31"/>
      <c r="GG68" s="31"/>
      <c r="GH68" s="31"/>
      <c r="GI68" s="31"/>
      <c r="GJ68" s="31"/>
      <c r="GK68" s="31"/>
      <c r="GL68" s="31"/>
      <c r="GM68" s="31"/>
      <c r="GN68" s="31"/>
      <c r="GO68" s="31"/>
      <c r="GP68" s="31"/>
      <c r="GQ68" s="31"/>
      <c r="GR68" s="31"/>
      <c r="GS68" s="31"/>
      <c r="GT68" s="31"/>
      <c r="GU68" s="31"/>
      <c r="GV68" s="31"/>
      <c r="GW68" s="31"/>
      <c r="GX68" s="31"/>
      <c r="GY68" s="31"/>
      <c r="GZ68" s="31"/>
      <c r="HA68" s="31"/>
      <c r="HB68" s="31"/>
      <c r="HC68" s="31"/>
      <c r="HD68" s="31"/>
      <c r="HE68" s="31"/>
      <c r="HF68" s="31"/>
      <c r="HG68" s="31"/>
      <c r="HH68" s="31"/>
      <c r="HI68" s="31"/>
      <c r="HJ68" s="31"/>
      <c r="HK68" s="31"/>
      <c r="HL68" s="31"/>
      <c r="HM68" s="31"/>
      <c r="HN68" s="31"/>
      <c r="HO68" s="31"/>
      <c r="HP68" s="31"/>
      <c r="HQ68" s="31"/>
      <c r="HR68" s="31"/>
      <c r="HS68" s="31"/>
      <c r="HT68" s="31"/>
      <c r="HU68" s="31"/>
      <c r="HV68" s="31"/>
      <c r="HW68" s="31"/>
      <c r="HX68" s="31"/>
      <c r="HY68" s="31"/>
      <c r="HZ68" s="31"/>
      <c r="IA68" s="31"/>
      <c r="IB68" s="31"/>
      <c r="IC68" s="31"/>
      <c r="ID68" s="31"/>
      <c r="IE68" s="31"/>
      <c r="IF68" s="31"/>
      <c r="IG68" s="31"/>
      <c r="IH68" s="31"/>
      <c r="II68" s="31"/>
      <c r="IJ68" s="31"/>
      <c r="IK68" s="31"/>
      <c r="IL68" s="31"/>
      <c r="IM68" s="31"/>
      <c r="IN68" s="31"/>
      <c r="IO68" s="31"/>
      <c r="IP68" s="31"/>
      <c r="IQ68" s="31"/>
      <c r="IR68" s="31"/>
      <c r="IS68" s="31"/>
      <c r="IT68" s="31"/>
      <c r="IU68" s="31"/>
      <c r="IV68" s="31"/>
      <c r="IW68" s="31"/>
      <c r="IX68" s="31"/>
      <c r="IY68" s="31"/>
      <c r="IZ68" s="31"/>
      <c r="JA68" s="31"/>
      <c r="JB68" s="31"/>
      <c r="JC68" s="31"/>
      <c r="JD68" s="31"/>
      <c r="JE68" s="31"/>
      <c r="JF68" s="31"/>
      <c r="JG68" s="31"/>
      <c r="JH68" s="31"/>
      <c r="JI68" s="31"/>
      <c r="JJ68" s="31"/>
      <c r="JK68" s="31"/>
      <c r="JL68" s="31"/>
      <c r="JM68" s="31"/>
      <c r="JN68" s="31"/>
      <c r="JO68" s="31"/>
      <c r="JP68" s="31"/>
      <c r="JQ68" s="31"/>
      <c r="JR68" s="31"/>
      <c r="JS68" s="31"/>
      <c r="JT68" s="31"/>
      <c r="JU68" s="31"/>
      <c r="JV68" s="31"/>
      <c r="JW68" s="31"/>
      <c r="JX68" s="31"/>
      <c r="JY68" s="31"/>
      <c r="JZ68" s="31"/>
      <c r="KA68" s="31"/>
      <c r="KB68" s="31"/>
      <c r="KC68" s="31"/>
      <c r="KD68" s="31"/>
      <c r="KE68" s="31"/>
      <c r="KF68" s="31"/>
      <c r="KG68" s="31"/>
      <c r="KH68" s="31"/>
      <c r="KI68" s="31"/>
      <c r="KJ68" s="31"/>
      <c r="KK68" s="31"/>
      <c r="KL68" s="31"/>
      <c r="KM68" s="31"/>
      <c r="KN68" s="31"/>
      <c r="KO68" s="31"/>
      <c r="KP68" s="31"/>
      <c r="KQ68" s="31"/>
      <c r="KR68" s="31"/>
      <c r="KS68" s="31"/>
      <c r="KT68" s="31"/>
      <c r="KU68" s="31"/>
      <c r="KV68" s="31"/>
      <c r="KW68" s="31"/>
      <c r="KX68" s="31"/>
      <c r="KY68" s="31"/>
      <c r="KZ68" s="31"/>
      <c r="LA68" s="31"/>
      <c r="LB68" s="31"/>
      <c r="LC68" s="31"/>
      <c r="LD68" s="31"/>
      <c r="LE68" s="31"/>
      <c r="LF68" s="31"/>
      <c r="LG68" s="31"/>
      <c r="LH68" s="31"/>
      <c r="LI68" s="31"/>
      <c r="LJ68" s="31"/>
      <c r="LK68" s="31"/>
      <c r="LL68" s="31"/>
      <c r="LM68" s="31"/>
      <c r="LN68" s="31"/>
      <c r="LO68" s="31"/>
      <c r="LP68" s="31"/>
      <c r="LQ68" s="31"/>
      <c r="LR68" s="31"/>
      <c r="LS68" s="31"/>
      <c r="LT68" s="31"/>
      <c r="LU68" s="31"/>
      <c r="LV68" s="31"/>
      <c r="LW68" s="31"/>
      <c r="LX68" s="31"/>
      <c r="LY68" s="31"/>
      <c r="LZ68" s="31"/>
      <c r="MA68" s="31"/>
      <c r="MB68" s="31"/>
      <c r="MC68" s="31"/>
      <c r="MD68" s="31"/>
      <c r="ME68" s="31"/>
      <c r="MF68" s="31"/>
      <c r="MG68" s="31"/>
      <c r="MH68" s="31"/>
      <c r="MI68" s="31"/>
      <c r="MJ68" s="31"/>
      <c r="MK68" s="31"/>
      <c r="ML68" s="31"/>
      <c r="MM68" s="31"/>
      <c r="MN68" s="31"/>
      <c r="MO68" s="31"/>
      <c r="MP68" s="31"/>
      <c r="MQ68" s="31"/>
      <c r="MR68" s="31"/>
      <c r="MS68" s="31"/>
      <c r="MT68" s="31"/>
      <c r="MU68" s="31"/>
      <c r="MV68" s="31"/>
      <c r="MW68" s="31"/>
      <c r="MX68" s="31"/>
      <c r="MY68" s="31"/>
      <c r="MZ68" s="31"/>
      <c r="NA68" s="31"/>
      <c r="NB68" s="31"/>
      <c r="NC68" s="31"/>
      <c r="ND68" s="31"/>
      <c r="NE68" s="31"/>
      <c r="NF68" s="31"/>
      <c r="NG68" s="31"/>
      <c r="NH68" s="31"/>
      <c r="NI68" s="31"/>
      <c r="NJ68" s="31"/>
      <c r="NK68" s="31"/>
      <c r="NL68" s="31"/>
      <c r="NM68" s="31"/>
      <c r="NN68" s="31"/>
      <c r="NO68" s="31"/>
      <c r="NP68" s="31"/>
      <c r="NQ68" s="31"/>
      <c r="NR68" s="31"/>
      <c r="NS68" s="31"/>
      <c r="NT68" s="31"/>
      <c r="NU68" s="31"/>
      <c r="NV68" s="31"/>
      <c r="NW68" s="31"/>
      <c r="NX68" s="31"/>
      <c r="NY68" s="31"/>
      <c r="NZ68" s="31"/>
      <c r="OA68" s="31"/>
      <c r="OB68" s="31"/>
      <c r="OC68" s="31"/>
      <c r="OD68" s="31"/>
      <c r="OE68" s="31"/>
      <c r="OF68" s="31"/>
      <c r="OG68" s="31"/>
      <c r="OH68" s="31"/>
      <c r="OI68" s="31"/>
      <c r="OJ68" s="31"/>
      <c r="OK68" s="31"/>
      <c r="OL68" s="31"/>
      <c r="OM68" s="31"/>
      <c r="ON68" s="31"/>
      <c r="OO68" s="31"/>
      <c r="OP68" s="31"/>
      <c r="OQ68" s="31"/>
      <c r="OR68" s="31"/>
      <c r="OS68" s="31"/>
      <c r="OT68" s="31"/>
      <c r="OU68" s="31"/>
      <c r="OV68" s="31"/>
      <c r="OW68" s="31"/>
      <c r="OX68" s="31"/>
      <c r="OY68" s="31"/>
      <c r="OZ68" s="31"/>
      <c r="PA68" s="31"/>
      <c r="PB68" s="31"/>
      <c r="PC68" s="31"/>
      <c r="PD68" s="31"/>
      <c r="PE68" s="31"/>
      <c r="PF68" s="31"/>
      <c r="PG68" s="31"/>
      <c r="PH68" s="31"/>
      <c r="PI68" s="31"/>
      <c r="PJ68" s="31"/>
      <c r="PK68" s="31"/>
      <c r="PL68" s="31"/>
      <c r="PM68" s="31"/>
      <c r="PN68" s="31"/>
      <c r="PO68" s="31"/>
      <c r="PP68" s="31"/>
      <c r="PQ68" s="31"/>
      <c r="PR68" s="31"/>
      <c r="PS68" s="31"/>
      <c r="PT68" s="31"/>
      <c r="PU68" s="31"/>
      <c r="PV68" s="31"/>
      <c r="PW68" s="31"/>
      <c r="PX68" s="31"/>
      <c r="PY68" s="31"/>
      <c r="PZ68" s="31"/>
      <c r="QA68" s="31"/>
      <c r="QB68" s="31"/>
      <c r="QC68" s="31"/>
    </row>
    <row r="69" spans="1:445">
      <c r="A69" s="36" t="s">
        <v>155</v>
      </c>
      <c r="B69" s="33" t="s">
        <v>45</v>
      </c>
      <c r="C69" s="33">
        <v>93</v>
      </c>
      <c r="D69" s="33" t="s">
        <v>133</v>
      </c>
      <c r="E69" s="33"/>
      <c r="F69" s="33">
        <v>1145</v>
      </c>
      <c r="G69" s="33">
        <v>65</v>
      </c>
      <c r="H69" s="33">
        <v>120</v>
      </c>
      <c r="I69" s="33">
        <v>120</v>
      </c>
      <c r="J69" s="33">
        <v>120</v>
      </c>
      <c r="K69" s="33">
        <v>120</v>
      </c>
      <c r="L69" s="33">
        <v>120</v>
      </c>
      <c r="M69" s="33">
        <v>120</v>
      </c>
      <c r="N69" s="33">
        <v>120</v>
      </c>
      <c r="O69" s="33">
        <v>120</v>
      </c>
      <c r="P69" s="33">
        <v>120</v>
      </c>
      <c r="Q69" s="33"/>
      <c r="R69" s="33"/>
      <c r="S69" s="33"/>
      <c r="T69" s="20">
        <f t="shared" si="9"/>
        <v>1145</v>
      </c>
      <c r="U69" s="20">
        <f t="shared" si="10"/>
        <v>0</v>
      </c>
      <c r="V69" s="34">
        <f t="shared" si="11"/>
        <v>1</v>
      </c>
      <c r="W69" s="37"/>
      <c r="X69" s="35" t="str">
        <f t="shared" si="12"/>
        <v/>
      </c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  <c r="CJ69" s="31"/>
      <c r="CK69" s="31"/>
      <c r="CL69" s="31"/>
      <c r="CM69" s="31"/>
      <c r="CN69" s="31"/>
      <c r="CO69" s="31"/>
      <c r="CP69" s="31"/>
      <c r="CQ69" s="31"/>
      <c r="CR69" s="31"/>
      <c r="CS69" s="31"/>
      <c r="CT69" s="31"/>
      <c r="CU69" s="31"/>
      <c r="CV69" s="31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  <c r="DW69" s="31"/>
      <c r="DX69" s="31"/>
      <c r="DY69" s="31"/>
      <c r="DZ69" s="31"/>
      <c r="EA69" s="31"/>
      <c r="EB69" s="31"/>
      <c r="EC69" s="31"/>
      <c r="ED69" s="31"/>
      <c r="EE69" s="31"/>
      <c r="EF69" s="31"/>
      <c r="EG69" s="31"/>
      <c r="EH69" s="31"/>
      <c r="EI69" s="31"/>
      <c r="EJ69" s="31"/>
      <c r="EK69" s="31"/>
      <c r="EL69" s="31"/>
      <c r="EM69" s="31"/>
      <c r="EN69" s="31"/>
      <c r="EO69" s="31"/>
      <c r="EP69" s="31"/>
      <c r="EQ69" s="31"/>
      <c r="ER69" s="31"/>
      <c r="ES69" s="31"/>
      <c r="ET69" s="31"/>
      <c r="EU69" s="31"/>
      <c r="EV69" s="31"/>
      <c r="EW69" s="31"/>
      <c r="EX69" s="31"/>
      <c r="EY69" s="31"/>
      <c r="EZ69" s="31"/>
      <c r="FA69" s="31"/>
      <c r="FB69" s="31"/>
      <c r="FC69" s="31"/>
      <c r="FD69" s="31"/>
      <c r="FE69" s="31"/>
      <c r="FF69" s="31"/>
      <c r="FG69" s="31"/>
      <c r="FH69" s="31"/>
      <c r="FI69" s="31"/>
      <c r="FJ69" s="31"/>
      <c r="FK69" s="31"/>
      <c r="FL69" s="31"/>
      <c r="FM69" s="31"/>
      <c r="FN69" s="31"/>
      <c r="FO69" s="31"/>
      <c r="FP69" s="31"/>
      <c r="FQ69" s="31"/>
      <c r="FR69" s="31"/>
      <c r="FS69" s="31"/>
      <c r="FT69" s="31"/>
      <c r="FU69" s="31"/>
      <c r="FV69" s="31"/>
      <c r="FW69" s="31"/>
      <c r="FX69" s="31"/>
      <c r="FY69" s="31"/>
      <c r="FZ69" s="31"/>
      <c r="GA69" s="31"/>
      <c r="GB69" s="31"/>
      <c r="GC69" s="31"/>
      <c r="GD69" s="31"/>
      <c r="GE69" s="31"/>
      <c r="GF69" s="31"/>
      <c r="GG69" s="31"/>
      <c r="GH69" s="31"/>
      <c r="GI69" s="31"/>
      <c r="GJ69" s="31"/>
      <c r="GK69" s="31"/>
      <c r="GL69" s="31"/>
      <c r="GM69" s="31"/>
      <c r="GN69" s="31"/>
      <c r="GO69" s="31"/>
      <c r="GP69" s="31"/>
      <c r="GQ69" s="31"/>
      <c r="GR69" s="31"/>
      <c r="GS69" s="31"/>
      <c r="GT69" s="31"/>
      <c r="GU69" s="31"/>
      <c r="GV69" s="31"/>
      <c r="GW69" s="31"/>
      <c r="GX69" s="31"/>
      <c r="GY69" s="31"/>
      <c r="GZ69" s="31"/>
      <c r="HA69" s="31"/>
      <c r="HB69" s="31"/>
      <c r="HC69" s="31"/>
      <c r="HD69" s="31"/>
      <c r="HE69" s="31"/>
      <c r="HF69" s="31"/>
      <c r="HG69" s="31"/>
      <c r="HH69" s="31"/>
      <c r="HI69" s="31"/>
      <c r="HJ69" s="31"/>
      <c r="HK69" s="31"/>
      <c r="HL69" s="31"/>
      <c r="HM69" s="31"/>
      <c r="HN69" s="31"/>
      <c r="HO69" s="31"/>
      <c r="HP69" s="31"/>
      <c r="HQ69" s="31"/>
      <c r="HR69" s="31"/>
      <c r="HS69" s="31"/>
      <c r="HT69" s="31"/>
      <c r="HU69" s="31"/>
      <c r="HV69" s="31"/>
      <c r="HW69" s="31"/>
      <c r="HX69" s="31"/>
      <c r="HY69" s="31"/>
      <c r="HZ69" s="31"/>
      <c r="IA69" s="31"/>
      <c r="IB69" s="31"/>
      <c r="IC69" s="31"/>
      <c r="ID69" s="31"/>
      <c r="IE69" s="31"/>
      <c r="IF69" s="31"/>
      <c r="IG69" s="31"/>
      <c r="IH69" s="31"/>
      <c r="II69" s="31"/>
      <c r="IJ69" s="31"/>
      <c r="IK69" s="31"/>
      <c r="IL69" s="31"/>
      <c r="IM69" s="31"/>
      <c r="IN69" s="31"/>
      <c r="IO69" s="31"/>
      <c r="IP69" s="31"/>
      <c r="IQ69" s="31"/>
      <c r="IR69" s="31"/>
      <c r="IS69" s="31"/>
      <c r="IT69" s="31"/>
      <c r="IU69" s="31"/>
      <c r="IV69" s="31"/>
      <c r="IW69" s="31"/>
      <c r="IX69" s="31"/>
      <c r="IY69" s="31"/>
      <c r="IZ69" s="31"/>
      <c r="JA69" s="31"/>
      <c r="JB69" s="31"/>
      <c r="JC69" s="31"/>
      <c r="JD69" s="31"/>
      <c r="JE69" s="31"/>
      <c r="JF69" s="31"/>
      <c r="JG69" s="31"/>
      <c r="JH69" s="31"/>
      <c r="JI69" s="31"/>
      <c r="JJ69" s="31"/>
      <c r="JK69" s="31"/>
      <c r="JL69" s="31"/>
      <c r="JM69" s="31"/>
      <c r="JN69" s="31"/>
      <c r="JO69" s="31"/>
      <c r="JP69" s="31"/>
      <c r="JQ69" s="31"/>
      <c r="JR69" s="31"/>
      <c r="JS69" s="31"/>
      <c r="JT69" s="31"/>
      <c r="JU69" s="31"/>
      <c r="JV69" s="31"/>
      <c r="JW69" s="31"/>
      <c r="JX69" s="31"/>
      <c r="JY69" s="31"/>
      <c r="JZ69" s="31"/>
      <c r="KA69" s="31"/>
      <c r="KB69" s="31"/>
      <c r="KC69" s="31"/>
      <c r="KD69" s="31"/>
      <c r="KE69" s="31"/>
      <c r="KF69" s="31"/>
      <c r="KG69" s="31"/>
      <c r="KH69" s="31"/>
      <c r="KI69" s="31"/>
      <c r="KJ69" s="31"/>
      <c r="KK69" s="31"/>
      <c r="KL69" s="31"/>
      <c r="KM69" s="31"/>
      <c r="KN69" s="31"/>
      <c r="KO69" s="31"/>
      <c r="KP69" s="31"/>
      <c r="KQ69" s="31"/>
      <c r="KR69" s="31"/>
      <c r="KS69" s="31"/>
      <c r="KT69" s="31"/>
      <c r="KU69" s="31"/>
      <c r="KV69" s="31"/>
      <c r="KW69" s="31"/>
      <c r="KX69" s="31"/>
      <c r="KY69" s="31"/>
      <c r="KZ69" s="31"/>
      <c r="LA69" s="31"/>
      <c r="LB69" s="31"/>
      <c r="LC69" s="31"/>
      <c r="LD69" s="31"/>
      <c r="LE69" s="31"/>
      <c r="LF69" s="31"/>
      <c r="LG69" s="31"/>
      <c r="LH69" s="31"/>
      <c r="LI69" s="31"/>
      <c r="LJ69" s="31"/>
      <c r="LK69" s="31"/>
      <c r="LL69" s="31"/>
      <c r="LM69" s="31"/>
      <c r="LN69" s="31"/>
      <c r="LO69" s="31"/>
      <c r="LP69" s="31"/>
      <c r="LQ69" s="31"/>
      <c r="LR69" s="31"/>
      <c r="LS69" s="31"/>
      <c r="LT69" s="31"/>
      <c r="LU69" s="31"/>
      <c r="LV69" s="31"/>
      <c r="LW69" s="31"/>
      <c r="LX69" s="31"/>
      <c r="LY69" s="31"/>
      <c r="LZ69" s="31"/>
      <c r="MA69" s="31"/>
      <c r="MB69" s="31"/>
      <c r="MC69" s="31"/>
      <c r="MD69" s="31"/>
      <c r="ME69" s="31"/>
      <c r="MF69" s="31"/>
      <c r="MG69" s="31"/>
      <c r="MH69" s="31"/>
      <c r="MI69" s="31"/>
      <c r="MJ69" s="31"/>
      <c r="MK69" s="31"/>
      <c r="ML69" s="31"/>
      <c r="MM69" s="31"/>
      <c r="MN69" s="31"/>
      <c r="MO69" s="31"/>
      <c r="MP69" s="31"/>
      <c r="MQ69" s="31"/>
      <c r="MR69" s="31"/>
      <c r="MS69" s="31"/>
      <c r="MT69" s="31"/>
      <c r="MU69" s="31"/>
      <c r="MV69" s="31"/>
      <c r="MW69" s="31"/>
      <c r="MX69" s="31"/>
      <c r="MY69" s="31"/>
      <c r="MZ69" s="31"/>
      <c r="NA69" s="31"/>
      <c r="NB69" s="31"/>
      <c r="NC69" s="31"/>
      <c r="ND69" s="31"/>
      <c r="NE69" s="31"/>
      <c r="NF69" s="31"/>
      <c r="NG69" s="31"/>
      <c r="NH69" s="31"/>
      <c r="NI69" s="31"/>
      <c r="NJ69" s="31"/>
      <c r="NK69" s="31"/>
      <c r="NL69" s="31"/>
      <c r="NM69" s="31"/>
      <c r="NN69" s="31"/>
      <c r="NO69" s="31"/>
      <c r="NP69" s="31"/>
      <c r="NQ69" s="31"/>
      <c r="NR69" s="31"/>
      <c r="NS69" s="31"/>
      <c r="NT69" s="31"/>
      <c r="NU69" s="31"/>
      <c r="NV69" s="31"/>
      <c r="NW69" s="31"/>
      <c r="NX69" s="31"/>
      <c r="NY69" s="31"/>
      <c r="NZ69" s="31"/>
      <c r="OA69" s="31"/>
      <c r="OB69" s="31"/>
      <c r="OC69" s="31"/>
      <c r="OD69" s="31"/>
      <c r="OE69" s="31"/>
      <c r="OF69" s="31"/>
      <c r="OG69" s="31"/>
      <c r="OH69" s="31"/>
      <c r="OI69" s="31"/>
      <c r="OJ69" s="31"/>
      <c r="OK69" s="31"/>
      <c r="OL69" s="31"/>
      <c r="OM69" s="31"/>
      <c r="ON69" s="31"/>
      <c r="OO69" s="31"/>
      <c r="OP69" s="31"/>
      <c r="OQ69" s="31"/>
      <c r="OR69" s="31"/>
      <c r="OS69" s="31"/>
      <c r="OT69" s="31"/>
      <c r="OU69" s="31"/>
      <c r="OV69" s="31"/>
      <c r="OW69" s="31"/>
      <c r="OX69" s="31"/>
      <c r="OY69" s="31"/>
      <c r="OZ69" s="31"/>
      <c r="PA69" s="31"/>
      <c r="PB69" s="31"/>
      <c r="PC69" s="31"/>
      <c r="PD69" s="31"/>
      <c r="PE69" s="31"/>
      <c r="PF69" s="31"/>
      <c r="PG69" s="31"/>
      <c r="PH69" s="31"/>
      <c r="PI69" s="31"/>
      <c r="PJ69" s="31"/>
      <c r="PK69" s="31"/>
      <c r="PL69" s="31"/>
      <c r="PM69" s="31"/>
      <c r="PN69" s="31"/>
      <c r="PO69" s="31"/>
      <c r="PP69" s="31"/>
      <c r="PQ69" s="31"/>
      <c r="PR69" s="31"/>
      <c r="PS69" s="31"/>
      <c r="PT69" s="31"/>
      <c r="PU69" s="31"/>
      <c r="PV69" s="31"/>
      <c r="PW69" s="31"/>
      <c r="PX69" s="31"/>
      <c r="PY69" s="31"/>
      <c r="PZ69" s="31"/>
      <c r="QA69" s="31"/>
      <c r="QB69" s="31"/>
      <c r="QC69" s="31"/>
    </row>
    <row r="70" spans="1:445">
      <c r="A70" s="36" t="s">
        <v>1416</v>
      </c>
      <c r="B70" s="33" t="s">
        <v>27</v>
      </c>
      <c r="C70" s="33">
        <v>85</v>
      </c>
      <c r="D70" s="33" t="s">
        <v>141</v>
      </c>
      <c r="E70" s="33"/>
      <c r="F70" s="33">
        <v>665</v>
      </c>
      <c r="G70" s="33">
        <v>65</v>
      </c>
      <c r="H70" s="33"/>
      <c r="I70" s="33">
        <v>75</v>
      </c>
      <c r="J70" s="33">
        <v>75</v>
      </c>
      <c r="K70" s="33">
        <v>75</v>
      </c>
      <c r="L70" s="33">
        <v>75</v>
      </c>
      <c r="M70" s="33">
        <v>75</v>
      </c>
      <c r="N70" s="33">
        <v>75</v>
      </c>
      <c r="O70" s="33">
        <v>75</v>
      </c>
      <c r="P70" s="33">
        <v>75</v>
      </c>
      <c r="Q70" s="33"/>
      <c r="R70" s="33"/>
      <c r="S70" s="33"/>
      <c r="T70" s="20">
        <f t="shared" si="9"/>
        <v>665</v>
      </c>
      <c r="U70" s="20">
        <f t="shared" si="10"/>
        <v>0</v>
      </c>
      <c r="V70" s="34">
        <f t="shared" si="11"/>
        <v>1</v>
      </c>
      <c r="W70" s="37"/>
      <c r="X70" s="35" t="str">
        <f t="shared" si="12"/>
        <v/>
      </c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  <c r="CJ70" s="31"/>
      <c r="CK70" s="31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  <c r="DW70" s="31"/>
      <c r="DX70" s="31"/>
      <c r="DY70" s="31"/>
      <c r="DZ70" s="31"/>
      <c r="EA70" s="31"/>
      <c r="EB70" s="31"/>
      <c r="EC70" s="31"/>
      <c r="ED70" s="31"/>
      <c r="EE70" s="31"/>
      <c r="EF70" s="31"/>
      <c r="EG70" s="31"/>
      <c r="EH70" s="31"/>
      <c r="EI70" s="31"/>
      <c r="EJ70" s="31"/>
      <c r="EK70" s="31"/>
      <c r="EL70" s="31"/>
      <c r="EM70" s="31"/>
      <c r="EN70" s="31"/>
      <c r="EO70" s="31"/>
      <c r="EP70" s="31"/>
      <c r="EQ70" s="31"/>
      <c r="ER70" s="31"/>
      <c r="ES70" s="31"/>
      <c r="ET70" s="31"/>
      <c r="EU70" s="31"/>
      <c r="EV70" s="31"/>
      <c r="EW70" s="31"/>
      <c r="EX70" s="31"/>
      <c r="EY70" s="31"/>
      <c r="EZ70" s="31"/>
      <c r="FA70" s="31"/>
      <c r="FB70" s="31"/>
      <c r="FC70" s="31"/>
      <c r="FD70" s="31"/>
      <c r="FE70" s="31"/>
      <c r="FF70" s="31"/>
      <c r="FG70" s="31"/>
      <c r="FH70" s="31"/>
      <c r="FI70" s="31"/>
      <c r="FJ70" s="31"/>
      <c r="FK70" s="31"/>
      <c r="FL70" s="31"/>
      <c r="FM70" s="31"/>
      <c r="FN70" s="31"/>
      <c r="FO70" s="31"/>
      <c r="FP70" s="31"/>
      <c r="FQ70" s="31"/>
      <c r="FR70" s="31"/>
      <c r="FS70" s="31"/>
      <c r="FT70" s="31"/>
      <c r="FU70" s="31"/>
      <c r="FV70" s="31"/>
      <c r="FW70" s="31"/>
      <c r="FX70" s="31"/>
      <c r="FY70" s="31"/>
      <c r="FZ70" s="31"/>
      <c r="GA70" s="31"/>
      <c r="GB70" s="31"/>
      <c r="GC70" s="31"/>
      <c r="GD70" s="31"/>
      <c r="GE70" s="31"/>
      <c r="GF70" s="31"/>
      <c r="GG70" s="31"/>
      <c r="GH70" s="31"/>
      <c r="GI70" s="31"/>
      <c r="GJ70" s="31"/>
      <c r="GK70" s="31"/>
      <c r="GL70" s="31"/>
      <c r="GM70" s="31"/>
      <c r="GN70" s="31"/>
      <c r="GO70" s="31"/>
      <c r="GP70" s="31"/>
      <c r="GQ70" s="31"/>
      <c r="GR70" s="31"/>
      <c r="GS70" s="31"/>
      <c r="GT70" s="31"/>
      <c r="GU70" s="31"/>
      <c r="GV70" s="31"/>
      <c r="GW70" s="31"/>
      <c r="GX70" s="31"/>
      <c r="GY70" s="31"/>
      <c r="GZ70" s="31"/>
      <c r="HA70" s="31"/>
      <c r="HB70" s="31"/>
      <c r="HC70" s="31"/>
      <c r="HD70" s="31"/>
      <c r="HE70" s="31"/>
      <c r="HF70" s="31"/>
      <c r="HG70" s="31"/>
      <c r="HH70" s="31"/>
      <c r="HI70" s="31"/>
      <c r="HJ70" s="31"/>
      <c r="HK70" s="31"/>
      <c r="HL70" s="31"/>
      <c r="HM70" s="31"/>
      <c r="HN70" s="31"/>
      <c r="HO70" s="31"/>
      <c r="HP70" s="31"/>
      <c r="HQ70" s="31"/>
      <c r="HR70" s="31"/>
      <c r="HS70" s="31"/>
      <c r="HT70" s="31"/>
      <c r="HU70" s="31"/>
      <c r="HV70" s="31"/>
      <c r="HW70" s="31"/>
      <c r="HX70" s="31"/>
      <c r="HY70" s="31"/>
      <c r="HZ70" s="31"/>
      <c r="IA70" s="31"/>
      <c r="IB70" s="31"/>
      <c r="IC70" s="31"/>
      <c r="ID70" s="31"/>
      <c r="IE70" s="31"/>
      <c r="IF70" s="31"/>
      <c r="IG70" s="31"/>
      <c r="IH70" s="31"/>
      <c r="II70" s="31"/>
      <c r="IJ70" s="31"/>
      <c r="IK70" s="31"/>
      <c r="IL70" s="31"/>
      <c r="IM70" s="31"/>
      <c r="IN70" s="31"/>
      <c r="IO70" s="31"/>
      <c r="IP70" s="31"/>
      <c r="IQ70" s="31"/>
      <c r="IR70" s="31"/>
      <c r="IS70" s="31"/>
      <c r="IT70" s="31"/>
      <c r="IU70" s="31"/>
      <c r="IV70" s="31"/>
      <c r="IW70" s="31"/>
      <c r="IX70" s="31"/>
      <c r="IY70" s="31"/>
      <c r="IZ70" s="31"/>
      <c r="JA70" s="31"/>
      <c r="JB70" s="31"/>
      <c r="JC70" s="31"/>
      <c r="JD70" s="31"/>
      <c r="JE70" s="31"/>
      <c r="JF70" s="31"/>
      <c r="JG70" s="31"/>
      <c r="JH70" s="31"/>
      <c r="JI70" s="31"/>
      <c r="JJ70" s="31"/>
      <c r="JK70" s="31"/>
      <c r="JL70" s="31"/>
      <c r="JM70" s="31"/>
      <c r="JN70" s="31"/>
      <c r="JO70" s="31"/>
      <c r="JP70" s="31"/>
      <c r="JQ70" s="31"/>
      <c r="JR70" s="31"/>
      <c r="JS70" s="31"/>
      <c r="JT70" s="31"/>
      <c r="JU70" s="31"/>
      <c r="JV70" s="31"/>
      <c r="JW70" s="31"/>
      <c r="JX70" s="31"/>
      <c r="JY70" s="31"/>
      <c r="JZ70" s="31"/>
      <c r="KA70" s="31"/>
      <c r="KB70" s="31"/>
      <c r="KC70" s="31"/>
      <c r="KD70" s="31"/>
      <c r="KE70" s="31"/>
      <c r="KF70" s="31"/>
      <c r="KG70" s="31"/>
      <c r="KH70" s="31"/>
      <c r="KI70" s="31"/>
      <c r="KJ70" s="31"/>
      <c r="KK70" s="31"/>
      <c r="KL70" s="31"/>
      <c r="KM70" s="31"/>
      <c r="KN70" s="31"/>
      <c r="KO70" s="31"/>
      <c r="KP70" s="31"/>
      <c r="KQ70" s="31"/>
      <c r="KR70" s="31"/>
      <c r="KS70" s="31"/>
      <c r="KT70" s="31"/>
      <c r="KU70" s="31"/>
      <c r="KV70" s="31"/>
      <c r="KW70" s="31"/>
      <c r="KX70" s="31"/>
      <c r="KY70" s="31"/>
      <c r="KZ70" s="31"/>
      <c r="LA70" s="31"/>
      <c r="LB70" s="31"/>
      <c r="LC70" s="31"/>
      <c r="LD70" s="31"/>
      <c r="LE70" s="31"/>
      <c r="LF70" s="31"/>
      <c r="LG70" s="31"/>
      <c r="LH70" s="31"/>
      <c r="LI70" s="31"/>
      <c r="LJ70" s="31"/>
      <c r="LK70" s="31"/>
      <c r="LL70" s="31"/>
      <c r="LM70" s="31"/>
      <c r="LN70" s="31"/>
      <c r="LO70" s="31"/>
      <c r="LP70" s="31"/>
      <c r="LQ70" s="31"/>
      <c r="LR70" s="31"/>
      <c r="LS70" s="31"/>
      <c r="LT70" s="31"/>
      <c r="LU70" s="31"/>
      <c r="LV70" s="31"/>
      <c r="LW70" s="31"/>
      <c r="LX70" s="31"/>
      <c r="LY70" s="31"/>
      <c r="LZ70" s="31"/>
      <c r="MA70" s="31"/>
      <c r="MB70" s="31"/>
      <c r="MC70" s="31"/>
      <c r="MD70" s="31"/>
      <c r="ME70" s="31"/>
      <c r="MF70" s="31"/>
      <c r="MG70" s="31"/>
      <c r="MH70" s="31"/>
      <c r="MI70" s="31"/>
      <c r="MJ70" s="31"/>
      <c r="MK70" s="31"/>
      <c r="ML70" s="31"/>
      <c r="MM70" s="31"/>
      <c r="MN70" s="31"/>
      <c r="MO70" s="31"/>
      <c r="MP70" s="31"/>
      <c r="MQ70" s="31"/>
      <c r="MR70" s="31"/>
      <c r="MS70" s="31"/>
      <c r="MT70" s="31"/>
      <c r="MU70" s="31"/>
      <c r="MV70" s="31"/>
      <c r="MW70" s="31"/>
      <c r="MX70" s="31"/>
      <c r="MY70" s="31"/>
      <c r="MZ70" s="31"/>
      <c r="NA70" s="31"/>
      <c r="NB70" s="31"/>
      <c r="NC70" s="31"/>
      <c r="ND70" s="31"/>
      <c r="NE70" s="31"/>
      <c r="NF70" s="31"/>
      <c r="NG70" s="31"/>
      <c r="NH70" s="31"/>
      <c r="NI70" s="31"/>
      <c r="NJ70" s="31"/>
      <c r="NK70" s="31"/>
      <c r="NL70" s="31"/>
      <c r="NM70" s="31"/>
      <c r="NN70" s="31"/>
      <c r="NO70" s="31"/>
      <c r="NP70" s="31"/>
      <c r="NQ70" s="31"/>
      <c r="NR70" s="31"/>
      <c r="NS70" s="31"/>
      <c r="NT70" s="31"/>
      <c r="NU70" s="31"/>
      <c r="NV70" s="31"/>
      <c r="NW70" s="31"/>
      <c r="NX70" s="31"/>
      <c r="NY70" s="31"/>
      <c r="NZ70" s="31"/>
      <c r="OA70" s="31"/>
      <c r="OB70" s="31"/>
      <c r="OC70" s="31"/>
      <c r="OD70" s="31"/>
      <c r="OE70" s="31"/>
      <c r="OF70" s="31"/>
      <c r="OG70" s="31"/>
      <c r="OH70" s="31"/>
      <c r="OI70" s="31"/>
      <c r="OJ70" s="31"/>
      <c r="OK70" s="31"/>
      <c r="OL70" s="31"/>
      <c r="OM70" s="31"/>
      <c r="ON70" s="31"/>
      <c r="OO70" s="31"/>
      <c r="OP70" s="31"/>
      <c r="OQ70" s="31"/>
      <c r="OR70" s="31"/>
      <c r="OS70" s="31"/>
      <c r="OT70" s="31"/>
      <c r="OU70" s="31"/>
      <c r="OV70" s="31"/>
      <c r="OW70" s="31"/>
      <c r="OX70" s="31"/>
      <c r="OY70" s="31"/>
      <c r="OZ70" s="31"/>
      <c r="PA70" s="31"/>
      <c r="PB70" s="31"/>
      <c r="PC70" s="31"/>
      <c r="PD70" s="31"/>
      <c r="PE70" s="31"/>
      <c r="PF70" s="31"/>
      <c r="PG70" s="31"/>
      <c r="PH70" s="31"/>
      <c r="PI70" s="31"/>
      <c r="PJ70" s="31"/>
      <c r="PK70" s="31"/>
      <c r="PL70" s="31"/>
      <c r="PM70" s="31"/>
      <c r="PN70" s="31"/>
      <c r="PO70" s="31"/>
      <c r="PP70" s="31"/>
      <c r="PQ70" s="31"/>
      <c r="PR70" s="31"/>
      <c r="PS70" s="31"/>
      <c r="PT70" s="31"/>
      <c r="PU70" s="31"/>
      <c r="PV70" s="31"/>
      <c r="PW70" s="31"/>
      <c r="PX70" s="31"/>
      <c r="PY70" s="31"/>
      <c r="PZ70" s="31"/>
      <c r="QA70" s="31"/>
      <c r="QB70" s="31"/>
      <c r="QC70" s="31"/>
    </row>
    <row r="71" spans="1:445">
      <c r="A71" s="36" t="s">
        <v>158</v>
      </c>
      <c r="B71" s="33" t="s">
        <v>45</v>
      </c>
      <c r="C71" s="33">
        <v>85</v>
      </c>
      <c r="D71" s="33" t="s">
        <v>40</v>
      </c>
      <c r="E71" s="33"/>
      <c r="F71" s="33">
        <v>705</v>
      </c>
      <c r="G71" s="33">
        <v>65</v>
      </c>
      <c r="H71" s="33"/>
      <c r="I71" s="33">
        <v>80</v>
      </c>
      <c r="J71" s="33">
        <v>80</v>
      </c>
      <c r="K71" s="33">
        <v>80</v>
      </c>
      <c r="L71" s="33">
        <v>80</v>
      </c>
      <c r="M71" s="33">
        <v>80</v>
      </c>
      <c r="N71" s="33">
        <v>80</v>
      </c>
      <c r="O71" s="33">
        <v>80</v>
      </c>
      <c r="P71" s="33">
        <v>80</v>
      </c>
      <c r="Q71" s="33"/>
      <c r="R71" s="33"/>
      <c r="S71" s="33"/>
      <c r="T71" s="20">
        <f t="shared" si="9"/>
        <v>705</v>
      </c>
      <c r="U71" s="20">
        <f t="shared" si="10"/>
        <v>0</v>
      </c>
      <c r="V71" s="34">
        <f t="shared" si="11"/>
        <v>1</v>
      </c>
      <c r="W71" s="37"/>
      <c r="X71" s="35" t="str">
        <f t="shared" si="12"/>
        <v/>
      </c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  <c r="CJ71" s="31"/>
      <c r="CK71" s="31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  <c r="DW71" s="31"/>
      <c r="DX71" s="31"/>
      <c r="DY71" s="31"/>
      <c r="DZ71" s="31"/>
      <c r="EA71" s="31"/>
      <c r="EB71" s="31"/>
      <c r="EC71" s="31"/>
      <c r="ED71" s="31"/>
      <c r="EE71" s="31"/>
      <c r="EF71" s="31"/>
      <c r="EG71" s="31"/>
      <c r="EH71" s="31"/>
      <c r="EI71" s="31"/>
      <c r="EJ71" s="31"/>
      <c r="EK71" s="31"/>
      <c r="EL71" s="31"/>
      <c r="EM71" s="31"/>
      <c r="EN71" s="31"/>
      <c r="EO71" s="31"/>
      <c r="EP71" s="31"/>
      <c r="EQ71" s="31"/>
      <c r="ER71" s="31"/>
      <c r="ES71" s="31"/>
      <c r="ET71" s="31"/>
      <c r="EU71" s="31"/>
      <c r="EV71" s="31"/>
      <c r="EW71" s="31"/>
      <c r="EX71" s="31"/>
      <c r="EY71" s="31"/>
      <c r="EZ71" s="31"/>
      <c r="FA71" s="31"/>
      <c r="FB71" s="31"/>
      <c r="FC71" s="31"/>
      <c r="FD71" s="31"/>
      <c r="FE71" s="31"/>
      <c r="FF71" s="31"/>
      <c r="FG71" s="31"/>
      <c r="FH71" s="31"/>
      <c r="FI71" s="31"/>
      <c r="FJ71" s="31"/>
      <c r="FK71" s="31"/>
      <c r="FL71" s="31"/>
      <c r="FM71" s="31"/>
      <c r="FN71" s="31"/>
      <c r="FO71" s="31"/>
      <c r="FP71" s="31"/>
      <c r="FQ71" s="31"/>
      <c r="FR71" s="31"/>
      <c r="FS71" s="31"/>
      <c r="FT71" s="31"/>
      <c r="FU71" s="31"/>
      <c r="FV71" s="31"/>
      <c r="FW71" s="31"/>
      <c r="FX71" s="31"/>
      <c r="FY71" s="31"/>
      <c r="FZ71" s="31"/>
      <c r="GA71" s="31"/>
      <c r="GB71" s="31"/>
      <c r="GC71" s="31"/>
      <c r="GD71" s="31"/>
      <c r="GE71" s="31"/>
      <c r="GF71" s="31"/>
      <c r="GG71" s="31"/>
      <c r="GH71" s="31"/>
      <c r="GI71" s="31"/>
      <c r="GJ71" s="31"/>
      <c r="GK71" s="31"/>
      <c r="GL71" s="31"/>
      <c r="GM71" s="31"/>
      <c r="GN71" s="31"/>
      <c r="GO71" s="31"/>
      <c r="GP71" s="31"/>
      <c r="GQ71" s="31"/>
      <c r="GR71" s="31"/>
      <c r="GS71" s="31"/>
      <c r="GT71" s="31"/>
      <c r="GU71" s="31"/>
      <c r="GV71" s="31"/>
      <c r="GW71" s="31"/>
      <c r="GX71" s="31"/>
      <c r="GY71" s="31"/>
      <c r="GZ71" s="31"/>
      <c r="HA71" s="31"/>
      <c r="HB71" s="31"/>
      <c r="HC71" s="31"/>
      <c r="HD71" s="31"/>
      <c r="HE71" s="31"/>
      <c r="HF71" s="31"/>
      <c r="HG71" s="31"/>
      <c r="HH71" s="31"/>
      <c r="HI71" s="31"/>
      <c r="HJ71" s="31"/>
      <c r="HK71" s="31"/>
      <c r="HL71" s="31"/>
      <c r="HM71" s="31"/>
      <c r="HN71" s="31"/>
      <c r="HO71" s="31"/>
      <c r="HP71" s="31"/>
      <c r="HQ71" s="31"/>
      <c r="HR71" s="31"/>
      <c r="HS71" s="31"/>
      <c r="HT71" s="31"/>
      <c r="HU71" s="31"/>
      <c r="HV71" s="31"/>
      <c r="HW71" s="31"/>
      <c r="HX71" s="31"/>
      <c r="HY71" s="31"/>
      <c r="HZ71" s="31"/>
      <c r="IA71" s="31"/>
      <c r="IB71" s="31"/>
      <c r="IC71" s="31"/>
      <c r="ID71" s="31"/>
      <c r="IE71" s="31"/>
      <c r="IF71" s="31"/>
      <c r="IG71" s="31"/>
      <c r="IH71" s="31"/>
      <c r="II71" s="31"/>
      <c r="IJ71" s="31"/>
      <c r="IK71" s="31"/>
      <c r="IL71" s="31"/>
      <c r="IM71" s="31"/>
      <c r="IN71" s="31"/>
      <c r="IO71" s="31"/>
      <c r="IP71" s="31"/>
      <c r="IQ71" s="31"/>
      <c r="IR71" s="31"/>
      <c r="IS71" s="31"/>
      <c r="IT71" s="31"/>
      <c r="IU71" s="31"/>
      <c r="IV71" s="31"/>
      <c r="IW71" s="31"/>
      <c r="IX71" s="31"/>
      <c r="IY71" s="31"/>
      <c r="IZ71" s="31"/>
      <c r="JA71" s="31"/>
      <c r="JB71" s="31"/>
      <c r="JC71" s="31"/>
      <c r="JD71" s="31"/>
      <c r="JE71" s="31"/>
      <c r="JF71" s="31"/>
      <c r="JG71" s="31"/>
      <c r="JH71" s="31"/>
      <c r="JI71" s="31"/>
      <c r="JJ71" s="31"/>
      <c r="JK71" s="31"/>
      <c r="JL71" s="31"/>
      <c r="JM71" s="31"/>
      <c r="JN71" s="31"/>
      <c r="JO71" s="31"/>
      <c r="JP71" s="31"/>
      <c r="JQ71" s="31"/>
      <c r="JR71" s="31"/>
      <c r="JS71" s="31"/>
      <c r="JT71" s="31"/>
      <c r="JU71" s="31"/>
      <c r="JV71" s="31"/>
      <c r="JW71" s="31"/>
      <c r="JX71" s="31"/>
      <c r="JY71" s="31"/>
      <c r="JZ71" s="31"/>
      <c r="KA71" s="31"/>
      <c r="KB71" s="31"/>
      <c r="KC71" s="31"/>
      <c r="KD71" s="31"/>
      <c r="KE71" s="31"/>
      <c r="KF71" s="31"/>
      <c r="KG71" s="31"/>
      <c r="KH71" s="31"/>
      <c r="KI71" s="31"/>
      <c r="KJ71" s="31"/>
      <c r="KK71" s="31"/>
      <c r="KL71" s="31"/>
      <c r="KM71" s="31"/>
      <c r="KN71" s="31"/>
      <c r="KO71" s="31"/>
      <c r="KP71" s="31"/>
      <c r="KQ71" s="31"/>
      <c r="KR71" s="31"/>
      <c r="KS71" s="31"/>
      <c r="KT71" s="31"/>
      <c r="KU71" s="31"/>
      <c r="KV71" s="31"/>
      <c r="KW71" s="31"/>
      <c r="KX71" s="31"/>
      <c r="KY71" s="31"/>
      <c r="KZ71" s="31"/>
      <c r="LA71" s="31"/>
      <c r="LB71" s="31"/>
      <c r="LC71" s="31"/>
      <c r="LD71" s="31"/>
      <c r="LE71" s="31"/>
      <c r="LF71" s="31"/>
      <c r="LG71" s="31"/>
      <c r="LH71" s="31"/>
      <c r="LI71" s="31"/>
      <c r="LJ71" s="31"/>
      <c r="LK71" s="31"/>
      <c r="LL71" s="31"/>
      <c r="LM71" s="31"/>
      <c r="LN71" s="31"/>
      <c r="LO71" s="31"/>
      <c r="LP71" s="31"/>
      <c r="LQ71" s="31"/>
      <c r="LR71" s="31"/>
      <c r="LS71" s="31"/>
      <c r="LT71" s="31"/>
      <c r="LU71" s="31"/>
      <c r="LV71" s="31"/>
      <c r="LW71" s="31"/>
      <c r="LX71" s="31"/>
      <c r="LY71" s="31"/>
      <c r="LZ71" s="31"/>
      <c r="MA71" s="31"/>
      <c r="MB71" s="31"/>
      <c r="MC71" s="31"/>
      <c r="MD71" s="31"/>
      <c r="ME71" s="31"/>
      <c r="MF71" s="31"/>
      <c r="MG71" s="31"/>
      <c r="MH71" s="31"/>
      <c r="MI71" s="31"/>
      <c r="MJ71" s="31"/>
      <c r="MK71" s="31"/>
      <c r="ML71" s="31"/>
      <c r="MM71" s="31"/>
      <c r="MN71" s="31"/>
      <c r="MO71" s="31"/>
      <c r="MP71" s="31"/>
      <c r="MQ71" s="31"/>
      <c r="MR71" s="31"/>
      <c r="MS71" s="31"/>
      <c r="MT71" s="31"/>
      <c r="MU71" s="31"/>
      <c r="MV71" s="31"/>
      <c r="MW71" s="31"/>
      <c r="MX71" s="31"/>
      <c r="MY71" s="31"/>
      <c r="MZ71" s="31"/>
      <c r="NA71" s="31"/>
      <c r="NB71" s="31"/>
      <c r="NC71" s="31"/>
      <c r="ND71" s="31"/>
      <c r="NE71" s="31"/>
      <c r="NF71" s="31"/>
      <c r="NG71" s="31"/>
      <c r="NH71" s="31"/>
      <c r="NI71" s="31"/>
      <c r="NJ71" s="31"/>
      <c r="NK71" s="31"/>
      <c r="NL71" s="31"/>
      <c r="NM71" s="31"/>
      <c r="NN71" s="31"/>
      <c r="NO71" s="31"/>
      <c r="NP71" s="31"/>
      <c r="NQ71" s="31"/>
      <c r="NR71" s="31"/>
      <c r="NS71" s="31"/>
      <c r="NT71" s="31"/>
      <c r="NU71" s="31"/>
      <c r="NV71" s="31"/>
      <c r="NW71" s="31"/>
      <c r="NX71" s="31"/>
      <c r="NY71" s="31"/>
      <c r="NZ71" s="31"/>
      <c r="OA71" s="31"/>
      <c r="OB71" s="31"/>
      <c r="OC71" s="31"/>
      <c r="OD71" s="31"/>
      <c r="OE71" s="31"/>
      <c r="OF71" s="31"/>
      <c r="OG71" s="31"/>
      <c r="OH71" s="31"/>
      <c r="OI71" s="31"/>
      <c r="OJ71" s="31"/>
      <c r="OK71" s="31"/>
      <c r="OL71" s="31"/>
      <c r="OM71" s="31"/>
      <c r="ON71" s="31"/>
      <c r="OO71" s="31"/>
      <c r="OP71" s="31"/>
      <c r="OQ71" s="31"/>
      <c r="OR71" s="31"/>
      <c r="OS71" s="31"/>
      <c r="OT71" s="31"/>
      <c r="OU71" s="31"/>
      <c r="OV71" s="31"/>
      <c r="OW71" s="31"/>
      <c r="OX71" s="31"/>
      <c r="OY71" s="31"/>
      <c r="OZ71" s="31"/>
      <c r="PA71" s="31"/>
      <c r="PB71" s="31"/>
      <c r="PC71" s="31"/>
      <c r="PD71" s="31"/>
      <c r="PE71" s="31"/>
      <c r="PF71" s="31"/>
      <c r="PG71" s="31"/>
      <c r="PH71" s="31"/>
      <c r="PI71" s="31"/>
      <c r="PJ71" s="31"/>
      <c r="PK71" s="31"/>
      <c r="PL71" s="31"/>
      <c r="PM71" s="31"/>
      <c r="PN71" s="31"/>
      <c r="PO71" s="31"/>
      <c r="PP71" s="31"/>
      <c r="PQ71" s="31"/>
      <c r="PR71" s="31"/>
      <c r="PS71" s="31"/>
      <c r="PT71" s="31"/>
      <c r="PU71" s="31"/>
      <c r="PV71" s="31"/>
      <c r="PW71" s="31"/>
      <c r="PX71" s="31"/>
      <c r="PY71" s="31"/>
      <c r="PZ71" s="31"/>
      <c r="QA71" s="31"/>
      <c r="QB71" s="31"/>
      <c r="QC71" s="31"/>
    </row>
    <row r="72" spans="1:445">
      <c r="A72" s="36" t="s">
        <v>159</v>
      </c>
      <c r="B72" s="33" t="s">
        <v>45</v>
      </c>
      <c r="C72" s="33">
        <v>85</v>
      </c>
      <c r="D72" s="33" t="s">
        <v>40</v>
      </c>
      <c r="E72" s="33"/>
      <c r="F72" s="33">
        <v>705</v>
      </c>
      <c r="G72" s="33">
        <v>65</v>
      </c>
      <c r="H72" s="33"/>
      <c r="I72" s="33">
        <v>80</v>
      </c>
      <c r="J72" s="40">
        <v>80</v>
      </c>
      <c r="K72" s="33">
        <v>80</v>
      </c>
      <c r="L72" s="33">
        <v>80</v>
      </c>
      <c r="M72" s="33">
        <v>80</v>
      </c>
      <c r="N72" s="33">
        <v>80</v>
      </c>
      <c r="O72" s="33">
        <v>80</v>
      </c>
      <c r="P72" s="33">
        <v>80</v>
      </c>
      <c r="Q72" s="33"/>
      <c r="R72" s="33"/>
      <c r="S72" s="33"/>
      <c r="T72" s="20">
        <f t="shared" si="9"/>
        <v>705</v>
      </c>
      <c r="U72" s="20">
        <f t="shared" si="10"/>
        <v>0</v>
      </c>
      <c r="V72" s="34">
        <f t="shared" si="11"/>
        <v>1</v>
      </c>
      <c r="W72" s="37"/>
      <c r="X72" s="35" t="str">
        <f t="shared" si="12"/>
        <v/>
      </c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  <c r="CJ72" s="31"/>
      <c r="CK72" s="31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3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  <c r="DW72" s="31"/>
      <c r="DX72" s="31"/>
      <c r="DY72" s="31"/>
      <c r="DZ72" s="31"/>
      <c r="EA72" s="31"/>
      <c r="EB72" s="31"/>
      <c r="EC72" s="31"/>
      <c r="ED72" s="31"/>
      <c r="EE72" s="31"/>
      <c r="EF72" s="31"/>
      <c r="EG72" s="31"/>
      <c r="EH72" s="31"/>
      <c r="EI72" s="31"/>
      <c r="EJ72" s="31"/>
      <c r="EK72" s="31"/>
      <c r="EL72" s="31"/>
      <c r="EM72" s="31"/>
      <c r="EN72" s="31"/>
      <c r="EO72" s="31"/>
      <c r="EP72" s="31"/>
      <c r="EQ72" s="31"/>
      <c r="ER72" s="31"/>
      <c r="ES72" s="31"/>
      <c r="ET72" s="31"/>
      <c r="EU72" s="31"/>
      <c r="EV72" s="31"/>
      <c r="EW72" s="31"/>
      <c r="EX72" s="31"/>
      <c r="EY72" s="31"/>
      <c r="EZ72" s="31"/>
      <c r="FA72" s="31"/>
      <c r="FB72" s="31"/>
      <c r="FC72" s="31"/>
      <c r="FD72" s="31"/>
      <c r="FE72" s="31"/>
      <c r="FF72" s="31"/>
      <c r="FG72" s="31"/>
      <c r="FH72" s="31"/>
      <c r="FI72" s="31"/>
      <c r="FJ72" s="31"/>
      <c r="FK72" s="31"/>
      <c r="FL72" s="31"/>
      <c r="FM72" s="31"/>
      <c r="FN72" s="31"/>
      <c r="FO72" s="31"/>
      <c r="FP72" s="31"/>
      <c r="FQ72" s="31"/>
      <c r="FR72" s="31"/>
      <c r="FS72" s="31"/>
      <c r="FT72" s="31"/>
      <c r="FU72" s="31"/>
      <c r="FV72" s="31"/>
      <c r="FW72" s="31"/>
      <c r="FX72" s="31"/>
      <c r="FY72" s="31"/>
      <c r="FZ72" s="31"/>
      <c r="GA72" s="31"/>
      <c r="GB72" s="31"/>
      <c r="GC72" s="31"/>
      <c r="GD72" s="31"/>
      <c r="GE72" s="31"/>
      <c r="GF72" s="31"/>
      <c r="GG72" s="31"/>
      <c r="GH72" s="31"/>
      <c r="GI72" s="31"/>
      <c r="GJ72" s="31"/>
      <c r="GK72" s="31"/>
      <c r="GL72" s="31"/>
      <c r="GM72" s="31"/>
      <c r="GN72" s="31"/>
      <c r="GO72" s="31"/>
      <c r="GP72" s="31"/>
      <c r="GQ72" s="31"/>
      <c r="GR72" s="31"/>
      <c r="GS72" s="31"/>
      <c r="GT72" s="31"/>
      <c r="GU72" s="31"/>
      <c r="GV72" s="31"/>
      <c r="GW72" s="31"/>
      <c r="GX72" s="31"/>
      <c r="GY72" s="31"/>
      <c r="GZ72" s="31"/>
      <c r="HA72" s="31"/>
      <c r="HB72" s="31"/>
      <c r="HC72" s="31"/>
      <c r="HD72" s="31"/>
      <c r="HE72" s="31"/>
      <c r="HF72" s="31"/>
      <c r="HG72" s="31"/>
      <c r="HH72" s="31"/>
      <c r="HI72" s="31"/>
      <c r="HJ72" s="31"/>
      <c r="HK72" s="31"/>
      <c r="HL72" s="31"/>
      <c r="HM72" s="31"/>
      <c r="HN72" s="31"/>
      <c r="HO72" s="31"/>
      <c r="HP72" s="31"/>
      <c r="HQ72" s="31"/>
      <c r="HR72" s="31"/>
      <c r="HS72" s="31"/>
      <c r="HT72" s="31"/>
      <c r="HU72" s="31"/>
      <c r="HV72" s="31"/>
      <c r="HW72" s="31"/>
      <c r="HX72" s="31"/>
      <c r="HY72" s="31"/>
      <c r="HZ72" s="31"/>
      <c r="IA72" s="31"/>
      <c r="IB72" s="31"/>
      <c r="IC72" s="31"/>
      <c r="ID72" s="31"/>
      <c r="IE72" s="31"/>
      <c r="IF72" s="31"/>
      <c r="IG72" s="31"/>
      <c r="IH72" s="31"/>
      <c r="II72" s="31"/>
      <c r="IJ72" s="31"/>
      <c r="IK72" s="31"/>
      <c r="IL72" s="31"/>
      <c r="IM72" s="31"/>
      <c r="IN72" s="31"/>
      <c r="IO72" s="31"/>
      <c r="IP72" s="31"/>
      <c r="IQ72" s="31"/>
      <c r="IR72" s="31"/>
      <c r="IS72" s="31"/>
      <c r="IT72" s="31"/>
      <c r="IU72" s="31"/>
      <c r="IV72" s="31"/>
      <c r="IW72" s="31"/>
      <c r="IX72" s="31"/>
      <c r="IY72" s="31"/>
      <c r="IZ72" s="31"/>
      <c r="JA72" s="31"/>
      <c r="JB72" s="31"/>
      <c r="JC72" s="31"/>
      <c r="JD72" s="31"/>
      <c r="JE72" s="31"/>
      <c r="JF72" s="31"/>
      <c r="JG72" s="31"/>
      <c r="JH72" s="31"/>
      <c r="JI72" s="31"/>
      <c r="JJ72" s="31"/>
      <c r="JK72" s="31"/>
      <c r="JL72" s="31"/>
      <c r="JM72" s="31"/>
      <c r="JN72" s="31"/>
      <c r="JO72" s="31"/>
      <c r="JP72" s="31"/>
      <c r="JQ72" s="31"/>
      <c r="JR72" s="31"/>
      <c r="JS72" s="31"/>
      <c r="JT72" s="31"/>
      <c r="JU72" s="31"/>
      <c r="JV72" s="31"/>
      <c r="JW72" s="31"/>
      <c r="JX72" s="31"/>
      <c r="JY72" s="31"/>
      <c r="JZ72" s="31"/>
      <c r="KA72" s="31"/>
      <c r="KB72" s="31"/>
      <c r="KC72" s="31"/>
      <c r="KD72" s="31"/>
      <c r="KE72" s="31"/>
      <c r="KF72" s="31"/>
      <c r="KG72" s="31"/>
      <c r="KH72" s="31"/>
      <c r="KI72" s="31"/>
      <c r="KJ72" s="31"/>
      <c r="KK72" s="31"/>
      <c r="KL72" s="31"/>
      <c r="KM72" s="31"/>
      <c r="KN72" s="31"/>
      <c r="KO72" s="31"/>
      <c r="KP72" s="31"/>
      <c r="KQ72" s="31"/>
      <c r="KR72" s="31"/>
      <c r="KS72" s="31"/>
      <c r="KT72" s="31"/>
      <c r="KU72" s="31"/>
      <c r="KV72" s="31"/>
      <c r="KW72" s="31"/>
      <c r="KX72" s="31"/>
      <c r="KY72" s="31"/>
      <c r="KZ72" s="31"/>
      <c r="LA72" s="31"/>
      <c r="LB72" s="31"/>
      <c r="LC72" s="31"/>
      <c r="LD72" s="31"/>
      <c r="LE72" s="31"/>
      <c r="LF72" s="31"/>
      <c r="LG72" s="31"/>
      <c r="LH72" s="31"/>
      <c r="LI72" s="31"/>
      <c r="LJ72" s="31"/>
      <c r="LK72" s="31"/>
      <c r="LL72" s="31"/>
      <c r="LM72" s="31"/>
      <c r="LN72" s="31"/>
      <c r="LO72" s="31"/>
      <c r="LP72" s="31"/>
      <c r="LQ72" s="31"/>
      <c r="LR72" s="31"/>
      <c r="LS72" s="31"/>
      <c r="LT72" s="31"/>
      <c r="LU72" s="31"/>
      <c r="LV72" s="31"/>
      <c r="LW72" s="31"/>
      <c r="LX72" s="31"/>
      <c r="LY72" s="31"/>
      <c r="LZ72" s="31"/>
      <c r="MA72" s="31"/>
      <c r="MB72" s="31"/>
      <c r="MC72" s="31"/>
      <c r="MD72" s="31"/>
      <c r="ME72" s="31"/>
      <c r="MF72" s="31"/>
      <c r="MG72" s="31"/>
      <c r="MH72" s="31"/>
      <c r="MI72" s="31"/>
      <c r="MJ72" s="31"/>
      <c r="MK72" s="31"/>
      <c r="ML72" s="31"/>
      <c r="MM72" s="31"/>
      <c r="MN72" s="31"/>
      <c r="MO72" s="31"/>
      <c r="MP72" s="31"/>
      <c r="MQ72" s="31"/>
      <c r="MR72" s="31"/>
      <c r="MS72" s="31"/>
      <c r="MT72" s="31"/>
      <c r="MU72" s="31"/>
      <c r="MV72" s="31"/>
      <c r="MW72" s="31"/>
      <c r="MX72" s="31"/>
      <c r="MY72" s="31"/>
      <c r="MZ72" s="31"/>
      <c r="NA72" s="31"/>
      <c r="NB72" s="31"/>
      <c r="NC72" s="31"/>
      <c r="ND72" s="31"/>
      <c r="NE72" s="31"/>
      <c r="NF72" s="31"/>
      <c r="NG72" s="31"/>
      <c r="NH72" s="31"/>
      <c r="NI72" s="31"/>
      <c r="NJ72" s="31"/>
      <c r="NK72" s="31"/>
      <c r="NL72" s="31"/>
      <c r="NM72" s="31"/>
      <c r="NN72" s="31"/>
      <c r="NO72" s="31"/>
      <c r="NP72" s="31"/>
      <c r="NQ72" s="31"/>
      <c r="NR72" s="31"/>
      <c r="NS72" s="31"/>
      <c r="NT72" s="31"/>
      <c r="NU72" s="31"/>
      <c r="NV72" s="31"/>
      <c r="NW72" s="31"/>
      <c r="NX72" s="31"/>
      <c r="NY72" s="31"/>
      <c r="NZ72" s="31"/>
      <c r="OA72" s="31"/>
      <c r="OB72" s="31"/>
      <c r="OC72" s="31"/>
      <c r="OD72" s="31"/>
      <c r="OE72" s="31"/>
      <c r="OF72" s="31"/>
      <c r="OG72" s="31"/>
      <c r="OH72" s="31"/>
      <c r="OI72" s="31"/>
      <c r="OJ72" s="31"/>
      <c r="OK72" s="31"/>
      <c r="OL72" s="31"/>
      <c r="OM72" s="31"/>
      <c r="ON72" s="31"/>
      <c r="OO72" s="31"/>
      <c r="OP72" s="31"/>
      <c r="OQ72" s="31"/>
      <c r="OR72" s="31"/>
      <c r="OS72" s="31"/>
      <c r="OT72" s="31"/>
      <c r="OU72" s="31"/>
      <c r="OV72" s="31"/>
      <c r="OW72" s="31"/>
      <c r="OX72" s="31"/>
      <c r="OY72" s="31"/>
      <c r="OZ72" s="31"/>
      <c r="PA72" s="31"/>
      <c r="PB72" s="31"/>
      <c r="PC72" s="31"/>
      <c r="PD72" s="31"/>
      <c r="PE72" s="31"/>
      <c r="PF72" s="31"/>
      <c r="PG72" s="31"/>
      <c r="PH72" s="31"/>
      <c r="PI72" s="31"/>
      <c r="PJ72" s="31"/>
      <c r="PK72" s="31"/>
      <c r="PL72" s="31"/>
      <c r="PM72" s="31"/>
      <c r="PN72" s="31"/>
      <c r="PO72" s="31"/>
      <c r="PP72" s="31"/>
      <c r="PQ72" s="31"/>
      <c r="PR72" s="31"/>
      <c r="PS72" s="31"/>
      <c r="PT72" s="31"/>
      <c r="PU72" s="31"/>
      <c r="PV72" s="31"/>
      <c r="PW72" s="31"/>
      <c r="PX72" s="31"/>
      <c r="PY72" s="31"/>
      <c r="PZ72" s="31"/>
      <c r="QA72" s="31"/>
      <c r="QB72" s="31"/>
      <c r="QC72" s="31"/>
    </row>
    <row r="73" spans="1:445">
      <c r="A73" s="36" t="s">
        <v>1759</v>
      </c>
      <c r="B73" s="33" t="s">
        <v>27</v>
      </c>
      <c r="C73" s="33"/>
      <c r="D73" s="33" t="s">
        <v>1760</v>
      </c>
      <c r="E73" s="33"/>
      <c r="F73" s="33">
        <v>940</v>
      </c>
      <c r="G73" s="33">
        <v>100</v>
      </c>
      <c r="H73" s="33"/>
      <c r="I73" s="33">
        <v>105</v>
      </c>
      <c r="J73" s="40">
        <v>105</v>
      </c>
      <c r="K73" s="33">
        <v>105</v>
      </c>
      <c r="L73" s="33">
        <v>105</v>
      </c>
      <c r="M73" s="33">
        <v>105</v>
      </c>
      <c r="N73" s="33">
        <v>105</v>
      </c>
      <c r="O73" s="33">
        <v>105</v>
      </c>
      <c r="P73" s="33"/>
      <c r="Q73" s="33"/>
      <c r="R73" s="33"/>
      <c r="S73" s="33"/>
      <c r="T73" s="20">
        <f t="shared" si="9"/>
        <v>835</v>
      </c>
      <c r="U73" s="20">
        <f t="shared" si="10"/>
        <v>0</v>
      </c>
      <c r="V73" s="34">
        <f t="shared" si="11"/>
        <v>1</v>
      </c>
      <c r="W73" s="37" t="s">
        <v>27</v>
      </c>
      <c r="X73" s="35">
        <f t="shared" si="12"/>
        <v>105</v>
      </c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  <c r="DZ73" s="31"/>
      <c r="EA73" s="31"/>
      <c r="EB73" s="31"/>
      <c r="EC73" s="31"/>
      <c r="ED73" s="31"/>
      <c r="EE73" s="31"/>
      <c r="EF73" s="31"/>
      <c r="EG73" s="31"/>
      <c r="EH73" s="31"/>
      <c r="EI73" s="31"/>
      <c r="EJ73" s="31"/>
      <c r="EK73" s="31"/>
      <c r="EL73" s="31"/>
      <c r="EM73" s="31"/>
      <c r="EN73" s="31"/>
      <c r="EO73" s="31"/>
      <c r="EP73" s="31"/>
      <c r="EQ73" s="31"/>
      <c r="ER73" s="31"/>
      <c r="ES73" s="31"/>
      <c r="ET73" s="31"/>
      <c r="EU73" s="31"/>
      <c r="EV73" s="31"/>
      <c r="EW73" s="31"/>
      <c r="EX73" s="31"/>
      <c r="EY73" s="31"/>
      <c r="EZ73" s="31"/>
      <c r="FA73" s="31"/>
      <c r="FB73" s="31"/>
      <c r="FC73" s="31"/>
      <c r="FD73" s="31"/>
      <c r="FE73" s="31"/>
      <c r="FF73" s="31"/>
      <c r="FG73" s="31"/>
      <c r="FH73" s="31"/>
      <c r="FI73" s="31"/>
      <c r="FJ73" s="31"/>
      <c r="FK73" s="31"/>
      <c r="FL73" s="31"/>
      <c r="FM73" s="31"/>
      <c r="FN73" s="31"/>
      <c r="FO73" s="31"/>
      <c r="FP73" s="31"/>
      <c r="FQ73" s="31"/>
      <c r="FR73" s="31"/>
      <c r="FS73" s="31"/>
      <c r="FT73" s="31"/>
      <c r="FU73" s="31"/>
      <c r="FV73" s="31"/>
      <c r="FW73" s="31"/>
      <c r="FX73" s="31"/>
      <c r="FY73" s="31"/>
      <c r="FZ73" s="31"/>
      <c r="GA73" s="31"/>
      <c r="GB73" s="31"/>
      <c r="GC73" s="31"/>
      <c r="GD73" s="31"/>
      <c r="GE73" s="31"/>
      <c r="GF73" s="31"/>
      <c r="GG73" s="31"/>
      <c r="GH73" s="31"/>
      <c r="GI73" s="31"/>
      <c r="GJ73" s="31"/>
      <c r="GK73" s="31"/>
      <c r="GL73" s="31"/>
      <c r="GM73" s="31"/>
      <c r="GN73" s="31"/>
      <c r="GO73" s="31"/>
      <c r="GP73" s="31"/>
      <c r="GQ73" s="31"/>
      <c r="GR73" s="31"/>
      <c r="GS73" s="31"/>
      <c r="GT73" s="31"/>
      <c r="GU73" s="31"/>
      <c r="GV73" s="31"/>
      <c r="GW73" s="31"/>
      <c r="GX73" s="31"/>
      <c r="GY73" s="31"/>
      <c r="GZ73" s="31"/>
      <c r="HA73" s="31"/>
      <c r="HB73" s="31"/>
      <c r="HC73" s="31"/>
      <c r="HD73" s="31"/>
      <c r="HE73" s="31"/>
      <c r="HF73" s="31"/>
      <c r="HG73" s="31"/>
      <c r="HH73" s="31"/>
      <c r="HI73" s="31"/>
      <c r="HJ73" s="31"/>
      <c r="HK73" s="31"/>
      <c r="HL73" s="31"/>
      <c r="HM73" s="31"/>
      <c r="HN73" s="31"/>
      <c r="HO73" s="31"/>
      <c r="HP73" s="31"/>
      <c r="HQ73" s="31"/>
      <c r="HR73" s="31"/>
      <c r="HS73" s="31"/>
      <c r="HT73" s="31"/>
      <c r="HU73" s="31"/>
      <c r="HV73" s="31"/>
      <c r="HW73" s="31"/>
      <c r="HX73" s="31"/>
      <c r="HY73" s="31"/>
      <c r="HZ73" s="31"/>
      <c r="IA73" s="31"/>
      <c r="IB73" s="31"/>
      <c r="IC73" s="31"/>
      <c r="ID73" s="31"/>
      <c r="IE73" s="31"/>
      <c r="IF73" s="31"/>
      <c r="IG73" s="31"/>
      <c r="IH73" s="31"/>
      <c r="II73" s="31"/>
      <c r="IJ73" s="31"/>
      <c r="IK73" s="31"/>
      <c r="IL73" s="31"/>
      <c r="IM73" s="31"/>
      <c r="IN73" s="31"/>
      <c r="IO73" s="31"/>
      <c r="IP73" s="31"/>
      <c r="IQ73" s="31"/>
      <c r="IR73" s="31"/>
      <c r="IS73" s="31"/>
      <c r="IT73" s="31"/>
      <c r="IU73" s="31"/>
      <c r="IV73" s="31"/>
      <c r="IW73" s="31"/>
      <c r="IX73" s="31"/>
      <c r="IY73" s="31"/>
      <c r="IZ73" s="31"/>
      <c r="JA73" s="31"/>
      <c r="JB73" s="31"/>
      <c r="JC73" s="31"/>
      <c r="JD73" s="31"/>
      <c r="JE73" s="31"/>
      <c r="JF73" s="31"/>
      <c r="JG73" s="31"/>
      <c r="JH73" s="31"/>
      <c r="JI73" s="31"/>
      <c r="JJ73" s="31"/>
      <c r="JK73" s="31"/>
      <c r="JL73" s="31"/>
      <c r="JM73" s="31"/>
      <c r="JN73" s="31"/>
      <c r="JO73" s="31"/>
      <c r="JP73" s="31"/>
      <c r="JQ73" s="31"/>
      <c r="JR73" s="31"/>
      <c r="JS73" s="31"/>
      <c r="JT73" s="31"/>
      <c r="JU73" s="31"/>
      <c r="JV73" s="31"/>
      <c r="JW73" s="31"/>
      <c r="JX73" s="31"/>
      <c r="JY73" s="31"/>
      <c r="JZ73" s="31"/>
      <c r="KA73" s="31"/>
      <c r="KB73" s="31"/>
      <c r="KC73" s="31"/>
      <c r="KD73" s="31"/>
      <c r="KE73" s="31"/>
      <c r="KF73" s="31"/>
      <c r="KG73" s="31"/>
      <c r="KH73" s="31"/>
      <c r="KI73" s="31"/>
      <c r="KJ73" s="31"/>
      <c r="KK73" s="31"/>
      <c r="KL73" s="31"/>
      <c r="KM73" s="31"/>
      <c r="KN73" s="31"/>
      <c r="KO73" s="31"/>
      <c r="KP73" s="31"/>
      <c r="KQ73" s="31"/>
      <c r="KR73" s="31"/>
      <c r="KS73" s="31"/>
      <c r="KT73" s="31"/>
      <c r="KU73" s="31"/>
      <c r="KV73" s="31"/>
      <c r="KW73" s="31"/>
      <c r="KX73" s="31"/>
      <c r="KY73" s="31"/>
      <c r="KZ73" s="31"/>
      <c r="LA73" s="31"/>
      <c r="LB73" s="31"/>
      <c r="LC73" s="31"/>
      <c r="LD73" s="31"/>
      <c r="LE73" s="31"/>
      <c r="LF73" s="31"/>
      <c r="LG73" s="31"/>
      <c r="LH73" s="31"/>
      <c r="LI73" s="31"/>
      <c r="LJ73" s="31"/>
      <c r="LK73" s="31"/>
      <c r="LL73" s="31"/>
      <c r="LM73" s="31"/>
      <c r="LN73" s="31"/>
      <c r="LO73" s="31"/>
      <c r="LP73" s="31"/>
      <c r="LQ73" s="31"/>
      <c r="LR73" s="31"/>
      <c r="LS73" s="31"/>
      <c r="LT73" s="31"/>
      <c r="LU73" s="31"/>
      <c r="LV73" s="31"/>
      <c r="LW73" s="31"/>
      <c r="LX73" s="31"/>
      <c r="LY73" s="31"/>
      <c r="LZ73" s="31"/>
      <c r="MA73" s="31"/>
      <c r="MB73" s="31"/>
      <c r="MC73" s="31"/>
      <c r="MD73" s="31"/>
      <c r="ME73" s="31"/>
      <c r="MF73" s="31"/>
      <c r="MG73" s="31"/>
      <c r="MH73" s="31"/>
      <c r="MI73" s="31"/>
      <c r="MJ73" s="31"/>
      <c r="MK73" s="31"/>
      <c r="ML73" s="31"/>
      <c r="MM73" s="31"/>
      <c r="MN73" s="31"/>
      <c r="MO73" s="31"/>
      <c r="MP73" s="31"/>
      <c r="MQ73" s="31"/>
      <c r="MR73" s="31"/>
      <c r="MS73" s="31"/>
      <c r="MT73" s="31"/>
      <c r="MU73" s="31"/>
      <c r="MV73" s="31"/>
      <c r="MW73" s="31"/>
      <c r="MX73" s="31"/>
      <c r="MY73" s="31"/>
      <c r="MZ73" s="31"/>
      <c r="NA73" s="31"/>
      <c r="NB73" s="31"/>
      <c r="NC73" s="31"/>
      <c r="ND73" s="31"/>
      <c r="NE73" s="31"/>
      <c r="NF73" s="31"/>
      <c r="NG73" s="31"/>
      <c r="NH73" s="31"/>
      <c r="NI73" s="31"/>
      <c r="NJ73" s="31"/>
      <c r="NK73" s="31"/>
      <c r="NL73" s="31"/>
      <c r="NM73" s="31"/>
      <c r="NN73" s="31"/>
      <c r="NO73" s="31"/>
      <c r="NP73" s="31"/>
      <c r="NQ73" s="31"/>
      <c r="NR73" s="31"/>
      <c r="NS73" s="31"/>
      <c r="NT73" s="31"/>
      <c r="NU73" s="31"/>
      <c r="NV73" s="31"/>
      <c r="NW73" s="31"/>
      <c r="NX73" s="31"/>
      <c r="NY73" s="31"/>
      <c r="NZ73" s="31"/>
      <c r="OA73" s="31"/>
      <c r="OB73" s="31"/>
      <c r="OC73" s="31"/>
      <c r="OD73" s="31"/>
      <c r="OE73" s="31"/>
      <c r="OF73" s="31"/>
      <c r="OG73" s="31"/>
      <c r="OH73" s="31"/>
      <c r="OI73" s="31"/>
      <c r="OJ73" s="31"/>
      <c r="OK73" s="31"/>
      <c r="OL73" s="31"/>
      <c r="OM73" s="31"/>
      <c r="ON73" s="31"/>
      <c r="OO73" s="31"/>
      <c r="OP73" s="31"/>
      <c r="OQ73" s="31"/>
      <c r="OR73" s="31"/>
      <c r="OS73" s="31"/>
      <c r="OT73" s="31"/>
      <c r="OU73" s="31"/>
      <c r="OV73" s="31"/>
      <c r="OW73" s="31"/>
      <c r="OX73" s="31"/>
      <c r="OY73" s="31"/>
      <c r="OZ73" s="31"/>
      <c r="PA73" s="31"/>
      <c r="PB73" s="31"/>
      <c r="PC73" s="31"/>
      <c r="PD73" s="31"/>
      <c r="PE73" s="31"/>
      <c r="PF73" s="31"/>
      <c r="PG73" s="31"/>
      <c r="PH73" s="31"/>
      <c r="PI73" s="31"/>
      <c r="PJ73" s="31"/>
      <c r="PK73" s="31"/>
      <c r="PL73" s="31"/>
      <c r="PM73" s="31"/>
      <c r="PN73" s="31"/>
      <c r="PO73" s="31"/>
      <c r="PP73" s="31"/>
      <c r="PQ73" s="31"/>
      <c r="PR73" s="31"/>
      <c r="PS73" s="31"/>
      <c r="PT73" s="31"/>
      <c r="PU73" s="31"/>
      <c r="PV73" s="31"/>
      <c r="PW73" s="31"/>
      <c r="PX73" s="31"/>
      <c r="PY73" s="31"/>
      <c r="PZ73" s="31"/>
      <c r="QA73" s="31"/>
      <c r="QB73" s="31"/>
      <c r="QC73" s="31"/>
    </row>
    <row r="74" spans="1:445">
      <c r="A74" s="36" t="s">
        <v>765</v>
      </c>
      <c r="B74" s="33" t="s">
        <v>45</v>
      </c>
      <c r="C74" s="33">
        <v>85</v>
      </c>
      <c r="D74" s="33" t="s">
        <v>40</v>
      </c>
      <c r="E74" s="33"/>
      <c r="F74" s="33">
        <v>705</v>
      </c>
      <c r="G74" s="33">
        <v>65</v>
      </c>
      <c r="H74" s="33"/>
      <c r="I74" s="33">
        <v>80</v>
      </c>
      <c r="J74" s="33">
        <v>80</v>
      </c>
      <c r="K74" s="33">
        <v>80</v>
      </c>
      <c r="L74" s="33">
        <v>80</v>
      </c>
      <c r="M74" s="33">
        <v>80</v>
      </c>
      <c r="N74" s="33">
        <v>80</v>
      </c>
      <c r="O74" s="33">
        <v>80</v>
      </c>
      <c r="P74" s="33">
        <v>80</v>
      </c>
      <c r="Q74" s="33"/>
      <c r="R74" s="33"/>
      <c r="S74" s="33"/>
      <c r="T74" s="20">
        <f t="shared" si="9"/>
        <v>705</v>
      </c>
      <c r="U74" s="20">
        <f t="shared" si="10"/>
        <v>0</v>
      </c>
      <c r="V74" s="34">
        <f t="shared" si="11"/>
        <v>1</v>
      </c>
      <c r="W74" s="37"/>
      <c r="X74" s="35" t="str">
        <f t="shared" si="12"/>
        <v/>
      </c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  <c r="DZ74" s="31"/>
      <c r="EA74" s="31"/>
      <c r="EB74" s="31"/>
      <c r="EC74" s="31"/>
      <c r="ED74" s="31"/>
      <c r="EE74" s="31"/>
      <c r="EF74" s="31"/>
      <c r="EG74" s="31"/>
      <c r="EH74" s="31"/>
      <c r="EI74" s="31"/>
      <c r="EJ74" s="31"/>
      <c r="EK74" s="31"/>
      <c r="EL74" s="31"/>
      <c r="EM74" s="31"/>
      <c r="EN74" s="31"/>
      <c r="EO74" s="31"/>
      <c r="EP74" s="31"/>
      <c r="EQ74" s="31"/>
      <c r="ER74" s="31"/>
      <c r="ES74" s="31"/>
      <c r="ET74" s="31"/>
      <c r="EU74" s="31"/>
      <c r="EV74" s="31"/>
      <c r="EW74" s="31"/>
      <c r="EX74" s="31"/>
      <c r="EY74" s="31"/>
      <c r="EZ74" s="31"/>
      <c r="FA74" s="31"/>
      <c r="FB74" s="31"/>
      <c r="FC74" s="31"/>
      <c r="FD74" s="31"/>
      <c r="FE74" s="31"/>
      <c r="FF74" s="31"/>
      <c r="FG74" s="31"/>
      <c r="FH74" s="31"/>
      <c r="FI74" s="31"/>
      <c r="FJ74" s="31"/>
      <c r="FK74" s="31"/>
      <c r="FL74" s="31"/>
      <c r="FM74" s="31"/>
      <c r="FN74" s="31"/>
      <c r="FO74" s="31"/>
      <c r="FP74" s="31"/>
      <c r="FQ74" s="31"/>
      <c r="FR74" s="31"/>
      <c r="FS74" s="31"/>
      <c r="FT74" s="31"/>
      <c r="FU74" s="31"/>
      <c r="FV74" s="31"/>
      <c r="FW74" s="31"/>
      <c r="FX74" s="31"/>
      <c r="FY74" s="31"/>
      <c r="FZ74" s="31"/>
      <c r="GA74" s="31"/>
      <c r="GB74" s="31"/>
      <c r="GC74" s="31"/>
      <c r="GD74" s="31"/>
      <c r="GE74" s="31"/>
      <c r="GF74" s="31"/>
      <c r="GG74" s="31"/>
      <c r="GH74" s="31"/>
      <c r="GI74" s="31"/>
      <c r="GJ74" s="31"/>
      <c r="GK74" s="31"/>
      <c r="GL74" s="31"/>
      <c r="GM74" s="31"/>
      <c r="GN74" s="31"/>
      <c r="GO74" s="31"/>
      <c r="GP74" s="31"/>
      <c r="GQ74" s="31"/>
      <c r="GR74" s="31"/>
      <c r="GS74" s="31"/>
      <c r="GT74" s="31"/>
      <c r="GU74" s="31"/>
      <c r="GV74" s="31"/>
      <c r="GW74" s="31"/>
      <c r="GX74" s="31"/>
      <c r="GY74" s="31"/>
      <c r="GZ74" s="31"/>
      <c r="HA74" s="31"/>
      <c r="HB74" s="31"/>
      <c r="HC74" s="31"/>
      <c r="HD74" s="31"/>
      <c r="HE74" s="31"/>
      <c r="HF74" s="31"/>
      <c r="HG74" s="31"/>
      <c r="HH74" s="31"/>
      <c r="HI74" s="31"/>
      <c r="HJ74" s="31"/>
      <c r="HK74" s="31"/>
      <c r="HL74" s="31"/>
      <c r="HM74" s="31"/>
      <c r="HN74" s="31"/>
      <c r="HO74" s="31"/>
      <c r="HP74" s="31"/>
      <c r="HQ74" s="31"/>
      <c r="HR74" s="31"/>
      <c r="HS74" s="31"/>
      <c r="HT74" s="31"/>
      <c r="HU74" s="31"/>
      <c r="HV74" s="31"/>
      <c r="HW74" s="31"/>
      <c r="HX74" s="31"/>
      <c r="HY74" s="31"/>
      <c r="HZ74" s="31"/>
      <c r="IA74" s="31"/>
      <c r="IB74" s="31"/>
      <c r="IC74" s="31"/>
      <c r="ID74" s="31"/>
      <c r="IE74" s="31"/>
      <c r="IF74" s="31"/>
      <c r="IG74" s="31"/>
      <c r="IH74" s="31"/>
      <c r="II74" s="31"/>
      <c r="IJ74" s="31"/>
      <c r="IK74" s="31"/>
      <c r="IL74" s="31"/>
      <c r="IM74" s="31"/>
      <c r="IN74" s="31"/>
      <c r="IO74" s="31"/>
      <c r="IP74" s="31"/>
      <c r="IQ74" s="31"/>
      <c r="IR74" s="31"/>
      <c r="IS74" s="31"/>
      <c r="IT74" s="31"/>
      <c r="IU74" s="31"/>
      <c r="IV74" s="31"/>
      <c r="IW74" s="31"/>
      <c r="IX74" s="31"/>
      <c r="IY74" s="31"/>
      <c r="IZ74" s="31"/>
      <c r="JA74" s="31"/>
      <c r="JB74" s="31"/>
      <c r="JC74" s="31"/>
      <c r="JD74" s="31"/>
      <c r="JE74" s="31"/>
      <c r="JF74" s="31"/>
      <c r="JG74" s="31"/>
      <c r="JH74" s="31"/>
      <c r="JI74" s="31"/>
      <c r="JJ74" s="31"/>
      <c r="JK74" s="31"/>
      <c r="JL74" s="31"/>
      <c r="JM74" s="31"/>
      <c r="JN74" s="31"/>
      <c r="JO74" s="31"/>
      <c r="JP74" s="31"/>
      <c r="JQ74" s="31"/>
      <c r="JR74" s="31"/>
      <c r="JS74" s="31"/>
      <c r="JT74" s="31"/>
      <c r="JU74" s="31"/>
      <c r="JV74" s="31"/>
      <c r="JW74" s="31"/>
      <c r="JX74" s="31"/>
      <c r="JY74" s="31"/>
      <c r="JZ74" s="31"/>
      <c r="KA74" s="31"/>
      <c r="KB74" s="31"/>
      <c r="KC74" s="31"/>
      <c r="KD74" s="31"/>
      <c r="KE74" s="31"/>
      <c r="KF74" s="31"/>
      <c r="KG74" s="31"/>
      <c r="KH74" s="31"/>
      <c r="KI74" s="31"/>
      <c r="KJ74" s="31"/>
      <c r="KK74" s="31"/>
      <c r="KL74" s="31"/>
      <c r="KM74" s="31"/>
      <c r="KN74" s="31"/>
      <c r="KO74" s="31"/>
      <c r="KP74" s="31"/>
      <c r="KQ74" s="31"/>
      <c r="KR74" s="31"/>
      <c r="KS74" s="31"/>
      <c r="KT74" s="31"/>
      <c r="KU74" s="31"/>
      <c r="KV74" s="31"/>
      <c r="KW74" s="31"/>
      <c r="KX74" s="31"/>
      <c r="KY74" s="31"/>
      <c r="KZ74" s="31"/>
      <c r="LA74" s="31"/>
      <c r="LB74" s="31"/>
      <c r="LC74" s="31"/>
      <c r="LD74" s="31"/>
      <c r="LE74" s="31"/>
      <c r="LF74" s="31"/>
      <c r="LG74" s="31"/>
      <c r="LH74" s="31"/>
      <c r="LI74" s="31"/>
      <c r="LJ74" s="31"/>
      <c r="LK74" s="31"/>
      <c r="LL74" s="31"/>
      <c r="LM74" s="31"/>
      <c r="LN74" s="31"/>
      <c r="LO74" s="31"/>
      <c r="LP74" s="31"/>
      <c r="LQ74" s="31"/>
      <c r="LR74" s="31"/>
      <c r="LS74" s="31"/>
      <c r="LT74" s="31"/>
      <c r="LU74" s="31"/>
      <c r="LV74" s="31"/>
      <c r="LW74" s="31"/>
      <c r="LX74" s="31"/>
      <c r="LY74" s="31"/>
      <c r="LZ74" s="31"/>
      <c r="MA74" s="31"/>
      <c r="MB74" s="31"/>
      <c r="MC74" s="31"/>
      <c r="MD74" s="31"/>
      <c r="ME74" s="31"/>
      <c r="MF74" s="31"/>
      <c r="MG74" s="31"/>
      <c r="MH74" s="31"/>
      <c r="MI74" s="31"/>
      <c r="MJ74" s="31"/>
      <c r="MK74" s="31"/>
      <c r="ML74" s="31"/>
      <c r="MM74" s="31"/>
      <c r="MN74" s="31"/>
      <c r="MO74" s="31"/>
      <c r="MP74" s="31"/>
      <c r="MQ74" s="31"/>
      <c r="MR74" s="31"/>
      <c r="MS74" s="31"/>
      <c r="MT74" s="31"/>
      <c r="MU74" s="31"/>
      <c r="MV74" s="31"/>
      <c r="MW74" s="31"/>
      <c r="MX74" s="31"/>
      <c r="MY74" s="31"/>
      <c r="MZ74" s="31"/>
      <c r="NA74" s="31"/>
      <c r="NB74" s="31"/>
      <c r="NC74" s="31"/>
      <c r="ND74" s="31"/>
      <c r="NE74" s="31"/>
      <c r="NF74" s="31"/>
      <c r="NG74" s="31"/>
      <c r="NH74" s="31"/>
      <c r="NI74" s="31"/>
      <c r="NJ74" s="31"/>
      <c r="NK74" s="31"/>
      <c r="NL74" s="31"/>
      <c r="NM74" s="31"/>
      <c r="NN74" s="31"/>
      <c r="NO74" s="31"/>
      <c r="NP74" s="31"/>
      <c r="NQ74" s="31"/>
      <c r="NR74" s="31"/>
      <c r="NS74" s="31"/>
      <c r="NT74" s="31"/>
      <c r="NU74" s="31"/>
      <c r="NV74" s="31"/>
      <c r="NW74" s="31"/>
      <c r="NX74" s="31"/>
      <c r="NY74" s="31"/>
      <c r="NZ74" s="31"/>
      <c r="OA74" s="31"/>
      <c r="OB74" s="31"/>
      <c r="OC74" s="31"/>
      <c r="OD74" s="31"/>
      <c r="OE74" s="31"/>
      <c r="OF74" s="31"/>
      <c r="OG74" s="31"/>
      <c r="OH74" s="31"/>
      <c r="OI74" s="31"/>
      <c r="OJ74" s="31"/>
      <c r="OK74" s="31"/>
      <c r="OL74" s="31"/>
      <c r="OM74" s="31"/>
      <c r="ON74" s="31"/>
      <c r="OO74" s="31"/>
      <c r="OP74" s="31"/>
      <c r="OQ74" s="31"/>
      <c r="OR74" s="31"/>
      <c r="OS74" s="31"/>
      <c r="OT74" s="31"/>
      <c r="OU74" s="31"/>
      <c r="OV74" s="31"/>
      <c r="OW74" s="31"/>
      <c r="OX74" s="31"/>
      <c r="OY74" s="31"/>
      <c r="OZ74" s="31"/>
      <c r="PA74" s="31"/>
      <c r="PB74" s="31"/>
      <c r="PC74" s="31"/>
      <c r="PD74" s="31"/>
      <c r="PE74" s="31"/>
      <c r="PF74" s="31"/>
      <c r="PG74" s="31"/>
      <c r="PH74" s="31"/>
      <c r="PI74" s="31"/>
      <c r="PJ74" s="31"/>
      <c r="PK74" s="31"/>
      <c r="PL74" s="31"/>
      <c r="PM74" s="31"/>
      <c r="PN74" s="31"/>
      <c r="PO74" s="31"/>
      <c r="PP74" s="31"/>
      <c r="PQ74" s="31"/>
      <c r="PR74" s="31"/>
      <c r="PS74" s="31"/>
      <c r="PT74" s="31"/>
      <c r="PU74" s="31"/>
      <c r="PV74" s="31"/>
      <c r="PW74" s="31"/>
      <c r="PX74" s="31"/>
      <c r="PY74" s="31"/>
      <c r="PZ74" s="31"/>
      <c r="QA74" s="31"/>
      <c r="QB74" s="31"/>
      <c r="QC74" s="31"/>
    </row>
    <row r="75" spans="1:445" ht="18" customHeight="1">
      <c r="A75" s="36" t="s">
        <v>1439</v>
      </c>
      <c r="B75" s="33" t="s">
        <v>27</v>
      </c>
      <c r="C75" s="33">
        <v>108</v>
      </c>
      <c r="D75" s="33" t="s">
        <v>38</v>
      </c>
      <c r="E75" s="33"/>
      <c r="F75" s="33">
        <v>1249</v>
      </c>
      <c r="G75" s="33">
        <v>65</v>
      </c>
      <c r="H75" s="33"/>
      <c r="I75" s="33">
        <v>148</v>
      </c>
      <c r="J75" s="33">
        <v>148</v>
      </c>
      <c r="K75" s="33">
        <v>148</v>
      </c>
      <c r="L75" s="33">
        <v>148</v>
      </c>
      <c r="M75" s="33">
        <v>148</v>
      </c>
      <c r="N75" s="33">
        <v>148</v>
      </c>
      <c r="O75" s="33">
        <v>148</v>
      </c>
      <c r="P75" s="33">
        <v>148</v>
      </c>
      <c r="Q75" s="33"/>
      <c r="R75" s="33"/>
      <c r="S75" s="33"/>
      <c r="T75" s="20">
        <f t="shared" si="9"/>
        <v>1249</v>
      </c>
      <c r="U75" s="20">
        <f t="shared" si="10"/>
        <v>0</v>
      </c>
      <c r="V75" s="34">
        <f t="shared" si="11"/>
        <v>1</v>
      </c>
      <c r="W75" s="37"/>
      <c r="X75" s="35" t="str">
        <f t="shared" si="12"/>
        <v/>
      </c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  <c r="DZ75" s="31"/>
      <c r="EA75" s="31"/>
      <c r="EB75" s="31"/>
      <c r="EC75" s="31"/>
      <c r="ED75" s="31"/>
      <c r="EE75" s="31"/>
      <c r="EF75" s="31"/>
      <c r="EG75" s="31"/>
      <c r="EH75" s="31"/>
      <c r="EI75" s="31"/>
      <c r="EJ75" s="31"/>
      <c r="EK75" s="31"/>
      <c r="EL75" s="31"/>
      <c r="EM75" s="31"/>
      <c r="EN75" s="31"/>
      <c r="EO75" s="31"/>
      <c r="EP75" s="31"/>
      <c r="EQ75" s="31"/>
      <c r="ER75" s="31"/>
      <c r="ES75" s="31"/>
      <c r="ET75" s="31"/>
      <c r="EU75" s="31"/>
      <c r="EV75" s="31"/>
      <c r="EW75" s="31"/>
      <c r="EX75" s="31"/>
      <c r="EY75" s="31"/>
      <c r="EZ75" s="31"/>
      <c r="FA75" s="31"/>
      <c r="FB75" s="31"/>
      <c r="FC75" s="31"/>
      <c r="FD75" s="31"/>
      <c r="FE75" s="31"/>
      <c r="FF75" s="31"/>
      <c r="FG75" s="31"/>
      <c r="FH75" s="31"/>
      <c r="FI75" s="31"/>
      <c r="FJ75" s="31"/>
      <c r="FK75" s="31"/>
      <c r="FL75" s="31"/>
      <c r="FM75" s="31"/>
      <c r="FN75" s="31"/>
      <c r="FO75" s="31"/>
      <c r="FP75" s="31"/>
      <c r="FQ75" s="31"/>
      <c r="FR75" s="31"/>
      <c r="FS75" s="31"/>
      <c r="FT75" s="31"/>
      <c r="FU75" s="31"/>
      <c r="FV75" s="31"/>
      <c r="FW75" s="31"/>
      <c r="FX75" s="31"/>
      <c r="FY75" s="31"/>
      <c r="FZ75" s="31"/>
      <c r="GA75" s="31"/>
      <c r="GB75" s="31"/>
      <c r="GC75" s="31"/>
      <c r="GD75" s="31"/>
      <c r="GE75" s="31"/>
      <c r="GF75" s="31"/>
      <c r="GG75" s="31"/>
      <c r="GH75" s="31"/>
      <c r="GI75" s="31"/>
      <c r="GJ75" s="31"/>
      <c r="GK75" s="31"/>
      <c r="GL75" s="31"/>
      <c r="GM75" s="31"/>
      <c r="GN75" s="31"/>
      <c r="GO75" s="31"/>
      <c r="GP75" s="31"/>
      <c r="GQ75" s="31"/>
      <c r="GR75" s="31"/>
      <c r="GS75" s="31"/>
      <c r="GT75" s="31"/>
      <c r="GU75" s="31"/>
      <c r="GV75" s="31"/>
      <c r="GW75" s="31"/>
      <c r="GX75" s="31"/>
      <c r="GY75" s="31"/>
      <c r="GZ75" s="31"/>
      <c r="HA75" s="31"/>
      <c r="HB75" s="31"/>
      <c r="HC75" s="31"/>
      <c r="HD75" s="31"/>
      <c r="HE75" s="31"/>
      <c r="HF75" s="31"/>
      <c r="HG75" s="31"/>
      <c r="HH75" s="31"/>
      <c r="HI75" s="31"/>
      <c r="HJ75" s="31"/>
      <c r="HK75" s="31"/>
      <c r="HL75" s="31"/>
      <c r="HM75" s="31"/>
      <c r="HN75" s="31"/>
      <c r="HO75" s="31"/>
      <c r="HP75" s="31"/>
      <c r="HQ75" s="31"/>
      <c r="HR75" s="31"/>
      <c r="HS75" s="31"/>
      <c r="HT75" s="31"/>
      <c r="HU75" s="31"/>
      <c r="HV75" s="31"/>
      <c r="HW75" s="31"/>
      <c r="HX75" s="31"/>
      <c r="HY75" s="31"/>
      <c r="HZ75" s="31"/>
      <c r="IA75" s="31"/>
      <c r="IB75" s="31"/>
      <c r="IC75" s="31"/>
      <c r="ID75" s="31"/>
      <c r="IE75" s="31"/>
      <c r="IF75" s="31"/>
      <c r="IG75" s="31"/>
      <c r="IH75" s="31"/>
      <c r="II75" s="31"/>
      <c r="IJ75" s="31"/>
      <c r="IK75" s="31"/>
      <c r="IL75" s="31"/>
      <c r="IM75" s="31"/>
      <c r="IN75" s="31"/>
      <c r="IO75" s="31"/>
      <c r="IP75" s="31"/>
      <c r="IQ75" s="31"/>
      <c r="IR75" s="31"/>
      <c r="IS75" s="31"/>
      <c r="IT75" s="31"/>
      <c r="IU75" s="31"/>
      <c r="IV75" s="31"/>
      <c r="IW75" s="31"/>
      <c r="IX75" s="31"/>
      <c r="IY75" s="31"/>
      <c r="IZ75" s="31"/>
      <c r="JA75" s="31"/>
      <c r="JB75" s="31"/>
      <c r="JC75" s="31"/>
      <c r="JD75" s="31"/>
      <c r="JE75" s="31"/>
      <c r="JF75" s="31"/>
      <c r="JG75" s="31"/>
      <c r="JH75" s="31"/>
      <c r="JI75" s="31"/>
      <c r="JJ75" s="31"/>
      <c r="JK75" s="31"/>
      <c r="JL75" s="31"/>
      <c r="JM75" s="31"/>
      <c r="JN75" s="31"/>
      <c r="JO75" s="31"/>
      <c r="JP75" s="31"/>
      <c r="JQ75" s="31"/>
      <c r="JR75" s="31"/>
      <c r="JS75" s="31"/>
      <c r="JT75" s="31"/>
      <c r="JU75" s="31"/>
      <c r="JV75" s="31"/>
      <c r="JW75" s="31"/>
      <c r="JX75" s="31"/>
      <c r="JY75" s="31"/>
      <c r="JZ75" s="31"/>
      <c r="KA75" s="31"/>
      <c r="KB75" s="31"/>
      <c r="KC75" s="31"/>
      <c r="KD75" s="31"/>
      <c r="KE75" s="31"/>
      <c r="KF75" s="31"/>
      <c r="KG75" s="31"/>
      <c r="KH75" s="31"/>
      <c r="KI75" s="31"/>
      <c r="KJ75" s="31"/>
      <c r="KK75" s="31"/>
      <c r="KL75" s="31"/>
      <c r="KM75" s="31"/>
      <c r="KN75" s="31"/>
      <c r="KO75" s="31"/>
      <c r="KP75" s="31"/>
      <c r="KQ75" s="31"/>
      <c r="KR75" s="31"/>
      <c r="KS75" s="31"/>
      <c r="KT75" s="31"/>
      <c r="KU75" s="31"/>
      <c r="KV75" s="31"/>
      <c r="KW75" s="31"/>
      <c r="KX75" s="31"/>
      <c r="KY75" s="31"/>
      <c r="KZ75" s="31"/>
      <c r="LA75" s="31"/>
      <c r="LB75" s="31"/>
      <c r="LC75" s="31"/>
      <c r="LD75" s="31"/>
      <c r="LE75" s="31"/>
      <c r="LF75" s="31"/>
      <c r="LG75" s="31"/>
      <c r="LH75" s="31"/>
      <c r="LI75" s="31"/>
      <c r="LJ75" s="31"/>
      <c r="LK75" s="31"/>
      <c r="LL75" s="31"/>
      <c r="LM75" s="31"/>
      <c r="LN75" s="31"/>
      <c r="LO75" s="31"/>
      <c r="LP75" s="31"/>
      <c r="LQ75" s="31"/>
      <c r="LR75" s="31"/>
      <c r="LS75" s="31"/>
      <c r="LT75" s="31"/>
      <c r="LU75" s="31"/>
      <c r="LV75" s="31"/>
      <c r="LW75" s="31"/>
      <c r="LX75" s="31"/>
      <c r="LY75" s="31"/>
      <c r="LZ75" s="31"/>
      <c r="MA75" s="31"/>
      <c r="MB75" s="31"/>
      <c r="MC75" s="31"/>
      <c r="MD75" s="31"/>
      <c r="ME75" s="31"/>
      <c r="MF75" s="31"/>
      <c r="MG75" s="31"/>
      <c r="MH75" s="31"/>
      <c r="MI75" s="31"/>
      <c r="MJ75" s="31"/>
      <c r="MK75" s="31"/>
      <c r="ML75" s="31"/>
      <c r="MM75" s="31"/>
      <c r="MN75" s="31"/>
      <c r="MO75" s="31"/>
      <c r="MP75" s="31"/>
      <c r="MQ75" s="31"/>
      <c r="MR75" s="31"/>
      <c r="MS75" s="31"/>
      <c r="MT75" s="31"/>
      <c r="MU75" s="31"/>
      <c r="MV75" s="31"/>
      <c r="MW75" s="31"/>
      <c r="MX75" s="31"/>
      <c r="MY75" s="31"/>
      <c r="MZ75" s="31"/>
      <c r="NA75" s="31"/>
      <c r="NB75" s="31"/>
      <c r="NC75" s="31"/>
      <c r="ND75" s="31"/>
      <c r="NE75" s="31"/>
      <c r="NF75" s="31"/>
      <c r="NG75" s="31"/>
      <c r="NH75" s="31"/>
      <c r="NI75" s="31"/>
      <c r="NJ75" s="31"/>
      <c r="NK75" s="31"/>
      <c r="NL75" s="31"/>
      <c r="NM75" s="31"/>
      <c r="NN75" s="31"/>
      <c r="NO75" s="31"/>
      <c r="NP75" s="31"/>
      <c r="NQ75" s="31"/>
      <c r="NR75" s="31"/>
      <c r="NS75" s="31"/>
      <c r="NT75" s="31"/>
      <c r="NU75" s="31"/>
      <c r="NV75" s="31"/>
      <c r="NW75" s="31"/>
      <c r="NX75" s="31"/>
      <c r="NY75" s="31"/>
      <c r="NZ75" s="31"/>
      <c r="OA75" s="31"/>
      <c r="OB75" s="31"/>
      <c r="OC75" s="31"/>
      <c r="OD75" s="31"/>
      <c r="OE75" s="31"/>
      <c r="OF75" s="31"/>
      <c r="OG75" s="31"/>
      <c r="OH75" s="31"/>
      <c r="OI75" s="31"/>
      <c r="OJ75" s="31"/>
      <c r="OK75" s="31"/>
      <c r="OL75" s="31"/>
      <c r="OM75" s="31"/>
      <c r="ON75" s="31"/>
      <c r="OO75" s="31"/>
      <c r="OP75" s="31"/>
      <c r="OQ75" s="31"/>
      <c r="OR75" s="31"/>
      <c r="OS75" s="31"/>
      <c r="OT75" s="31"/>
      <c r="OU75" s="31"/>
      <c r="OV75" s="31"/>
      <c r="OW75" s="31"/>
      <c r="OX75" s="31"/>
      <c r="OY75" s="31"/>
      <c r="OZ75" s="31"/>
      <c r="PA75" s="31"/>
      <c r="PB75" s="31"/>
      <c r="PC75" s="31"/>
      <c r="PD75" s="31"/>
      <c r="PE75" s="31"/>
      <c r="PF75" s="31"/>
      <c r="PG75" s="31"/>
      <c r="PH75" s="31"/>
      <c r="PI75" s="31"/>
      <c r="PJ75" s="31"/>
      <c r="PK75" s="31"/>
      <c r="PL75" s="31"/>
      <c r="PM75" s="31"/>
      <c r="PN75" s="31"/>
      <c r="PO75" s="31"/>
      <c r="PP75" s="31"/>
      <c r="PQ75" s="31"/>
      <c r="PR75" s="31"/>
      <c r="PS75" s="31"/>
      <c r="PT75" s="31"/>
      <c r="PU75" s="31"/>
      <c r="PV75" s="31"/>
      <c r="PW75" s="31"/>
      <c r="PX75" s="31"/>
      <c r="PY75" s="31"/>
      <c r="PZ75" s="31"/>
      <c r="QA75" s="31"/>
      <c r="QB75" s="31"/>
      <c r="QC75" s="31"/>
    </row>
    <row r="76" spans="1:445">
      <c r="A76" s="36" t="s">
        <v>1916</v>
      </c>
      <c r="B76" s="33" t="s">
        <v>45</v>
      </c>
      <c r="C76" s="33"/>
      <c r="D76" s="33" t="s">
        <v>1831</v>
      </c>
      <c r="E76" s="33"/>
      <c r="F76" s="33">
        <v>550</v>
      </c>
      <c r="G76" s="33"/>
      <c r="H76" s="33"/>
      <c r="I76" s="33">
        <v>110</v>
      </c>
      <c r="J76" s="33">
        <v>110</v>
      </c>
      <c r="K76" s="33">
        <v>110</v>
      </c>
      <c r="L76" s="33">
        <v>110</v>
      </c>
      <c r="M76" s="33">
        <v>110</v>
      </c>
      <c r="N76" s="33"/>
      <c r="O76" s="33"/>
      <c r="P76" s="33"/>
      <c r="Q76" s="33"/>
      <c r="R76" s="33"/>
      <c r="S76" s="33"/>
      <c r="T76" s="20">
        <f t="shared" si="9"/>
        <v>550</v>
      </c>
      <c r="U76" s="20">
        <f t="shared" si="10"/>
        <v>0</v>
      </c>
      <c r="V76" s="34">
        <f t="shared" si="11"/>
        <v>1</v>
      </c>
      <c r="W76" s="37"/>
      <c r="X76" s="35" t="str">
        <f t="shared" si="12"/>
        <v/>
      </c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  <c r="DZ76" s="31"/>
      <c r="EA76" s="31"/>
      <c r="EB76" s="31"/>
      <c r="EC76" s="31"/>
      <c r="ED76" s="31"/>
      <c r="EE76" s="31"/>
      <c r="EF76" s="31"/>
      <c r="EG76" s="31"/>
      <c r="EH76" s="31"/>
      <c r="EI76" s="31"/>
      <c r="EJ76" s="31"/>
      <c r="EK76" s="31"/>
      <c r="EL76" s="31"/>
      <c r="EM76" s="31"/>
      <c r="EN76" s="31"/>
      <c r="EO76" s="31"/>
      <c r="EP76" s="31"/>
      <c r="EQ76" s="31"/>
      <c r="ER76" s="31"/>
      <c r="ES76" s="31"/>
      <c r="ET76" s="31"/>
      <c r="EU76" s="31"/>
      <c r="EV76" s="31"/>
      <c r="EW76" s="31"/>
      <c r="EX76" s="31"/>
      <c r="EY76" s="31"/>
      <c r="EZ76" s="31"/>
      <c r="FA76" s="31"/>
      <c r="FB76" s="31"/>
      <c r="FC76" s="31"/>
      <c r="FD76" s="31"/>
      <c r="FE76" s="31"/>
      <c r="FF76" s="31"/>
      <c r="FG76" s="31"/>
      <c r="FH76" s="31"/>
      <c r="FI76" s="31"/>
      <c r="FJ76" s="31"/>
      <c r="FK76" s="31"/>
      <c r="FL76" s="31"/>
      <c r="FM76" s="31"/>
      <c r="FN76" s="31"/>
      <c r="FO76" s="31"/>
      <c r="FP76" s="31"/>
      <c r="FQ76" s="31"/>
      <c r="FR76" s="31"/>
      <c r="FS76" s="31"/>
      <c r="FT76" s="31"/>
      <c r="FU76" s="31"/>
      <c r="FV76" s="31"/>
      <c r="FW76" s="31"/>
      <c r="FX76" s="31"/>
      <c r="FY76" s="31"/>
      <c r="FZ76" s="31"/>
      <c r="GA76" s="31"/>
      <c r="GB76" s="31"/>
      <c r="GC76" s="31"/>
      <c r="GD76" s="31"/>
      <c r="GE76" s="31"/>
      <c r="GF76" s="31"/>
      <c r="GG76" s="31"/>
      <c r="GH76" s="31"/>
      <c r="GI76" s="31"/>
      <c r="GJ76" s="31"/>
      <c r="GK76" s="31"/>
      <c r="GL76" s="31"/>
      <c r="GM76" s="31"/>
      <c r="GN76" s="31"/>
      <c r="GO76" s="31"/>
      <c r="GP76" s="31"/>
      <c r="GQ76" s="31"/>
      <c r="GR76" s="31"/>
      <c r="GS76" s="31"/>
      <c r="GT76" s="31"/>
      <c r="GU76" s="31"/>
      <c r="GV76" s="31"/>
      <c r="GW76" s="31"/>
      <c r="GX76" s="31"/>
      <c r="GY76" s="31"/>
      <c r="GZ76" s="31"/>
      <c r="HA76" s="31"/>
      <c r="HB76" s="31"/>
      <c r="HC76" s="31"/>
      <c r="HD76" s="31"/>
      <c r="HE76" s="31"/>
      <c r="HF76" s="31"/>
      <c r="HG76" s="31"/>
      <c r="HH76" s="31"/>
      <c r="HI76" s="31"/>
      <c r="HJ76" s="31"/>
      <c r="HK76" s="31"/>
      <c r="HL76" s="31"/>
      <c r="HM76" s="31"/>
      <c r="HN76" s="31"/>
      <c r="HO76" s="31"/>
      <c r="HP76" s="31"/>
      <c r="HQ76" s="31"/>
      <c r="HR76" s="31"/>
      <c r="HS76" s="31"/>
      <c r="HT76" s="31"/>
      <c r="HU76" s="31"/>
      <c r="HV76" s="31"/>
      <c r="HW76" s="31"/>
      <c r="HX76" s="31"/>
      <c r="HY76" s="31"/>
      <c r="HZ76" s="31"/>
      <c r="IA76" s="31"/>
      <c r="IB76" s="31"/>
      <c r="IC76" s="31"/>
      <c r="ID76" s="31"/>
      <c r="IE76" s="31"/>
      <c r="IF76" s="31"/>
      <c r="IG76" s="31"/>
      <c r="IH76" s="31"/>
      <c r="II76" s="31"/>
      <c r="IJ76" s="31"/>
      <c r="IK76" s="31"/>
      <c r="IL76" s="31"/>
      <c r="IM76" s="31"/>
      <c r="IN76" s="31"/>
      <c r="IO76" s="31"/>
      <c r="IP76" s="31"/>
      <c r="IQ76" s="31"/>
      <c r="IR76" s="31"/>
      <c r="IS76" s="31"/>
      <c r="IT76" s="31"/>
      <c r="IU76" s="31"/>
      <c r="IV76" s="31"/>
      <c r="IW76" s="31"/>
      <c r="IX76" s="31"/>
      <c r="IY76" s="31"/>
      <c r="IZ76" s="31"/>
      <c r="JA76" s="31"/>
      <c r="JB76" s="31"/>
      <c r="JC76" s="31"/>
      <c r="JD76" s="31"/>
      <c r="JE76" s="31"/>
      <c r="JF76" s="31"/>
      <c r="JG76" s="31"/>
      <c r="JH76" s="31"/>
      <c r="JI76" s="31"/>
      <c r="JJ76" s="31"/>
      <c r="JK76" s="31"/>
      <c r="JL76" s="31"/>
      <c r="JM76" s="31"/>
      <c r="JN76" s="31"/>
      <c r="JO76" s="31"/>
      <c r="JP76" s="31"/>
      <c r="JQ76" s="31"/>
      <c r="JR76" s="31"/>
      <c r="JS76" s="31"/>
      <c r="JT76" s="31"/>
      <c r="JU76" s="31"/>
      <c r="JV76" s="31"/>
      <c r="JW76" s="31"/>
      <c r="JX76" s="31"/>
      <c r="JY76" s="31"/>
      <c r="JZ76" s="31"/>
      <c r="KA76" s="31"/>
      <c r="KB76" s="31"/>
      <c r="KC76" s="31"/>
      <c r="KD76" s="31"/>
      <c r="KE76" s="31"/>
      <c r="KF76" s="31"/>
      <c r="KG76" s="31"/>
      <c r="KH76" s="31"/>
      <c r="KI76" s="31"/>
      <c r="KJ76" s="31"/>
      <c r="KK76" s="31"/>
      <c r="KL76" s="31"/>
      <c r="KM76" s="31"/>
      <c r="KN76" s="31"/>
      <c r="KO76" s="31"/>
      <c r="KP76" s="31"/>
      <c r="KQ76" s="31"/>
      <c r="KR76" s="31"/>
      <c r="KS76" s="31"/>
      <c r="KT76" s="31"/>
      <c r="KU76" s="31"/>
      <c r="KV76" s="31"/>
      <c r="KW76" s="31"/>
      <c r="KX76" s="31"/>
      <c r="KY76" s="31"/>
      <c r="KZ76" s="31"/>
      <c r="LA76" s="31"/>
      <c r="LB76" s="31"/>
      <c r="LC76" s="31"/>
      <c r="LD76" s="31"/>
      <c r="LE76" s="31"/>
      <c r="LF76" s="31"/>
      <c r="LG76" s="31"/>
      <c r="LH76" s="31"/>
      <c r="LI76" s="31"/>
      <c r="LJ76" s="31"/>
      <c r="LK76" s="31"/>
      <c r="LL76" s="31"/>
      <c r="LM76" s="31"/>
      <c r="LN76" s="31"/>
      <c r="LO76" s="31"/>
      <c r="LP76" s="31"/>
      <c r="LQ76" s="31"/>
      <c r="LR76" s="31"/>
      <c r="LS76" s="31"/>
      <c r="LT76" s="31"/>
      <c r="LU76" s="31"/>
      <c r="LV76" s="31"/>
      <c r="LW76" s="31"/>
      <c r="LX76" s="31"/>
      <c r="LY76" s="31"/>
      <c r="LZ76" s="31"/>
      <c r="MA76" s="31"/>
      <c r="MB76" s="31"/>
      <c r="MC76" s="31"/>
      <c r="MD76" s="31"/>
      <c r="ME76" s="31"/>
      <c r="MF76" s="31"/>
      <c r="MG76" s="31"/>
      <c r="MH76" s="31"/>
      <c r="MI76" s="31"/>
      <c r="MJ76" s="31"/>
      <c r="MK76" s="31"/>
      <c r="ML76" s="31"/>
      <c r="MM76" s="31"/>
      <c r="MN76" s="31"/>
      <c r="MO76" s="31"/>
      <c r="MP76" s="31"/>
      <c r="MQ76" s="31"/>
      <c r="MR76" s="31"/>
      <c r="MS76" s="31"/>
      <c r="MT76" s="31"/>
      <c r="MU76" s="31"/>
      <c r="MV76" s="31"/>
      <c r="MW76" s="31"/>
      <c r="MX76" s="31"/>
      <c r="MY76" s="31"/>
      <c r="MZ76" s="31"/>
      <c r="NA76" s="31"/>
      <c r="NB76" s="31"/>
      <c r="NC76" s="31"/>
      <c r="ND76" s="31"/>
      <c r="NE76" s="31"/>
      <c r="NF76" s="31"/>
      <c r="NG76" s="31"/>
      <c r="NH76" s="31"/>
      <c r="NI76" s="31"/>
      <c r="NJ76" s="31"/>
      <c r="NK76" s="31"/>
      <c r="NL76" s="31"/>
      <c r="NM76" s="31"/>
      <c r="NN76" s="31"/>
      <c r="NO76" s="31"/>
      <c r="NP76" s="31"/>
      <c r="NQ76" s="31"/>
      <c r="NR76" s="31"/>
      <c r="NS76" s="31"/>
      <c r="NT76" s="31"/>
      <c r="NU76" s="31"/>
      <c r="NV76" s="31"/>
      <c r="NW76" s="31"/>
      <c r="NX76" s="31"/>
      <c r="NY76" s="31"/>
      <c r="NZ76" s="31"/>
      <c r="OA76" s="31"/>
      <c r="OB76" s="31"/>
      <c r="OC76" s="31"/>
      <c r="OD76" s="31"/>
      <c r="OE76" s="31"/>
      <c r="OF76" s="31"/>
      <c r="OG76" s="31"/>
      <c r="OH76" s="31"/>
      <c r="OI76" s="31"/>
      <c r="OJ76" s="31"/>
      <c r="OK76" s="31"/>
      <c r="OL76" s="31"/>
      <c r="OM76" s="31"/>
      <c r="ON76" s="31"/>
      <c r="OO76" s="31"/>
      <c r="OP76" s="31"/>
      <c r="OQ76" s="31"/>
      <c r="OR76" s="31"/>
      <c r="OS76" s="31"/>
      <c r="OT76" s="31"/>
      <c r="OU76" s="31"/>
      <c r="OV76" s="31"/>
      <c r="OW76" s="31"/>
      <c r="OX76" s="31"/>
      <c r="OY76" s="31"/>
      <c r="OZ76" s="31"/>
      <c r="PA76" s="31"/>
      <c r="PB76" s="31"/>
      <c r="PC76" s="31"/>
      <c r="PD76" s="31"/>
      <c r="PE76" s="31"/>
      <c r="PF76" s="31"/>
      <c r="PG76" s="31"/>
      <c r="PH76" s="31"/>
      <c r="PI76" s="31"/>
      <c r="PJ76" s="31"/>
      <c r="PK76" s="31"/>
      <c r="PL76" s="31"/>
      <c r="PM76" s="31"/>
      <c r="PN76" s="31"/>
      <c r="PO76" s="31"/>
      <c r="PP76" s="31"/>
      <c r="PQ76" s="31"/>
      <c r="PR76" s="31"/>
      <c r="PS76" s="31"/>
      <c r="PT76" s="31"/>
      <c r="PU76" s="31"/>
      <c r="PV76" s="31"/>
      <c r="PW76" s="31"/>
      <c r="PX76" s="31"/>
      <c r="PY76" s="31"/>
      <c r="PZ76" s="31"/>
      <c r="QA76" s="31"/>
      <c r="QB76" s="31"/>
      <c r="QC76" s="31"/>
    </row>
    <row r="77" spans="1:445">
      <c r="A77" s="36" t="s">
        <v>1958</v>
      </c>
      <c r="B77" s="33" t="s">
        <v>27</v>
      </c>
      <c r="C77" s="33"/>
      <c r="D77" s="33" t="s">
        <v>1831</v>
      </c>
      <c r="E77" s="33"/>
      <c r="F77" s="33">
        <v>330</v>
      </c>
      <c r="G77" s="33"/>
      <c r="H77" s="33"/>
      <c r="I77" s="33"/>
      <c r="J77" s="37"/>
      <c r="K77" s="33"/>
      <c r="L77" s="33"/>
      <c r="M77" s="33"/>
      <c r="N77" s="33">
        <v>110</v>
      </c>
      <c r="O77" s="33"/>
      <c r="P77" s="33"/>
      <c r="Q77" s="33"/>
      <c r="R77" s="33"/>
      <c r="S77" s="33"/>
      <c r="T77" s="20">
        <f t="shared" si="9"/>
        <v>110</v>
      </c>
      <c r="U77" s="20">
        <f t="shared" si="10"/>
        <v>220</v>
      </c>
      <c r="V77" s="34">
        <f t="shared" si="11"/>
        <v>0.33333333333333331</v>
      </c>
      <c r="W77" s="37"/>
      <c r="X77" s="35" t="str">
        <f t="shared" si="12"/>
        <v/>
      </c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  <c r="DZ77" s="31"/>
      <c r="EA77" s="31"/>
      <c r="EB77" s="31"/>
      <c r="EC77" s="31"/>
      <c r="ED77" s="31"/>
      <c r="EE77" s="31"/>
      <c r="EF77" s="31"/>
      <c r="EG77" s="31"/>
      <c r="EH77" s="31"/>
      <c r="EI77" s="31"/>
      <c r="EJ77" s="31"/>
      <c r="EK77" s="31"/>
      <c r="EL77" s="31"/>
      <c r="EM77" s="31"/>
      <c r="EN77" s="31"/>
      <c r="EO77" s="31"/>
      <c r="EP77" s="31"/>
      <c r="EQ77" s="31"/>
      <c r="ER77" s="31"/>
      <c r="ES77" s="31"/>
      <c r="ET77" s="31"/>
      <c r="EU77" s="31"/>
      <c r="EV77" s="31"/>
      <c r="EW77" s="31"/>
      <c r="EX77" s="31"/>
      <c r="EY77" s="31"/>
      <c r="EZ77" s="31"/>
      <c r="FA77" s="31"/>
      <c r="FB77" s="31"/>
      <c r="FC77" s="31"/>
      <c r="FD77" s="31"/>
      <c r="FE77" s="31"/>
      <c r="FF77" s="31"/>
      <c r="FG77" s="31"/>
      <c r="FH77" s="31"/>
      <c r="FI77" s="31"/>
      <c r="FJ77" s="31"/>
      <c r="FK77" s="31"/>
      <c r="FL77" s="31"/>
      <c r="FM77" s="31"/>
      <c r="FN77" s="31"/>
      <c r="FO77" s="31"/>
      <c r="FP77" s="31"/>
      <c r="FQ77" s="31"/>
      <c r="FR77" s="31"/>
      <c r="FS77" s="31"/>
      <c r="FT77" s="31"/>
      <c r="FU77" s="31"/>
      <c r="FV77" s="31"/>
      <c r="FW77" s="31"/>
      <c r="FX77" s="31"/>
      <c r="FY77" s="31"/>
      <c r="FZ77" s="31"/>
      <c r="GA77" s="31"/>
      <c r="GB77" s="31"/>
      <c r="GC77" s="31"/>
      <c r="GD77" s="31"/>
      <c r="GE77" s="31"/>
      <c r="GF77" s="31"/>
      <c r="GG77" s="31"/>
      <c r="GH77" s="31"/>
      <c r="GI77" s="31"/>
      <c r="GJ77" s="31"/>
      <c r="GK77" s="31"/>
      <c r="GL77" s="31"/>
      <c r="GM77" s="31"/>
      <c r="GN77" s="31"/>
      <c r="GO77" s="31"/>
      <c r="GP77" s="31"/>
      <c r="GQ77" s="31"/>
      <c r="GR77" s="31"/>
      <c r="GS77" s="31"/>
      <c r="GT77" s="31"/>
      <c r="GU77" s="31"/>
      <c r="GV77" s="31"/>
      <c r="GW77" s="31"/>
      <c r="GX77" s="31"/>
      <c r="GY77" s="31"/>
      <c r="GZ77" s="31"/>
      <c r="HA77" s="31"/>
      <c r="HB77" s="31"/>
      <c r="HC77" s="31"/>
      <c r="HD77" s="31"/>
      <c r="HE77" s="31"/>
      <c r="HF77" s="31"/>
      <c r="HG77" s="31"/>
      <c r="HH77" s="31"/>
      <c r="HI77" s="31"/>
      <c r="HJ77" s="31"/>
      <c r="HK77" s="31"/>
      <c r="HL77" s="31"/>
      <c r="HM77" s="31"/>
      <c r="HN77" s="31"/>
      <c r="HO77" s="31"/>
      <c r="HP77" s="31"/>
      <c r="HQ77" s="31"/>
      <c r="HR77" s="31"/>
      <c r="HS77" s="31"/>
      <c r="HT77" s="31"/>
      <c r="HU77" s="31"/>
      <c r="HV77" s="31"/>
      <c r="HW77" s="31"/>
      <c r="HX77" s="31"/>
      <c r="HY77" s="31"/>
      <c r="HZ77" s="31"/>
      <c r="IA77" s="31"/>
      <c r="IB77" s="31"/>
      <c r="IC77" s="31"/>
      <c r="ID77" s="31"/>
      <c r="IE77" s="31"/>
      <c r="IF77" s="31"/>
      <c r="IG77" s="31"/>
      <c r="IH77" s="31"/>
      <c r="II77" s="31"/>
      <c r="IJ77" s="31"/>
      <c r="IK77" s="31"/>
      <c r="IL77" s="31"/>
      <c r="IM77" s="31"/>
      <c r="IN77" s="31"/>
      <c r="IO77" s="31"/>
      <c r="IP77" s="31"/>
      <c r="IQ77" s="31"/>
      <c r="IR77" s="31"/>
      <c r="IS77" s="31"/>
      <c r="IT77" s="31"/>
      <c r="IU77" s="31"/>
      <c r="IV77" s="31"/>
      <c r="IW77" s="31"/>
      <c r="IX77" s="31"/>
      <c r="IY77" s="31"/>
      <c r="IZ77" s="31"/>
      <c r="JA77" s="31"/>
      <c r="JB77" s="31"/>
      <c r="JC77" s="31"/>
      <c r="JD77" s="31"/>
      <c r="JE77" s="31"/>
      <c r="JF77" s="31"/>
      <c r="JG77" s="31"/>
      <c r="JH77" s="31"/>
      <c r="JI77" s="31"/>
      <c r="JJ77" s="31"/>
      <c r="JK77" s="31"/>
      <c r="JL77" s="31"/>
      <c r="JM77" s="31"/>
      <c r="JN77" s="31"/>
      <c r="JO77" s="31"/>
      <c r="JP77" s="31"/>
      <c r="JQ77" s="31"/>
      <c r="JR77" s="31"/>
      <c r="JS77" s="31"/>
      <c r="JT77" s="31"/>
      <c r="JU77" s="31"/>
      <c r="JV77" s="31"/>
      <c r="JW77" s="31"/>
      <c r="JX77" s="31"/>
      <c r="JY77" s="31"/>
      <c r="JZ77" s="31"/>
      <c r="KA77" s="31"/>
      <c r="KB77" s="31"/>
      <c r="KC77" s="31"/>
      <c r="KD77" s="31"/>
      <c r="KE77" s="31"/>
      <c r="KF77" s="31"/>
      <c r="KG77" s="31"/>
      <c r="KH77" s="31"/>
      <c r="KI77" s="31"/>
      <c r="KJ77" s="31"/>
      <c r="KK77" s="31"/>
      <c r="KL77" s="31"/>
      <c r="KM77" s="31"/>
      <c r="KN77" s="31"/>
      <c r="KO77" s="31"/>
      <c r="KP77" s="31"/>
      <c r="KQ77" s="31"/>
      <c r="KR77" s="31"/>
      <c r="KS77" s="31"/>
      <c r="KT77" s="31"/>
      <c r="KU77" s="31"/>
      <c r="KV77" s="31"/>
      <c r="KW77" s="31"/>
      <c r="KX77" s="31"/>
      <c r="KY77" s="31"/>
      <c r="KZ77" s="31"/>
      <c r="LA77" s="31"/>
      <c r="LB77" s="31"/>
      <c r="LC77" s="31"/>
      <c r="LD77" s="31"/>
      <c r="LE77" s="31"/>
      <c r="LF77" s="31"/>
      <c r="LG77" s="31"/>
      <c r="LH77" s="31"/>
      <c r="LI77" s="31"/>
      <c r="LJ77" s="31"/>
      <c r="LK77" s="31"/>
      <c r="LL77" s="31"/>
      <c r="LM77" s="31"/>
      <c r="LN77" s="31"/>
      <c r="LO77" s="31"/>
      <c r="LP77" s="31"/>
      <c r="LQ77" s="31"/>
      <c r="LR77" s="31"/>
      <c r="LS77" s="31"/>
      <c r="LT77" s="31"/>
      <c r="LU77" s="31"/>
      <c r="LV77" s="31"/>
      <c r="LW77" s="31"/>
      <c r="LX77" s="31"/>
      <c r="LY77" s="31"/>
      <c r="LZ77" s="31"/>
      <c r="MA77" s="31"/>
      <c r="MB77" s="31"/>
      <c r="MC77" s="31"/>
      <c r="MD77" s="31"/>
      <c r="ME77" s="31"/>
      <c r="MF77" s="31"/>
      <c r="MG77" s="31"/>
      <c r="MH77" s="31"/>
      <c r="MI77" s="31"/>
      <c r="MJ77" s="31"/>
      <c r="MK77" s="31"/>
      <c r="ML77" s="31"/>
      <c r="MM77" s="31"/>
      <c r="MN77" s="31"/>
      <c r="MO77" s="31"/>
      <c r="MP77" s="31"/>
      <c r="MQ77" s="31"/>
      <c r="MR77" s="31"/>
      <c r="MS77" s="31"/>
      <c r="MT77" s="31"/>
      <c r="MU77" s="31"/>
      <c r="MV77" s="31"/>
      <c r="MW77" s="31"/>
      <c r="MX77" s="31"/>
      <c r="MY77" s="31"/>
      <c r="MZ77" s="31"/>
      <c r="NA77" s="31"/>
      <c r="NB77" s="31"/>
      <c r="NC77" s="31"/>
      <c r="ND77" s="31"/>
      <c r="NE77" s="31"/>
      <c r="NF77" s="31"/>
      <c r="NG77" s="31"/>
      <c r="NH77" s="31"/>
      <c r="NI77" s="31"/>
      <c r="NJ77" s="31"/>
      <c r="NK77" s="31"/>
      <c r="NL77" s="31"/>
      <c r="NM77" s="31"/>
      <c r="NN77" s="31"/>
      <c r="NO77" s="31"/>
      <c r="NP77" s="31"/>
      <c r="NQ77" s="31"/>
      <c r="NR77" s="31"/>
      <c r="NS77" s="31"/>
      <c r="NT77" s="31"/>
      <c r="NU77" s="31"/>
      <c r="NV77" s="31"/>
      <c r="NW77" s="31"/>
      <c r="NX77" s="31"/>
      <c r="NY77" s="31"/>
      <c r="NZ77" s="31"/>
      <c r="OA77" s="31"/>
      <c r="OB77" s="31"/>
      <c r="OC77" s="31"/>
      <c r="OD77" s="31"/>
      <c r="OE77" s="31"/>
      <c r="OF77" s="31"/>
      <c r="OG77" s="31"/>
      <c r="OH77" s="31"/>
      <c r="OI77" s="31"/>
      <c r="OJ77" s="31"/>
      <c r="OK77" s="31"/>
      <c r="OL77" s="31"/>
      <c r="OM77" s="31"/>
      <c r="ON77" s="31"/>
      <c r="OO77" s="31"/>
      <c r="OP77" s="31"/>
      <c r="OQ77" s="31"/>
      <c r="OR77" s="31"/>
      <c r="OS77" s="31"/>
      <c r="OT77" s="31"/>
      <c r="OU77" s="31"/>
      <c r="OV77" s="31"/>
      <c r="OW77" s="31"/>
      <c r="OX77" s="31"/>
      <c r="OY77" s="31"/>
      <c r="OZ77" s="31"/>
      <c r="PA77" s="31"/>
      <c r="PB77" s="31"/>
      <c r="PC77" s="31"/>
      <c r="PD77" s="31"/>
      <c r="PE77" s="31"/>
      <c r="PF77" s="31"/>
      <c r="PG77" s="31"/>
      <c r="PH77" s="31"/>
      <c r="PI77" s="31"/>
      <c r="PJ77" s="31"/>
      <c r="PK77" s="31"/>
      <c r="PL77" s="31"/>
      <c r="PM77" s="31"/>
      <c r="PN77" s="31"/>
      <c r="PO77" s="31"/>
      <c r="PP77" s="31"/>
      <c r="PQ77" s="31"/>
      <c r="PR77" s="31"/>
      <c r="PS77" s="31"/>
      <c r="PT77" s="31"/>
      <c r="PU77" s="31"/>
      <c r="PV77" s="31"/>
      <c r="PW77" s="31"/>
      <c r="PX77" s="31"/>
      <c r="PY77" s="31"/>
      <c r="PZ77" s="31"/>
      <c r="QA77" s="31"/>
      <c r="QB77" s="31"/>
      <c r="QC77" s="31"/>
    </row>
    <row r="78" spans="1:445">
      <c r="A78" s="36" t="s">
        <v>1842</v>
      </c>
      <c r="B78" s="33" t="s">
        <v>27</v>
      </c>
      <c r="C78" s="33"/>
      <c r="D78" s="33" t="s">
        <v>1843</v>
      </c>
      <c r="E78" s="33"/>
      <c r="F78" s="33">
        <v>1045</v>
      </c>
      <c r="G78" s="33">
        <v>100</v>
      </c>
      <c r="H78" s="33"/>
      <c r="I78" s="33">
        <v>105</v>
      </c>
      <c r="J78" s="33">
        <v>105</v>
      </c>
      <c r="K78" s="33">
        <v>105</v>
      </c>
      <c r="L78" s="33">
        <v>105</v>
      </c>
      <c r="M78" s="33">
        <v>105</v>
      </c>
      <c r="N78" s="33">
        <v>105</v>
      </c>
      <c r="O78" s="33">
        <v>105</v>
      </c>
      <c r="P78" s="33">
        <v>105</v>
      </c>
      <c r="Q78" s="33">
        <v>105</v>
      </c>
      <c r="R78" s="33"/>
      <c r="S78" s="33"/>
      <c r="T78" s="20">
        <f t="shared" si="9"/>
        <v>1045</v>
      </c>
      <c r="U78" s="20">
        <f t="shared" si="10"/>
        <v>0</v>
      </c>
      <c r="V78" s="34">
        <f t="shared" si="11"/>
        <v>1</v>
      </c>
      <c r="W78" s="37"/>
      <c r="X78" s="35" t="str">
        <f t="shared" si="12"/>
        <v/>
      </c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  <c r="DZ78" s="31"/>
      <c r="EA78" s="31"/>
      <c r="EB78" s="31"/>
      <c r="EC78" s="31"/>
      <c r="ED78" s="31"/>
      <c r="EE78" s="31"/>
      <c r="EF78" s="31"/>
      <c r="EG78" s="31"/>
      <c r="EH78" s="31"/>
      <c r="EI78" s="31"/>
      <c r="EJ78" s="31"/>
      <c r="EK78" s="31"/>
      <c r="EL78" s="31"/>
      <c r="EM78" s="31"/>
      <c r="EN78" s="31"/>
      <c r="EO78" s="31"/>
      <c r="EP78" s="31"/>
      <c r="EQ78" s="31"/>
      <c r="ER78" s="31"/>
      <c r="ES78" s="31"/>
      <c r="ET78" s="31"/>
      <c r="EU78" s="31"/>
      <c r="EV78" s="31"/>
      <c r="EW78" s="31"/>
      <c r="EX78" s="31"/>
      <c r="EY78" s="31"/>
      <c r="EZ78" s="31"/>
      <c r="FA78" s="31"/>
      <c r="FB78" s="31"/>
      <c r="FC78" s="31"/>
      <c r="FD78" s="31"/>
      <c r="FE78" s="31"/>
      <c r="FF78" s="31"/>
      <c r="FG78" s="31"/>
      <c r="FH78" s="31"/>
      <c r="FI78" s="31"/>
      <c r="FJ78" s="31"/>
      <c r="FK78" s="31"/>
      <c r="FL78" s="31"/>
      <c r="FM78" s="31"/>
      <c r="FN78" s="31"/>
      <c r="FO78" s="31"/>
      <c r="FP78" s="31"/>
      <c r="FQ78" s="31"/>
      <c r="FR78" s="31"/>
      <c r="FS78" s="31"/>
      <c r="FT78" s="31"/>
      <c r="FU78" s="31"/>
      <c r="FV78" s="31"/>
      <c r="FW78" s="31"/>
      <c r="FX78" s="31"/>
      <c r="FY78" s="31"/>
      <c r="FZ78" s="31"/>
      <c r="GA78" s="31"/>
      <c r="GB78" s="31"/>
      <c r="GC78" s="31"/>
      <c r="GD78" s="31"/>
      <c r="GE78" s="31"/>
      <c r="GF78" s="31"/>
      <c r="GG78" s="31"/>
      <c r="GH78" s="31"/>
      <c r="GI78" s="31"/>
      <c r="GJ78" s="31"/>
      <c r="GK78" s="31"/>
      <c r="GL78" s="31"/>
      <c r="GM78" s="31"/>
      <c r="GN78" s="31"/>
      <c r="GO78" s="31"/>
      <c r="GP78" s="31"/>
      <c r="GQ78" s="31"/>
      <c r="GR78" s="31"/>
      <c r="GS78" s="31"/>
      <c r="GT78" s="31"/>
      <c r="GU78" s="31"/>
      <c r="GV78" s="31"/>
      <c r="GW78" s="31"/>
      <c r="GX78" s="31"/>
      <c r="GY78" s="31"/>
      <c r="GZ78" s="31"/>
      <c r="HA78" s="31"/>
      <c r="HB78" s="31"/>
      <c r="HC78" s="31"/>
      <c r="HD78" s="31"/>
      <c r="HE78" s="31"/>
      <c r="HF78" s="31"/>
      <c r="HG78" s="31"/>
      <c r="HH78" s="31"/>
      <c r="HI78" s="31"/>
      <c r="HJ78" s="31"/>
      <c r="HK78" s="31"/>
      <c r="HL78" s="31"/>
      <c r="HM78" s="31"/>
      <c r="HN78" s="31"/>
      <c r="HO78" s="31"/>
      <c r="HP78" s="31"/>
      <c r="HQ78" s="31"/>
      <c r="HR78" s="31"/>
      <c r="HS78" s="31"/>
      <c r="HT78" s="31"/>
      <c r="HU78" s="31"/>
      <c r="HV78" s="31"/>
      <c r="HW78" s="31"/>
      <c r="HX78" s="31"/>
      <c r="HY78" s="31"/>
      <c r="HZ78" s="31"/>
      <c r="IA78" s="31"/>
      <c r="IB78" s="31"/>
      <c r="IC78" s="31"/>
      <c r="ID78" s="31"/>
      <c r="IE78" s="31"/>
      <c r="IF78" s="31"/>
      <c r="IG78" s="31"/>
      <c r="IH78" s="31"/>
      <c r="II78" s="31"/>
      <c r="IJ78" s="31"/>
      <c r="IK78" s="31"/>
      <c r="IL78" s="31"/>
      <c r="IM78" s="31"/>
      <c r="IN78" s="31"/>
      <c r="IO78" s="31"/>
      <c r="IP78" s="31"/>
      <c r="IQ78" s="31"/>
      <c r="IR78" s="31"/>
      <c r="IS78" s="31"/>
      <c r="IT78" s="31"/>
      <c r="IU78" s="31"/>
      <c r="IV78" s="31"/>
      <c r="IW78" s="31"/>
      <c r="IX78" s="31"/>
      <c r="IY78" s="31"/>
      <c r="IZ78" s="31"/>
      <c r="JA78" s="31"/>
      <c r="JB78" s="31"/>
      <c r="JC78" s="31"/>
      <c r="JD78" s="31"/>
      <c r="JE78" s="31"/>
      <c r="JF78" s="31"/>
      <c r="JG78" s="31"/>
      <c r="JH78" s="31"/>
      <c r="JI78" s="31"/>
      <c r="JJ78" s="31"/>
      <c r="JK78" s="31"/>
      <c r="JL78" s="31"/>
      <c r="JM78" s="31"/>
      <c r="JN78" s="31"/>
      <c r="JO78" s="31"/>
      <c r="JP78" s="31"/>
      <c r="JQ78" s="31"/>
      <c r="JR78" s="31"/>
      <c r="JS78" s="31"/>
      <c r="JT78" s="31"/>
      <c r="JU78" s="31"/>
      <c r="JV78" s="31"/>
      <c r="JW78" s="31"/>
      <c r="JX78" s="31"/>
      <c r="JY78" s="31"/>
      <c r="JZ78" s="31"/>
      <c r="KA78" s="31"/>
      <c r="KB78" s="31"/>
      <c r="KC78" s="31"/>
      <c r="KD78" s="31"/>
      <c r="KE78" s="31"/>
      <c r="KF78" s="31"/>
      <c r="KG78" s="31"/>
      <c r="KH78" s="31"/>
      <c r="KI78" s="31"/>
      <c r="KJ78" s="31"/>
      <c r="KK78" s="31"/>
      <c r="KL78" s="31"/>
      <c r="KM78" s="31"/>
      <c r="KN78" s="31"/>
      <c r="KO78" s="31"/>
      <c r="KP78" s="31"/>
      <c r="KQ78" s="31"/>
      <c r="KR78" s="31"/>
      <c r="KS78" s="31"/>
      <c r="KT78" s="31"/>
      <c r="KU78" s="31"/>
      <c r="KV78" s="31"/>
      <c r="KW78" s="31"/>
      <c r="KX78" s="31"/>
      <c r="KY78" s="31"/>
      <c r="KZ78" s="31"/>
      <c r="LA78" s="31"/>
      <c r="LB78" s="31"/>
      <c r="LC78" s="31"/>
      <c r="LD78" s="31"/>
      <c r="LE78" s="31"/>
      <c r="LF78" s="31"/>
      <c r="LG78" s="31"/>
      <c r="LH78" s="31"/>
      <c r="LI78" s="31"/>
      <c r="LJ78" s="31"/>
      <c r="LK78" s="31"/>
      <c r="LL78" s="31"/>
      <c r="LM78" s="31"/>
      <c r="LN78" s="31"/>
      <c r="LO78" s="31"/>
      <c r="LP78" s="31"/>
      <c r="LQ78" s="31"/>
      <c r="LR78" s="31"/>
      <c r="LS78" s="31"/>
      <c r="LT78" s="31"/>
      <c r="LU78" s="31"/>
      <c r="LV78" s="31"/>
      <c r="LW78" s="31"/>
      <c r="LX78" s="31"/>
      <c r="LY78" s="31"/>
      <c r="LZ78" s="31"/>
      <c r="MA78" s="31"/>
      <c r="MB78" s="31"/>
      <c r="MC78" s="31"/>
      <c r="MD78" s="31"/>
      <c r="ME78" s="31"/>
      <c r="MF78" s="31"/>
      <c r="MG78" s="31"/>
      <c r="MH78" s="31"/>
      <c r="MI78" s="31"/>
      <c r="MJ78" s="31"/>
      <c r="MK78" s="31"/>
      <c r="ML78" s="31"/>
      <c r="MM78" s="31"/>
      <c r="MN78" s="31"/>
      <c r="MO78" s="31"/>
      <c r="MP78" s="31"/>
      <c r="MQ78" s="31"/>
      <c r="MR78" s="31"/>
      <c r="MS78" s="31"/>
      <c r="MT78" s="31"/>
      <c r="MU78" s="31"/>
      <c r="MV78" s="31"/>
      <c r="MW78" s="31"/>
      <c r="MX78" s="31"/>
      <c r="MY78" s="31"/>
      <c r="MZ78" s="31"/>
      <c r="NA78" s="31"/>
      <c r="NB78" s="31"/>
      <c r="NC78" s="31"/>
      <c r="ND78" s="31"/>
      <c r="NE78" s="31"/>
      <c r="NF78" s="31"/>
      <c r="NG78" s="31"/>
      <c r="NH78" s="31"/>
      <c r="NI78" s="31"/>
      <c r="NJ78" s="31"/>
      <c r="NK78" s="31"/>
      <c r="NL78" s="31"/>
      <c r="NM78" s="31"/>
      <c r="NN78" s="31"/>
      <c r="NO78" s="31"/>
      <c r="NP78" s="31"/>
      <c r="NQ78" s="31"/>
      <c r="NR78" s="31"/>
      <c r="NS78" s="31"/>
      <c r="NT78" s="31"/>
      <c r="NU78" s="31"/>
      <c r="NV78" s="31"/>
      <c r="NW78" s="31"/>
      <c r="NX78" s="31"/>
      <c r="NY78" s="31"/>
      <c r="NZ78" s="31"/>
      <c r="OA78" s="31"/>
      <c r="OB78" s="31"/>
      <c r="OC78" s="31"/>
      <c r="OD78" s="31"/>
      <c r="OE78" s="31"/>
      <c r="OF78" s="31"/>
      <c r="OG78" s="31"/>
      <c r="OH78" s="31"/>
      <c r="OI78" s="31"/>
      <c r="OJ78" s="31"/>
      <c r="OK78" s="31"/>
      <c r="OL78" s="31"/>
      <c r="OM78" s="31"/>
      <c r="ON78" s="31"/>
      <c r="OO78" s="31"/>
      <c r="OP78" s="31"/>
      <c r="OQ78" s="31"/>
      <c r="OR78" s="31"/>
      <c r="OS78" s="31"/>
      <c r="OT78" s="31"/>
      <c r="OU78" s="31"/>
      <c r="OV78" s="31"/>
      <c r="OW78" s="31"/>
      <c r="OX78" s="31"/>
      <c r="OY78" s="31"/>
      <c r="OZ78" s="31"/>
      <c r="PA78" s="31"/>
      <c r="PB78" s="31"/>
      <c r="PC78" s="31"/>
      <c r="PD78" s="31"/>
      <c r="PE78" s="31"/>
      <c r="PF78" s="31"/>
      <c r="PG78" s="31"/>
      <c r="PH78" s="31"/>
      <c r="PI78" s="31"/>
      <c r="PJ78" s="31"/>
      <c r="PK78" s="31"/>
      <c r="PL78" s="31"/>
      <c r="PM78" s="31"/>
      <c r="PN78" s="31"/>
      <c r="PO78" s="31"/>
      <c r="PP78" s="31"/>
      <c r="PQ78" s="31"/>
      <c r="PR78" s="31"/>
      <c r="PS78" s="31"/>
      <c r="PT78" s="31"/>
      <c r="PU78" s="31"/>
      <c r="PV78" s="31"/>
      <c r="PW78" s="31"/>
      <c r="PX78" s="31"/>
      <c r="PY78" s="31"/>
      <c r="PZ78" s="31"/>
      <c r="QA78" s="31"/>
      <c r="QB78" s="31"/>
      <c r="QC78" s="31"/>
    </row>
    <row r="79" spans="1:445">
      <c r="A79" s="36" t="s">
        <v>1783</v>
      </c>
      <c r="B79" s="33" t="s">
        <v>27</v>
      </c>
      <c r="C79" s="33">
        <v>108</v>
      </c>
      <c r="D79" s="33" t="s">
        <v>38</v>
      </c>
      <c r="E79" s="33"/>
      <c r="F79" s="33">
        <v>1249</v>
      </c>
      <c r="G79" s="33">
        <v>65</v>
      </c>
      <c r="H79" s="33"/>
      <c r="I79" s="33">
        <v>148</v>
      </c>
      <c r="J79" s="33">
        <v>148</v>
      </c>
      <c r="K79" s="33">
        <v>100</v>
      </c>
      <c r="L79" s="33"/>
      <c r="M79" s="33"/>
      <c r="N79" s="33"/>
      <c r="O79" s="33"/>
      <c r="P79" s="33"/>
      <c r="Q79" s="33"/>
      <c r="R79" s="33"/>
      <c r="S79" s="33"/>
      <c r="T79" s="20">
        <f t="shared" si="9"/>
        <v>461</v>
      </c>
      <c r="U79" s="20">
        <f t="shared" si="10"/>
        <v>0</v>
      </c>
      <c r="V79" s="34">
        <f t="shared" si="11"/>
        <v>1</v>
      </c>
      <c r="W79" s="38" t="s">
        <v>27</v>
      </c>
      <c r="X79" s="35">
        <f t="shared" si="12"/>
        <v>788</v>
      </c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  <c r="DZ79" s="31"/>
      <c r="EA79" s="31"/>
      <c r="EB79" s="31"/>
      <c r="EC79" s="31"/>
      <c r="ED79" s="31"/>
      <c r="EE79" s="31"/>
      <c r="EF79" s="31"/>
      <c r="EG79" s="31"/>
      <c r="EH79" s="31"/>
      <c r="EI79" s="31"/>
      <c r="EJ79" s="31"/>
      <c r="EK79" s="31"/>
      <c r="EL79" s="31"/>
      <c r="EM79" s="31"/>
      <c r="EN79" s="31"/>
      <c r="EO79" s="31"/>
      <c r="EP79" s="31"/>
      <c r="EQ79" s="31"/>
      <c r="ER79" s="31"/>
      <c r="ES79" s="31"/>
      <c r="ET79" s="31"/>
      <c r="EU79" s="31"/>
      <c r="EV79" s="31"/>
      <c r="EW79" s="31"/>
      <c r="EX79" s="31"/>
      <c r="EY79" s="31"/>
      <c r="EZ79" s="31"/>
      <c r="FA79" s="31"/>
      <c r="FB79" s="31"/>
      <c r="FC79" s="31"/>
      <c r="FD79" s="31"/>
      <c r="FE79" s="31"/>
      <c r="FF79" s="31"/>
      <c r="FG79" s="31"/>
      <c r="FH79" s="31"/>
      <c r="FI79" s="31"/>
      <c r="FJ79" s="31"/>
      <c r="FK79" s="31"/>
      <c r="FL79" s="31"/>
      <c r="FM79" s="31"/>
      <c r="FN79" s="31"/>
      <c r="FO79" s="31"/>
      <c r="FP79" s="31"/>
      <c r="FQ79" s="31"/>
      <c r="FR79" s="31"/>
      <c r="FS79" s="31"/>
      <c r="FT79" s="31"/>
      <c r="FU79" s="31"/>
      <c r="FV79" s="31"/>
      <c r="FW79" s="31"/>
      <c r="FX79" s="31"/>
      <c r="FY79" s="31"/>
      <c r="FZ79" s="31"/>
      <c r="GA79" s="31"/>
      <c r="GB79" s="31"/>
      <c r="GC79" s="31"/>
      <c r="GD79" s="31"/>
      <c r="GE79" s="31"/>
      <c r="GF79" s="31"/>
      <c r="GG79" s="31"/>
      <c r="GH79" s="31"/>
      <c r="GI79" s="31"/>
      <c r="GJ79" s="31"/>
      <c r="GK79" s="31"/>
      <c r="GL79" s="31"/>
      <c r="GM79" s="31"/>
      <c r="GN79" s="31"/>
      <c r="GO79" s="31"/>
      <c r="GP79" s="31"/>
      <c r="GQ79" s="31"/>
      <c r="GR79" s="31"/>
      <c r="GS79" s="31"/>
      <c r="GT79" s="31"/>
      <c r="GU79" s="31"/>
      <c r="GV79" s="31"/>
      <c r="GW79" s="31"/>
      <c r="GX79" s="31"/>
      <c r="GY79" s="31"/>
      <c r="GZ79" s="31"/>
      <c r="HA79" s="31"/>
      <c r="HB79" s="31"/>
      <c r="HC79" s="31"/>
      <c r="HD79" s="31"/>
      <c r="HE79" s="31"/>
      <c r="HF79" s="31"/>
      <c r="HG79" s="31"/>
      <c r="HH79" s="31"/>
      <c r="HI79" s="31"/>
      <c r="HJ79" s="31"/>
      <c r="HK79" s="31"/>
      <c r="HL79" s="31"/>
      <c r="HM79" s="31"/>
      <c r="HN79" s="31"/>
      <c r="HO79" s="31"/>
      <c r="HP79" s="31"/>
      <c r="HQ79" s="31"/>
      <c r="HR79" s="31"/>
      <c r="HS79" s="31"/>
      <c r="HT79" s="31"/>
      <c r="HU79" s="31"/>
      <c r="HV79" s="31"/>
      <c r="HW79" s="31"/>
      <c r="HX79" s="31"/>
      <c r="HY79" s="31"/>
      <c r="HZ79" s="31"/>
      <c r="IA79" s="31"/>
      <c r="IB79" s="31"/>
      <c r="IC79" s="31"/>
      <c r="ID79" s="31"/>
      <c r="IE79" s="31"/>
      <c r="IF79" s="31"/>
      <c r="IG79" s="31"/>
      <c r="IH79" s="31"/>
      <c r="II79" s="31"/>
      <c r="IJ79" s="31"/>
      <c r="IK79" s="31"/>
      <c r="IL79" s="31"/>
      <c r="IM79" s="31"/>
      <c r="IN79" s="31"/>
      <c r="IO79" s="31"/>
      <c r="IP79" s="31"/>
      <c r="IQ79" s="31"/>
      <c r="IR79" s="31"/>
      <c r="IS79" s="31"/>
      <c r="IT79" s="31"/>
      <c r="IU79" s="31"/>
      <c r="IV79" s="31"/>
      <c r="IW79" s="31"/>
      <c r="IX79" s="31"/>
      <c r="IY79" s="31"/>
      <c r="IZ79" s="31"/>
      <c r="JA79" s="31"/>
      <c r="JB79" s="31"/>
      <c r="JC79" s="31"/>
      <c r="JD79" s="31"/>
      <c r="JE79" s="31"/>
      <c r="JF79" s="31"/>
      <c r="JG79" s="31"/>
      <c r="JH79" s="31"/>
      <c r="JI79" s="31"/>
      <c r="JJ79" s="31"/>
      <c r="JK79" s="31"/>
      <c r="JL79" s="31"/>
      <c r="JM79" s="31"/>
      <c r="JN79" s="31"/>
      <c r="JO79" s="31"/>
      <c r="JP79" s="31"/>
      <c r="JQ79" s="31"/>
      <c r="JR79" s="31"/>
      <c r="JS79" s="31"/>
      <c r="JT79" s="31"/>
      <c r="JU79" s="31"/>
      <c r="JV79" s="31"/>
      <c r="JW79" s="31"/>
      <c r="JX79" s="31"/>
      <c r="JY79" s="31"/>
      <c r="JZ79" s="31"/>
      <c r="KA79" s="31"/>
      <c r="KB79" s="31"/>
      <c r="KC79" s="31"/>
      <c r="KD79" s="31"/>
      <c r="KE79" s="31"/>
      <c r="KF79" s="31"/>
      <c r="KG79" s="31"/>
      <c r="KH79" s="31"/>
      <c r="KI79" s="31"/>
      <c r="KJ79" s="31"/>
      <c r="KK79" s="31"/>
      <c r="KL79" s="31"/>
      <c r="KM79" s="31"/>
      <c r="KN79" s="31"/>
      <c r="KO79" s="31"/>
      <c r="KP79" s="31"/>
      <c r="KQ79" s="31"/>
      <c r="KR79" s="31"/>
      <c r="KS79" s="31"/>
      <c r="KT79" s="31"/>
      <c r="KU79" s="31"/>
      <c r="KV79" s="31"/>
      <c r="KW79" s="31"/>
      <c r="KX79" s="31"/>
      <c r="KY79" s="31"/>
      <c r="KZ79" s="31"/>
      <c r="LA79" s="31"/>
      <c r="LB79" s="31"/>
      <c r="LC79" s="31"/>
      <c r="LD79" s="31"/>
      <c r="LE79" s="31"/>
      <c r="LF79" s="31"/>
      <c r="LG79" s="31"/>
      <c r="LH79" s="31"/>
      <c r="LI79" s="31"/>
      <c r="LJ79" s="31"/>
      <c r="LK79" s="31"/>
      <c r="LL79" s="31"/>
      <c r="LM79" s="31"/>
      <c r="LN79" s="31"/>
      <c r="LO79" s="31"/>
      <c r="LP79" s="31"/>
      <c r="LQ79" s="31"/>
      <c r="LR79" s="31"/>
      <c r="LS79" s="31"/>
      <c r="LT79" s="31"/>
      <c r="LU79" s="31"/>
      <c r="LV79" s="31"/>
      <c r="LW79" s="31"/>
      <c r="LX79" s="31"/>
      <c r="LY79" s="31"/>
      <c r="LZ79" s="31"/>
      <c r="MA79" s="31"/>
      <c r="MB79" s="31"/>
      <c r="MC79" s="31"/>
      <c r="MD79" s="31"/>
      <c r="ME79" s="31"/>
      <c r="MF79" s="31"/>
      <c r="MG79" s="31"/>
      <c r="MH79" s="31"/>
      <c r="MI79" s="31"/>
      <c r="MJ79" s="31"/>
      <c r="MK79" s="31"/>
      <c r="ML79" s="31"/>
      <c r="MM79" s="31"/>
      <c r="MN79" s="31"/>
      <c r="MO79" s="31"/>
      <c r="MP79" s="31"/>
      <c r="MQ79" s="31"/>
      <c r="MR79" s="31"/>
      <c r="MS79" s="31"/>
      <c r="MT79" s="31"/>
      <c r="MU79" s="31"/>
      <c r="MV79" s="31"/>
      <c r="MW79" s="31"/>
      <c r="MX79" s="31"/>
      <c r="MY79" s="31"/>
      <c r="MZ79" s="31"/>
      <c r="NA79" s="31"/>
      <c r="NB79" s="31"/>
      <c r="NC79" s="31"/>
      <c r="ND79" s="31"/>
      <c r="NE79" s="31"/>
      <c r="NF79" s="31"/>
      <c r="NG79" s="31"/>
      <c r="NH79" s="31"/>
      <c r="NI79" s="31"/>
      <c r="NJ79" s="31"/>
      <c r="NK79" s="31"/>
      <c r="NL79" s="31"/>
      <c r="NM79" s="31"/>
      <c r="NN79" s="31"/>
      <c r="NO79" s="31"/>
      <c r="NP79" s="31"/>
      <c r="NQ79" s="31"/>
      <c r="NR79" s="31"/>
      <c r="NS79" s="31"/>
      <c r="NT79" s="31"/>
      <c r="NU79" s="31"/>
      <c r="NV79" s="31"/>
      <c r="NW79" s="31"/>
      <c r="NX79" s="31"/>
      <c r="NY79" s="31"/>
      <c r="NZ79" s="31"/>
      <c r="OA79" s="31"/>
      <c r="OB79" s="31"/>
      <c r="OC79" s="31"/>
      <c r="OD79" s="31"/>
      <c r="OE79" s="31"/>
      <c r="OF79" s="31"/>
      <c r="OG79" s="31"/>
      <c r="OH79" s="31"/>
      <c r="OI79" s="31"/>
      <c r="OJ79" s="31"/>
      <c r="OK79" s="31"/>
      <c r="OL79" s="31"/>
      <c r="OM79" s="31"/>
      <c r="ON79" s="31"/>
      <c r="OO79" s="31"/>
      <c r="OP79" s="31"/>
      <c r="OQ79" s="31"/>
      <c r="OR79" s="31"/>
      <c r="OS79" s="31"/>
      <c r="OT79" s="31"/>
      <c r="OU79" s="31"/>
      <c r="OV79" s="31"/>
      <c r="OW79" s="31"/>
      <c r="OX79" s="31"/>
      <c r="OY79" s="31"/>
      <c r="OZ79" s="31"/>
      <c r="PA79" s="31"/>
      <c r="PB79" s="31"/>
      <c r="PC79" s="31"/>
      <c r="PD79" s="31"/>
      <c r="PE79" s="31"/>
      <c r="PF79" s="31"/>
      <c r="PG79" s="31"/>
      <c r="PH79" s="31"/>
      <c r="PI79" s="31"/>
      <c r="PJ79" s="31"/>
      <c r="PK79" s="31"/>
      <c r="PL79" s="31"/>
      <c r="PM79" s="31"/>
      <c r="PN79" s="31"/>
      <c r="PO79" s="31"/>
      <c r="PP79" s="31"/>
      <c r="PQ79" s="31"/>
      <c r="PR79" s="31"/>
      <c r="PS79" s="31"/>
      <c r="PT79" s="31"/>
      <c r="PU79" s="31"/>
      <c r="PV79" s="31"/>
      <c r="PW79" s="31"/>
      <c r="PX79" s="31"/>
      <c r="PY79" s="31"/>
      <c r="PZ79" s="31"/>
      <c r="QA79" s="31"/>
      <c r="QB79" s="31"/>
      <c r="QC79" s="31"/>
    </row>
    <row r="80" spans="1:445" s="42" customFormat="1">
      <c r="A80" s="36" t="s">
        <v>1870</v>
      </c>
      <c r="B80" s="33" t="s">
        <v>27</v>
      </c>
      <c r="C80" s="33"/>
      <c r="D80" s="33" t="s">
        <v>82</v>
      </c>
      <c r="E80" s="33"/>
      <c r="F80" s="33">
        <v>995</v>
      </c>
      <c r="G80" s="33">
        <v>75</v>
      </c>
      <c r="H80" s="33"/>
      <c r="I80" s="33">
        <v>115</v>
      </c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20">
        <f t="shared" si="9"/>
        <v>190</v>
      </c>
      <c r="U80" s="20">
        <f t="shared" si="10"/>
        <v>0</v>
      </c>
      <c r="V80" s="34">
        <f t="shared" si="11"/>
        <v>1</v>
      </c>
      <c r="W80" s="37" t="s">
        <v>27</v>
      </c>
      <c r="X80" s="35">
        <f t="shared" si="12"/>
        <v>805</v>
      </c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  <c r="DW80" s="31"/>
      <c r="DX80" s="31"/>
      <c r="DY80" s="31"/>
      <c r="DZ80" s="31"/>
      <c r="EA80" s="31"/>
      <c r="EB80" s="31"/>
      <c r="EC80" s="31"/>
      <c r="ED80" s="31"/>
      <c r="EE80" s="31"/>
      <c r="EF80" s="31"/>
      <c r="EG80" s="31"/>
      <c r="EH80" s="31"/>
      <c r="EI80" s="31"/>
      <c r="EJ80" s="31"/>
      <c r="EK80" s="31"/>
      <c r="EL80" s="31"/>
      <c r="EM80" s="31"/>
      <c r="EN80" s="31"/>
      <c r="EO80" s="31"/>
      <c r="EP80" s="31"/>
      <c r="EQ80" s="31"/>
      <c r="ER80" s="31"/>
      <c r="ES80" s="31"/>
      <c r="ET80" s="31"/>
      <c r="EU80" s="31"/>
      <c r="EV80" s="31"/>
      <c r="EW80" s="31"/>
      <c r="EX80" s="31"/>
      <c r="EY80" s="31"/>
      <c r="EZ80" s="31"/>
      <c r="FA80" s="31"/>
      <c r="FB80" s="31"/>
      <c r="FC80" s="31"/>
      <c r="FD80" s="31"/>
      <c r="FE80" s="31"/>
      <c r="FF80" s="31"/>
      <c r="FG80" s="31"/>
      <c r="FH80" s="31"/>
      <c r="FI80" s="31"/>
      <c r="FJ80" s="31"/>
      <c r="FK80" s="31"/>
      <c r="FL80" s="31"/>
      <c r="FM80" s="31"/>
      <c r="FN80" s="31"/>
      <c r="FO80" s="31"/>
      <c r="FP80" s="31"/>
      <c r="FQ80" s="31"/>
      <c r="FR80" s="31"/>
      <c r="FS80" s="31"/>
      <c r="FT80" s="31"/>
      <c r="FU80" s="31"/>
      <c r="FV80" s="31"/>
      <c r="FW80" s="31"/>
      <c r="FX80" s="31"/>
      <c r="FY80" s="31"/>
      <c r="FZ80" s="31"/>
      <c r="GA80" s="31"/>
      <c r="GB80" s="31"/>
      <c r="GC80" s="31"/>
      <c r="GD80" s="31"/>
      <c r="GE80" s="31"/>
      <c r="GF80" s="31"/>
      <c r="GG80" s="31"/>
      <c r="GH80" s="31"/>
      <c r="GI80" s="31"/>
      <c r="GJ80" s="31"/>
      <c r="GK80" s="31"/>
      <c r="GL80" s="31"/>
      <c r="GM80" s="31"/>
      <c r="GN80" s="31"/>
      <c r="GO80" s="31"/>
      <c r="GP80" s="31"/>
      <c r="GQ80" s="31"/>
      <c r="GR80" s="31"/>
      <c r="GS80" s="31"/>
      <c r="GT80" s="31"/>
      <c r="GU80" s="31"/>
      <c r="GV80" s="31"/>
      <c r="GW80" s="31"/>
      <c r="GX80" s="31"/>
      <c r="GY80" s="31"/>
      <c r="GZ80" s="31"/>
      <c r="HA80" s="31"/>
      <c r="HB80" s="31"/>
      <c r="HC80" s="31"/>
      <c r="HD80" s="31"/>
      <c r="HE80" s="31"/>
      <c r="HF80" s="31"/>
      <c r="HG80" s="31"/>
      <c r="HH80" s="31"/>
      <c r="HI80" s="31"/>
      <c r="HJ80" s="31"/>
      <c r="HK80" s="31"/>
      <c r="HL80" s="31"/>
      <c r="HM80" s="31"/>
      <c r="HN80" s="31"/>
      <c r="HO80" s="31"/>
      <c r="HP80" s="31"/>
      <c r="HQ80" s="31"/>
      <c r="HR80" s="31"/>
      <c r="HS80" s="31"/>
      <c r="HT80" s="31"/>
      <c r="HU80" s="31"/>
      <c r="HV80" s="31"/>
      <c r="HW80" s="31"/>
      <c r="HX80" s="31"/>
      <c r="HY80" s="31"/>
      <c r="HZ80" s="31"/>
      <c r="IA80" s="31"/>
      <c r="IB80" s="31"/>
      <c r="IC80" s="31"/>
      <c r="ID80" s="31"/>
      <c r="IE80" s="31"/>
      <c r="IF80" s="31"/>
      <c r="IG80" s="31"/>
      <c r="IH80" s="31"/>
      <c r="II80" s="31"/>
      <c r="IJ80" s="31"/>
      <c r="IK80" s="31"/>
      <c r="IL80" s="31"/>
      <c r="IM80" s="31"/>
      <c r="IN80" s="31"/>
      <c r="IO80" s="31"/>
      <c r="IP80" s="31"/>
      <c r="IQ80" s="31"/>
      <c r="IR80" s="31"/>
      <c r="IS80" s="31"/>
      <c r="IT80" s="31"/>
      <c r="IU80" s="31"/>
      <c r="IV80" s="31"/>
      <c r="IW80" s="31"/>
      <c r="IX80" s="31"/>
      <c r="IY80" s="31"/>
      <c r="IZ80" s="31"/>
      <c r="JA80" s="31"/>
      <c r="JB80" s="31"/>
      <c r="JC80" s="31"/>
      <c r="JD80" s="31"/>
      <c r="JE80" s="31"/>
      <c r="JF80" s="31"/>
      <c r="JG80" s="31"/>
      <c r="JH80" s="31"/>
      <c r="JI80" s="31"/>
      <c r="JJ80" s="31"/>
      <c r="JK80" s="31"/>
      <c r="JL80" s="31"/>
      <c r="JM80" s="31"/>
      <c r="JN80" s="31"/>
      <c r="JO80" s="31"/>
      <c r="JP80" s="31"/>
      <c r="JQ80" s="31"/>
      <c r="JR80" s="31"/>
      <c r="JS80" s="31"/>
      <c r="JT80" s="31"/>
      <c r="JU80" s="31"/>
      <c r="JV80" s="31"/>
      <c r="JW80" s="31"/>
      <c r="JX80" s="31"/>
      <c r="JY80" s="31"/>
      <c r="JZ80" s="31"/>
      <c r="KA80" s="31"/>
      <c r="KB80" s="31"/>
      <c r="KC80" s="31"/>
      <c r="KD80" s="31"/>
      <c r="KE80" s="31"/>
      <c r="KF80" s="31"/>
      <c r="KG80" s="31"/>
      <c r="KH80" s="31"/>
      <c r="KI80" s="31"/>
      <c r="KJ80" s="31"/>
      <c r="KK80" s="31"/>
      <c r="KL80" s="31"/>
      <c r="KM80" s="31"/>
      <c r="KN80" s="31"/>
      <c r="KO80" s="31"/>
      <c r="KP80" s="31"/>
      <c r="KQ80" s="31"/>
      <c r="KR80" s="31"/>
      <c r="KS80" s="31"/>
      <c r="KT80" s="31"/>
      <c r="KU80" s="31"/>
      <c r="KV80" s="31"/>
      <c r="KW80" s="31"/>
      <c r="KX80" s="31"/>
      <c r="KY80" s="31"/>
      <c r="KZ80" s="31"/>
      <c r="LA80" s="31"/>
      <c r="LB80" s="31"/>
      <c r="LC80" s="31"/>
      <c r="LD80" s="31"/>
      <c r="LE80" s="31"/>
      <c r="LF80" s="31"/>
      <c r="LG80" s="31"/>
      <c r="LH80" s="31"/>
      <c r="LI80" s="31"/>
      <c r="LJ80" s="31"/>
      <c r="LK80" s="31"/>
      <c r="LL80" s="31"/>
      <c r="LM80" s="31"/>
      <c r="LN80" s="31"/>
      <c r="LO80" s="31"/>
      <c r="LP80" s="31"/>
      <c r="LQ80" s="31"/>
      <c r="LR80" s="31"/>
      <c r="LS80" s="31"/>
      <c r="LT80" s="31"/>
      <c r="LU80" s="31"/>
      <c r="LV80" s="31"/>
      <c r="LW80" s="31"/>
      <c r="LX80" s="31"/>
      <c r="LY80" s="31"/>
      <c r="LZ80" s="31"/>
      <c r="MA80" s="31"/>
      <c r="MB80" s="31"/>
      <c r="MC80" s="31"/>
      <c r="MD80" s="31"/>
      <c r="ME80" s="31"/>
      <c r="MF80" s="31"/>
      <c r="MG80" s="31"/>
      <c r="MH80" s="31"/>
      <c r="MI80" s="31"/>
      <c r="MJ80" s="31"/>
      <c r="MK80" s="31"/>
      <c r="ML80" s="31"/>
      <c r="MM80" s="31"/>
      <c r="MN80" s="31"/>
      <c r="MO80" s="31"/>
      <c r="MP80" s="31"/>
      <c r="MQ80" s="31"/>
      <c r="MR80" s="31"/>
      <c r="MS80" s="31"/>
      <c r="MT80" s="31"/>
      <c r="MU80" s="31"/>
      <c r="MV80" s="31"/>
      <c r="MW80" s="31"/>
      <c r="MX80" s="31"/>
      <c r="MY80" s="31"/>
      <c r="MZ80" s="31"/>
      <c r="NA80" s="31"/>
      <c r="NB80" s="31"/>
      <c r="NC80" s="31"/>
      <c r="ND80" s="31"/>
      <c r="NE80" s="31"/>
      <c r="NF80" s="31"/>
      <c r="NG80" s="31"/>
      <c r="NH80" s="31"/>
      <c r="NI80" s="31"/>
      <c r="NJ80" s="31"/>
      <c r="NK80" s="31"/>
      <c r="NL80" s="31"/>
      <c r="NM80" s="31"/>
      <c r="NN80" s="31"/>
      <c r="NO80" s="31"/>
      <c r="NP80" s="31"/>
      <c r="NQ80" s="31"/>
      <c r="NR80" s="31"/>
      <c r="NS80" s="31"/>
      <c r="NT80" s="31"/>
      <c r="NU80" s="31"/>
      <c r="NV80" s="31"/>
      <c r="NW80" s="31"/>
      <c r="NX80" s="31"/>
      <c r="NY80" s="31"/>
      <c r="NZ80" s="31"/>
      <c r="OA80" s="31"/>
      <c r="OB80" s="31"/>
      <c r="OC80" s="31"/>
      <c r="OD80" s="31"/>
      <c r="OE80" s="31"/>
      <c r="OF80" s="31"/>
      <c r="OG80" s="31"/>
      <c r="OH80" s="31"/>
      <c r="OI80" s="31"/>
      <c r="OJ80" s="31"/>
      <c r="OK80" s="31"/>
      <c r="OL80" s="31"/>
      <c r="OM80" s="31"/>
      <c r="ON80" s="31"/>
      <c r="OO80" s="31"/>
      <c r="OP80" s="31"/>
      <c r="OQ80" s="31"/>
      <c r="OR80" s="31"/>
      <c r="OS80" s="31"/>
      <c r="OT80" s="31"/>
      <c r="OU80" s="31"/>
      <c r="OV80" s="31"/>
      <c r="OW80" s="31"/>
      <c r="OX80" s="31"/>
      <c r="OY80" s="31"/>
      <c r="OZ80" s="31"/>
      <c r="PA80" s="31"/>
      <c r="PB80" s="31"/>
      <c r="PC80" s="31"/>
      <c r="PD80" s="31"/>
      <c r="PE80" s="31"/>
      <c r="PF80" s="31"/>
      <c r="PG80" s="31"/>
      <c r="PH80" s="31"/>
      <c r="PI80" s="31"/>
      <c r="PJ80" s="31"/>
      <c r="PK80" s="31"/>
      <c r="PL80" s="31"/>
      <c r="PM80" s="31"/>
      <c r="PN80" s="31"/>
      <c r="PO80" s="31"/>
      <c r="PP80" s="31"/>
      <c r="PQ80" s="31"/>
      <c r="PR80" s="31"/>
      <c r="PS80" s="31"/>
      <c r="PT80" s="31"/>
      <c r="PU80" s="31"/>
      <c r="PV80" s="31"/>
      <c r="PW80" s="31"/>
      <c r="PX80" s="31"/>
      <c r="PY80" s="31"/>
      <c r="PZ80" s="31"/>
      <c r="QA80" s="31"/>
      <c r="QB80" s="31"/>
      <c r="QC80" s="31"/>
    </row>
    <row r="81" spans="1:445">
      <c r="A81" s="36" t="s">
        <v>163</v>
      </c>
      <c r="B81" s="33" t="s">
        <v>45</v>
      </c>
      <c r="C81" s="33">
        <v>92</v>
      </c>
      <c r="D81" s="33" t="s">
        <v>28</v>
      </c>
      <c r="E81" s="33"/>
      <c r="F81" s="33">
        <v>1165</v>
      </c>
      <c r="G81" s="33">
        <v>65</v>
      </c>
      <c r="H81" s="33"/>
      <c r="I81" s="33">
        <v>120</v>
      </c>
      <c r="J81" s="33">
        <v>140</v>
      </c>
      <c r="K81" s="33">
        <v>140</v>
      </c>
      <c r="L81" s="33">
        <v>140</v>
      </c>
      <c r="M81" s="33">
        <v>140</v>
      </c>
      <c r="N81" s="33">
        <v>140</v>
      </c>
      <c r="O81" s="33">
        <v>140</v>
      </c>
      <c r="P81" s="33">
        <v>140</v>
      </c>
      <c r="Q81" s="33"/>
      <c r="R81" s="33"/>
      <c r="S81" s="33"/>
      <c r="T81" s="20">
        <f t="shared" si="9"/>
        <v>1165</v>
      </c>
      <c r="U81" s="20">
        <f t="shared" si="10"/>
        <v>0</v>
      </c>
      <c r="V81" s="34">
        <f t="shared" si="11"/>
        <v>1</v>
      </c>
      <c r="W81" s="37"/>
      <c r="X81" s="35" t="str">
        <f t="shared" si="12"/>
        <v/>
      </c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  <c r="DW81" s="31"/>
      <c r="DX81" s="31"/>
      <c r="DY81" s="31"/>
      <c r="DZ81" s="31"/>
      <c r="EA81" s="31"/>
      <c r="EB81" s="31"/>
      <c r="EC81" s="31"/>
      <c r="ED81" s="31"/>
      <c r="EE81" s="31"/>
      <c r="EF81" s="31"/>
      <c r="EG81" s="31"/>
      <c r="EH81" s="31"/>
      <c r="EI81" s="31"/>
      <c r="EJ81" s="31"/>
      <c r="EK81" s="31"/>
      <c r="EL81" s="31"/>
      <c r="EM81" s="31"/>
      <c r="EN81" s="31"/>
      <c r="EO81" s="31"/>
      <c r="EP81" s="31"/>
      <c r="EQ81" s="31"/>
      <c r="ER81" s="31"/>
      <c r="ES81" s="31"/>
      <c r="ET81" s="31"/>
      <c r="EU81" s="31"/>
      <c r="EV81" s="31"/>
      <c r="EW81" s="31"/>
      <c r="EX81" s="31"/>
      <c r="EY81" s="31"/>
      <c r="EZ81" s="31"/>
      <c r="FA81" s="31"/>
      <c r="FB81" s="31"/>
      <c r="FC81" s="31"/>
      <c r="FD81" s="31"/>
      <c r="FE81" s="31"/>
      <c r="FF81" s="31"/>
      <c r="FG81" s="31"/>
      <c r="FH81" s="31"/>
      <c r="FI81" s="31"/>
      <c r="FJ81" s="31"/>
      <c r="FK81" s="31"/>
      <c r="FL81" s="31"/>
      <c r="FM81" s="31"/>
      <c r="FN81" s="31"/>
      <c r="FO81" s="31"/>
      <c r="FP81" s="31"/>
      <c r="FQ81" s="31"/>
      <c r="FR81" s="31"/>
      <c r="FS81" s="31"/>
      <c r="FT81" s="31"/>
      <c r="FU81" s="31"/>
      <c r="FV81" s="31"/>
      <c r="FW81" s="31"/>
      <c r="FX81" s="31"/>
      <c r="FY81" s="31"/>
      <c r="FZ81" s="31"/>
      <c r="GA81" s="31"/>
      <c r="GB81" s="31"/>
      <c r="GC81" s="31"/>
      <c r="GD81" s="31"/>
      <c r="GE81" s="31"/>
      <c r="GF81" s="31"/>
      <c r="GG81" s="31"/>
      <c r="GH81" s="31"/>
      <c r="GI81" s="31"/>
      <c r="GJ81" s="31"/>
      <c r="GK81" s="31"/>
      <c r="GL81" s="31"/>
      <c r="GM81" s="31"/>
      <c r="GN81" s="31"/>
      <c r="GO81" s="31"/>
      <c r="GP81" s="31"/>
      <c r="GQ81" s="31"/>
      <c r="GR81" s="31"/>
      <c r="GS81" s="31"/>
      <c r="GT81" s="31"/>
      <c r="GU81" s="31"/>
      <c r="GV81" s="31"/>
      <c r="GW81" s="31"/>
      <c r="GX81" s="31"/>
      <c r="GY81" s="31"/>
      <c r="GZ81" s="31"/>
      <c r="HA81" s="31"/>
      <c r="HB81" s="31"/>
      <c r="HC81" s="31"/>
      <c r="HD81" s="31"/>
      <c r="HE81" s="31"/>
      <c r="HF81" s="31"/>
      <c r="HG81" s="31"/>
      <c r="HH81" s="31"/>
      <c r="HI81" s="31"/>
      <c r="HJ81" s="31"/>
      <c r="HK81" s="31"/>
      <c r="HL81" s="31"/>
      <c r="HM81" s="31"/>
      <c r="HN81" s="31"/>
      <c r="HO81" s="31"/>
      <c r="HP81" s="31"/>
      <c r="HQ81" s="31"/>
      <c r="HR81" s="31"/>
      <c r="HS81" s="31"/>
      <c r="HT81" s="31"/>
      <c r="HU81" s="31"/>
      <c r="HV81" s="31"/>
      <c r="HW81" s="31"/>
      <c r="HX81" s="31"/>
      <c r="HY81" s="31"/>
      <c r="HZ81" s="31"/>
      <c r="IA81" s="31"/>
      <c r="IB81" s="31"/>
      <c r="IC81" s="31"/>
      <c r="ID81" s="31"/>
      <c r="IE81" s="31"/>
      <c r="IF81" s="31"/>
      <c r="IG81" s="31"/>
      <c r="IH81" s="31"/>
      <c r="II81" s="31"/>
      <c r="IJ81" s="31"/>
      <c r="IK81" s="31"/>
      <c r="IL81" s="31"/>
      <c r="IM81" s="31"/>
      <c r="IN81" s="31"/>
      <c r="IO81" s="31"/>
      <c r="IP81" s="31"/>
      <c r="IQ81" s="31"/>
      <c r="IR81" s="31"/>
      <c r="IS81" s="31"/>
      <c r="IT81" s="31"/>
      <c r="IU81" s="31"/>
      <c r="IV81" s="31"/>
      <c r="IW81" s="31"/>
      <c r="IX81" s="31"/>
      <c r="IY81" s="31"/>
      <c r="IZ81" s="31"/>
      <c r="JA81" s="31"/>
      <c r="JB81" s="31"/>
      <c r="JC81" s="31"/>
      <c r="JD81" s="31"/>
      <c r="JE81" s="31"/>
      <c r="JF81" s="31"/>
      <c r="JG81" s="31"/>
      <c r="JH81" s="31"/>
      <c r="JI81" s="31"/>
      <c r="JJ81" s="31"/>
      <c r="JK81" s="31"/>
      <c r="JL81" s="31"/>
      <c r="JM81" s="31"/>
      <c r="JN81" s="31"/>
      <c r="JO81" s="31"/>
      <c r="JP81" s="31"/>
      <c r="JQ81" s="31"/>
      <c r="JR81" s="31"/>
      <c r="JS81" s="31"/>
      <c r="JT81" s="31"/>
      <c r="JU81" s="31"/>
      <c r="JV81" s="31"/>
      <c r="JW81" s="31"/>
      <c r="JX81" s="31"/>
      <c r="JY81" s="31"/>
      <c r="JZ81" s="31"/>
      <c r="KA81" s="31"/>
      <c r="KB81" s="31"/>
      <c r="KC81" s="31"/>
      <c r="KD81" s="31"/>
      <c r="KE81" s="31"/>
      <c r="KF81" s="31"/>
      <c r="KG81" s="31"/>
      <c r="KH81" s="31"/>
      <c r="KI81" s="31"/>
      <c r="KJ81" s="31"/>
      <c r="KK81" s="31"/>
      <c r="KL81" s="31"/>
      <c r="KM81" s="31"/>
      <c r="KN81" s="31"/>
      <c r="KO81" s="31"/>
      <c r="KP81" s="31"/>
      <c r="KQ81" s="31"/>
      <c r="KR81" s="31"/>
      <c r="KS81" s="31"/>
      <c r="KT81" s="31"/>
      <c r="KU81" s="31"/>
      <c r="KV81" s="31"/>
      <c r="KW81" s="31"/>
      <c r="KX81" s="31"/>
      <c r="KY81" s="31"/>
      <c r="KZ81" s="31"/>
      <c r="LA81" s="31"/>
      <c r="LB81" s="31"/>
      <c r="LC81" s="31"/>
      <c r="LD81" s="31"/>
      <c r="LE81" s="31"/>
      <c r="LF81" s="31"/>
      <c r="LG81" s="31"/>
      <c r="LH81" s="31"/>
      <c r="LI81" s="31"/>
      <c r="LJ81" s="31"/>
      <c r="LK81" s="31"/>
      <c r="LL81" s="31"/>
      <c r="LM81" s="31"/>
      <c r="LN81" s="31"/>
      <c r="LO81" s="31"/>
      <c r="LP81" s="31"/>
      <c r="LQ81" s="31"/>
      <c r="LR81" s="31"/>
      <c r="LS81" s="31"/>
      <c r="LT81" s="31"/>
      <c r="LU81" s="31"/>
      <c r="LV81" s="31"/>
      <c r="LW81" s="31"/>
      <c r="LX81" s="31"/>
      <c r="LY81" s="31"/>
      <c r="LZ81" s="31"/>
      <c r="MA81" s="31"/>
      <c r="MB81" s="31"/>
      <c r="MC81" s="31"/>
      <c r="MD81" s="31"/>
      <c r="ME81" s="31"/>
      <c r="MF81" s="31"/>
      <c r="MG81" s="31"/>
      <c r="MH81" s="31"/>
      <c r="MI81" s="31"/>
      <c r="MJ81" s="31"/>
      <c r="MK81" s="31"/>
      <c r="ML81" s="31"/>
      <c r="MM81" s="31"/>
      <c r="MN81" s="31"/>
      <c r="MO81" s="31"/>
      <c r="MP81" s="31"/>
      <c r="MQ81" s="31"/>
      <c r="MR81" s="31"/>
      <c r="MS81" s="31"/>
      <c r="MT81" s="31"/>
      <c r="MU81" s="31"/>
      <c r="MV81" s="31"/>
      <c r="MW81" s="31"/>
      <c r="MX81" s="31"/>
      <c r="MY81" s="31"/>
      <c r="MZ81" s="31"/>
      <c r="NA81" s="31"/>
      <c r="NB81" s="31"/>
      <c r="NC81" s="31"/>
      <c r="ND81" s="31"/>
      <c r="NE81" s="31"/>
      <c r="NF81" s="31"/>
      <c r="NG81" s="31"/>
      <c r="NH81" s="31"/>
      <c r="NI81" s="31"/>
      <c r="NJ81" s="31"/>
      <c r="NK81" s="31"/>
      <c r="NL81" s="31"/>
      <c r="NM81" s="31"/>
      <c r="NN81" s="31"/>
      <c r="NO81" s="31"/>
      <c r="NP81" s="31"/>
      <c r="NQ81" s="31"/>
      <c r="NR81" s="31"/>
      <c r="NS81" s="31"/>
      <c r="NT81" s="31"/>
      <c r="NU81" s="31"/>
      <c r="NV81" s="31"/>
      <c r="NW81" s="31"/>
      <c r="NX81" s="31"/>
      <c r="NY81" s="31"/>
      <c r="NZ81" s="31"/>
      <c r="OA81" s="31"/>
      <c r="OB81" s="31"/>
      <c r="OC81" s="31"/>
      <c r="OD81" s="31"/>
      <c r="OE81" s="31"/>
      <c r="OF81" s="31"/>
      <c r="OG81" s="31"/>
      <c r="OH81" s="31"/>
      <c r="OI81" s="31"/>
      <c r="OJ81" s="31"/>
      <c r="OK81" s="31"/>
      <c r="OL81" s="31"/>
      <c r="OM81" s="31"/>
      <c r="ON81" s="31"/>
      <c r="OO81" s="31"/>
      <c r="OP81" s="31"/>
      <c r="OQ81" s="31"/>
      <c r="OR81" s="31"/>
      <c r="OS81" s="31"/>
      <c r="OT81" s="31"/>
      <c r="OU81" s="31"/>
      <c r="OV81" s="31"/>
      <c r="OW81" s="31"/>
      <c r="OX81" s="31"/>
      <c r="OY81" s="31"/>
      <c r="OZ81" s="31"/>
      <c r="PA81" s="31"/>
      <c r="PB81" s="31"/>
      <c r="PC81" s="31"/>
      <c r="PD81" s="31"/>
      <c r="PE81" s="31"/>
      <c r="PF81" s="31"/>
      <c r="PG81" s="31"/>
      <c r="PH81" s="31"/>
      <c r="PI81" s="31"/>
      <c r="PJ81" s="31"/>
      <c r="PK81" s="31"/>
      <c r="PL81" s="31"/>
      <c r="PM81" s="31"/>
      <c r="PN81" s="31"/>
      <c r="PO81" s="31"/>
      <c r="PP81" s="31"/>
      <c r="PQ81" s="31"/>
      <c r="PR81" s="31"/>
      <c r="PS81" s="31"/>
      <c r="PT81" s="31"/>
      <c r="PU81" s="31"/>
      <c r="PV81" s="31"/>
      <c r="PW81" s="31"/>
      <c r="PX81" s="31"/>
      <c r="PY81" s="31"/>
      <c r="PZ81" s="31"/>
      <c r="QA81" s="31"/>
      <c r="QB81" s="31"/>
      <c r="QC81" s="31"/>
    </row>
    <row r="82" spans="1:445">
      <c r="A82" s="36" t="s">
        <v>163</v>
      </c>
      <c r="B82" s="33" t="s">
        <v>45</v>
      </c>
      <c r="C82" s="33"/>
      <c r="D82" s="33" t="s">
        <v>154</v>
      </c>
      <c r="E82" s="33"/>
      <c r="F82" s="33">
        <v>650</v>
      </c>
      <c r="G82" s="33">
        <v>50</v>
      </c>
      <c r="H82" s="33"/>
      <c r="I82" s="33">
        <v>75</v>
      </c>
      <c r="J82" s="33">
        <v>75</v>
      </c>
      <c r="K82" s="33">
        <v>75</v>
      </c>
      <c r="L82" s="33">
        <v>75</v>
      </c>
      <c r="M82" s="33">
        <v>75</v>
      </c>
      <c r="N82" s="33">
        <v>75</v>
      </c>
      <c r="O82" s="33">
        <v>75</v>
      </c>
      <c r="P82" s="33">
        <v>75</v>
      </c>
      <c r="Q82" s="33"/>
      <c r="R82" s="33"/>
      <c r="S82" s="33"/>
      <c r="T82" s="20">
        <f t="shared" si="9"/>
        <v>650</v>
      </c>
      <c r="U82" s="20">
        <f t="shared" si="10"/>
        <v>0</v>
      </c>
      <c r="V82" s="34">
        <f t="shared" si="11"/>
        <v>1</v>
      </c>
      <c r="W82" s="37"/>
      <c r="X82" s="35" t="str">
        <f t="shared" si="12"/>
        <v/>
      </c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  <c r="DC82" s="31"/>
      <c r="DD82" s="31"/>
      <c r="DE82" s="31"/>
      <c r="DF82" s="31"/>
      <c r="DG82" s="31"/>
      <c r="DH82" s="31"/>
      <c r="DI82" s="31"/>
      <c r="DJ82" s="31"/>
      <c r="DK82" s="31"/>
      <c r="DL82" s="31"/>
      <c r="DM82" s="31"/>
      <c r="DN82" s="31"/>
      <c r="DO82" s="31"/>
      <c r="DP82" s="31"/>
      <c r="DQ82" s="31"/>
      <c r="DR82" s="31"/>
      <c r="DS82" s="31"/>
      <c r="DT82" s="31"/>
      <c r="DU82" s="31"/>
      <c r="DV82" s="31"/>
      <c r="DW82" s="31"/>
      <c r="DX82" s="31"/>
      <c r="DY82" s="31"/>
      <c r="DZ82" s="31"/>
      <c r="EA82" s="31"/>
      <c r="EB82" s="31"/>
      <c r="EC82" s="31"/>
      <c r="ED82" s="31"/>
      <c r="EE82" s="31"/>
      <c r="EF82" s="31"/>
      <c r="EG82" s="31"/>
      <c r="EH82" s="31"/>
      <c r="EI82" s="31"/>
      <c r="EJ82" s="31"/>
      <c r="EK82" s="31"/>
      <c r="EL82" s="31"/>
      <c r="EM82" s="31"/>
      <c r="EN82" s="31"/>
      <c r="EO82" s="31"/>
      <c r="EP82" s="31"/>
      <c r="EQ82" s="31"/>
      <c r="ER82" s="31"/>
      <c r="ES82" s="31"/>
      <c r="ET82" s="31"/>
      <c r="EU82" s="31"/>
      <c r="EV82" s="31"/>
      <c r="EW82" s="31"/>
      <c r="EX82" s="31"/>
      <c r="EY82" s="31"/>
      <c r="EZ82" s="31"/>
      <c r="FA82" s="31"/>
      <c r="FB82" s="31"/>
      <c r="FC82" s="31"/>
      <c r="FD82" s="31"/>
      <c r="FE82" s="31"/>
      <c r="FF82" s="31"/>
      <c r="FG82" s="31"/>
      <c r="FH82" s="31"/>
      <c r="FI82" s="31"/>
      <c r="FJ82" s="31"/>
      <c r="FK82" s="31"/>
      <c r="FL82" s="31"/>
      <c r="FM82" s="31"/>
      <c r="FN82" s="31"/>
      <c r="FO82" s="31"/>
      <c r="FP82" s="31"/>
      <c r="FQ82" s="31"/>
      <c r="FR82" s="31"/>
      <c r="FS82" s="31"/>
      <c r="FT82" s="31"/>
      <c r="FU82" s="31"/>
      <c r="FV82" s="31"/>
      <c r="FW82" s="31"/>
      <c r="FX82" s="31"/>
      <c r="FY82" s="31"/>
      <c r="FZ82" s="31"/>
      <c r="GA82" s="31"/>
      <c r="GB82" s="31"/>
      <c r="GC82" s="31"/>
      <c r="GD82" s="31"/>
      <c r="GE82" s="31"/>
      <c r="GF82" s="31"/>
      <c r="GG82" s="31"/>
      <c r="GH82" s="31"/>
      <c r="GI82" s="31"/>
      <c r="GJ82" s="31"/>
      <c r="GK82" s="31"/>
      <c r="GL82" s="31"/>
      <c r="GM82" s="31"/>
      <c r="GN82" s="31"/>
      <c r="GO82" s="31"/>
      <c r="GP82" s="31"/>
      <c r="GQ82" s="31"/>
      <c r="GR82" s="31"/>
      <c r="GS82" s="31"/>
      <c r="GT82" s="31"/>
      <c r="GU82" s="31"/>
      <c r="GV82" s="31"/>
      <c r="GW82" s="31"/>
      <c r="GX82" s="31"/>
      <c r="GY82" s="31"/>
      <c r="GZ82" s="31"/>
      <c r="HA82" s="31"/>
      <c r="HB82" s="31"/>
      <c r="HC82" s="31"/>
      <c r="HD82" s="31"/>
      <c r="HE82" s="31"/>
      <c r="HF82" s="31"/>
      <c r="HG82" s="31"/>
      <c r="HH82" s="31"/>
      <c r="HI82" s="31"/>
      <c r="HJ82" s="31"/>
      <c r="HK82" s="31"/>
      <c r="HL82" s="31"/>
      <c r="HM82" s="31"/>
      <c r="HN82" s="31"/>
      <c r="HO82" s="31"/>
      <c r="HP82" s="31"/>
      <c r="HQ82" s="31"/>
      <c r="HR82" s="31"/>
      <c r="HS82" s="31"/>
      <c r="HT82" s="31"/>
      <c r="HU82" s="31"/>
      <c r="HV82" s="31"/>
      <c r="HW82" s="31"/>
      <c r="HX82" s="31"/>
      <c r="HY82" s="31"/>
      <c r="HZ82" s="31"/>
      <c r="IA82" s="31"/>
      <c r="IB82" s="31"/>
      <c r="IC82" s="31"/>
      <c r="ID82" s="31"/>
      <c r="IE82" s="31"/>
      <c r="IF82" s="31"/>
      <c r="IG82" s="31"/>
      <c r="IH82" s="31"/>
      <c r="II82" s="31"/>
      <c r="IJ82" s="31"/>
      <c r="IK82" s="31"/>
      <c r="IL82" s="31"/>
      <c r="IM82" s="31"/>
      <c r="IN82" s="31"/>
      <c r="IO82" s="31"/>
      <c r="IP82" s="31"/>
      <c r="IQ82" s="31"/>
      <c r="IR82" s="31"/>
      <c r="IS82" s="31"/>
      <c r="IT82" s="31"/>
      <c r="IU82" s="31"/>
      <c r="IV82" s="31"/>
      <c r="IW82" s="31"/>
      <c r="IX82" s="31"/>
      <c r="IY82" s="31"/>
      <c r="IZ82" s="31"/>
      <c r="JA82" s="31"/>
      <c r="JB82" s="31"/>
      <c r="JC82" s="31"/>
      <c r="JD82" s="31"/>
      <c r="JE82" s="31"/>
      <c r="JF82" s="31"/>
      <c r="JG82" s="31"/>
      <c r="JH82" s="31"/>
      <c r="JI82" s="31"/>
      <c r="JJ82" s="31"/>
      <c r="JK82" s="31"/>
      <c r="JL82" s="31"/>
      <c r="JM82" s="31"/>
      <c r="JN82" s="31"/>
      <c r="JO82" s="31"/>
      <c r="JP82" s="31"/>
      <c r="JQ82" s="31"/>
      <c r="JR82" s="31"/>
      <c r="JS82" s="31"/>
      <c r="JT82" s="31"/>
      <c r="JU82" s="31"/>
      <c r="JV82" s="31"/>
      <c r="JW82" s="31"/>
      <c r="JX82" s="31"/>
      <c r="JY82" s="31"/>
      <c r="JZ82" s="31"/>
      <c r="KA82" s="31"/>
      <c r="KB82" s="31"/>
      <c r="KC82" s="31"/>
      <c r="KD82" s="31"/>
      <c r="KE82" s="31"/>
      <c r="KF82" s="31"/>
      <c r="KG82" s="31"/>
      <c r="KH82" s="31"/>
      <c r="KI82" s="31"/>
      <c r="KJ82" s="31"/>
      <c r="KK82" s="31"/>
      <c r="KL82" s="31"/>
      <c r="KM82" s="31"/>
      <c r="KN82" s="31"/>
      <c r="KO82" s="31"/>
      <c r="KP82" s="31"/>
      <c r="KQ82" s="31"/>
      <c r="KR82" s="31"/>
      <c r="KS82" s="31"/>
      <c r="KT82" s="31"/>
      <c r="KU82" s="31"/>
      <c r="KV82" s="31"/>
      <c r="KW82" s="31"/>
      <c r="KX82" s="31"/>
      <c r="KY82" s="31"/>
      <c r="KZ82" s="31"/>
      <c r="LA82" s="31"/>
      <c r="LB82" s="31"/>
      <c r="LC82" s="31"/>
      <c r="LD82" s="31"/>
      <c r="LE82" s="31"/>
      <c r="LF82" s="31"/>
      <c r="LG82" s="31"/>
      <c r="LH82" s="31"/>
      <c r="LI82" s="31"/>
      <c r="LJ82" s="31"/>
      <c r="LK82" s="31"/>
      <c r="LL82" s="31"/>
      <c r="LM82" s="31"/>
      <c r="LN82" s="31"/>
      <c r="LO82" s="31"/>
      <c r="LP82" s="31"/>
      <c r="LQ82" s="31"/>
      <c r="LR82" s="31"/>
      <c r="LS82" s="31"/>
      <c r="LT82" s="31"/>
      <c r="LU82" s="31"/>
      <c r="LV82" s="31"/>
      <c r="LW82" s="31"/>
      <c r="LX82" s="31"/>
      <c r="LY82" s="31"/>
      <c r="LZ82" s="31"/>
      <c r="MA82" s="31"/>
      <c r="MB82" s="31"/>
      <c r="MC82" s="31"/>
      <c r="MD82" s="31"/>
      <c r="ME82" s="31"/>
      <c r="MF82" s="31"/>
      <c r="MG82" s="31"/>
      <c r="MH82" s="31"/>
      <c r="MI82" s="31"/>
      <c r="MJ82" s="31"/>
      <c r="MK82" s="31"/>
      <c r="ML82" s="31"/>
      <c r="MM82" s="31"/>
      <c r="MN82" s="31"/>
      <c r="MO82" s="31"/>
      <c r="MP82" s="31"/>
      <c r="MQ82" s="31"/>
      <c r="MR82" s="31"/>
      <c r="MS82" s="31"/>
      <c r="MT82" s="31"/>
      <c r="MU82" s="31"/>
      <c r="MV82" s="31"/>
      <c r="MW82" s="31"/>
      <c r="MX82" s="31"/>
      <c r="MY82" s="31"/>
      <c r="MZ82" s="31"/>
      <c r="NA82" s="31"/>
      <c r="NB82" s="31"/>
      <c r="NC82" s="31"/>
      <c r="ND82" s="31"/>
      <c r="NE82" s="31"/>
      <c r="NF82" s="31"/>
      <c r="NG82" s="31"/>
      <c r="NH82" s="31"/>
      <c r="NI82" s="31"/>
      <c r="NJ82" s="31"/>
      <c r="NK82" s="31"/>
      <c r="NL82" s="31"/>
      <c r="NM82" s="31"/>
      <c r="NN82" s="31"/>
      <c r="NO82" s="31"/>
      <c r="NP82" s="31"/>
      <c r="NQ82" s="31"/>
      <c r="NR82" s="31"/>
      <c r="NS82" s="31"/>
      <c r="NT82" s="31"/>
      <c r="NU82" s="31"/>
      <c r="NV82" s="31"/>
      <c r="NW82" s="31"/>
      <c r="NX82" s="31"/>
      <c r="NY82" s="31"/>
      <c r="NZ82" s="31"/>
      <c r="OA82" s="31"/>
      <c r="OB82" s="31"/>
      <c r="OC82" s="31"/>
      <c r="OD82" s="31"/>
      <c r="OE82" s="31"/>
      <c r="OF82" s="31"/>
      <c r="OG82" s="31"/>
      <c r="OH82" s="31"/>
      <c r="OI82" s="31"/>
      <c r="OJ82" s="31"/>
      <c r="OK82" s="31"/>
      <c r="OL82" s="31"/>
      <c r="OM82" s="31"/>
      <c r="ON82" s="31"/>
      <c r="OO82" s="31"/>
      <c r="OP82" s="31"/>
      <c r="OQ82" s="31"/>
      <c r="OR82" s="31"/>
      <c r="OS82" s="31"/>
      <c r="OT82" s="31"/>
      <c r="OU82" s="31"/>
      <c r="OV82" s="31"/>
      <c r="OW82" s="31"/>
      <c r="OX82" s="31"/>
      <c r="OY82" s="31"/>
      <c r="OZ82" s="31"/>
      <c r="PA82" s="31"/>
      <c r="PB82" s="31"/>
      <c r="PC82" s="31"/>
      <c r="PD82" s="31"/>
      <c r="PE82" s="31"/>
      <c r="PF82" s="31"/>
      <c r="PG82" s="31"/>
      <c r="PH82" s="31"/>
      <c r="PI82" s="31"/>
      <c r="PJ82" s="31"/>
      <c r="PK82" s="31"/>
      <c r="PL82" s="31"/>
      <c r="PM82" s="31"/>
      <c r="PN82" s="31"/>
      <c r="PO82" s="31"/>
      <c r="PP82" s="31"/>
      <c r="PQ82" s="31"/>
      <c r="PR82" s="31"/>
      <c r="PS82" s="31"/>
      <c r="PT82" s="31"/>
      <c r="PU82" s="31"/>
      <c r="PV82" s="31"/>
      <c r="PW82" s="31"/>
      <c r="PX82" s="31"/>
      <c r="PY82" s="31"/>
      <c r="PZ82" s="31"/>
      <c r="QA82" s="31"/>
      <c r="QB82" s="31"/>
      <c r="QC82" s="31"/>
    </row>
    <row r="83" spans="1:445">
      <c r="A83" s="36" t="s">
        <v>164</v>
      </c>
      <c r="B83" s="33" t="s">
        <v>45</v>
      </c>
      <c r="C83" s="33">
        <v>85</v>
      </c>
      <c r="D83" s="33" t="s">
        <v>40</v>
      </c>
      <c r="E83" s="33"/>
      <c r="F83" s="33">
        <v>705</v>
      </c>
      <c r="G83" s="33">
        <v>65</v>
      </c>
      <c r="H83" s="33"/>
      <c r="I83" s="33">
        <v>80</v>
      </c>
      <c r="J83" s="33">
        <v>80</v>
      </c>
      <c r="K83" s="33">
        <v>80</v>
      </c>
      <c r="L83" s="33">
        <v>80</v>
      </c>
      <c r="M83" s="33">
        <v>80</v>
      </c>
      <c r="N83" s="33">
        <v>80</v>
      </c>
      <c r="O83" s="33">
        <v>80</v>
      </c>
      <c r="P83" s="33">
        <v>80</v>
      </c>
      <c r="Q83" s="33"/>
      <c r="R83" s="33"/>
      <c r="S83" s="33"/>
      <c r="T83" s="20">
        <f t="shared" si="9"/>
        <v>705</v>
      </c>
      <c r="U83" s="20">
        <f t="shared" si="10"/>
        <v>0</v>
      </c>
      <c r="V83" s="34">
        <f t="shared" si="11"/>
        <v>1</v>
      </c>
      <c r="W83" s="37"/>
      <c r="X83" s="35" t="str">
        <f t="shared" si="12"/>
        <v/>
      </c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  <c r="DW83" s="31"/>
      <c r="DX83" s="31"/>
      <c r="DY83" s="31"/>
      <c r="DZ83" s="31"/>
      <c r="EA83" s="31"/>
      <c r="EB83" s="31"/>
      <c r="EC83" s="31"/>
      <c r="ED83" s="31"/>
      <c r="EE83" s="31"/>
      <c r="EF83" s="31"/>
      <c r="EG83" s="31"/>
      <c r="EH83" s="31"/>
      <c r="EI83" s="31"/>
      <c r="EJ83" s="31"/>
      <c r="EK83" s="31"/>
      <c r="EL83" s="31"/>
      <c r="EM83" s="31"/>
      <c r="EN83" s="31"/>
      <c r="EO83" s="31"/>
      <c r="EP83" s="31"/>
      <c r="EQ83" s="31"/>
      <c r="ER83" s="31"/>
      <c r="ES83" s="31"/>
      <c r="ET83" s="31"/>
      <c r="EU83" s="31"/>
      <c r="EV83" s="31"/>
      <c r="EW83" s="31"/>
      <c r="EX83" s="31"/>
      <c r="EY83" s="31"/>
      <c r="EZ83" s="31"/>
      <c r="FA83" s="31"/>
      <c r="FB83" s="31"/>
      <c r="FC83" s="31"/>
      <c r="FD83" s="31"/>
      <c r="FE83" s="31"/>
      <c r="FF83" s="31"/>
      <c r="FG83" s="31"/>
      <c r="FH83" s="31"/>
      <c r="FI83" s="31"/>
      <c r="FJ83" s="31"/>
      <c r="FK83" s="31"/>
      <c r="FL83" s="31"/>
      <c r="FM83" s="31"/>
      <c r="FN83" s="31"/>
      <c r="FO83" s="31"/>
      <c r="FP83" s="31"/>
      <c r="FQ83" s="31"/>
      <c r="FR83" s="31"/>
      <c r="FS83" s="31"/>
      <c r="FT83" s="31"/>
      <c r="FU83" s="31"/>
      <c r="FV83" s="31"/>
      <c r="FW83" s="31"/>
      <c r="FX83" s="31"/>
      <c r="FY83" s="31"/>
      <c r="FZ83" s="31"/>
      <c r="GA83" s="31"/>
      <c r="GB83" s="31"/>
      <c r="GC83" s="31"/>
      <c r="GD83" s="31"/>
      <c r="GE83" s="31"/>
      <c r="GF83" s="31"/>
      <c r="GG83" s="31"/>
      <c r="GH83" s="31"/>
      <c r="GI83" s="31"/>
      <c r="GJ83" s="31"/>
      <c r="GK83" s="31"/>
      <c r="GL83" s="31"/>
      <c r="GM83" s="31"/>
      <c r="GN83" s="31"/>
      <c r="GO83" s="31"/>
      <c r="GP83" s="31"/>
      <c r="GQ83" s="31"/>
      <c r="GR83" s="31"/>
      <c r="GS83" s="31"/>
      <c r="GT83" s="31"/>
      <c r="GU83" s="31"/>
      <c r="GV83" s="31"/>
      <c r="GW83" s="31"/>
      <c r="GX83" s="31"/>
      <c r="GY83" s="31"/>
      <c r="GZ83" s="31"/>
      <c r="HA83" s="31"/>
      <c r="HB83" s="31"/>
      <c r="HC83" s="31"/>
      <c r="HD83" s="31"/>
      <c r="HE83" s="31"/>
      <c r="HF83" s="31"/>
      <c r="HG83" s="31"/>
      <c r="HH83" s="31"/>
      <c r="HI83" s="31"/>
      <c r="HJ83" s="31"/>
      <c r="HK83" s="31"/>
      <c r="HL83" s="31"/>
      <c r="HM83" s="31"/>
      <c r="HN83" s="31"/>
      <c r="HO83" s="31"/>
      <c r="HP83" s="31"/>
      <c r="HQ83" s="31"/>
      <c r="HR83" s="31"/>
      <c r="HS83" s="31"/>
      <c r="HT83" s="31"/>
      <c r="HU83" s="31"/>
      <c r="HV83" s="31"/>
      <c r="HW83" s="31"/>
      <c r="HX83" s="31"/>
      <c r="HY83" s="31"/>
      <c r="HZ83" s="31"/>
      <c r="IA83" s="31"/>
      <c r="IB83" s="31"/>
      <c r="IC83" s="31"/>
      <c r="ID83" s="31"/>
      <c r="IE83" s="31"/>
      <c r="IF83" s="31"/>
      <c r="IG83" s="31"/>
      <c r="IH83" s="31"/>
      <c r="II83" s="31"/>
      <c r="IJ83" s="31"/>
      <c r="IK83" s="31"/>
      <c r="IL83" s="31"/>
      <c r="IM83" s="31"/>
      <c r="IN83" s="31"/>
      <c r="IO83" s="31"/>
      <c r="IP83" s="31"/>
      <c r="IQ83" s="31"/>
      <c r="IR83" s="31"/>
      <c r="IS83" s="31"/>
      <c r="IT83" s="31"/>
      <c r="IU83" s="31"/>
      <c r="IV83" s="31"/>
      <c r="IW83" s="31"/>
      <c r="IX83" s="31"/>
      <c r="IY83" s="31"/>
      <c r="IZ83" s="31"/>
      <c r="JA83" s="31"/>
      <c r="JB83" s="31"/>
      <c r="JC83" s="31"/>
      <c r="JD83" s="31"/>
      <c r="JE83" s="31"/>
      <c r="JF83" s="31"/>
      <c r="JG83" s="31"/>
      <c r="JH83" s="31"/>
      <c r="JI83" s="31"/>
      <c r="JJ83" s="31"/>
      <c r="JK83" s="31"/>
      <c r="JL83" s="31"/>
      <c r="JM83" s="31"/>
      <c r="JN83" s="31"/>
      <c r="JO83" s="31"/>
      <c r="JP83" s="31"/>
      <c r="JQ83" s="31"/>
      <c r="JR83" s="31"/>
      <c r="JS83" s="31"/>
      <c r="JT83" s="31"/>
      <c r="JU83" s="31"/>
      <c r="JV83" s="31"/>
      <c r="JW83" s="31"/>
      <c r="JX83" s="31"/>
      <c r="JY83" s="31"/>
      <c r="JZ83" s="31"/>
      <c r="KA83" s="31"/>
      <c r="KB83" s="31"/>
      <c r="KC83" s="31"/>
      <c r="KD83" s="31"/>
      <c r="KE83" s="31"/>
      <c r="KF83" s="31"/>
      <c r="KG83" s="31"/>
      <c r="KH83" s="31"/>
      <c r="KI83" s="31"/>
      <c r="KJ83" s="31"/>
      <c r="KK83" s="31"/>
      <c r="KL83" s="31"/>
      <c r="KM83" s="31"/>
      <c r="KN83" s="31"/>
      <c r="KO83" s="31"/>
      <c r="KP83" s="31"/>
      <c r="KQ83" s="31"/>
      <c r="KR83" s="31"/>
      <c r="KS83" s="31"/>
      <c r="KT83" s="31"/>
      <c r="KU83" s="31"/>
      <c r="KV83" s="31"/>
      <c r="KW83" s="31"/>
      <c r="KX83" s="31"/>
      <c r="KY83" s="31"/>
      <c r="KZ83" s="31"/>
      <c r="LA83" s="31"/>
      <c r="LB83" s="31"/>
      <c r="LC83" s="31"/>
      <c r="LD83" s="31"/>
      <c r="LE83" s="31"/>
      <c r="LF83" s="31"/>
      <c r="LG83" s="31"/>
      <c r="LH83" s="31"/>
      <c r="LI83" s="31"/>
      <c r="LJ83" s="31"/>
      <c r="LK83" s="31"/>
      <c r="LL83" s="31"/>
      <c r="LM83" s="31"/>
      <c r="LN83" s="31"/>
      <c r="LO83" s="31"/>
      <c r="LP83" s="31"/>
      <c r="LQ83" s="31"/>
      <c r="LR83" s="31"/>
      <c r="LS83" s="31"/>
      <c r="LT83" s="31"/>
      <c r="LU83" s="31"/>
      <c r="LV83" s="31"/>
      <c r="LW83" s="31"/>
      <c r="LX83" s="31"/>
      <c r="LY83" s="31"/>
      <c r="LZ83" s="31"/>
      <c r="MA83" s="31"/>
      <c r="MB83" s="31"/>
      <c r="MC83" s="31"/>
      <c r="MD83" s="31"/>
      <c r="ME83" s="31"/>
      <c r="MF83" s="31"/>
      <c r="MG83" s="31"/>
      <c r="MH83" s="31"/>
      <c r="MI83" s="31"/>
      <c r="MJ83" s="31"/>
      <c r="MK83" s="31"/>
      <c r="ML83" s="31"/>
      <c r="MM83" s="31"/>
      <c r="MN83" s="31"/>
      <c r="MO83" s="31"/>
      <c r="MP83" s="31"/>
      <c r="MQ83" s="31"/>
      <c r="MR83" s="31"/>
      <c r="MS83" s="31"/>
      <c r="MT83" s="31"/>
      <c r="MU83" s="31"/>
      <c r="MV83" s="31"/>
      <c r="MW83" s="31"/>
      <c r="MX83" s="31"/>
      <c r="MY83" s="31"/>
      <c r="MZ83" s="31"/>
      <c r="NA83" s="31"/>
      <c r="NB83" s="31"/>
      <c r="NC83" s="31"/>
      <c r="ND83" s="31"/>
      <c r="NE83" s="31"/>
      <c r="NF83" s="31"/>
      <c r="NG83" s="31"/>
      <c r="NH83" s="31"/>
      <c r="NI83" s="31"/>
      <c r="NJ83" s="31"/>
      <c r="NK83" s="31"/>
      <c r="NL83" s="31"/>
      <c r="NM83" s="31"/>
      <c r="NN83" s="31"/>
      <c r="NO83" s="31"/>
      <c r="NP83" s="31"/>
      <c r="NQ83" s="31"/>
      <c r="NR83" s="31"/>
      <c r="NS83" s="31"/>
      <c r="NT83" s="31"/>
      <c r="NU83" s="31"/>
      <c r="NV83" s="31"/>
      <c r="NW83" s="31"/>
      <c r="NX83" s="31"/>
      <c r="NY83" s="31"/>
      <c r="NZ83" s="31"/>
      <c r="OA83" s="31"/>
      <c r="OB83" s="31"/>
      <c r="OC83" s="31"/>
      <c r="OD83" s="31"/>
      <c r="OE83" s="31"/>
      <c r="OF83" s="31"/>
      <c r="OG83" s="31"/>
      <c r="OH83" s="31"/>
      <c r="OI83" s="31"/>
      <c r="OJ83" s="31"/>
      <c r="OK83" s="31"/>
      <c r="OL83" s="31"/>
      <c r="OM83" s="31"/>
      <c r="ON83" s="31"/>
      <c r="OO83" s="31"/>
      <c r="OP83" s="31"/>
      <c r="OQ83" s="31"/>
      <c r="OR83" s="31"/>
      <c r="OS83" s="31"/>
      <c r="OT83" s="31"/>
      <c r="OU83" s="31"/>
      <c r="OV83" s="31"/>
      <c r="OW83" s="31"/>
      <c r="OX83" s="31"/>
      <c r="OY83" s="31"/>
      <c r="OZ83" s="31"/>
      <c r="PA83" s="31"/>
      <c r="PB83" s="31"/>
      <c r="PC83" s="31"/>
      <c r="PD83" s="31"/>
      <c r="PE83" s="31"/>
      <c r="PF83" s="31"/>
      <c r="PG83" s="31"/>
      <c r="PH83" s="31"/>
      <c r="PI83" s="31"/>
      <c r="PJ83" s="31"/>
      <c r="PK83" s="31"/>
      <c r="PL83" s="31"/>
      <c r="PM83" s="31"/>
      <c r="PN83" s="31"/>
      <c r="PO83" s="31"/>
      <c r="PP83" s="31"/>
      <c r="PQ83" s="31"/>
      <c r="PR83" s="31"/>
      <c r="PS83" s="31"/>
      <c r="PT83" s="31"/>
      <c r="PU83" s="31"/>
      <c r="PV83" s="31"/>
      <c r="PW83" s="31"/>
      <c r="PX83" s="31"/>
      <c r="PY83" s="31"/>
      <c r="PZ83" s="31"/>
      <c r="QA83" s="31"/>
      <c r="QB83" s="31"/>
      <c r="QC83" s="31"/>
    </row>
    <row r="84" spans="1:445">
      <c r="A84" s="36" t="s">
        <v>164</v>
      </c>
      <c r="B84" s="33" t="s">
        <v>45</v>
      </c>
      <c r="C84" s="33"/>
      <c r="D84" s="33" t="s">
        <v>1670</v>
      </c>
      <c r="E84" s="33"/>
      <c r="F84" s="33">
        <v>600</v>
      </c>
      <c r="G84" s="33">
        <v>50</v>
      </c>
      <c r="H84" s="33"/>
      <c r="I84" s="33">
        <v>69</v>
      </c>
      <c r="J84" s="33">
        <v>69</v>
      </c>
      <c r="K84" s="33">
        <v>69</v>
      </c>
      <c r="L84" s="33">
        <v>69</v>
      </c>
      <c r="M84" s="33">
        <v>69</v>
      </c>
      <c r="N84" s="33">
        <v>69</v>
      </c>
      <c r="O84" s="33">
        <v>69</v>
      </c>
      <c r="P84" s="33">
        <v>67</v>
      </c>
      <c r="Q84" s="33"/>
      <c r="R84" s="33"/>
      <c r="S84" s="33"/>
      <c r="T84" s="20">
        <f t="shared" si="9"/>
        <v>600</v>
      </c>
      <c r="U84" s="20">
        <f t="shared" si="10"/>
        <v>0</v>
      </c>
      <c r="V84" s="34">
        <f t="shared" si="11"/>
        <v>1</v>
      </c>
      <c r="W84" s="37"/>
      <c r="X84" s="35" t="str">
        <f t="shared" si="12"/>
        <v/>
      </c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  <c r="DW84" s="31"/>
      <c r="DX84" s="31"/>
      <c r="DY84" s="31"/>
      <c r="DZ84" s="31"/>
      <c r="EA84" s="31"/>
      <c r="EB84" s="31"/>
      <c r="EC84" s="31"/>
      <c r="ED84" s="31"/>
      <c r="EE84" s="31"/>
      <c r="EF84" s="31"/>
      <c r="EG84" s="31"/>
      <c r="EH84" s="31"/>
      <c r="EI84" s="31"/>
      <c r="EJ84" s="31"/>
      <c r="EK84" s="31"/>
      <c r="EL84" s="31"/>
      <c r="EM84" s="31"/>
      <c r="EN84" s="31"/>
      <c r="EO84" s="31"/>
      <c r="EP84" s="31"/>
      <c r="EQ84" s="31"/>
      <c r="ER84" s="31"/>
      <c r="ES84" s="31"/>
      <c r="ET84" s="31"/>
      <c r="EU84" s="31"/>
      <c r="EV84" s="31"/>
      <c r="EW84" s="31"/>
      <c r="EX84" s="31"/>
      <c r="EY84" s="31"/>
      <c r="EZ84" s="31"/>
      <c r="FA84" s="31"/>
      <c r="FB84" s="31"/>
      <c r="FC84" s="31"/>
      <c r="FD84" s="31"/>
      <c r="FE84" s="31"/>
      <c r="FF84" s="31"/>
      <c r="FG84" s="31"/>
      <c r="FH84" s="31"/>
      <c r="FI84" s="31"/>
      <c r="FJ84" s="31"/>
      <c r="FK84" s="31"/>
      <c r="FL84" s="31"/>
      <c r="FM84" s="31"/>
      <c r="FN84" s="31"/>
      <c r="FO84" s="31"/>
      <c r="FP84" s="31"/>
      <c r="FQ84" s="31"/>
      <c r="FR84" s="31"/>
      <c r="FS84" s="31"/>
      <c r="FT84" s="31"/>
      <c r="FU84" s="31"/>
      <c r="FV84" s="31"/>
      <c r="FW84" s="31"/>
      <c r="FX84" s="31"/>
      <c r="FY84" s="31"/>
      <c r="FZ84" s="31"/>
      <c r="GA84" s="31"/>
      <c r="GB84" s="31"/>
      <c r="GC84" s="31"/>
      <c r="GD84" s="31"/>
      <c r="GE84" s="31"/>
      <c r="GF84" s="31"/>
      <c r="GG84" s="31"/>
      <c r="GH84" s="31"/>
      <c r="GI84" s="31"/>
      <c r="GJ84" s="31"/>
      <c r="GK84" s="31"/>
      <c r="GL84" s="31"/>
      <c r="GM84" s="31"/>
      <c r="GN84" s="31"/>
      <c r="GO84" s="31"/>
      <c r="GP84" s="31"/>
      <c r="GQ84" s="31"/>
      <c r="GR84" s="31"/>
      <c r="GS84" s="31"/>
      <c r="GT84" s="31"/>
      <c r="GU84" s="31"/>
      <c r="GV84" s="31"/>
      <c r="GW84" s="31"/>
      <c r="GX84" s="31"/>
      <c r="GY84" s="31"/>
      <c r="GZ84" s="31"/>
      <c r="HA84" s="31"/>
      <c r="HB84" s="31"/>
      <c r="HC84" s="31"/>
      <c r="HD84" s="31"/>
      <c r="HE84" s="31"/>
      <c r="HF84" s="31"/>
      <c r="HG84" s="31"/>
      <c r="HH84" s="31"/>
      <c r="HI84" s="31"/>
      <c r="HJ84" s="31"/>
      <c r="HK84" s="31"/>
      <c r="HL84" s="31"/>
      <c r="HM84" s="31"/>
      <c r="HN84" s="31"/>
      <c r="HO84" s="31"/>
      <c r="HP84" s="31"/>
      <c r="HQ84" s="31"/>
      <c r="HR84" s="31"/>
      <c r="HS84" s="31"/>
      <c r="HT84" s="31"/>
      <c r="HU84" s="31"/>
      <c r="HV84" s="31"/>
      <c r="HW84" s="31"/>
      <c r="HX84" s="31"/>
      <c r="HY84" s="31"/>
      <c r="HZ84" s="31"/>
      <c r="IA84" s="31"/>
      <c r="IB84" s="31"/>
      <c r="IC84" s="31"/>
      <c r="ID84" s="31"/>
      <c r="IE84" s="31"/>
      <c r="IF84" s="31"/>
      <c r="IG84" s="31"/>
      <c r="IH84" s="31"/>
      <c r="II84" s="31"/>
      <c r="IJ84" s="31"/>
      <c r="IK84" s="31"/>
      <c r="IL84" s="31"/>
      <c r="IM84" s="31"/>
      <c r="IN84" s="31"/>
      <c r="IO84" s="31"/>
      <c r="IP84" s="31"/>
      <c r="IQ84" s="31"/>
      <c r="IR84" s="31"/>
      <c r="IS84" s="31"/>
      <c r="IT84" s="31"/>
      <c r="IU84" s="31"/>
      <c r="IV84" s="31"/>
      <c r="IW84" s="31"/>
      <c r="IX84" s="31"/>
      <c r="IY84" s="31"/>
      <c r="IZ84" s="31"/>
      <c r="JA84" s="31"/>
      <c r="JB84" s="31"/>
      <c r="JC84" s="31"/>
      <c r="JD84" s="31"/>
      <c r="JE84" s="31"/>
      <c r="JF84" s="31"/>
      <c r="JG84" s="31"/>
      <c r="JH84" s="31"/>
      <c r="JI84" s="31"/>
      <c r="JJ84" s="31"/>
      <c r="JK84" s="31"/>
      <c r="JL84" s="31"/>
      <c r="JM84" s="31"/>
      <c r="JN84" s="31"/>
      <c r="JO84" s="31"/>
      <c r="JP84" s="31"/>
      <c r="JQ84" s="31"/>
      <c r="JR84" s="31"/>
      <c r="JS84" s="31"/>
      <c r="JT84" s="31"/>
      <c r="JU84" s="31"/>
      <c r="JV84" s="31"/>
      <c r="JW84" s="31"/>
      <c r="JX84" s="31"/>
      <c r="JY84" s="31"/>
      <c r="JZ84" s="31"/>
      <c r="KA84" s="31"/>
      <c r="KB84" s="31"/>
      <c r="KC84" s="31"/>
      <c r="KD84" s="31"/>
      <c r="KE84" s="31"/>
      <c r="KF84" s="31"/>
      <c r="KG84" s="31"/>
      <c r="KH84" s="31"/>
      <c r="KI84" s="31"/>
      <c r="KJ84" s="31"/>
      <c r="KK84" s="31"/>
      <c r="KL84" s="31"/>
      <c r="KM84" s="31"/>
      <c r="KN84" s="31"/>
      <c r="KO84" s="31"/>
      <c r="KP84" s="31"/>
      <c r="KQ84" s="31"/>
      <c r="KR84" s="31"/>
      <c r="KS84" s="31"/>
      <c r="KT84" s="31"/>
      <c r="KU84" s="31"/>
      <c r="KV84" s="31"/>
      <c r="KW84" s="31"/>
      <c r="KX84" s="31"/>
      <c r="KY84" s="31"/>
      <c r="KZ84" s="31"/>
      <c r="LA84" s="31"/>
      <c r="LB84" s="31"/>
      <c r="LC84" s="31"/>
      <c r="LD84" s="31"/>
      <c r="LE84" s="31"/>
      <c r="LF84" s="31"/>
      <c r="LG84" s="31"/>
      <c r="LH84" s="31"/>
      <c r="LI84" s="31"/>
      <c r="LJ84" s="31"/>
      <c r="LK84" s="31"/>
      <c r="LL84" s="31"/>
      <c r="LM84" s="31"/>
      <c r="LN84" s="31"/>
      <c r="LO84" s="31"/>
      <c r="LP84" s="31"/>
      <c r="LQ84" s="31"/>
      <c r="LR84" s="31"/>
      <c r="LS84" s="31"/>
      <c r="LT84" s="31"/>
      <c r="LU84" s="31"/>
      <c r="LV84" s="31"/>
      <c r="LW84" s="31"/>
      <c r="LX84" s="31"/>
      <c r="LY84" s="31"/>
      <c r="LZ84" s="31"/>
      <c r="MA84" s="31"/>
      <c r="MB84" s="31"/>
      <c r="MC84" s="31"/>
      <c r="MD84" s="31"/>
      <c r="ME84" s="31"/>
      <c r="MF84" s="31"/>
      <c r="MG84" s="31"/>
      <c r="MH84" s="31"/>
      <c r="MI84" s="31"/>
      <c r="MJ84" s="31"/>
      <c r="MK84" s="31"/>
      <c r="ML84" s="31"/>
      <c r="MM84" s="31"/>
      <c r="MN84" s="31"/>
      <c r="MO84" s="31"/>
      <c r="MP84" s="31"/>
      <c r="MQ84" s="31"/>
      <c r="MR84" s="31"/>
      <c r="MS84" s="31"/>
      <c r="MT84" s="31"/>
      <c r="MU84" s="31"/>
      <c r="MV84" s="31"/>
      <c r="MW84" s="31"/>
      <c r="MX84" s="31"/>
      <c r="MY84" s="31"/>
      <c r="MZ84" s="31"/>
      <c r="NA84" s="31"/>
      <c r="NB84" s="31"/>
      <c r="NC84" s="31"/>
      <c r="ND84" s="31"/>
      <c r="NE84" s="31"/>
      <c r="NF84" s="31"/>
      <c r="NG84" s="31"/>
      <c r="NH84" s="31"/>
      <c r="NI84" s="31"/>
      <c r="NJ84" s="31"/>
      <c r="NK84" s="31"/>
      <c r="NL84" s="31"/>
      <c r="NM84" s="31"/>
      <c r="NN84" s="31"/>
      <c r="NO84" s="31"/>
      <c r="NP84" s="31"/>
      <c r="NQ84" s="31"/>
      <c r="NR84" s="31"/>
      <c r="NS84" s="31"/>
      <c r="NT84" s="31"/>
      <c r="NU84" s="31"/>
      <c r="NV84" s="31"/>
      <c r="NW84" s="31"/>
      <c r="NX84" s="31"/>
      <c r="NY84" s="31"/>
      <c r="NZ84" s="31"/>
      <c r="OA84" s="31"/>
      <c r="OB84" s="31"/>
      <c r="OC84" s="31"/>
      <c r="OD84" s="31"/>
      <c r="OE84" s="31"/>
      <c r="OF84" s="31"/>
      <c r="OG84" s="31"/>
      <c r="OH84" s="31"/>
      <c r="OI84" s="31"/>
      <c r="OJ84" s="31"/>
      <c r="OK84" s="31"/>
      <c r="OL84" s="31"/>
      <c r="OM84" s="31"/>
      <c r="ON84" s="31"/>
      <c r="OO84" s="31"/>
      <c r="OP84" s="31"/>
      <c r="OQ84" s="31"/>
      <c r="OR84" s="31"/>
      <c r="OS84" s="31"/>
      <c r="OT84" s="31"/>
      <c r="OU84" s="31"/>
      <c r="OV84" s="31"/>
      <c r="OW84" s="31"/>
      <c r="OX84" s="31"/>
      <c r="OY84" s="31"/>
      <c r="OZ84" s="31"/>
      <c r="PA84" s="31"/>
      <c r="PB84" s="31"/>
      <c r="PC84" s="31"/>
      <c r="PD84" s="31"/>
      <c r="PE84" s="31"/>
      <c r="PF84" s="31"/>
      <c r="PG84" s="31"/>
      <c r="PH84" s="31"/>
      <c r="PI84" s="31"/>
      <c r="PJ84" s="31"/>
      <c r="PK84" s="31"/>
      <c r="PL84" s="31"/>
      <c r="PM84" s="31"/>
      <c r="PN84" s="31"/>
      <c r="PO84" s="31"/>
      <c r="PP84" s="31"/>
      <c r="PQ84" s="31"/>
      <c r="PR84" s="31"/>
      <c r="PS84" s="31"/>
      <c r="PT84" s="31"/>
      <c r="PU84" s="31"/>
      <c r="PV84" s="31"/>
      <c r="PW84" s="31"/>
      <c r="PX84" s="31"/>
      <c r="PY84" s="31"/>
      <c r="PZ84" s="31"/>
      <c r="QA84" s="31"/>
      <c r="QB84" s="31"/>
      <c r="QC84" s="31"/>
    </row>
    <row r="85" spans="1:445">
      <c r="A85" s="36" t="s">
        <v>1794</v>
      </c>
      <c r="B85" s="33" t="s">
        <v>27</v>
      </c>
      <c r="C85" s="33"/>
      <c r="D85" s="33" t="s">
        <v>1799</v>
      </c>
      <c r="E85" s="33"/>
      <c r="F85" s="33">
        <v>940</v>
      </c>
      <c r="G85" s="33">
        <v>100</v>
      </c>
      <c r="H85" s="43"/>
      <c r="I85" s="33">
        <v>105</v>
      </c>
      <c r="J85" s="33">
        <v>105</v>
      </c>
      <c r="K85" s="33">
        <v>105</v>
      </c>
      <c r="L85" s="33">
        <v>105</v>
      </c>
      <c r="M85" s="33">
        <v>105</v>
      </c>
      <c r="N85" s="33">
        <v>105</v>
      </c>
      <c r="O85" s="33">
        <v>105</v>
      </c>
      <c r="P85" s="33">
        <v>105</v>
      </c>
      <c r="Q85" s="33"/>
      <c r="R85" s="33"/>
      <c r="S85" s="33"/>
      <c r="T85" s="20">
        <f t="shared" si="9"/>
        <v>940</v>
      </c>
      <c r="U85" s="20">
        <f t="shared" si="10"/>
        <v>0</v>
      </c>
      <c r="V85" s="34">
        <f t="shared" si="11"/>
        <v>1</v>
      </c>
      <c r="W85" s="37"/>
      <c r="X85" s="35" t="str">
        <f t="shared" si="12"/>
        <v/>
      </c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  <c r="DW85" s="31"/>
      <c r="DX85" s="31"/>
      <c r="DY85" s="31"/>
      <c r="DZ85" s="31"/>
      <c r="EA85" s="31"/>
      <c r="EB85" s="31"/>
      <c r="EC85" s="31"/>
      <c r="ED85" s="31"/>
      <c r="EE85" s="31"/>
      <c r="EF85" s="31"/>
      <c r="EG85" s="31"/>
      <c r="EH85" s="31"/>
      <c r="EI85" s="31"/>
      <c r="EJ85" s="31"/>
      <c r="EK85" s="31"/>
      <c r="EL85" s="31"/>
      <c r="EM85" s="31"/>
      <c r="EN85" s="31"/>
      <c r="EO85" s="31"/>
      <c r="EP85" s="31"/>
      <c r="EQ85" s="31"/>
      <c r="ER85" s="31"/>
      <c r="ES85" s="31"/>
      <c r="ET85" s="31"/>
      <c r="EU85" s="31"/>
      <c r="EV85" s="31"/>
      <c r="EW85" s="31"/>
      <c r="EX85" s="31"/>
      <c r="EY85" s="31"/>
      <c r="EZ85" s="31"/>
      <c r="FA85" s="31"/>
      <c r="FB85" s="31"/>
      <c r="FC85" s="31"/>
      <c r="FD85" s="31"/>
      <c r="FE85" s="31"/>
      <c r="FF85" s="31"/>
      <c r="FG85" s="31"/>
      <c r="FH85" s="31"/>
      <c r="FI85" s="31"/>
      <c r="FJ85" s="31"/>
      <c r="FK85" s="31"/>
      <c r="FL85" s="31"/>
      <c r="FM85" s="31"/>
      <c r="FN85" s="31"/>
      <c r="FO85" s="31"/>
      <c r="FP85" s="31"/>
      <c r="FQ85" s="31"/>
      <c r="FR85" s="31"/>
      <c r="FS85" s="31"/>
      <c r="FT85" s="31"/>
      <c r="FU85" s="31"/>
      <c r="FV85" s="31"/>
      <c r="FW85" s="31"/>
      <c r="FX85" s="31"/>
      <c r="FY85" s="31"/>
      <c r="FZ85" s="31"/>
      <c r="GA85" s="31"/>
      <c r="GB85" s="31"/>
      <c r="GC85" s="31"/>
      <c r="GD85" s="31"/>
      <c r="GE85" s="31"/>
      <c r="GF85" s="31"/>
      <c r="GG85" s="31"/>
      <c r="GH85" s="31"/>
      <c r="GI85" s="31"/>
      <c r="GJ85" s="31"/>
      <c r="GK85" s="31"/>
      <c r="GL85" s="31"/>
      <c r="GM85" s="31"/>
      <c r="GN85" s="31"/>
      <c r="GO85" s="31"/>
      <c r="GP85" s="31"/>
      <c r="GQ85" s="31"/>
      <c r="GR85" s="31"/>
      <c r="GS85" s="31"/>
      <c r="GT85" s="31"/>
      <c r="GU85" s="31"/>
      <c r="GV85" s="31"/>
      <c r="GW85" s="31"/>
      <c r="GX85" s="31"/>
      <c r="GY85" s="31"/>
      <c r="GZ85" s="31"/>
      <c r="HA85" s="31"/>
      <c r="HB85" s="31"/>
      <c r="HC85" s="31"/>
      <c r="HD85" s="31"/>
      <c r="HE85" s="31"/>
      <c r="HF85" s="31"/>
      <c r="HG85" s="31"/>
      <c r="HH85" s="31"/>
      <c r="HI85" s="31"/>
      <c r="HJ85" s="31"/>
      <c r="HK85" s="31"/>
      <c r="HL85" s="31"/>
      <c r="HM85" s="31"/>
      <c r="HN85" s="31"/>
      <c r="HO85" s="31"/>
      <c r="HP85" s="31"/>
      <c r="HQ85" s="31"/>
      <c r="HR85" s="31"/>
      <c r="HS85" s="31"/>
      <c r="HT85" s="31"/>
      <c r="HU85" s="31"/>
      <c r="HV85" s="31"/>
      <c r="HW85" s="31"/>
      <c r="HX85" s="31"/>
      <c r="HY85" s="31"/>
      <c r="HZ85" s="31"/>
      <c r="IA85" s="31"/>
      <c r="IB85" s="31"/>
      <c r="IC85" s="31"/>
      <c r="ID85" s="31"/>
      <c r="IE85" s="31"/>
      <c r="IF85" s="31"/>
      <c r="IG85" s="31"/>
      <c r="IH85" s="31"/>
      <c r="II85" s="31"/>
      <c r="IJ85" s="31"/>
      <c r="IK85" s="31"/>
      <c r="IL85" s="31"/>
      <c r="IM85" s="31"/>
      <c r="IN85" s="31"/>
      <c r="IO85" s="31"/>
      <c r="IP85" s="31"/>
      <c r="IQ85" s="31"/>
      <c r="IR85" s="31"/>
      <c r="IS85" s="31"/>
      <c r="IT85" s="31"/>
      <c r="IU85" s="31"/>
      <c r="IV85" s="31"/>
      <c r="IW85" s="31"/>
      <c r="IX85" s="31"/>
      <c r="IY85" s="31"/>
      <c r="IZ85" s="31"/>
      <c r="JA85" s="31"/>
      <c r="JB85" s="31"/>
      <c r="JC85" s="31"/>
      <c r="JD85" s="31"/>
      <c r="JE85" s="31"/>
      <c r="JF85" s="31"/>
      <c r="JG85" s="31"/>
      <c r="JH85" s="31"/>
      <c r="JI85" s="31"/>
      <c r="JJ85" s="31"/>
      <c r="JK85" s="31"/>
      <c r="JL85" s="31"/>
      <c r="JM85" s="31"/>
      <c r="JN85" s="31"/>
      <c r="JO85" s="31"/>
      <c r="JP85" s="31"/>
      <c r="JQ85" s="31"/>
      <c r="JR85" s="31"/>
      <c r="JS85" s="31"/>
      <c r="JT85" s="31"/>
      <c r="JU85" s="31"/>
      <c r="JV85" s="31"/>
      <c r="JW85" s="31"/>
      <c r="JX85" s="31"/>
      <c r="JY85" s="31"/>
      <c r="JZ85" s="31"/>
      <c r="KA85" s="31"/>
      <c r="KB85" s="31"/>
      <c r="KC85" s="31"/>
      <c r="KD85" s="31"/>
      <c r="KE85" s="31"/>
      <c r="KF85" s="31"/>
      <c r="KG85" s="31"/>
      <c r="KH85" s="31"/>
      <c r="KI85" s="31"/>
      <c r="KJ85" s="31"/>
      <c r="KK85" s="31"/>
      <c r="KL85" s="31"/>
      <c r="KM85" s="31"/>
      <c r="KN85" s="31"/>
      <c r="KO85" s="31"/>
      <c r="KP85" s="31"/>
      <c r="KQ85" s="31"/>
      <c r="KR85" s="31"/>
      <c r="KS85" s="31"/>
      <c r="KT85" s="31"/>
      <c r="KU85" s="31"/>
      <c r="KV85" s="31"/>
      <c r="KW85" s="31"/>
      <c r="KX85" s="31"/>
      <c r="KY85" s="31"/>
      <c r="KZ85" s="31"/>
      <c r="LA85" s="31"/>
      <c r="LB85" s="31"/>
      <c r="LC85" s="31"/>
      <c r="LD85" s="31"/>
      <c r="LE85" s="31"/>
      <c r="LF85" s="31"/>
      <c r="LG85" s="31"/>
      <c r="LH85" s="31"/>
      <c r="LI85" s="31"/>
      <c r="LJ85" s="31"/>
      <c r="LK85" s="31"/>
      <c r="LL85" s="31"/>
      <c r="LM85" s="31"/>
      <c r="LN85" s="31"/>
      <c r="LO85" s="31"/>
      <c r="LP85" s="31"/>
      <c r="LQ85" s="31"/>
      <c r="LR85" s="31"/>
      <c r="LS85" s="31"/>
      <c r="LT85" s="31"/>
      <c r="LU85" s="31"/>
      <c r="LV85" s="31"/>
      <c r="LW85" s="31"/>
      <c r="LX85" s="31"/>
      <c r="LY85" s="31"/>
      <c r="LZ85" s="31"/>
      <c r="MA85" s="31"/>
      <c r="MB85" s="31"/>
      <c r="MC85" s="31"/>
      <c r="MD85" s="31"/>
      <c r="ME85" s="31"/>
      <c r="MF85" s="31"/>
      <c r="MG85" s="31"/>
      <c r="MH85" s="31"/>
      <c r="MI85" s="31"/>
      <c r="MJ85" s="31"/>
      <c r="MK85" s="31"/>
      <c r="ML85" s="31"/>
      <c r="MM85" s="31"/>
      <c r="MN85" s="31"/>
      <c r="MO85" s="31"/>
      <c r="MP85" s="31"/>
      <c r="MQ85" s="31"/>
      <c r="MR85" s="31"/>
      <c r="MS85" s="31"/>
      <c r="MT85" s="31"/>
      <c r="MU85" s="31"/>
      <c r="MV85" s="31"/>
      <c r="MW85" s="31"/>
      <c r="MX85" s="31"/>
      <c r="MY85" s="31"/>
      <c r="MZ85" s="31"/>
      <c r="NA85" s="31"/>
      <c r="NB85" s="31"/>
      <c r="NC85" s="31"/>
      <c r="ND85" s="31"/>
      <c r="NE85" s="31"/>
      <c r="NF85" s="31"/>
      <c r="NG85" s="31"/>
      <c r="NH85" s="31"/>
      <c r="NI85" s="31"/>
      <c r="NJ85" s="31"/>
      <c r="NK85" s="31"/>
      <c r="NL85" s="31"/>
      <c r="NM85" s="31"/>
      <c r="NN85" s="31"/>
      <c r="NO85" s="31"/>
      <c r="NP85" s="31"/>
      <c r="NQ85" s="31"/>
      <c r="NR85" s="31"/>
      <c r="NS85" s="31"/>
      <c r="NT85" s="31"/>
      <c r="NU85" s="31"/>
      <c r="NV85" s="31"/>
      <c r="NW85" s="31"/>
      <c r="NX85" s="31"/>
      <c r="NY85" s="31"/>
      <c r="NZ85" s="31"/>
      <c r="OA85" s="31"/>
      <c r="OB85" s="31"/>
      <c r="OC85" s="31"/>
      <c r="OD85" s="31"/>
      <c r="OE85" s="31"/>
      <c r="OF85" s="31"/>
      <c r="OG85" s="31"/>
      <c r="OH85" s="31"/>
      <c r="OI85" s="31"/>
      <c r="OJ85" s="31"/>
      <c r="OK85" s="31"/>
      <c r="OL85" s="31"/>
      <c r="OM85" s="31"/>
      <c r="ON85" s="31"/>
      <c r="OO85" s="31"/>
      <c r="OP85" s="31"/>
      <c r="OQ85" s="31"/>
      <c r="OR85" s="31"/>
      <c r="OS85" s="31"/>
      <c r="OT85" s="31"/>
      <c r="OU85" s="31"/>
      <c r="OV85" s="31"/>
      <c r="OW85" s="31"/>
      <c r="OX85" s="31"/>
      <c r="OY85" s="31"/>
      <c r="OZ85" s="31"/>
      <c r="PA85" s="31"/>
      <c r="PB85" s="31"/>
      <c r="PC85" s="31"/>
      <c r="PD85" s="31"/>
      <c r="PE85" s="31"/>
      <c r="PF85" s="31"/>
      <c r="PG85" s="31"/>
      <c r="PH85" s="31"/>
      <c r="PI85" s="31"/>
      <c r="PJ85" s="31"/>
      <c r="PK85" s="31"/>
      <c r="PL85" s="31"/>
      <c r="PM85" s="31"/>
      <c r="PN85" s="31"/>
      <c r="PO85" s="31"/>
      <c r="PP85" s="31"/>
      <c r="PQ85" s="31"/>
      <c r="PR85" s="31"/>
      <c r="PS85" s="31"/>
      <c r="PT85" s="31"/>
      <c r="PU85" s="31"/>
      <c r="PV85" s="31"/>
      <c r="PW85" s="31"/>
      <c r="PX85" s="31"/>
      <c r="PY85" s="31"/>
      <c r="PZ85" s="31"/>
      <c r="QA85" s="31"/>
      <c r="QB85" s="31"/>
      <c r="QC85" s="31"/>
    </row>
    <row r="86" spans="1:445">
      <c r="A86" s="36" t="s">
        <v>1278</v>
      </c>
      <c r="B86" s="33"/>
      <c r="C86" s="33"/>
      <c r="D86" s="33" t="s">
        <v>33</v>
      </c>
      <c r="E86" s="33"/>
      <c r="F86" s="33">
        <v>425</v>
      </c>
      <c r="G86" s="33"/>
      <c r="H86" s="33"/>
      <c r="I86" s="33"/>
      <c r="J86" s="40"/>
      <c r="K86" s="33"/>
      <c r="L86" s="33"/>
      <c r="M86" s="33"/>
      <c r="N86" s="33"/>
      <c r="O86" s="33"/>
      <c r="P86" s="33"/>
      <c r="Q86" s="33"/>
      <c r="R86" s="33"/>
      <c r="S86" s="33"/>
      <c r="T86" s="20">
        <f t="shared" si="9"/>
        <v>0</v>
      </c>
      <c r="U86" s="20">
        <f t="shared" si="10"/>
        <v>0</v>
      </c>
      <c r="V86" s="34">
        <f t="shared" si="11"/>
        <v>1</v>
      </c>
      <c r="W86" s="37" t="s">
        <v>27</v>
      </c>
      <c r="X86" s="35">
        <f t="shared" si="12"/>
        <v>425</v>
      </c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  <c r="DW86" s="31"/>
      <c r="DX86" s="31"/>
      <c r="DY86" s="31"/>
      <c r="DZ86" s="31"/>
      <c r="EA86" s="31"/>
      <c r="EB86" s="31"/>
      <c r="EC86" s="31"/>
      <c r="ED86" s="31"/>
      <c r="EE86" s="31"/>
      <c r="EF86" s="31"/>
      <c r="EG86" s="31"/>
      <c r="EH86" s="31"/>
      <c r="EI86" s="31"/>
      <c r="EJ86" s="31"/>
      <c r="EK86" s="31"/>
      <c r="EL86" s="31"/>
      <c r="EM86" s="31"/>
      <c r="EN86" s="31"/>
      <c r="EO86" s="31"/>
      <c r="EP86" s="31"/>
      <c r="EQ86" s="31"/>
      <c r="ER86" s="31"/>
      <c r="ES86" s="31"/>
      <c r="ET86" s="31"/>
      <c r="EU86" s="31"/>
      <c r="EV86" s="31"/>
      <c r="EW86" s="31"/>
      <c r="EX86" s="31"/>
      <c r="EY86" s="31"/>
      <c r="EZ86" s="31"/>
      <c r="FA86" s="31"/>
      <c r="FB86" s="31"/>
      <c r="FC86" s="31"/>
      <c r="FD86" s="31"/>
      <c r="FE86" s="31"/>
      <c r="FF86" s="31"/>
      <c r="FG86" s="31"/>
      <c r="FH86" s="31"/>
      <c r="FI86" s="31"/>
      <c r="FJ86" s="31"/>
      <c r="FK86" s="31"/>
      <c r="FL86" s="31"/>
      <c r="FM86" s="31"/>
      <c r="FN86" s="31"/>
      <c r="FO86" s="31"/>
      <c r="FP86" s="31"/>
      <c r="FQ86" s="31"/>
      <c r="FR86" s="31"/>
      <c r="FS86" s="31"/>
      <c r="FT86" s="31"/>
      <c r="FU86" s="31"/>
      <c r="FV86" s="31"/>
      <c r="FW86" s="31"/>
      <c r="FX86" s="31"/>
      <c r="FY86" s="31"/>
      <c r="FZ86" s="31"/>
      <c r="GA86" s="31"/>
      <c r="GB86" s="31"/>
      <c r="GC86" s="31"/>
      <c r="GD86" s="31"/>
      <c r="GE86" s="31"/>
      <c r="GF86" s="31"/>
      <c r="GG86" s="31"/>
      <c r="GH86" s="31"/>
      <c r="GI86" s="31"/>
      <c r="GJ86" s="31"/>
      <c r="GK86" s="31"/>
      <c r="GL86" s="31"/>
      <c r="GM86" s="31"/>
      <c r="GN86" s="31"/>
      <c r="GO86" s="31"/>
      <c r="GP86" s="31"/>
      <c r="GQ86" s="31"/>
      <c r="GR86" s="31"/>
      <c r="GS86" s="31"/>
      <c r="GT86" s="31"/>
      <c r="GU86" s="31"/>
      <c r="GV86" s="31"/>
      <c r="GW86" s="31"/>
      <c r="GX86" s="31"/>
      <c r="GY86" s="31"/>
      <c r="GZ86" s="31"/>
      <c r="HA86" s="31"/>
      <c r="HB86" s="31"/>
      <c r="HC86" s="31"/>
      <c r="HD86" s="31"/>
      <c r="HE86" s="31"/>
      <c r="HF86" s="31"/>
      <c r="HG86" s="31"/>
      <c r="HH86" s="31"/>
      <c r="HI86" s="31"/>
      <c r="HJ86" s="31"/>
      <c r="HK86" s="31"/>
      <c r="HL86" s="31"/>
      <c r="HM86" s="31"/>
      <c r="HN86" s="31"/>
      <c r="HO86" s="31"/>
      <c r="HP86" s="31"/>
      <c r="HQ86" s="31"/>
      <c r="HR86" s="31"/>
      <c r="HS86" s="31"/>
      <c r="HT86" s="31"/>
      <c r="HU86" s="31"/>
      <c r="HV86" s="31"/>
      <c r="HW86" s="31"/>
      <c r="HX86" s="31"/>
      <c r="HY86" s="31"/>
      <c r="HZ86" s="31"/>
      <c r="IA86" s="31"/>
      <c r="IB86" s="31"/>
      <c r="IC86" s="31"/>
      <c r="ID86" s="31"/>
      <c r="IE86" s="31"/>
      <c r="IF86" s="31"/>
      <c r="IG86" s="31"/>
      <c r="IH86" s="31"/>
      <c r="II86" s="31"/>
      <c r="IJ86" s="31"/>
      <c r="IK86" s="31"/>
      <c r="IL86" s="31"/>
      <c r="IM86" s="31"/>
      <c r="IN86" s="31"/>
      <c r="IO86" s="31"/>
      <c r="IP86" s="31"/>
      <c r="IQ86" s="31"/>
      <c r="IR86" s="31"/>
      <c r="IS86" s="31"/>
      <c r="IT86" s="31"/>
      <c r="IU86" s="31"/>
      <c r="IV86" s="31"/>
      <c r="IW86" s="31"/>
      <c r="IX86" s="31"/>
      <c r="IY86" s="31"/>
      <c r="IZ86" s="31"/>
      <c r="JA86" s="31"/>
      <c r="JB86" s="31"/>
      <c r="JC86" s="31"/>
      <c r="JD86" s="31"/>
      <c r="JE86" s="31"/>
      <c r="JF86" s="31"/>
      <c r="JG86" s="31"/>
      <c r="JH86" s="31"/>
      <c r="JI86" s="31"/>
      <c r="JJ86" s="31"/>
      <c r="JK86" s="31"/>
      <c r="JL86" s="31"/>
      <c r="JM86" s="31"/>
      <c r="JN86" s="31"/>
      <c r="JO86" s="31"/>
      <c r="JP86" s="31"/>
      <c r="JQ86" s="31"/>
      <c r="JR86" s="31"/>
      <c r="JS86" s="31"/>
      <c r="JT86" s="31"/>
      <c r="JU86" s="31"/>
      <c r="JV86" s="31"/>
      <c r="JW86" s="31"/>
      <c r="JX86" s="31"/>
      <c r="JY86" s="31"/>
      <c r="JZ86" s="31"/>
      <c r="KA86" s="31"/>
      <c r="KB86" s="31"/>
      <c r="KC86" s="31"/>
      <c r="KD86" s="31"/>
      <c r="KE86" s="31"/>
      <c r="KF86" s="31"/>
      <c r="KG86" s="31"/>
      <c r="KH86" s="31"/>
      <c r="KI86" s="31"/>
      <c r="KJ86" s="31"/>
      <c r="KK86" s="31"/>
      <c r="KL86" s="31"/>
      <c r="KM86" s="31"/>
      <c r="KN86" s="31"/>
      <c r="KO86" s="31"/>
      <c r="KP86" s="31"/>
      <c r="KQ86" s="31"/>
      <c r="KR86" s="31"/>
      <c r="KS86" s="31"/>
      <c r="KT86" s="31"/>
      <c r="KU86" s="31"/>
      <c r="KV86" s="31"/>
      <c r="KW86" s="31"/>
      <c r="KX86" s="31"/>
      <c r="KY86" s="31"/>
      <c r="KZ86" s="31"/>
      <c r="LA86" s="31"/>
      <c r="LB86" s="31"/>
      <c r="LC86" s="31"/>
      <c r="LD86" s="31"/>
      <c r="LE86" s="31"/>
      <c r="LF86" s="31"/>
      <c r="LG86" s="31"/>
      <c r="LH86" s="31"/>
      <c r="LI86" s="31"/>
      <c r="LJ86" s="31"/>
      <c r="LK86" s="31"/>
      <c r="LL86" s="31"/>
      <c r="LM86" s="31"/>
      <c r="LN86" s="31"/>
      <c r="LO86" s="31"/>
      <c r="LP86" s="31"/>
      <c r="LQ86" s="31"/>
      <c r="LR86" s="31"/>
      <c r="LS86" s="31"/>
      <c r="LT86" s="31"/>
      <c r="LU86" s="31"/>
      <c r="LV86" s="31"/>
      <c r="LW86" s="31"/>
      <c r="LX86" s="31"/>
      <c r="LY86" s="31"/>
      <c r="LZ86" s="31"/>
      <c r="MA86" s="31"/>
      <c r="MB86" s="31"/>
      <c r="MC86" s="31"/>
      <c r="MD86" s="31"/>
      <c r="ME86" s="31"/>
      <c r="MF86" s="31"/>
      <c r="MG86" s="31"/>
      <c r="MH86" s="31"/>
      <c r="MI86" s="31"/>
      <c r="MJ86" s="31"/>
      <c r="MK86" s="31"/>
      <c r="ML86" s="31"/>
      <c r="MM86" s="31"/>
      <c r="MN86" s="31"/>
      <c r="MO86" s="31"/>
      <c r="MP86" s="31"/>
      <c r="MQ86" s="31"/>
      <c r="MR86" s="31"/>
      <c r="MS86" s="31"/>
      <c r="MT86" s="31"/>
      <c r="MU86" s="31"/>
      <c r="MV86" s="31"/>
      <c r="MW86" s="31"/>
      <c r="MX86" s="31"/>
      <c r="MY86" s="31"/>
      <c r="MZ86" s="31"/>
      <c r="NA86" s="31"/>
      <c r="NB86" s="31"/>
      <c r="NC86" s="31"/>
      <c r="ND86" s="31"/>
      <c r="NE86" s="31"/>
      <c r="NF86" s="31"/>
      <c r="NG86" s="31"/>
      <c r="NH86" s="31"/>
      <c r="NI86" s="31"/>
      <c r="NJ86" s="31"/>
      <c r="NK86" s="31"/>
      <c r="NL86" s="31"/>
      <c r="NM86" s="31"/>
      <c r="NN86" s="31"/>
      <c r="NO86" s="31"/>
      <c r="NP86" s="31"/>
      <c r="NQ86" s="31"/>
      <c r="NR86" s="31"/>
      <c r="NS86" s="31"/>
      <c r="NT86" s="31"/>
      <c r="NU86" s="31"/>
      <c r="NV86" s="31"/>
      <c r="NW86" s="31"/>
      <c r="NX86" s="31"/>
      <c r="NY86" s="31"/>
      <c r="NZ86" s="31"/>
      <c r="OA86" s="31"/>
      <c r="OB86" s="31"/>
      <c r="OC86" s="31"/>
      <c r="OD86" s="31"/>
      <c r="OE86" s="31"/>
      <c r="OF86" s="31"/>
      <c r="OG86" s="31"/>
      <c r="OH86" s="31"/>
      <c r="OI86" s="31"/>
      <c r="OJ86" s="31"/>
      <c r="OK86" s="31"/>
      <c r="OL86" s="31"/>
      <c r="OM86" s="31"/>
      <c r="ON86" s="31"/>
      <c r="OO86" s="31"/>
      <c r="OP86" s="31"/>
      <c r="OQ86" s="31"/>
      <c r="OR86" s="31"/>
      <c r="OS86" s="31"/>
      <c r="OT86" s="31"/>
      <c r="OU86" s="31"/>
      <c r="OV86" s="31"/>
      <c r="OW86" s="31"/>
      <c r="OX86" s="31"/>
      <c r="OY86" s="31"/>
      <c r="OZ86" s="31"/>
      <c r="PA86" s="31"/>
      <c r="PB86" s="31"/>
      <c r="PC86" s="31"/>
      <c r="PD86" s="31"/>
      <c r="PE86" s="31"/>
      <c r="PF86" s="31"/>
      <c r="PG86" s="31"/>
      <c r="PH86" s="31"/>
      <c r="PI86" s="31"/>
      <c r="PJ86" s="31"/>
      <c r="PK86" s="31"/>
      <c r="PL86" s="31"/>
      <c r="PM86" s="31"/>
      <c r="PN86" s="31"/>
      <c r="PO86" s="31"/>
      <c r="PP86" s="31"/>
      <c r="PQ86" s="31"/>
      <c r="PR86" s="31"/>
      <c r="PS86" s="31"/>
      <c r="PT86" s="31"/>
      <c r="PU86" s="31"/>
      <c r="PV86" s="31"/>
      <c r="PW86" s="31"/>
      <c r="PX86" s="31"/>
      <c r="PY86" s="31"/>
      <c r="PZ86" s="31"/>
      <c r="QA86" s="31"/>
      <c r="QB86" s="31"/>
      <c r="QC86" s="31"/>
    </row>
    <row r="87" spans="1:445">
      <c r="A87" s="36" t="s">
        <v>709</v>
      </c>
      <c r="B87" s="33"/>
      <c r="C87" s="33">
        <v>85</v>
      </c>
      <c r="D87" s="33" t="s">
        <v>141</v>
      </c>
      <c r="E87" s="33"/>
      <c r="F87" s="33">
        <v>665</v>
      </c>
      <c r="G87" s="33">
        <v>15</v>
      </c>
      <c r="H87" s="33"/>
      <c r="I87" s="33"/>
      <c r="J87" s="40"/>
      <c r="K87" s="33"/>
      <c r="L87" s="33"/>
      <c r="M87" s="33"/>
      <c r="N87" s="33"/>
      <c r="O87" s="33"/>
      <c r="P87" s="33"/>
      <c r="Q87" s="33"/>
      <c r="R87" s="33"/>
      <c r="S87" s="33"/>
      <c r="T87" s="20">
        <f t="shared" si="9"/>
        <v>15</v>
      </c>
      <c r="U87" s="20">
        <f t="shared" si="10"/>
        <v>0</v>
      </c>
      <c r="V87" s="34">
        <f t="shared" si="11"/>
        <v>1</v>
      </c>
      <c r="W87" s="37" t="s">
        <v>27</v>
      </c>
      <c r="X87" s="35">
        <f t="shared" si="12"/>
        <v>650</v>
      </c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  <c r="DW87" s="31"/>
      <c r="DX87" s="31"/>
      <c r="DY87" s="31"/>
      <c r="DZ87" s="31"/>
      <c r="EA87" s="31"/>
      <c r="EB87" s="31"/>
      <c r="EC87" s="31"/>
      <c r="ED87" s="31"/>
      <c r="EE87" s="31"/>
      <c r="EF87" s="31"/>
      <c r="EG87" s="31"/>
      <c r="EH87" s="31"/>
      <c r="EI87" s="31"/>
      <c r="EJ87" s="31"/>
      <c r="EK87" s="31"/>
      <c r="EL87" s="31"/>
      <c r="EM87" s="31"/>
      <c r="EN87" s="31"/>
      <c r="EO87" s="31"/>
      <c r="EP87" s="31"/>
      <c r="EQ87" s="31"/>
      <c r="ER87" s="31"/>
      <c r="ES87" s="31"/>
      <c r="ET87" s="31"/>
      <c r="EU87" s="31"/>
      <c r="EV87" s="31"/>
      <c r="EW87" s="31"/>
      <c r="EX87" s="31"/>
      <c r="EY87" s="31"/>
      <c r="EZ87" s="31"/>
      <c r="FA87" s="31"/>
      <c r="FB87" s="31"/>
      <c r="FC87" s="31"/>
      <c r="FD87" s="31"/>
      <c r="FE87" s="31"/>
      <c r="FF87" s="31"/>
      <c r="FG87" s="31"/>
      <c r="FH87" s="31"/>
      <c r="FI87" s="31"/>
      <c r="FJ87" s="31"/>
      <c r="FK87" s="31"/>
      <c r="FL87" s="31"/>
      <c r="FM87" s="31"/>
      <c r="FN87" s="31"/>
      <c r="FO87" s="31"/>
      <c r="FP87" s="31"/>
      <c r="FQ87" s="31"/>
      <c r="FR87" s="31"/>
      <c r="FS87" s="31"/>
      <c r="FT87" s="31"/>
      <c r="FU87" s="31"/>
      <c r="FV87" s="31"/>
      <c r="FW87" s="31"/>
      <c r="FX87" s="31"/>
      <c r="FY87" s="31"/>
      <c r="FZ87" s="31"/>
      <c r="GA87" s="31"/>
      <c r="GB87" s="31"/>
      <c r="GC87" s="31"/>
      <c r="GD87" s="31"/>
      <c r="GE87" s="31"/>
      <c r="GF87" s="31"/>
      <c r="GG87" s="31"/>
      <c r="GH87" s="31"/>
      <c r="GI87" s="31"/>
      <c r="GJ87" s="31"/>
      <c r="GK87" s="31"/>
      <c r="GL87" s="31"/>
      <c r="GM87" s="31"/>
      <c r="GN87" s="31"/>
      <c r="GO87" s="31"/>
      <c r="GP87" s="31"/>
      <c r="GQ87" s="31"/>
      <c r="GR87" s="31"/>
      <c r="GS87" s="31"/>
      <c r="GT87" s="31"/>
      <c r="GU87" s="31"/>
      <c r="GV87" s="31"/>
      <c r="GW87" s="31"/>
      <c r="GX87" s="31"/>
      <c r="GY87" s="31"/>
      <c r="GZ87" s="31"/>
      <c r="HA87" s="31"/>
      <c r="HB87" s="31"/>
      <c r="HC87" s="31"/>
      <c r="HD87" s="31"/>
      <c r="HE87" s="31"/>
      <c r="HF87" s="31"/>
      <c r="HG87" s="31"/>
      <c r="HH87" s="31"/>
      <c r="HI87" s="31"/>
      <c r="HJ87" s="31"/>
      <c r="HK87" s="31"/>
      <c r="HL87" s="31"/>
      <c r="HM87" s="31"/>
      <c r="HN87" s="31"/>
      <c r="HO87" s="31"/>
      <c r="HP87" s="31"/>
      <c r="HQ87" s="31"/>
      <c r="HR87" s="31"/>
      <c r="HS87" s="31"/>
      <c r="HT87" s="31"/>
      <c r="HU87" s="31"/>
      <c r="HV87" s="31"/>
      <c r="HW87" s="31"/>
      <c r="HX87" s="31"/>
      <c r="HY87" s="31"/>
      <c r="HZ87" s="31"/>
      <c r="IA87" s="31"/>
      <c r="IB87" s="31"/>
      <c r="IC87" s="31"/>
      <c r="ID87" s="31"/>
      <c r="IE87" s="31"/>
      <c r="IF87" s="31"/>
      <c r="IG87" s="31"/>
      <c r="IH87" s="31"/>
      <c r="II87" s="31"/>
      <c r="IJ87" s="31"/>
      <c r="IK87" s="31"/>
      <c r="IL87" s="31"/>
      <c r="IM87" s="31"/>
      <c r="IN87" s="31"/>
      <c r="IO87" s="31"/>
      <c r="IP87" s="31"/>
      <c r="IQ87" s="31"/>
      <c r="IR87" s="31"/>
      <c r="IS87" s="31"/>
      <c r="IT87" s="31"/>
      <c r="IU87" s="31"/>
      <c r="IV87" s="31"/>
      <c r="IW87" s="31"/>
      <c r="IX87" s="31"/>
      <c r="IY87" s="31"/>
      <c r="IZ87" s="31"/>
      <c r="JA87" s="31"/>
      <c r="JB87" s="31"/>
      <c r="JC87" s="31"/>
      <c r="JD87" s="31"/>
      <c r="JE87" s="31"/>
      <c r="JF87" s="31"/>
      <c r="JG87" s="31"/>
      <c r="JH87" s="31"/>
      <c r="JI87" s="31"/>
      <c r="JJ87" s="31"/>
      <c r="JK87" s="31"/>
      <c r="JL87" s="31"/>
      <c r="JM87" s="31"/>
      <c r="JN87" s="31"/>
      <c r="JO87" s="31"/>
      <c r="JP87" s="31"/>
      <c r="JQ87" s="31"/>
      <c r="JR87" s="31"/>
      <c r="JS87" s="31"/>
      <c r="JT87" s="31"/>
      <c r="JU87" s="31"/>
      <c r="JV87" s="31"/>
      <c r="JW87" s="31"/>
      <c r="JX87" s="31"/>
      <c r="JY87" s="31"/>
      <c r="JZ87" s="31"/>
      <c r="KA87" s="31"/>
      <c r="KB87" s="31"/>
      <c r="KC87" s="31"/>
      <c r="KD87" s="31"/>
      <c r="KE87" s="31"/>
      <c r="KF87" s="31"/>
      <c r="KG87" s="31"/>
      <c r="KH87" s="31"/>
      <c r="KI87" s="31"/>
      <c r="KJ87" s="31"/>
      <c r="KK87" s="31"/>
      <c r="KL87" s="31"/>
      <c r="KM87" s="31"/>
      <c r="KN87" s="31"/>
      <c r="KO87" s="31"/>
      <c r="KP87" s="31"/>
      <c r="KQ87" s="31"/>
      <c r="KR87" s="31"/>
      <c r="KS87" s="31"/>
      <c r="KT87" s="31"/>
      <c r="KU87" s="31"/>
      <c r="KV87" s="31"/>
      <c r="KW87" s="31"/>
      <c r="KX87" s="31"/>
      <c r="KY87" s="31"/>
      <c r="KZ87" s="31"/>
      <c r="LA87" s="31"/>
      <c r="LB87" s="31"/>
      <c r="LC87" s="31"/>
      <c r="LD87" s="31"/>
      <c r="LE87" s="31"/>
      <c r="LF87" s="31"/>
      <c r="LG87" s="31"/>
      <c r="LH87" s="31"/>
      <c r="LI87" s="31"/>
      <c r="LJ87" s="31"/>
      <c r="LK87" s="31"/>
      <c r="LL87" s="31"/>
      <c r="LM87" s="31"/>
      <c r="LN87" s="31"/>
      <c r="LO87" s="31"/>
      <c r="LP87" s="31"/>
      <c r="LQ87" s="31"/>
      <c r="LR87" s="31"/>
      <c r="LS87" s="31"/>
      <c r="LT87" s="31"/>
      <c r="LU87" s="31"/>
      <c r="LV87" s="31"/>
      <c r="LW87" s="31"/>
      <c r="LX87" s="31"/>
      <c r="LY87" s="31"/>
      <c r="LZ87" s="31"/>
      <c r="MA87" s="31"/>
      <c r="MB87" s="31"/>
      <c r="MC87" s="31"/>
      <c r="MD87" s="31"/>
      <c r="ME87" s="31"/>
      <c r="MF87" s="31"/>
      <c r="MG87" s="31"/>
      <c r="MH87" s="31"/>
      <c r="MI87" s="31"/>
      <c r="MJ87" s="31"/>
      <c r="MK87" s="31"/>
      <c r="ML87" s="31"/>
      <c r="MM87" s="31"/>
      <c r="MN87" s="31"/>
      <c r="MO87" s="31"/>
      <c r="MP87" s="31"/>
      <c r="MQ87" s="31"/>
      <c r="MR87" s="31"/>
      <c r="MS87" s="31"/>
      <c r="MT87" s="31"/>
      <c r="MU87" s="31"/>
      <c r="MV87" s="31"/>
      <c r="MW87" s="31"/>
      <c r="MX87" s="31"/>
      <c r="MY87" s="31"/>
      <c r="MZ87" s="31"/>
      <c r="NA87" s="31"/>
      <c r="NB87" s="31"/>
      <c r="NC87" s="31"/>
      <c r="ND87" s="31"/>
      <c r="NE87" s="31"/>
      <c r="NF87" s="31"/>
      <c r="NG87" s="31"/>
      <c r="NH87" s="31"/>
      <c r="NI87" s="31"/>
      <c r="NJ87" s="31"/>
      <c r="NK87" s="31"/>
      <c r="NL87" s="31"/>
      <c r="NM87" s="31"/>
      <c r="NN87" s="31"/>
      <c r="NO87" s="31"/>
      <c r="NP87" s="31"/>
      <c r="NQ87" s="31"/>
      <c r="NR87" s="31"/>
      <c r="NS87" s="31"/>
      <c r="NT87" s="31"/>
      <c r="NU87" s="31"/>
      <c r="NV87" s="31"/>
      <c r="NW87" s="31"/>
      <c r="NX87" s="31"/>
      <c r="NY87" s="31"/>
      <c r="NZ87" s="31"/>
      <c r="OA87" s="31"/>
      <c r="OB87" s="31"/>
      <c r="OC87" s="31"/>
      <c r="OD87" s="31"/>
      <c r="OE87" s="31"/>
      <c r="OF87" s="31"/>
      <c r="OG87" s="31"/>
      <c r="OH87" s="31"/>
      <c r="OI87" s="31"/>
      <c r="OJ87" s="31"/>
      <c r="OK87" s="31"/>
      <c r="OL87" s="31"/>
      <c r="OM87" s="31"/>
      <c r="ON87" s="31"/>
      <c r="OO87" s="31"/>
      <c r="OP87" s="31"/>
      <c r="OQ87" s="31"/>
      <c r="OR87" s="31"/>
      <c r="OS87" s="31"/>
      <c r="OT87" s="31"/>
      <c r="OU87" s="31"/>
      <c r="OV87" s="31"/>
      <c r="OW87" s="31"/>
      <c r="OX87" s="31"/>
      <c r="OY87" s="31"/>
      <c r="OZ87" s="31"/>
      <c r="PA87" s="31"/>
      <c r="PB87" s="31"/>
      <c r="PC87" s="31"/>
      <c r="PD87" s="31"/>
      <c r="PE87" s="31"/>
      <c r="PF87" s="31"/>
      <c r="PG87" s="31"/>
      <c r="PH87" s="31"/>
      <c r="PI87" s="31"/>
      <c r="PJ87" s="31"/>
      <c r="PK87" s="31"/>
      <c r="PL87" s="31"/>
      <c r="PM87" s="31"/>
      <c r="PN87" s="31"/>
      <c r="PO87" s="31"/>
      <c r="PP87" s="31"/>
      <c r="PQ87" s="31"/>
      <c r="PR87" s="31"/>
      <c r="PS87" s="31"/>
      <c r="PT87" s="31"/>
      <c r="PU87" s="31"/>
      <c r="PV87" s="31"/>
      <c r="PW87" s="31"/>
      <c r="PX87" s="31"/>
      <c r="PY87" s="31"/>
      <c r="PZ87" s="31"/>
      <c r="QA87" s="31"/>
      <c r="QB87" s="31"/>
      <c r="QC87" s="31"/>
    </row>
    <row r="88" spans="1:445">
      <c r="A88" s="36" t="s">
        <v>167</v>
      </c>
      <c r="B88" s="33" t="s">
        <v>45</v>
      </c>
      <c r="C88" s="33">
        <v>106</v>
      </c>
      <c r="D88" s="33" t="s">
        <v>38</v>
      </c>
      <c r="E88" s="33"/>
      <c r="F88" s="33">
        <v>1249</v>
      </c>
      <c r="G88" s="33">
        <v>65</v>
      </c>
      <c r="H88" s="33"/>
      <c r="I88" s="33">
        <v>148</v>
      </c>
      <c r="J88" s="37">
        <v>148</v>
      </c>
      <c r="K88" s="33">
        <v>148</v>
      </c>
      <c r="L88" s="33">
        <v>148</v>
      </c>
      <c r="M88" s="33">
        <v>148</v>
      </c>
      <c r="N88" s="33">
        <v>148</v>
      </c>
      <c r="O88" s="33">
        <v>147</v>
      </c>
      <c r="P88" s="33">
        <v>149</v>
      </c>
      <c r="Q88" s="33"/>
      <c r="R88" s="33"/>
      <c r="S88" s="33"/>
      <c r="T88" s="20">
        <f t="shared" si="9"/>
        <v>1249</v>
      </c>
      <c r="U88" s="20">
        <f t="shared" si="10"/>
        <v>0</v>
      </c>
      <c r="V88" s="34">
        <f t="shared" si="11"/>
        <v>1</v>
      </c>
      <c r="W88" s="37"/>
      <c r="X88" s="35" t="str">
        <f t="shared" si="12"/>
        <v/>
      </c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  <c r="GU88" s="31"/>
      <c r="GV88" s="31"/>
      <c r="GW88" s="31"/>
      <c r="GX88" s="31"/>
      <c r="GY88" s="31"/>
      <c r="GZ88" s="31"/>
      <c r="HA88" s="31"/>
      <c r="HB88" s="31"/>
      <c r="HC88" s="31"/>
      <c r="HD88" s="31"/>
      <c r="HE88" s="31"/>
      <c r="HF88" s="31"/>
      <c r="HG88" s="31"/>
      <c r="HH88" s="31"/>
      <c r="HI88" s="31"/>
      <c r="HJ88" s="31"/>
      <c r="HK88" s="31"/>
      <c r="HL88" s="31"/>
      <c r="HM88" s="31"/>
      <c r="HN88" s="31"/>
      <c r="HO88" s="31"/>
      <c r="HP88" s="31"/>
      <c r="HQ88" s="31"/>
      <c r="HR88" s="31"/>
      <c r="HS88" s="31"/>
      <c r="HT88" s="31"/>
      <c r="HU88" s="31"/>
      <c r="HV88" s="31"/>
      <c r="HW88" s="31"/>
      <c r="HX88" s="31"/>
      <c r="HY88" s="31"/>
      <c r="HZ88" s="31"/>
      <c r="IA88" s="31"/>
      <c r="IB88" s="31"/>
      <c r="IC88" s="31"/>
      <c r="ID88" s="31"/>
      <c r="IE88" s="31"/>
      <c r="IF88" s="31"/>
      <c r="IG88" s="31"/>
      <c r="IH88" s="31"/>
      <c r="II88" s="31"/>
      <c r="IJ88" s="31"/>
      <c r="IK88" s="31"/>
      <c r="IL88" s="31"/>
      <c r="IM88" s="31"/>
      <c r="IN88" s="31"/>
      <c r="IO88" s="31"/>
      <c r="IP88" s="31"/>
      <c r="IQ88" s="31"/>
      <c r="IR88" s="31"/>
      <c r="IS88" s="31"/>
      <c r="IT88" s="31"/>
      <c r="IU88" s="31"/>
      <c r="IV88" s="31"/>
      <c r="IW88" s="31"/>
      <c r="IX88" s="31"/>
      <c r="IY88" s="31"/>
      <c r="IZ88" s="31"/>
      <c r="JA88" s="31"/>
      <c r="JB88" s="31"/>
      <c r="JC88" s="31"/>
      <c r="JD88" s="31"/>
      <c r="JE88" s="31"/>
      <c r="JF88" s="31"/>
      <c r="JG88" s="31"/>
      <c r="JH88" s="31"/>
      <c r="JI88" s="31"/>
      <c r="JJ88" s="31"/>
      <c r="JK88" s="31"/>
      <c r="JL88" s="31"/>
      <c r="JM88" s="31"/>
      <c r="JN88" s="31"/>
      <c r="JO88" s="31"/>
      <c r="JP88" s="31"/>
      <c r="JQ88" s="31"/>
      <c r="JR88" s="31"/>
      <c r="JS88" s="31"/>
      <c r="JT88" s="31"/>
      <c r="JU88" s="31"/>
      <c r="JV88" s="31"/>
      <c r="JW88" s="31"/>
      <c r="JX88" s="31"/>
      <c r="JY88" s="31"/>
      <c r="JZ88" s="31"/>
      <c r="KA88" s="31"/>
      <c r="KB88" s="31"/>
      <c r="KC88" s="31"/>
      <c r="KD88" s="31"/>
      <c r="KE88" s="31"/>
      <c r="KF88" s="31"/>
      <c r="KG88" s="31"/>
      <c r="KH88" s="31"/>
      <c r="KI88" s="31"/>
      <c r="KJ88" s="31"/>
      <c r="KK88" s="31"/>
      <c r="KL88" s="31"/>
      <c r="KM88" s="31"/>
      <c r="KN88" s="31"/>
      <c r="KO88" s="31"/>
      <c r="KP88" s="31"/>
      <c r="KQ88" s="31"/>
      <c r="KR88" s="31"/>
      <c r="KS88" s="31"/>
      <c r="KT88" s="31"/>
      <c r="KU88" s="31"/>
      <c r="KV88" s="31"/>
      <c r="KW88" s="31"/>
      <c r="KX88" s="31"/>
      <c r="KY88" s="31"/>
      <c r="KZ88" s="31"/>
      <c r="LA88" s="31"/>
      <c r="LB88" s="31"/>
      <c r="LC88" s="31"/>
      <c r="LD88" s="31"/>
      <c r="LE88" s="31"/>
      <c r="LF88" s="31"/>
      <c r="LG88" s="31"/>
      <c r="LH88" s="31"/>
      <c r="LI88" s="31"/>
      <c r="LJ88" s="31"/>
      <c r="LK88" s="31"/>
      <c r="LL88" s="31"/>
      <c r="LM88" s="31"/>
      <c r="LN88" s="31"/>
      <c r="LO88" s="31"/>
      <c r="LP88" s="31"/>
      <c r="LQ88" s="31"/>
      <c r="LR88" s="31"/>
      <c r="LS88" s="31"/>
      <c r="LT88" s="31"/>
      <c r="LU88" s="31"/>
      <c r="LV88" s="31"/>
      <c r="LW88" s="31"/>
      <c r="LX88" s="31"/>
      <c r="LY88" s="31"/>
      <c r="LZ88" s="31"/>
      <c r="MA88" s="31"/>
      <c r="MB88" s="31"/>
      <c r="MC88" s="31"/>
      <c r="MD88" s="31"/>
      <c r="ME88" s="31"/>
      <c r="MF88" s="31"/>
      <c r="MG88" s="31"/>
      <c r="MH88" s="31"/>
      <c r="MI88" s="31"/>
      <c r="MJ88" s="31"/>
      <c r="MK88" s="31"/>
      <c r="ML88" s="31"/>
      <c r="MM88" s="31"/>
      <c r="MN88" s="31"/>
      <c r="MO88" s="31"/>
      <c r="MP88" s="31"/>
      <c r="MQ88" s="31"/>
      <c r="MR88" s="31"/>
      <c r="MS88" s="31"/>
      <c r="MT88" s="31"/>
      <c r="MU88" s="31"/>
      <c r="MV88" s="31"/>
      <c r="MW88" s="31"/>
      <c r="MX88" s="31"/>
      <c r="MY88" s="31"/>
      <c r="MZ88" s="31"/>
      <c r="NA88" s="31"/>
      <c r="NB88" s="31"/>
      <c r="NC88" s="31"/>
      <c r="ND88" s="31"/>
      <c r="NE88" s="31"/>
      <c r="NF88" s="31"/>
      <c r="NG88" s="31"/>
      <c r="NH88" s="31"/>
      <c r="NI88" s="31"/>
      <c r="NJ88" s="31"/>
      <c r="NK88" s="31"/>
      <c r="NL88" s="31"/>
      <c r="NM88" s="31"/>
      <c r="NN88" s="31"/>
      <c r="NO88" s="31"/>
      <c r="NP88" s="31"/>
      <c r="NQ88" s="31"/>
      <c r="NR88" s="31"/>
      <c r="NS88" s="31"/>
      <c r="NT88" s="31"/>
      <c r="NU88" s="31"/>
      <c r="NV88" s="31"/>
      <c r="NW88" s="31"/>
      <c r="NX88" s="31"/>
      <c r="NY88" s="31"/>
      <c r="NZ88" s="31"/>
      <c r="OA88" s="31"/>
      <c r="OB88" s="31"/>
      <c r="OC88" s="31"/>
      <c r="OD88" s="31"/>
      <c r="OE88" s="31"/>
      <c r="OF88" s="31"/>
      <c r="OG88" s="31"/>
      <c r="OH88" s="31"/>
      <c r="OI88" s="31"/>
      <c r="OJ88" s="31"/>
      <c r="OK88" s="31"/>
      <c r="OL88" s="31"/>
      <c r="OM88" s="31"/>
      <c r="ON88" s="31"/>
      <c r="OO88" s="31"/>
      <c r="OP88" s="31"/>
      <c r="OQ88" s="31"/>
      <c r="OR88" s="31"/>
      <c r="OS88" s="31"/>
      <c r="OT88" s="31"/>
      <c r="OU88" s="31"/>
      <c r="OV88" s="31"/>
      <c r="OW88" s="31"/>
      <c r="OX88" s="31"/>
      <c r="OY88" s="31"/>
      <c r="OZ88" s="31"/>
      <c r="PA88" s="31"/>
      <c r="PB88" s="31"/>
      <c r="PC88" s="31"/>
      <c r="PD88" s="31"/>
      <c r="PE88" s="31"/>
      <c r="PF88" s="31"/>
      <c r="PG88" s="31"/>
      <c r="PH88" s="31"/>
      <c r="PI88" s="31"/>
      <c r="PJ88" s="31"/>
      <c r="PK88" s="31"/>
      <c r="PL88" s="31"/>
      <c r="PM88" s="31"/>
      <c r="PN88" s="31"/>
      <c r="PO88" s="31"/>
      <c r="PP88" s="31"/>
      <c r="PQ88" s="31"/>
      <c r="PR88" s="31"/>
      <c r="PS88" s="31"/>
      <c r="PT88" s="31"/>
      <c r="PU88" s="31"/>
      <c r="PV88" s="31"/>
      <c r="PW88" s="31"/>
      <c r="PX88" s="31"/>
      <c r="PY88" s="31"/>
      <c r="PZ88" s="31"/>
      <c r="QA88" s="31"/>
      <c r="QB88" s="31"/>
      <c r="QC88" s="31"/>
    </row>
    <row r="89" spans="1:445">
      <c r="A89" s="36" t="s">
        <v>1291</v>
      </c>
      <c r="B89" s="33" t="s">
        <v>27</v>
      </c>
      <c r="C89" s="33">
        <v>55</v>
      </c>
      <c r="D89" s="33" t="s">
        <v>33</v>
      </c>
      <c r="E89" s="33"/>
      <c r="F89" s="33">
        <v>425</v>
      </c>
      <c r="G89" s="33">
        <v>65</v>
      </c>
      <c r="H89" s="33"/>
      <c r="I89" s="33">
        <v>45</v>
      </c>
      <c r="J89" s="33">
        <v>45</v>
      </c>
      <c r="K89" s="33">
        <v>45</v>
      </c>
      <c r="L89" s="33">
        <v>45</v>
      </c>
      <c r="M89" s="33">
        <v>45</v>
      </c>
      <c r="N89" s="33">
        <v>45</v>
      </c>
      <c r="O89" s="33">
        <v>45</v>
      </c>
      <c r="P89" s="33">
        <v>45</v>
      </c>
      <c r="Q89" s="33"/>
      <c r="R89" s="33"/>
      <c r="S89" s="33"/>
      <c r="T89" s="20">
        <f t="shared" si="9"/>
        <v>425</v>
      </c>
      <c r="U89" s="20">
        <f t="shared" si="10"/>
        <v>0</v>
      </c>
      <c r="V89" s="34">
        <f t="shared" si="11"/>
        <v>1</v>
      </c>
      <c r="X89" s="35" t="str">
        <f t="shared" si="12"/>
        <v/>
      </c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  <c r="DW89" s="31"/>
      <c r="DX89" s="31"/>
      <c r="DY89" s="31"/>
      <c r="DZ89" s="31"/>
      <c r="EA89" s="31"/>
      <c r="EB89" s="31"/>
      <c r="EC89" s="31"/>
      <c r="ED89" s="31"/>
      <c r="EE89" s="31"/>
      <c r="EF89" s="31"/>
      <c r="EG89" s="31"/>
      <c r="EH89" s="31"/>
      <c r="EI89" s="31"/>
      <c r="EJ89" s="31"/>
      <c r="EK89" s="31"/>
      <c r="EL89" s="31"/>
      <c r="EM89" s="31"/>
      <c r="EN89" s="31"/>
      <c r="EO89" s="31"/>
      <c r="EP89" s="31"/>
      <c r="EQ89" s="31"/>
      <c r="ER89" s="31"/>
      <c r="ES89" s="31"/>
      <c r="ET89" s="31"/>
      <c r="EU89" s="31"/>
      <c r="EV89" s="31"/>
      <c r="EW89" s="31"/>
      <c r="EX89" s="31"/>
      <c r="EY89" s="31"/>
      <c r="EZ89" s="31"/>
      <c r="FA89" s="31"/>
      <c r="FB89" s="31"/>
      <c r="FC89" s="31"/>
      <c r="FD89" s="31"/>
      <c r="FE89" s="31"/>
      <c r="FF89" s="31"/>
      <c r="FG89" s="31"/>
      <c r="FH89" s="31"/>
      <c r="FI89" s="31"/>
      <c r="FJ89" s="31"/>
      <c r="FK89" s="31"/>
      <c r="FL89" s="31"/>
      <c r="FM89" s="31"/>
      <c r="FN89" s="31"/>
      <c r="FO89" s="31"/>
      <c r="FP89" s="31"/>
      <c r="FQ89" s="31"/>
      <c r="FR89" s="31"/>
      <c r="FS89" s="31"/>
      <c r="FT89" s="31"/>
      <c r="FU89" s="31"/>
      <c r="FV89" s="31"/>
      <c r="FW89" s="31"/>
      <c r="FX89" s="31"/>
      <c r="FY89" s="31"/>
      <c r="FZ89" s="31"/>
      <c r="GA89" s="31"/>
      <c r="GB89" s="31"/>
      <c r="GC89" s="31"/>
      <c r="GD89" s="31"/>
      <c r="GE89" s="31"/>
      <c r="GF89" s="31"/>
      <c r="GG89" s="31"/>
      <c r="GH89" s="31"/>
      <c r="GI89" s="31"/>
      <c r="GJ89" s="31"/>
      <c r="GK89" s="31"/>
      <c r="GL89" s="31"/>
      <c r="GM89" s="31"/>
      <c r="GN89" s="31"/>
      <c r="GO89" s="31"/>
      <c r="GP89" s="31"/>
      <c r="GQ89" s="31"/>
      <c r="GR89" s="31"/>
      <c r="GS89" s="31"/>
      <c r="GT89" s="31"/>
      <c r="GU89" s="31"/>
      <c r="GV89" s="31"/>
      <c r="GW89" s="31"/>
      <c r="GX89" s="31"/>
      <c r="GY89" s="31"/>
      <c r="GZ89" s="31"/>
      <c r="HA89" s="31"/>
      <c r="HB89" s="31"/>
      <c r="HC89" s="31"/>
      <c r="HD89" s="31"/>
      <c r="HE89" s="31"/>
      <c r="HF89" s="31"/>
      <c r="HG89" s="31"/>
      <c r="HH89" s="31"/>
      <c r="HI89" s="31"/>
      <c r="HJ89" s="31"/>
      <c r="HK89" s="31"/>
      <c r="HL89" s="31"/>
      <c r="HM89" s="31"/>
      <c r="HN89" s="31"/>
      <c r="HO89" s="31"/>
      <c r="HP89" s="31"/>
      <c r="HQ89" s="31"/>
      <c r="HR89" s="31"/>
      <c r="HS89" s="31"/>
      <c r="HT89" s="31"/>
      <c r="HU89" s="31"/>
      <c r="HV89" s="31"/>
      <c r="HW89" s="31"/>
      <c r="HX89" s="31"/>
      <c r="HY89" s="31"/>
      <c r="HZ89" s="31"/>
      <c r="IA89" s="31"/>
      <c r="IB89" s="31"/>
      <c r="IC89" s="31"/>
      <c r="ID89" s="31"/>
      <c r="IE89" s="31"/>
      <c r="IF89" s="31"/>
      <c r="IG89" s="31"/>
      <c r="IH89" s="31"/>
      <c r="II89" s="31"/>
      <c r="IJ89" s="31"/>
      <c r="IK89" s="31"/>
      <c r="IL89" s="31"/>
      <c r="IM89" s="31"/>
      <c r="IN89" s="31"/>
      <c r="IO89" s="31"/>
      <c r="IP89" s="31"/>
      <c r="IQ89" s="31"/>
      <c r="IR89" s="31"/>
      <c r="IS89" s="31"/>
      <c r="IT89" s="31"/>
      <c r="IU89" s="31"/>
      <c r="IV89" s="31"/>
      <c r="IW89" s="31"/>
      <c r="IX89" s="31"/>
      <c r="IY89" s="31"/>
      <c r="IZ89" s="31"/>
      <c r="JA89" s="31"/>
      <c r="JB89" s="31"/>
      <c r="JC89" s="31"/>
      <c r="JD89" s="31"/>
      <c r="JE89" s="31"/>
      <c r="JF89" s="31"/>
      <c r="JG89" s="31"/>
      <c r="JH89" s="31"/>
      <c r="JI89" s="31"/>
      <c r="JJ89" s="31"/>
      <c r="JK89" s="31"/>
      <c r="JL89" s="31"/>
      <c r="JM89" s="31"/>
      <c r="JN89" s="31"/>
      <c r="JO89" s="31"/>
      <c r="JP89" s="31"/>
      <c r="JQ89" s="31"/>
      <c r="JR89" s="31"/>
      <c r="JS89" s="31"/>
      <c r="JT89" s="31"/>
      <c r="JU89" s="31"/>
      <c r="JV89" s="31"/>
      <c r="JW89" s="31"/>
      <c r="JX89" s="31"/>
      <c r="JY89" s="31"/>
      <c r="JZ89" s="31"/>
      <c r="KA89" s="31"/>
      <c r="KB89" s="31"/>
      <c r="KC89" s="31"/>
      <c r="KD89" s="31"/>
      <c r="KE89" s="31"/>
      <c r="KF89" s="31"/>
      <c r="KG89" s="31"/>
      <c r="KH89" s="31"/>
      <c r="KI89" s="31"/>
      <c r="KJ89" s="31"/>
      <c r="KK89" s="31"/>
      <c r="KL89" s="31"/>
      <c r="KM89" s="31"/>
      <c r="KN89" s="31"/>
      <c r="KO89" s="31"/>
      <c r="KP89" s="31"/>
      <c r="KQ89" s="31"/>
      <c r="KR89" s="31"/>
      <c r="KS89" s="31"/>
      <c r="KT89" s="31"/>
      <c r="KU89" s="31"/>
      <c r="KV89" s="31"/>
      <c r="KW89" s="31"/>
      <c r="KX89" s="31"/>
      <c r="KY89" s="31"/>
      <c r="KZ89" s="31"/>
      <c r="LA89" s="31"/>
      <c r="LB89" s="31"/>
      <c r="LC89" s="31"/>
      <c r="LD89" s="31"/>
      <c r="LE89" s="31"/>
      <c r="LF89" s="31"/>
      <c r="LG89" s="31"/>
      <c r="LH89" s="31"/>
      <c r="LI89" s="31"/>
      <c r="LJ89" s="31"/>
      <c r="LK89" s="31"/>
      <c r="LL89" s="31"/>
      <c r="LM89" s="31"/>
      <c r="LN89" s="31"/>
      <c r="LO89" s="31"/>
      <c r="LP89" s="31"/>
      <c r="LQ89" s="31"/>
      <c r="LR89" s="31"/>
      <c r="LS89" s="31"/>
      <c r="LT89" s="31"/>
      <c r="LU89" s="31"/>
      <c r="LV89" s="31"/>
      <c r="LW89" s="31"/>
      <c r="LX89" s="31"/>
      <c r="LY89" s="31"/>
      <c r="LZ89" s="31"/>
      <c r="MA89" s="31"/>
      <c r="MB89" s="31"/>
      <c r="MC89" s="31"/>
      <c r="MD89" s="31"/>
      <c r="ME89" s="31"/>
      <c r="MF89" s="31"/>
      <c r="MG89" s="31"/>
      <c r="MH89" s="31"/>
      <c r="MI89" s="31"/>
      <c r="MJ89" s="31"/>
      <c r="MK89" s="31"/>
      <c r="ML89" s="31"/>
      <c r="MM89" s="31"/>
      <c r="MN89" s="31"/>
      <c r="MO89" s="31"/>
      <c r="MP89" s="31"/>
      <c r="MQ89" s="31"/>
      <c r="MR89" s="31"/>
      <c r="MS89" s="31"/>
      <c r="MT89" s="31"/>
      <c r="MU89" s="31"/>
      <c r="MV89" s="31"/>
      <c r="MW89" s="31"/>
      <c r="MX89" s="31"/>
      <c r="MY89" s="31"/>
      <c r="MZ89" s="31"/>
      <c r="NA89" s="31"/>
      <c r="NB89" s="31"/>
      <c r="NC89" s="31"/>
      <c r="ND89" s="31"/>
      <c r="NE89" s="31"/>
      <c r="NF89" s="31"/>
      <c r="NG89" s="31"/>
      <c r="NH89" s="31"/>
      <c r="NI89" s="31"/>
      <c r="NJ89" s="31"/>
      <c r="NK89" s="31"/>
      <c r="NL89" s="31"/>
      <c r="NM89" s="31"/>
      <c r="NN89" s="31"/>
      <c r="NO89" s="31"/>
      <c r="NP89" s="31"/>
      <c r="NQ89" s="31"/>
      <c r="NR89" s="31"/>
      <c r="NS89" s="31"/>
      <c r="NT89" s="31"/>
      <c r="NU89" s="31"/>
      <c r="NV89" s="31"/>
      <c r="NW89" s="31"/>
      <c r="NX89" s="31"/>
      <c r="NY89" s="31"/>
      <c r="NZ89" s="31"/>
      <c r="OA89" s="31"/>
      <c r="OB89" s="31"/>
      <c r="OC89" s="31"/>
      <c r="OD89" s="31"/>
      <c r="OE89" s="31"/>
      <c r="OF89" s="31"/>
      <c r="OG89" s="31"/>
      <c r="OH89" s="31"/>
      <c r="OI89" s="31"/>
      <c r="OJ89" s="31"/>
      <c r="OK89" s="31"/>
      <c r="OL89" s="31"/>
      <c r="OM89" s="31"/>
      <c r="ON89" s="31"/>
      <c r="OO89" s="31"/>
      <c r="OP89" s="31"/>
      <c r="OQ89" s="31"/>
      <c r="OR89" s="31"/>
      <c r="OS89" s="31"/>
      <c r="OT89" s="31"/>
      <c r="OU89" s="31"/>
      <c r="OV89" s="31"/>
      <c r="OW89" s="31"/>
      <c r="OX89" s="31"/>
      <c r="OY89" s="31"/>
      <c r="OZ89" s="31"/>
      <c r="PA89" s="31"/>
      <c r="PB89" s="31"/>
      <c r="PC89" s="31"/>
      <c r="PD89" s="31"/>
      <c r="PE89" s="31"/>
      <c r="PF89" s="31"/>
      <c r="PG89" s="31"/>
      <c r="PH89" s="31"/>
      <c r="PI89" s="31"/>
      <c r="PJ89" s="31"/>
      <c r="PK89" s="31"/>
      <c r="PL89" s="31"/>
      <c r="PM89" s="31"/>
      <c r="PN89" s="31"/>
      <c r="PO89" s="31"/>
      <c r="PP89" s="31"/>
      <c r="PQ89" s="31"/>
      <c r="PR89" s="31"/>
      <c r="PS89" s="31"/>
      <c r="PT89" s="31"/>
      <c r="PU89" s="31"/>
      <c r="PV89" s="31"/>
      <c r="PW89" s="31"/>
      <c r="PX89" s="31"/>
      <c r="PY89" s="31"/>
      <c r="PZ89" s="31"/>
      <c r="QA89" s="31"/>
      <c r="QB89" s="31"/>
      <c r="QC89" s="31"/>
    </row>
    <row r="90" spans="1:445">
      <c r="A90" s="36" t="s">
        <v>1290</v>
      </c>
      <c r="B90" s="33" t="s">
        <v>27</v>
      </c>
      <c r="C90" s="33">
        <v>55</v>
      </c>
      <c r="D90" s="33" t="s">
        <v>33</v>
      </c>
      <c r="E90" s="33"/>
      <c r="F90" s="33">
        <v>425</v>
      </c>
      <c r="G90" s="33">
        <v>65</v>
      </c>
      <c r="H90" s="33"/>
      <c r="I90" s="33">
        <v>45</v>
      </c>
      <c r="J90" s="37">
        <v>45</v>
      </c>
      <c r="K90" s="33">
        <v>45</v>
      </c>
      <c r="L90" s="33">
        <v>45</v>
      </c>
      <c r="M90" s="33">
        <v>45</v>
      </c>
      <c r="N90" s="33">
        <v>45</v>
      </c>
      <c r="O90" s="33">
        <v>45</v>
      </c>
      <c r="P90" s="33">
        <v>45</v>
      </c>
      <c r="Q90" s="33"/>
      <c r="R90" s="33"/>
      <c r="S90" s="33"/>
      <c r="T90" s="20">
        <f t="shared" si="9"/>
        <v>425</v>
      </c>
      <c r="U90" s="20">
        <f t="shared" si="10"/>
        <v>0</v>
      </c>
      <c r="V90" s="34">
        <f t="shared" si="11"/>
        <v>1</v>
      </c>
      <c r="X90" s="35" t="str">
        <f t="shared" si="12"/>
        <v/>
      </c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  <c r="DW90" s="31"/>
      <c r="DX90" s="31"/>
      <c r="DY90" s="31"/>
      <c r="DZ90" s="31"/>
      <c r="EA90" s="31"/>
      <c r="EB90" s="31"/>
      <c r="EC90" s="31"/>
      <c r="ED90" s="31"/>
      <c r="EE90" s="31"/>
      <c r="EF90" s="31"/>
      <c r="EG90" s="31"/>
      <c r="EH90" s="31"/>
      <c r="EI90" s="31"/>
      <c r="EJ90" s="31"/>
      <c r="EK90" s="31"/>
      <c r="EL90" s="31"/>
      <c r="EM90" s="31"/>
      <c r="EN90" s="31"/>
      <c r="EO90" s="31"/>
      <c r="EP90" s="31"/>
      <c r="EQ90" s="31"/>
      <c r="ER90" s="31"/>
      <c r="ES90" s="31"/>
      <c r="ET90" s="31"/>
      <c r="EU90" s="31"/>
      <c r="EV90" s="31"/>
      <c r="EW90" s="31"/>
      <c r="EX90" s="31"/>
      <c r="EY90" s="31"/>
      <c r="EZ90" s="31"/>
      <c r="FA90" s="31"/>
      <c r="FB90" s="31"/>
      <c r="FC90" s="31"/>
      <c r="FD90" s="31"/>
      <c r="FE90" s="31"/>
      <c r="FF90" s="31"/>
      <c r="FG90" s="31"/>
      <c r="FH90" s="31"/>
      <c r="FI90" s="31"/>
      <c r="FJ90" s="31"/>
      <c r="FK90" s="31"/>
      <c r="FL90" s="31"/>
      <c r="FM90" s="31"/>
      <c r="FN90" s="31"/>
      <c r="FO90" s="31"/>
      <c r="FP90" s="31"/>
      <c r="FQ90" s="31"/>
      <c r="FR90" s="31"/>
      <c r="FS90" s="31"/>
      <c r="FT90" s="31"/>
      <c r="FU90" s="31"/>
      <c r="FV90" s="31"/>
      <c r="FW90" s="31"/>
      <c r="FX90" s="31"/>
      <c r="FY90" s="31"/>
      <c r="FZ90" s="31"/>
      <c r="GA90" s="31"/>
      <c r="GB90" s="31"/>
      <c r="GC90" s="31"/>
      <c r="GD90" s="31"/>
      <c r="GE90" s="31"/>
      <c r="GF90" s="31"/>
      <c r="GG90" s="31"/>
      <c r="GH90" s="31"/>
      <c r="GI90" s="31"/>
      <c r="GJ90" s="31"/>
      <c r="GK90" s="31"/>
      <c r="GL90" s="31"/>
      <c r="GM90" s="31"/>
      <c r="GN90" s="31"/>
      <c r="GO90" s="31"/>
      <c r="GP90" s="31"/>
      <c r="GQ90" s="31"/>
      <c r="GR90" s="31"/>
      <c r="GS90" s="31"/>
      <c r="GT90" s="31"/>
      <c r="GU90" s="31"/>
      <c r="GV90" s="31"/>
      <c r="GW90" s="31"/>
      <c r="GX90" s="31"/>
      <c r="GY90" s="31"/>
      <c r="GZ90" s="31"/>
      <c r="HA90" s="31"/>
      <c r="HB90" s="31"/>
      <c r="HC90" s="31"/>
      <c r="HD90" s="31"/>
      <c r="HE90" s="31"/>
      <c r="HF90" s="31"/>
      <c r="HG90" s="31"/>
      <c r="HH90" s="31"/>
      <c r="HI90" s="31"/>
      <c r="HJ90" s="31"/>
      <c r="HK90" s="31"/>
      <c r="HL90" s="31"/>
      <c r="HM90" s="31"/>
      <c r="HN90" s="31"/>
      <c r="HO90" s="31"/>
      <c r="HP90" s="31"/>
      <c r="HQ90" s="31"/>
      <c r="HR90" s="31"/>
      <c r="HS90" s="31"/>
      <c r="HT90" s="31"/>
      <c r="HU90" s="31"/>
      <c r="HV90" s="31"/>
      <c r="HW90" s="31"/>
      <c r="HX90" s="31"/>
      <c r="HY90" s="31"/>
      <c r="HZ90" s="31"/>
      <c r="IA90" s="31"/>
      <c r="IB90" s="31"/>
      <c r="IC90" s="31"/>
      <c r="ID90" s="31"/>
      <c r="IE90" s="31"/>
      <c r="IF90" s="31"/>
      <c r="IG90" s="31"/>
      <c r="IH90" s="31"/>
      <c r="II90" s="31"/>
      <c r="IJ90" s="31"/>
      <c r="IK90" s="31"/>
      <c r="IL90" s="31"/>
      <c r="IM90" s="31"/>
      <c r="IN90" s="31"/>
      <c r="IO90" s="31"/>
      <c r="IP90" s="31"/>
      <c r="IQ90" s="31"/>
      <c r="IR90" s="31"/>
      <c r="IS90" s="31"/>
      <c r="IT90" s="31"/>
      <c r="IU90" s="31"/>
      <c r="IV90" s="31"/>
      <c r="IW90" s="31"/>
      <c r="IX90" s="31"/>
      <c r="IY90" s="31"/>
      <c r="IZ90" s="31"/>
      <c r="JA90" s="31"/>
      <c r="JB90" s="31"/>
      <c r="JC90" s="31"/>
      <c r="JD90" s="31"/>
      <c r="JE90" s="31"/>
      <c r="JF90" s="31"/>
      <c r="JG90" s="31"/>
      <c r="JH90" s="31"/>
      <c r="JI90" s="31"/>
      <c r="JJ90" s="31"/>
      <c r="JK90" s="31"/>
      <c r="JL90" s="31"/>
      <c r="JM90" s="31"/>
      <c r="JN90" s="31"/>
      <c r="JO90" s="31"/>
      <c r="JP90" s="31"/>
      <c r="JQ90" s="31"/>
      <c r="JR90" s="31"/>
      <c r="JS90" s="31"/>
      <c r="JT90" s="31"/>
      <c r="JU90" s="31"/>
      <c r="JV90" s="31"/>
      <c r="JW90" s="31"/>
      <c r="JX90" s="31"/>
      <c r="JY90" s="31"/>
      <c r="JZ90" s="31"/>
      <c r="KA90" s="31"/>
      <c r="KB90" s="31"/>
      <c r="KC90" s="31"/>
      <c r="KD90" s="31"/>
      <c r="KE90" s="31"/>
      <c r="KF90" s="31"/>
      <c r="KG90" s="31"/>
      <c r="KH90" s="31"/>
      <c r="KI90" s="31"/>
      <c r="KJ90" s="31"/>
      <c r="KK90" s="31"/>
      <c r="KL90" s="31"/>
      <c r="KM90" s="31"/>
      <c r="KN90" s="31"/>
      <c r="KO90" s="31"/>
      <c r="KP90" s="31"/>
      <c r="KQ90" s="31"/>
      <c r="KR90" s="31"/>
      <c r="KS90" s="31"/>
      <c r="KT90" s="31"/>
      <c r="KU90" s="31"/>
      <c r="KV90" s="31"/>
      <c r="KW90" s="31"/>
      <c r="KX90" s="31"/>
      <c r="KY90" s="31"/>
      <c r="KZ90" s="31"/>
      <c r="LA90" s="31"/>
      <c r="LB90" s="31"/>
      <c r="LC90" s="31"/>
      <c r="LD90" s="31"/>
      <c r="LE90" s="31"/>
      <c r="LF90" s="31"/>
      <c r="LG90" s="31"/>
      <c r="LH90" s="31"/>
      <c r="LI90" s="31"/>
      <c r="LJ90" s="31"/>
      <c r="LK90" s="31"/>
      <c r="LL90" s="31"/>
      <c r="LM90" s="31"/>
      <c r="LN90" s="31"/>
      <c r="LO90" s="31"/>
      <c r="LP90" s="31"/>
      <c r="LQ90" s="31"/>
      <c r="LR90" s="31"/>
      <c r="LS90" s="31"/>
      <c r="LT90" s="31"/>
      <c r="LU90" s="31"/>
      <c r="LV90" s="31"/>
      <c r="LW90" s="31"/>
      <c r="LX90" s="31"/>
      <c r="LY90" s="31"/>
      <c r="LZ90" s="31"/>
      <c r="MA90" s="31"/>
      <c r="MB90" s="31"/>
      <c r="MC90" s="31"/>
      <c r="MD90" s="31"/>
      <c r="ME90" s="31"/>
      <c r="MF90" s="31"/>
      <c r="MG90" s="31"/>
      <c r="MH90" s="31"/>
      <c r="MI90" s="31"/>
      <c r="MJ90" s="31"/>
      <c r="MK90" s="31"/>
      <c r="ML90" s="31"/>
      <c r="MM90" s="31"/>
      <c r="MN90" s="31"/>
      <c r="MO90" s="31"/>
      <c r="MP90" s="31"/>
      <c r="MQ90" s="31"/>
      <c r="MR90" s="31"/>
      <c r="MS90" s="31"/>
      <c r="MT90" s="31"/>
      <c r="MU90" s="31"/>
      <c r="MV90" s="31"/>
      <c r="MW90" s="31"/>
      <c r="MX90" s="31"/>
      <c r="MY90" s="31"/>
      <c r="MZ90" s="31"/>
      <c r="NA90" s="31"/>
      <c r="NB90" s="31"/>
      <c r="NC90" s="31"/>
      <c r="ND90" s="31"/>
      <c r="NE90" s="31"/>
      <c r="NF90" s="31"/>
      <c r="NG90" s="31"/>
      <c r="NH90" s="31"/>
      <c r="NI90" s="31"/>
      <c r="NJ90" s="31"/>
      <c r="NK90" s="31"/>
      <c r="NL90" s="31"/>
      <c r="NM90" s="31"/>
      <c r="NN90" s="31"/>
      <c r="NO90" s="31"/>
      <c r="NP90" s="31"/>
      <c r="NQ90" s="31"/>
      <c r="NR90" s="31"/>
      <c r="NS90" s="31"/>
      <c r="NT90" s="31"/>
      <c r="NU90" s="31"/>
      <c r="NV90" s="31"/>
      <c r="NW90" s="31"/>
      <c r="NX90" s="31"/>
      <c r="NY90" s="31"/>
      <c r="NZ90" s="31"/>
      <c r="OA90" s="31"/>
      <c r="OB90" s="31"/>
      <c r="OC90" s="31"/>
      <c r="OD90" s="31"/>
      <c r="OE90" s="31"/>
      <c r="OF90" s="31"/>
      <c r="OG90" s="31"/>
      <c r="OH90" s="31"/>
      <c r="OI90" s="31"/>
      <c r="OJ90" s="31"/>
      <c r="OK90" s="31"/>
      <c r="OL90" s="31"/>
      <c r="OM90" s="31"/>
      <c r="ON90" s="31"/>
      <c r="OO90" s="31"/>
      <c r="OP90" s="31"/>
      <c r="OQ90" s="31"/>
      <c r="OR90" s="31"/>
      <c r="OS90" s="31"/>
      <c r="OT90" s="31"/>
      <c r="OU90" s="31"/>
      <c r="OV90" s="31"/>
      <c r="OW90" s="31"/>
      <c r="OX90" s="31"/>
      <c r="OY90" s="31"/>
      <c r="OZ90" s="31"/>
      <c r="PA90" s="31"/>
      <c r="PB90" s="31"/>
      <c r="PC90" s="31"/>
      <c r="PD90" s="31"/>
      <c r="PE90" s="31"/>
      <c r="PF90" s="31"/>
      <c r="PG90" s="31"/>
      <c r="PH90" s="31"/>
      <c r="PI90" s="31"/>
      <c r="PJ90" s="31"/>
      <c r="PK90" s="31"/>
      <c r="PL90" s="31"/>
      <c r="PM90" s="31"/>
      <c r="PN90" s="31"/>
      <c r="PO90" s="31"/>
      <c r="PP90" s="31"/>
      <c r="PQ90" s="31"/>
      <c r="PR90" s="31"/>
      <c r="PS90" s="31"/>
      <c r="PT90" s="31"/>
      <c r="PU90" s="31"/>
      <c r="PV90" s="31"/>
      <c r="PW90" s="31"/>
      <c r="PX90" s="31"/>
      <c r="PY90" s="31"/>
      <c r="PZ90" s="31"/>
      <c r="QA90" s="31"/>
      <c r="QB90" s="31"/>
      <c r="QC90" s="31"/>
    </row>
    <row r="91" spans="1:445" s="44" customFormat="1">
      <c r="A91" s="36" t="s">
        <v>742</v>
      </c>
      <c r="B91" s="33" t="s">
        <v>27</v>
      </c>
      <c r="C91" s="33">
        <v>85</v>
      </c>
      <c r="D91" s="33" t="s">
        <v>40</v>
      </c>
      <c r="E91" s="33"/>
      <c r="F91" s="33">
        <v>705</v>
      </c>
      <c r="G91" s="33">
        <v>65</v>
      </c>
      <c r="H91" s="33"/>
      <c r="I91" s="33">
        <v>80</v>
      </c>
      <c r="J91" s="33">
        <v>80</v>
      </c>
      <c r="K91" s="33">
        <v>80</v>
      </c>
      <c r="L91" s="33">
        <v>80</v>
      </c>
      <c r="M91" s="33">
        <v>80</v>
      </c>
      <c r="N91" s="33">
        <v>80</v>
      </c>
      <c r="O91" s="33">
        <v>80</v>
      </c>
      <c r="P91" s="33">
        <v>80</v>
      </c>
      <c r="Q91" s="33"/>
      <c r="R91" s="33"/>
      <c r="S91" s="33"/>
      <c r="T91" s="20">
        <f t="shared" si="9"/>
        <v>705</v>
      </c>
      <c r="U91" s="20">
        <f t="shared" si="10"/>
        <v>0</v>
      </c>
      <c r="V91" s="34">
        <f t="shared" si="11"/>
        <v>1</v>
      </c>
      <c r="W91" s="38"/>
      <c r="X91" s="35" t="str">
        <f t="shared" si="12"/>
        <v/>
      </c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  <c r="DW91" s="31"/>
      <c r="DX91" s="31"/>
      <c r="DY91" s="31"/>
      <c r="DZ91" s="31"/>
      <c r="EA91" s="31"/>
      <c r="EB91" s="31"/>
      <c r="EC91" s="31"/>
      <c r="ED91" s="31"/>
      <c r="EE91" s="31"/>
      <c r="EF91" s="31"/>
      <c r="EG91" s="31"/>
      <c r="EH91" s="31"/>
      <c r="EI91" s="31"/>
      <c r="EJ91" s="31"/>
      <c r="EK91" s="31"/>
      <c r="EL91" s="31"/>
      <c r="EM91" s="31"/>
      <c r="EN91" s="31"/>
      <c r="EO91" s="31"/>
      <c r="EP91" s="31"/>
      <c r="EQ91" s="31"/>
      <c r="ER91" s="31"/>
      <c r="ES91" s="31"/>
      <c r="ET91" s="31"/>
      <c r="EU91" s="31"/>
      <c r="EV91" s="31"/>
      <c r="EW91" s="31"/>
      <c r="EX91" s="31"/>
      <c r="EY91" s="31"/>
      <c r="EZ91" s="31"/>
      <c r="FA91" s="31"/>
      <c r="FB91" s="31"/>
      <c r="FC91" s="31"/>
      <c r="FD91" s="31"/>
      <c r="FE91" s="31"/>
      <c r="FF91" s="31"/>
      <c r="FG91" s="31"/>
      <c r="FH91" s="31"/>
      <c r="FI91" s="31"/>
      <c r="FJ91" s="31"/>
      <c r="FK91" s="31"/>
      <c r="FL91" s="31"/>
      <c r="FM91" s="31"/>
      <c r="FN91" s="31"/>
      <c r="FO91" s="31"/>
      <c r="FP91" s="31"/>
      <c r="FQ91" s="31"/>
      <c r="FR91" s="31"/>
      <c r="FS91" s="31"/>
      <c r="FT91" s="31"/>
      <c r="FU91" s="31"/>
      <c r="FV91" s="31"/>
      <c r="FW91" s="31"/>
      <c r="FX91" s="31"/>
      <c r="FY91" s="31"/>
      <c r="FZ91" s="31"/>
      <c r="GA91" s="31"/>
      <c r="GB91" s="31"/>
      <c r="GC91" s="31"/>
      <c r="GD91" s="31"/>
      <c r="GE91" s="31"/>
      <c r="GF91" s="31"/>
      <c r="GG91" s="31"/>
      <c r="GH91" s="31"/>
      <c r="GI91" s="31"/>
      <c r="GJ91" s="31"/>
      <c r="GK91" s="31"/>
      <c r="GL91" s="31"/>
      <c r="GM91" s="31"/>
      <c r="GN91" s="31"/>
      <c r="GO91" s="31"/>
      <c r="GP91" s="31"/>
      <c r="GQ91" s="31"/>
      <c r="GR91" s="31"/>
      <c r="GS91" s="31"/>
      <c r="GT91" s="31"/>
      <c r="GU91" s="31"/>
      <c r="GV91" s="31"/>
      <c r="GW91" s="31"/>
      <c r="GX91" s="31"/>
      <c r="GY91" s="31"/>
      <c r="GZ91" s="31"/>
      <c r="HA91" s="31"/>
      <c r="HB91" s="31"/>
      <c r="HC91" s="31"/>
      <c r="HD91" s="31"/>
      <c r="HE91" s="31"/>
      <c r="HF91" s="31"/>
      <c r="HG91" s="31"/>
      <c r="HH91" s="31"/>
      <c r="HI91" s="31"/>
      <c r="HJ91" s="31"/>
      <c r="HK91" s="31"/>
      <c r="HL91" s="31"/>
      <c r="HM91" s="31"/>
      <c r="HN91" s="31"/>
      <c r="HO91" s="31"/>
      <c r="HP91" s="31"/>
      <c r="HQ91" s="31"/>
      <c r="HR91" s="31"/>
      <c r="HS91" s="31"/>
      <c r="HT91" s="31"/>
      <c r="HU91" s="31"/>
      <c r="HV91" s="31"/>
      <c r="HW91" s="31"/>
      <c r="HX91" s="31"/>
      <c r="HY91" s="31"/>
      <c r="HZ91" s="31"/>
      <c r="IA91" s="31"/>
      <c r="IB91" s="31"/>
      <c r="IC91" s="31"/>
      <c r="ID91" s="31"/>
      <c r="IE91" s="31"/>
      <c r="IF91" s="31"/>
      <c r="IG91" s="31"/>
      <c r="IH91" s="31"/>
      <c r="II91" s="31"/>
      <c r="IJ91" s="31"/>
      <c r="IK91" s="31"/>
      <c r="IL91" s="31"/>
      <c r="IM91" s="31"/>
      <c r="IN91" s="31"/>
      <c r="IO91" s="31"/>
      <c r="IP91" s="31"/>
      <c r="IQ91" s="31"/>
      <c r="IR91" s="31"/>
      <c r="IS91" s="31"/>
      <c r="IT91" s="31"/>
      <c r="IU91" s="31"/>
      <c r="IV91" s="31"/>
      <c r="IW91" s="31"/>
      <c r="IX91" s="31"/>
      <c r="IY91" s="31"/>
      <c r="IZ91" s="31"/>
      <c r="JA91" s="31"/>
      <c r="JB91" s="31"/>
      <c r="JC91" s="31"/>
      <c r="JD91" s="31"/>
      <c r="JE91" s="31"/>
      <c r="JF91" s="31"/>
      <c r="JG91" s="31"/>
      <c r="JH91" s="31"/>
      <c r="JI91" s="31"/>
      <c r="JJ91" s="31"/>
      <c r="JK91" s="31"/>
      <c r="JL91" s="31"/>
      <c r="JM91" s="31"/>
      <c r="JN91" s="31"/>
      <c r="JO91" s="31"/>
      <c r="JP91" s="31"/>
      <c r="JQ91" s="31"/>
      <c r="JR91" s="31"/>
      <c r="JS91" s="31"/>
      <c r="JT91" s="31"/>
      <c r="JU91" s="31"/>
      <c r="JV91" s="31"/>
      <c r="JW91" s="31"/>
      <c r="JX91" s="31"/>
      <c r="JY91" s="31"/>
      <c r="JZ91" s="31"/>
      <c r="KA91" s="31"/>
      <c r="KB91" s="31"/>
      <c r="KC91" s="31"/>
      <c r="KD91" s="31"/>
      <c r="KE91" s="31"/>
      <c r="KF91" s="31"/>
      <c r="KG91" s="31"/>
      <c r="KH91" s="31"/>
      <c r="KI91" s="31"/>
      <c r="KJ91" s="31"/>
      <c r="KK91" s="31"/>
      <c r="KL91" s="31"/>
      <c r="KM91" s="31"/>
      <c r="KN91" s="31"/>
      <c r="KO91" s="31"/>
      <c r="KP91" s="31"/>
      <c r="KQ91" s="31"/>
      <c r="KR91" s="31"/>
      <c r="KS91" s="31"/>
      <c r="KT91" s="31"/>
      <c r="KU91" s="31"/>
      <c r="KV91" s="31"/>
      <c r="KW91" s="31"/>
      <c r="KX91" s="31"/>
      <c r="KY91" s="31"/>
      <c r="KZ91" s="31"/>
      <c r="LA91" s="31"/>
      <c r="LB91" s="31"/>
      <c r="LC91" s="31"/>
      <c r="LD91" s="31"/>
      <c r="LE91" s="31"/>
      <c r="LF91" s="31"/>
      <c r="LG91" s="31"/>
      <c r="LH91" s="31"/>
      <c r="LI91" s="31"/>
      <c r="LJ91" s="31"/>
      <c r="LK91" s="31"/>
      <c r="LL91" s="31"/>
      <c r="LM91" s="31"/>
      <c r="LN91" s="31"/>
      <c r="LO91" s="31"/>
      <c r="LP91" s="31"/>
      <c r="LQ91" s="31"/>
      <c r="LR91" s="31"/>
      <c r="LS91" s="31"/>
      <c r="LT91" s="31"/>
      <c r="LU91" s="31"/>
      <c r="LV91" s="31"/>
      <c r="LW91" s="31"/>
      <c r="LX91" s="31"/>
      <c r="LY91" s="31"/>
      <c r="LZ91" s="31"/>
      <c r="MA91" s="31"/>
      <c r="MB91" s="31"/>
      <c r="MC91" s="31"/>
      <c r="MD91" s="31"/>
      <c r="ME91" s="31"/>
      <c r="MF91" s="31"/>
      <c r="MG91" s="31"/>
      <c r="MH91" s="31"/>
      <c r="MI91" s="31"/>
      <c r="MJ91" s="31"/>
      <c r="MK91" s="31"/>
      <c r="ML91" s="31"/>
      <c r="MM91" s="31"/>
      <c r="MN91" s="31"/>
      <c r="MO91" s="31"/>
      <c r="MP91" s="31"/>
      <c r="MQ91" s="31"/>
      <c r="MR91" s="31"/>
      <c r="MS91" s="31"/>
      <c r="MT91" s="31"/>
      <c r="MU91" s="31"/>
      <c r="MV91" s="31"/>
      <c r="MW91" s="31"/>
      <c r="MX91" s="31"/>
      <c r="MY91" s="31"/>
      <c r="MZ91" s="31"/>
      <c r="NA91" s="31"/>
      <c r="NB91" s="31"/>
      <c r="NC91" s="31"/>
      <c r="ND91" s="31"/>
      <c r="NE91" s="31"/>
      <c r="NF91" s="31"/>
      <c r="NG91" s="31"/>
      <c r="NH91" s="31"/>
      <c r="NI91" s="31"/>
      <c r="NJ91" s="31"/>
      <c r="NK91" s="31"/>
      <c r="NL91" s="31"/>
      <c r="NM91" s="31"/>
      <c r="NN91" s="31"/>
      <c r="NO91" s="31"/>
      <c r="NP91" s="31"/>
      <c r="NQ91" s="31"/>
      <c r="NR91" s="31"/>
      <c r="NS91" s="31"/>
      <c r="NT91" s="31"/>
      <c r="NU91" s="31"/>
      <c r="NV91" s="31"/>
      <c r="NW91" s="31"/>
      <c r="NX91" s="31"/>
      <c r="NY91" s="31"/>
      <c r="NZ91" s="31"/>
      <c r="OA91" s="31"/>
      <c r="OB91" s="31"/>
      <c r="OC91" s="31"/>
      <c r="OD91" s="31"/>
      <c r="OE91" s="31"/>
      <c r="OF91" s="31"/>
      <c r="OG91" s="31"/>
      <c r="OH91" s="31"/>
      <c r="OI91" s="31"/>
      <c r="OJ91" s="31"/>
      <c r="OK91" s="31"/>
      <c r="OL91" s="31"/>
      <c r="OM91" s="31"/>
      <c r="ON91" s="31"/>
      <c r="OO91" s="31"/>
      <c r="OP91" s="31"/>
      <c r="OQ91" s="31"/>
      <c r="OR91" s="31"/>
      <c r="OS91" s="31"/>
      <c r="OT91" s="31"/>
      <c r="OU91" s="31"/>
      <c r="OV91" s="31"/>
      <c r="OW91" s="31"/>
      <c r="OX91" s="31"/>
      <c r="OY91" s="31"/>
      <c r="OZ91" s="31"/>
      <c r="PA91" s="31"/>
      <c r="PB91" s="31"/>
      <c r="PC91" s="31"/>
      <c r="PD91" s="31"/>
      <c r="PE91" s="31"/>
      <c r="PF91" s="31"/>
      <c r="PG91" s="31"/>
      <c r="PH91" s="31"/>
      <c r="PI91" s="31"/>
      <c r="PJ91" s="31"/>
      <c r="PK91" s="31"/>
      <c r="PL91" s="31"/>
      <c r="PM91" s="31"/>
      <c r="PN91" s="31"/>
      <c r="PO91" s="31"/>
      <c r="PP91" s="31"/>
      <c r="PQ91" s="31"/>
      <c r="PR91" s="31"/>
      <c r="PS91" s="31"/>
      <c r="PT91" s="31"/>
      <c r="PU91" s="31"/>
      <c r="PV91" s="31"/>
      <c r="PW91" s="31"/>
      <c r="PX91" s="31"/>
      <c r="PY91" s="31"/>
      <c r="PZ91" s="31"/>
      <c r="QA91" s="31"/>
      <c r="QB91" s="31"/>
      <c r="QC91" s="31"/>
    </row>
    <row r="92" spans="1:445">
      <c r="A92" s="36" t="s">
        <v>846</v>
      </c>
      <c r="B92" s="33" t="s">
        <v>45</v>
      </c>
      <c r="C92" s="33">
        <v>55</v>
      </c>
      <c r="D92" s="33" t="s">
        <v>33</v>
      </c>
      <c r="E92" s="33">
        <v>120</v>
      </c>
      <c r="F92" s="33">
        <v>450</v>
      </c>
      <c r="G92" s="33">
        <v>65</v>
      </c>
      <c r="H92" s="33"/>
      <c r="I92" s="33">
        <v>78</v>
      </c>
      <c r="J92" s="33">
        <v>78</v>
      </c>
      <c r="K92" s="33">
        <v>78</v>
      </c>
      <c r="L92" s="33">
        <v>78</v>
      </c>
      <c r="M92" s="33">
        <v>78</v>
      </c>
      <c r="N92" s="33">
        <v>78</v>
      </c>
      <c r="O92" s="33">
        <v>37</v>
      </c>
      <c r="P92" s="33"/>
      <c r="Q92" s="33"/>
      <c r="R92" s="33"/>
      <c r="S92" s="33"/>
      <c r="T92" s="20">
        <f t="shared" si="9"/>
        <v>570</v>
      </c>
      <c r="U92" s="20">
        <f t="shared" si="10"/>
        <v>0</v>
      </c>
      <c r="V92" s="34">
        <f t="shared" si="11"/>
        <v>1</v>
      </c>
      <c r="W92" s="37"/>
      <c r="X92" s="35" t="str">
        <f t="shared" si="12"/>
        <v/>
      </c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  <c r="CJ92" s="31"/>
      <c r="CK92" s="31"/>
      <c r="CL92" s="31"/>
      <c r="CM92" s="31"/>
      <c r="CN92" s="31"/>
      <c r="CO92" s="31"/>
      <c r="CP92" s="31"/>
      <c r="CQ92" s="31"/>
      <c r="CR92" s="31"/>
      <c r="CS92" s="31"/>
      <c r="CT92" s="31"/>
      <c r="CU92" s="31"/>
      <c r="CV92" s="31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  <c r="DW92" s="31"/>
      <c r="DX92" s="31"/>
      <c r="DY92" s="31"/>
      <c r="DZ92" s="31"/>
      <c r="EA92" s="31"/>
      <c r="EB92" s="31"/>
      <c r="EC92" s="31"/>
      <c r="ED92" s="31"/>
      <c r="EE92" s="31"/>
      <c r="EF92" s="31"/>
      <c r="EG92" s="31"/>
      <c r="EH92" s="31"/>
      <c r="EI92" s="31"/>
      <c r="EJ92" s="31"/>
      <c r="EK92" s="31"/>
      <c r="EL92" s="31"/>
      <c r="EM92" s="31"/>
      <c r="EN92" s="31"/>
      <c r="EO92" s="31"/>
      <c r="EP92" s="31"/>
      <c r="EQ92" s="31"/>
      <c r="ER92" s="31"/>
      <c r="ES92" s="31"/>
      <c r="ET92" s="31"/>
      <c r="EU92" s="31"/>
      <c r="EV92" s="31"/>
      <c r="EW92" s="31"/>
      <c r="EX92" s="31"/>
      <c r="EY92" s="31"/>
      <c r="EZ92" s="31"/>
      <c r="FA92" s="31"/>
      <c r="FB92" s="31"/>
      <c r="FC92" s="31"/>
      <c r="FD92" s="31"/>
      <c r="FE92" s="31"/>
      <c r="FF92" s="31"/>
      <c r="FG92" s="31"/>
      <c r="FH92" s="31"/>
      <c r="FI92" s="31"/>
      <c r="FJ92" s="31"/>
      <c r="FK92" s="31"/>
      <c r="FL92" s="31"/>
      <c r="FM92" s="31"/>
      <c r="FN92" s="31"/>
      <c r="FO92" s="31"/>
      <c r="FP92" s="31"/>
      <c r="FQ92" s="31"/>
      <c r="FR92" s="31"/>
      <c r="FS92" s="31"/>
      <c r="FT92" s="31"/>
      <c r="FU92" s="31"/>
      <c r="FV92" s="31"/>
      <c r="FW92" s="31"/>
      <c r="FX92" s="31"/>
      <c r="FY92" s="31"/>
      <c r="FZ92" s="31"/>
      <c r="GA92" s="31"/>
      <c r="GB92" s="31"/>
      <c r="GC92" s="31"/>
      <c r="GD92" s="31"/>
      <c r="GE92" s="31"/>
      <c r="GF92" s="31"/>
      <c r="GG92" s="31"/>
      <c r="GH92" s="31"/>
      <c r="GI92" s="31"/>
      <c r="GJ92" s="31"/>
      <c r="GK92" s="31"/>
      <c r="GL92" s="31"/>
      <c r="GM92" s="31"/>
      <c r="GN92" s="31"/>
      <c r="GO92" s="31"/>
      <c r="GP92" s="31"/>
      <c r="GQ92" s="31"/>
      <c r="GR92" s="31"/>
      <c r="GS92" s="31"/>
      <c r="GT92" s="31"/>
      <c r="GU92" s="31"/>
      <c r="GV92" s="31"/>
      <c r="GW92" s="31"/>
      <c r="GX92" s="31"/>
      <c r="GY92" s="31"/>
      <c r="GZ92" s="31"/>
      <c r="HA92" s="31"/>
      <c r="HB92" s="31"/>
      <c r="HC92" s="31"/>
      <c r="HD92" s="31"/>
      <c r="HE92" s="31"/>
      <c r="HF92" s="31"/>
      <c r="HG92" s="31"/>
      <c r="HH92" s="31"/>
      <c r="HI92" s="31"/>
      <c r="HJ92" s="31"/>
      <c r="HK92" s="31"/>
      <c r="HL92" s="31"/>
      <c r="HM92" s="31"/>
      <c r="HN92" s="31"/>
      <c r="HO92" s="31"/>
      <c r="HP92" s="31"/>
      <c r="HQ92" s="31"/>
      <c r="HR92" s="31"/>
      <c r="HS92" s="31"/>
      <c r="HT92" s="31"/>
      <c r="HU92" s="31"/>
      <c r="HV92" s="31"/>
      <c r="HW92" s="31"/>
      <c r="HX92" s="31"/>
      <c r="HY92" s="31"/>
      <c r="HZ92" s="31"/>
      <c r="IA92" s="31"/>
      <c r="IB92" s="31"/>
      <c r="IC92" s="31"/>
      <c r="ID92" s="31"/>
      <c r="IE92" s="31"/>
      <c r="IF92" s="31"/>
      <c r="IG92" s="31"/>
      <c r="IH92" s="31"/>
      <c r="II92" s="31"/>
      <c r="IJ92" s="31"/>
      <c r="IK92" s="31"/>
      <c r="IL92" s="31"/>
      <c r="IM92" s="31"/>
      <c r="IN92" s="31"/>
      <c r="IO92" s="31"/>
      <c r="IP92" s="31"/>
      <c r="IQ92" s="31"/>
      <c r="IR92" s="31"/>
      <c r="IS92" s="31"/>
      <c r="IT92" s="31"/>
      <c r="IU92" s="31"/>
      <c r="IV92" s="31"/>
      <c r="IW92" s="31"/>
      <c r="IX92" s="31"/>
      <c r="IY92" s="31"/>
      <c r="IZ92" s="31"/>
      <c r="JA92" s="31"/>
      <c r="JB92" s="31"/>
      <c r="JC92" s="31"/>
      <c r="JD92" s="31"/>
      <c r="JE92" s="31"/>
      <c r="JF92" s="31"/>
      <c r="JG92" s="31"/>
      <c r="JH92" s="31"/>
      <c r="JI92" s="31"/>
      <c r="JJ92" s="31"/>
      <c r="JK92" s="31"/>
      <c r="JL92" s="31"/>
      <c r="JM92" s="31"/>
      <c r="JN92" s="31"/>
      <c r="JO92" s="31"/>
      <c r="JP92" s="31"/>
      <c r="JQ92" s="31"/>
      <c r="JR92" s="31"/>
      <c r="JS92" s="31"/>
      <c r="JT92" s="31"/>
      <c r="JU92" s="31"/>
      <c r="JV92" s="31"/>
      <c r="JW92" s="31"/>
      <c r="JX92" s="31"/>
      <c r="JY92" s="31"/>
      <c r="JZ92" s="31"/>
      <c r="KA92" s="31"/>
      <c r="KB92" s="31"/>
      <c r="KC92" s="31"/>
      <c r="KD92" s="31"/>
      <c r="KE92" s="31"/>
      <c r="KF92" s="31"/>
      <c r="KG92" s="31"/>
      <c r="KH92" s="31"/>
      <c r="KI92" s="31"/>
      <c r="KJ92" s="31"/>
      <c r="KK92" s="31"/>
      <c r="KL92" s="31"/>
      <c r="KM92" s="31"/>
      <c r="KN92" s="31"/>
      <c r="KO92" s="31"/>
      <c r="KP92" s="31"/>
      <c r="KQ92" s="31"/>
      <c r="KR92" s="31"/>
      <c r="KS92" s="31"/>
      <c r="KT92" s="31"/>
      <c r="KU92" s="31"/>
      <c r="KV92" s="31"/>
      <c r="KW92" s="31"/>
      <c r="KX92" s="31"/>
      <c r="KY92" s="31"/>
      <c r="KZ92" s="31"/>
      <c r="LA92" s="31"/>
      <c r="LB92" s="31"/>
      <c r="LC92" s="31"/>
      <c r="LD92" s="31"/>
      <c r="LE92" s="31"/>
      <c r="LF92" s="31"/>
      <c r="LG92" s="31"/>
      <c r="LH92" s="31"/>
      <c r="LI92" s="31"/>
      <c r="LJ92" s="31"/>
      <c r="LK92" s="31"/>
      <c r="LL92" s="31"/>
      <c r="LM92" s="31"/>
      <c r="LN92" s="31"/>
      <c r="LO92" s="31"/>
      <c r="LP92" s="31"/>
      <c r="LQ92" s="31"/>
      <c r="LR92" s="31"/>
      <c r="LS92" s="31"/>
      <c r="LT92" s="31"/>
      <c r="LU92" s="31"/>
      <c r="LV92" s="31"/>
      <c r="LW92" s="31"/>
      <c r="LX92" s="31"/>
      <c r="LY92" s="31"/>
      <c r="LZ92" s="31"/>
      <c r="MA92" s="31"/>
      <c r="MB92" s="31"/>
      <c r="MC92" s="31"/>
      <c r="MD92" s="31"/>
      <c r="ME92" s="31"/>
      <c r="MF92" s="31"/>
      <c r="MG92" s="31"/>
      <c r="MH92" s="31"/>
      <c r="MI92" s="31"/>
      <c r="MJ92" s="31"/>
      <c r="MK92" s="31"/>
      <c r="ML92" s="31"/>
      <c r="MM92" s="31"/>
      <c r="MN92" s="31"/>
      <c r="MO92" s="31"/>
      <c r="MP92" s="31"/>
      <c r="MQ92" s="31"/>
      <c r="MR92" s="31"/>
      <c r="MS92" s="31"/>
      <c r="MT92" s="31"/>
      <c r="MU92" s="31"/>
      <c r="MV92" s="31"/>
      <c r="MW92" s="31"/>
      <c r="MX92" s="31"/>
      <c r="MY92" s="31"/>
      <c r="MZ92" s="31"/>
      <c r="NA92" s="31"/>
      <c r="NB92" s="31"/>
      <c r="NC92" s="31"/>
      <c r="ND92" s="31"/>
      <c r="NE92" s="31"/>
      <c r="NF92" s="31"/>
      <c r="NG92" s="31"/>
      <c r="NH92" s="31"/>
      <c r="NI92" s="31"/>
      <c r="NJ92" s="31"/>
      <c r="NK92" s="31"/>
      <c r="NL92" s="31"/>
      <c r="NM92" s="31"/>
      <c r="NN92" s="31"/>
      <c r="NO92" s="31"/>
      <c r="NP92" s="31"/>
      <c r="NQ92" s="31"/>
      <c r="NR92" s="31"/>
      <c r="NS92" s="31"/>
      <c r="NT92" s="31"/>
      <c r="NU92" s="31"/>
      <c r="NV92" s="31"/>
      <c r="NW92" s="31"/>
      <c r="NX92" s="31"/>
      <c r="NY92" s="31"/>
      <c r="NZ92" s="31"/>
      <c r="OA92" s="31"/>
      <c r="OB92" s="31"/>
      <c r="OC92" s="31"/>
      <c r="OD92" s="31"/>
      <c r="OE92" s="31"/>
      <c r="OF92" s="31"/>
      <c r="OG92" s="31"/>
      <c r="OH92" s="31"/>
      <c r="OI92" s="31"/>
      <c r="OJ92" s="31"/>
      <c r="OK92" s="31"/>
      <c r="OL92" s="31"/>
      <c r="OM92" s="31"/>
      <c r="ON92" s="31"/>
      <c r="OO92" s="31"/>
      <c r="OP92" s="31"/>
      <c r="OQ92" s="31"/>
      <c r="OR92" s="31"/>
      <c r="OS92" s="31"/>
      <c r="OT92" s="31"/>
      <c r="OU92" s="31"/>
      <c r="OV92" s="31"/>
      <c r="OW92" s="31"/>
      <c r="OX92" s="31"/>
      <c r="OY92" s="31"/>
      <c r="OZ92" s="31"/>
      <c r="PA92" s="31"/>
      <c r="PB92" s="31"/>
      <c r="PC92" s="31"/>
      <c r="PD92" s="31"/>
      <c r="PE92" s="31"/>
      <c r="PF92" s="31"/>
      <c r="PG92" s="31"/>
      <c r="PH92" s="31"/>
      <c r="PI92" s="31"/>
      <c r="PJ92" s="31"/>
      <c r="PK92" s="31"/>
      <c r="PL92" s="31"/>
      <c r="PM92" s="31"/>
      <c r="PN92" s="31"/>
      <c r="PO92" s="31"/>
      <c r="PP92" s="31"/>
      <c r="PQ92" s="31"/>
      <c r="PR92" s="31"/>
      <c r="PS92" s="31"/>
      <c r="PT92" s="31"/>
      <c r="PU92" s="31"/>
      <c r="PV92" s="31"/>
      <c r="PW92" s="31"/>
      <c r="PX92" s="31"/>
      <c r="PY92" s="31"/>
      <c r="PZ92" s="31"/>
      <c r="QA92" s="31"/>
      <c r="QB92" s="31"/>
      <c r="QC92" s="31"/>
    </row>
    <row r="93" spans="1:445">
      <c r="A93" s="36" t="s">
        <v>847</v>
      </c>
      <c r="B93" s="33" t="s">
        <v>45</v>
      </c>
      <c r="C93" s="33">
        <v>55</v>
      </c>
      <c r="D93" s="33" t="s">
        <v>33</v>
      </c>
      <c r="E93" s="33">
        <v>120</v>
      </c>
      <c r="F93" s="33">
        <v>450</v>
      </c>
      <c r="G93" s="33">
        <v>65</v>
      </c>
      <c r="H93" s="33"/>
      <c r="I93" s="33">
        <v>78</v>
      </c>
      <c r="J93" s="33">
        <v>78</v>
      </c>
      <c r="K93" s="33">
        <v>78</v>
      </c>
      <c r="L93" s="33">
        <v>78</v>
      </c>
      <c r="M93" s="33">
        <v>78</v>
      </c>
      <c r="N93" s="33">
        <v>78</v>
      </c>
      <c r="O93" s="33">
        <v>37</v>
      </c>
      <c r="P93" s="33"/>
      <c r="Q93" s="33"/>
      <c r="R93" s="33"/>
      <c r="S93" s="33"/>
      <c r="T93" s="20">
        <f t="shared" si="9"/>
        <v>570</v>
      </c>
      <c r="U93" s="20">
        <f t="shared" si="10"/>
        <v>0</v>
      </c>
      <c r="V93" s="34">
        <f t="shared" si="11"/>
        <v>1</v>
      </c>
      <c r="W93" s="37"/>
      <c r="X93" s="35" t="str">
        <f t="shared" si="12"/>
        <v/>
      </c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  <c r="IW93" s="31"/>
      <c r="IX93" s="31"/>
      <c r="IY93" s="31"/>
      <c r="IZ93" s="31"/>
      <c r="JA93" s="31"/>
      <c r="JB93" s="31"/>
      <c r="JC93" s="31"/>
      <c r="JD93" s="31"/>
      <c r="JE93" s="31"/>
      <c r="JF93" s="31"/>
      <c r="JG93" s="31"/>
      <c r="JH93" s="31"/>
      <c r="JI93" s="31"/>
      <c r="JJ93" s="31"/>
      <c r="JK93" s="31"/>
      <c r="JL93" s="31"/>
      <c r="JM93" s="31"/>
      <c r="JN93" s="31"/>
      <c r="JO93" s="31"/>
      <c r="JP93" s="31"/>
      <c r="JQ93" s="31"/>
      <c r="JR93" s="31"/>
      <c r="JS93" s="31"/>
      <c r="JT93" s="31"/>
      <c r="JU93" s="31"/>
      <c r="JV93" s="31"/>
      <c r="JW93" s="31"/>
      <c r="JX93" s="31"/>
      <c r="JY93" s="31"/>
      <c r="JZ93" s="31"/>
      <c r="KA93" s="31"/>
      <c r="KB93" s="31"/>
      <c r="KC93" s="31"/>
      <c r="KD93" s="31"/>
      <c r="KE93" s="31"/>
      <c r="KF93" s="31"/>
      <c r="KG93" s="31"/>
      <c r="KH93" s="31"/>
      <c r="KI93" s="31"/>
      <c r="KJ93" s="31"/>
      <c r="KK93" s="31"/>
      <c r="KL93" s="31"/>
      <c r="KM93" s="31"/>
      <c r="KN93" s="31"/>
      <c r="KO93" s="31"/>
      <c r="KP93" s="31"/>
      <c r="KQ93" s="31"/>
      <c r="KR93" s="31"/>
      <c r="KS93" s="31"/>
      <c r="KT93" s="31"/>
      <c r="KU93" s="31"/>
      <c r="KV93" s="31"/>
      <c r="KW93" s="31"/>
      <c r="KX93" s="31"/>
      <c r="KY93" s="31"/>
      <c r="KZ93" s="31"/>
      <c r="LA93" s="31"/>
      <c r="LB93" s="31"/>
      <c r="LC93" s="31"/>
      <c r="LD93" s="31"/>
      <c r="LE93" s="31"/>
      <c r="LF93" s="31"/>
      <c r="LG93" s="31"/>
      <c r="LH93" s="31"/>
      <c r="LI93" s="31"/>
      <c r="LJ93" s="31"/>
      <c r="LK93" s="31"/>
      <c r="LL93" s="31"/>
      <c r="LM93" s="31"/>
      <c r="LN93" s="31"/>
      <c r="LO93" s="31"/>
      <c r="LP93" s="31"/>
      <c r="LQ93" s="31"/>
      <c r="LR93" s="31"/>
      <c r="LS93" s="31"/>
      <c r="LT93" s="31"/>
      <c r="LU93" s="31"/>
      <c r="LV93" s="31"/>
      <c r="LW93" s="31"/>
      <c r="LX93" s="31"/>
      <c r="LY93" s="31"/>
      <c r="LZ93" s="31"/>
      <c r="MA93" s="31"/>
      <c r="MB93" s="31"/>
      <c r="MC93" s="31"/>
      <c r="MD93" s="31"/>
      <c r="ME93" s="31"/>
      <c r="MF93" s="31"/>
      <c r="MG93" s="31"/>
      <c r="MH93" s="31"/>
      <c r="MI93" s="31"/>
      <c r="MJ93" s="31"/>
      <c r="MK93" s="31"/>
      <c r="ML93" s="31"/>
      <c r="MM93" s="31"/>
      <c r="MN93" s="31"/>
      <c r="MO93" s="31"/>
      <c r="MP93" s="31"/>
      <c r="MQ93" s="31"/>
      <c r="MR93" s="31"/>
      <c r="MS93" s="31"/>
      <c r="MT93" s="31"/>
      <c r="MU93" s="31"/>
      <c r="MV93" s="31"/>
      <c r="MW93" s="31"/>
      <c r="MX93" s="31"/>
      <c r="MY93" s="31"/>
      <c r="MZ93" s="31"/>
      <c r="NA93" s="31"/>
      <c r="NB93" s="31"/>
      <c r="NC93" s="31"/>
      <c r="ND93" s="31"/>
      <c r="NE93" s="31"/>
      <c r="NF93" s="31"/>
      <c r="NG93" s="31"/>
      <c r="NH93" s="31"/>
      <c r="NI93" s="31"/>
      <c r="NJ93" s="31"/>
      <c r="NK93" s="31"/>
      <c r="NL93" s="31"/>
      <c r="NM93" s="31"/>
      <c r="NN93" s="31"/>
      <c r="NO93" s="31"/>
      <c r="NP93" s="31"/>
      <c r="NQ93" s="31"/>
      <c r="NR93" s="31"/>
      <c r="NS93" s="31"/>
      <c r="NT93" s="31"/>
      <c r="NU93" s="31"/>
      <c r="NV93" s="31"/>
      <c r="NW93" s="31"/>
      <c r="NX93" s="31"/>
      <c r="NY93" s="31"/>
      <c r="NZ93" s="31"/>
      <c r="OA93" s="31"/>
      <c r="OB93" s="31"/>
      <c r="OC93" s="31"/>
      <c r="OD93" s="31"/>
      <c r="OE93" s="31"/>
      <c r="OF93" s="31"/>
      <c r="OG93" s="31"/>
      <c r="OH93" s="31"/>
      <c r="OI93" s="31"/>
      <c r="OJ93" s="31"/>
      <c r="OK93" s="31"/>
      <c r="OL93" s="31"/>
      <c r="OM93" s="31"/>
      <c r="ON93" s="31"/>
      <c r="OO93" s="31"/>
      <c r="OP93" s="31"/>
      <c r="OQ93" s="31"/>
      <c r="OR93" s="31"/>
      <c r="OS93" s="31"/>
      <c r="OT93" s="31"/>
      <c r="OU93" s="31"/>
      <c r="OV93" s="31"/>
      <c r="OW93" s="31"/>
      <c r="OX93" s="31"/>
      <c r="OY93" s="31"/>
      <c r="OZ93" s="31"/>
      <c r="PA93" s="31"/>
      <c r="PB93" s="31"/>
      <c r="PC93" s="31"/>
      <c r="PD93" s="31"/>
      <c r="PE93" s="31"/>
      <c r="PF93" s="31"/>
      <c r="PG93" s="31"/>
      <c r="PH93" s="31"/>
      <c r="PI93" s="31"/>
      <c r="PJ93" s="31"/>
      <c r="PK93" s="31"/>
      <c r="PL93" s="31"/>
      <c r="PM93" s="31"/>
      <c r="PN93" s="31"/>
      <c r="PO93" s="31"/>
      <c r="PP93" s="31"/>
      <c r="PQ93" s="31"/>
      <c r="PR93" s="31"/>
      <c r="PS93" s="31"/>
      <c r="PT93" s="31"/>
      <c r="PU93" s="31"/>
      <c r="PV93" s="31"/>
      <c r="PW93" s="31"/>
      <c r="PX93" s="31"/>
      <c r="PY93" s="31"/>
      <c r="PZ93" s="31"/>
      <c r="QA93" s="31"/>
      <c r="QB93" s="31"/>
      <c r="QC93" s="31"/>
    </row>
    <row r="94" spans="1:445">
      <c r="A94" s="36" t="s">
        <v>1826</v>
      </c>
      <c r="B94" s="33" t="s">
        <v>27</v>
      </c>
      <c r="C94" s="33"/>
      <c r="D94" s="33" t="s">
        <v>215</v>
      </c>
      <c r="E94" s="33"/>
      <c r="F94" s="33">
        <v>850</v>
      </c>
      <c r="G94" s="33">
        <v>100</v>
      </c>
      <c r="H94" s="33"/>
      <c r="I94" s="33">
        <v>94</v>
      </c>
      <c r="J94" s="33">
        <v>94</v>
      </c>
      <c r="K94" s="33">
        <v>94</v>
      </c>
      <c r="L94" s="33">
        <v>94</v>
      </c>
      <c r="M94" s="33">
        <v>94</v>
      </c>
      <c r="N94" s="33">
        <v>94</v>
      </c>
      <c r="O94" s="33">
        <v>94</v>
      </c>
      <c r="P94" s="33">
        <v>92</v>
      </c>
      <c r="Q94" s="33"/>
      <c r="R94" s="33"/>
      <c r="S94" s="33"/>
      <c r="T94" s="20">
        <f t="shared" si="9"/>
        <v>850</v>
      </c>
      <c r="U94" s="20">
        <f t="shared" si="10"/>
        <v>0</v>
      </c>
      <c r="V94" s="34">
        <f t="shared" si="11"/>
        <v>1</v>
      </c>
      <c r="W94" s="37"/>
      <c r="X94" s="35" t="str">
        <f t="shared" si="12"/>
        <v/>
      </c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  <c r="CJ94" s="31"/>
      <c r="CK94" s="31"/>
      <c r="CL94" s="31"/>
      <c r="CM94" s="31"/>
      <c r="CN94" s="31"/>
      <c r="CO94" s="31"/>
      <c r="CP94" s="31"/>
      <c r="CQ94" s="31"/>
      <c r="CR94" s="31"/>
      <c r="CS94" s="31"/>
      <c r="CT94" s="31"/>
      <c r="CU94" s="31"/>
      <c r="CV94" s="31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  <c r="DW94" s="31"/>
      <c r="DX94" s="31"/>
      <c r="DY94" s="31"/>
      <c r="DZ94" s="31"/>
      <c r="EA94" s="31"/>
      <c r="EB94" s="31"/>
      <c r="EC94" s="31"/>
      <c r="ED94" s="31"/>
      <c r="EE94" s="31"/>
      <c r="EF94" s="31"/>
      <c r="EG94" s="31"/>
      <c r="EH94" s="31"/>
      <c r="EI94" s="31"/>
      <c r="EJ94" s="31"/>
      <c r="EK94" s="31"/>
      <c r="EL94" s="31"/>
      <c r="EM94" s="31"/>
      <c r="EN94" s="31"/>
      <c r="EO94" s="31"/>
      <c r="EP94" s="31"/>
      <c r="EQ94" s="31"/>
      <c r="ER94" s="31"/>
      <c r="ES94" s="31"/>
      <c r="ET94" s="31"/>
      <c r="EU94" s="31"/>
      <c r="EV94" s="31"/>
      <c r="EW94" s="31"/>
      <c r="EX94" s="31"/>
      <c r="EY94" s="31"/>
      <c r="EZ94" s="31"/>
      <c r="FA94" s="31"/>
      <c r="FB94" s="31"/>
      <c r="FC94" s="31"/>
      <c r="FD94" s="31"/>
      <c r="FE94" s="31"/>
      <c r="FF94" s="31"/>
      <c r="FG94" s="31"/>
      <c r="FH94" s="31"/>
      <c r="FI94" s="31"/>
      <c r="FJ94" s="31"/>
      <c r="FK94" s="31"/>
      <c r="FL94" s="31"/>
      <c r="FM94" s="31"/>
      <c r="FN94" s="31"/>
      <c r="FO94" s="31"/>
      <c r="FP94" s="31"/>
      <c r="FQ94" s="31"/>
      <c r="FR94" s="31"/>
      <c r="FS94" s="31"/>
      <c r="FT94" s="31"/>
      <c r="FU94" s="31"/>
      <c r="FV94" s="31"/>
      <c r="FW94" s="31"/>
      <c r="FX94" s="31"/>
      <c r="FY94" s="31"/>
      <c r="FZ94" s="31"/>
      <c r="GA94" s="31"/>
      <c r="GB94" s="31"/>
      <c r="GC94" s="31"/>
      <c r="GD94" s="31"/>
      <c r="GE94" s="31"/>
      <c r="GF94" s="31"/>
      <c r="GG94" s="31"/>
      <c r="GH94" s="31"/>
      <c r="GI94" s="31"/>
      <c r="GJ94" s="31"/>
      <c r="GK94" s="31"/>
      <c r="GL94" s="31"/>
      <c r="GM94" s="31"/>
      <c r="GN94" s="31"/>
      <c r="GO94" s="31"/>
      <c r="GP94" s="31"/>
      <c r="GQ94" s="31"/>
      <c r="GR94" s="31"/>
      <c r="GS94" s="31"/>
      <c r="GT94" s="31"/>
      <c r="GU94" s="31"/>
      <c r="GV94" s="31"/>
      <c r="GW94" s="31"/>
      <c r="GX94" s="31"/>
      <c r="GY94" s="31"/>
      <c r="GZ94" s="31"/>
      <c r="HA94" s="31"/>
      <c r="HB94" s="31"/>
      <c r="HC94" s="31"/>
      <c r="HD94" s="31"/>
      <c r="HE94" s="31"/>
      <c r="HF94" s="31"/>
      <c r="HG94" s="31"/>
      <c r="HH94" s="31"/>
      <c r="HI94" s="31"/>
      <c r="HJ94" s="31"/>
      <c r="HK94" s="31"/>
      <c r="HL94" s="31"/>
      <c r="HM94" s="31"/>
      <c r="HN94" s="31"/>
      <c r="HO94" s="31"/>
      <c r="HP94" s="31"/>
      <c r="HQ94" s="31"/>
      <c r="HR94" s="31"/>
      <c r="HS94" s="31"/>
      <c r="HT94" s="31"/>
      <c r="HU94" s="31"/>
      <c r="HV94" s="31"/>
      <c r="HW94" s="31"/>
      <c r="HX94" s="31"/>
      <c r="HY94" s="31"/>
      <c r="HZ94" s="31"/>
      <c r="IA94" s="31"/>
      <c r="IB94" s="31"/>
      <c r="IC94" s="31"/>
      <c r="ID94" s="31"/>
      <c r="IE94" s="31"/>
      <c r="IF94" s="31"/>
      <c r="IG94" s="31"/>
      <c r="IH94" s="31"/>
      <c r="II94" s="31"/>
      <c r="IJ94" s="31"/>
      <c r="IK94" s="31"/>
      <c r="IL94" s="31"/>
      <c r="IM94" s="31"/>
      <c r="IN94" s="31"/>
      <c r="IO94" s="31"/>
      <c r="IP94" s="31"/>
      <c r="IQ94" s="31"/>
      <c r="IR94" s="31"/>
      <c r="IS94" s="31"/>
      <c r="IT94" s="31"/>
      <c r="IU94" s="31"/>
      <c r="IV94" s="31"/>
      <c r="IW94" s="31"/>
      <c r="IX94" s="31"/>
      <c r="IY94" s="31"/>
      <c r="IZ94" s="31"/>
      <c r="JA94" s="31"/>
      <c r="JB94" s="31"/>
      <c r="JC94" s="31"/>
      <c r="JD94" s="31"/>
      <c r="JE94" s="31"/>
      <c r="JF94" s="31"/>
      <c r="JG94" s="31"/>
      <c r="JH94" s="31"/>
      <c r="JI94" s="31"/>
      <c r="JJ94" s="31"/>
      <c r="JK94" s="31"/>
      <c r="JL94" s="31"/>
      <c r="JM94" s="31"/>
      <c r="JN94" s="31"/>
      <c r="JO94" s="31"/>
      <c r="JP94" s="31"/>
      <c r="JQ94" s="31"/>
      <c r="JR94" s="31"/>
      <c r="JS94" s="31"/>
      <c r="JT94" s="31"/>
      <c r="JU94" s="31"/>
      <c r="JV94" s="31"/>
      <c r="JW94" s="31"/>
      <c r="JX94" s="31"/>
      <c r="JY94" s="31"/>
      <c r="JZ94" s="31"/>
      <c r="KA94" s="31"/>
      <c r="KB94" s="31"/>
      <c r="KC94" s="31"/>
      <c r="KD94" s="31"/>
      <c r="KE94" s="31"/>
      <c r="KF94" s="31"/>
      <c r="KG94" s="31"/>
      <c r="KH94" s="31"/>
      <c r="KI94" s="31"/>
      <c r="KJ94" s="31"/>
      <c r="KK94" s="31"/>
      <c r="KL94" s="31"/>
      <c r="KM94" s="31"/>
      <c r="KN94" s="31"/>
      <c r="KO94" s="31"/>
      <c r="KP94" s="31"/>
      <c r="KQ94" s="31"/>
      <c r="KR94" s="31"/>
      <c r="KS94" s="31"/>
      <c r="KT94" s="31"/>
      <c r="KU94" s="31"/>
      <c r="KV94" s="31"/>
      <c r="KW94" s="31"/>
      <c r="KX94" s="31"/>
      <c r="KY94" s="31"/>
      <c r="KZ94" s="31"/>
      <c r="LA94" s="31"/>
      <c r="LB94" s="31"/>
      <c r="LC94" s="31"/>
      <c r="LD94" s="31"/>
      <c r="LE94" s="31"/>
      <c r="LF94" s="31"/>
      <c r="LG94" s="31"/>
      <c r="LH94" s="31"/>
      <c r="LI94" s="31"/>
      <c r="LJ94" s="31"/>
      <c r="LK94" s="31"/>
      <c r="LL94" s="31"/>
      <c r="LM94" s="31"/>
      <c r="LN94" s="31"/>
      <c r="LO94" s="31"/>
      <c r="LP94" s="31"/>
      <c r="LQ94" s="31"/>
      <c r="LR94" s="31"/>
      <c r="LS94" s="31"/>
      <c r="LT94" s="31"/>
      <c r="LU94" s="31"/>
      <c r="LV94" s="31"/>
      <c r="LW94" s="31"/>
      <c r="LX94" s="31"/>
      <c r="LY94" s="31"/>
      <c r="LZ94" s="31"/>
      <c r="MA94" s="31"/>
      <c r="MB94" s="31"/>
      <c r="MC94" s="31"/>
      <c r="MD94" s="31"/>
      <c r="ME94" s="31"/>
      <c r="MF94" s="31"/>
      <c r="MG94" s="31"/>
      <c r="MH94" s="31"/>
      <c r="MI94" s="31"/>
      <c r="MJ94" s="31"/>
      <c r="MK94" s="31"/>
      <c r="ML94" s="31"/>
      <c r="MM94" s="31"/>
      <c r="MN94" s="31"/>
      <c r="MO94" s="31"/>
      <c r="MP94" s="31"/>
      <c r="MQ94" s="31"/>
      <c r="MR94" s="31"/>
      <c r="MS94" s="31"/>
      <c r="MT94" s="31"/>
      <c r="MU94" s="31"/>
      <c r="MV94" s="31"/>
      <c r="MW94" s="31"/>
      <c r="MX94" s="31"/>
      <c r="MY94" s="31"/>
      <c r="MZ94" s="31"/>
      <c r="NA94" s="31"/>
      <c r="NB94" s="31"/>
      <c r="NC94" s="31"/>
      <c r="ND94" s="31"/>
      <c r="NE94" s="31"/>
      <c r="NF94" s="31"/>
      <c r="NG94" s="31"/>
      <c r="NH94" s="31"/>
      <c r="NI94" s="31"/>
      <c r="NJ94" s="31"/>
      <c r="NK94" s="31"/>
      <c r="NL94" s="31"/>
      <c r="NM94" s="31"/>
      <c r="NN94" s="31"/>
      <c r="NO94" s="31"/>
      <c r="NP94" s="31"/>
      <c r="NQ94" s="31"/>
      <c r="NR94" s="31"/>
      <c r="NS94" s="31"/>
      <c r="NT94" s="31"/>
      <c r="NU94" s="31"/>
      <c r="NV94" s="31"/>
      <c r="NW94" s="31"/>
      <c r="NX94" s="31"/>
      <c r="NY94" s="31"/>
      <c r="NZ94" s="31"/>
      <c r="OA94" s="31"/>
      <c r="OB94" s="31"/>
      <c r="OC94" s="31"/>
      <c r="OD94" s="31"/>
      <c r="OE94" s="31"/>
      <c r="OF94" s="31"/>
      <c r="OG94" s="31"/>
      <c r="OH94" s="31"/>
      <c r="OI94" s="31"/>
      <c r="OJ94" s="31"/>
      <c r="OK94" s="31"/>
      <c r="OL94" s="31"/>
      <c r="OM94" s="31"/>
      <c r="ON94" s="31"/>
      <c r="OO94" s="31"/>
      <c r="OP94" s="31"/>
      <c r="OQ94" s="31"/>
      <c r="OR94" s="31"/>
      <c r="OS94" s="31"/>
      <c r="OT94" s="31"/>
      <c r="OU94" s="31"/>
      <c r="OV94" s="31"/>
      <c r="OW94" s="31"/>
      <c r="OX94" s="31"/>
      <c r="OY94" s="31"/>
      <c r="OZ94" s="31"/>
      <c r="PA94" s="31"/>
      <c r="PB94" s="31"/>
      <c r="PC94" s="31"/>
      <c r="PD94" s="31"/>
      <c r="PE94" s="31"/>
      <c r="PF94" s="31"/>
      <c r="PG94" s="31"/>
      <c r="PH94" s="31"/>
      <c r="PI94" s="31"/>
      <c r="PJ94" s="31"/>
      <c r="PK94" s="31"/>
      <c r="PL94" s="31"/>
      <c r="PM94" s="31"/>
      <c r="PN94" s="31"/>
      <c r="PO94" s="31"/>
      <c r="PP94" s="31"/>
      <c r="PQ94" s="31"/>
      <c r="PR94" s="31"/>
      <c r="PS94" s="31"/>
      <c r="PT94" s="31"/>
      <c r="PU94" s="31"/>
      <c r="PV94" s="31"/>
      <c r="PW94" s="31"/>
      <c r="PX94" s="31"/>
      <c r="PY94" s="31"/>
      <c r="PZ94" s="31"/>
      <c r="QA94" s="31"/>
      <c r="QB94" s="31"/>
      <c r="QC94" s="31"/>
    </row>
    <row r="95" spans="1:445">
      <c r="A95" s="36" t="s">
        <v>172</v>
      </c>
      <c r="B95" s="33" t="s">
        <v>27</v>
      </c>
      <c r="C95" s="33">
        <v>85</v>
      </c>
      <c r="D95" s="33" t="s">
        <v>174</v>
      </c>
      <c r="E95" s="33"/>
      <c r="F95" s="33">
        <v>705</v>
      </c>
      <c r="G95" s="33">
        <v>65</v>
      </c>
      <c r="H95" s="33"/>
      <c r="I95" s="33">
        <v>80</v>
      </c>
      <c r="J95" s="33">
        <v>80</v>
      </c>
      <c r="K95" s="33">
        <v>80</v>
      </c>
      <c r="L95" s="33">
        <v>80</v>
      </c>
      <c r="M95" s="33">
        <v>78</v>
      </c>
      <c r="N95" s="40">
        <v>82</v>
      </c>
      <c r="O95" s="33">
        <v>80</v>
      </c>
      <c r="P95" s="33">
        <v>80</v>
      </c>
      <c r="Q95" s="33"/>
      <c r="R95" s="33"/>
      <c r="S95" s="33"/>
      <c r="T95" s="20">
        <f t="shared" si="9"/>
        <v>705</v>
      </c>
      <c r="U95" s="20">
        <f t="shared" si="10"/>
        <v>0</v>
      </c>
      <c r="V95" s="34">
        <f t="shared" si="11"/>
        <v>1</v>
      </c>
      <c r="W95" s="37"/>
      <c r="X95" s="35" t="str">
        <f t="shared" si="12"/>
        <v/>
      </c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  <c r="DW95" s="31"/>
      <c r="DX95" s="31"/>
      <c r="DY95" s="31"/>
      <c r="DZ95" s="31"/>
      <c r="EA95" s="31"/>
      <c r="EB95" s="31"/>
      <c r="EC95" s="31"/>
      <c r="ED95" s="31"/>
      <c r="EE95" s="31"/>
      <c r="EF95" s="31"/>
      <c r="EG95" s="31"/>
      <c r="EH95" s="31"/>
      <c r="EI95" s="31"/>
      <c r="EJ95" s="31"/>
      <c r="EK95" s="31"/>
      <c r="EL95" s="31"/>
      <c r="EM95" s="31"/>
      <c r="EN95" s="31"/>
      <c r="EO95" s="31"/>
      <c r="EP95" s="31"/>
      <c r="EQ95" s="31"/>
      <c r="ER95" s="31"/>
      <c r="ES95" s="31"/>
      <c r="ET95" s="31"/>
      <c r="EU95" s="31"/>
      <c r="EV95" s="31"/>
      <c r="EW95" s="31"/>
      <c r="EX95" s="31"/>
      <c r="EY95" s="31"/>
      <c r="EZ95" s="31"/>
      <c r="FA95" s="31"/>
      <c r="FB95" s="31"/>
      <c r="FC95" s="31"/>
      <c r="FD95" s="31"/>
      <c r="FE95" s="31"/>
      <c r="FF95" s="31"/>
      <c r="FG95" s="31"/>
      <c r="FH95" s="31"/>
      <c r="FI95" s="31"/>
      <c r="FJ95" s="31"/>
      <c r="FK95" s="31"/>
      <c r="FL95" s="31"/>
      <c r="FM95" s="31"/>
      <c r="FN95" s="31"/>
      <c r="FO95" s="31"/>
      <c r="FP95" s="31"/>
      <c r="FQ95" s="31"/>
      <c r="FR95" s="31"/>
      <c r="FS95" s="31"/>
      <c r="FT95" s="31"/>
      <c r="FU95" s="31"/>
      <c r="FV95" s="31"/>
      <c r="FW95" s="31"/>
      <c r="FX95" s="31"/>
      <c r="FY95" s="31"/>
      <c r="FZ95" s="31"/>
      <c r="GA95" s="31"/>
      <c r="GB95" s="31"/>
      <c r="GC95" s="31"/>
      <c r="GD95" s="31"/>
      <c r="GE95" s="31"/>
      <c r="GF95" s="31"/>
      <c r="GG95" s="31"/>
      <c r="GH95" s="31"/>
      <c r="GI95" s="31"/>
      <c r="GJ95" s="31"/>
      <c r="GK95" s="31"/>
      <c r="GL95" s="31"/>
      <c r="GM95" s="31"/>
      <c r="GN95" s="31"/>
      <c r="GO95" s="31"/>
      <c r="GP95" s="31"/>
      <c r="GQ95" s="31"/>
      <c r="GR95" s="31"/>
      <c r="GS95" s="31"/>
      <c r="GT95" s="31"/>
      <c r="GU95" s="31"/>
      <c r="GV95" s="31"/>
      <c r="GW95" s="31"/>
      <c r="GX95" s="31"/>
      <c r="GY95" s="31"/>
      <c r="GZ95" s="31"/>
      <c r="HA95" s="31"/>
      <c r="HB95" s="31"/>
      <c r="HC95" s="31"/>
      <c r="HD95" s="31"/>
      <c r="HE95" s="31"/>
      <c r="HF95" s="31"/>
      <c r="HG95" s="31"/>
      <c r="HH95" s="31"/>
      <c r="HI95" s="31"/>
      <c r="HJ95" s="31"/>
      <c r="HK95" s="31"/>
      <c r="HL95" s="31"/>
      <c r="HM95" s="31"/>
      <c r="HN95" s="31"/>
      <c r="HO95" s="31"/>
      <c r="HP95" s="31"/>
      <c r="HQ95" s="31"/>
      <c r="HR95" s="31"/>
      <c r="HS95" s="31"/>
      <c r="HT95" s="31"/>
      <c r="HU95" s="31"/>
      <c r="HV95" s="31"/>
      <c r="HW95" s="31"/>
      <c r="HX95" s="31"/>
      <c r="HY95" s="31"/>
      <c r="HZ95" s="31"/>
      <c r="IA95" s="31"/>
      <c r="IB95" s="31"/>
      <c r="IC95" s="31"/>
      <c r="ID95" s="31"/>
      <c r="IE95" s="31"/>
      <c r="IF95" s="31"/>
      <c r="IG95" s="31"/>
      <c r="IH95" s="31"/>
      <c r="II95" s="31"/>
      <c r="IJ95" s="31"/>
      <c r="IK95" s="31"/>
      <c r="IL95" s="31"/>
      <c r="IM95" s="31"/>
      <c r="IN95" s="31"/>
      <c r="IO95" s="31"/>
      <c r="IP95" s="31"/>
      <c r="IQ95" s="31"/>
      <c r="IR95" s="31"/>
      <c r="IS95" s="31"/>
      <c r="IT95" s="31"/>
      <c r="IU95" s="31"/>
      <c r="IV95" s="31"/>
      <c r="IW95" s="31"/>
      <c r="IX95" s="31"/>
      <c r="IY95" s="31"/>
      <c r="IZ95" s="31"/>
      <c r="JA95" s="31"/>
      <c r="JB95" s="31"/>
      <c r="JC95" s="31"/>
      <c r="JD95" s="31"/>
      <c r="JE95" s="31"/>
      <c r="JF95" s="31"/>
      <c r="JG95" s="31"/>
      <c r="JH95" s="31"/>
      <c r="JI95" s="31"/>
      <c r="JJ95" s="31"/>
      <c r="JK95" s="31"/>
      <c r="JL95" s="31"/>
      <c r="JM95" s="31"/>
      <c r="JN95" s="31"/>
      <c r="JO95" s="31"/>
      <c r="JP95" s="31"/>
      <c r="JQ95" s="31"/>
      <c r="JR95" s="31"/>
      <c r="JS95" s="31"/>
      <c r="JT95" s="31"/>
      <c r="JU95" s="31"/>
      <c r="JV95" s="31"/>
      <c r="JW95" s="31"/>
      <c r="JX95" s="31"/>
      <c r="JY95" s="31"/>
      <c r="JZ95" s="31"/>
      <c r="KA95" s="31"/>
      <c r="KB95" s="31"/>
      <c r="KC95" s="31"/>
      <c r="KD95" s="31"/>
      <c r="KE95" s="31"/>
      <c r="KF95" s="31"/>
      <c r="KG95" s="31"/>
      <c r="KH95" s="31"/>
      <c r="KI95" s="31"/>
      <c r="KJ95" s="31"/>
      <c r="KK95" s="31"/>
      <c r="KL95" s="31"/>
      <c r="KM95" s="31"/>
      <c r="KN95" s="31"/>
      <c r="KO95" s="31"/>
      <c r="KP95" s="31"/>
      <c r="KQ95" s="31"/>
      <c r="KR95" s="31"/>
      <c r="KS95" s="31"/>
      <c r="KT95" s="31"/>
      <c r="KU95" s="31"/>
      <c r="KV95" s="31"/>
      <c r="KW95" s="31"/>
      <c r="KX95" s="31"/>
      <c r="KY95" s="31"/>
      <c r="KZ95" s="31"/>
      <c r="LA95" s="31"/>
      <c r="LB95" s="31"/>
      <c r="LC95" s="31"/>
      <c r="LD95" s="31"/>
      <c r="LE95" s="31"/>
      <c r="LF95" s="31"/>
      <c r="LG95" s="31"/>
      <c r="LH95" s="31"/>
      <c r="LI95" s="31"/>
      <c r="LJ95" s="31"/>
      <c r="LK95" s="31"/>
      <c r="LL95" s="31"/>
      <c r="LM95" s="31"/>
      <c r="LN95" s="31"/>
      <c r="LO95" s="31"/>
      <c r="LP95" s="31"/>
      <c r="LQ95" s="31"/>
      <c r="LR95" s="31"/>
      <c r="LS95" s="31"/>
      <c r="LT95" s="31"/>
      <c r="LU95" s="31"/>
      <c r="LV95" s="31"/>
      <c r="LW95" s="31"/>
      <c r="LX95" s="31"/>
      <c r="LY95" s="31"/>
      <c r="LZ95" s="31"/>
      <c r="MA95" s="31"/>
      <c r="MB95" s="31"/>
      <c r="MC95" s="31"/>
      <c r="MD95" s="31"/>
      <c r="ME95" s="31"/>
      <c r="MF95" s="31"/>
      <c r="MG95" s="31"/>
      <c r="MH95" s="31"/>
      <c r="MI95" s="31"/>
      <c r="MJ95" s="31"/>
      <c r="MK95" s="31"/>
      <c r="ML95" s="31"/>
      <c r="MM95" s="31"/>
      <c r="MN95" s="31"/>
      <c r="MO95" s="31"/>
      <c r="MP95" s="31"/>
      <c r="MQ95" s="31"/>
      <c r="MR95" s="31"/>
      <c r="MS95" s="31"/>
      <c r="MT95" s="31"/>
      <c r="MU95" s="31"/>
      <c r="MV95" s="31"/>
      <c r="MW95" s="31"/>
      <c r="MX95" s="31"/>
      <c r="MY95" s="31"/>
      <c r="MZ95" s="31"/>
      <c r="NA95" s="31"/>
      <c r="NB95" s="31"/>
      <c r="NC95" s="31"/>
      <c r="ND95" s="31"/>
      <c r="NE95" s="31"/>
      <c r="NF95" s="31"/>
      <c r="NG95" s="31"/>
      <c r="NH95" s="31"/>
      <c r="NI95" s="31"/>
      <c r="NJ95" s="31"/>
      <c r="NK95" s="31"/>
      <c r="NL95" s="31"/>
      <c r="NM95" s="31"/>
      <c r="NN95" s="31"/>
      <c r="NO95" s="31"/>
      <c r="NP95" s="31"/>
      <c r="NQ95" s="31"/>
      <c r="NR95" s="31"/>
      <c r="NS95" s="31"/>
      <c r="NT95" s="31"/>
      <c r="NU95" s="31"/>
      <c r="NV95" s="31"/>
      <c r="NW95" s="31"/>
      <c r="NX95" s="31"/>
      <c r="NY95" s="31"/>
      <c r="NZ95" s="31"/>
      <c r="OA95" s="31"/>
      <c r="OB95" s="31"/>
      <c r="OC95" s="31"/>
      <c r="OD95" s="31"/>
      <c r="OE95" s="31"/>
      <c r="OF95" s="31"/>
      <c r="OG95" s="31"/>
      <c r="OH95" s="31"/>
      <c r="OI95" s="31"/>
      <c r="OJ95" s="31"/>
      <c r="OK95" s="31"/>
      <c r="OL95" s="31"/>
      <c r="OM95" s="31"/>
      <c r="ON95" s="31"/>
      <c r="OO95" s="31"/>
      <c r="OP95" s="31"/>
      <c r="OQ95" s="31"/>
      <c r="OR95" s="31"/>
      <c r="OS95" s="31"/>
      <c r="OT95" s="31"/>
      <c r="OU95" s="31"/>
      <c r="OV95" s="31"/>
      <c r="OW95" s="31"/>
      <c r="OX95" s="31"/>
      <c r="OY95" s="31"/>
      <c r="OZ95" s="31"/>
      <c r="PA95" s="31"/>
      <c r="PB95" s="31"/>
      <c r="PC95" s="31"/>
      <c r="PD95" s="31"/>
      <c r="PE95" s="31"/>
      <c r="PF95" s="31"/>
      <c r="PG95" s="31"/>
      <c r="PH95" s="31"/>
      <c r="PI95" s="31"/>
      <c r="PJ95" s="31"/>
      <c r="PK95" s="31"/>
      <c r="PL95" s="31"/>
      <c r="PM95" s="31"/>
      <c r="PN95" s="31"/>
      <c r="PO95" s="31"/>
      <c r="PP95" s="31"/>
      <c r="PQ95" s="31"/>
      <c r="PR95" s="31"/>
      <c r="PS95" s="31"/>
      <c r="PT95" s="31"/>
      <c r="PU95" s="31"/>
      <c r="PV95" s="31"/>
      <c r="PW95" s="31"/>
      <c r="PX95" s="31"/>
      <c r="PY95" s="31"/>
      <c r="PZ95" s="31"/>
      <c r="QA95" s="31"/>
      <c r="QB95" s="31"/>
      <c r="QC95" s="31"/>
    </row>
    <row r="96" spans="1:445">
      <c r="A96" s="36" t="s">
        <v>173</v>
      </c>
      <c r="B96" s="33" t="s">
        <v>45</v>
      </c>
      <c r="C96" s="33">
        <v>116</v>
      </c>
      <c r="D96" s="33" t="s">
        <v>28</v>
      </c>
      <c r="E96" s="33"/>
      <c r="F96" s="33">
        <v>1185</v>
      </c>
      <c r="G96" s="33">
        <v>65</v>
      </c>
      <c r="H96" s="33"/>
      <c r="I96" s="33">
        <v>140</v>
      </c>
      <c r="J96" s="33">
        <v>140</v>
      </c>
      <c r="K96" s="33">
        <v>140</v>
      </c>
      <c r="L96" s="33">
        <v>140</v>
      </c>
      <c r="M96" s="33">
        <v>140</v>
      </c>
      <c r="N96" s="33">
        <v>140</v>
      </c>
      <c r="O96" s="33">
        <v>140</v>
      </c>
      <c r="P96" s="33">
        <v>140</v>
      </c>
      <c r="Q96" s="33"/>
      <c r="R96" s="33"/>
      <c r="S96" s="33"/>
      <c r="T96" s="20">
        <f t="shared" si="9"/>
        <v>1185</v>
      </c>
      <c r="U96" s="20">
        <f t="shared" si="10"/>
        <v>0</v>
      </c>
      <c r="V96" s="34">
        <f t="shared" si="11"/>
        <v>1</v>
      </c>
      <c r="W96" s="37"/>
      <c r="X96" s="35" t="str">
        <f t="shared" si="12"/>
        <v/>
      </c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31"/>
      <c r="CT96" s="31"/>
      <c r="CU96" s="31"/>
      <c r="CV96" s="31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  <c r="DW96" s="31"/>
      <c r="DX96" s="31"/>
      <c r="DY96" s="31"/>
      <c r="DZ96" s="31"/>
      <c r="EA96" s="31"/>
      <c r="EB96" s="31"/>
      <c r="EC96" s="31"/>
      <c r="ED96" s="31"/>
      <c r="EE96" s="31"/>
      <c r="EF96" s="31"/>
      <c r="EG96" s="31"/>
      <c r="EH96" s="31"/>
      <c r="EI96" s="31"/>
      <c r="EJ96" s="31"/>
      <c r="EK96" s="31"/>
      <c r="EL96" s="31"/>
      <c r="EM96" s="31"/>
      <c r="EN96" s="31"/>
      <c r="EO96" s="31"/>
      <c r="EP96" s="31"/>
      <c r="EQ96" s="31"/>
      <c r="ER96" s="31"/>
      <c r="ES96" s="31"/>
      <c r="ET96" s="31"/>
      <c r="EU96" s="31"/>
      <c r="EV96" s="31"/>
      <c r="EW96" s="31"/>
      <c r="EX96" s="31"/>
      <c r="EY96" s="31"/>
      <c r="EZ96" s="31"/>
      <c r="FA96" s="31"/>
      <c r="FB96" s="31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  <c r="HV96" s="31"/>
      <c r="HW96" s="31"/>
      <c r="HX96" s="31"/>
      <c r="HY96" s="31"/>
      <c r="HZ96" s="31"/>
      <c r="IA96" s="31"/>
      <c r="IB96" s="31"/>
      <c r="IC96" s="31"/>
      <c r="ID96" s="31"/>
      <c r="IE96" s="31"/>
      <c r="IF96" s="31"/>
      <c r="IG96" s="31"/>
      <c r="IH96" s="31"/>
      <c r="II96" s="31"/>
      <c r="IJ96" s="31"/>
      <c r="IK96" s="31"/>
      <c r="IL96" s="31"/>
      <c r="IM96" s="31"/>
      <c r="IN96" s="31"/>
      <c r="IO96" s="31"/>
      <c r="IP96" s="31"/>
      <c r="IQ96" s="31"/>
      <c r="IR96" s="31"/>
      <c r="IS96" s="31"/>
      <c r="IT96" s="31"/>
      <c r="IU96" s="31"/>
      <c r="IV96" s="31"/>
      <c r="IW96" s="31"/>
      <c r="IX96" s="31"/>
      <c r="IY96" s="31"/>
      <c r="IZ96" s="31"/>
      <c r="JA96" s="31"/>
      <c r="JB96" s="31"/>
      <c r="JC96" s="31"/>
      <c r="JD96" s="31"/>
      <c r="JE96" s="31"/>
      <c r="JF96" s="31"/>
      <c r="JG96" s="31"/>
      <c r="JH96" s="31"/>
      <c r="JI96" s="31"/>
      <c r="JJ96" s="31"/>
      <c r="JK96" s="31"/>
      <c r="JL96" s="31"/>
      <c r="JM96" s="31"/>
      <c r="JN96" s="31"/>
      <c r="JO96" s="31"/>
      <c r="JP96" s="31"/>
      <c r="JQ96" s="31"/>
      <c r="JR96" s="31"/>
      <c r="JS96" s="31"/>
      <c r="JT96" s="31"/>
      <c r="JU96" s="31"/>
      <c r="JV96" s="31"/>
      <c r="JW96" s="31"/>
      <c r="JX96" s="31"/>
      <c r="JY96" s="31"/>
      <c r="JZ96" s="31"/>
      <c r="KA96" s="31"/>
      <c r="KB96" s="31"/>
      <c r="KC96" s="31"/>
      <c r="KD96" s="31"/>
      <c r="KE96" s="31"/>
      <c r="KF96" s="31"/>
      <c r="KG96" s="31"/>
      <c r="KH96" s="31"/>
      <c r="KI96" s="31"/>
      <c r="KJ96" s="31"/>
      <c r="KK96" s="31"/>
      <c r="KL96" s="31"/>
      <c r="KM96" s="31"/>
      <c r="KN96" s="31"/>
      <c r="KO96" s="31"/>
      <c r="KP96" s="31"/>
      <c r="KQ96" s="31"/>
      <c r="KR96" s="31"/>
      <c r="KS96" s="31"/>
      <c r="KT96" s="31"/>
      <c r="KU96" s="31"/>
      <c r="KV96" s="31"/>
      <c r="KW96" s="31"/>
      <c r="KX96" s="31"/>
      <c r="KY96" s="31"/>
      <c r="KZ96" s="31"/>
      <c r="LA96" s="31"/>
      <c r="LB96" s="31"/>
      <c r="LC96" s="31"/>
      <c r="LD96" s="31"/>
      <c r="LE96" s="31"/>
      <c r="LF96" s="31"/>
      <c r="LG96" s="31"/>
      <c r="LH96" s="31"/>
      <c r="LI96" s="31"/>
      <c r="LJ96" s="31"/>
      <c r="LK96" s="31"/>
      <c r="LL96" s="31"/>
      <c r="LM96" s="31"/>
      <c r="LN96" s="31"/>
      <c r="LO96" s="31"/>
      <c r="LP96" s="31"/>
      <c r="LQ96" s="31"/>
      <c r="LR96" s="31"/>
      <c r="LS96" s="31"/>
      <c r="LT96" s="31"/>
      <c r="LU96" s="31"/>
      <c r="LV96" s="31"/>
      <c r="LW96" s="31"/>
      <c r="LX96" s="31"/>
      <c r="LY96" s="31"/>
      <c r="LZ96" s="31"/>
      <c r="MA96" s="31"/>
      <c r="MB96" s="31"/>
      <c r="MC96" s="31"/>
      <c r="MD96" s="31"/>
      <c r="ME96" s="31"/>
      <c r="MF96" s="31"/>
      <c r="MG96" s="31"/>
      <c r="MH96" s="31"/>
      <c r="MI96" s="31"/>
      <c r="MJ96" s="31"/>
      <c r="MK96" s="31"/>
      <c r="ML96" s="31"/>
      <c r="MM96" s="31"/>
      <c r="MN96" s="31"/>
      <c r="MO96" s="31"/>
      <c r="MP96" s="31"/>
      <c r="MQ96" s="31"/>
      <c r="MR96" s="31"/>
      <c r="MS96" s="31"/>
      <c r="MT96" s="31"/>
      <c r="MU96" s="31"/>
      <c r="MV96" s="31"/>
      <c r="MW96" s="31"/>
      <c r="MX96" s="31"/>
      <c r="MY96" s="31"/>
      <c r="MZ96" s="31"/>
      <c r="NA96" s="31"/>
      <c r="NB96" s="31"/>
      <c r="NC96" s="31"/>
      <c r="ND96" s="31"/>
      <c r="NE96" s="31"/>
      <c r="NF96" s="31"/>
      <c r="NG96" s="31"/>
      <c r="NH96" s="31"/>
      <c r="NI96" s="31"/>
      <c r="NJ96" s="31"/>
      <c r="NK96" s="31"/>
      <c r="NL96" s="31"/>
      <c r="NM96" s="31"/>
      <c r="NN96" s="31"/>
      <c r="NO96" s="31"/>
      <c r="NP96" s="31"/>
      <c r="NQ96" s="31"/>
      <c r="NR96" s="31"/>
      <c r="NS96" s="31"/>
      <c r="NT96" s="31"/>
      <c r="NU96" s="31"/>
      <c r="NV96" s="31"/>
      <c r="NW96" s="31"/>
      <c r="NX96" s="31"/>
      <c r="NY96" s="31"/>
      <c r="NZ96" s="31"/>
      <c r="OA96" s="31"/>
      <c r="OB96" s="31"/>
      <c r="OC96" s="31"/>
      <c r="OD96" s="31"/>
      <c r="OE96" s="31"/>
      <c r="OF96" s="31"/>
      <c r="OG96" s="31"/>
      <c r="OH96" s="31"/>
      <c r="OI96" s="31"/>
      <c r="OJ96" s="31"/>
      <c r="OK96" s="31"/>
      <c r="OL96" s="31"/>
      <c r="OM96" s="31"/>
      <c r="ON96" s="31"/>
      <c r="OO96" s="31"/>
      <c r="OP96" s="31"/>
      <c r="OQ96" s="31"/>
      <c r="OR96" s="31"/>
      <c r="OS96" s="31"/>
      <c r="OT96" s="31"/>
      <c r="OU96" s="31"/>
      <c r="OV96" s="31"/>
      <c r="OW96" s="31"/>
      <c r="OX96" s="31"/>
      <c r="OY96" s="31"/>
      <c r="OZ96" s="31"/>
      <c r="PA96" s="31"/>
      <c r="PB96" s="31"/>
      <c r="PC96" s="31"/>
      <c r="PD96" s="31"/>
      <c r="PE96" s="31"/>
      <c r="PF96" s="31"/>
      <c r="PG96" s="31"/>
      <c r="PH96" s="31"/>
      <c r="PI96" s="31"/>
      <c r="PJ96" s="31"/>
      <c r="PK96" s="31"/>
      <c r="PL96" s="31"/>
      <c r="PM96" s="31"/>
      <c r="PN96" s="31"/>
      <c r="PO96" s="31"/>
      <c r="PP96" s="31"/>
      <c r="PQ96" s="31"/>
      <c r="PR96" s="31"/>
      <c r="PS96" s="31"/>
      <c r="PT96" s="31"/>
      <c r="PU96" s="31"/>
      <c r="PV96" s="31"/>
      <c r="PW96" s="31"/>
      <c r="PX96" s="31"/>
      <c r="PY96" s="31"/>
      <c r="PZ96" s="31"/>
      <c r="QA96" s="31"/>
      <c r="QB96" s="31"/>
      <c r="QC96" s="31"/>
    </row>
    <row r="97" spans="1:445">
      <c r="A97" s="36" t="s">
        <v>173</v>
      </c>
      <c r="B97" s="33" t="s">
        <v>45</v>
      </c>
      <c r="C97" s="33"/>
      <c r="D97" s="33" t="s">
        <v>80</v>
      </c>
      <c r="E97" s="33"/>
      <c r="F97" s="33">
        <v>850</v>
      </c>
      <c r="G97" s="33">
        <v>65</v>
      </c>
      <c r="H97" s="33"/>
      <c r="I97" s="33">
        <v>98</v>
      </c>
      <c r="J97" s="33">
        <v>98</v>
      </c>
      <c r="K97" s="33">
        <v>98</v>
      </c>
      <c r="L97" s="33">
        <v>98</v>
      </c>
      <c r="M97" s="33">
        <v>98</v>
      </c>
      <c r="N97" s="33">
        <v>98</v>
      </c>
      <c r="O97" s="33">
        <v>98</v>
      </c>
      <c r="P97" s="33">
        <v>99</v>
      </c>
      <c r="Q97" s="33"/>
      <c r="R97" s="33"/>
      <c r="S97" s="33"/>
      <c r="T97" s="20">
        <f t="shared" si="9"/>
        <v>850</v>
      </c>
      <c r="U97" s="20">
        <f t="shared" si="10"/>
        <v>0</v>
      </c>
      <c r="V97" s="34">
        <f t="shared" si="11"/>
        <v>1</v>
      </c>
      <c r="W97" s="37"/>
      <c r="X97" s="35" t="str">
        <f t="shared" si="12"/>
        <v/>
      </c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  <c r="CJ97" s="31"/>
      <c r="CK97" s="31"/>
      <c r="CL97" s="31"/>
      <c r="CM97" s="31"/>
      <c r="CN97" s="31"/>
      <c r="CO97" s="31"/>
      <c r="CP97" s="31"/>
      <c r="CQ97" s="31"/>
      <c r="CR97" s="31"/>
      <c r="CS97" s="31"/>
      <c r="CT97" s="31"/>
      <c r="CU97" s="31"/>
      <c r="CV97" s="31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  <c r="DW97" s="31"/>
      <c r="DX97" s="31"/>
      <c r="DY97" s="31"/>
      <c r="DZ97" s="31"/>
      <c r="EA97" s="31"/>
      <c r="EB97" s="31"/>
      <c r="EC97" s="31"/>
      <c r="ED97" s="31"/>
      <c r="EE97" s="31"/>
      <c r="EF97" s="31"/>
      <c r="EG97" s="31"/>
      <c r="EH97" s="31"/>
      <c r="EI97" s="31"/>
      <c r="EJ97" s="31"/>
      <c r="EK97" s="31"/>
      <c r="EL97" s="31"/>
      <c r="EM97" s="31"/>
      <c r="EN97" s="31"/>
      <c r="EO97" s="31"/>
      <c r="EP97" s="31"/>
      <c r="EQ97" s="31"/>
      <c r="ER97" s="31"/>
      <c r="ES97" s="31"/>
      <c r="ET97" s="31"/>
      <c r="EU97" s="31"/>
      <c r="EV97" s="31"/>
      <c r="EW97" s="31"/>
      <c r="EX97" s="31"/>
      <c r="EY97" s="31"/>
      <c r="EZ97" s="31"/>
      <c r="FA97" s="31"/>
      <c r="FB97" s="31"/>
      <c r="FC97" s="31"/>
      <c r="FD97" s="31"/>
      <c r="FE97" s="31"/>
      <c r="FF97" s="31"/>
      <c r="FG97" s="31"/>
      <c r="FH97" s="31"/>
      <c r="FI97" s="31"/>
      <c r="FJ97" s="31"/>
      <c r="FK97" s="31"/>
      <c r="FL97" s="31"/>
      <c r="FM97" s="31"/>
      <c r="FN97" s="31"/>
      <c r="FO97" s="31"/>
      <c r="FP97" s="31"/>
      <c r="FQ97" s="31"/>
      <c r="FR97" s="31"/>
      <c r="FS97" s="31"/>
      <c r="FT97" s="31"/>
      <c r="FU97" s="31"/>
      <c r="FV97" s="31"/>
      <c r="FW97" s="31"/>
      <c r="FX97" s="31"/>
      <c r="FY97" s="31"/>
      <c r="FZ97" s="31"/>
      <c r="GA97" s="31"/>
      <c r="GB97" s="31"/>
      <c r="GC97" s="31"/>
      <c r="GD97" s="31"/>
      <c r="GE97" s="31"/>
      <c r="GF97" s="31"/>
      <c r="GG97" s="31"/>
      <c r="GH97" s="31"/>
      <c r="GI97" s="31"/>
      <c r="GJ97" s="31"/>
      <c r="GK97" s="31"/>
      <c r="GL97" s="31"/>
      <c r="GM97" s="31"/>
      <c r="GN97" s="31"/>
      <c r="GO97" s="31"/>
      <c r="GP97" s="31"/>
      <c r="GQ97" s="31"/>
      <c r="GR97" s="31"/>
      <c r="GS97" s="31"/>
      <c r="GT97" s="31"/>
      <c r="GU97" s="31"/>
      <c r="GV97" s="31"/>
      <c r="GW97" s="31"/>
      <c r="GX97" s="31"/>
      <c r="GY97" s="31"/>
      <c r="GZ97" s="31"/>
      <c r="HA97" s="31"/>
      <c r="HB97" s="31"/>
      <c r="HC97" s="31"/>
      <c r="HD97" s="31"/>
      <c r="HE97" s="31"/>
      <c r="HF97" s="31"/>
      <c r="HG97" s="31"/>
      <c r="HH97" s="31"/>
      <c r="HI97" s="31"/>
      <c r="HJ97" s="31"/>
      <c r="HK97" s="31"/>
      <c r="HL97" s="31"/>
      <c r="HM97" s="31"/>
      <c r="HN97" s="31"/>
      <c r="HO97" s="31"/>
      <c r="HP97" s="31"/>
      <c r="HQ97" s="31"/>
      <c r="HR97" s="31"/>
      <c r="HS97" s="31"/>
      <c r="HT97" s="31"/>
      <c r="HU97" s="31"/>
      <c r="HV97" s="31"/>
      <c r="HW97" s="31"/>
      <c r="HX97" s="31"/>
      <c r="HY97" s="31"/>
      <c r="HZ97" s="31"/>
      <c r="IA97" s="31"/>
      <c r="IB97" s="31"/>
      <c r="IC97" s="31"/>
      <c r="ID97" s="31"/>
      <c r="IE97" s="31"/>
      <c r="IF97" s="31"/>
      <c r="IG97" s="31"/>
      <c r="IH97" s="31"/>
      <c r="II97" s="31"/>
      <c r="IJ97" s="31"/>
      <c r="IK97" s="31"/>
      <c r="IL97" s="31"/>
      <c r="IM97" s="31"/>
      <c r="IN97" s="31"/>
      <c r="IO97" s="31"/>
      <c r="IP97" s="31"/>
      <c r="IQ97" s="31"/>
      <c r="IR97" s="31"/>
      <c r="IS97" s="31"/>
      <c r="IT97" s="31"/>
      <c r="IU97" s="31"/>
      <c r="IV97" s="31"/>
      <c r="IW97" s="31"/>
      <c r="IX97" s="31"/>
      <c r="IY97" s="31"/>
      <c r="IZ97" s="31"/>
      <c r="JA97" s="31"/>
      <c r="JB97" s="31"/>
      <c r="JC97" s="31"/>
      <c r="JD97" s="31"/>
      <c r="JE97" s="31"/>
      <c r="JF97" s="31"/>
      <c r="JG97" s="31"/>
      <c r="JH97" s="31"/>
      <c r="JI97" s="31"/>
      <c r="JJ97" s="31"/>
      <c r="JK97" s="31"/>
      <c r="JL97" s="31"/>
      <c r="JM97" s="31"/>
      <c r="JN97" s="31"/>
      <c r="JO97" s="31"/>
      <c r="JP97" s="31"/>
      <c r="JQ97" s="31"/>
      <c r="JR97" s="31"/>
      <c r="JS97" s="31"/>
      <c r="JT97" s="31"/>
      <c r="JU97" s="31"/>
      <c r="JV97" s="31"/>
      <c r="JW97" s="31"/>
      <c r="JX97" s="31"/>
      <c r="JY97" s="31"/>
      <c r="JZ97" s="31"/>
      <c r="KA97" s="31"/>
      <c r="KB97" s="31"/>
      <c r="KC97" s="31"/>
      <c r="KD97" s="31"/>
      <c r="KE97" s="31"/>
      <c r="KF97" s="31"/>
      <c r="KG97" s="31"/>
      <c r="KH97" s="31"/>
      <c r="KI97" s="31"/>
      <c r="KJ97" s="31"/>
      <c r="KK97" s="31"/>
      <c r="KL97" s="31"/>
      <c r="KM97" s="31"/>
      <c r="KN97" s="31"/>
      <c r="KO97" s="31"/>
      <c r="KP97" s="31"/>
      <c r="KQ97" s="31"/>
      <c r="KR97" s="31"/>
      <c r="KS97" s="31"/>
      <c r="KT97" s="31"/>
      <c r="KU97" s="31"/>
      <c r="KV97" s="31"/>
      <c r="KW97" s="31"/>
      <c r="KX97" s="31"/>
      <c r="KY97" s="31"/>
      <c r="KZ97" s="31"/>
      <c r="LA97" s="31"/>
      <c r="LB97" s="31"/>
      <c r="LC97" s="31"/>
      <c r="LD97" s="31"/>
      <c r="LE97" s="31"/>
      <c r="LF97" s="31"/>
      <c r="LG97" s="31"/>
      <c r="LH97" s="31"/>
      <c r="LI97" s="31"/>
      <c r="LJ97" s="31"/>
      <c r="LK97" s="31"/>
      <c r="LL97" s="31"/>
      <c r="LM97" s="31"/>
      <c r="LN97" s="31"/>
      <c r="LO97" s="31"/>
      <c r="LP97" s="31"/>
      <c r="LQ97" s="31"/>
      <c r="LR97" s="31"/>
      <c r="LS97" s="31"/>
      <c r="LT97" s="31"/>
      <c r="LU97" s="31"/>
      <c r="LV97" s="31"/>
      <c r="LW97" s="31"/>
      <c r="LX97" s="31"/>
      <c r="LY97" s="31"/>
      <c r="LZ97" s="31"/>
      <c r="MA97" s="31"/>
      <c r="MB97" s="31"/>
      <c r="MC97" s="31"/>
      <c r="MD97" s="31"/>
      <c r="ME97" s="31"/>
      <c r="MF97" s="31"/>
      <c r="MG97" s="31"/>
      <c r="MH97" s="31"/>
      <c r="MI97" s="31"/>
      <c r="MJ97" s="31"/>
      <c r="MK97" s="31"/>
      <c r="ML97" s="31"/>
      <c r="MM97" s="31"/>
      <c r="MN97" s="31"/>
      <c r="MO97" s="31"/>
      <c r="MP97" s="31"/>
      <c r="MQ97" s="31"/>
      <c r="MR97" s="31"/>
      <c r="MS97" s="31"/>
      <c r="MT97" s="31"/>
      <c r="MU97" s="31"/>
      <c r="MV97" s="31"/>
      <c r="MW97" s="31"/>
      <c r="MX97" s="31"/>
      <c r="MY97" s="31"/>
      <c r="MZ97" s="31"/>
      <c r="NA97" s="31"/>
      <c r="NB97" s="31"/>
      <c r="NC97" s="31"/>
      <c r="ND97" s="31"/>
      <c r="NE97" s="31"/>
      <c r="NF97" s="31"/>
      <c r="NG97" s="31"/>
      <c r="NH97" s="31"/>
      <c r="NI97" s="31"/>
      <c r="NJ97" s="31"/>
      <c r="NK97" s="31"/>
      <c r="NL97" s="31"/>
      <c r="NM97" s="31"/>
      <c r="NN97" s="31"/>
      <c r="NO97" s="31"/>
      <c r="NP97" s="31"/>
      <c r="NQ97" s="31"/>
      <c r="NR97" s="31"/>
      <c r="NS97" s="31"/>
      <c r="NT97" s="31"/>
      <c r="NU97" s="31"/>
      <c r="NV97" s="31"/>
      <c r="NW97" s="31"/>
      <c r="NX97" s="31"/>
      <c r="NY97" s="31"/>
      <c r="NZ97" s="31"/>
      <c r="OA97" s="31"/>
      <c r="OB97" s="31"/>
      <c r="OC97" s="31"/>
      <c r="OD97" s="31"/>
      <c r="OE97" s="31"/>
      <c r="OF97" s="31"/>
      <c r="OG97" s="31"/>
      <c r="OH97" s="31"/>
      <c r="OI97" s="31"/>
      <c r="OJ97" s="31"/>
      <c r="OK97" s="31"/>
      <c r="OL97" s="31"/>
      <c r="OM97" s="31"/>
      <c r="ON97" s="31"/>
      <c r="OO97" s="31"/>
      <c r="OP97" s="31"/>
      <c r="OQ97" s="31"/>
      <c r="OR97" s="31"/>
      <c r="OS97" s="31"/>
      <c r="OT97" s="31"/>
      <c r="OU97" s="31"/>
      <c r="OV97" s="31"/>
      <c r="OW97" s="31"/>
      <c r="OX97" s="31"/>
      <c r="OY97" s="31"/>
      <c r="OZ97" s="31"/>
      <c r="PA97" s="31"/>
      <c r="PB97" s="31"/>
      <c r="PC97" s="31"/>
      <c r="PD97" s="31"/>
      <c r="PE97" s="31"/>
      <c r="PF97" s="31"/>
      <c r="PG97" s="31"/>
      <c r="PH97" s="31"/>
      <c r="PI97" s="31"/>
      <c r="PJ97" s="31"/>
      <c r="PK97" s="31"/>
      <c r="PL97" s="31"/>
      <c r="PM97" s="31"/>
      <c r="PN97" s="31"/>
      <c r="PO97" s="31"/>
      <c r="PP97" s="31"/>
      <c r="PQ97" s="31"/>
      <c r="PR97" s="31"/>
      <c r="PS97" s="31"/>
      <c r="PT97" s="31"/>
      <c r="PU97" s="31"/>
      <c r="PV97" s="31"/>
      <c r="PW97" s="31"/>
      <c r="PX97" s="31"/>
      <c r="PY97" s="31"/>
      <c r="PZ97" s="31"/>
      <c r="QA97" s="31"/>
      <c r="QB97" s="31"/>
      <c r="QC97" s="31"/>
    </row>
    <row r="98" spans="1:445">
      <c r="A98" s="36" t="s">
        <v>175</v>
      </c>
      <c r="B98" s="33" t="s">
        <v>45</v>
      </c>
      <c r="C98" s="33">
        <v>85</v>
      </c>
      <c r="D98" s="33" t="s">
        <v>40</v>
      </c>
      <c r="E98" s="33"/>
      <c r="F98" s="33">
        <v>705</v>
      </c>
      <c r="G98" s="33">
        <v>65</v>
      </c>
      <c r="H98" s="33"/>
      <c r="I98" s="33">
        <v>80</v>
      </c>
      <c r="J98" s="33">
        <v>80</v>
      </c>
      <c r="K98" s="33">
        <v>80</v>
      </c>
      <c r="L98" s="33">
        <v>80</v>
      </c>
      <c r="M98" s="33">
        <v>80</v>
      </c>
      <c r="N98" s="33">
        <v>80</v>
      </c>
      <c r="O98" s="33">
        <v>80</v>
      </c>
      <c r="P98" s="33">
        <v>80</v>
      </c>
      <c r="Q98" s="33"/>
      <c r="R98" s="33"/>
      <c r="S98" s="33"/>
      <c r="T98" s="20">
        <f t="shared" si="9"/>
        <v>705</v>
      </c>
      <c r="U98" s="20">
        <f t="shared" si="10"/>
        <v>0</v>
      </c>
      <c r="V98" s="34">
        <f t="shared" si="11"/>
        <v>1</v>
      </c>
      <c r="W98" s="37"/>
      <c r="X98" s="35" t="str">
        <f t="shared" si="12"/>
        <v/>
      </c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  <c r="IW98" s="31"/>
      <c r="IX98" s="31"/>
      <c r="IY98" s="31"/>
      <c r="IZ98" s="31"/>
      <c r="JA98" s="31"/>
      <c r="JB98" s="31"/>
      <c r="JC98" s="31"/>
      <c r="JD98" s="31"/>
      <c r="JE98" s="31"/>
      <c r="JF98" s="31"/>
      <c r="JG98" s="31"/>
      <c r="JH98" s="31"/>
      <c r="JI98" s="31"/>
      <c r="JJ98" s="31"/>
      <c r="JK98" s="31"/>
      <c r="JL98" s="31"/>
      <c r="JM98" s="31"/>
      <c r="JN98" s="31"/>
      <c r="JO98" s="31"/>
      <c r="JP98" s="31"/>
      <c r="JQ98" s="31"/>
      <c r="JR98" s="31"/>
      <c r="JS98" s="31"/>
      <c r="JT98" s="31"/>
      <c r="JU98" s="31"/>
      <c r="JV98" s="31"/>
      <c r="JW98" s="31"/>
      <c r="JX98" s="31"/>
      <c r="JY98" s="31"/>
      <c r="JZ98" s="31"/>
      <c r="KA98" s="31"/>
      <c r="KB98" s="31"/>
      <c r="KC98" s="31"/>
      <c r="KD98" s="31"/>
      <c r="KE98" s="31"/>
      <c r="KF98" s="31"/>
      <c r="KG98" s="31"/>
      <c r="KH98" s="31"/>
      <c r="KI98" s="31"/>
      <c r="KJ98" s="31"/>
      <c r="KK98" s="31"/>
      <c r="KL98" s="31"/>
      <c r="KM98" s="31"/>
      <c r="KN98" s="31"/>
      <c r="KO98" s="31"/>
      <c r="KP98" s="31"/>
      <c r="KQ98" s="31"/>
      <c r="KR98" s="31"/>
      <c r="KS98" s="31"/>
      <c r="KT98" s="31"/>
      <c r="KU98" s="31"/>
      <c r="KV98" s="31"/>
      <c r="KW98" s="31"/>
      <c r="KX98" s="31"/>
      <c r="KY98" s="31"/>
      <c r="KZ98" s="31"/>
      <c r="LA98" s="31"/>
      <c r="LB98" s="31"/>
      <c r="LC98" s="31"/>
      <c r="LD98" s="31"/>
      <c r="LE98" s="31"/>
      <c r="LF98" s="31"/>
      <c r="LG98" s="31"/>
      <c r="LH98" s="31"/>
      <c r="LI98" s="31"/>
      <c r="LJ98" s="31"/>
      <c r="LK98" s="31"/>
      <c r="LL98" s="31"/>
      <c r="LM98" s="31"/>
      <c r="LN98" s="31"/>
      <c r="LO98" s="31"/>
      <c r="LP98" s="31"/>
      <c r="LQ98" s="31"/>
      <c r="LR98" s="31"/>
      <c r="LS98" s="31"/>
      <c r="LT98" s="31"/>
      <c r="LU98" s="31"/>
      <c r="LV98" s="31"/>
      <c r="LW98" s="31"/>
      <c r="LX98" s="31"/>
      <c r="LY98" s="31"/>
      <c r="LZ98" s="31"/>
      <c r="MA98" s="31"/>
      <c r="MB98" s="31"/>
      <c r="MC98" s="31"/>
      <c r="MD98" s="31"/>
      <c r="ME98" s="31"/>
      <c r="MF98" s="31"/>
      <c r="MG98" s="31"/>
      <c r="MH98" s="31"/>
      <c r="MI98" s="31"/>
      <c r="MJ98" s="31"/>
      <c r="MK98" s="31"/>
      <c r="ML98" s="31"/>
      <c r="MM98" s="31"/>
      <c r="MN98" s="31"/>
      <c r="MO98" s="31"/>
      <c r="MP98" s="31"/>
      <c r="MQ98" s="31"/>
      <c r="MR98" s="31"/>
      <c r="MS98" s="31"/>
      <c r="MT98" s="31"/>
      <c r="MU98" s="31"/>
      <c r="MV98" s="31"/>
      <c r="MW98" s="31"/>
      <c r="MX98" s="31"/>
      <c r="MY98" s="31"/>
      <c r="MZ98" s="31"/>
      <c r="NA98" s="31"/>
      <c r="NB98" s="31"/>
      <c r="NC98" s="31"/>
      <c r="ND98" s="31"/>
      <c r="NE98" s="31"/>
      <c r="NF98" s="31"/>
      <c r="NG98" s="31"/>
      <c r="NH98" s="31"/>
      <c r="NI98" s="31"/>
      <c r="NJ98" s="31"/>
      <c r="NK98" s="31"/>
      <c r="NL98" s="31"/>
      <c r="NM98" s="31"/>
      <c r="NN98" s="31"/>
      <c r="NO98" s="31"/>
      <c r="NP98" s="31"/>
      <c r="NQ98" s="31"/>
      <c r="NR98" s="31"/>
      <c r="NS98" s="31"/>
      <c r="NT98" s="31"/>
      <c r="NU98" s="31"/>
      <c r="NV98" s="31"/>
      <c r="NW98" s="31"/>
      <c r="NX98" s="31"/>
      <c r="NY98" s="31"/>
      <c r="NZ98" s="31"/>
      <c r="OA98" s="31"/>
      <c r="OB98" s="31"/>
      <c r="OC98" s="31"/>
      <c r="OD98" s="31"/>
      <c r="OE98" s="31"/>
      <c r="OF98" s="31"/>
      <c r="OG98" s="31"/>
      <c r="OH98" s="31"/>
      <c r="OI98" s="31"/>
      <c r="OJ98" s="31"/>
      <c r="OK98" s="31"/>
      <c r="OL98" s="31"/>
      <c r="OM98" s="31"/>
      <c r="ON98" s="31"/>
      <c r="OO98" s="31"/>
      <c r="OP98" s="31"/>
      <c r="OQ98" s="31"/>
      <c r="OR98" s="31"/>
      <c r="OS98" s="31"/>
      <c r="OT98" s="31"/>
      <c r="OU98" s="31"/>
      <c r="OV98" s="31"/>
      <c r="OW98" s="31"/>
      <c r="OX98" s="31"/>
      <c r="OY98" s="31"/>
      <c r="OZ98" s="31"/>
      <c r="PA98" s="31"/>
      <c r="PB98" s="31"/>
      <c r="PC98" s="31"/>
      <c r="PD98" s="31"/>
      <c r="PE98" s="31"/>
      <c r="PF98" s="31"/>
      <c r="PG98" s="31"/>
      <c r="PH98" s="31"/>
      <c r="PI98" s="31"/>
      <c r="PJ98" s="31"/>
      <c r="PK98" s="31"/>
      <c r="PL98" s="31"/>
      <c r="PM98" s="31"/>
      <c r="PN98" s="31"/>
      <c r="PO98" s="31"/>
      <c r="PP98" s="31"/>
      <c r="PQ98" s="31"/>
      <c r="PR98" s="31"/>
      <c r="PS98" s="31"/>
      <c r="PT98" s="31"/>
      <c r="PU98" s="31"/>
      <c r="PV98" s="31"/>
      <c r="PW98" s="31"/>
      <c r="PX98" s="31"/>
      <c r="PY98" s="31"/>
      <c r="PZ98" s="31"/>
      <c r="QA98" s="31"/>
      <c r="QB98" s="31"/>
      <c r="QC98" s="31"/>
    </row>
    <row r="99" spans="1:445">
      <c r="A99" s="36" t="s">
        <v>175</v>
      </c>
      <c r="B99" s="33" t="s">
        <v>45</v>
      </c>
      <c r="C99" s="33"/>
      <c r="D99" s="33" t="s">
        <v>80</v>
      </c>
      <c r="E99" s="33"/>
      <c r="F99" s="33">
        <v>380</v>
      </c>
      <c r="G99" s="33">
        <v>50</v>
      </c>
      <c r="H99" s="33"/>
      <c r="I99" s="33"/>
      <c r="J99" s="33"/>
      <c r="K99" s="33"/>
      <c r="L99" s="33"/>
      <c r="M99" s="33"/>
      <c r="N99" s="37"/>
      <c r="O99" s="33"/>
      <c r="P99" s="33"/>
      <c r="Q99" s="33"/>
      <c r="R99" s="33"/>
      <c r="S99" s="33"/>
      <c r="T99" s="20">
        <f t="shared" si="9"/>
        <v>50</v>
      </c>
      <c r="U99" s="20">
        <f t="shared" si="10"/>
        <v>0</v>
      </c>
      <c r="V99" s="34">
        <f t="shared" si="11"/>
        <v>1</v>
      </c>
      <c r="W99" s="37" t="s">
        <v>27</v>
      </c>
      <c r="X99" s="35">
        <f t="shared" si="12"/>
        <v>330</v>
      </c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31"/>
      <c r="CT99" s="31"/>
      <c r="CU99" s="31"/>
      <c r="CV99" s="31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  <c r="DW99" s="31"/>
      <c r="DX99" s="31"/>
      <c r="DY99" s="31"/>
      <c r="DZ99" s="31"/>
      <c r="EA99" s="31"/>
      <c r="EB99" s="31"/>
      <c r="EC99" s="31"/>
      <c r="ED99" s="31"/>
      <c r="EE99" s="31"/>
      <c r="EF99" s="31"/>
      <c r="EG99" s="31"/>
      <c r="EH99" s="31"/>
      <c r="EI99" s="31"/>
      <c r="EJ99" s="31"/>
      <c r="EK99" s="31"/>
      <c r="EL99" s="31"/>
      <c r="EM99" s="31"/>
      <c r="EN99" s="31"/>
      <c r="EO99" s="31"/>
      <c r="EP99" s="31"/>
      <c r="EQ99" s="31"/>
      <c r="ER99" s="31"/>
      <c r="ES99" s="31"/>
      <c r="ET99" s="31"/>
      <c r="EU99" s="31"/>
      <c r="EV99" s="31"/>
      <c r="EW99" s="31"/>
      <c r="EX99" s="31"/>
      <c r="EY99" s="31"/>
      <c r="EZ99" s="31"/>
      <c r="FA99" s="31"/>
      <c r="FB99" s="31"/>
      <c r="FC99" s="31"/>
      <c r="FD99" s="31"/>
      <c r="FE99" s="31"/>
      <c r="FF99" s="31"/>
      <c r="FG99" s="31"/>
      <c r="FH99" s="31"/>
      <c r="FI99" s="31"/>
      <c r="FJ99" s="31"/>
      <c r="FK99" s="31"/>
      <c r="FL99" s="31"/>
      <c r="FM99" s="31"/>
      <c r="FN99" s="31"/>
      <c r="FO99" s="31"/>
      <c r="FP99" s="31"/>
      <c r="FQ99" s="31"/>
      <c r="FR99" s="31"/>
      <c r="FS99" s="31"/>
      <c r="FT99" s="31"/>
      <c r="FU99" s="31"/>
      <c r="FV99" s="31"/>
      <c r="FW99" s="31"/>
      <c r="FX99" s="31"/>
      <c r="FY99" s="31"/>
      <c r="FZ99" s="31"/>
      <c r="GA99" s="31"/>
      <c r="GB99" s="31"/>
      <c r="GC99" s="31"/>
      <c r="GD99" s="31"/>
      <c r="GE99" s="31"/>
      <c r="GF99" s="31"/>
      <c r="GG99" s="31"/>
      <c r="GH99" s="31"/>
      <c r="GI99" s="31"/>
      <c r="GJ99" s="31"/>
      <c r="GK99" s="31"/>
      <c r="GL99" s="31"/>
      <c r="GM99" s="31"/>
      <c r="GN99" s="31"/>
      <c r="GO99" s="31"/>
      <c r="GP99" s="31"/>
      <c r="GQ99" s="31"/>
      <c r="GR99" s="31"/>
      <c r="GS99" s="31"/>
      <c r="GT99" s="31"/>
      <c r="GU99" s="31"/>
      <c r="GV99" s="31"/>
      <c r="GW99" s="31"/>
      <c r="GX99" s="31"/>
      <c r="GY99" s="31"/>
      <c r="GZ99" s="31"/>
      <c r="HA99" s="31"/>
      <c r="HB99" s="31"/>
      <c r="HC99" s="31"/>
      <c r="HD99" s="31"/>
      <c r="HE99" s="31"/>
      <c r="HF99" s="31"/>
      <c r="HG99" s="31"/>
      <c r="HH99" s="31"/>
      <c r="HI99" s="31"/>
      <c r="HJ99" s="31"/>
      <c r="HK99" s="31"/>
      <c r="HL99" s="31"/>
      <c r="HM99" s="31"/>
      <c r="HN99" s="31"/>
      <c r="HO99" s="31"/>
      <c r="HP99" s="31"/>
      <c r="HQ99" s="31"/>
      <c r="HR99" s="31"/>
      <c r="HS99" s="31"/>
      <c r="HT99" s="31"/>
      <c r="HU99" s="31"/>
      <c r="HV99" s="31"/>
      <c r="HW99" s="31"/>
      <c r="HX99" s="31"/>
      <c r="HY99" s="31"/>
      <c r="HZ99" s="31"/>
      <c r="IA99" s="31"/>
      <c r="IB99" s="31"/>
      <c r="IC99" s="31"/>
      <c r="ID99" s="31"/>
      <c r="IE99" s="31"/>
      <c r="IF99" s="31"/>
      <c r="IG99" s="31"/>
      <c r="IH99" s="31"/>
      <c r="II99" s="31"/>
      <c r="IJ99" s="31"/>
      <c r="IK99" s="31"/>
      <c r="IL99" s="31"/>
      <c r="IM99" s="31"/>
      <c r="IN99" s="31"/>
      <c r="IO99" s="31"/>
      <c r="IP99" s="31"/>
      <c r="IQ99" s="31"/>
      <c r="IR99" s="31"/>
      <c r="IS99" s="31"/>
      <c r="IT99" s="31"/>
      <c r="IU99" s="31"/>
      <c r="IV99" s="31"/>
      <c r="IW99" s="31"/>
      <c r="IX99" s="31"/>
      <c r="IY99" s="31"/>
      <c r="IZ99" s="31"/>
      <c r="JA99" s="31"/>
      <c r="JB99" s="31"/>
      <c r="JC99" s="31"/>
      <c r="JD99" s="31"/>
      <c r="JE99" s="31"/>
      <c r="JF99" s="31"/>
      <c r="JG99" s="31"/>
      <c r="JH99" s="31"/>
      <c r="JI99" s="31"/>
      <c r="JJ99" s="31"/>
      <c r="JK99" s="31"/>
      <c r="JL99" s="31"/>
      <c r="JM99" s="31"/>
      <c r="JN99" s="31"/>
      <c r="JO99" s="31"/>
      <c r="JP99" s="31"/>
      <c r="JQ99" s="31"/>
      <c r="JR99" s="31"/>
      <c r="JS99" s="31"/>
      <c r="JT99" s="31"/>
      <c r="JU99" s="31"/>
      <c r="JV99" s="31"/>
      <c r="JW99" s="31"/>
      <c r="JX99" s="31"/>
      <c r="JY99" s="31"/>
      <c r="JZ99" s="31"/>
      <c r="KA99" s="31"/>
      <c r="KB99" s="31"/>
      <c r="KC99" s="31"/>
      <c r="KD99" s="31"/>
      <c r="KE99" s="31"/>
      <c r="KF99" s="31"/>
      <c r="KG99" s="31"/>
      <c r="KH99" s="31"/>
      <c r="KI99" s="31"/>
      <c r="KJ99" s="31"/>
      <c r="KK99" s="31"/>
      <c r="KL99" s="31"/>
      <c r="KM99" s="31"/>
      <c r="KN99" s="31"/>
      <c r="KO99" s="31"/>
      <c r="KP99" s="31"/>
      <c r="KQ99" s="31"/>
      <c r="KR99" s="31"/>
      <c r="KS99" s="31"/>
      <c r="KT99" s="31"/>
      <c r="KU99" s="31"/>
      <c r="KV99" s="31"/>
      <c r="KW99" s="31"/>
      <c r="KX99" s="31"/>
      <c r="KY99" s="31"/>
      <c r="KZ99" s="31"/>
      <c r="LA99" s="31"/>
      <c r="LB99" s="31"/>
      <c r="LC99" s="31"/>
      <c r="LD99" s="31"/>
      <c r="LE99" s="31"/>
      <c r="LF99" s="31"/>
      <c r="LG99" s="31"/>
      <c r="LH99" s="31"/>
      <c r="LI99" s="31"/>
      <c r="LJ99" s="31"/>
      <c r="LK99" s="31"/>
      <c r="LL99" s="31"/>
      <c r="LM99" s="31"/>
      <c r="LN99" s="31"/>
      <c r="LO99" s="31"/>
      <c r="LP99" s="31"/>
      <c r="LQ99" s="31"/>
      <c r="LR99" s="31"/>
      <c r="LS99" s="31"/>
      <c r="LT99" s="31"/>
      <c r="LU99" s="31"/>
      <c r="LV99" s="31"/>
      <c r="LW99" s="31"/>
      <c r="LX99" s="31"/>
      <c r="LY99" s="31"/>
      <c r="LZ99" s="31"/>
      <c r="MA99" s="31"/>
      <c r="MB99" s="31"/>
      <c r="MC99" s="31"/>
      <c r="MD99" s="31"/>
      <c r="ME99" s="31"/>
      <c r="MF99" s="31"/>
      <c r="MG99" s="31"/>
      <c r="MH99" s="31"/>
      <c r="MI99" s="31"/>
      <c r="MJ99" s="31"/>
      <c r="MK99" s="31"/>
      <c r="ML99" s="31"/>
      <c r="MM99" s="31"/>
      <c r="MN99" s="31"/>
      <c r="MO99" s="31"/>
      <c r="MP99" s="31"/>
      <c r="MQ99" s="31"/>
      <c r="MR99" s="31"/>
      <c r="MS99" s="31"/>
      <c r="MT99" s="31"/>
      <c r="MU99" s="31"/>
      <c r="MV99" s="31"/>
      <c r="MW99" s="31"/>
      <c r="MX99" s="31"/>
      <c r="MY99" s="31"/>
      <c r="MZ99" s="31"/>
      <c r="NA99" s="31"/>
      <c r="NB99" s="31"/>
      <c r="NC99" s="31"/>
      <c r="ND99" s="31"/>
      <c r="NE99" s="31"/>
      <c r="NF99" s="31"/>
      <c r="NG99" s="31"/>
      <c r="NH99" s="31"/>
      <c r="NI99" s="31"/>
      <c r="NJ99" s="31"/>
      <c r="NK99" s="31"/>
      <c r="NL99" s="31"/>
      <c r="NM99" s="31"/>
      <c r="NN99" s="31"/>
      <c r="NO99" s="31"/>
      <c r="NP99" s="31"/>
      <c r="NQ99" s="31"/>
      <c r="NR99" s="31"/>
      <c r="NS99" s="31"/>
      <c r="NT99" s="31"/>
      <c r="NU99" s="31"/>
      <c r="NV99" s="31"/>
      <c r="NW99" s="31"/>
      <c r="NX99" s="31"/>
      <c r="NY99" s="31"/>
      <c r="NZ99" s="31"/>
      <c r="OA99" s="31"/>
      <c r="OB99" s="31"/>
      <c r="OC99" s="31"/>
      <c r="OD99" s="31"/>
      <c r="OE99" s="31"/>
      <c r="OF99" s="31"/>
      <c r="OG99" s="31"/>
      <c r="OH99" s="31"/>
      <c r="OI99" s="31"/>
      <c r="OJ99" s="31"/>
      <c r="OK99" s="31"/>
      <c r="OL99" s="31"/>
      <c r="OM99" s="31"/>
      <c r="ON99" s="31"/>
      <c r="OO99" s="31"/>
      <c r="OP99" s="31"/>
      <c r="OQ99" s="31"/>
      <c r="OR99" s="31"/>
      <c r="OS99" s="31"/>
      <c r="OT99" s="31"/>
      <c r="OU99" s="31"/>
      <c r="OV99" s="31"/>
      <c r="OW99" s="31"/>
      <c r="OX99" s="31"/>
      <c r="OY99" s="31"/>
      <c r="OZ99" s="31"/>
      <c r="PA99" s="31"/>
      <c r="PB99" s="31"/>
      <c r="PC99" s="31"/>
      <c r="PD99" s="31"/>
      <c r="PE99" s="31"/>
      <c r="PF99" s="31"/>
      <c r="PG99" s="31"/>
      <c r="PH99" s="31"/>
      <c r="PI99" s="31"/>
      <c r="PJ99" s="31"/>
      <c r="PK99" s="31"/>
      <c r="PL99" s="31"/>
      <c r="PM99" s="31"/>
      <c r="PN99" s="31"/>
      <c r="PO99" s="31"/>
      <c r="PP99" s="31"/>
      <c r="PQ99" s="31"/>
      <c r="PR99" s="31"/>
      <c r="PS99" s="31"/>
      <c r="PT99" s="31"/>
      <c r="PU99" s="31"/>
      <c r="PV99" s="31"/>
      <c r="PW99" s="31"/>
      <c r="PX99" s="31"/>
      <c r="PY99" s="31"/>
      <c r="PZ99" s="31"/>
      <c r="QA99" s="31"/>
      <c r="QB99" s="31"/>
      <c r="QC99" s="31"/>
    </row>
    <row r="100" spans="1:445">
      <c r="A100" s="36" t="s">
        <v>176</v>
      </c>
      <c r="B100" s="33" t="s">
        <v>27</v>
      </c>
      <c r="C100" s="33">
        <v>70</v>
      </c>
      <c r="D100" s="33" t="s">
        <v>66</v>
      </c>
      <c r="E100" s="33"/>
      <c r="F100" s="33">
        <v>1345</v>
      </c>
      <c r="G100" s="33">
        <v>65</v>
      </c>
      <c r="H100" s="33"/>
      <c r="I100" s="33">
        <v>160</v>
      </c>
      <c r="J100" s="33">
        <v>160</v>
      </c>
      <c r="K100" s="33">
        <v>160</v>
      </c>
      <c r="L100" s="33">
        <v>160</v>
      </c>
      <c r="M100" s="33">
        <v>160</v>
      </c>
      <c r="N100" s="33">
        <v>160</v>
      </c>
      <c r="O100" s="33">
        <v>160</v>
      </c>
      <c r="P100" s="33">
        <v>160</v>
      </c>
      <c r="Q100" s="33"/>
      <c r="R100" s="33"/>
      <c r="S100" s="33"/>
      <c r="T100" s="20">
        <f t="shared" ref="T100:T131" si="13">IF(AND(ISBLANK(E100),ISBLANK(F100),ISBLANK(G100),ISBLANK(H100),ISBLANK(I100),ISBLANK(J100),ISBLANK(K100), ISBLANK(L100), ISBLANK(M100), ISBLANK(N100), ISBLANK(O100), ISBLANK(P100), ISBLANK(Q100), ISBLANK(R100), ISBLANK(S100)),"",SUM(G100:S100))</f>
        <v>1345</v>
      </c>
      <c r="U100" s="20">
        <f t="shared" ref="U100:U131" si="14">IF(W100&lt;&gt;0,0,IF(AND(ISBLANK(E100),ISBLANK(F100),ISBLANK(G100),ISBLANK(H100),ISBLANK(I100),ISBLANK(J100),ISBLANK(K100), ISBLANK(L100), ISBLANK(M100), ISBLANK(N100), ISBLANK(O100), ISBLANK(P100), ISBLANK(Q100), ISBLANK(R100), ISBLANK(S100)),"", (F100+E100)-T100))</f>
        <v>0</v>
      </c>
      <c r="V100" s="34">
        <f t="shared" ref="V100:V131" si="15">IF(AND(ISBLANK(E100),ISBLANK(F100), ISBLANK(G100), ISBLANK(H100), ISBLANK(I100), ISBLANK(J100), ISBLANK(K100), ISBLANK(L100), ISBLANK(M100),ISBLANK(N100), ISBLANK(O100), ISBLANK(P100), ISBLANK(Q100), ISBLANK(R100), ISBLANK(S100)), "",IFERROR(((F100+E100)-U100)/(F100+E100),""))</f>
        <v>1</v>
      </c>
      <c r="W100" s="37"/>
      <c r="X100" s="35" t="str">
        <f t="shared" ref="X100:X131" si="16">IF(W100&lt;&gt;"",F100 - (SUM(G100:S100)),"")</f>
        <v/>
      </c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  <c r="CJ100" s="31"/>
      <c r="CK100" s="31"/>
      <c r="CL100" s="31"/>
      <c r="CM100" s="31"/>
      <c r="CN100" s="31"/>
      <c r="CO100" s="31"/>
      <c r="CP100" s="31"/>
      <c r="CQ100" s="31"/>
      <c r="CR100" s="31"/>
      <c r="CS100" s="31"/>
      <c r="CT100" s="31"/>
      <c r="CU100" s="31"/>
      <c r="CV100" s="31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  <c r="DW100" s="31"/>
      <c r="DX100" s="31"/>
      <c r="DY100" s="31"/>
      <c r="DZ100" s="31"/>
      <c r="EA100" s="31"/>
      <c r="EB100" s="31"/>
      <c r="EC100" s="31"/>
      <c r="ED100" s="31"/>
      <c r="EE100" s="31"/>
      <c r="EF100" s="31"/>
      <c r="EG100" s="31"/>
      <c r="EH100" s="31"/>
      <c r="EI100" s="31"/>
      <c r="EJ100" s="31"/>
      <c r="EK100" s="31"/>
      <c r="EL100" s="31"/>
      <c r="EM100" s="31"/>
      <c r="EN100" s="31"/>
      <c r="EO100" s="31"/>
      <c r="EP100" s="31"/>
      <c r="EQ100" s="31"/>
      <c r="ER100" s="31"/>
      <c r="ES100" s="31"/>
      <c r="ET100" s="31"/>
      <c r="EU100" s="31"/>
      <c r="EV100" s="31"/>
      <c r="EW100" s="31"/>
      <c r="EX100" s="31"/>
      <c r="EY100" s="31"/>
      <c r="EZ100" s="31"/>
      <c r="FA100" s="31"/>
      <c r="FB100" s="31"/>
      <c r="FC100" s="31"/>
      <c r="FD100" s="31"/>
      <c r="FE100" s="31"/>
      <c r="FF100" s="31"/>
      <c r="FG100" s="31"/>
      <c r="FH100" s="31"/>
      <c r="FI100" s="31"/>
      <c r="FJ100" s="31"/>
      <c r="FK100" s="31"/>
      <c r="FL100" s="31"/>
      <c r="FM100" s="31"/>
      <c r="FN100" s="31"/>
      <c r="FO100" s="31"/>
      <c r="FP100" s="31"/>
      <c r="FQ100" s="31"/>
      <c r="FR100" s="31"/>
      <c r="FS100" s="31"/>
      <c r="FT100" s="31"/>
      <c r="FU100" s="31"/>
      <c r="FV100" s="31"/>
      <c r="FW100" s="31"/>
      <c r="FX100" s="31"/>
      <c r="FY100" s="31"/>
      <c r="FZ100" s="31"/>
      <c r="GA100" s="31"/>
      <c r="GB100" s="31"/>
      <c r="GC100" s="31"/>
      <c r="GD100" s="31"/>
      <c r="GE100" s="31"/>
      <c r="GF100" s="31"/>
      <c r="GG100" s="31"/>
      <c r="GH100" s="31"/>
      <c r="GI100" s="31"/>
      <c r="GJ100" s="31"/>
      <c r="GK100" s="31"/>
      <c r="GL100" s="31"/>
      <c r="GM100" s="31"/>
      <c r="GN100" s="31"/>
      <c r="GO100" s="31"/>
      <c r="GP100" s="31"/>
      <c r="GQ100" s="31"/>
      <c r="GR100" s="31"/>
      <c r="GS100" s="31"/>
      <c r="GT100" s="31"/>
      <c r="GU100" s="31"/>
      <c r="GV100" s="31"/>
      <c r="GW100" s="31"/>
      <c r="GX100" s="31"/>
      <c r="GY100" s="31"/>
      <c r="GZ100" s="31"/>
      <c r="HA100" s="31"/>
      <c r="HB100" s="31"/>
      <c r="HC100" s="31"/>
      <c r="HD100" s="31"/>
      <c r="HE100" s="31"/>
      <c r="HF100" s="31"/>
      <c r="HG100" s="31"/>
      <c r="HH100" s="31"/>
      <c r="HI100" s="31"/>
      <c r="HJ100" s="31"/>
      <c r="HK100" s="31"/>
      <c r="HL100" s="31"/>
      <c r="HM100" s="31"/>
      <c r="HN100" s="31"/>
      <c r="HO100" s="31"/>
      <c r="HP100" s="31"/>
      <c r="HQ100" s="31"/>
      <c r="HR100" s="31"/>
      <c r="HS100" s="31"/>
      <c r="HT100" s="31"/>
      <c r="HU100" s="31"/>
      <c r="HV100" s="31"/>
      <c r="HW100" s="31"/>
      <c r="HX100" s="31"/>
      <c r="HY100" s="31"/>
      <c r="HZ100" s="31"/>
      <c r="IA100" s="31"/>
      <c r="IB100" s="31"/>
      <c r="IC100" s="31"/>
      <c r="ID100" s="31"/>
      <c r="IE100" s="31"/>
      <c r="IF100" s="31"/>
      <c r="IG100" s="31"/>
      <c r="IH100" s="31"/>
      <c r="II100" s="31"/>
      <c r="IJ100" s="31"/>
      <c r="IK100" s="31"/>
      <c r="IL100" s="31"/>
      <c r="IM100" s="31"/>
      <c r="IN100" s="31"/>
      <c r="IO100" s="31"/>
      <c r="IP100" s="31"/>
      <c r="IQ100" s="31"/>
      <c r="IR100" s="31"/>
      <c r="IS100" s="31"/>
      <c r="IT100" s="31"/>
      <c r="IU100" s="31"/>
      <c r="IV100" s="31"/>
      <c r="IW100" s="31"/>
      <c r="IX100" s="31"/>
      <c r="IY100" s="31"/>
      <c r="IZ100" s="31"/>
      <c r="JA100" s="31"/>
      <c r="JB100" s="31"/>
      <c r="JC100" s="31"/>
      <c r="JD100" s="31"/>
      <c r="JE100" s="31"/>
      <c r="JF100" s="31"/>
      <c r="JG100" s="31"/>
      <c r="JH100" s="31"/>
      <c r="JI100" s="31"/>
      <c r="JJ100" s="31"/>
      <c r="JK100" s="31"/>
      <c r="JL100" s="31"/>
      <c r="JM100" s="31"/>
      <c r="JN100" s="31"/>
      <c r="JO100" s="31"/>
      <c r="JP100" s="31"/>
      <c r="JQ100" s="31"/>
      <c r="JR100" s="31"/>
      <c r="JS100" s="31"/>
      <c r="JT100" s="31"/>
      <c r="JU100" s="31"/>
      <c r="JV100" s="31"/>
      <c r="JW100" s="31"/>
      <c r="JX100" s="31"/>
      <c r="JY100" s="31"/>
      <c r="JZ100" s="31"/>
      <c r="KA100" s="31"/>
      <c r="KB100" s="31"/>
      <c r="KC100" s="31"/>
      <c r="KD100" s="31"/>
      <c r="KE100" s="31"/>
      <c r="KF100" s="31"/>
      <c r="KG100" s="31"/>
      <c r="KH100" s="31"/>
      <c r="KI100" s="31"/>
      <c r="KJ100" s="31"/>
      <c r="KK100" s="31"/>
      <c r="KL100" s="31"/>
      <c r="KM100" s="31"/>
      <c r="KN100" s="31"/>
      <c r="KO100" s="31"/>
      <c r="KP100" s="31"/>
      <c r="KQ100" s="31"/>
      <c r="KR100" s="31"/>
      <c r="KS100" s="31"/>
      <c r="KT100" s="31"/>
      <c r="KU100" s="31"/>
      <c r="KV100" s="31"/>
      <c r="KW100" s="31"/>
      <c r="KX100" s="31"/>
      <c r="KY100" s="31"/>
      <c r="KZ100" s="31"/>
      <c r="LA100" s="31"/>
      <c r="LB100" s="31"/>
      <c r="LC100" s="31"/>
      <c r="LD100" s="31"/>
      <c r="LE100" s="31"/>
      <c r="LF100" s="31"/>
      <c r="LG100" s="31"/>
      <c r="LH100" s="31"/>
      <c r="LI100" s="31"/>
      <c r="LJ100" s="31"/>
      <c r="LK100" s="31"/>
      <c r="LL100" s="31"/>
      <c r="LM100" s="31"/>
      <c r="LN100" s="31"/>
      <c r="LO100" s="31"/>
      <c r="LP100" s="31"/>
      <c r="LQ100" s="31"/>
      <c r="LR100" s="31"/>
      <c r="LS100" s="31"/>
      <c r="LT100" s="31"/>
      <c r="LU100" s="31"/>
      <c r="LV100" s="31"/>
      <c r="LW100" s="31"/>
      <c r="LX100" s="31"/>
      <c r="LY100" s="31"/>
      <c r="LZ100" s="31"/>
      <c r="MA100" s="31"/>
      <c r="MB100" s="31"/>
      <c r="MC100" s="31"/>
      <c r="MD100" s="31"/>
      <c r="ME100" s="31"/>
      <c r="MF100" s="31"/>
      <c r="MG100" s="31"/>
      <c r="MH100" s="31"/>
      <c r="MI100" s="31"/>
      <c r="MJ100" s="31"/>
      <c r="MK100" s="31"/>
      <c r="ML100" s="31"/>
      <c r="MM100" s="31"/>
      <c r="MN100" s="31"/>
      <c r="MO100" s="31"/>
      <c r="MP100" s="31"/>
      <c r="MQ100" s="31"/>
      <c r="MR100" s="31"/>
      <c r="MS100" s="31"/>
      <c r="MT100" s="31"/>
      <c r="MU100" s="31"/>
      <c r="MV100" s="31"/>
      <c r="MW100" s="31"/>
      <c r="MX100" s="31"/>
      <c r="MY100" s="31"/>
      <c r="MZ100" s="31"/>
      <c r="NA100" s="31"/>
      <c r="NB100" s="31"/>
      <c r="NC100" s="31"/>
      <c r="ND100" s="31"/>
      <c r="NE100" s="31"/>
      <c r="NF100" s="31"/>
      <c r="NG100" s="31"/>
      <c r="NH100" s="31"/>
      <c r="NI100" s="31"/>
      <c r="NJ100" s="31"/>
      <c r="NK100" s="31"/>
      <c r="NL100" s="31"/>
      <c r="NM100" s="31"/>
      <c r="NN100" s="31"/>
      <c r="NO100" s="31"/>
      <c r="NP100" s="31"/>
      <c r="NQ100" s="31"/>
      <c r="NR100" s="31"/>
      <c r="NS100" s="31"/>
      <c r="NT100" s="31"/>
      <c r="NU100" s="31"/>
      <c r="NV100" s="31"/>
      <c r="NW100" s="31"/>
      <c r="NX100" s="31"/>
      <c r="NY100" s="31"/>
      <c r="NZ100" s="31"/>
      <c r="OA100" s="31"/>
      <c r="OB100" s="31"/>
      <c r="OC100" s="31"/>
      <c r="OD100" s="31"/>
      <c r="OE100" s="31"/>
      <c r="OF100" s="31"/>
      <c r="OG100" s="31"/>
      <c r="OH100" s="31"/>
      <c r="OI100" s="31"/>
      <c r="OJ100" s="31"/>
      <c r="OK100" s="31"/>
      <c r="OL100" s="31"/>
      <c r="OM100" s="31"/>
      <c r="ON100" s="31"/>
      <c r="OO100" s="31"/>
      <c r="OP100" s="31"/>
      <c r="OQ100" s="31"/>
      <c r="OR100" s="31"/>
      <c r="OS100" s="31"/>
      <c r="OT100" s="31"/>
      <c r="OU100" s="31"/>
      <c r="OV100" s="31"/>
      <c r="OW100" s="31"/>
      <c r="OX100" s="31"/>
      <c r="OY100" s="31"/>
      <c r="OZ100" s="31"/>
      <c r="PA100" s="31"/>
      <c r="PB100" s="31"/>
      <c r="PC100" s="31"/>
      <c r="PD100" s="31"/>
      <c r="PE100" s="31"/>
      <c r="PF100" s="31"/>
      <c r="PG100" s="31"/>
      <c r="PH100" s="31"/>
      <c r="PI100" s="31"/>
      <c r="PJ100" s="31"/>
      <c r="PK100" s="31"/>
      <c r="PL100" s="31"/>
      <c r="PM100" s="31"/>
      <c r="PN100" s="31"/>
      <c r="PO100" s="31"/>
      <c r="PP100" s="31"/>
      <c r="PQ100" s="31"/>
      <c r="PR100" s="31"/>
      <c r="PS100" s="31"/>
      <c r="PT100" s="31"/>
      <c r="PU100" s="31"/>
      <c r="PV100" s="31"/>
      <c r="PW100" s="31"/>
      <c r="PX100" s="31"/>
      <c r="PY100" s="31"/>
      <c r="PZ100" s="31"/>
      <c r="QA100" s="31"/>
      <c r="QB100" s="31"/>
      <c r="QC100" s="31"/>
    </row>
    <row r="101" spans="1:445">
      <c r="A101" s="36" t="s">
        <v>177</v>
      </c>
      <c r="B101" s="33" t="s">
        <v>27</v>
      </c>
      <c r="C101" s="33">
        <v>85</v>
      </c>
      <c r="D101" s="33" t="s">
        <v>180</v>
      </c>
      <c r="E101" s="33">
        <v>120</v>
      </c>
      <c r="F101" s="33">
        <v>665</v>
      </c>
      <c r="G101" s="33">
        <v>76</v>
      </c>
      <c r="H101" s="33"/>
      <c r="I101" s="33">
        <v>90</v>
      </c>
      <c r="J101" s="33">
        <v>90</v>
      </c>
      <c r="K101" s="33">
        <v>90</v>
      </c>
      <c r="L101" s="33">
        <v>90</v>
      </c>
      <c r="M101" s="33">
        <v>90</v>
      </c>
      <c r="N101" s="33">
        <v>90</v>
      </c>
      <c r="O101" s="33">
        <v>90</v>
      </c>
      <c r="P101" s="33">
        <v>79</v>
      </c>
      <c r="Q101" s="33"/>
      <c r="R101" s="33"/>
      <c r="S101" s="33"/>
      <c r="T101" s="20">
        <f t="shared" si="13"/>
        <v>785</v>
      </c>
      <c r="U101" s="20">
        <f t="shared" si="14"/>
        <v>0</v>
      </c>
      <c r="V101" s="34">
        <f t="shared" si="15"/>
        <v>1</v>
      </c>
      <c r="W101" s="37"/>
      <c r="X101" s="35" t="str">
        <f t="shared" si="16"/>
        <v/>
      </c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  <c r="DW101" s="31"/>
      <c r="DX101" s="31"/>
      <c r="DY101" s="31"/>
      <c r="DZ101" s="31"/>
      <c r="EA101" s="31"/>
      <c r="EB101" s="31"/>
      <c r="EC101" s="31"/>
      <c r="ED101" s="31"/>
      <c r="EE101" s="31"/>
      <c r="EF101" s="31"/>
      <c r="EG101" s="31"/>
      <c r="EH101" s="31"/>
      <c r="EI101" s="31"/>
      <c r="EJ101" s="31"/>
      <c r="EK101" s="31"/>
      <c r="EL101" s="31"/>
      <c r="EM101" s="31"/>
      <c r="EN101" s="31"/>
      <c r="EO101" s="31"/>
      <c r="EP101" s="31"/>
      <c r="EQ101" s="31"/>
      <c r="ER101" s="31"/>
      <c r="ES101" s="31"/>
      <c r="ET101" s="31"/>
      <c r="EU101" s="31"/>
      <c r="EV101" s="31"/>
      <c r="EW101" s="31"/>
      <c r="EX101" s="31"/>
      <c r="EY101" s="31"/>
      <c r="EZ101" s="31"/>
      <c r="FA101" s="31"/>
      <c r="FB101" s="31"/>
      <c r="FC101" s="31"/>
      <c r="FD101" s="31"/>
      <c r="FE101" s="31"/>
      <c r="FF101" s="31"/>
      <c r="FG101" s="31"/>
      <c r="FH101" s="31"/>
      <c r="FI101" s="31"/>
      <c r="FJ101" s="31"/>
      <c r="FK101" s="31"/>
      <c r="FL101" s="31"/>
      <c r="FM101" s="31"/>
      <c r="FN101" s="31"/>
      <c r="FO101" s="31"/>
      <c r="FP101" s="31"/>
      <c r="FQ101" s="31"/>
      <c r="FR101" s="31"/>
      <c r="FS101" s="31"/>
      <c r="FT101" s="31"/>
      <c r="FU101" s="31"/>
      <c r="FV101" s="31"/>
      <c r="FW101" s="31"/>
      <c r="FX101" s="31"/>
      <c r="FY101" s="31"/>
      <c r="FZ101" s="31"/>
      <c r="GA101" s="31"/>
      <c r="GB101" s="31"/>
      <c r="GC101" s="31"/>
      <c r="GD101" s="31"/>
      <c r="GE101" s="31"/>
      <c r="GF101" s="31"/>
      <c r="GG101" s="31"/>
      <c r="GH101" s="31"/>
      <c r="GI101" s="31"/>
      <c r="GJ101" s="31"/>
      <c r="GK101" s="31"/>
      <c r="GL101" s="31"/>
      <c r="GM101" s="31"/>
      <c r="GN101" s="31"/>
      <c r="GO101" s="31"/>
      <c r="GP101" s="31"/>
      <c r="GQ101" s="31"/>
      <c r="GR101" s="31"/>
      <c r="GS101" s="31"/>
      <c r="GT101" s="31"/>
      <c r="GU101" s="31"/>
      <c r="GV101" s="31"/>
      <c r="GW101" s="31"/>
      <c r="GX101" s="31"/>
      <c r="GY101" s="31"/>
      <c r="GZ101" s="31"/>
      <c r="HA101" s="31"/>
      <c r="HB101" s="31"/>
      <c r="HC101" s="31"/>
      <c r="HD101" s="31"/>
      <c r="HE101" s="31"/>
      <c r="HF101" s="31"/>
      <c r="HG101" s="31"/>
      <c r="HH101" s="31"/>
      <c r="HI101" s="31"/>
      <c r="HJ101" s="31"/>
      <c r="HK101" s="31"/>
      <c r="HL101" s="31"/>
      <c r="HM101" s="31"/>
      <c r="HN101" s="31"/>
      <c r="HO101" s="31"/>
      <c r="HP101" s="31"/>
      <c r="HQ101" s="31"/>
      <c r="HR101" s="31"/>
      <c r="HS101" s="31"/>
      <c r="HT101" s="31"/>
      <c r="HU101" s="31"/>
      <c r="HV101" s="31"/>
      <c r="HW101" s="31"/>
      <c r="HX101" s="31"/>
      <c r="HY101" s="31"/>
      <c r="HZ101" s="31"/>
      <c r="IA101" s="31"/>
      <c r="IB101" s="31"/>
      <c r="IC101" s="31"/>
      <c r="ID101" s="31"/>
      <c r="IE101" s="31"/>
      <c r="IF101" s="31"/>
      <c r="IG101" s="31"/>
      <c r="IH101" s="31"/>
      <c r="II101" s="31"/>
      <c r="IJ101" s="31"/>
      <c r="IK101" s="31"/>
      <c r="IL101" s="31"/>
      <c r="IM101" s="31"/>
      <c r="IN101" s="31"/>
      <c r="IO101" s="31"/>
      <c r="IP101" s="31"/>
      <c r="IQ101" s="31"/>
      <c r="IR101" s="31"/>
      <c r="IS101" s="31"/>
      <c r="IT101" s="31"/>
      <c r="IU101" s="31"/>
      <c r="IV101" s="31"/>
      <c r="IW101" s="31"/>
      <c r="IX101" s="31"/>
      <c r="IY101" s="31"/>
      <c r="IZ101" s="31"/>
      <c r="JA101" s="31"/>
      <c r="JB101" s="31"/>
      <c r="JC101" s="31"/>
      <c r="JD101" s="31"/>
      <c r="JE101" s="31"/>
      <c r="JF101" s="31"/>
      <c r="JG101" s="31"/>
      <c r="JH101" s="31"/>
      <c r="JI101" s="31"/>
      <c r="JJ101" s="31"/>
      <c r="JK101" s="31"/>
      <c r="JL101" s="31"/>
      <c r="JM101" s="31"/>
      <c r="JN101" s="31"/>
      <c r="JO101" s="31"/>
      <c r="JP101" s="31"/>
      <c r="JQ101" s="31"/>
      <c r="JR101" s="31"/>
      <c r="JS101" s="31"/>
      <c r="JT101" s="31"/>
      <c r="JU101" s="31"/>
      <c r="JV101" s="31"/>
      <c r="JW101" s="31"/>
      <c r="JX101" s="31"/>
      <c r="JY101" s="31"/>
      <c r="JZ101" s="31"/>
      <c r="KA101" s="31"/>
      <c r="KB101" s="31"/>
      <c r="KC101" s="31"/>
      <c r="KD101" s="31"/>
      <c r="KE101" s="31"/>
      <c r="KF101" s="31"/>
      <c r="KG101" s="31"/>
      <c r="KH101" s="31"/>
      <c r="KI101" s="31"/>
      <c r="KJ101" s="31"/>
      <c r="KK101" s="31"/>
      <c r="KL101" s="31"/>
      <c r="KM101" s="31"/>
      <c r="KN101" s="31"/>
      <c r="KO101" s="31"/>
      <c r="KP101" s="31"/>
      <c r="KQ101" s="31"/>
      <c r="KR101" s="31"/>
      <c r="KS101" s="31"/>
      <c r="KT101" s="31"/>
      <c r="KU101" s="31"/>
      <c r="KV101" s="31"/>
      <c r="KW101" s="31"/>
      <c r="KX101" s="31"/>
      <c r="KY101" s="31"/>
      <c r="KZ101" s="31"/>
      <c r="LA101" s="31"/>
      <c r="LB101" s="31"/>
      <c r="LC101" s="31"/>
      <c r="LD101" s="31"/>
      <c r="LE101" s="31"/>
      <c r="LF101" s="31"/>
      <c r="LG101" s="31"/>
      <c r="LH101" s="31"/>
      <c r="LI101" s="31"/>
      <c r="LJ101" s="31"/>
      <c r="LK101" s="31"/>
      <c r="LL101" s="31"/>
      <c r="LM101" s="31"/>
      <c r="LN101" s="31"/>
      <c r="LO101" s="31"/>
      <c r="LP101" s="31"/>
      <c r="LQ101" s="31"/>
      <c r="LR101" s="31"/>
      <c r="LS101" s="31"/>
      <c r="LT101" s="31"/>
      <c r="LU101" s="31"/>
      <c r="LV101" s="31"/>
      <c r="LW101" s="31"/>
      <c r="LX101" s="31"/>
      <c r="LY101" s="31"/>
      <c r="LZ101" s="31"/>
      <c r="MA101" s="31"/>
      <c r="MB101" s="31"/>
      <c r="MC101" s="31"/>
      <c r="MD101" s="31"/>
      <c r="ME101" s="31"/>
      <c r="MF101" s="31"/>
      <c r="MG101" s="31"/>
      <c r="MH101" s="31"/>
      <c r="MI101" s="31"/>
      <c r="MJ101" s="31"/>
      <c r="MK101" s="31"/>
      <c r="ML101" s="31"/>
      <c r="MM101" s="31"/>
      <c r="MN101" s="31"/>
      <c r="MO101" s="31"/>
      <c r="MP101" s="31"/>
      <c r="MQ101" s="31"/>
      <c r="MR101" s="31"/>
      <c r="MS101" s="31"/>
      <c r="MT101" s="31"/>
      <c r="MU101" s="31"/>
      <c r="MV101" s="31"/>
      <c r="MW101" s="31"/>
      <c r="MX101" s="31"/>
      <c r="MY101" s="31"/>
      <c r="MZ101" s="31"/>
      <c r="NA101" s="31"/>
      <c r="NB101" s="31"/>
      <c r="NC101" s="31"/>
      <c r="ND101" s="31"/>
      <c r="NE101" s="31"/>
      <c r="NF101" s="31"/>
      <c r="NG101" s="31"/>
      <c r="NH101" s="31"/>
      <c r="NI101" s="31"/>
      <c r="NJ101" s="31"/>
      <c r="NK101" s="31"/>
      <c r="NL101" s="31"/>
      <c r="NM101" s="31"/>
      <c r="NN101" s="31"/>
      <c r="NO101" s="31"/>
      <c r="NP101" s="31"/>
      <c r="NQ101" s="31"/>
      <c r="NR101" s="31"/>
      <c r="NS101" s="31"/>
      <c r="NT101" s="31"/>
      <c r="NU101" s="31"/>
      <c r="NV101" s="31"/>
      <c r="NW101" s="31"/>
      <c r="NX101" s="31"/>
      <c r="NY101" s="31"/>
      <c r="NZ101" s="31"/>
      <c r="OA101" s="31"/>
      <c r="OB101" s="31"/>
      <c r="OC101" s="31"/>
      <c r="OD101" s="31"/>
      <c r="OE101" s="31"/>
      <c r="OF101" s="31"/>
      <c r="OG101" s="31"/>
      <c r="OH101" s="31"/>
      <c r="OI101" s="31"/>
      <c r="OJ101" s="31"/>
      <c r="OK101" s="31"/>
      <c r="OL101" s="31"/>
      <c r="OM101" s="31"/>
      <c r="ON101" s="31"/>
      <c r="OO101" s="31"/>
      <c r="OP101" s="31"/>
      <c r="OQ101" s="31"/>
      <c r="OR101" s="31"/>
      <c r="OS101" s="31"/>
      <c r="OT101" s="31"/>
      <c r="OU101" s="31"/>
      <c r="OV101" s="31"/>
      <c r="OW101" s="31"/>
      <c r="OX101" s="31"/>
      <c r="OY101" s="31"/>
      <c r="OZ101" s="31"/>
      <c r="PA101" s="31"/>
      <c r="PB101" s="31"/>
      <c r="PC101" s="31"/>
      <c r="PD101" s="31"/>
      <c r="PE101" s="31"/>
      <c r="PF101" s="31"/>
      <c r="PG101" s="31"/>
      <c r="PH101" s="31"/>
      <c r="PI101" s="31"/>
      <c r="PJ101" s="31"/>
      <c r="PK101" s="31"/>
      <c r="PL101" s="31"/>
      <c r="PM101" s="31"/>
      <c r="PN101" s="31"/>
      <c r="PO101" s="31"/>
      <c r="PP101" s="31"/>
      <c r="PQ101" s="31"/>
      <c r="PR101" s="31"/>
      <c r="PS101" s="31"/>
      <c r="PT101" s="31"/>
      <c r="PU101" s="31"/>
      <c r="PV101" s="31"/>
      <c r="PW101" s="31"/>
      <c r="PX101" s="31"/>
      <c r="PY101" s="31"/>
      <c r="PZ101" s="31"/>
      <c r="QA101" s="31"/>
      <c r="QB101" s="31"/>
      <c r="QC101" s="31"/>
    </row>
    <row r="102" spans="1:445">
      <c r="A102" s="36" t="s">
        <v>179</v>
      </c>
      <c r="B102" s="33" t="s">
        <v>27</v>
      </c>
      <c r="C102" s="33">
        <v>85</v>
      </c>
      <c r="D102" s="33" t="s">
        <v>56</v>
      </c>
      <c r="E102" s="33">
        <v>120</v>
      </c>
      <c r="F102" s="33">
        <v>745</v>
      </c>
      <c r="G102" s="33">
        <v>65</v>
      </c>
      <c r="H102" s="33"/>
      <c r="I102" s="33">
        <v>100</v>
      </c>
      <c r="J102" s="33">
        <v>100</v>
      </c>
      <c r="K102" s="33">
        <v>100</v>
      </c>
      <c r="L102" s="33">
        <v>100</v>
      </c>
      <c r="M102" s="33">
        <v>100</v>
      </c>
      <c r="N102" s="33">
        <v>100</v>
      </c>
      <c r="O102" s="33">
        <v>100</v>
      </c>
      <c r="P102" s="33">
        <v>100</v>
      </c>
      <c r="Q102" s="33"/>
      <c r="R102" s="33"/>
      <c r="S102" s="33"/>
      <c r="T102" s="20">
        <f t="shared" si="13"/>
        <v>865</v>
      </c>
      <c r="U102" s="20">
        <f t="shared" si="14"/>
        <v>0</v>
      </c>
      <c r="V102" s="34">
        <f t="shared" si="15"/>
        <v>1</v>
      </c>
      <c r="W102" s="37"/>
      <c r="X102" s="35" t="str">
        <f t="shared" si="16"/>
        <v/>
      </c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  <c r="CJ102" s="31"/>
      <c r="CK102" s="31"/>
      <c r="CL102" s="31"/>
      <c r="CM102" s="31"/>
      <c r="CN102" s="31"/>
      <c r="CO102" s="31"/>
      <c r="CP102" s="31"/>
      <c r="CQ102" s="31"/>
      <c r="CR102" s="31"/>
      <c r="CS102" s="31"/>
      <c r="CT102" s="31"/>
      <c r="CU102" s="31"/>
      <c r="CV102" s="31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  <c r="DW102" s="31"/>
      <c r="DX102" s="31"/>
      <c r="DY102" s="31"/>
      <c r="DZ102" s="31"/>
      <c r="EA102" s="31"/>
      <c r="EB102" s="31"/>
      <c r="EC102" s="31"/>
      <c r="ED102" s="31"/>
      <c r="EE102" s="31"/>
      <c r="EF102" s="31"/>
      <c r="EG102" s="31"/>
      <c r="EH102" s="31"/>
      <c r="EI102" s="31"/>
      <c r="EJ102" s="31"/>
      <c r="EK102" s="31"/>
      <c r="EL102" s="31"/>
      <c r="EM102" s="31"/>
      <c r="EN102" s="31"/>
      <c r="EO102" s="31"/>
      <c r="EP102" s="31"/>
      <c r="EQ102" s="31"/>
      <c r="ER102" s="31"/>
      <c r="ES102" s="31"/>
      <c r="ET102" s="31"/>
      <c r="EU102" s="31"/>
      <c r="EV102" s="31"/>
      <c r="EW102" s="31"/>
      <c r="EX102" s="31"/>
      <c r="EY102" s="31"/>
      <c r="EZ102" s="31"/>
      <c r="FA102" s="31"/>
      <c r="FB102" s="31"/>
      <c r="FC102" s="31"/>
      <c r="FD102" s="31"/>
      <c r="FE102" s="31"/>
      <c r="FF102" s="31"/>
      <c r="FG102" s="31"/>
      <c r="FH102" s="31"/>
      <c r="FI102" s="31"/>
      <c r="FJ102" s="31"/>
      <c r="FK102" s="31"/>
      <c r="FL102" s="31"/>
      <c r="FM102" s="31"/>
      <c r="FN102" s="31"/>
      <c r="FO102" s="31"/>
      <c r="FP102" s="31"/>
      <c r="FQ102" s="31"/>
      <c r="FR102" s="31"/>
      <c r="FS102" s="31"/>
      <c r="FT102" s="31"/>
      <c r="FU102" s="31"/>
      <c r="FV102" s="31"/>
      <c r="FW102" s="31"/>
      <c r="FX102" s="31"/>
      <c r="FY102" s="31"/>
      <c r="FZ102" s="31"/>
      <c r="GA102" s="31"/>
      <c r="GB102" s="31"/>
      <c r="GC102" s="31"/>
      <c r="GD102" s="31"/>
      <c r="GE102" s="31"/>
      <c r="GF102" s="31"/>
      <c r="GG102" s="31"/>
      <c r="GH102" s="31"/>
      <c r="GI102" s="31"/>
      <c r="GJ102" s="31"/>
      <c r="GK102" s="31"/>
      <c r="GL102" s="31"/>
      <c r="GM102" s="31"/>
      <c r="GN102" s="31"/>
      <c r="GO102" s="31"/>
      <c r="GP102" s="31"/>
      <c r="GQ102" s="31"/>
      <c r="GR102" s="31"/>
      <c r="GS102" s="31"/>
      <c r="GT102" s="31"/>
      <c r="GU102" s="31"/>
      <c r="GV102" s="31"/>
      <c r="GW102" s="31"/>
      <c r="GX102" s="31"/>
      <c r="GY102" s="31"/>
      <c r="GZ102" s="31"/>
      <c r="HA102" s="31"/>
      <c r="HB102" s="31"/>
      <c r="HC102" s="31"/>
      <c r="HD102" s="31"/>
      <c r="HE102" s="31"/>
      <c r="HF102" s="31"/>
      <c r="HG102" s="31"/>
      <c r="HH102" s="31"/>
      <c r="HI102" s="31"/>
      <c r="HJ102" s="31"/>
      <c r="HK102" s="31"/>
      <c r="HL102" s="31"/>
      <c r="HM102" s="31"/>
      <c r="HN102" s="31"/>
      <c r="HO102" s="31"/>
      <c r="HP102" s="31"/>
      <c r="HQ102" s="31"/>
      <c r="HR102" s="31"/>
      <c r="HS102" s="31"/>
      <c r="HT102" s="31"/>
      <c r="HU102" s="31"/>
      <c r="HV102" s="31"/>
      <c r="HW102" s="31"/>
      <c r="HX102" s="31"/>
      <c r="HY102" s="31"/>
      <c r="HZ102" s="31"/>
      <c r="IA102" s="31"/>
      <c r="IB102" s="31"/>
      <c r="IC102" s="31"/>
      <c r="ID102" s="31"/>
      <c r="IE102" s="31"/>
      <c r="IF102" s="31"/>
      <c r="IG102" s="31"/>
      <c r="IH102" s="31"/>
      <c r="II102" s="31"/>
      <c r="IJ102" s="31"/>
      <c r="IK102" s="31"/>
      <c r="IL102" s="31"/>
      <c r="IM102" s="31"/>
      <c r="IN102" s="31"/>
      <c r="IO102" s="31"/>
      <c r="IP102" s="31"/>
      <c r="IQ102" s="31"/>
      <c r="IR102" s="31"/>
      <c r="IS102" s="31"/>
      <c r="IT102" s="31"/>
      <c r="IU102" s="31"/>
      <c r="IV102" s="31"/>
      <c r="IW102" s="31"/>
      <c r="IX102" s="31"/>
      <c r="IY102" s="31"/>
      <c r="IZ102" s="31"/>
      <c r="JA102" s="31"/>
      <c r="JB102" s="31"/>
      <c r="JC102" s="31"/>
      <c r="JD102" s="31"/>
      <c r="JE102" s="31"/>
      <c r="JF102" s="31"/>
      <c r="JG102" s="31"/>
      <c r="JH102" s="31"/>
      <c r="JI102" s="31"/>
      <c r="JJ102" s="31"/>
      <c r="JK102" s="31"/>
      <c r="JL102" s="31"/>
      <c r="JM102" s="31"/>
      <c r="JN102" s="31"/>
      <c r="JO102" s="31"/>
      <c r="JP102" s="31"/>
      <c r="JQ102" s="31"/>
      <c r="JR102" s="31"/>
      <c r="JS102" s="31"/>
      <c r="JT102" s="31"/>
      <c r="JU102" s="31"/>
      <c r="JV102" s="31"/>
      <c r="JW102" s="31"/>
      <c r="JX102" s="31"/>
      <c r="JY102" s="31"/>
      <c r="JZ102" s="31"/>
      <c r="KA102" s="31"/>
      <c r="KB102" s="31"/>
      <c r="KC102" s="31"/>
      <c r="KD102" s="31"/>
      <c r="KE102" s="31"/>
      <c r="KF102" s="31"/>
      <c r="KG102" s="31"/>
      <c r="KH102" s="31"/>
      <c r="KI102" s="31"/>
      <c r="KJ102" s="31"/>
      <c r="KK102" s="31"/>
      <c r="KL102" s="31"/>
      <c r="KM102" s="31"/>
      <c r="KN102" s="31"/>
      <c r="KO102" s="31"/>
      <c r="KP102" s="31"/>
      <c r="KQ102" s="31"/>
      <c r="KR102" s="31"/>
      <c r="KS102" s="31"/>
      <c r="KT102" s="31"/>
      <c r="KU102" s="31"/>
      <c r="KV102" s="31"/>
      <c r="KW102" s="31"/>
      <c r="KX102" s="31"/>
      <c r="KY102" s="31"/>
      <c r="KZ102" s="31"/>
      <c r="LA102" s="31"/>
      <c r="LB102" s="31"/>
      <c r="LC102" s="31"/>
      <c r="LD102" s="31"/>
      <c r="LE102" s="31"/>
      <c r="LF102" s="31"/>
      <c r="LG102" s="31"/>
      <c r="LH102" s="31"/>
      <c r="LI102" s="31"/>
      <c r="LJ102" s="31"/>
      <c r="LK102" s="31"/>
      <c r="LL102" s="31"/>
      <c r="LM102" s="31"/>
      <c r="LN102" s="31"/>
      <c r="LO102" s="31"/>
      <c r="LP102" s="31"/>
      <c r="LQ102" s="31"/>
      <c r="LR102" s="31"/>
      <c r="LS102" s="31"/>
      <c r="LT102" s="31"/>
      <c r="LU102" s="31"/>
      <c r="LV102" s="31"/>
      <c r="LW102" s="31"/>
      <c r="LX102" s="31"/>
      <c r="LY102" s="31"/>
      <c r="LZ102" s="31"/>
      <c r="MA102" s="31"/>
      <c r="MB102" s="31"/>
      <c r="MC102" s="31"/>
      <c r="MD102" s="31"/>
      <c r="ME102" s="31"/>
      <c r="MF102" s="31"/>
      <c r="MG102" s="31"/>
      <c r="MH102" s="31"/>
      <c r="MI102" s="31"/>
      <c r="MJ102" s="31"/>
      <c r="MK102" s="31"/>
      <c r="ML102" s="31"/>
      <c r="MM102" s="31"/>
      <c r="MN102" s="31"/>
      <c r="MO102" s="31"/>
      <c r="MP102" s="31"/>
      <c r="MQ102" s="31"/>
      <c r="MR102" s="31"/>
      <c r="MS102" s="31"/>
      <c r="MT102" s="31"/>
      <c r="MU102" s="31"/>
      <c r="MV102" s="31"/>
      <c r="MW102" s="31"/>
      <c r="MX102" s="31"/>
      <c r="MY102" s="31"/>
      <c r="MZ102" s="31"/>
      <c r="NA102" s="31"/>
      <c r="NB102" s="31"/>
      <c r="NC102" s="31"/>
      <c r="ND102" s="31"/>
      <c r="NE102" s="31"/>
      <c r="NF102" s="31"/>
      <c r="NG102" s="31"/>
      <c r="NH102" s="31"/>
      <c r="NI102" s="31"/>
      <c r="NJ102" s="31"/>
      <c r="NK102" s="31"/>
      <c r="NL102" s="31"/>
      <c r="NM102" s="31"/>
      <c r="NN102" s="31"/>
      <c r="NO102" s="31"/>
      <c r="NP102" s="31"/>
      <c r="NQ102" s="31"/>
      <c r="NR102" s="31"/>
      <c r="NS102" s="31"/>
      <c r="NT102" s="31"/>
      <c r="NU102" s="31"/>
      <c r="NV102" s="31"/>
      <c r="NW102" s="31"/>
      <c r="NX102" s="31"/>
      <c r="NY102" s="31"/>
      <c r="NZ102" s="31"/>
      <c r="OA102" s="31"/>
      <c r="OB102" s="31"/>
      <c r="OC102" s="31"/>
      <c r="OD102" s="31"/>
      <c r="OE102" s="31"/>
      <c r="OF102" s="31"/>
      <c r="OG102" s="31"/>
      <c r="OH102" s="31"/>
      <c r="OI102" s="31"/>
      <c r="OJ102" s="31"/>
      <c r="OK102" s="31"/>
      <c r="OL102" s="31"/>
      <c r="OM102" s="31"/>
      <c r="ON102" s="31"/>
      <c r="OO102" s="31"/>
      <c r="OP102" s="31"/>
      <c r="OQ102" s="31"/>
      <c r="OR102" s="31"/>
      <c r="OS102" s="31"/>
      <c r="OT102" s="31"/>
      <c r="OU102" s="31"/>
      <c r="OV102" s="31"/>
      <c r="OW102" s="31"/>
      <c r="OX102" s="31"/>
      <c r="OY102" s="31"/>
      <c r="OZ102" s="31"/>
      <c r="PA102" s="31"/>
      <c r="PB102" s="31"/>
      <c r="PC102" s="31"/>
      <c r="PD102" s="31"/>
      <c r="PE102" s="31"/>
      <c r="PF102" s="31"/>
      <c r="PG102" s="31"/>
      <c r="PH102" s="31"/>
      <c r="PI102" s="31"/>
      <c r="PJ102" s="31"/>
      <c r="PK102" s="31"/>
      <c r="PL102" s="31"/>
      <c r="PM102" s="31"/>
      <c r="PN102" s="31"/>
      <c r="PO102" s="31"/>
      <c r="PP102" s="31"/>
      <c r="PQ102" s="31"/>
      <c r="PR102" s="31"/>
      <c r="PS102" s="31"/>
      <c r="PT102" s="31"/>
      <c r="PU102" s="31"/>
      <c r="PV102" s="31"/>
      <c r="PW102" s="31"/>
      <c r="PX102" s="31"/>
      <c r="PY102" s="31"/>
      <c r="PZ102" s="31"/>
      <c r="QA102" s="31"/>
      <c r="QB102" s="31"/>
      <c r="QC102" s="31"/>
    </row>
    <row r="103" spans="1:445">
      <c r="A103" s="36" t="s">
        <v>1875</v>
      </c>
      <c r="B103" s="33" t="s">
        <v>27</v>
      </c>
      <c r="C103" s="33"/>
      <c r="D103" s="33" t="s">
        <v>82</v>
      </c>
      <c r="E103" s="33"/>
      <c r="F103" s="33">
        <v>995</v>
      </c>
      <c r="G103" s="33"/>
      <c r="H103" s="33"/>
      <c r="I103" s="33">
        <v>124</v>
      </c>
      <c r="J103" s="33">
        <v>124</v>
      </c>
      <c r="K103" s="33">
        <v>130</v>
      </c>
      <c r="L103" s="33">
        <v>118</v>
      </c>
      <c r="M103" s="33">
        <v>124</v>
      </c>
      <c r="N103" s="33">
        <v>124</v>
      </c>
      <c r="O103" s="33">
        <v>124</v>
      </c>
      <c r="P103" s="33">
        <v>127</v>
      </c>
      <c r="Q103" s="33"/>
      <c r="R103" s="33"/>
      <c r="S103" s="33"/>
      <c r="T103" s="20">
        <f t="shared" si="13"/>
        <v>995</v>
      </c>
      <c r="U103" s="20">
        <f t="shared" si="14"/>
        <v>0</v>
      </c>
      <c r="V103" s="34">
        <f t="shared" si="15"/>
        <v>1</v>
      </c>
      <c r="W103" s="37"/>
      <c r="X103" s="35" t="str">
        <f t="shared" si="16"/>
        <v/>
      </c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  <c r="IW103" s="31"/>
      <c r="IX103" s="31"/>
      <c r="IY103" s="31"/>
      <c r="IZ103" s="31"/>
      <c r="JA103" s="31"/>
      <c r="JB103" s="31"/>
      <c r="JC103" s="31"/>
      <c r="JD103" s="31"/>
      <c r="JE103" s="31"/>
      <c r="JF103" s="31"/>
      <c r="JG103" s="31"/>
      <c r="JH103" s="31"/>
      <c r="JI103" s="31"/>
      <c r="JJ103" s="31"/>
      <c r="JK103" s="31"/>
      <c r="JL103" s="31"/>
      <c r="JM103" s="31"/>
      <c r="JN103" s="31"/>
      <c r="JO103" s="31"/>
      <c r="JP103" s="31"/>
      <c r="JQ103" s="31"/>
      <c r="JR103" s="31"/>
      <c r="JS103" s="31"/>
      <c r="JT103" s="31"/>
      <c r="JU103" s="31"/>
      <c r="JV103" s="31"/>
      <c r="JW103" s="31"/>
      <c r="JX103" s="31"/>
      <c r="JY103" s="31"/>
      <c r="JZ103" s="31"/>
      <c r="KA103" s="31"/>
      <c r="KB103" s="31"/>
      <c r="KC103" s="31"/>
      <c r="KD103" s="31"/>
      <c r="KE103" s="31"/>
      <c r="KF103" s="31"/>
      <c r="KG103" s="31"/>
      <c r="KH103" s="31"/>
      <c r="KI103" s="31"/>
      <c r="KJ103" s="31"/>
      <c r="KK103" s="31"/>
      <c r="KL103" s="31"/>
      <c r="KM103" s="31"/>
      <c r="KN103" s="31"/>
      <c r="KO103" s="31"/>
      <c r="KP103" s="31"/>
      <c r="KQ103" s="31"/>
      <c r="KR103" s="31"/>
      <c r="KS103" s="31"/>
      <c r="KT103" s="31"/>
      <c r="KU103" s="31"/>
      <c r="KV103" s="31"/>
      <c r="KW103" s="31"/>
      <c r="KX103" s="31"/>
      <c r="KY103" s="31"/>
      <c r="KZ103" s="31"/>
      <c r="LA103" s="31"/>
      <c r="LB103" s="31"/>
      <c r="LC103" s="31"/>
      <c r="LD103" s="31"/>
      <c r="LE103" s="31"/>
      <c r="LF103" s="31"/>
      <c r="LG103" s="31"/>
      <c r="LH103" s="31"/>
      <c r="LI103" s="31"/>
      <c r="LJ103" s="31"/>
      <c r="LK103" s="31"/>
      <c r="LL103" s="31"/>
      <c r="LM103" s="31"/>
      <c r="LN103" s="31"/>
      <c r="LO103" s="31"/>
      <c r="LP103" s="31"/>
      <c r="LQ103" s="31"/>
      <c r="LR103" s="31"/>
      <c r="LS103" s="31"/>
      <c r="LT103" s="31"/>
      <c r="LU103" s="31"/>
      <c r="LV103" s="31"/>
      <c r="LW103" s="31"/>
      <c r="LX103" s="31"/>
      <c r="LY103" s="31"/>
      <c r="LZ103" s="31"/>
      <c r="MA103" s="31"/>
      <c r="MB103" s="31"/>
      <c r="MC103" s="31"/>
      <c r="MD103" s="31"/>
      <c r="ME103" s="31"/>
      <c r="MF103" s="31"/>
      <c r="MG103" s="31"/>
      <c r="MH103" s="31"/>
      <c r="MI103" s="31"/>
      <c r="MJ103" s="31"/>
      <c r="MK103" s="31"/>
      <c r="ML103" s="31"/>
      <c r="MM103" s="31"/>
      <c r="MN103" s="31"/>
      <c r="MO103" s="31"/>
      <c r="MP103" s="31"/>
      <c r="MQ103" s="31"/>
      <c r="MR103" s="31"/>
      <c r="MS103" s="31"/>
      <c r="MT103" s="31"/>
      <c r="MU103" s="31"/>
      <c r="MV103" s="31"/>
      <c r="MW103" s="31"/>
      <c r="MX103" s="31"/>
      <c r="MY103" s="31"/>
      <c r="MZ103" s="31"/>
      <c r="NA103" s="31"/>
      <c r="NB103" s="31"/>
      <c r="NC103" s="31"/>
      <c r="ND103" s="31"/>
      <c r="NE103" s="31"/>
      <c r="NF103" s="31"/>
      <c r="NG103" s="31"/>
      <c r="NH103" s="31"/>
      <c r="NI103" s="31"/>
      <c r="NJ103" s="31"/>
      <c r="NK103" s="31"/>
      <c r="NL103" s="31"/>
      <c r="NM103" s="31"/>
      <c r="NN103" s="31"/>
      <c r="NO103" s="31"/>
      <c r="NP103" s="31"/>
      <c r="NQ103" s="31"/>
      <c r="NR103" s="31"/>
      <c r="NS103" s="31"/>
      <c r="NT103" s="31"/>
      <c r="NU103" s="31"/>
      <c r="NV103" s="31"/>
      <c r="NW103" s="31"/>
      <c r="NX103" s="31"/>
      <c r="NY103" s="31"/>
      <c r="NZ103" s="31"/>
      <c r="OA103" s="31"/>
      <c r="OB103" s="31"/>
      <c r="OC103" s="31"/>
      <c r="OD103" s="31"/>
      <c r="OE103" s="31"/>
      <c r="OF103" s="31"/>
      <c r="OG103" s="31"/>
      <c r="OH103" s="31"/>
      <c r="OI103" s="31"/>
      <c r="OJ103" s="31"/>
      <c r="OK103" s="31"/>
      <c r="OL103" s="31"/>
      <c r="OM103" s="31"/>
      <c r="ON103" s="31"/>
      <c r="OO103" s="31"/>
      <c r="OP103" s="31"/>
      <c r="OQ103" s="31"/>
      <c r="OR103" s="31"/>
      <c r="OS103" s="31"/>
      <c r="OT103" s="31"/>
      <c r="OU103" s="31"/>
      <c r="OV103" s="31"/>
      <c r="OW103" s="31"/>
      <c r="OX103" s="31"/>
      <c r="OY103" s="31"/>
      <c r="OZ103" s="31"/>
      <c r="PA103" s="31"/>
      <c r="PB103" s="31"/>
      <c r="PC103" s="31"/>
      <c r="PD103" s="31"/>
      <c r="PE103" s="31"/>
      <c r="PF103" s="31"/>
      <c r="PG103" s="31"/>
      <c r="PH103" s="31"/>
      <c r="PI103" s="31"/>
      <c r="PJ103" s="31"/>
      <c r="PK103" s="31"/>
      <c r="PL103" s="31"/>
      <c r="PM103" s="31"/>
      <c r="PN103" s="31"/>
      <c r="PO103" s="31"/>
      <c r="PP103" s="31"/>
      <c r="PQ103" s="31"/>
      <c r="PR103" s="31"/>
      <c r="PS103" s="31"/>
      <c r="PT103" s="31"/>
      <c r="PU103" s="31"/>
      <c r="PV103" s="31"/>
      <c r="PW103" s="31"/>
      <c r="PX103" s="31"/>
      <c r="PY103" s="31"/>
      <c r="PZ103" s="31"/>
      <c r="QA103" s="31"/>
      <c r="QB103" s="31"/>
      <c r="QC103" s="31"/>
    </row>
    <row r="104" spans="1:445">
      <c r="A104" s="36" t="s">
        <v>1871</v>
      </c>
      <c r="B104" s="33" t="s">
        <v>27</v>
      </c>
      <c r="C104" s="33"/>
      <c r="D104" s="33" t="s">
        <v>82</v>
      </c>
      <c r="E104" s="33"/>
      <c r="F104" s="33">
        <v>995</v>
      </c>
      <c r="G104" s="33"/>
      <c r="H104" s="33"/>
      <c r="I104" s="33">
        <v>124</v>
      </c>
      <c r="J104" s="33">
        <v>124</v>
      </c>
      <c r="K104" s="33">
        <v>124</v>
      </c>
      <c r="L104" s="33">
        <v>124</v>
      </c>
      <c r="M104" s="33">
        <v>128</v>
      </c>
      <c r="N104" s="33">
        <v>120</v>
      </c>
      <c r="O104" s="33">
        <v>124</v>
      </c>
      <c r="P104" s="33">
        <v>127</v>
      </c>
      <c r="Q104" s="33"/>
      <c r="R104" s="33"/>
      <c r="S104" s="33"/>
      <c r="T104" s="20">
        <f t="shared" si="13"/>
        <v>995</v>
      </c>
      <c r="U104" s="20">
        <f t="shared" si="14"/>
        <v>0</v>
      </c>
      <c r="V104" s="34">
        <f t="shared" si="15"/>
        <v>1</v>
      </c>
      <c r="W104" s="37"/>
      <c r="X104" s="35" t="str">
        <f t="shared" si="16"/>
        <v/>
      </c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  <c r="IW104" s="31"/>
      <c r="IX104" s="31"/>
      <c r="IY104" s="31"/>
      <c r="IZ104" s="31"/>
      <c r="JA104" s="31"/>
      <c r="JB104" s="31"/>
      <c r="JC104" s="31"/>
      <c r="JD104" s="31"/>
      <c r="JE104" s="31"/>
      <c r="JF104" s="31"/>
      <c r="JG104" s="31"/>
      <c r="JH104" s="31"/>
      <c r="JI104" s="31"/>
      <c r="JJ104" s="31"/>
      <c r="JK104" s="31"/>
      <c r="JL104" s="31"/>
      <c r="JM104" s="31"/>
      <c r="JN104" s="31"/>
      <c r="JO104" s="31"/>
      <c r="JP104" s="31"/>
      <c r="JQ104" s="31"/>
      <c r="JR104" s="31"/>
      <c r="JS104" s="31"/>
      <c r="JT104" s="31"/>
      <c r="JU104" s="31"/>
      <c r="JV104" s="31"/>
      <c r="JW104" s="31"/>
      <c r="JX104" s="31"/>
      <c r="JY104" s="31"/>
      <c r="JZ104" s="31"/>
      <c r="KA104" s="31"/>
      <c r="KB104" s="31"/>
      <c r="KC104" s="31"/>
      <c r="KD104" s="31"/>
      <c r="KE104" s="31"/>
      <c r="KF104" s="31"/>
      <c r="KG104" s="31"/>
      <c r="KH104" s="31"/>
      <c r="KI104" s="31"/>
      <c r="KJ104" s="31"/>
      <c r="KK104" s="31"/>
      <c r="KL104" s="31"/>
      <c r="KM104" s="31"/>
      <c r="KN104" s="31"/>
      <c r="KO104" s="31"/>
      <c r="KP104" s="31"/>
      <c r="KQ104" s="31"/>
      <c r="KR104" s="31"/>
      <c r="KS104" s="31"/>
      <c r="KT104" s="31"/>
      <c r="KU104" s="31"/>
      <c r="KV104" s="31"/>
      <c r="KW104" s="31"/>
      <c r="KX104" s="31"/>
      <c r="KY104" s="31"/>
      <c r="KZ104" s="31"/>
      <c r="LA104" s="31"/>
      <c r="LB104" s="31"/>
      <c r="LC104" s="31"/>
      <c r="LD104" s="31"/>
      <c r="LE104" s="31"/>
      <c r="LF104" s="31"/>
      <c r="LG104" s="31"/>
      <c r="LH104" s="31"/>
      <c r="LI104" s="31"/>
      <c r="LJ104" s="31"/>
      <c r="LK104" s="31"/>
      <c r="LL104" s="31"/>
      <c r="LM104" s="31"/>
      <c r="LN104" s="31"/>
      <c r="LO104" s="31"/>
      <c r="LP104" s="31"/>
      <c r="LQ104" s="31"/>
      <c r="LR104" s="31"/>
      <c r="LS104" s="31"/>
      <c r="LT104" s="31"/>
      <c r="LU104" s="31"/>
      <c r="LV104" s="31"/>
      <c r="LW104" s="31"/>
      <c r="LX104" s="31"/>
      <c r="LY104" s="31"/>
      <c r="LZ104" s="31"/>
      <c r="MA104" s="31"/>
      <c r="MB104" s="31"/>
      <c r="MC104" s="31"/>
      <c r="MD104" s="31"/>
      <c r="ME104" s="31"/>
      <c r="MF104" s="31"/>
      <c r="MG104" s="31"/>
      <c r="MH104" s="31"/>
      <c r="MI104" s="31"/>
      <c r="MJ104" s="31"/>
      <c r="MK104" s="31"/>
      <c r="ML104" s="31"/>
      <c r="MM104" s="31"/>
      <c r="MN104" s="31"/>
      <c r="MO104" s="31"/>
      <c r="MP104" s="31"/>
      <c r="MQ104" s="31"/>
      <c r="MR104" s="31"/>
      <c r="MS104" s="31"/>
      <c r="MT104" s="31"/>
      <c r="MU104" s="31"/>
      <c r="MV104" s="31"/>
      <c r="MW104" s="31"/>
      <c r="MX104" s="31"/>
      <c r="MY104" s="31"/>
      <c r="MZ104" s="31"/>
      <c r="NA104" s="31"/>
      <c r="NB104" s="31"/>
      <c r="NC104" s="31"/>
      <c r="ND104" s="31"/>
      <c r="NE104" s="31"/>
      <c r="NF104" s="31"/>
      <c r="NG104" s="31"/>
      <c r="NH104" s="31"/>
      <c r="NI104" s="31"/>
      <c r="NJ104" s="31"/>
      <c r="NK104" s="31"/>
      <c r="NL104" s="31"/>
      <c r="NM104" s="31"/>
      <c r="NN104" s="31"/>
      <c r="NO104" s="31"/>
      <c r="NP104" s="31"/>
      <c r="NQ104" s="31"/>
      <c r="NR104" s="31"/>
      <c r="NS104" s="31"/>
      <c r="NT104" s="31"/>
      <c r="NU104" s="31"/>
      <c r="NV104" s="31"/>
      <c r="NW104" s="31"/>
      <c r="NX104" s="31"/>
      <c r="NY104" s="31"/>
      <c r="NZ104" s="31"/>
      <c r="OA104" s="31"/>
      <c r="OB104" s="31"/>
      <c r="OC104" s="31"/>
      <c r="OD104" s="31"/>
      <c r="OE104" s="31"/>
      <c r="OF104" s="31"/>
      <c r="OG104" s="31"/>
      <c r="OH104" s="31"/>
      <c r="OI104" s="31"/>
      <c r="OJ104" s="31"/>
      <c r="OK104" s="31"/>
      <c r="OL104" s="31"/>
      <c r="OM104" s="31"/>
      <c r="ON104" s="31"/>
      <c r="OO104" s="31"/>
      <c r="OP104" s="31"/>
      <c r="OQ104" s="31"/>
      <c r="OR104" s="31"/>
      <c r="OS104" s="31"/>
      <c r="OT104" s="31"/>
      <c r="OU104" s="31"/>
      <c r="OV104" s="31"/>
      <c r="OW104" s="31"/>
      <c r="OX104" s="31"/>
      <c r="OY104" s="31"/>
      <c r="OZ104" s="31"/>
      <c r="PA104" s="31"/>
      <c r="PB104" s="31"/>
      <c r="PC104" s="31"/>
      <c r="PD104" s="31"/>
      <c r="PE104" s="31"/>
      <c r="PF104" s="31"/>
      <c r="PG104" s="31"/>
      <c r="PH104" s="31"/>
      <c r="PI104" s="31"/>
      <c r="PJ104" s="31"/>
      <c r="PK104" s="31"/>
      <c r="PL104" s="31"/>
      <c r="PM104" s="31"/>
      <c r="PN104" s="31"/>
      <c r="PO104" s="31"/>
      <c r="PP104" s="31"/>
      <c r="PQ104" s="31"/>
      <c r="PR104" s="31"/>
      <c r="PS104" s="31"/>
      <c r="PT104" s="31"/>
      <c r="PU104" s="31"/>
      <c r="PV104" s="31"/>
      <c r="PW104" s="31"/>
      <c r="PX104" s="31"/>
      <c r="PY104" s="31"/>
      <c r="PZ104" s="31"/>
      <c r="QA104" s="31"/>
      <c r="QB104" s="31"/>
      <c r="QC104" s="31"/>
    </row>
    <row r="105" spans="1:445">
      <c r="A105" s="36" t="s">
        <v>187</v>
      </c>
      <c r="B105" s="33" t="s">
        <v>27</v>
      </c>
      <c r="C105" s="33">
        <v>85</v>
      </c>
      <c r="D105" s="33" t="s">
        <v>56</v>
      </c>
      <c r="E105" s="33"/>
      <c r="F105" s="33">
        <v>745</v>
      </c>
      <c r="G105" s="33">
        <v>65</v>
      </c>
      <c r="H105" s="33"/>
      <c r="I105" s="33">
        <v>85</v>
      </c>
      <c r="J105" s="33">
        <v>85</v>
      </c>
      <c r="K105" s="33">
        <v>85</v>
      </c>
      <c r="L105" s="33">
        <v>85</v>
      </c>
      <c r="M105" s="33">
        <v>85</v>
      </c>
      <c r="N105" s="33">
        <v>85</v>
      </c>
      <c r="O105" s="33">
        <v>85</v>
      </c>
      <c r="P105" s="33">
        <v>85</v>
      </c>
      <c r="Q105" s="33"/>
      <c r="R105" s="33"/>
      <c r="S105" s="33"/>
      <c r="T105" s="20">
        <f t="shared" si="13"/>
        <v>745</v>
      </c>
      <c r="U105" s="20">
        <f t="shared" si="14"/>
        <v>0</v>
      </c>
      <c r="V105" s="34">
        <f t="shared" si="15"/>
        <v>1</v>
      </c>
      <c r="W105" s="37"/>
      <c r="X105" s="35" t="str">
        <f t="shared" si="16"/>
        <v/>
      </c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  <c r="CJ105" s="31"/>
      <c r="CK105" s="31"/>
      <c r="CL105" s="31"/>
      <c r="CM105" s="31"/>
      <c r="CN105" s="31"/>
      <c r="CO105" s="31"/>
      <c r="CP105" s="31"/>
      <c r="CQ105" s="31"/>
      <c r="CR105" s="31"/>
      <c r="CS105" s="31"/>
      <c r="CT105" s="31"/>
      <c r="CU105" s="31"/>
      <c r="CV105" s="31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  <c r="DW105" s="31"/>
      <c r="DX105" s="31"/>
      <c r="DY105" s="31"/>
      <c r="DZ105" s="31"/>
      <c r="EA105" s="31"/>
      <c r="EB105" s="31"/>
      <c r="EC105" s="31"/>
      <c r="ED105" s="31"/>
      <c r="EE105" s="31"/>
      <c r="EF105" s="31"/>
      <c r="EG105" s="31"/>
      <c r="EH105" s="31"/>
      <c r="EI105" s="31"/>
      <c r="EJ105" s="31"/>
      <c r="EK105" s="31"/>
      <c r="EL105" s="31"/>
      <c r="EM105" s="31"/>
      <c r="EN105" s="31"/>
      <c r="EO105" s="31"/>
      <c r="EP105" s="31"/>
      <c r="EQ105" s="31"/>
      <c r="ER105" s="31"/>
      <c r="ES105" s="31"/>
      <c r="ET105" s="31"/>
      <c r="EU105" s="31"/>
      <c r="EV105" s="31"/>
      <c r="EW105" s="31"/>
      <c r="EX105" s="31"/>
      <c r="EY105" s="31"/>
      <c r="EZ105" s="31"/>
      <c r="FA105" s="31"/>
      <c r="FB105" s="31"/>
      <c r="FC105" s="31"/>
      <c r="FD105" s="31"/>
      <c r="FE105" s="31"/>
      <c r="FF105" s="31"/>
      <c r="FG105" s="31"/>
      <c r="FH105" s="31"/>
      <c r="FI105" s="31"/>
      <c r="FJ105" s="31"/>
      <c r="FK105" s="31"/>
      <c r="FL105" s="31"/>
      <c r="FM105" s="31"/>
      <c r="FN105" s="31"/>
      <c r="FO105" s="31"/>
      <c r="FP105" s="31"/>
      <c r="FQ105" s="31"/>
      <c r="FR105" s="31"/>
      <c r="FS105" s="31"/>
      <c r="FT105" s="31"/>
      <c r="FU105" s="31"/>
      <c r="FV105" s="31"/>
      <c r="FW105" s="31"/>
      <c r="FX105" s="31"/>
      <c r="FY105" s="31"/>
      <c r="FZ105" s="31"/>
      <c r="GA105" s="31"/>
      <c r="GB105" s="31"/>
      <c r="GC105" s="31"/>
      <c r="GD105" s="31"/>
      <c r="GE105" s="31"/>
      <c r="GF105" s="31"/>
      <c r="GG105" s="31"/>
      <c r="GH105" s="31"/>
      <c r="GI105" s="31"/>
      <c r="GJ105" s="31"/>
      <c r="GK105" s="31"/>
      <c r="GL105" s="31"/>
      <c r="GM105" s="31"/>
      <c r="GN105" s="31"/>
      <c r="GO105" s="31"/>
      <c r="GP105" s="31"/>
      <c r="GQ105" s="31"/>
      <c r="GR105" s="31"/>
      <c r="GS105" s="31"/>
      <c r="GT105" s="31"/>
      <c r="GU105" s="31"/>
      <c r="GV105" s="31"/>
      <c r="GW105" s="31"/>
      <c r="GX105" s="31"/>
      <c r="GY105" s="31"/>
      <c r="GZ105" s="31"/>
      <c r="HA105" s="31"/>
      <c r="HB105" s="31"/>
      <c r="HC105" s="31"/>
      <c r="HD105" s="31"/>
      <c r="HE105" s="31"/>
      <c r="HF105" s="31"/>
      <c r="HG105" s="31"/>
      <c r="HH105" s="31"/>
      <c r="HI105" s="31"/>
      <c r="HJ105" s="31"/>
      <c r="HK105" s="31"/>
      <c r="HL105" s="31"/>
      <c r="HM105" s="31"/>
      <c r="HN105" s="31"/>
      <c r="HO105" s="31"/>
      <c r="HP105" s="31"/>
      <c r="HQ105" s="31"/>
      <c r="HR105" s="31"/>
      <c r="HS105" s="31"/>
      <c r="HT105" s="31"/>
      <c r="HU105" s="31"/>
      <c r="HV105" s="31"/>
      <c r="HW105" s="31"/>
      <c r="HX105" s="31"/>
      <c r="HY105" s="31"/>
      <c r="HZ105" s="31"/>
      <c r="IA105" s="31"/>
      <c r="IB105" s="31"/>
      <c r="IC105" s="31"/>
      <c r="ID105" s="31"/>
      <c r="IE105" s="31"/>
      <c r="IF105" s="31"/>
      <c r="IG105" s="31"/>
      <c r="IH105" s="31"/>
      <c r="II105" s="31"/>
      <c r="IJ105" s="31"/>
      <c r="IK105" s="31"/>
      <c r="IL105" s="31"/>
      <c r="IM105" s="31"/>
      <c r="IN105" s="31"/>
      <c r="IO105" s="31"/>
      <c r="IP105" s="31"/>
      <c r="IQ105" s="31"/>
      <c r="IR105" s="31"/>
      <c r="IS105" s="31"/>
      <c r="IT105" s="31"/>
      <c r="IU105" s="31"/>
      <c r="IV105" s="31"/>
      <c r="IW105" s="31"/>
      <c r="IX105" s="31"/>
      <c r="IY105" s="31"/>
      <c r="IZ105" s="31"/>
      <c r="JA105" s="31"/>
      <c r="JB105" s="31"/>
      <c r="JC105" s="31"/>
      <c r="JD105" s="31"/>
      <c r="JE105" s="31"/>
      <c r="JF105" s="31"/>
      <c r="JG105" s="31"/>
      <c r="JH105" s="31"/>
      <c r="JI105" s="31"/>
      <c r="JJ105" s="31"/>
      <c r="JK105" s="31"/>
      <c r="JL105" s="31"/>
      <c r="JM105" s="31"/>
      <c r="JN105" s="31"/>
      <c r="JO105" s="31"/>
      <c r="JP105" s="31"/>
      <c r="JQ105" s="31"/>
      <c r="JR105" s="31"/>
      <c r="JS105" s="31"/>
      <c r="JT105" s="31"/>
      <c r="JU105" s="31"/>
      <c r="JV105" s="31"/>
      <c r="JW105" s="31"/>
      <c r="JX105" s="31"/>
      <c r="JY105" s="31"/>
      <c r="JZ105" s="31"/>
      <c r="KA105" s="31"/>
      <c r="KB105" s="31"/>
      <c r="KC105" s="31"/>
      <c r="KD105" s="31"/>
      <c r="KE105" s="31"/>
      <c r="KF105" s="31"/>
      <c r="KG105" s="31"/>
      <c r="KH105" s="31"/>
      <c r="KI105" s="31"/>
      <c r="KJ105" s="31"/>
      <c r="KK105" s="31"/>
      <c r="KL105" s="31"/>
      <c r="KM105" s="31"/>
      <c r="KN105" s="31"/>
      <c r="KO105" s="31"/>
      <c r="KP105" s="31"/>
      <c r="KQ105" s="31"/>
      <c r="KR105" s="31"/>
      <c r="KS105" s="31"/>
      <c r="KT105" s="31"/>
      <c r="KU105" s="31"/>
      <c r="KV105" s="31"/>
      <c r="KW105" s="31"/>
      <c r="KX105" s="31"/>
      <c r="KY105" s="31"/>
      <c r="KZ105" s="31"/>
      <c r="LA105" s="31"/>
      <c r="LB105" s="31"/>
      <c r="LC105" s="31"/>
      <c r="LD105" s="31"/>
      <c r="LE105" s="31"/>
      <c r="LF105" s="31"/>
      <c r="LG105" s="31"/>
      <c r="LH105" s="31"/>
      <c r="LI105" s="31"/>
      <c r="LJ105" s="31"/>
      <c r="LK105" s="31"/>
      <c r="LL105" s="31"/>
      <c r="LM105" s="31"/>
      <c r="LN105" s="31"/>
      <c r="LO105" s="31"/>
      <c r="LP105" s="31"/>
      <c r="LQ105" s="31"/>
      <c r="LR105" s="31"/>
      <c r="LS105" s="31"/>
      <c r="LT105" s="31"/>
      <c r="LU105" s="31"/>
      <c r="LV105" s="31"/>
      <c r="LW105" s="31"/>
      <c r="LX105" s="31"/>
      <c r="LY105" s="31"/>
      <c r="LZ105" s="31"/>
      <c r="MA105" s="31"/>
      <c r="MB105" s="31"/>
      <c r="MC105" s="31"/>
      <c r="MD105" s="31"/>
      <c r="ME105" s="31"/>
      <c r="MF105" s="31"/>
      <c r="MG105" s="31"/>
      <c r="MH105" s="31"/>
      <c r="MI105" s="31"/>
      <c r="MJ105" s="31"/>
      <c r="MK105" s="31"/>
      <c r="ML105" s="31"/>
      <c r="MM105" s="31"/>
      <c r="MN105" s="31"/>
      <c r="MO105" s="31"/>
      <c r="MP105" s="31"/>
      <c r="MQ105" s="31"/>
      <c r="MR105" s="31"/>
      <c r="MS105" s="31"/>
      <c r="MT105" s="31"/>
      <c r="MU105" s="31"/>
      <c r="MV105" s="31"/>
      <c r="MW105" s="31"/>
      <c r="MX105" s="31"/>
      <c r="MY105" s="31"/>
      <c r="MZ105" s="31"/>
      <c r="NA105" s="31"/>
      <c r="NB105" s="31"/>
      <c r="NC105" s="31"/>
      <c r="ND105" s="31"/>
      <c r="NE105" s="31"/>
      <c r="NF105" s="31"/>
      <c r="NG105" s="31"/>
      <c r="NH105" s="31"/>
      <c r="NI105" s="31"/>
      <c r="NJ105" s="31"/>
      <c r="NK105" s="31"/>
      <c r="NL105" s="31"/>
      <c r="NM105" s="31"/>
      <c r="NN105" s="31"/>
      <c r="NO105" s="31"/>
      <c r="NP105" s="31"/>
      <c r="NQ105" s="31"/>
      <c r="NR105" s="31"/>
      <c r="NS105" s="31"/>
      <c r="NT105" s="31"/>
      <c r="NU105" s="31"/>
      <c r="NV105" s="31"/>
      <c r="NW105" s="31"/>
      <c r="NX105" s="31"/>
      <c r="NY105" s="31"/>
      <c r="NZ105" s="31"/>
      <c r="OA105" s="31"/>
      <c r="OB105" s="31"/>
      <c r="OC105" s="31"/>
      <c r="OD105" s="31"/>
      <c r="OE105" s="31"/>
      <c r="OF105" s="31"/>
      <c r="OG105" s="31"/>
      <c r="OH105" s="31"/>
      <c r="OI105" s="31"/>
      <c r="OJ105" s="31"/>
      <c r="OK105" s="31"/>
      <c r="OL105" s="31"/>
      <c r="OM105" s="31"/>
      <c r="ON105" s="31"/>
      <c r="OO105" s="31"/>
      <c r="OP105" s="31"/>
      <c r="OQ105" s="31"/>
      <c r="OR105" s="31"/>
      <c r="OS105" s="31"/>
      <c r="OT105" s="31"/>
      <c r="OU105" s="31"/>
      <c r="OV105" s="31"/>
      <c r="OW105" s="31"/>
      <c r="OX105" s="31"/>
      <c r="OY105" s="31"/>
      <c r="OZ105" s="31"/>
      <c r="PA105" s="31"/>
      <c r="PB105" s="31"/>
      <c r="PC105" s="31"/>
      <c r="PD105" s="31"/>
      <c r="PE105" s="31"/>
      <c r="PF105" s="31"/>
      <c r="PG105" s="31"/>
      <c r="PH105" s="31"/>
      <c r="PI105" s="31"/>
      <c r="PJ105" s="31"/>
      <c r="PK105" s="31"/>
      <c r="PL105" s="31"/>
      <c r="PM105" s="31"/>
      <c r="PN105" s="31"/>
      <c r="PO105" s="31"/>
      <c r="PP105" s="31"/>
      <c r="PQ105" s="31"/>
      <c r="PR105" s="31"/>
      <c r="PS105" s="31"/>
      <c r="PT105" s="31"/>
      <c r="PU105" s="31"/>
      <c r="PV105" s="31"/>
      <c r="PW105" s="31"/>
      <c r="PX105" s="31"/>
      <c r="PY105" s="31"/>
      <c r="PZ105" s="31"/>
      <c r="QA105" s="31"/>
      <c r="QB105" s="31"/>
      <c r="QC105" s="31"/>
    </row>
    <row r="106" spans="1:445">
      <c r="A106" s="36" t="s">
        <v>188</v>
      </c>
      <c r="B106" s="33" t="s">
        <v>45</v>
      </c>
      <c r="C106" s="33">
        <v>92</v>
      </c>
      <c r="D106" s="33" t="s">
        <v>35</v>
      </c>
      <c r="E106" s="33"/>
      <c r="F106" s="33">
        <v>785</v>
      </c>
      <c r="G106" s="33">
        <v>65</v>
      </c>
      <c r="H106" s="33"/>
      <c r="I106" s="33">
        <v>90</v>
      </c>
      <c r="J106" s="33">
        <v>90</v>
      </c>
      <c r="K106" s="33">
        <v>90</v>
      </c>
      <c r="L106" s="33">
        <v>90</v>
      </c>
      <c r="M106" s="33">
        <v>90</v>
      </c>
      <c r="N106" s="33">
        <v>90</v>
      </c>
      <c r="O106" s="33">
        <v>90</v>
      </c>
      <c r="P106" s="33">
        <v>90</v>
      </c>
      <c r="Q106" s="33"/>
      <c r="R106" s="33"/>
      <c r="S106" s="33"/>
      <c r="T106" s="20">
        <f t="shared" si="13"/>
        <v>785</v>
      </c>
      <c r="U106" s="20">
        <f t="shared" si="14"/>
        <v>0</v>
      </c>
      <c r="V106" s="34">
        <f t="shared" si="15"/>
        <v>1</v>
      </c>
      <c r="W106" s="37"/>
      <c r="X106" s="35" t="str">
        <f t="shared" si="16"/>
        <v/>
      </c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  <c r="IW106" s="31"/>
      <c r="IX106" s="31"/>
      <c r="IY106" s="31"/>
      <c r="IZ106" s="31"/>
      <c r="JA106" s="31"/>
      <c r="JB106" s="31"/>
      <c r="JC106" s="31"/>
      <c r="JD106" s="31"/>
      <c r="JE106" s="31"/>
      <c r="JF106" s="31"/>
      <c r="JG106" s="31"/>
      <c r="JH106" s="31"/>
      <c r="JI106" s="31"/>
      <c r="JJ106" s="31"/>
      <c r="JK106" s="31"/>
      <c r="JL106" s="31"/>
      <c r="JM106" s="31"/>
      <c r="JN106" s="31"/>
      <c r="JO106" s="31"/>
      <c r="JP106" s="31"/>
      <c r="JQ106" s="31"/>
      <c r="JR106" s="31"/>
      <c r="JS106" s="31"/>
      <c r="JT106" s="31"/>
      <c r="JU106" s="31"/>
      <c r="JV106" s="31"/>
      <c r="JW106" s="31"/>
      <c r="JX106" s="31"/>
      <c r="JY106" s="31"/>
      <c r="JZ106" s="31"/>
      <c r="KA106" s="31"/>
      <c r="KB106" s="31"/>
      <c r="KC106" s="31"/>
      <c r="KD106" s="31"/>
      <c r="KE106" s="31"/>
      <c r="KF106" s="31"/>
      <c r="KG106" s="31"/>
      <c r="KH106" s="31"/>
      <c r="KI106" s="31"/>
      <c r="KJ106" s="31"/>
      <c r="KK106" s="31"/>
      <c r="KL106" s="31"/>
      <c r="KM106" s="31"/>
      <c r="KN106" s="31"/>
      <c r="KO106" s="31"/>
      <c r="KP106" s="31"/>
      <c r="KQ106" s="31"/>
      <c r="KR106" s="31"/>
      <c r="KS106" s="31"/>
      <c r="KT106" s="31"/>
      <c r="KU106" s="31"/>
      <c r="KV106" s="31"/>
      <c r="KW106" s="31"/>
      <c r="KX106" s="31"/>
      <c r="KY106" s="31"/>
      <c r="KZ106" s="31"/>
      <c r="LA106" s="31"/>
      <c r="LB106" s="31"/>
      <c r="LC106" s="31"/>
      <c r="LD106" s="31"/>
      <c r="LE106" s="31"/>
      <c r="LF106" s="31"/>
      <c r="LG106" s="31"/>
      <c r="LH106" s="31"/>
      <c r="LI106" s="31"/>
      <c r="LJ106" s="31"/>
      <c r="LK106" s="31"/>
      <c r="LL106" s="31"/>
      <c r="LM106" s="31"/>
      <c r="LN106" s="31"/>
      <c r="LO106" s="31"/>
      <c r="LP106" s="31"/>
      <c r="LQ106" s="31"/>
      <c r="LR106" s="31"/>
      <c r="LS106" s="31"/>
      <c r="LT106" s="31"/>
      <c r="LU106" s="31"/>
      <c r="LV106" s="31"/>
      <c r="LW106" s="31"/>
      <c r="LX106" s="31"/>
      <c r="LY106" s="31"/>
      <c r="LZ106" s="31"/>
      <c r="MA106" s="31"/>
      <c r="MB106" s="31"/>
      <c r="MC106" s="31"/>
      <c r="MD106" s="31"/>
      <c r="ME106" s="31"/>
      <c r="MF106" s="31"/>
      <c r="MG106" s="31"/>
      <c r="MH106" s="31"/>
      <c r="MI106" s="31"/>
      <c r="MJ106" s="31"/>
      <c r="MK106" s="31"/>
      <c r="ML106" s="31"/>
      <c r="MM106" s="31"/>
      <c r="MN106" s="31"/>
      <c r="MO106" s="31"/>
      <c r="MP106" s="31"/>
      <c r="MQ106" s="31"/>
      <c r="MR106" s="31"/>
      <c r="MS106" s="31"/>
      <c r="MT106" s="31"/>
      <c r="MU106" s="31"/>
      <c r="MV106" s="31"/>
      <c r="MW106" s="31"/>
      <c r="MX106" s="31"/>
      <c r="MY106" s="31"/>
      <c r="MZ106" s="31"/>
      <c r="NA106" s="31"/>
      <c r="NB106" s="31"/>
      <c r="NC106" s="31"/>
      <c r="ND106" s="31"/>
      <c r="NE106" s="31"/>
      <c r="NF106" s="31"/>
      <c r="NG106" s="31"/>
      <c r="NH106" s="31"/>
      <c r="NI106" s="31"/>
      <c r="NJ106" s="31"/>
      <c r="NK106" s="31"/>
      <c r="NL106" s="31"/>
      <c r="NM106" s="31"/>
      <c r="NN106" s="31"/>
      <c r="NO106" s="31"/>
      <c r="NP106" s="31"/>
      <c r="NQ106" s="31"/>
      <c r="NR106" s="31"/>
      <c r="NS106" s="31"/>
      <c r="NT106" s="31"/>
      <c r="NU106" s="31"/>
      <c r="NV106" s="31"/>
      <c r="NW106" s="31"/>
      <c r="NX106" s="31"/>
      <c r="NY106" s="31"/>
      <c r="NZ106" s="31"/>
      <c r="OA106" s="31"/>
      <c r="OB106" s="31"/>
      <c r="OC106" s="31"/>
      <c r="OD106" s="31"/>
      <c r="OE106" s="31"/>
      <c r="OF106" s="31"/>
      <c r="OG106" s="31"/>
      <c r="OH106" s="31"/>
      <c r="OI106" s="31"/>
      <c r="OJ106" s="31"/>
      <c r="OK106" s="31"/>
      <c r="OL106" s="31"/>
      <c r="OM106" s="31"/>
      <c r="ON106" s="31"/>
      <c r="OO106" s="31"/>
      <c r="OP106" s="31"/>
      <c r="OQ106" s="31"/>
      <c r="OR106" s="31"/>
      <c r="OS106" s="31"/>
      <c r="OT106" s="31"/>
      <c r="OU106" s="31"/>
      <c r="OV106" s="31"/>
      <c r="OW106" s="31"/>
      <c r="OX106" s="31"/>
      <c r="OY106" s="31"/>
      <c r="OZ106" s="31"/>
      <c r="PA106" s="31"/>
      <c r="PB106" s="31"/>
      <c r="PC106" s="31"/>
      <c r="PD106" s="31"/>
      <c r="PE106" s="31"/>
      <c r="PF106" s="31"/>
      <c r="PG106" s="31"/>
      <c r="PH106" s="31"/>
      <c r="PI106" s="31"/>
      <c r="PJ106" s="31"/>
      <c r="PK106" s="31"/>
      <c r="PL106" s="31"/>
      <c r="PM106" s="31"/>
      <c r="PN106" s="31"/>
      <c r="PO106" s="31"/>
      <c r="PP106" s="31"/>
      <c r="PQ106" s="31"/>
      <c r="PR106" s="31"/>
      <c r="PS106" s="31"/>
      <c r="PT106" s="31"/>
      <c r="PU106" s="31"/>
      <c r="PV106" s="31"/>
      <c r="PW106" s="31"/>
      <c r="PX106" s="31"/>
      <c r="PY106" s="31"/>
      <c r="PZ106" s="31"/>
      <c r="QA106" s="31"/>
      <c r="QB106" s="31"/>
      <c r="QC106" s="31"/>
    </row>
    <row r="107" spans="1:445">
      <c r="A107" s="36" t="s">
        <v>856</v>
      </c>
      <c r="B107" s="33" t="s">
        <v>27</v>
      </c>
      <c r="C107" s="33">
        <v>93</v>
      </c>
      <c r="D107" s="33" t="s">
        <v>133</v>
      </c>
      <c r="E107" s="33"/>
      <c r="F107" s="33">
        <v>1145</v>
      </c>
      <c r="G107" s="33">
        <v>65</v>
      </c>
      <c r="H107" s="33">
        <v>120</v>
      </c>
      <c r="I107" s="33">
        <v>120</v>
      </c>
      <c r="J107" s="33">
        <v>120</v>
      </c>
      <c r="K107" s="33">
        <v>120</v>
      </c>
      <c r="L107" s="33">
        <v>120</v>
      </c>
      <c r="M107" s="33">
        <v>120</v>
      </c>
      <c r="N107" s="33">
        <v>120</v>
      </c>
      <c r="O107" s="33">
        <v>120</v>
      </c>
      <c r="P107" s="33">
        <v>120</v>
      </c>
      <c r="Q107" s="33"/>
      <c r="R107" s="33"/>
      <c r="S107" s="33"/>
      <c r="T107" s="20">
        <f t="shared" si="13"/>
        <v>1145</v>
      </c>
      <c r="U107" s="20">
        <f t="shared" si="14"/>
        <v>0</v>
      </c>
      <c r="V107" s="34">
        <f t="shared" si="15"/>
        <v>1</v>
      </c>
      <c r="X107" s="35" t="str">
        <f t="shared" si="16"/>
        <v/>
      </c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  <c r="CJ107" s="31"/>
      <c r="CK107" s="31"/>
      <c r="CL107" s="31"/>
      <c r="CM107" s="31"/>
      <c r="CN107" s="31"/>
      <c r="CO107" s="31"/>
      <c r="CP107" s="31"/>
      <c r="CQ107" s="31"/>
      <c r="CR107" s="31"/>
      <c r="CS107" s="31"/>
      <c r="CT107" s="31"/>
      <c r="CU107" s="31"/>
      <c r="CV107" s="31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  <c r="DW107" s="31"/>
      <c r="DX107" s="31"/>
      <c r="DY107" s="31"/>
      <c r="DZ107" s="31"/>
      <c r="EA107" s="31"/>
      <c r="EB107" s="31"/>
      <c r="EC107" s="31"/>
      <c r="ED107" s="31"/>
      <c r="EE107" s="31"/>
      <c r="EF107" s="31"/>
      <c r="EG107" s="31"/>
      <c r="EH107" s="31"/>
      <c r="EI107" s="31"/>
      <c r="EJ107" s="31"/>
      <c r="EK107" s="31"/>
      <c r="EL107" s="31"/>
      <c r="EM107" s="31"/>
      <c r="EN107" s="31"/>
      <c r="EO107" s="31"/>
      <c r="EP107" s="31"/>
      <c r="EQ107" s="31"/>
      <c r="ER107" s="31"/>
      <c r="ES107" s="31"/>
      <c r="ET107" s="31"/>
      <c r="EU107" s="31"/>
      <c r="EV107" s="31"/>
      <c r="EW107" s="31"/>
      <c r="EX107" s="31"/>
      <c r="EY107" s="31"/>
      <c r="EZ107" s="31"/>
      <c r="FA107" s="31"/>
      <c r="FB107" s="31"/>
      <c r="FC107" s="31"/>
      <c r="FD107" s="31"/>
      <c r="FE107" s="31"/>
      <c r="FF107" s="31"/>
      <c r="FG107" s="31"/>
      <c r="FH107" s="31"/>
      <c r="FI107" s="31"/>
      <c r="FJ107" s="31"/>
      <c r="FK107" s="31"/>
      <c r="FL107" s="31"/>
      <c r="FM107" s="31"/>
      <c r="FN107" s="31"/>
      <c r="FO107" s="31"/>
      <c r="FP107" s="31"/>
      <c r="FQ107" s="31"/>
      <c r="FR107" s="31"/>
      <c r="FS107" s="31"/>
      <c r="FT107" s="31"/>
      <c r="FU107" s="31"/>
      <c r="FV107" s="31"/>
      <c r="FW107" s="31"/>
      <c r="FX107" s="31"/>
      <c r="FY107" s="31"/>
      <c r="FZ107" s="31"/>
      <c r="GA107" s="31"/>
      <c r="GB107" s="31"/>
      <c r="GC107" s="31"/>
      <c r="GD107" s="31"/>
      <c r="GE107" s="31"/>
      <c r="GF107" s="31"/>
      <c r="GG107" s="31"/>
      <c r="GH107" s="31"/>
      <c r="GI107" s="31"/>
      <c r="GJ107" s="31"/>
      <c r="GK107" s="31"/>
      <c r="GL107" s="31"/>
      <c r="GM107" s="31"/>
      <c r="GN107" s="31"/>
      <c r="GO107" s="31"/>
      <c r="GP107" s="31"/>
      <c r="GQ107" s="31"/>
      <c r="GR107" s="31"/>
      <c r="GS107" s="31"/>
      <c r="GT107" s="31"/>
      <c r="GU107" s="31"/>
      <c r="GV107" s="31"/>
      <c r="GW107" s="31"/>
      <c r="GX107" s="31"/>
      <c r="GY107" s="31"/>
      <c r="GZ107" s="31"/>
      <c r="HA107" s="31"/>
      <c r="HB107" s="31"/>
      <c r="HC107" s="31"/>
      <c r="HD107" s="31"/>
      <c r="HE107" s="31"/>
      <c r="HF107" s="31"/>
      <c r="HG107" s="31"/>
      <c r="HH107" s="31"/>
      <c r="HI107" s="31"/>
      <c r="HJ107" s="31"/>
      <c r="HK107" s="31"/>
      <c r="HL107" s="31"/>
      <c r="HM107" s="31"/>
      <c r="HN107" s="31"/>
      <c r="HO107" s="31"/>
      <c r="HP107" s="31"/>
      <c r="HQ107" s="31"/>
      <c r="HR107" s="31"/>
      <c r="HS107" s="31"/>
      <c r="HT107" s="31"/>
      <c r="HU107" s="31"/>
      <c r="HV107" s="31"/>
      <c r="HW107" s="31"/>
      <c r="HX107" s="31"/>
      <c r="HY107" s="31"/>
      <c r="HZ107" s="31"/>
      <c r="IA107" s="31"/>
      <c r="IB107" s="31"/>
      <c r="IC107" s="31"/>
      <c r="ID107" s="31"/>
      <c r="IE107" s="31"/>
      <c r="IF107" s="31"/>
      <c r="IG107" s="31"/>
      <c r="IH107" s="31"/>
      <c r="II107" s="31"/>
      <c r="IJ107" s="31"/>
      <c r="IK107" s="31"/>
      <c r="IL107" s="31"/>
      <c r="IM107" s="31"/>
      <c r="IN107" s="31"/>
      <c r="IO107" s="31"/>
      <c r="IP107" s="31"/>
      <c r="IQ107" s="31"/>
      <c r="IR107" s="31"/>
      <c r="IS107" s="31"/>
      <c r="IT107" s="31"/>
      <c r="IU107" s="31"/>
      <c r="IV107" s="31"/>
      <c r="IW107" s="31"/>
      <c r="IX107" s="31"/>
      <c r="IY107" s="31"/>
      <c r="IZ107" s="31"/>
      <c r="JA107" s="31"/>
      <c r="JB107" s="31"/>
      <c r="JC107" s="31"/>
      <c r="JD107" s="31"/>
      <c r="JE107" s="31"/>
      <c r="JF107" s="31"/>
      <c r="JG107" s="31"/>
      <c r="JH107" s="31"/>
      <c r="JI107" s="31"/>
      <c r="JJ107" s="31"/>
      <c r="JK107" s="31"/>
      <c r="JL107" s="31"/>
      <c r="JM107" s="31"/>
      <c r="JN107" s="31"/>
      <c r="JO107" s="31"/>
      <c r="JP107" s="31"/>
      <c r="JQ107" s="31"/>
      <c r="JR107" s="31"/>
      <c r="JS107" s="31"/>
      <c r="JT107" s="31"/>
      <c r="JU107" s="31"/>
      <c r="JV107" s="31"/>
      <c r="JW107" s="31"/>
      <c r="JX107" s="31"/>
      <c r="JY107" s="31"/>
      <c r="JZ107" s="31"/>
      <c r="KA107" s="31"/>
      <c r="KB107" s="31"/>
      <c r="KC107" s="31"/>
      <c r="KD107" s="31"/>
      <c r="KE107" s="31"/>
      <c r="KF107" s="31"/>
      <c r="KG107" s="31"/>
      <c r="KH107" s="31"/>
      <c r="KI107" s="31"/>
      <c r="KJ107" s="31"/>
      <c r="KK107" s="31"/>
      <c r="KL107" s="31"/>
      <c r="KM107" s="31"/>
      <c r="KN107" s="31"/>
      <c r="KO107" s="31"/>
      <c r="KP107" s="31"/>
      <c r="KQ107" s="31"/>
      <c r="KR107" s="31"/>
      <c r="KS107" s="31"/>
      <c r="KT107" s="31"/>
      <c r="KU107" s="31"/>
      <c r="KV107" s="31"/>
      <c r="KW107" s="31"/>
      <c r="KX107" s="31"/>
      <c r="KY107" s="31"/>
      <c r="KZ107" s="31"/>
      <c r="LA107" s="31"/>
      <c r="LB107" s="31"/>
      <c r="LC107" s="31"/>
      <c r="LD107" s="31"/>
      <c r="LE107" s="31"/>
      <c r="LF107" s="31"/>
      <c r="LG107" s="31"/>
      <c r="LH107" s="31"/>
      <c r="LI107" s="31"/>
      <c r="LJ107" s="31"/>
      <c r="LK107" s="31"/>
      <c r="LL107" s="31"/>
      <c r="LM107" s="31"/>
      <c r="LN107" s="31"/>
      <c r="LO107" s="31"/>
      <c r="LP107" s="31"/>
      <c r="LQ107" s="31"/>
      <c r="LR107" s="31"/>
      <c r="LS107" s="31"/>
      <c r="LT107" s="31"/>
      <c r="LU107" s="31"/>
      <c r="LV107" s="31"/>
      <c r="LW107" s="31"/>
      <c r="LX107" s="31"/>
      <c r="LY107" s="31"/>
      <c r="LZ107" s="31"/>
      <c r="MA107" s="31"/>
      <c r="MB107" s="31"/>
      <c r="MC107" s="31"/>
      <c r="MD107" s="31"/>
      <c r="ME107" s="31"/>
      <c r="MF107" s="31"/>
      <c r="MG107" s="31"/>
      <c r="MH107" s="31"/>
      <c r="MI107" s="31"/>
      <c r="MJ107" s="31"/>
      <c r="MK107" s="31"/>
      <c r="ML107" s="31"/>
      <c r="MM107" s="31"/>
      <c r="MN107" s="31"/>
      <c r="MO107" s="31"/>
      <c r="MP107" s="31"/>
      <c r="MQ107" s="31"/>
      <c r="MR107" s="31"/>
      <c r="MS107" s="31"/>
      <c r="MT107" s="31"/>
      <c r="MU107" s="31"/>
      <c r="MV107" s="31"/>
      <c r="MW107" s="31"/>
      <c r="MX107" s="31"/>
      <c r="MY107" s="31"/>
      <c r="MZ107" s="31"/>
      <c r="NA107" s="31"/>
      <c r="NB107" s="31"/>
      <c r="NC107" s="31"/>
      <c r="ND107" s="31"/>
      <c r="NE107" s="31"/>
      <c r="NF107" s="31"/>
      <c r="NG107" s="31"/>
      <c r="NH107" s="31"/>
      <c r="NI107" s="31"/>
      <c r="NJ107" s="31"/>
      <c r="NK107" s="31"/>
      <c r="NL107" s="31"/>
      <c r="NM107" s="31"/>
      <c r="NN107" s="31"/>
      <c r="NO107" s="31"/>
      <c r="NP107" s="31"/>
      <c r="NQ107" s="31"/>
      <c r="NR107" s="31"/>
      <c r="NS107" s="31"/>
      <c r="NT107" s="31"/>
      <c r="NU107" s="31"/>
      <c r="NV107" s="31"/>
      <c r="NW107" s="31"/>
      <c r="NX107" s="31"/>
      <c r="NY107" s="31"/>
      <c r="NZ107" s="31"/>
      <c r="OA107" s="31"/>
      <c r="OB107" s="31"/>
      <c r="OC107" s="31"/>
      <c r="OD107" s="31"/>
      <c r="OE107" s="31"/>
      <c r="OF107" s="31"/>
      <c r="OG107" s="31"/>
      <c r="OH107" s="31"/>
      <c r="OI107" s="31"/>
      <c r="OJ107" s="31"/>
      <c r="OK107" s="31"/>
      <c r="OL107" s="31"/>
      <c r="OM107" s="31"/>
      <c r="ON107" s="31"/>
      <c r="OO107" s="31"/>
      <c r="OP107" s="31"/>
      <c r="OQ107" s="31"/>
      <c r="OR107" s="31"/>
      <c r="OS107" s="31"/>
      <c r="OT107" s="31"/>
      <c r="OU107" s="31"/>
      <c r="OV107" s="31"/>
      <c r="OW107" s="31"/>
      <c r="OX107" s="31"/>
      <c r="OY107" s="31"/>
      <c r="OZ107" s="31"/>
      <c r="PA107" s="31"/>
      <c r="PB107" s="31"/>
      <c r="PC107" s="31"/>
      <c r="PD107" s="31"/>
      <c r="PE107" s="31"/>
      <c r="PF107" s="31"/>
      <c r="PG107" s="31"/>
      <c r="PH107" s="31"/>
      <c r="PI107" s="31"/>
      <c r="PJ107" s="31"/>
      <c r="PK107" s="31"/>
      <c r="PL107" s="31"/>
      <c r="PM107" s="31"/>
      <c r="PN107" s="31"/>
      <c r="PO107" s="31"/>
      <c r="PP107" s="31"/>
      <c r="PQ107" s="31"/>
      <c r="PR107" s="31"/>
      <c r="PS107" s="31"/>
      <c r="PT107" s="31"/>
      <c r="PU107" s="31"/>
      <c r="PV107" s="31"/>
      <c r="PW107" s="31"/>
      <c r="PX107" s="31"/>
      <c r="PY107" s="31"/>
      <c r="PZ107" s="31"/>
      <c r="QA107" s="31"/>
      <c r="QB107" s="31"/>
      <c r="QC107" s="31"/>
    </row>
    <row r="108" spans="1:445">
      <c r="A108" s="36" t="s">
        <v>189</v>
      </c>
      <c r="B108" s="33" t="s">
        <v>1395</v>
      </c>
      <c r="C108" s="33">
        <v>92</v>
      </c>
      <c r="D108" s="33" t="s">
        <v>35</v>
      </c>
      <c r="E108" s="33"/>
      <c r="F108" s="33">
        <v>760</v>
      </c>
      <c r="G108" s="33">
        <v>760</v>
      </c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20">
        <f t="shared" si="13"/>
        <v>760</v>
      </c>
      <c r="U108" s="20">
        <f t="shared" si="14"/>
        <v>0</v>
      </c>
      <c r="V108" s="34">
        <f t="shared" si="15"/>
        <v>1</v>
      </c>
      <c r="W108" s="37"/>
      <c r="X108" s="35" t="str">
        <f t="shared" si="16"/>
        <v/>
      </c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  <c r="IW108" s="31"/>
      <c r="IX108" s="31"/>
      <c r="IY108" s="31"/>
      <c r="IZ108" s="31"/>
      <c r="JA108" s="31"/>
      <c r="JB108" s="31"/>
      <c r="JC108" s="31"/>
      <c r="JD108" s="31"/>
      <c r="JE108" s="31"/>
      <c r="JF108" s="31"/>
      <c r="JG108" s="31"/>
      <c r="JH108" s="31"/>
      <c r="JI108" s="31"/>
      <c r="JJ108" s="31"/>
      <c r="JK108" s="31"/>
      <c r="JL108" s="31"/>
      <c r="JM108" s="31"/>
      <c r="JN108" s="31"/>
      <c r="JO108" s="31"/>
      <c r="JP108" s="31"/>
      <c r="JQ108" s="31"/>
      <c r="JR108" s="31"/>
      <c r="JS108" s="31"/>
      <c r="JT108" s="31"/>
      <c r="JU108" s="31"/>
      <c r="JV108" s="31"/>
      <c r="JW108" s="31"/>
      <c r="JX108" s="31"/>
      <c r="JY108" s="31"/>
      <c r="JZ108" s="31"/>
      <c r="KA108" s="31"/>
      <c r="KB108" s="31"/>
      <c r="KC108" s="31"/>
      <c r="KD108" s="31"/>
      <c r="KE108" s="31"/>
      <c r="KF108" s="31"/>
      <c r="KG108" s="31"/>
      <c r="KH108" s="31"/>
      <c r="KI108" s="31"/>
      <c r="KJ108" s="31"/>
      <c r="KK108" s="31"/>
      <c r="KL108" s="31"/>
      <c r="KM108" s="31"/>
      <c r="KN108" s="31"/>
      <c r="KO108" s="31"/>
      <c r="KP108" s="31"/>
      <c r="KQ108" s="31"/>
      <c r="KR108" s="31"/>
      <c r="KS108" s="31"/>
      <c r="KT108" s="31"/>
      <c r="KU108" s="31"/>
      <c r="KV108" s="31"/>
      <c r="KW108" s="31"/>
      <c r="KX108" s="31"/>
      <c r="KY108" s="31"/>
      <c r="KZ108" s="31"/>
      <c r="LA108" s="31"/>
      <c r="LB108" s="31"/>
      <c r="LC108" s="31"/>
      <c r="LD108" s="31"/>
      <c r="LE108" s="31"/>
      <c r="LF108" s="31"/>
      <c r="LG108" s="31"/>
      <c r="LH108" s="31"/>
      <c r="LI108" s="31"/>
      <c r="LJ108" s="31"/>
      <c r="LK108" s="31"/>
      <c r="LL108" s="31"/>
      <c r="LM108" s="31"/>
      <c r="LN108" s="31"/>
      <c r="LO108" s="31"/>
      <c r="LP108" s="31"/>
      <c r="LQ108" s="31"/>
      <c r="LR108" s="31"/>
      <c r="LS108" s="31"/>
      <c r="LT108" s="31"/>
      <c r="LU108" s="31"/>
      <c r="LV108" s="31"/>
      <c r="LW108" s="31"/>
      <c r="LX108" s="31"/>
      <c r="LY108" s="31"/>
      <c r="LZ108" s="31"/>
      <c r="MA108" s="31"/>
      <c r="MB108" s="31"/>
      <c r="MC108" s="31"/>
      <c r="MD108" s="31"/>
      <c r="ME108" s="31"/>
      <c r="MF108" s="31"/>
      <c r="MG108" s="31"/>
      <c r="MH108" s="31"/>
      <c r="MI108" s="31"/>
      <c r="MJ108" s="31"/>
      <c r="MK108" s="31"/>
      <c r="ML108" s="31"/>
      <c r="MM108" s="31"/>
      <c r="MN108" s="31"/>
      <c r="MO108" s="31"/>
      <c r="MP108" s="31"/>
      <c r="MQ108" s="31"/>
      <c r="MR108" s="31"/>
      <c r="MS108" s="31"/>
      <c r="MT108" s="31"/>
      <c r="MU108" s="31"/>
      <c r="MV108" s="31"/>
      <c r="MW108" s="31"/>
      <c r="MX108" s="31"/>
      <c r="MY108" s="31"/>
      <c r="MZ108" s="31"/>
      <c r="NA108" s="31"/>
      <c r="NB108" s="31"/>
      <c r="NC108" s="31"/>
      <c r="ND108" s="31"/>
      <c r="NE108" s="31"/>
      <c r="NF108" s="31"/>
      <c r="NG108" s="31"/>
      <c r="NH108" s="31"/>
      <c r="NI108" s="31"/>
      <c r="NJ108" s="31"/>
      <c r="NK108" s="31"/>
      <c r="NL108" s="31"/>
      <c r="NM108" s="31"/>
      <c r="NN108" s="31"/>
      <c r="NO108" s="31"/>
      <c r="NP108" s="31"/>
      <c r="NQ108" s="31"/>
      <c r="NR108" s="31"/>
      <c r="NS108" s="31"/>
      <c r="NT108" s="31"/>
      <c r="NU108" s="31"/>
      <c r="NV108" s="31"/>
      <c r="NW108" s="31"/>
      <c r="NX108" s="31"/>
      <c r="NY108" s="31"/>
      <c r="NZ108" s="31"/>
      <c r="OA108" s="31"/>
      <c r="OB108" s="31"/>
      <c r="OC108" s="31"/>
      <c r="OD108" s="31"/>
      <c r="OE108" s="31"/>
      <c r="OF108" s="31"/>
      <c r="OG108" s="31"/>
      <c r="OH108" s="31"/>
      <c r="OI108" s="31"/>
      <c r="OJ108" s="31"/>
      <c r="OK108" s="31"/>
      <c r="OL108" s="31"/>
      <c r="OM108" s="31"/>
      <c r="ON108" s="31"/>
      <c r="OO108" s="31"/>
      <c r="OP108" s="31"/>
      <c r="OQ108" s="31"/>
      <c r="OR108" s="31"/>
      <c r="OS108" s="31"/>
      <c r="OT108" s="31"/>
      <c r="OU108" s="31"/>
      <c r="OV108" s="31"/>
      <c r="OW108" s="31"/>
      <c r="OX108" s="31"/>
      <c r="OY108" s="31"/>
      <c r="OZ108" s="31"/>
      <c r="PA108" s="31"/>
      <c r="PB108" s="31"/>
      <c r="PC108" s="31"/>
      <c r="PD108" s="31"/>
      <c r="PE108" s="31"/>
      <c r="PF108" s="31"/>
      <c r="PG108" s="31"/>
      <c r="PH108" s="31"/>
      <c r="PI108" s="31"/>
      <c r="PJ108" s="31"/>
      <c r="PK108" s="31"/>
      <c r="PL108" s="31"/>
      <c r="PM108" s="31"/>
      <c r="PN108" s="31"/>
      <c r="PO108" s="31"/>
      <c r="PP108" s="31"/>
      <c r="PQ108" s="31"/>
      <c r="PR108" s="31"/>
      <c r="PS108" s="31"/>
      <c r="PT108" s="31"/>
      <c r="PU108" s="31"/>
      <c r="PV108" s="31"/>
      <c r="PW108" s="31"/>
      <c r="PX108" s="31"/>
      <c r="PY108" s="31"/>
      <c r="PZ108" s="31"/>
      <c r="QA108" s="31"/>
      <c r="QB108" s="31"/>
      <c r="QC108" s="31"/>
    </row>
    <row r="109" spans="1:445">
      <c r="A109" s="36" t="s">
        <v>191</v>
      </c>
      <c r="B109" s="33" t="s">
        <v>27</v>
      </c>
      <c r="C109" s="33">
        <v>85</v>
      </c>
      <c r="D109" s="33" t="s">
        <v>180</v>
      </c>
      <c r="E109" s="33">
        <v>120</v>
      </c>
      <c r="F109" s="33">
        <v>640</v>
      </c>
      <c r="G109" s="33"/>
      <c r="H109" s="33">
        <v>760</v>
      </c>
      <c r="I109" s="33"/>
      <c r="J109" s="33"/>
      <c r="K109" s="40"/>
      <c r="L109" s="33"/>
      <c r="M109" s="33"/>
      <c r="N109" s="33"/>
      <c r="O109" s="37"/>
      <c r="P109" s="33"/>
      <c r="Q109" s="33"/>
      <c r="R109" s="33"/>
      <c r="S109" s="33"/>
      <c r="T109" s="20">
        <f t="shared" si="13"/>
        <v>760</v>
      </c>
      <c r="U109" s="20">
        <f t="shared" si="14"/>
        <v>0</v>
      </c>
      <c r="V109" s="34">
        <f t="shared" si="15"/>
        <v>1</v>
      </c>
      <c r="W109" s="37"/>
      <c r="X109" s="35" t="str">
        <f t="shared" si="16"/>
        <v/>
      </c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  <c r="IW109" s="31"/>
      <c r="IX109" s="31"/>
      <c r="IY109" s="31"/>
      <c r="IZ109" s="31"/>
      <c r="JA109" s="31"/>
      <c r="JB109" s="31"/>
      <c r="JC109" s="31"/>
      <c r="JD109" s="31"/>
      <c r="JE109" s="31"/>
      <c r="JF109" s="31"/>
      <c r="JG109" s="31"/>
      <c r="JH109" s="31"/>
      <c r="JI109" s="31"/>
      <c r="JJ109" s="31"/>
      <c r="JK109" s="31"/>
      <c r="JL109" s="31"/>
      <c r="JM109" s="31"/>
      <c r="JN109" s="31"/>
      <c r="JO109" s="31"/>
      <c r="JP109" s="31"/>
      <c r="JQ109" s="31"/>
      <c r="JR109" s="31"/>
      <c r="JS109" s="31"/>
      <c r="JT109" s="31"/>
      <c r="JU109" s="31"/>
      <c r="JV109" s="31"/>
      <c r="JW109" s="31"/>
      <c r="JX109" s="31"/>
      <c r="JY109" s="31"/>
      <c r="JZ109" s="31"/>
      <c r="KA109" s="31"/>
      <c r="KB109" s="31"/>
      <c r="KC109" s="31"/>
      <c r="KD109" s="31"/>
      <c r="KE109" s="31"/>
      <c r="KF109" s="31"/>
      <c r="KG109" s="31"/>
      <c r="KH109" s="31"/>
      <c r="KI109" s="31"/>
      <c r="KJ109" s="31"/>
      <c r="KK109" s="31"/>
      <c r="KL109" s="31"/>
      <c r="KM109" s="31"/>
      <c r="KN109" s="31"/>
      <c r="KO109" s="31"/>
      <c r="KP109" s="31"/>
      <c r="KQ109" s="31"/>
      <c r="KR109" s="31"/>
      <c r="KS109" s="31"/>
      <c r="KT109" s="31"/>
      <c r="KU109" s="31"/>
      <c r="KV109" s="31"/>
      <c r="KW109" s="31"/>
      <c r="KX109" s="31"/>
      <c r="KY109" s="31"/>
      <c r="KZ109" s="31"/>
      <c r="LA109" s="31"/>
      <c r="LB109" s="31"/>
      <c r="LC109" s="31"/>
      <c r="LD109" s="31"/>
      <c r="LE109" s="31"/>
      <c r="LF109" s="31"/>
      <c r="LG109" s="31"/>
      <c r="LH109" s="31"/>
      <c r="LI109" s="31"/>
      <c r="LJ109" s="31"/>
      <c r="LK109" s="31"/>
      <c r="LL109" s="31"/>
      <c r="LM109" s="31"/>
      <c r="LN109" s="31"/>
      <c r="LO109" s="31"/>
      <c r="LP109" s="31"/>
      <c r="LQ109" s="31"/>
      <c r="LR109" s="31"/>
      <c r="LS109" s="31"/>
      <c r="LT109" s="31"/>
      <c r="LU109" s="31"/>
      <c r="LV109" s="31"/>
      <c r="LW109" s="31"/>
      <c r="LX109" s="31"/>
      <c r="LY109" s="31"/>
      <c r="LZ109" s="31"/>
      <c r="MA109" s="31"/>
      <c r="MB109" s="31"/>
      <c r="MC109" s="31"/>
      <c r="MD109" s="31"/>
      <c r="ME109" s="31"/>
      <c r="MF109" s="31"/>
      <c r="MG109" s="31"/>
      <c r="MH109" s="31"/>
      <c r="MI109" s="31"/>
      <c r="MJ109" s="31"/>
      <c r="MK109" s="31"/>
      <c r="ML109" s="31"/>
      <c r="MM109" s="31"/>
      <c r="MN109" s="31"/>
      <c r="MO109" s="31"/>
      <c r="MP109" s="31"/>
      <c r="MQ109" s="31"/>
      <c r="MR109" s="31"/>
      <c r="MS109" s="31"/>
      <c r="MT109" s="31"/>
      <c r="MU109" s="31"/>
      <c r="MV109" s="31"/>
      <c r="MW109" s="31"/>
      <c r="MX109" s="31"/>
      <c r="MY109" s="31"/>
      <c r="MZ109" s="31"/>
      <c r="NA109" s="31"/>
      <c r="NB109" s="31"/>
      <c r="NC109" s="31"/>
      <c r="ND109" s="31"/>
      <c r="NE109" s="31"/>
      <c r="NF109" s="31"/>
      <c r="NG109" s="31"/>
      <c r="NH109" s="31"/>
      <c r="NI109" s="31"/>
      <c r="NJ109" s="31"/>
      <c r="NK109" s="31"/>
      <c r="NL109" s="31"/>
      <c r="NM109" s="31"/>
      <c r="NN109" s="31"/>
      <c r="NO109" s="31"/>
      <c r="NP109" s="31"/>
      <c r="NQ109" s="31"/>
      <c r="NR109" s="31"/>
      <c r="NS109" s="31"/>
      <c r="NT109" s="31"/>
      <c r="NU109" s="31"/>
      <c r="NV109" s="31"/>
      <c r="NW109" s="31"/>
      <c r="NX109" s="31"/>
      <c r="NY109" s="31"/>
      <c r="NZ109" s="31"/>
      <c r="OA109" s="31"/>
      <c r="OB109" s="31"/>
      <c r="OC109" s="31"/>
      <c r="OD109" s="31"/>
      <c r="OE109" s="31"/>
      <c r="OF109" s="31"/>
      <c r="OG109" s="31"/>
      <c r="OH109" s="31"/>
      <c r="OI109" s="31"/>
      <c r="OJ109" s="31"/>
      <c r="OK109" s="31"/>
      <c r="OL109" s="31"/>
      <c r="OM109" s="31"/>
      <c r="ON109" s="31"/>
      <c r="OO109" s="31"/>
      <c r="OP109" s="31"/>
      <c r="OQ109" s="31"/>
      <c r="OR109" s="31"/>
      <c r="OS109" s="31"/>
      <c r="OT109" s="31"/>
      <c r="OU109" s="31"/>
      <c r="OV109" s="31"/>
      <c r="OW109" s="31"/>
      <c r="OX109" s="31"/>
      <c r="OY109" s="31"/>
      <c r="OZ109" s="31"/>
      <c r="PA109" s="31"/>
      <c r="PB109" s="31"/>
      <c r="PC109" s="31"/>
      <c r="PD109" s="31"/>
      <c r="PE109" s="31"/>
      <c r="PF109" s="31"/>
      <c r="PG109" s="31"/>
      <c r="PH109" s="31"/>
      <c r="PI109" s="31"/>
      <c r="PJ109" s="31"/>
      <c r="PK109" s="31"/>
      <c r="PL109" s="31"/>
      <c r="PM109" s="31"/>
      <c r="PN109" s="31"/>
      <c r="PO109" s="31"/>
      <c r="PP109" s="31"/>
      <c r="PQ109" s="31"/>
      <c r="PR109" s="31"/>
      <c r="PS109" s="31"/>
      <c r="PT109" s="31"/>
      <c r="PU109" s="31"/>
      <c r="PV109" s="31"/>
      <c r="PW109" s="31"/>
      <c r="PX109" s="31"/>
      <c r="PY109" s="31"/>
      <c r="PZ109" s="31"/>
      <c r="QA109" s="31"/>
      <c r="QB109" s="31"/>
      <c r="QC109" s="31"/>
    </row>
    <row r="110" spans="1:445">
      <c r="A110" s="36" t="s">
        <v>1355</v>
      </c>
      <c r="B110" s="33" t="s">
        <v>27</v>
      </c>
      <c r="C110" s="33">
        <v>85</v>
      </c>
      <c r="D110" s="33" t="s">
        <v>64</v>
      </c>
      <c r="E110" s="33"/>
      <c r="F110" s="33">
        <v>745</v>
      </c>
      <c r="G110" s="33">
        <v>65</v>
      </c>
      <c r="H110" s="33">
        <v>75</v>
      </c>
      <c r="I110" s="33">
        <v>75</v>
      </c>
      <c r="J110" s="33">
        <v>75</v>
      </c>
      <c r="K110" s="40">
        <v>80</v>
      </c>
      <c r="L110" s="33">
        <v>70</v>
      </c>
      <c r="M110" s="33">
        <v>75</v>
      </c>
      <c r="N110" s="33">
        <v>75</v>
      </c>
      <c r="O110" s="33">
        <v>75</v>
      </c>
      <c r="P110" s="33">
        <v>80</v>
      </c>
      <c r="Q110" s="33"/>
      <c r="R110" s="33"/>
      <c r="S110" s="33"/>
      <c r="T110" s="20">
        <f t="shared" si="13"/>
        <v>745</v>
      </c>
      <c r="U110" s="20">
        <f t="shared" si="14"/>
        <v>0</v>
      </c>
      <c r="V110" s="34">
        <f t="shared" si="15"/>
        <v>1</v>
      </c>
      <c r="W110" s="37"/>
      <c r="X110" s="35" t="str">
        <f t="shared" si="16"/>
        <v/>
      </c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  <c r="DW110" s="31"/>
      <c r="DX110" s="31"/>
      <c r="DY110" s="31"/>
      <c r="DZ110" s="31"/>
      <c r="EA110" s="31"/>
      <c r="EB110" s="31"/>
      <c r="EC110" s="31"/>
      <c r="ED110" s="31"/>
      <c r="EE110" s="31"/>
      <c r="EF110" s="31"/>
      <c r="EG110" s="31"/>
      <c r="EH110" s="31"/>
      <c r="EI110" s="31"/>
      <c r="EJ110" s="31"/>
      <c r="EK110" s="31"/>
      <c r="EL110" s="31"/>
      <c r="EM110" s="31"/>
      <c r="EN110" s="31"/>
      <c r="EO110" s="31"/>
      <c r="EP110" s="31"/>
      <c r="EQ110" s="31"/>
      <c r="ER110" s="31"/>
      <c r="ES110" s="31"/>
      <c r="ET110" s="31"/>
      <c r="EU110" s="31"/>
      <c r="EV110" s="31"/>
      <c r="EW110" s="31"/>
      <c r="EX110" s="31"/>
      <c r="EY110" s="31"/>
      <c r="EZ110" s="31"/>
      <c r="FA110" s="31"/>
      <c r="FB110" s="31"/>
      <c r="FC110" s="31"/>
      <c r="FD110" s="31"/>
      <c r="FE110" s="31"/>
      <c r="FF110" s="31"/>
      <c r="FG110" s="31"/>
      <c r="FH110" s="31"/>
      <c r="FI110" s="31"/>
      <c r="FJ110" s="31"/>
      <c r="FK110" s="31"/>
      <c r="FL110" s="31"/>
      <c r="FM110" s="31"/>
      <c r="FN110" s="31"/>
      <c r="FO110" s="31"/>
      <c r="FP110" s="31"/>
      <c r="FQ110" s="31"/>
      <c r="FR110" s="31"/>
      <c r="FS110" s="31"/>
      <c r="FT110" s="31"/>
      <c r="FU110" s="31"/>
      <c r="FV110" s="31"/>
      <c r="FW110" s="31"/>
      <c r="FX110" s="31"/>
      <c r="FY110" s="31"/>
      <c r="FZ110" s="31"/>
      <c r="GA110" s="31"/>
      <c r="GB110" s="31"/>
      <c r="GC110" s="31"/>
      <c r="GD110" s="31"/>
      <c r="GE110" s="31"/>
      <c r="GF110" s="31"/>
      <c r="GG110" s="31"/>
      <c r="GH110" s="31"/>
      <c r="GI110" s="31"/>
      <c r="GJ110" s="31"/>
      <c r="GK110" s="31"/>
      <c r="GL110" s="31"/>
      <c r="GM110" s="31"/>
      <c r="GN110" s="31"/>
      <c r="GO110" s="31"/>
      <c r="GP110" s="31"/>
      <c r="GQ110" s="31"/>
      <c r="GR110" s="31"/>
      <c r="GS110" s="31"/>
      <c r="GT110" s="31"/>
      <c r="GU110" s="31"/>
      <c r="GV110" s="31"/>
      <c r="GW110" s="31"/>
      <c r="GX110" s="31"/>
      <c r="GY110" s="31"/>
      <c r="GZ110" s="31"/>
      <c r="HA110" s="31"/>
      <c r="HB110" s="31"/>
      <c r="HC110" s="31"/>
      <c r="HD110" s="31"/>
      <c r="HE110" s="31"/>
      <c r="HF110" s="31"/>
      <c r="HG110" s="31"/>
      <c r="HH110" s="31"/>
      <c r="HI110" s="31"/>
      <c r="HJ110" s="31"/>
      <c r="HK110" s="31"/>
      <c r="HL110" s="31"/>
      <c r="HM110" s="31"/>
      <c r="HN110" s="31"/>
      <c r="HO110" s="31"/>
      <c r="HP110" s="31"/>
      <c r="HQ110" s="31"/>
      <c r="HR110" s="31"/>
      <c r="HS110" s="31"/>
      <c r="HT110" s="31"/>
      <c r="HU110" s="31"/>
      <c r="HV110" s="31"/>
      <c r="HW110" s="31"/>
      <c r="HX110" s="31"/>
      <c r="HY110" s="31"/>
      <c r="HZ110" s="31"/>
      <c r="IA110" s="31"/>
      <c r="IB110" s="31"/>
      <c r="IC110" s="31"/>
      <c r="ID110" s="31"/>
      <c r="IE110" s="31"/>
      <c r="IF110" s="31"/>
      <c r="IG110" s="31"/>
      <c r="IH110" s="31"/>
      <c r="II110" s="31"/>
      <c r="IJ110" s="31"/>
      <c r="IK110" s="31"/>
      <c r="IL110" s="31"/>
      <c r="IM110" s="31"/>
      <c r="IN110" s="31"/>
      <c r="IO110" s="31"/>
      <c r="IP110" s="31"/>
      <c r="IQ110" s="31"/>
      <c r="IR110" s="31"/>
      <c r="IS110" s="31"/>
      <c r="IT110" s="31"/>
      <c r="IU110" s="31"/>
      <c r="IV110" s="31"/>
      <c r="IW110" s="31"/>
      <c r="IX110" s="31"/>
      <c r="IY110" s="31"/>
      <c r="IZ110" s="31"/>
      <c r="JA110" s="31"/>
      <c r="JB110" s="31"/>
      <c r="JC110" s="31"/>
      <c r="JD110" s="31"/>
      <c r="JE110" s="31"/>
      <c r="JF110" s="31"/>
      <c r="JG110" s="31"/>
      <c r="JH110" s="31"/>
      <c r="JI110" s="31"/>
      <c r="JJ110" s="31"/>
      <c r="JK110" s="31"/>
      <c r="JL110" s="31"/>
      <c r="JM110" s="31"/>
      <c r="JN110" s="31"/>
      <c r="JO110" s="31"/>
      <c r="JP110" s="31"/>
      <c r="JQ110" s="31"/>
      <c r="JR110" s="31"/>
      <c r="JS110" s="31"/>
      <c r="JT110" s="31"/>
      <c r="JU110" s="31"/>
      <c r="JV110" s="31"/>
      <c r="JW110" s="31"/>
      <c r="JX110" s="31"/>
      <c r="JY110" s="31"/>
      <c r="JZ110" s="31"/>
      <c r="KA110" s="31"/>
      <c r="KB110" s="31"/>
      <c r="KC110" s="31"/>
      <c r="KD110" s="31"/>
      <c r="KE110" s="31"/>
      <c r="KF110" s="31"/>
      <c r="KG110" s="31"/>
      <c r="KH110" s="31"/>
      <c r="KI110" s="31"/>
      <c r="KJ110" s="31"/>
      <c r="KK110" s="31"/>
      <c r="KL110" s="31"/>
      <c r="KM110" s="31"/>
      <c r="KN110" s="31"/>
      <c r="KO110" s="31"/>
      <c r="KP110" s="31"/>
      <c r="KQ110" s="31"/>
      <c r="KR110" s="31"/>
      <c r="KS110" s="31"/>
      <c r="KT110" s="31"/>
      <c r="KU110" s="31"/>
      <c r="KV110" s="31"/>
      <c r="KW110" s="31"/>
      <c r="KX110" s="31"/>
      <c r="KY110" s="31"/>
      <c r="KZ110" s="31"/>
      <c r="LA110" s="31"/>
      <c r="LB110" s="31"/>
      <c r="LC110" s="31"/>
      <c r="LD110" s="31"/>
      <c r="LE110" s="31"/>
      <c r="LF110" s="31"/>
      <c r="LG110" s="31"/>
      <c r="LH110" s="31"/>
      <c r="LI110" s="31"/>
      <c r="LJ110" s="31"/>
      <c r="LK110" s="31"/>
      <c r="LL110" s="31"/>
      <c r="LM110" s="31"/>
      <c r="LN110" s="31"/>
      <c r="LO110" s="31"/>
      <c r="LP110" s="31"/>
      <c r="LQ110" s="31"/>
      <c r="LR110" s="31"/>
      <c r="LS110" s="31"/>
      <c r="LT110" s="31"/>
      <c r="LU110" s="31"/>
      <c r="LV110" s="31"/>
      <c r="LW110" s="31"/>
      <c r="LX110" s="31"/>
      <c r="LY110" s="31"/>
      <c r="LZ110" s="31"/>
      <c r="MA110" s="31"/>
      <c r="MB110" s="31"/>
      <c r="MC110" s="31"/>
      <c r="MD110" s="31"/>
      <c r="ME110" s="31"/>
      <c r="MF110" s="31"/>
      <c r="MG110" s="31"/>
      <c r="MH110" s="31"/>
      <c r="MI110" s="31"/>
      <c r="MJ110" s="31"/>
      <c r="MK110" s="31"/>
      <c r="ML110" s="31"/>
      <c r="MM110" s="31"/>
      <c r="MN110" s="31"/>
      <c r="MO110" s="31"/>
      <c r="MP110" s="31"/>
      <c r="MQ110" s="31"/>
      <c r="MR110" s="31"/>
      <c r="MS110" s="31"/>
      <c r="MT110" s="31"/>
      <c r="MU110" s="31"/>
      <c r="MV110" s="31"/>
      <c r="MW110" s="31"/>
      <c r="MX110" s="31"/>
      <c r="MY110" s="31"/>
      <c r="MZ110" s="31"/>
      <c r="NA110" s="31"/>
      <c r="NB110" s="31"/>
      <c r="NC110" s="31"/>
      <c r="ND110" s="31"/>
      <c r="NE110" s="31"/>
      <c r="NF110" s="31"/>
      <c r="NG110" s="31"/>
      <c r="NH110" s="31"/>
      <c r="NI110" s="31"/>
      <c r="NJ110" s="31"/>
      <c r="NK110" s="31"/>
      <c r="NL110" s="31"/>
      <c r="NM110" s="31"/>
      <c r="NN110" s="31"/>
      <c r="NO110" s="31"/>
      <c r="NP110" s="31"/>
      <c r="NQ110" s="31"/>
      <c r="NR110" s="31"/>
      <c r="NS110" s="31"/>
      <c r="NT110" s="31"/>
      <c r="NU110" s="31"/>
      <c r="NV110" s="31"/>
      <c r="NW110" s="31"/>
      <c r="NX110" s="31"/>
      <c r="NY110" s="31"/>
      <c r="NZ110" s="31"/>
      <c r="OA110" s="31"/>
      <c r="OB110" s="31"/>
      <c r="OC110" s="31"/>
      <c r="OD110" s="31"/>
      <c r="OE110" s="31"/>
      <c r="OF110" s="31"/>
      <c r="OG110" s="31"/>
      <c r="OH110" s="31"/>
      <c r="OI110" s="31"/>
      <c r="OJ110" s="31"/>
      <c r="OK110" s="31"/>
      <c r="OL110" s="31"/>
      <c r="OM110" s="31"/>
      <c r="ON110" s="31"/>
      <c r="OO110" s="31"/>
      <c r="OP110" s="31"/>
      <c r="OQ110" s="31"/>
      <c r="OR110" s="31"/>
      <c r="OS110" s="31"/>
      <c r="OT110" s="31"/>
      <c r="OU110" s="31"/>
      <c r="OV110" s="31"/>
      <c r="OW110" s="31"/>
      <c r="OX110" s="31"/>
      <c r="OY110" s="31"/>
      <c r="OZ110" s="31"/>
      <c r="PA110" s="31"/>
      <c r="PB110" s="31"/>
      <c r="PC110" s="31"/>
      <c r="PD110" s="31"/>
      <c r="PE110" s="31"/>
      <c r="PF110" s="31"/>
      <c r="PG110" s="31"/>
      <c r="PH110" s="31"/>
      <c r="PI110" s="31"/>
      <c r="PJ110" s="31"/>
      <c r="PK110" s="31"/>
      <c r="PL110" s="31"/>
      <c r="PM110" s="31"/>
      <c r="PN110" s="31"/>
      <c r="PO110" s="31"/>
      <c r="PP110" s="31"/>
      <c r="PQ110" s="31"/>
      <c r="PR110" s="31"/>
      <c r="PS110" s="31"/>
      <c r="PT110" s="31"/>
      <c r="PU110" s="31"/>
      <c r="PV110" s="31"/>
      <c r="PW110" s="31"/>
      <c r="PX110" s="31"/>
      <c r="PY110" s="31"/>
      <c r="PZ110" s="31"/>
      <c r="QA110" s="31"/>
      <c r="QB110" s="31"/>
      <c r="QC110" s="31"/>
    </row>
    <row r="111" spans="1:445">
      <c r="A111" s="36" t="s">
        <v>1188</v>
      </c>
      <c r="B111" s="33" t="s">
        <v>1395</v>
      </c>
      <c r="C111" s="33">
        <v>55</v>
      </c>
      <c r="D111" s="33" t="s">
        <v>31</v>
      </c>
      <c r="E111" s="33"/>
      <c r="F111" s="33">
        <v>545</v>
      </c>
      <c r="G111" s="33">
        <v>65</v>
      </c>
      <c r="H111" s="33"/>
      <c r="I111" s="33">
        <v>60</v>
      </c>
      <c r="J111" s="33">
        <v>60</v>
      </c>
      <c r="K111" s="33">
        <v>60</v>
      </c>
      <c r="L111" s="33">
        <v>60</v>
      </c>
      <c r="M111" s="33">
        <v>60</v>
      </c>
      <c r="N111" s="33">
        <v>60</v>
      </c>
      <c r="O111" s="40">
        <v>60</v>
      </c>
      <c r="P111" s="33">
        <v>60</v>
      </c>
      <c r="Q111" s="33"/>
      <c r="R111" s="33"/>
      <c r="S111" s="33"/>
      <c r="T111" s="20">
        <f t="shared" si="13"/>
        <v>545</v>
      </c>
      <c r="U111" s="20">
        <f t="shared" si="14"/>
        <v>0</v>
      </c>
      <c r="V111" s="34">
        <f t="shared" si="15"/>
        <v>1</v>
      </c>
      <c r="W111" s="37"/>
      <c r="X111" s="35" t="str">
        <f t="shared" si="16"/>
        <v/>
      </c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  <c r="IW111" s="31"/>
      <c r="IX111" s="31"/>
      <c r="IY111" s="31"/>
      <c r="IZ111" s="31"/>
      <c r="JA111" s="31"/>
      <c r="JB111" s="31"/>
      <c r="JC111" s="31"/>
      <c r="JD111" s="31"/>
      <c r="JE111" s="31"/>
      <c r="JF111" s="31"/>
      <c r="JG111" s="31"/>
      <c r="JH111" s="31"/>
      <c r="JI111" s="31"/>
      <c r="JJ111" s="31"/>
      <c r="JK111" s="31"/>
      <c r="JL111" s="31"/>
      <c r="JM111" s="31"/>
      <c r="JN111" s="31"/>
      <c r="JO111" s="31"/>
      <c r="JP111" s="31"/>
      <c r="JQ111" s="31"/>
      <c r="JR111" s="31"/>
      <c r="JS111" s="31"/>
      <c r="JT111" s="31"/>
      <c r="JU111" s="31"/>
      <c r="JV111" s="31"/>
      <c r="JW111" s="31"/>
      <c r="JX111" s="31"/>
      <c r="JY111" s="31"/>
      <c r="JZ111" s="31"/>
      <c r="KA111" s="31"/>
      <c r="KB111" s="31"/>
      <c r="KC111" s="31"/>
      <c r="KD111" s="31"/>
      <c r="KE111" s="31"/>
      <c r="KF111" s="31"/>
      <c r="KG111" s="31"/>
      <c r="KH111" s="31"/>
      <c r="KI111" s="31"/>
      <c r="KJ111" s="31"/>
      <c r="KK111" s="31"/>
      <c r="KL111" s="31"/>
      <c r="KM111" s="31"/>
      <c r="KN111" s="31"/>
      <c r="KO111" s="31"/>
      <c r="KP111" s="31"/>
      <c r="KQ111" s="31"/>
      <c r="KR111" s="31"/>
      <c r="KS111" s="31"/>
      <c r="KT111" s="31"/>
      <c r="KU111" s="31"/>
      <c r="KV111" s="31"/>
      <c r="KW111" s="31"/>
      <c r="KX111" s="31"/>
      <c r="KY111" s="31"/>
      <c r="KZ111" s="31"/>
      <c r="LA111" s="31"/>
      <c r="LB111" s="31"/>
      <c r="LC111" s="31"/>
      <c r="LD111" s="31"/>
      <c r="LE111" s="31"/>
      <c r="LF111" s="31"/>
      <c r="LG111" s="31"/>
      <c r="LH111" s="31"/>
      <c r="LI111" s="31"/>
      <c r="LJ111" s="31"/>
      <c r="LK111" s="31"/>
      <c r="LL111" s="31"/>
      <c r="LM111" s="31"/>
      <c r="LN111" s="31"/>
      <c r="LO111" s="31"/>
      <c r="LP111" s="31"/>
      <c r="LQ111" s="31"/>
      <c r="LR111" s="31"/>
      <c r="LS111" s="31"/>
      <c r="LT111" s="31"/>
      <c r="LU111" s="31"/>
      <c r="LV111" s="31"/>
      <c r="LW111" s="31"/>
      <c r="LX111" s="31"/>
      <c r="LY111" s="31"/>
      <c r="LZ111" s="31"/>
      <c r="MA111" s="31"/>
      <c r="MB111" s="31"/>
      <c r="MC111" s="31"/>
      <c r="MD111" s="31"/>
      <c r="ME111" s="31"/>
      <c r="MF111" s="31"/>
      <c r="MG111" s="31"/>
      <c r="MH111" s="31"/>
      <c r="MI111" s="31"/>
      <c r="MJ111" s="31"/>
      <c r="MK111" s="31"/>
      <c r="ML111" s="31"/>
      <c r="MM111" s="31"/>
      <c r="MN111" s="31"/>
      <c r="MO111" s="31"/>
      <c r="MP111" s="31"/>
      <c r="MQ111" s="31"/>
      <c r="MR111" s="31"/>
      <c r="MS111" s="31"/>
      <c r="MT111" s="31"/>
      <c r="MU111" s="31"/>
      <c r="MV111" s="31"/>
      <c r="MW111" s="31"/>
      <c r="MX111" s="31"/>
      <c r="MY111" s="31"/>
      <c r="MZ111" s="31"/>
      <c r="NA111" s="31"/>
      <c r="NB111" s="31"/>
      <c r="NC111" s="31"/>
      <c r="ND111" s="31"/>
      <c r="NE111" s="31"/>
      <c r="NF111" s="31"/>
      <c r="NG111" s="31"/>
      <c r="NH111" s="31"/>
      <c r="NI111" s="31"/>
      <c r="NJ111" s="31"/>
      <c r="NK111" s="31"/>
      <c r="NL111" s="31"/>
      <c r="NM111" s="31"/>
      <c r="NN111" s="31"/>
      <c r="NO111" s="31"/>
      <c r="NP111" s="31"/>
      <c r="NQ111" s="31"/>
      <c r="NR111" s="31"/>
      <c r="NS111" s="31"/>
      <c r="NT111" s="31"/>
      <c r="NU111" s="31"/>
      <c r="NV111" s="31"/>
      <c r="NW111" s="31"/>
      <c r="NX111" s="31"/>
      <c r="NY111" s="31"/>
      <c r="NZ111" s="31"/>
      <c r="OA111" s="31"/>
      <c r="OB111" s="31"/>
      <c r="OC111" s="31"/>
      <c r="OD111" s="31"/>
      <c r="OE111" s="31"/>
      <c r="OF111" s="31"/>
      <c r="OG111" s="31"/>
      <c r="OH111" s="31"/>
      <c r="OI111" s="31"/>
      <c r="OJ111" s="31"/>
      <c r="OK111" s="31"/>
      <c r="OL111" s="31"/>
      <c r="OM111" s="31"/>
      <c r="ON111" s="31"/>
      <c r="OO111" s="31"/>
      <c r="OP111" s="31"/>
      <c r="OQ111" s="31"/>
      <c r="OR111" s="31"/>
      <c r="OS111" s="31"/>
      <c r="OT111" s="31"/>
      <c r="OU111" s="31"/>
      <c r="OV111" s="31"/>
      <c r="OW111" s="31"/>
      <c r="OX111" s="31"/>
      <c r="OY111" s="31"/>
      <c r="OZ111" s="31"/>
      <c r="PA111" s="31"/>
      <c r="PB111" s="31"/>
      <c r="PC111" s="31"/>
      <c r="PD111" s="31"/>
      <c r="PE111" s="31"/>
      <c r="PF111" s="31"/>
      <c r="PG111" s="31"/>
      <c r="PH111" s="31"/>
      <c r="PI111" s="31"/>
      <c r="PJ111" s="31"/>
      <c r="PK111" s="31"/>
      <c r="PL111" s="31"/>
      <c r="PM111" s="31"/>
      <c r="PN111" s="31"/>
      <c r="PO111" s="31"/>
      <c r="PP111" s="31"/>
      <c r="PQ111" s="31"/>
      <c r="PR111" s="31"/>
      <c r="PS111" s="31"/>
      <c r="PT111" s="31"/>
      <c r="PU111" s="31"/>
      <c r="PV111" s="31"/>
      <c r="PW111" s="31"/>
      <c r="PX111" s="31"/>
      <c r="PY111" s="31"/>
      <c r="PZ111" s="31"/>
      <c r="QA111" s="31"/>
      <c r="QB111" s="31"/>
      <c r="QC111" s="31"/>
    </row>
    <row r="112" spans="1:445">
      <c r="A112" s="36" t="s">
        <v>192</v>
      </c>
      <c r="B112" s="33" t="s">
        <v>45</v>
      </c>
      <c r="C112" s="33">
        <v>106</v>
      </c>
      <c r="D112" s="33" t="s">
        <v>38</v>
      </c>
      <c r="E112" s="33"/>
      <c r="F112" s="33">
        <v>1180</v>
      </c>
      <c r="G112" s="33">
        <v>1180</v>
      </c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20">
        <f t="shared" si="13"/>
        <v>1180</v>
      </c>
      <c r="U112" s="20">
        <f t="shared" si="14"/>
        <v>0</v>
      </c>
      <c r="V112" s="34">
        <f t="shared" si="15"/>
        <v>1</v>
      </c>
      <c r="X112" s="35" t="str">
        <f t="shared" si="16"/>
        <v/>
      </c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  <c r="CJ112" s="31"/>
      <c r="CK112" s="31"/>
      <c r="CL112" s="31"/>
      <c r="CM112" s="31"/>
      <c r="CN112" s="31"/>
      <c r="CO112" s="31"/>
      <c r="CP112" s="31"/>
      <c r="CQ112" s="31"/>
      <c r="CR112" s="31"/>
      <c r="CS112" s="31"/>
      <c r="CT112" s="31"/>
      <c r="CU112" s="31"/>
      <c r="CV112" s="31"/>
      <c r="CW112" s="31"/>
      <c r="CX112" s="31"/>
      <c r="CY112" s="31"/>
      <c r="CZ112" s="31"/>
      <c r="DA112" s="31"/>
      <c r="DB112" s="31"/>
      <c r="DC112" s="31"/>
      <c r="DD112" s="31"/>
      <c r="DE112" s="31"/>
      <c r="DF112" s="31"/>
      <c r="DG112" s="31"/>
      <c r="DH112" s="31"/>
      <c r="DI112" s="31"/>
      <c r="DJ112" s="31"/>
      <c r="DK112" s="31"/>
      <c r="DL112" s="31"/>
      <c r="DM112" s="31"/>
      <c r="DN112" s="31"/>
      <c r="DO112" s="31"/>
      <c r="DP112" s="31"/>
      <c r="DQ112" s="31"/>
      <c r="DR112" s="31"/>
      <c r="DS112" s="31"/>
      <c r="DT112" s="31"/>
      <c r="DU112" s="31"/>
      <c r="DV112" s="31"/>
      <c r="DW112" s="31"/>
      <c r="DX112" s="31"/>
      <c r="DY112" s="31"/>
      <c r="DZ112" s="31"/>
      <c r="EA112" s="31"/>
      <c r="EB112" s="31"/>
      <c r="EC112" s="31"/>
      <c r="ED112" s="31"/>
      <c r="EE112" s="31"/>
      <c r="EF112" s="31"/>
      <c r="EG112" s="31"/>
      <c r="EH112" s="31"/>
      <c r="EI112" s="31"/>
      <c r="EJ112" s="31"/>
      <c r="EK112" s="31"/>
      <c r="EL112" s="31"/>
      <c r="EM112" s="31"/>
      <c r="EN112" s="31"/>
      <c r="EO112" s="31"/>
      <c r="EP112" s="31"/>
      <c r="EQ112" s="31"/>
      <c r="ER112" s="31"/>
      <c r="ES112" s="31"/>
      <c r="ET112" s="31"/>
      <c r="EU112" s="31"/>
      <c r="EV112" s="31"/>
      <c r="EW112" s="31"/>
      <c r="EX112" s="31"/>
      <c r="EY112" s="31"/>
      <c r="EZ112" s="31"/>
      <c r="FA112" s="31"/>
      <c r="FB112" s="31"/>
      <c r="FC112" s="31"/>
      <c r="FD112" s="31"/>
      <c r="FE112" s="31"/>
      <c r="FF112" s="31"/>
      <c r="FG112" s="31"/>
      <c r="FH112" s="31"/>
      <c r="FI112" s="31"/>
      <c r="FJ112" s="31"/>
      <c r="FK112" s="31"/>
      <c r="FL112" s="31"/>
      <c r="FM112" s="31"/>
      <c r="FN112" s="31"/>
      <c r="FO112" s="31"/>
      <c r="FP112" s="31"/>
      <c r="FQ112" s="31"/>
      <c r="FR112" s="31"/>
      <c r="FS112" s="31"/>
      <c r="FT112" s="31"/>
      <c r="FU112" s="31"/>
      <c r="FV112" s="31"/>
      <c r="FW112" s="31"/>
      <c r="FX112" s="31"/>
      <c r="FY112" s="31"/>
      <c r="FZ112" s="31"/>
      <c r="GA112" s="31"/>
      <c r="GB112" s="31"/>
      <c r="GC112" s="31"/>
      <c r="GD112" s="31"/>
      <c r="GE112" s="31"/>
      <c r="GF112" s="31"/>
      <c r="GG112" s="31"/>
      <c r="GH112" s="31"/>
      <c r="GI112" s="31"/>
      <c r="GJ112" s="31"/>
      <c r="GK112" s="31"/>
      <c r="GL112" s="31"/>
      <c r="GM112" s="31"/>
      <c r="GN112" s="31"/>
      <c r="GO112" s="31"/>
      <c r="GP112" s="31"/>
      <c r="GQ112" s="31"/>
      <c r="GR112" s="31"/>
      <c r="GS112" s="31"/>
      <c r="GT112" s="31"/>
      <c r="GU112" s="31"/>
      <c r="GV112" s="31"/>
      <c r="GW112" s="31"/>
      <c r="GX112" s="31"/>
      <c r="GY112" s="31"/>
      <c r="GZ112" s="31"/>
      <c r="HA112" s="31"/>
      <c r="HB112" s="31"/>
      <c r="HC112" s="31"/>
      <c r="HD112" s="31"/>
      <c r="HE112" s="31"/>
      <c r="HF112" s="31"/>
      <c r="HG112" s="31"/>
      <c r="HH112" s="31"/>
      <c r="HI112" s="31"/>
      <c r="HJ112" s="31"/>
      <c r="HK112" s="31"/>
      <c r="HL112" s="31"/>
      <c r="HM112" s="31"/>
      <c r="HN112" s="31"/>
      <c r="HO112" s="31"/>
      <c r="HP112" s="31"/>
      <c r="HQ112" s="31"/>
      <c r="HR112" s="31"/>
      <c r="HS112" s="31"/>
      <c r="HT112" s="31"/>
      <c r="HU112" s="31"/>
      <c r="HV112" s="31"/>
      <c r="HW112" s="31"/>
      <c r="HX112" s="31"/>
      <c r="HY112" s="31"/>
      <c r="HZ112" s="31"/>
      <c r="IA112" s="31"/>
      <c r="IB112" s="31"/>
      <c r="IC112" s="31"/>
      <c r="ID112" s="31"/>
      <c r="IE112" s="31"/>
      <c r="IF112" s="31"/>
      <c r="IG112" s="31"/>
      <c r="IH112" s="31"/>
      <c r="II112" s="31"/>
      <c r="IJ112" s="31"/>
      <c r="IK112" s="31"/>
      <c r="IL112" s="31"/>
      <c r="IM112" s="31"/>
      <c r="IN112" s="31"/>
      <c r="IO112" s="31"/>
      <c r="IP112" s="31"/>
      <c r="IQ112" s="31"/>
      <c r="IR112" s="31"/>
      <c r="IS112" s="31"/>
      <c r="IT112" s="31"/>
      <c r="IU112" s="31"/>
      <c r="IV112" s="31"/>
      <c r="IW112" s="31"/>
      <c r="IX112" s="31"/>
      <c r="IY112" s="31"/>
      <c r="IZ112" s="31"/>
      <c r="JA112" s="31"/>
      <c r="JB112" s="31"/>
      <c r="JC112" s="31"/>
      <c r="JD112" s="31"/>
      <c r="JE112" s="31"/>
      <c r="JF112" s="31"/>
      <c r="JG112" s="31"/>
      <c r="JH112" s="31"/>
      <c r="JI112" s="31"/>
      <c r="JJ112" s="31"/>
      <c r="JK112" s="31"/>
      <c r="JL112" s="31"/>
      <c r="JM112" s="31"/>
      <c r="JN112" s="31"/>
      <c r="JO112" s="31"/>
      <c r="JP112" s="31"/>
      <c r="JQ112" s="31"/>
      <c r="JR112" s="31"/>
      <c r="JS112" s="31"/>
      <c r="JT112" s="31"/>
      <c r="JU112" s="31"/>
      <c r="JV112" s="31"/>
      <c r="JW112" s="31"/>
      <c r="JX112" s="31"/>
      <c r="JY112" s="31"/>
      <c r="JZ112" s="31"/>
      <c r="KA112" s="31"/>
      <c r="KB112" s="31"/>
      <c r="KC112" s="31"/>
      <c r="KD112" s="31"/>
      <c r="KE112" s="31"/>
      <c r="KF112" s="31"/>
      <c r="KG112" s="31"/>
      <c r="KH112" s="31"/>
      <c r="KI112" s="31"/>
      <c r="KJ112" s="31"/>
      <c r="KK112" s="31"/>
      <c r="KL112" s="31"/>
      <c r="KM112" s="31"/>
      <c r="KN112" s="31"/>
      <c r="KO112" s="31"/>
      <c r="KP112" s="31"/>
      <c r="KQ112" s="31"/>
      <c r="KR112" s="31"/>
      <c r="KS112" s="31"/>
      <c r="KT112" s="31"/>
      <c r="KU112" s="31"/>
      <c r="KV112" s="31"/>
      <c r="KW112" s="31"/>
      <c r="KX112" s="31"/>
      <c r="KY112" s="31"/>
      <c r="KZ112" s="31"/>
      <c r="LA112" s="31"/>
      <c r="LB112" s="31"/>
      <c r="LC112" s="31"/>
      <c r="LD112" s="31"/>
      <c r="LE112" s="31"/>
      <c r="LF112" s="31"/>
      <c r="LG112" s="31"/>
      <c r="LH112" s="31"/>
      <c r="LI112" s="31"/>
      <c r="LJ112" s="31"/>
      <c r="LK112" s="31"/>
      <c r="LL112" s="31"/>
      <c r="LM112" s="31"/>
      <c r="LN112" s="31"/>
      <c r="LO112" s="31"/>
      <c r="LP112" s="31"/>
      <c r="LQ112" s="31"/>
      <c r="LR112" s="31"/>
      <c r="LS112" s="31"/>
      <c r="LT112" s="31"/>
      <c r="LU112" s="31"/>
      <c r="LV112" s="31"/>
      <c r="LW112" s="31"/>
      <c r="LX112" s="31"/>
      <c r="LY112" s="31"/>
      <c r="LZ112" s="31"/>
      <c r="MA112" s="31"/>
      <c r="MB112" s="31"/>
      <c r="MC112" s="31"/>
      <c r="MD112" s="31"/>
      <c r="ME112" s="31"/>
      <c r="MF112" s="31"/>
      <c r="MG112" s="31"/>
      <c r="MH112" s="31"/>
      <c r="MI112" s="31"/>
      <c r="MJ112" s="31"/>
      <c r="MK112" s="31"/>
      <c r="ML112" s="31"/>
      <c r="MM112" s="31"/>
      <c r="MN112" s="31"/>
      <c r="MO112" s="31"/>
      <c r="MP112" s="31"/>
      <c r="MQ112" s="31"/>
      <c r="MR112" s="31"/>
      <c r="MS112" s="31"/>
      <c r="MT112" s="31"/>
      <c r="MU112" s="31"/>
      <c r="MV112" s="31"/>
      <c r="MW112" s="31"/>
      <c r="MX112" s="31"/>
      <c r="MY112" s="31"/>
      <c r="MZ112" s="31"/>
      <c r="NA112" s="31"/>
      <c r="NB112" s="31"/>
      <c r="NC112" s="31"/>
      <c r="ND112" s="31"/>
      <c r="NE112" s="31"/>
      <c r="NF112" s="31"/>
      <c r="NG112" s="31"/>
      <c r="NH112" s="31"/>
      <c r="NI112" s="31"/>
      <c r="NJ112" s="31"/>
      <c r="NK112" s="31"/>
      <c r="NL112" s="31"/>
      <c r="NM112" s="31"/>
      <c r="NN112" s="31"/>
      <c r="NO112" s="31"/>
      <c r="NP112" s="31"/>
      <c r="NQ112" s="31"/>
      <c r="NR112" s="31"/>
      <c r="NS112" s="31"/>
      <c r="NT112" s="31"/>
      <c r="NU112" s="31"/>
      <c r="NV112" s="31"/>
      <c r="NW112" s="31"/>
      <c r="NX112" s="31"/>
      <c r="NY112" s="31"/>
      <c r="NZ112" s="31"/>
      <c r="OA112" s="31"/>
      <c r="OB112" s="31"/>
      <c r="OC112" s="31"/>
      <c r="OD112" s="31"/>
      <c r="OE112" s="31"/>
      <c r="OF112" s="31"/>
      <c r="OG112" s="31"/>
      <c r="OH112" s="31"/>
      <c r="OI112" s="31"/>
      <c r="OJ112" s="31"/>
      <c r="OK112" s="31"/>
      <c r="OL112" s="31"/>
      <c r="OM112" s="31"/>
      <c r="ON112" s="31"/>
      <c r="OO112" s="31"/>
      <c r="OP112" s="31"/>
      <c r="OQ112" s="31"/>
      <c r="OR112" s="31"/>
      <c r="OS112" s="31"/>
      <c r="OT112" s="31"/>
      <c r="OU112" s="31"/>
      <c r="OV112" s="31"/>
      <c r="OW112" s="31"/>
      <c r="OX112" s="31"/>
      <c r="OY112" s="31"/>
      <c r="OZ112" s="31"/>
      <c r="PA112" s="31"/>
      <c r="PB112" s="31"/>
      <c r="PC112" s="31"/>
      <c r="PD112" s="31"/>
      <c r="PE112" s="31"/>
      <c r="PF112" s="31"/>
      <c r="PG112" s="31"/>
      <c r="PH112" s="31"/>
      <c r="PI112" s="31"/>
      <c r="PJ112" s="31"/>
      <c r="PK112" s="31"/>
      <c r="PL112" s="31"/>
      <c r="PM112" s="31"/>
      <c r="PN112" s="31"/>
      <c r="PO112" s="31"/>
      <c r="PP112" s="31"/>
      <c r="PQ112" s="31"/>
      <c r="PR112" s="31"/>
      <c r="PS112" s="31"/>
      <c r="PT112" s="31"/>
      <c r="PU112" s="31"/>
      <c r="PV112" s="31"/>
      <c r="PW112" s="31"/>
      <c r="PX112" s="31"/>
      <c r="PY112" s="31"/>
      <c r="PZ112" s="31"/>
      <c r="QA112" s="31"/>
      <c r="QB112" s="31"/>
      <c r="QC112" s="31"/>
    </row>
    <row r="113" spans="1:445">
      <c r="A113" s="36" t="s">
        <v>192</v>
      </c>
      <c r="B113" s="33" t="s">
        <v>45</v>
      </c>
      <c r="C113" s="33"/>
      <c r="D113" s="33" t="s">
        <v>154</v>
      </c>
      <c r="E113" s="33"/>
      <c r="F113" s="33">
        <v>650</v>
      </c>
      <c r="G113" s="33">
        <v>650</v>
      </c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20">
        <f t="shared" si="13"/>
        <v>650</v>
      </c>
      <c r="U113" s="20">
        <f t="shared" si="14"/>
        <v>0</v>
      </c>
      <c r="V113" s="34">
        <f t="shared" si="15"/>
        <v>1</v>
      </c>
      <c r="W113" s="37"/>
      <c r="X113" s="35" t="str">
        <f t="shared" si="16"/>
        <v/>
      </c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  <c r="CJ113" s="31"/>
      <c r="CK113" s="31"/>
      <c r="CL113" s="31"/>
      <c r="CM113" s="31"/>
      <c r="CN113" s="31"/>
      <c r="CO113" s="31"/>
      <c r="CP113" s="31"/>
      <c r="CQ113" s="31"/>
      <c r="CR113" s="31"/>
      <c r="CS113" s="31"/>
      <c r="CT113" s="31"/>
      <c r="CU113" s="31"/>
      <c r="CV113" s="31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  <c r="DW113" s="31"/>
      <c r="DX113" s="31"/>
      <c r="DY113" s="31"/>
      <c r="DZ113" s="31"/>
      <c r="EA113" s="31"/>
      <c r="EB113" s="31"/>
      <c r="EC113" s="31"/>
      <c r="ED113" s="31"/>
      <c r="EE113" s="31"/>
      <c r="EF113" s="31"/>
      <c r="EG113" s="31"/>
      <c r="EH113" s="31"/>
      <c r="EI113" s="31"/>
      <c r="EJ113" s="31"/>
      <c r="EK113" s="31"/>
      <c r="EL113" s="31"/>
      <c r="EM113" s="31"/>
      <c r="EN113" s="31"/>
      <c r="EO113" s="31"/>
      <c r="EP113" s="31"/>
      <c r="EQ113" s="31"/>
      <c r="ER113" s="31"/>
      <c r="ES113" s="31"/>
      <c r="ET113" s="31"/>
      <c r="EU113" s="31"/>
      <c r="EV113" s="31"/>
      <c r="EW113" s="31"/>
      <c r="EX113" s="31"/>
      <c r="EY113" s="31"/>
      <c r="EZ113" s="31"/>
      <c r="FA113" s="31"/>
      <c r="FB113" s="31"/>
      <c r="FC113" s="31"/>
      <c r="FD113" s="31"/>
      <c r="FE113" s="31"/>
      <c r="FF113" s="31"/>
      <c r="FG113" s="31"/>
      <c r="FH113" s="31"/>
      <c r="FI113" s="31"/>
      <c r="FJ113" s="31"/>
      <c r="FK113" s="31"/>
      <c r="FL113" s="31"/>
      <c r="FM113" s="31"/>
      <c r="FN113" s="31"/>
      <c r="FO113" s="31"/>
      <c r="FP113" s="31"/>
      <c r="FQ113" s="31"/>
      <c r="FR113" s="31"/>
      <c r="FS113" s="31"/>
      <c r="FT113" s="31"/>
      <c r="FU113" s="31"/>
      <c r="FV113" s="31"/>
      <c r="FW113" s="31"/>
      <c r="FX113" s="31"/>
      <c r="FY113" s="31"/>
      <c r="FZ113" s="31"/>
      <c r="GA113" s="31"/>
      <c r="GB113" s="31"/>
      <c r="GC113" s="31"/>
      <c r="GD113" s="31"/>
      <c r="GE113" s="31"/>
      <c r="GF113" s="31"/>
      <c r="GG113" s="31"/>
      <c r="GH113" s="31"/>
      <c r="GI113" s="31"/>
      <c r="GJ113" s="31"/>
      <c r="GK113" s="31"/>
      <c r="GL113" s="31"/>
      <c r="GM113" s="31"/>
      <c r="GN113" s="31"/>
      <c r="GO113" s="31"/>
      <c r="GP113" s="31"/>
      <c r="GQ113" s="31"/>
      <c r="GR113" s="31"/>
      <c r="GS113" s="31"/>
      <c r="GT113" s="31"/>
      <c r="GU113" s="31"/>
      <c r="GV113" s="31"/>
      <c r="GW113" s="31"/>
      <c r="GX113" s="31"/>
      <c r="GY113" s="31"/>
      <c r="GZ113" s="31"/>
      <c r="HA113" s="31"/>
      <c r="HB113" s="31"/>
      <c r="HC113" s="31"/>
      <c r="HD113" s="31"/>
      <c r="HE113" s="31"/>
      <c r="HF113" s="31"/>
      <c r="HG113" s="31"/>
      <c r="HH113" s="31"/>
      <c r="HI113" s="31"/>
      <c r="HJ113" s="31"/>
      <c r="HK113" s="31"/>
      <c r="HL113" s="31"/>
      <c r="HM113" s="31"/>
      <c r="HN113" s="31"/>
      <c r="HO113" s="31"/>
      <c r="HP113" s="31"/>
      <c r="HQ113" s="31"/>
      <c r="HR113" s="31"/>
      <c r="HS113" s="31"/>
      <c r="HT113" s="31"/>
      <c r="HU113" s="31"/>
      <c r="HV113" s="31"/>
      <c r="HW113" s="31"/>
      <c r="HX113" s="31"/>
      <c r="HY113" s="31"/>
      <c r="HZ113" s="31"/>
      <c r="IA113" s="31"/>
      <c r="IB113" s="31"/>
      <c r="IC113" s="31"/>
      <c r="ID113" s="31"/>
      <c r="IE113" s="31"/>
      <c r="IF113" s="31"/>
      <c r="IG113" s="31"/>
      <c r="IH113" s="31"/>
      <c r="II113" s="31"/>
      <c r="IJ113" s="31"/>
      <c r="IK113" s="31"/>
      <c r="IL113" s="31"/>
      <c r="IM113" s="31"/>
      <c r="IN113" s="31"/>
      <c r="IO113" s="31"/>
      <c r="IP113" s="31"/>
      <c r="IQ113" s="31"/>
      <c r="IR113" s="31"/>
      <c r="IS113" s="31"/>
      <c r="IT113" s="31"/>
      <c r="IU113" s="31"/>
      <c r="IV113" s="31"/>
      <c r="IW113" s="31"/>
      <c r="IX113" s="31"/>
      <c r="IY113" s="31"/>
      <c r="IZ113" s="31"/>
      <c r="JA113" s="31"/>
      <c r="JB113" s="31"/>
      <c r="JC113" s="31"/>
      <c r="JD113" s="31"/>
      <c r="JE113" s="31"/>
      <c r="JF113" s="31"/>
      <c r="JG113" s="31"/>
      <c r="JH113" s="31"/>
      <c r="JI113" s="31"/>
      <c r="JJ113" s="31"/>
      <c r="JK113" s="31"/>
      <c r="JL113" s="31"/>
      <c r="JM113" s="31"/>
      <c r="JN113" s="31"/>
      <c r="JO113" s="31"/>
      <c r="JP113" s="31"/>
      <c r="JQ113" s="31"/>
      <c r="JR113" s="31"/>
      <c r="JS113" s="31"/>
      <c r="JT113" s="31"/>
      <c r="JU113" s="31"/>
      <c r="JV113" s="31"/>
      <c r="JW113" s="31"/>
      <c r="JX113" s="31"/>
      <c r="JY113" s="31"/>
      <c r="JZ113" s="31"/>
      <c r="KA113" s="31"/>
      <c r="KB113" s="31"/>
      <c r="KC113" s="31"/>
      <c r="KD113" s="31"/>
      <c r="KE113" s="31"/>
      <c r="KF113" s="31"/>
      <c r="KG113" s="31"/>
      <c r="KH113" s="31"/>
      <c r="KI113" s="31"/>
      <c r="KJ113" s="31"/>
      <c r="KK113" s="31"/>
      <c r="KL113" s="31"/>
      <c r="KM113" s="31"/>
      <c r="KN113" s="31"/>
      <c r="KO113" s="31"/>
      <c r="KP113" s="31"/>
      <c r="KQ113" s="31"/>
      <c r="KR113" s="31"/>
      <c r="KS113" s="31"/>
      <c r="KT113" s="31"/>
      <c r="KU113" s="31"/>
      <c r="KV113" s="31"/>
      <c r="KW113" s="31"/>
      <c r="KX113" s="31"/>
      <c r="KY113" s="31"/>
      <c r="KZ113" s="31"/>
      <c r="LA113" s="31"/>
      <c r="LB113" s="31"/>
      <c r="LC113" s="31"/>
      <c r="LD113" s="31"/>
      <c r="LE113" s="31"/>
      <c r="LF113" s="31"/>
      <c r="LG113" s="31"/>
      <c r="LH113" s="31"/>
      <c r="LI113" s="31"/>
      <c r="LJ113" s="31"/>
      <c r="LK113" s="31"/>
      <c r="LL113" s="31"/>
      <c r="LM113" s="31"/>
      <c r="LN113" s="31"/>
      <c r="LO113" s="31"/>
      <c r="LP113" s="31"/>
      <c r="LQ113" s="31"/>
      <c r="LR113" s="31"/>
      <c r="LS113" s="31"/>
      <c r="LT113" s="31"/>
      <c r="LU113" s="31"/>
      <c r="LV113" s="31"/>
      <c r="LW113" s="31"/>
      <c r="LX113" s="31"/>
      <c r="LY113" s="31"/>
      <c r="LZ113" s="31"/>
      <c r="MA113" s="31"/>
      <c r="MB113" s="31"/>
      <c r="MC113" s="31"/>
      <c r="MD113" s="31"/>
      <c r="ME113" s="31"/>
      <c r="MF113" s="31"/>
      <c r="MG113" s="31"/>
      <c r="MH113" s="31"/>
      <c r="MI113" s="31"/>
      <c r="MJ113" s="31"/>
      <c r="MK113" s="31"/>
      <c r="ML113" s="31"/>
      <c r="MM113" s="31"/>
      <c r="MN113" s="31"/>
      <c r="MO113" s="31"/>
      <c r="MP113" s="31"/>
      <c r="MQ113" s="31"/>
      <c r="MR113" s="31"/>
      <c r="MS113" s="31"/>
      <c r="MT113" s="31"/>
      <c r="MU113" s="31"/>
      <c r="MV113" s="31"/>
      <c r="MW113" s="31"/>
      <c r="MX113" s="31"/>
      <c r="MY113" s="31"/>
      <c r="MZ113" s="31"/>
      <c r="NA113" s="31"/>
      <c r="NB113" s="31"/>
      <c r="NC113" s="31"/>
      <c r="ND113" s="31"/>
      <c r="NE113" s="31"/>
      <c r="NF113" s="31"/>
      <c r="NG113" s="31"/>
      <c r="NH113" s="31"/>
      <c r="NI113" s="31"/>
      <c r="NJ113" s="31"/>
      <c r="NK113" s="31"/>
      <c r="NL113" s="31"/>
      <c r="NM113" s="31"/>
      <c r="NN113" s="31"/>
      <c r="NO113" s="31"/>
      <c r="NP113" s="31"/>
      <c r="NQ113" s="31"/>
      <c r="NR113" s="31"/>
      <c r="NS113" s="31"/>
      <c r="NT113" s="31"/>
      <c r="NU113" s="31"/>
      <c r="NV113" s="31"/>
      <c r="NW113" s="31"/>
      <c r="NX113" s="31"/>
      <c r="NY113" s="31"/>
      <c r="NZ113" s="31"/>
      <c r="OA113" s="31"/>
      <c r="OB113" s="31"/>
      <c r="OC113" s="31"/>
      <c r="OD113" s="31"/>
      <c r="OE113" s="31"/>
      <c r="OF113" s="31"/>
      <c r="OG113" s="31"/>
      <c r="OH113" s="31"/>
      <c r="OI113" s="31"/>
      <c r="OJ113" s="31"/>
      <c r="OK113" s="31"/>
      <c r="OL113" s="31"/>
      <c r="OM113" s="31"/>
      <c r="ON113" s="31"/>
      <c r="OO113" s="31"/>
      <c r="OP113" s="31"/>
      <c r="OQ113" s="31"/>
      <c r="OR113" s="31"/>
      <c r="OS113" s="31"/>
      <c r="OT113" s="31"/>
      <c r="OU113" s="31"/>
      <c r="OV113" s="31"/>
      <c r="OW113" s="31"/>
      <c r="OX113" s="31"/>
      <c r="OY113" s="31"/>
      <c r="OZ113" s="31"/>
      <c r="PA113" s="31"/>
      <c r="PB113" s="31"/>
      <c r="PC113" s="31"/>
      <c r="PD113" s="31"/>
      <c r="PE113" s="31"/>
      <c r="PF113" s="31"/>
      <c r="PG113" s="31"/>
      <c r="PH113" s="31"/>
      <c r="PI113" s="31"/>
      <c r="PJ113" s="31"/>
      <c r="PK113" s="31"/>
      <c r="PL113" s="31"/>
      <c r="PM113" s="31"/>
      <c r="PN113" s="31"/>
      <c r="PO113" s="31"/>
      <c r="PP113" s="31"/>
      <c r="PQ113" s="31"/>
      <c r="PR113" s="31"/>
      <c r="PS113" s="31"/>
      <c r="PT113" s="31"/>
      <c r="PU113" s="31"/>
      <c r="PV113" s="31"/>
      <c r="PW113" s="31"/>
      <c r="PX113" s="31"/>
      <c r="PY113" s="31"/>
      <c r="PZ113" s="31"/>
      <c r="QA113" s="31"/>
      <c r="QB113" s="31"/>
      <c r="QC113" s="31"/>
    </row>
    <row r="114" spans="1:445">
      <c r="A114" s="36" t="s">
        <v>1639</v>
      </c>
      <c r="B114" s="33" t="s">
        <v>27</v>
      </c>
      <c r="C114" s="46">
        <v>50</v>
      </c>
      <c r="D114" s="46" t="s">
        <v>229</v>
      </c>
      <c r="E114" s="46"/>
      <c r="F114" s="46">
        <v>260</v>
      </c>
      <c r="G114" s="46">
        <v>260</v>
      </c>
      <c r="H114" s="46"/>
      <c r="I114" s="46"/>
      <c r="J114" s="46"/>
      <c r="K114" s="47"/>
      <c r="L114" s="46"/>
      <c r="M114" s="46"/>
      <c r="N114" s="46"/>
      <c r="O114" s="46"/>
      <c r="P114" s="46"/>
      <c r="Q114" s="46"/>
      <c r="R114" s="46"/>
      <c r="S114" s="46"/>
      <c r="T114" s="20">
        <f t="shared" si="13"/>
        <v>260</v>
      </c>
      <c r="U114" s="20">
        <f t="shared" si="14"/>
        <v>0</v>
      </c>
      <c r="V114" s="34">
        <f t="shared" si="15"/>
        <v>1</v>
      </c>
      <c r="W114" s="47"/>
      <c r="X114" s="48" t="str">
        <f t="shared" si="16"/>
        <v/>
      </c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  <c r="CJ114" s="31"/>
      <c r="CK114" s="31"/>
      <c r="CL114" s="31"/>
      <c r="CM114" s="31"/>
      <c r="CN114" s="31"/>
      <c r="CO114" s="31"/>
      <c r="CP114" s="31"/>
      <c r="CQ114" s="31"/>
      <c r="CR114" s="31"/>
      <c r="CS114" s="31"/>
      <c r="CT114" s="31"/>
      <c r="CU114" s="31"/>
      <c r="CV114" s="31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  <c r="DW114" s="31"/>
      <c r="DX114" s="31"/>
      <c r="DY114" s="31"/>
      <c r="DZ114" s="31"/>
      <c r="EA114" s="31"/>
      <c r="EB114" s="31"/>
      <c r="EC114" s="31"/>
      <c r="ED114" s="31"/>
      <c r="EE114" s="31"/>
      <c r="EF114" s="31"/>
      <c r="EG114" s="31"/>
      <c r="EH114" s="31"/>
      <c r="EI114" s="31"/>
      <c r="EJ114" s="31"/>
      <c r="EK114" s="31"/>
      <c r="EL114" s="31"/>
      <c r="EM114" s="31"/>
      <c r="EN114" s="31"/>
      <c r="EO114" s="31"/>
      <c r="EP114" s="31"/>
      <c r="EQ114" s="31"/>
      <c r="ER114" s="31"/>
      <c r="ES114" s="31"/>
      <c r="ET114" s="31"/>
      <c r="EU114" s="31"/>
      <c r="EV114" s="31"/>
      <c r="EW114" s="31"/>
      <c r="EX114" s="31"/>
      <c r="EY114" s="31"/>
      <c r="EZ114" s="31"/>
      <c r="FA114" s="31"/>
      <c r="FB114" s="31"/>
      <c r="FC114" s="31"/>
      <c r="FD114" s="31"/>
      <c r="FE114" s="31"/>
      <c r="FF114" s="31"/>
      <c r="FG114" s="31"/>
      <c r="FH114" s="31"/>
      <c r="FI114" s="31"/>
      <c r="FJ114" s="31"/>
      <c r="FK114" s="31"/>
      <c r="FL114" s="31"/>
      <c r="FM114" s="31"/>
      <c r="FN114" s="31"/>
      <c r="FO114" s="31"/>
      <c r="FP114" s="31"/>
      <c r="FQ114" s="31"/>
      <c r="FR114" s="31"/>
      <c r="FS114" s="31"/>
      <c r="FT114" s="31"/>
      <c r="FU114" s="31"/>
      <c r="FV114" s="31"/>
      <c r="FW114" s="31"/>
      <c r="FX114" s="31"/>
      <c r="FY114" s="31"/>
      <c r="FZ114" s="31"/>
      <c r="GA114" s="31"/>
      <c r="GB114" s="31"/>
      <c r="GC114" s="31"/>
      <c r="GD114" s="31"/>
      <c r="GE114" s="31"/>
      <c r="GF114" s="31"/>
      <c r="GG114" s="31"/>
      <c r="GH114" s="31"/>
      <c r="GI114" s="31"/>
      <c r="GJ114" s="31"/>
      <c r="GK114" s="31"/>
      <c r="GL114" s="31"/>
      <c r="GM114" s="31"/>
      <c r="GN114" s="31"/>
      <c r="GO114" s="31"/>
      <c r="GP114" s="31"/>
      <c r="GQ114" s="31"/>
      <c r="GR114" s="31"/>
      <c r="GS114" s="31"/>
      <c r="GT114" s="31"/>
      <c r="GU114" s="31"/>
      <c r="GV114" s="31"/>
      <c r="GW114" s="31"/>
      <c r="GX114" s="31"/>
      <c r="GY114" s="31"/>
      <c r="GZ114" s="31"/>
      <c r="HA114" s="31"/>
      <c r="HB114" s="31"/>
      <c r="HC114" s="31"/>
      <c r="HD114" s="31"/>
      <c r="HE114" s="31"/>
      <c r="HF114" s="31"/>
      <c r="HG114" s="31"/>
      <c r="HH114" s="31"/>
      <c r="HI114" s="31"/>
      <c r="HJ114" s="31"/>
      <c r="HK114" s="31"/>
      <c r="HL114" s="31"/>
      <c r="HM114" s="31"/>
      <c r="HN114" s="31"/>
      <c r="HO114" s="31"/>
      <c r="HP114" s="31"/>
      <c r="HQ114" s="31"/>
      <c r="HR114" s="31"/>
      <c r="HS114" s="31"/>
      <c r="HT114" s="31"/>
      <c r="HU114" s="31"/>
      <c r="HV114" s="31"/>
      <c r="HW114" s="31"/>
      <c r="HX114" s="31"/>
      <c r="HY114" s="31"/>
      <c r="HZ114" s="31"/>
      <c r="IA114" s="31"/>
      <c r="IB114" s="31"/>
      <c r="IC114" s="31"/>
      <c r="ID114" s="31"/>
      <c r="IE114" s="31"/>
      <c r="IF114" s="31"/>
      <c r="IG114" s="31"/>
      <c r="IH114" s="31"/>
      <c r="II114" s="31"/>
      <c r="IJ114" s="31"/>
      <c r="IK114" s="31"/>
      <c r="IL114" s="31"/>
      <c r="IM114" s="31"/>
      <c r="IN114" s="31"/>
      <c r="IO114" s="31"/>
      <c r="IP114" s="31"/>
      <c r="IQ114" s="31"/>
      <c r="IR114" s="31"/>
      <c r="IS114" s="31"/>
      <c r="IT114" s="31"/>
      <c r="IU114" s="31"/>
      <c r="IV114" s="31"/>
      <c r="IW114" s="31"/>
      <c r="IX114" s="31"/>
      <c r="IY114" s="31"/>
      <c r="IZ114" s="31"/>
      <c r="JA114" s="31"/>
      <c r="JB114" s="31"/>
      <c r="JC114" s="31"/>
      <c r="JD114" s="31"/>
      <c r="JE114" s="31"/>
      <c r="JF114" s="31"/>
      <c r="JG114" s="31"/>
      <c r="JH114" s="31"/>
      <c r="JI114" s="31"/>
      <c r="JJ114" s="31"/>
      <c r="JK114" s="31"/>
      <c r="JL114" s="31"/>
      <c r="JM114" s="31"/>
      <c r="JN114" s="31"/>
      <c r="JO114" s="31"/>
      <c r="JP114" s="31"/>
      <c r="JQ114" s="31"/>
      <c r="JR114" s="31"/>
      <c r="JS114" s="31"/>
      <c r="JT114" s="31"/>
      <c r="JU114" s="31"/>
      <c r="JV114" s="31"/>
      <c r="JW114" s="31"/>
      <c r="JX114" s="31"/>
      <c r="JY114" s="31"/>
      <c r="JZ114" s="31"/>
      <c r="KA114" s="31"/>
      <c r="KB114" s="31"/>
      <c r="KC114" s="31"/>
      <c r="KD114" s="31"/>
      <c r="KE114" s="31"/>
      <c r="KF114" s="31"/>
      <c r="KG114" s="31"/>
      <c r="KH114" s="31"/>
      <c r="KI114" s="31"/>
      <c r="KJ114" s="31"/>
      <c r="KK114" s="31"/>
      <c r="KL114" s="31"/>
      <c r="KM114" s="31"/>
      <c r="KN114" s="31"/>
      <c r="KO114" s="31"/>
      <c r="KP114" s="31"/>
      <c r="KQ114" s="31"/>
      <c r="KR114" s="31"/>
      <c r="KS114" s="31"/>
      <c r="KT114" s="31"/>
      <c r="KU114" s="31"/>
      <c r="KV114" s="31"/>
      <c r="KW114" s="31"/>
      <c r="KX114" s="31"/>
      <c r="KY114" s="31"/>
      <c r="KZ114" s="31"/>
      <c r="LA114" s="31"/>
      <c r="LB114" s="31"/>
      <c r="LC114" s="31"/>
      <c r="LD114" s="31"/>
      <c r="LE114" s="31"/>
      <c r="LF114" s="31"/>
      <c r="LG114" s="31"/>
      <c r="LH114" s="31"/>
      <c r="LI114" s="31"/>
      <c r="LJ114" s="31"/>
      <c r="LK114" s="31"/>
      <c r="LL114" s="31"/>
      <c r="LM114" s="31"/>
      <c r="LN114" s="31"/>
      <c r="LO114" s="31"/>
      <c r="LP114" s="31"/>
      <c r="LQ114" s="31"/>
      <c r="LR114" s="31"/>
      <c r="LS114" s="31"/>
      <c r="LT114" s="31"/>
      <c r="LU114" s="31"/>
      <c r="LV114" s="31"/>
      <c r="LW114" s="31"/>
      <c r="LX114" s="31"/>
      <c r="LY114" s="31"/>
      <c r="LZ114" s="31"/>
      <c r="MA114" s="31"/>
      <c r="MB114" s="31"/>
      <c r="MC114" s="31"/>
      <c r="MD114" s="31"/>
      <c r="ME114" s="31"/>
      <c r="MF114" s="31"/>
      <c r="MG114" s="31"/>
      <c r="MH114" s="31"/>
      <c r="MI114" s="31"/>
      <c r="MJ114" s="31"/>
      <c r="MK114" s="31"/>
      <c r="ML114" s="31"/>
      <c r="MM114" s="31"/>
      <c r="MN114" s="31"/>
      <c r="MO114" s="31"/>
      <c r="MP114" s="31"/>
      <c r="MQ114" s="31"/>
      <c r="MR114" s="31"/>
      <c r="MS114" s="31"/>
      <c r="MT114" s="31"/>
      <c r="MU114" s="31"/>
      <c r="MV114" s="31"/>
      <c r="MW114" s="31"/>
      <c r="MX114" s="31"/>
      <c r="MY114" s="31"/>
      <c r="MZ114" s="31"/>
      <c r="NA114" s="31"/>
      <c r="NB114" s="31"/>
      <c r="NC114" s="31"/>
      <c r="ND114" s="31"/>
      <c r="NE114" s="31"/>
      <c r="NF114" s="31"/>
      <c r="NG114" s="31"/>
      <c r="NH114" s="31"/>
      <c r="NI114" s="31"/>
      <c r="NJ114" s="31"/>
      <c r="NK114" s="31"/>
      <c r="NL114" s="31"/>
      <c r="NM114" s="31"/>
      <c r="NN114" s="31"/>
      <c r="NO114" s="31"/>
      <c r="NP114" s="31"/>
      <c r="NQ114" s="31"/>
      <c r="NR114" s="31"/>
      <c r="NS114" s="31"/>
      <c r="NT114" s="31"/>
      <c r="NU114" s="31"/>
      <c r="NV114" s="31"/>
      <c r="NW114" s="31"/>
      <c r="NX114" s="31"/>
      <c r="NY114" s="31"/>
      <c r="NZ114" s="31"/>
      <c r="OA114" s="31"/>
      <c r="OB114" s="31"/>
      <c r="OC114" s="31"/>
      <c r="OD114" s="31"/>
      <c r="OE114" s="31"/>
      <c r="OF114" s="31"/>
      <c r="OG114" s="31"/>
      <c r="OH114" s="31"/>
      <c r="OI114" s="31"/>
      <c r="OJ114" s="31"/>
      <c r="OK114" s="31"/>
      <c r="OL114" s="31"/>
      <c r="OM114" s="31"/>
      <c r="ON114" s="31"/>
      <c r="OO114" s="31"/>
      <c r="OP114" s="31"/>
      <c r="OQ114" s="31"/>
      <c r="OR114" s="31"/>
      <c r="OS114" s="31"/>
      <c r="OT114" s="31"/>
      <c r="OU114" s="31"/>
      <c r="OV114" s="31"/>
      <c r="OW114" s="31"/>
      <c r="OX114" s="31"/>
      <c r="OY114" s="31"/>
      <c r="OZ114" s="31"/>
      <c r="PA114" s="31"/>
      <c r="PB114" s="31"/>
      <c r="PC114" s="31"/>
      <c r="PD114" s="31"/>
      <c r="PE114" s="31"/>
      <c r="PF114" s="31"/>
      <c r="PG114" s="31"/>
      <c r="PH114" s="31"/>
      <c r="PI114" s="31"/>
      <c r="PJ114" s="31"/>
      <c r="PK114" s="31"/>
      <c r="PL114" s="31"/>
      <c r="PM114" s="31"/>
      <c r="PN114" s="31"/>
      <c r="PO114" s="31"/>
      <c r="PP114" s="31"/>
      <c r="PQ114" s="31"/>
      <c r="PR114" s="31"/>
      <c r="PS114" s="31"/>
      <c r="PT114" s="31"/>
      <c r="PU114" s="31"/>
      <c r="PV114" s="31"/>
      <c r="PW114" s="31"/>
      <c r="PX114" s="31"/>
      <c r="PY114" s="31"/>
      <c r="PZ114" s="31"/>
      <c r="QA114" s="31"/>
      <c r="QB114" s="31"/>
      <c r="QC114" s="31"/>
    </row>
    <row r="115" spans="1:445">
      <c r="A115" s="36" t="s">
        <v>194</v>
      </c>
      <c r="B115" s="33" t="s">
        <v>27</v>
      </c>
      <c r="C115" s="33"/>
      <c r="D115" s="33" t="s">
        <v>1780</v>
      </c>
      <c r="E115" s="33"/>
      <c r="F115" s="33">
        <v>360</v>
      </c>
      <c r="G115" s="33"/>
      <c r="H115" s="33">
        <v>120</v>
      </c>
      <c r="I115" s="33">
        <v>120</v>
      </c>
      <c r="J115" s="33">
        <v>120</v>
      </c>
      <c r="K115" s="37"/>
      <c r="L115" s="33"/>
      <c r="M115" s="33"/>
      <c r="N115" s="33"/>
      <c r="O115" s="33"/>
      <c r="P115" s="33"/>
      <c r="Q115" s="33"/>
      <c r="R115" s="33"/>
      <c r="S115" s="33"/>
      <c r="T115" s="20">
        <f t="shared" si="13"/>
        <v>360</v>
      </c>
      <c r="U115" s="20">
        <f t="shared" si="14"/>
        <v>0</v>
      </c>
      <c r="V115" s="34">
        <f t="shared" si="15"/>
        <v>1</v>
      </c>
      <c r="W115" s="37"/>
      <c r="X115" s="35" t="str">
        <f t="shared" si="16"/>
        <v/>
      </c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  <c r="CJ115" s="31"/>
      <c r="CK115" s="31"/>
      <c r="CL115" s="31"/>
      <c r="CM115" s="31"/>
      <c r="CN115" s="31"/>
      <c r="CO115" s="31"/>
      <c r="CP115" s="31"/>
      <c r="CQ115" s="31"/>
      <c r="CR115" s="31"/>
      <c r="CS115" s="31"/>
      <c r="CT115" s="31"/>
      <c r="CU115" s="31"/>
      <c r="CV115" s="31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  <c r="DW115" s="31"/>
      <c r="DX115" s="31"/>
      <c r="DY115" s="31"/>
      <c r="DZ115" s="31"/>
      <c r="EA115" s="31"/>
      <c r="EB115" s="31"/>
      <c r="EC115" s="31"/>
      <c r="ED115" s="31"/>
      <c r="EE115" s="31"/>
      <c r="EF115" s="31"/>
      <c r="EG115" s="31"/>
      <c r="EH115" s="31"/>
      <c r="EI115" s="31"/>
      <c r="EJ115" s="31"/>
      <c r="EK115" s="31"/>
      <c r="EL115" s="31"/>
      <c r="EM115" s="31"/>
      <c r="EN115" s="31"/>
      <c r="EO115" s="31"/>
      <c r="EP115" s="31"/>
      <c r="EQ115" s="31"/>
      <c r="ER115" s="31"/>
      <c r="ES115" s="31"/>
      <c r="ET115" s="31"/>
      <c r="EU115" s="31"/>
      <c r="EV115" s="31"/>
      <c r="EW115" s="31"/>
      <c r="EX115" s="31"/>
      <c r="EY115" s="31"/>
      <c r="EZ115" s="31"/>
      <c r="FA115" s="31"/>
      <c r="FB115" s="31"/>
      <c r="FC115" s="31"/>
      <c r="FD115" s="31"/>
      <c r="FE115" s="31"/>
      <c r="FF115" s="31"/>
      <c r="FG115" s="31"/>
      <c r="FH115" s="31"/>
      <c r="FI115" s="31"/>
      <c r="FJ115" s="31"/>
      <c r="FK115" s="31"/>
      <c r="FL115" s="31"/>
      <c r="FM115" s="31"/>
      <c r="FN115" s="31"/>
      <c r="FO115" s="31"/>
      <c r="FP115" s="31"/>
      <c r="FQ115" s="31"/>
      <c r="FR115" s="31"/>
      <c r="FS115" s="31"/>
      <c r="FT115" s="31"/>
      <c r="FU115" s="31"/>
      <c r="FV115" s="31"/>
      <c r="FW115" s="31"/>
      <c r="FX115" s="31"/>
      <c r="FY115" s="31"/>
      <c r="FZ115" s="31"/>
      <c r="GA115" s="31"/>
      <c r="GB115" s="31"/>
      <c r="GC115" s="31"/>
      <c r="GD115" s="31"/>
      <c r="GE115" s="31"/>
      <c r="GF115" s="31"/>
      <c r="GG115" s="31"/>
      <c r="GH115" s="31"/>
      <c r="GI115" s="31"/>
      <c r="GJ115" s="31"/>
      <c r="GK115" s="31"/>
      <c r="GL115" s="31"/>
      <c r="GM115" s="31"/>
      <c r="GN115" s="31"/>
      <c r="GO115" s="31"/>
      <c r="GP115" s="31"/>
      <c r="GQ115" s="31"/>
      <c r="GR115" s="31"/>
      <c r="GS115" s="31"/>
      <c r="GT115" s="31"/>
      <c r="GU115" s="31"/>
      <c r="GV115" s="31"/>
      <c r="GW115" s="31"/>
      <c r="GX115" s="31"/>
      <c r="GY115" s="31"/>
      <c r="GZ115" s="31"/>
      <c r="HA115" s="31"/>
      <c r="HB115" s="31"/>
      <c r="HC115" s="31"/>
      <c r="HD115" s="31"/>
      <c r="HE115" s="31"/>
      <c r="HF115" s="31"/>
      <c r="HG115" s="31"/>
      <c r="HH115" s="31"/>
      <c r="HI115" s="31"/>
      <c r="HJ115" s="31"/>
      <c r="HK115" s="31"/>
      <c r="HL115" s="31"/>
      <c r="HM115" s="31"/>
      <c r="HN115" s="31"/>
      <c r="HO115" s="31"/>
      <c r="HP115" s="31"/>
      <c r="HQ115" s="31"/>
      <c r="HR115" s="31"/>
      <c r="HS115" s="31"/>
      <c r="HT115" s="31"/>
      <c r="HU115" s="31"/>
      <c r="HV115" s="31"/>
      <c r="HW115" s="31"/>
      <c r="HX115" s="31"/>
      <c r="HY115" s="31"/>
      <c r="HZ115" s="31"/>
      <c r="IA115" s="31"/>
      <c r="IB115" s="31"/>
      <c r="IC115" s="31"/>
      <c r="ID115" s="31"/>
      <c r="IE115" s="31"/>
      <c r="IF115" s="31"/>
      <c r="IG115" s="31"/>
      <c r="IH115" s="31"/>
      <c r="II115" s="31"/>
      <c r="IJ115" s="31"/>
      <c r="IK115" s="31"/>
      <c r="IL115" s="31"/>
      <c r="IM115" s="31"/>
      <c r="IN115" s="31"/>
      <c r="IO115" s="31"/>
      <c r="IP115" s="31"/>
      <c r="IQ115" s="31"/>
      <c r="IR115" s="31"/>
      <c r="IS115" s="31"/>
      <c r="IT115" s="31"/>
      <c r="IU115" s="31"/>
      <c r="IV115" s="31"/>
      <c r="IW115" s="31"/>
      <c r="IX115" s="31"/>
      <c r="IY115" s="31"/>
      <c r="IZ115" s="31"/>
      <c r="JA115" s="31"/>
      <c r="JB115" s="31"/>
      <c r="JC115" s="31"/>
      <c r="JD115" s="31"/>
      <c r="JE115" s="31"/>
      <c r="JF115" s="31"/>
      <c r="JG115" s="31"/>
      <c r="JH115" s="31"/>
      <c r="JI115" s="31"/>
      <c r="JJ115" s="31"/>
      <c r="JK115" s="31"/>
      <c r="JL115" s="31"/>
      <c r="JM115" s="31"/>
      <c r="JN115" s="31"/>
      <c r="JO115" s="31"/>
      <c r="JP115" s="31"/>
      <c r="JQ115" s="31"/>
      <c r="JR115" s="31"/>
      <c r="JS115" s="31"/>
      <c r="JT115" s="31"/>
      <c r="JU115" s="31"/>
      <c r="JV115" s="31"/>
      <c r="JW115" s="31"/>
      <c r="JX115" s="31"/>
      <c r="JY115" s="31"/>
      <c r="JZ115" s="31"/>
      <c r="KA115" s="31"/>
      <c r="KB115" s="31"/>
      <c r="KC115" s="31"/>
      <c r="KD115" s="31"/>
      <c r="KE115" s="31"/>
      <c r="KF115" s="31"/>
      <c r="KG115" s="31"/>
      <c r="KH115" s="31"/>
      <c r="KI115" s="31"/>
      <c r="KJ115" s="31"/>
      <c r="KK115" s="31"/>
      <c r="KL115" s="31"/>
      <c r="KM115" s="31"/>
      <c r="KN115" s="31"/>
      <c r="KO115" s="31"/>
      <c r="KP115" s="31"/>
      <c r="KQ115" s="31"/>
      <c r="KR115" s="31"/>
      <c r="KS115" s="31"/>
      <c r="KT115" s="31"/>
      <c r="KU115" s="31"/>
      <c r="KV115" s="31"/>
      <c r="KW115" s="31"/>
      <c r="KX115" s="31"/>
      <c r="KY115" s="31"/>
      <c r="KZ115" s="31"/>
      <c r="LA115" s="31"/>
      <c r="LB115" s="31"/>
      <c r="LC115" s="31"/>
      <c r="LD115" s="31"/>
      <c r="LE115" s="31"/>
      <c r="LF115" s="31"/>
      <c r="LG115" s="31"/>
      <c r="LH115" s="31"/>
      <c r="LI115" s="31"/>
      <c r="LJ115" s="31"/>
      <c r="LK115" s="31"/>
      <c r="LL115" s="31"/>
      <c r="LM115" s="31"/>
      <c r="LN115" s="31"/>
      <c r="LO115" s="31"/>
      <c r="LP115" s="31"/>
      <c r="LQ115" s="31"/>
      <c r="LR115" s="31"/>
      <c r="LS115" s="31"/>
      <c r="LT115" s="31"/>
      <c r="LU115" s="31"/>
      <c r="LV115" s="31"/>
      <c r="LW115" s="31"/>
      <c r="LX115" s="31"/>
      <c r="LY115" s="31"/>
      <c r="LZ115" s="31"/>
      <c r="MA115" s="31"/>
      <c r="MB115" s="31"/>
      <c r="MC115" s="31"/>
      <c r="MD115" s="31"/>
      <c r="ME115" s="31"/>
      <c r="MF115" s="31"/>
      <c r="MG115" s="31"/>
      <c r="MH115" s="31"/>
      <c r="MI115" s="31"/>
      <c r="MJ115" s="31"/>
      <c r="MK115" s="31"/>
      <c r="ML115" s="31"/>
      <c r="MM115" s="31"/>
      <c r="MN115" s="31"/>
      <c r="MO115" s="31"/>
      <c r="MP115" s="31"/>
      <c r="MQ115" s="31"/>
      <c r="MR115" s="31"/>
      <c r="MS115" s="31"/>
      <c r="MT115" s="31"/>
      <c r="MU115" s="31"/>
      <c r="MV115" s="31"/>
      <c r="MW115" s="31"/>
      <c r="MX115" s="31"/>
      <c r="MY115" s="31"/>
      <c r="MZ115" s="31"/>
      <c r="NA115" s="31"/>
      <c r="NB115" s="31"/>
      <c r="NC115" s="31"/>
      <c r="ND115" s="31"/>
      <c r="NE115" s="31"/>
      <c r="NF115" s="31"/>
      <c r="NG115" s="31"/>
      <c r="NH115" s="31"/>
      <c r="NI115" s="31"/>
      <c r="NJ115" s="31"/>
      <c r="NK115" s="31"/>
      <c r="NL115" s="31"/>
      <c r="NM115" s="31"/>
      <c r="NN115" s="31"/>
      <c r="NO115" s="31"/>
      <c r="NP115" s="31"/>
      <c r="NQ115" s="31"/>
      <c r="NR115" s="31"/>
      <c r="NS115" s="31"/>
      <c r="NT115" s="31"/>
      <c r="NU115" s="31"/>
      <c r="NV115" s="31"/>
      <c r="NW115" s="31"/>
      <c r="NX115" s="31"/>
      <c r="NY115" s="31"/>
      <c r="NZ115" s="31"/>
      <c r="OA115" s="31"/>
      <c r="OB115" s="31"/>
      <c r="OC115" s="31"/>
      <c r="OD115" s="31"/>
      <c r="OE115" s="31"/>
      <c r="OF115" s="31"/>
      <c r="OG115" s="31"/>
      <c r="OH115" s="31"/>
      <c r="OI115" s="31"/>
      <c r="OJ115" s="31"/>
      <c r="OK115" s="31"/>
      <c r="OL115" s="31"/>
      <c r="OM115" s="31"/>
      <c r="ON115" s="31"/>
      <c r="OO115" s="31"/>
      <c r="OP115" s="31"/>
      <c r="OQ115" s="31"/>
      <c r="OR115" s="31"/>
      <c r="OS115" s="31"/>
      <c r="OT115" s="31"/>
      <c r="OU115" s="31"/>
      <c r="OV115" s="31"/>
      <c r="OW115" s="31"/>
      <c r="OX115" s="31"/>
      <c r="OY115" s="31"/>
      <c r="OZ115" s="31"/>
      <c r="PA115" s="31"/>
      <c r="PB115" s="31"/>
      <c r="PC115" s="31"/>
      <c r="PD115" s="31"/>
      <c r="PE115" s="31"/>
      <c r="PF115" s="31"/>
      <c r="PG115" s="31"/>
      <c r="PH115" s="31"/>
      <c r="PI115" s="31"/>
      <c r="PJ115" s="31"/>
      <c r="PK115" s="31"/>
      <c r="PL115" s="31"/>
      <c r="PM115" s="31"/>
      <c r="PN115" s="31"/>
      <c r="PO115" s="31"/>
      <c r="PP115" s="31"/>
      <c r="PQ115" s="31"/>
      <c r="PR115" s="31"/>
      <c r="PS115" s="31"/>
      <c r="PT115" s="31"/>
      <c r="PU115" s="31"/>
      <c r="PV115" s="31"/>
      <c r="PW115" s="31"/>
      <c r="PX115" s="31"/>
      <c r="PY115" s="31"/>
      <c r="PZ115" s="31"/>
      <c r="QA115" s="31"/>
      <c r="QB115" s="31"/>
      <c r="QC115" s="31"/>
    </row>
    <row r="116" spans="1:445">
      <c r="A116" s="36" t="s">
        <v>195</v>
      </c>
      <c r="B116" s="33" t="s">
        <v>45</v>
      </c>
      <c r="C116" s="33">
        <v>116</v>
      </c>
      <c r="D116" s="33" t="s">
        <v>28</v>
      </c>
      <c r="E116" s="33"/>
      <c r="F116" s="33">
        <v>1185</v>
      </c>
      <c r="G116" s="33">
        <v>65</v>
      </c>
      <c r="H116" s="33">
        <v>124</v>
      </c>
      <c r="I116" s="33">
        <v>124</v>
      </c>
      <c r="J116" s="33">
        <v>124</v>
      </c>
      <c r="K116" s="33">
        <v>124</v>
      </c>
      <c r="L116" s="33">
        <v>124</v>
      </c>
      <c r="M116" s="33">
        <v>124</v>
      </c>
      <c r="N116" s="33">
        <v>124</v>
      </c>
      <c r="O116" s="33">
        <v>124</v>
      </c>
      <c r="P116" s="33">
        <v>128</v>
      </c>
      <c r="Q116" s="33"/>
      <c r="R116" s="33"/>
      <c r="S116" s="33"/>
      <c r="T116" s="20">
        <f t="shared" si="13"/>
        <v>1185</v>
      </c>
      <c r="U116" s="20">
        <f t="shared" si="14"/>
        <v>0</v>
      </c>
      <c r="V116" s="34">
        <f t="shared" si="15"/>
        <v>1</v>
      </c>
      <c r="W116" s="37"/>
      <c r="X116" s="35" t="str">
        <f t="shared" si="16"/>
        <v/>
      </c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  <c r="CJ116" s="31"/>
      <c r="CK116" s="31"/>
      <c r="CL116" s="31"/>
      <c r="CM116" s="31"/>
      <c r="CN116" s="31"/>
      <c r="CO116" s="31"/>
      <c r="CP116" s="31"/>
      <c r="CQ116" s="31"/>
      <c r="CR116" s="31"/>
      <c r="CS116" s="31"/>
      <c r="CT116" s="31"/>
      <c r="CU116" s="31"/>
      <c r="CV116" s="31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  <c r="DW116" s="31"/>
      <c r="DX116" s="31"/>
      <c r="DY116" s="31"/>
      <c r="DZ116" s="31"/>
      <c r="EA116" s="31"/>
      <c r="EB116" s="31"/>
      <c r="EC116" s="31"/>
      <c r="ED116" s="31"/>
      <c r="EE116" s="31"/>
      <c r="EF116" s="31"/>
      <c r="EG116" s="31"/>
      <c r="EH116" s="31"/>
      <c r="EI116" s="31"/>
      <c r="EJ116" s="31"/>
      <c r="EK116" s="31"/>
      <c r="EL116" s="31"/>
      <c r="EM116" s="31"/>
      <c r="EN116" s="31"/>
      <c r="EO116" s="31"/>
      <c r="EP116" s="31"/>
      <c r="EQ116" s="31"/>
      <c r="ER116" s="31"/>
      <c r="ES116" s="31"/>
      <c r="ET116" s="31"/>
      <c r="EU116" s="31"/>
      <c r="EV116" s="31"/>
      <c r="EW116" s="31"/>
      <c r="EX116" s="31"/>
      <c r="EY116" s="31"/>
      <c r="EZ116" s="31"/>
      <c r="FA116" s="31"/>
      <c r="FB116" s="31"/>
      <c r="FC116" s="31"/>
      <c r="FD116" s="31"/>
      <c r="FE116" s="31"/>
      <c r="FF116" s="31"/>
      <c r="FG116" s="31"/>
      <c r="FH116" s="31"/>
      <c r="FI116" s="31"/>
      <c r="FJ116" s="31"/>
      <c r="FK116" s="31"/>
      <c r="FL116" s="31"/>
      <c r="FM116" s="31"/>
      <c r="FN116" s="31"/>
      <c r="FO116" s="31"/>
      <c r="FP116" s="31"/>
      <c r="FQ116" s="31"/>
      <c r="FR116" s="31"/>
      <c r="FS116" s="31"/>
      <c r="FT116" s="31"/>
      <c r="FU116" s="31"/>
      <c r="FV116" s="31"/>
      <c r="FW116" s="31"/>
      <c r="FX116" s="31"/>
      <c r="FY116" s="31"/>
      <c r="FZ116" s="31"/>
      <c r="GA116" s="31"/>
      <c r="GB116" s="31"/>
      <c r="GC116" s="31"/>
      <c r="GD116" s="31"/>
      <c r="GE116" s="31"/>
      <c r="GF116" s="31"/>
      <c r="GG116" s="31"/>
      <c r="GH116" s="31"/>
      <c r="GI116" s="31"/>
      <c r="GJ116" s="31"/>
      <c r="GK116" s="31"/>
      <c r="GL116" s="31"/>
      <c r="GM116" s="31"/>
      <c r="GN116" s="31"/>
      <c r="GO116" s="31"/>
      <c r="GP116" s="31"/>
      <c r="GQ116" s="31"/>
      <c r="GR116" s="31"/>
      <c r="GS116" s="31"/>
      <c r="GT116" s="31"/>
      <c r="GU116" s="31"/>
      <c r="GV116" s="31"/>
      <c r="GW116" s="31"/>
      <c r="GX116" s="31"/>
      <c r="GY116" s="31"/>
      <c r="GZ116" s="31"/>
      <c r="HA116" s="31"/>
      <c r="HB116" s="31"/>
      <c r="HC116" s="31"/>
      <c r="HD116" s="31"/>
      <c r="HE116" s="31"/>
      <c r="HF116" s="31"/>
      <c r="HG116" s="31"/>
      <c r="HH116" s="31"/>
      <c r="HI116" s="31"/>
      <c r="HJ116" s="31"/>
      <c r="HK116" s="31"/>
      <c r="HL116" s="31"/>
      <c r="HM116" s="31"/>
      <c r="HN116" s="31"/>
      <c r="HO116" s="31"/>
      <c r="HP116" s="31"/>
      <c r="HQ116" s="31"/>
      <c r="HR116" s="31"/>
      <c r="HS116" s="31"/>
      <c r="HT116" s="31"/>
      <c r="HU116" s="31"/>
      <c r="HV116" s="31"/>
      <c r="HW116" s="31"/>
      <c r="HX116" s="31"/>
      <c r="HY116" s="31"/>
      <c r="HZ116" s="31"/>
      <c r="IA116" s="31"/>
      <c r="IB116" s="31"/>
      <c r="IC116" s="31"/>
      <c r="ID116" s="31"/>
      <c r="IE116" s="31"/>
      <c r="IF116" s="31"/>
      <c r="IG116" s="31"/>
      <c r="IH116" s="31"/>
      <c r="II116" s="31"/>
      <c r="IJ116" s="31"/>
      <c r="IK116" s="31"/>
      <c r="IL116" s="31"/>
      <c r="IM116" s="31"/>
      <c r="IN116" s="31"/>
      <c r="IO116" s="31"/>
      <c r="IP116" s="31"/>
      <c r="IQ116" s="31"/>
      <c r="IR116" s="31"/>
      <c r="IS116" s="31"/>
      <c r="IT116" s="31"/>
      <c r="IU116" s="31"/>
      <c r="IV116" s="31"/>
      <c r="IW116" s="31"/>
      <c r="IX116" s="31"/>
      <c r="IY116" s="31"/>
      <c r="IZ116" s="31"/>
      <c r="JA116" s="31"/>
      <c r="JB116" s="31"/>
      <c r="JC116" s="31"/>
      <c r="JD116" s="31"/>
      <c r="JE116" s="31"/>
      <c r="JF116" s="31"/>
      <c r="JG116" s="31"/>
      <c r="JH116" s="31"/>
      <c r="JI116" s="31"/>
      <c r="JJ116" s="31"/>
      <c r="JK116" s="31"/>
      <c r="JL116" s="31"/>
      <c r="JM116" s="31"/>
      <c r="JN116" s="31"/>
      <c r="JO116" s="31"/>
      <c r="JP116" s="31"/>
      <c r="JQ116" s="31"/>
      <c r="JR116" s="31"/>
      <c r="JS116" s="31"/>
      <c r="JT116" s="31"/>
      <c r="JU116" s="31"/>
      <c r="JV116" s="31"/>
      <c r="JW116" s="31"/>
      <c r="JX116" s="31"/>
      <c r="JY116" s="31"/>
      <c r="JZ116" s="31"/>
      <c r="KA116" s="31"/>
      <c r="KB116" s="31"/>
      <c r="KC116" s="31"/>
      <c r="KD116" s="31"/>
      <c r="KE116" s="31"/>
      <c r="KF116" s="31"/>
      <c r="KG116" s="31"/>
      <c r="KH116" s="31"/>
      <c r="KI116" s="31"/>
      <c r="KJ116" s="31"/>
      <c r="KK116" s="31"/>
      <c r="KL116" s="31"/>
      <c r="KM116" s="31"/>
      <c r="KN116" s="31"/>
      <c r="KO116" s="31"/>
      <c r="KP116" s="31"/>
      <c r="KQ116" s="31"/>
      <c r="KR116" s="31"/>
      <c r="KS116" s="31"/>
      <c r="KT116" s="31"/>
      <c r="KU116" s="31"/>
      <c r="KV116" s="31"/>
      <c r="KW116" s="31"/>
      <c r="KX116" s="31"/>
      <c r="KY116" s="31"/>
      <c r="KZ116" s="31"/>
      <c r="LA116" s="31"/>
      <c r="LB116" s="31"/>
      <c r="LC116" s="31"/>
      <c r="LD116" s="31"/>
      <c r="LE116" s="31"/>
      <c r="LF116" s="31"/>
      <c r="LG116" s="31"/>
      <c r="LH116" s="31"/>
      <c r="LI116" s="31"/>
      <c r="LJ116" s="31"/>
      <c r="LK116" s="31"/>
      <c r="LL116" s="31"/>
      <c r="LM116" s="31"/>
      <c r="LN116" s="31"/>
      <c r="LO116" s="31"/>
      <c r="LP116" s="31"/>
      <c r="LQ116" s="31"/>
      <c r="LR116" s="31"/>
      <c r="LS116" s="31"/>
      <c r="LT116" s="31"/>
      <c r="LU116" s="31"/>
      <c r="LV116" s="31"/>
      <c r="LW116" s="31"/>
      <c r="LX116" s="31"/>
      <c r="LY116" s="31"/>
      <c r="LZ116" s="31"/>
      <c r="MA116" s="31"/>
      <c r="MB116" s="31"/>
      <c r="MC116" s="31"/>
      <c r="MD116" s="31"/>
      <c r="ME116" s="31"/>
      <c r="MF116" s="31"/>
      <c r="MG116" s="31"/>
      <c r="MH116" s="31"/>
      <c r="MI116" s="31"/>
      <c r="MJ116" s="31"/>
      <c r="MK116" s="31"/>
      <c r="ML116" s="31"/>
      <c r="MM116" s="31"/>
      <c r="MN116" s="31"/>
      <c r="MO116" s="31"/>
      <c r="MP116" s="31"/>
      <c r="MQ116" s="31"/>
      <c r="MR116" s="31"/>
      <c r="MS116" s="31"/>
      <c r="MT116" s="31"/>
      <c r="MU116" s="31"/>
      <c r="MV116" s="31"/>
      <c r="MW116" s="31"/>
      <c r="MX116" s="31"/>
      <c r="MY116" s="31"/>
      <c r="MZ116" s="31"/>
      <c r="NA116" s="31"/>
      <c r="NB116" s="31"/>
      <c r="NC116" s="31"/>
      <c r="ND116" s="31"/>
      <c r="NE116" s="31"/>
      <c r="NF116" s="31"/>
      <c r="NG116" s="31"/>
      <c r="NH116" s="31"/>
      <c r="NI116" s="31"/>
      <c r="NJ116" s="31"/>
      <c r="NK116" s="31"/>
      <c r="NL116" s="31"/>
      <c r="NM116" s="31"/>
      <c r="NN116" s="31"/>
      <c r="NO116" s="31"/>
      <c r="NP116" s="31"/>
      <c r="NQ116" s="31"/>
      <c r="NR116" s="31"/>
      <c r="NS116" s="31"/>
      <c r="NT116" s="31"/>
      <c r="NU116" s="31"/>
      <c r="NV116" s="31"/>
      <c r="NW116" s="31"/>
      <c r="NX116" s="31"/>
      <c r="NY116" s="31"/>
      <c r="NZ116" s="31"/>
      <c r="OA116" s="31"/>
      <c r="OB116" s="31"/>
      <c r="OC116" s="31"/>
      <c r="OD116" s="31"/>
      <c r="OE116" s="31"/>
      <c r="OF116" s="31"/>
      <c r="OG116" s="31"/>
      <c r="OH116" s="31"/>
      <c r="OI116" s="31"/>
      <c r="OJ116" s="31"/>
      <c r="OK116" s="31"/>
      <c r="OL116" s="31"/>
      <c r="OM116" s="31"/>
      <c r="ON116" s="31"/>
      <c r="OO116" s="31"/>
      <c r="OP116" s="31"/>
      <c r="OQ116" s="31"/>
      <c r="OR116" s="31"/>
      <c r="OS116" s="31"/>
      <c r="OT116" s="31"/>
      <c r="OU116" s="31"/>
      <c r="OV116" s="31"/>
      <c r="OW116" s="31"/>
      <c r="OX116" s="31"/>
      <c r="OY116" s="31"/>
      <c r="OZ116" s="31"/>
      <c r="PA116" s="31"/>
      <c r="PB116" s="31"/>
      <c r="PC116" s="31"/>
      <c r="PD116" s="31"/>
      <c r="PE116" s="31"/>
      <c r="PF116" s="31"/>
      <c r="PG116" s="31"/>
      <c r="PH116" s="31"/>
      <c r="PI116" s="31"/>
      <c r="PJ116" s="31"/>
      <c r="PK116" s="31"/>
      <c r="PL116" s="31"/>
      <c r="PM116" s="31"/>
      <c r="PN116" s="31"/>
      <c r="PO116" s="31"/>
      <c r="PP116" s="31"/>
      <c r="PQ116" s="31"/>
      <c r="PR116" s="31"/>
      <c r="PS116" s="31"/>
      <c r="PT116" s="31"/>
      <c r="PU116" s="31"/>
      <c r="PV116" s="31"/>
      <c r="PW116" s="31"/>
      <c r="PX116" s="31"/>
      <c r="PY116" s="31"/>
      <c r="PZ116" s="31"/>
      <c r="QA116" s="31"/>
      <c r="QB116" s="31"/>
      <c r="QC116" s="31"/>
    </row>
    <row r="117" spans="1:445">
      <c r="A117" s="36" t="s">
        <v>198</v>
      </c>
      <c r="B117" s="33" t="s">
        <v>27</v>
      </c>
      <c r="C117" s="33">
        <v>116</v>
      </c>
      <c r="D117" s="33" t="s">
        <v>28</v>
      </c>
      <c r="E117" s="33"/>
      <c r="F117" s="33">
        <v>1185</v>
      </c>
      <c r="G117" s="33">
        <v>65</v>
      </c>
      <c r="H117" s="33"/>
      <c r="I117" s="33">
        <v>124</v>
      </c>
      <c r="J117" s="40">
        <v>124</v>
      </c>
      <c r="K117" s="33">
        <v>125</v>
      </c>
      <c r="L117" s="33">
        <v>125</v>
      </c>
      <c r="M117" s="33">
        <v>125</v>
      </c>
      <c r="N117" s="33">
        <v>125</v>
      </c>
      <c r="O117" s="33">
        <v>125</v>
      </c>
      <c r="P117" s="33">
        <v>125</v>
      </c>
      <c r="Q117" s="33">
        <v>122</v>
      </c>
      <c r="R117" s="33"/>
      <c r="S117" s="33"/>
      <c r="T117" s="20">
        <f t="shared" si="13"/>
        <v>1185</v>
      </c>
      <c r="U117" s="20">
        <f t="shared" si="14"/>
        <v>0</v>
      </c>
      <c r="V117" s="34">
        <f t="shared" si="15"/>
        <v>1</v>
      </c>
      <c r="W117" s="37"/>
      <c r="X117" s="35" t="str">
        <f t="shared" si="16"/>
        <v/>
      </c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  <c r="CN117" s="31"/>
      <c r="CO117" s="31"/>
      <c r="CP117" s="31"/>
      <c r="CQ117" s="31"/>
      <c r="CR117" s="31"/>
      <c r="CS117" s="31"/>
      <c r="CT117" s="31"/>
      <c r="CU117" s="31"/>
      <c r="CV117" s="31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  <c r="DW117" s="31"/>
      <c r="DX117" s="31"/>
      <c r="DY117" s="31"/>
      <c r="DZ117" s="31"/>
      <c r="EA117" s="31"/>
      <c r="EB117" s="31"/>
      <c r="EC117" s="31"/>
      <c r="ED117" s="31"/>
      <c r="EE117" s="31"/>
      <c r="EF117" s="31"/>
      <c r="EG117" s="31"/>
      <c r="EH117" s="31"/>
      <c r="EI117" s="31"/>
      <c r="EJ117" s="31"/>
      <c r="EK117" s="31"/>
      <c r="EL117" s="31"/>
      <c r="EM117" s="31"/>
      <c r="EN117" s="31"/>
      <c r="EO117" s="31"/>
      <c r="EP117" s="31"/>
      <c r="EQ117" s="31"/>
      <c r="ER117" s="31"/>
      <c r="ES117" s="31"/>
      <c r="ET117" s="31"/>
      <c r="EU117" s="31"/>
      <c r="EV117" s="31"/>
      <c r="EW117" s="31"/>
      <c r="EX117" s="31"/>
      <c r="EY117" s="31"/>
      <c r="EZ117" s="31"/>
      <c r="FA117" s="31"/>
      <c r="FB117" s="31"/>
      <c r="FC117" s="31"/>
      <c r="FD117" s="31"/>
      <c r="FE117" s="31"/>
      <c r="FF117" s="31"/>
      <c r="FG117" s="31"/>
      <c r="FH117" s="31"/>
      <c r="FI117" s="31"/>
      <c r="FJ117" s="31"/>
      <c r="FK117" s="31"/>
      <c r="FL117" s="31"/>
      <c r="FM117" s="31"/>
      <c r="FN117" s="31"/>
      <c r="FO117" s="31"/>
      <c r="FP117" s="31"/>
      <c r="FQ117" s="31"/>
      <c r="FR117" s="31"/>
      <c r="FS117" s="31"/>
      <c r="FT117" s="31"/>
      <c r="FU117" s="31"/>
      <c r="FV117" s="31"/>
      <c r="FW117" s="31"/>
      <c r="FX117" s="31"/>
      <c r="FY117" s="31"/>
      <c r="FZ117" s="31"/>
      <c r="GA117" s="31"/>
      <c r="GB117" s="31"/>
      <c r="GC117" s="31"/>
      <c r="GD117" s="31"/>
      <c r="GE117" s="31"/>
      <c r="GF117" s="31"/>
      <c r="GG117" s="31"/>
      <c r="GH117" s="31"/>
      <c r="GI117" s="31"/>
      <c r="GJ117" s="31"/>
      <c r="GK117" s="31"/>
      <c r="GL117" s="31"/>
      <c r="GM117" s="31"/>
      <c r="GN117" s="31"/>
      <c r="GO117" s="31"/>
      <c r="GP117" s="31"/>
      <c r="GQ117" s="31"/>
      <c r="GR117" s="31"/>
      <c r="GS117" s="31"/>
      <c r="GT117" s="31"/>
      <c r="GU117" s="31"/>
      <c r="GV117" s="31"/>
      <c r="GW117" s="31"/>
      <c r="GX117" s="31"/>
      <c r="GY117" s="31"/>
      <c r="GZ117" s="31"/>
      <c r="HA117" s="31"/>
      <c r="HB117" s="31"/>
      <c r="HC117" s="31"/>
      <c r="HD117" s="31"/>
      <c r="HE117" s="31"/>
      <c r="HF117" s="31"/>
      <c r="HG117" s="31"/>
      <c r="HH117" s="31"/>
      <c r="HI117" s="31"/>
      <c r="HJ117" s="31"/>
      <c r="HK117" s="31"/>
      <c r="HL117" s="31"/>
      <c r="HM117" s="31"/>
      <c r="HN117" s="31"/>
      <c r="HO117" s="31"/>
      <c r="HP117" s="31"/>
      <c r="HQ117" s="31"/>
      <c r="HR117" s="31"/>
      <c r="HS117" s="31"/>
      <c r="HT117" s="31"/>
      <c r="HU117" s="31"/>
      <c r="HV117" s="31"/>
      <c r="HW117" s="31"/>
      <c r="HX117" s="31"/>
      <c r="HY117" s="31"/>
      <c r="HZ117" s="31"/>
      <c r="IA117" s="31"/>
      <c r="IB117" s="31"/>
      <c r="IC117" s="31"/>
      <c r="ID117" s="31"/>
      <c r="IE117" s="31"/>
      <c r="IF117" s="31"/>
      <c r="IG117" s="31"/>
      <c r="IH117" s="31"/>
      <c r="II117" s="31"/>
      <c r="IJ117" s="31"/>
      <c r="IK117" s="31"/>
      <c r="IL117" s="31"/>
      <c r="IM117" s="31"/>
      <c r="IN117" s="31"/>
      <c r="IO117" s="31"/>
      <c r="IP117" s="31"/>
      <c r="IQ117" s="31"/>
      <c r="IR117" s="31"/>
      <c r="IS117" s="31"/>
      <c r="IT117" s="31"/>
      <c r="IU117" s="31"/>
      <c r="IV117" s="31"/>
      <c r="IW117" s="31"/>
      <c r="IX117" s="31"/>
      <c r="IY117" s="31"/>
      <c r="IZ117" s="31"/>
      <c r="JA117" s="31"/>
      <c r="JB117" s="31"/>
      <c r="JC117" s="31"/>
      <c r="JD117" s="31"/>
      <c r="JE117" s="31"/>
      <c r="JF117" s="31"/>
      <c r="JG117" s="31"/>
      <c r="JH117" s="31"/>
      <c r="JI117" s="31"/>
      <c r="JJ117" s="31"/>
      <c r="JK117" s="31"/>
      <c r="JL117" s="31"/>
      <c r="JM117" s="31"/>
      <c r="JN117" s="31"/>
      <c r="JO117" s="31"/>
      <c r="JP117" s="31"/>
      <c r="JQ117" s="31"/>
      <c r="JR117" s="31"/>
      <c r="JS117" s="31"/>
      <c r="JT117" s="31"/>
      <c r="JU117" s="31"/>
      <c r="JV117" s="31"/>
      <c r="JW117" s="31"/>
      <c r="JX117" s="31"/>
      <c r="JY117" s="31"/>
      <c r="JZ117" s="31"/>
      <c r="KA117" s="31"/>
      <c r="KB117" s="31"/>
      <c r="KC117" s="31"/>
      <c r="KD117" s="31"/>
      <c r="KE117" s="31"/>
      <c r="KF117" s="31"/>
      <c r="KG117" s="31"/>
      <c r="KH117" s="31"/>
      <c r="KI117" s="31"/>
      <c r="KJ117" s="31"/>
      <c r="KK117" s="31"/>
      <c r="KL117" s="31"/>
      <c r="KM117" s="31"/>
      <c r="KN117" s="31"/>
      <c r="KO117" s="31"/>
      <c r="KP117" s="31"/>
      <c r="KQ117" s="31"/>
      <c r="KR117" s="31"/>
      <c r="KS117" s="31"/>
      <c r="KT117" s="31"/>
      <c r="KU117" s="31"/>
      <c r="KV117" s="31"/>
      <c r="KW117" s="31"/>
      <c r="KX117" s="31"/>
      <c r="KY117" s="31"/>
      <c r="KZ117" s="31"/>
      <c r="LA117" s="31"/>
      <c r="LB117" s="31"/>
      <c r="LC117" s="31"/>
      <c r="LD117" s="31"/>
      <c r="LE117" s="31"/>
      <c r="LF117" s="31"/>
      <c r="LG117" s="31"/>
      <c r="LH117" s="31"/>
      <c r="LI117" s="31"/>
      <c r="LJ117" s="31"/>
      <c r="LK117" s="31"/>
      <c r="LL117" s="31"/>
      <c r="LM117" s="31"/>
      <c r="LN117" s="31"/>
      <c r="LO117" s="31"/>
      <c r="LP117" s="31"/>
      <c r="LQ117" s="31"/>
      <c r="LR117" s="31"/>
      <c r="LS117" s="31"/>
      <c r="LT117" s="31"/>
      <c r="LU117" s="31"/>
      <c r="LV117" s="31"/>
      <c r="LW117" s="31"/>
      <c r="LX117" s="31"/>
      <c r="LY117" s="31"/>
      <c r="LZ117" s="31"/>
      <c r="MA117" s="31"/>
      <c r="MB117" s="31"/>
      <c r="MC117" s="31"/>
      <c r="MD117" s="31"/>
      <c r="ME117" s="31"/>
      <c r="MF117" s="31"/>
      <c r="MG117" s="31"/>
      <c r="MH117" s="31"/>
      <c r="MI117" s="31"/>
      <c r="MJ117" s="31"/>
      <c r="MK117" s="31"/>
      <c r="ML117" s="31"/>
      <c r="MM117" s="31"/>
      <c r="MN117" s="31"/>
      <c r="MO117" s="31"/>
      <c r="MP117" s="31"/>
      <c r="MQ117" s="31"/>
      <c r="MR117" s="31"/>
      <c r="MS117" s="31"/>
      <c r="MT117" s="31"/>
      <c r="MU117" s="31"/>
      <c r="MV117" s="31"/>
      <c r="MW117" s="31"/>
      <c r="MX117" s="31"/>
      <c r="MY117" s="31"/>
      <c r="MZ117" s="31"/>
      <c r="NA117" s="31"/>
      <c r="NB117" s="31"/>
      <c r="NC117" s="31"/>
      <c r="ND117" s="31"/>
      <c r="NE117" s="31"/>
      <c r="NF117" s="31"/>
      <c r="NG117" s="31"/>
      <c r="NH117" s="31"/>
      <c r="NI117" s="31"/>
      <c r="NJ117" s="31"/>
      <c r="NK117" s="31"/>
      <c r="NL117" s="31"/>
      <c r="NM117" s="31"/>
      <c r="NN117" s="31"/>
      <c r="NO117" s="31"/>
      <c r="NP117" s="31"/>
      <c r="NQ117" s="31"/>
      <c r="NR117" s="31"/>
      <c r="NS117" s="31"/>
      <c r="NT117" s="31"/>
      <c r="NU117" s="31"/>
      <c r="NV117" s="31"/>
      <c r="NW117" s="31"/>
      <c r="NX117" s="31"/>
      <c r="NY117" s="31"/>
      <c r="NZ117" s="31"/>
      <c r="OA117" s="31"/>
      <c r="OB117" s="31"/>
      <c r="OC117" s="31"/>
      <c r="OD117" s="31"/>
      <c r="OE117" s="31"/>
      <c r="OF117" s="31"/>
      <c r="OG117" s="31"/>
      <c r="OH117" s="31"/>
      <c r="OI117" s="31"/>
      <c r="OJ117" s="31"/>
      <c r="OK117" s="31"/>
      <c r="OL117" s="31"/>
      <c r="OM117" s="31"/>
      <c r="ON117" s="31"/>
      <c r="OO117" s="31"/>
      <c r="OP117" s="31"/>
      <c r="OQ117" s="31"/>
      <c r="OR117" s="31"/>
      <c r="OS117" s="31"/>
      <c r="OT117" s="31"/>
      <c r="OU117" s="31"/>
      <c r="OV117" s="31"/>
      <c r="OW117" s="31"/>
      <c r="OX117" s="31"/>
      <c r="OY117" s="31"/>
      <c r="OZ117" s="31"/>
      <c r="PA117" s="31"/>
      <c r="PB117" s="31"/>
      <c r="PC117" s="31"/>
      <c r="PD117" s="31"/>
      <c r="PE117" s="31"/>
      <c r="PF117" s="31"/>
      <c r="PG117" s="31"/>
      <c r="PH117" s="31"/>
      <c r="PI117" s="31"/>
      <c r="PJ117" s="31"/>
      <c r="PK117" s="31"/>
      <c r="PL117" s="31"/>
      <c r="PM117" s="31"/>
      <c r="PN117" s="31"/>
      <c r="PO117" s="31"/>
      <c r="PP117" s="31"/>
      <c r="PQ117" s="31"/>
      <c r="PR117" s="31"/>
      <c r="PS117" s="31"/>
      <c r="PT117" s="31"/>
      <c r="PU117" s="31"/>
      <c r="PV117" s="31"/>
      <c r="PW117" s="31"/>
      <c r="PX117" s="31"/>
      <c r="PY117" s="31"/>
      <c r="PZ117" s="31"/>
      <c r="QA117" s="31"/>
      <c r="QB117" s="31"/>
      <c r="QC117" s="31"/>
    </row>
    <row r="118" spans="1:445">
      <c r="A118" s="36" t="s">
        <v>198</v>
      </c>
      <c r="B118" s="33"/>
      <c r="C118" s="33"/>
      <c r="D118" s="33" t="s">
        <v>154</v>
      </c>
      <c r="E118" s="33"/>
      <c r="F118" s="33">
        <v>630</v>
      </c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20">
        <f t="shared" si="13"/>
        <v>0</v>
      </c>
      <c r="U118" s="20">
        <f t="shared" si="14"/>
        <v>0</v>
      </c>
      <c r="V118" s="34">
        <f t="shared" si="15"/>
        <v>1</v>
      </c>
      <c r="W118" s="37" t="s">
        <v>27</v>
      </c>
      <c r="X118" s="35">
        <f t="shared" si="16"/>
        <v>630</v>
      </c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  <c r="DW118" s="31"/>
      <c r="DX118" s="31"/>
      <c r="DY118" s="31"/>
      <c r="DZ118" s="31"/>
      <c r="EA118" s="31"/>
      <c r="EB118" s="31"/>
      <c r="EC118" s="31"/>
      <c r="ED118" s="31"/>
      <c r="EE118" s="31"/>
      <c r="EF118" s="31"/>
      <c r="EG118" s="31"/>
      <c r="EH118" s="31"/>
      <c r="EI118" s="31"/>
      <c r="EJ118" s="31"/>
      <c r="EK118" s="31"/>
      <c r="EL118" s="31"/>
      <c r="EM118" s="31"/>
      <c r="EN118" s="31"/>
      <c r="EO118" s="31"/>
      <c r="EP118" s="31"/>
      <c r="EQ118" s="31"/>
      <c r="ER118" s="31"/>
      <c r="ES118" s="31"/>
      <c r="ET118" s="31"/>
      <c r="EU118" s="31"/>
      <c r="EV118" s="31"/>
      <c r="EW118" s="31"/>
      <c r="EX118" s="31"/>
      <c r="EY118" s="31"/>
      <c r="EZ118" s="31"/>
      <c r="FA118" s="31"/>
      <c r="FB118" s="31"/>
      <c r="FC118" s="31"/>
      <c r="FD118" s="31"/>
      <c r="FE118" s="31"/>
      <c r="FF118" s="31"/>
      <c r="FG118" s="31"/>
      <c r="FH118" s="31"/>
      <c r="FI118" s="31"/>
      <c r="FJ118" s="31"/>
      <c r="FK118" s="31"/>
      <c r="FL118" s="31"/>
      <c r="FM118" s="31"/>
      <c r="FN118" s="31"/>
      <c r="FO118" s="31"/>
      <c r="FP118" s="31"/>
      <c r="FQ118" s="31"/>
      <c r="FR118" s="31"/>
      <c r="FS118" s="31"/>
      <c r="FT118" s="31"/>
      <c r="FU118" s="31"/>
      <c r="FV118" s="31"/>
      <c r="FW118" s="31"/>
      <c r="FX118" s="31"/>
      <c r="FY118" s="31"/>
      <c r="FZ118" s="31"/>
      <c r="GA118" s="31"/>
      <c r="GB118" s="31"/>
      <c r="GC118" s="31"/>
      <c r="GD118" s="31"/>
      <c r="GE118" s="31"/>
      <c r="GF118" s="31"/>
      <c r="GG118" s="31"/>
      <c r="GH118" s="31"/>
      <c r="GI118" s="31"/>
      <c r="GJ118" s="31"/>
      <c r="GK118" s="31"/>
      <c r="GL118" s="31"/>
      <c r="GM118" s="31"/>
      <c r="GN118" s="31"/>
      <c r="GO118" s="31"/>
      <c r="GP118" s="31"/>
      <c r="GQ118" s="31"/>
      <c r="GR118" s="31"/>
      <c r="GS118" s="31"/>
      <c r="GT118" s="31"/>
      <c r="GU118" s="31"/>
      <c r="GV118" s="31"/>
      <c r="GW118" s="31"/>
      <c r="GX118" s="31"/>
      <c r="GY118" s="31"/>
      <c r="GZ118" s="31"/>
      <c r="HA118" s="31"/>
      <c r="HB118" s="31"/>
      <c r="HC118" s="31"/>
      <c r="HD118" s="31"/>
      <c r="HE118" s="31"/>
      <c r="HF118" s="31"/>
      <c r="HG118" s="31"/>
      <c r="HH118" s="31"/>
      <c r="HI118" s="31"/>
      <c r="HJ118" s="31"/>
      <c r="HK118" s="31"/>
      <c r="HL118" s="31"/>
      <c r="HM118" s="31"/>
      <c r="HN118" s="31"/>
      <c r="HO118" s="31"/>
      <c r="HP118" s="31"/>
      <c r="HQ118" s="31"/>
      <c r="HR118" s="31"/>
      <c r="HS118" s="31"/>
      <c r="HT118" s="31"/>
      <c r="HU118" s="31"/>
      <c r="HV118" s="31"/>
      <c r="HW118" s="31"/>
      <c r="HX118" s="31"/>
      <c r="HY118" s="31"/>
      <c r="HZ118" s="31"/>
      <c r="IA118" s="31"/>
      <c r="IB118" s="31"/>
      <c r="IC118" s="31"/>
      <c r="ID118" s="31"/>
      <c r="IE118" s="31"/>
      <c r="IF118" s="31"/>
      <c r="IG118" s="31"/>
      <c r="IH118" s="31"/>
      <c r="II118" s="31"/>
      <c r="IJ118" s="31"/>
      <c r="IK118" s="31"/>
      <c r="IL118" s="31"/>
      <c r="IM118" s="31"/>
      <c r="IN118" s="31"/>
      <c r="IO118" s="31"/>
      <c r="IP118" s="31"/>
      <c r="IQ118" s="31"/>
      <c r="IR118" s="31"/>
      <c r="IS118" s="31"/>
      <c r="IT118" s="31"/>
      <c r="IU118" s="31"/>
      <c r="IV118" s="31"/>
      <c r="IW118" s="31"/>
      <c r="IX118" s="31"/>
      <c r="IY118" s="31"/>
      <c r="IZ118" s="31"/>
      <c r="JA118" s="31"/>
      <c r="JB118" s="31"/>
      <c r="JC118" s="31"/>
      <c r="JD118" s="31"/>
      <c r="JE118" s="31"/>
      <c r="JF118" s="31"/>
      <c r="JG118" s="31"/>
      <c r="JH118" s="31"/>
      <c r="JI118" s="31"/>
      <c r="JJ118" s="31"/>
      <c r="JK118" s="31"/>
      <c r="JL118" s="31"/>
      <c r="JM118" s="31"/>
      <c r="JN118" s="31"/>
      <c r="JO118" s="31"/>
      <c r="JP118" s="31"/>
      <c r="JQ118" s="31"/>
      <c r="JR118" s="31"/>
      <c r="JS118" s="31"/>
      <c r="JT118" s="31"/>
      <c r="JU118" s="31"/>
      <c r="JV118" s="31"/>
      <c r="JW118" s="31"/>
      <c r="JX118" s="31"/>
      <c r="JY118" s="31"/>
      <c r="JZ118" s="31"/>
      <c r="KA118" s="31"/>
      <c r="KB118" s="31"/>
      <c r="KC118" s="31"/>
      <c r="KD118" s="31"/>
      <c r="KE118" s="31"/>
      <c r="KF118" s="31"/>
      <c r="KG118" s="31"/>
      <c r="KH118" s="31"/>
      <c r="KI118" s="31"/>
      <c r="KJ118" s="31"/>
      <c r="KK118" s="31"/>
      <c r="KL118" s="31"/>
      <c r="KM118" s="31"/>
      <c r="KN118" s="31"/>
      <c r="KO118" s="31"/>
      <c r="KP118" s="31"/>
      <c r="KQ118" s="31"/>
      <c r="KR118" s="31"/>
      <c r="KS118" s="31"/>
      <c r="KT118" s="31"/>
      <c r="KU118" s="31"/>
      <c r="KV118" s="31"/>
      <c r="KW118" s="31"/>
      <c r="KX118" s="31"/>
      <c r="KY118" s="31"/>
      <c r="KZ118" s="31"/>
      <c r="LA118" s="31"/>
      <c r="LB118" s="31"/>
      <c r="LC118" s="31"/>
      <c r="LD118" s="31"/>
      <c r="LE118" s="31"/>
      <c r="LF118" s="31"/>
      <c r="LG118" s="31"/>
      <c r="LH118" s="31"/>
      <c r="LI118" s="31"/>
      <c r="LJ118" s="31"/>
      <c r="LK118" s="31"/>
      <c r="LL118" s="31"/>
      <c r="LM118" s="31"/>
      <c r="LN118" s="31"/>
      <c r="LO118" s="31"/>
      <c r="LP118" s="31"/>
      <c r="LQ118" s="31"/>
      <c r="LR118" s="31"/>
      <c r="LS118" s="31"/>
      <c r="LT118" s="31"/>
      <c r="LU118" s="31"/>
      <c r="LV118" s="31"/>
      <c r="LW118" s="31"/>
      <c r="LX118" s="31"/>
      <c r="LY118" s="31"/>
      <c r="LZ118" s="31"/>
      <c r="MA118" s="31"/>
      <c r="MB118" s="31"/>
      <c r="MC118" s="31"/>
      <c r="MD118" s="31"/>
      <c r="ME118" s="31"/>
      <c r="MF118" s="31"/>
      <c r="MG118" s="31"/>
      <c r="MH118" s="31"/>
      <c r="MI118" s="31"/>
      <c r="MJ118" s="31"/>
      <c r="MK118" s="31"/>
      <c r="ML118" s="31"/>
      <c r="MM118" s="31"/>
      <c r="MN118" s="31"/>
      <c r="MO118" s="31"/>
      <c r="MP118" s="31"/>
      <c r="MQ118" s="31"/>
      <c r="MR118" s="31"/>
      <c r="MS118" s="31"/>
      <c r="MT118" s="31"/>
      <c r="MU118" s="31"/>
      <c r="MV118" s="31"/>
      <c r="MW118" s="31"/>
      <c r="MX118" s="31"/>
      <c r="MY118" s="31"/>
      <c r="MZ118" s="31"/>
      <c r="NA118" s="31"/>
      <c r="NB118" s="31"/>
      <c r="NC118" s="31"/>
      <c r="ND118" s="31"/>
      <c r="NE118" s="31"/>
      <c r="NF118" s="31"/>
      <c r="NG118" s="31"/>
      <c r="NH118" s="31"/>
      <c r="NI118" s="31"/>
      <c r="NJ118" s="31"/>
      <c r="NK118" s="31"/>
      <c r="NL118" s="31"/>
      <c r="NM118" s="31"/>
      <c r="NN118" s="31"/>
      <c r="NO118" s="31"/>
      <c r="NP118" s="31"/>
      <c r="NQ118" s="31"/>
      <c r="NR118" s="31"/>
      <c r="NS118" s="31"/>
      <c r="NT118" s="31"/>
      <c r="NU118" s="31"/>
      <c r="NV118" s="31"/>
      <c r="NW118" s="31"/>
      <c r="NX118" s="31"/>
      <c r="NY118" s="31"/>
      <c r="NZ118" s="31"/>
      <c r="OA118" s="31"/>
      <c r="OB118" s="31"/>
      <c r="OC118" s="31"/>
      <c r="OD118" s="31"/>
      <c r="OE118" s="31"/>
      <c r="OF118" s="31"/>
      <c r="OG118" s="31"/>
      <c r="OH118" s="31"/>
      <c r="OI118" s="31"/>
      <c r="OJ118" s="31"/>
      <c r="OK118" s="31"/>
      <c r="OL118" s="31"/>
      <c r="OM118" s="31"/>
      <c r="ON118" s="31"/>
      <c r="OO118" s="31"/>
      <c r="OP118" s="31"/>
      <c r="OQ118" s="31"/>
      <c r="OR118" s="31"/>
      <c r="OS118" s="31"/>
      <c r="OT118" s="31"/>
      <c r="OU118" s="31"/>
      <c r="OV118" s="31"/>
      <c r="OW118" s="31"/>
      <c r="OX118" s="31"/>
      <c r="OY118" s="31"/>
      <c r="OZ118" s="31"/>
      <c r="PA118" s="31"/>
      <c r="PB118" s="31"/>
      <c r="PC118" s="31"/>
      <c r="PD118" s="31"/>
      <c r="PE118" s="31"/>
      <c r="PF118" s="31"/>
      <c r="PG118" s="31"/>
      <c r="PH118" s="31"/>
      <c r="PI118" s="31"/>
      <c r="PJ118" s="31"/>
      <c r="PK118" s="31"/>
      <c r="PL118" s="31"/>
      <c r="PM118" s="31"/>
      <c r="PN118" s="31"/>
      <c r="PO118" s="31"/>
      <c r="PP118" s="31"/>
      <c r="PQ118" s="31"/>
      <c r="PR118" s="31"/>
      <c r="PS118" s="31"/>
      <c r="PT118" s="31"/>
      <c r="PU118" s="31"/>
      <c r="PV118" s="31"/>
      <c r="PW118" s="31"/>
      <c r="PX118" s="31"/>
      <c r="PY118" s="31"/>
      <c r="PZ118" s="31"/>
      <c r="QA118" s="31"/>
      <c r="QB118" s="31"/>
      <c r="QC118" s="31"/>
    </row>
    <row r="119" spans="1:445" s="42" customFormat="1">
      <c r="A119" s="36" t="s">
        <v>819</v>
      </c>
      <c r="B119" s="33" t="s">
        <v>45</v>
      </c>
      <c r="C119" s="33">
        <v>85</v>
      </c>
      <c r="D119" s="33" t="s">
        <v>141</v>
      </c>
      <c r="E119" s="33">
        <v>120</v>
      </c>
      <c r="F119" s="33">
        <v>665</v>
      </c>
      <c r="G119" s="33">
        <v>65</v>
      </c>
      <c r="H119" s="33"/>
      <c r="I119" s="33">
        <v>90</v>
      </c>
      <c r="J119" s="33">
        <v>90</v>
      </c>
      <c r="K119" s="33">
        <v>90</v>
      </c>
      <c r="L119" s="33">
        <v>90</v>
      </c>
      <c r="M119" s="33">
        <v>90</v>
      </c>
      <c r="N119" s="33">
        <v>90</v>
      </c>
      <c r="O119" s="33">
        <v>90</v>
      </c>
      <c r="P119" s="33">
        <v>90</v>
      </c>
      <c r="Q119" s="33"/>
      <c r="R119" s="33"/>
      <c r="S119" s="33"/>
      <c r="T119" s="20">
        <f t="shared" si="13"/>
        <v>785</v>
      </c>
      <c r="U119" s="20">
        <f t="shared" si="14"/>
        <v>0</v>
      </c>
      <c r="V119" s="34">
        <f t="shared" si="15"/>
        <v>1</v>
      </c>
      <c r="W119" s="37"/>
      <c r="X119" s="35" t="str">
        <f t="shared" si="16"/>
        <v/>
      </c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/>
      <c r="BR119" s="49"/>
      <c r="BS119" s="49"/>
      <c r="BT119" s="49"/>
      <c r="BU119" s="49"/>
      <c r="BV119" s="49"/>
      <c r="BW119" s="49"/>
      <c r="BX119" s="49"/>
      <c r="BY119" s="49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49"/>
      <c r="CV119" s="49"/>
      <c r="CW119" s="49"/>
      <c r="CX119" s="49"/>
      <c r="CY119" s="49"/>
      <c r="CZ119" s="49"/>
      <c r="DA119" s="49"/>
      <c r="DB119" s="49"/>
      <c r="DC119" s="49"/>
      <c r="DD119" s="49"/>
      <c r="DE119" s="49"/>
      <c r="DF119" s="49"/>
      <c r="DG119" s="49"/>
      <c r="DH119" s="49"/>
      <c r="DI119" s="49"/>
      <c r="DJ119" s="49"/>
      <c r="DK119" s="49"/>
      <c r="DL119" s="49"/>
      <c r="DM119" s="49"/>
      <c r="DN119" s="49"/>
      <c r="DO119" s="49"/>
      <c r="DP119" s="49"/>
      <c r="DQ119" s="49"/>
      <c r="DR119" s="49"/>
      <c r="DS119" s="49"/>
      <c r="DT119" s="49"/>
      <c r="DU119" s="49"/>
      <c r="DV119" s="49"/>
      <c r="DW119" s="49"/>
      <c r="DX119" s="49"/>
      <c r="DY119" s="49"/>
      <c r="DZ119" s="49"/>
      <c r="EA119" s="49"/>
      <c r="EB119" s="49"/>
      <c r="EC119" s="49"/>
      <c r="ED119" s="49"/>
      <c r="EE119" s="49"/>
      <c r="EF119" s="49"/>
      <c r="EG119" s="49"/>
      <c r="EH119" s="49"/>
      <c r="EI119" s="49"/>
      <c r="EJ119" s="49"/>
      <c r="EK119" s="49"/>
      <c r="EL119" s="49"/>
      <c r="EM119" s="49"/>
      <c r="EN119" s="49"/>
      <c r="EO119" s="49"/>
      <c r="EP119" s="49"/>
      <c r="EQ119" s="49"/>
      <c r="ER119" s="49"/>
      <c r="ES119" s="49"/>
      <c r="ET119" s="49"/>
      <c r="EU119" s="49"/>
      <c r="EV119" s="49"/>
      <c r="EW119" s="49"/>
      <c r="EX119" s="49"/>
      <c r="EY119" s="49"/>
      <c r="EZ119" s="49"/>
      <c r="FA119" s="49"/>
      <c r="FB119" s="49"/>
      <c r="FC119" s="49"/>
      <c r="FD119" s="49"/>
      <c r="FE119" s="49"/>
      <c r="FF119" s="49"/>
      <c r="FG119" s="49"/>
      <c r="FH119" s="49"/>
      <c r="FI119" s="49"/>
      <c r="FJ119" s="49"/>
      <c r="FK119" s="49"/>
      <c r="FL119" s="49"/>
      <c r="FM119" s="49"/>
      <c r="FN119" s="49"/>
      <c r="FO119" s="49"/>
      <c r="FP119" s="49"/>
      <c r="FQ119" s="49"/>
      <c r="FR119" s="49"/>
      <c r="FS119" s="49"/>
      <c r="FT119" s="49"/>
      <c r="FU119" s="49"/>
      <c r="FV119" s="49"/>
      <c r="FW119" s="49"/>
      <c r="FX119" s="49"/>
      <c r="FY119" s="49"/>
      <c r="FZ119" s="49"/>
      <c r="GA119" s="49"/>
      <c r="GB119" s="49"/>
      <c r="GC119" s="49"/>
      <c r="GD119" s="49"/>
      <c r="GE119" s="49"/>
      <c r="GF119" s="49"/>
      <c r="GG119" s="49"/>
      <c r="GH119" s="49"/>
      <c r="GI119" s="49"/>
      <c r="GJ119" s="49"/>
      <c r="GK119" s="49"/>
      <c r="GL119" s="49"/>
      <c r="GM119" s="49"/>
      <c r="GN119" s="49"/>
      <c r="GO119" s="49"/>
      <c r="GP119" s="49"/>
      <c r="GQ119" s="49"/>
      <c r="GR119" s="49"/>
      <c r="GS119" s="49"/>
      <c r="GT119" s="49"/>
      <c r="GU119" s="49"/>
      <c r="GV119" s="49"/>
      <c r="GW119" s="49"/>
      <c r="GX119" s="49"/>
      <c r="GY119" s="49"/>
      <c r="GZ119" s="49"/>
      <c r="HA119" s="49"/>
      <c r="HB119" s="49"/>
      <c r="HC119" s="49"/>
      <c r="HD119" s="49"/>
      <c r="HE119" s="49"/>
      <c r="HF119" s="49"/>
      <c r="HG119" s="49"/>
      <c r="HH119" s="49"/>
      <c r="HI119" s="49"/>
      <c r="HJ119" s="49"/>
      <c r="HK119" s="49"/>
      <c r="HL119" s="49"/>
      <c r="HM119" s="49"/>
      <c r="HN119" s="49"/>
      <c r="HO119" s="49"/>
      <c r="HP119" s="49"/>
      <c r="HQ119" s="49"/>
      <c r="HR119" s="49"/>
      <c r="HS119" s="49"/>
      <c r="HT119" s="49"/>
      <c r="HU119" s="49"/>
      <c r="HV119" s="49"/>
      <c r="HW119" s="49"/>
      <c r="HX119" s="49"/>
      <c r="HY119" s="49"/>
      <c r="HZ119" s="49"/>
      <c r="IA119" s="49"/>
      <c r="IB119" s="49"/>
      <c r="IC119" s="49"/>
      <c r="ID119" s="49"/>
      <c r="IE119" s="49"/>
      <c r="IF119" s="49"/>
      <c r="IG119" s="49"/>
      <c r="IH119" s="49"/>
      <c r="II119" s="49"/>
      <c r="IJ119" s="49"/>
      <c r="IK119" s="49"/>
      <c r="IL119" s="49"/>
      <c r="IM119" s="49"/>
      <c r="IN119" s="49"/>
      <c r="IO119" s="49"/>
      <c r="IP119" s="49"/>
      <c r="IQ119" s="49"/>
      <c r="IR119" s="49"/>
      <c r="IS119" s="49"/>
      <c r="IT119" s="49"/>
      <c r="IU119" s="49"/>
      <c r="IV119" s="49"/>
      <c r="IW119" s="49"/>
      <c r="IX119" s="49"/>
      <c r="IY119" s="49"/>
      <c r="IZ119" s="49"/>
      <c r="JA119" s="49"/>
      <c r="JB119" s="49"/>
      <c r="JC119" s="49"/>
      <c r="JD119" s="49"/>
      <c r="JE119" s="49"/>
      <c r="JF119" s="49"/>
      <c r="JG119" s="49"/>
      <c r="JH119" s="49"/>
      <c r="JI119" s="49"/>
      <c r="JJ119" s="49"/>
      <c r="JK119" s="49"/>
      <c r="JL119" s="49"/>
      <c r="JM119" s="49"/>
      <c r="JN119" s="49"/>
      <c r="JO119" s="49"/>
      <c r="JP119" s="49"/>
      <c r="JQ119" s="49"/>
      <c r="JR119" s="49"/>
      <c r="JS119" s="49"/>
      <c r="JT119" s="49"/>
      <c r="JU119" s="49"/>
      <c r="JV119" s="49"/>
      <c r="JW119" s="49"/>
      <c r="JX119" s="49"/>
      <c r="JY119" s="49"/>
      <c r="JZ119" s="49"/>
      <c r="KA119" s="49"/>
      <c r="KB119" s="49"/>
      <c r="KC119" s="49"/>
      <c r="KD119" s="49"/>
      <c r="KE119" s="49"/>
      <c r="KF119" s="49"/>
      <c r="KG119" s="49"/>
      <c r="KH119" s="49"/>
      <c r="KI119" s="49"/>
      <c r="KJ119" s="49"/>
      <c r="KK119" s="49"/>
      <c r="KL119" s="49"/>
      <c r="KM119" s="49"/>
      <c r="KN119" s="49"/>
      <c r="KO119" s="49"/>
      <c r="KP119" s="49"/>
      <c r="KQ119" s="49"/>
      <c r="KR119" s="49"/>
      <c r="KS119" s="49"/>
      <c r="KT119" s="49"/>
      <c r="KU119" s="49"/>
      <c r="KV119" s="49"/>
      <c r="KW119" s="49"/>
      <c r="KX119" s="49"/>
      <c r="KY119" s="49"/>
      <c r="KZ119" s="49"/>
      <c r="LA119" s="49"/>
      <c r="LB119" s="49"/>
      <c r="LC119" s="49"/>
      <c r="LD119" s="49"/>
      <c r="LE119" s="49"/>
      <c r="LF119" s="49"/>
      <c r="LG119" s="49"/>
      <c r="LH119" s="49"/>
      <c r="LI119" s="49"/>
      <c r="LJ119" s="49"/>
      <c r="LK119" s="49"/>
      <c r="LL119" s="49"/>
      <c r="LM119" s="49"/>
      <c r="LN119" s="49"/>
      <c r="LO119" s="49"/>
      <c r="LP119" s="49"/>
      <c r="LQ119" s="49"/>
      <c r="LR119" s="49"/>
      <c r="LS119" s="49"/>
      <c r="LT119" s="49"/>
      <c r="LU119" s="49"/>
      <c r="LV119" s="49"/>
      <c r="LW119" s="49"/>
      <c r="LX119" s="49"/>
      <c r="LY119" s="49"/>
      <c r="LZ119" s="49"/>
      <c r="MA119" s="49"/>
      <c r="MB119" s="49"/>
      <c r="MC119" s="49"/>
      <c r="MD119" s="49"/>
      <c r="ME119" s="49"/>
      <c r="MF119" s="49"/>
      <c r="MG119" s="49"/>
      <c r="MH119" s="49"/>
      <c r="MI119" s="49"/>
      <c r="MJ119" s="49"/>
      <c r="MK119" s="49"/>
      <c r="ML119" s="49"/>
      <c r="MM119" s="49"/>
      <c r="MN119" s="49"/>
      <c r="MO119" s="49"/>
      <c r="MP119" s="49"/>
      <c r="MQ119" s="49"/>
      <c r="MR119" s="49"/>
      <c r="MS119" s="49"/>
      <c r="MT119" s="49"/>
      <c r="MU119" s="49"/>
      <c r="MV119" s="49"/>
      <c r="MW119" s="49"/>
      <c r="MX119" s="49"/>
      <c r="MY119" s="49"/>
      <c r="MZ119" s="49"/>
      <c r="NA119" s="49"/>
      <c r="NB119" s="49"/>
      <c r="NC119" s="49"/>
      <c r="ND119" s="49"/>
      <c r="NE119" s="49"/>
      <c r="NF119" s="49"/>
      <c r="NG119" s="49"/>
      <c r="NH119" s="49"/>
      <c r="NI119" s="49"/>
      <c r="NJ119" s="49"/>
      <c r="NK119" s="49"/>
      <c r="NL119" s="49"/>
      <c r="NM119" s="49"/>
      <c r="NN119" s="49"/>
      <c r="NO119" s="49"/>
      <c r="NP119" s="49"/>
      <c r="NQ119" s="49"/>
      <c r="NR119" s="49"/>
      <c r="NS119" s="49"/>
      <c r="NT119" s="49"/>
      <c r="NU119" s="49"/>
      <c r="NV119" s="49"/>
      <c r="NW119" s="49"/>
      <c r="NX119" s="49"/>
      <c r="NY119" s="49"/>
      <c r="NZ119" s="49"/>
      <c r="OA119" s="49"/>
      <c r="OB119" s="49"/>
      <c r="OC119" s="49"/>
      <c r="OD119" s="49"/>
      <c r="OE119" s="49"/>
      <c r="OF119" s="49"/>
      <c r="OG119" s="49"/>
      <c r="OH119" s="49"/>
      <c r="OI119" s="49"/>
      <c r="OJ119" s="49"/>
      <c r="OK119" s="49"/>
      <c r="OL119" s="49"/>
      <c r="OM119" s="49"/>
      <c r="ON119" s="49"/>
      <c r="OO119" s="49"/>
      <c r="OP119" s="49"/>
      <c r="OQ119" s="49"/>
      <c r="OR119" s="49"/>
      <c r="OS119" s="49"/>
      <c r="OT119" s="49"/>
      <c r="OU119" s="49"/>
      <c r="OV119" s="49"/>
      <c r="OW119" s="49"/>
      <c r="OX119" s="49"/>
      <c r="OY119" s="49"/>
      <c r="OZ119" s="49"/>
      <c r="PA119" s="49"/>
      <c r="PB119" s="49"/>
      <c r="PC119" s="49"/>
      <c r="PD119" s="49"/>
      <c r="PE119" s="49"/>
      <c r="PF119" s="49"/>
      <c r="PG119" s="49"/>
      <c r="PH119" s="49"/>
      <c r="PI119" s="49"/>
      <c r="PJ119" s="49"/>
      <c r="PK119" s="49"/>
      <c r="PL119" s="49"/>
      <c r="PM119" s="49"/>
      <c r="PN119" s="49"/>
      <c r="PO119" s="49"/>
      <c r="PP119" s="49"/>
      <c r="PQ119" s="49"/>
      <c r="PR119" s="49"/>
      <c r="PS119" s="49"/>
      <c r="PT119" s="49"/>
      <c r="PU119" s="49"/>
      <c r="PV119" s="49"/>
      <c r="PW119" s="49"/>
      <c r="PX119" s="49"/>
      <c r="PY119" s="49"/>
      <c r="PZ119" s="49"/>
      <c r="QA119" s="49"/>
      <c r="QB119" s="49"/>
      <c r="QC119" s="49"/>
    </row>
    <row r="120" spans="1:445">
      <c r="A120" s="36" t="s">
        <v>1801</v>
      </c>
      <c r="B120" s="33" t="s">
        <v>27</v>
      </c>
      <c r="C120" s="33">
        <v>90</v>
      </c>
      <c r="D120" s="33" t="s">
        <v>1802</v>
      </c>
      <c r="E120" s="33"/>
      <c r="F120" s="33">
        <v>400</v>
      </c>
      <c r="G120" s="33">
        <v>65</v>
      </c>
      <c r="H120" s="33"/>
      <c r="I120" s="33">
        <v>42</v>
      </c>
      <c r="J120" s="33">
        <v>42</v>
      </c>
      <c r="K120" s="33">
        <v>42</v>
      </c>
      <c r="L120" s="33">
        <v>42</v>
      </c>
      <c r="M120" s="33">
        <v>42</v>
      </c>
      <c r="N120" s="33">
        <v>42</v>
      </c>
      <c r="O120" s="33">
        <v>42</v>
      </c>
      <c r="P120" s="33">
        <v>41</v>
      </c>
      <c r="Q120" s="33"/>
      <c r="R120" s="33"/>
      <c r="S120" s="33"/>
      <c r="T120" s="20">
        <f t="shared" si="13"/>
        <v>400</v>
      </c>
      <c r="U120" s="20">
        <f t="shared" si="14"/>
        <v>0</v>
      </c>
      <c r="V120" s="34">
        <f t="shared" si="15"/>
        <v>1</v>
      </c>
      <c r="W120" s="37"/>
      <c r="X120" s="35" t="str">
        <f t="shared" si="16"/>
        <v/>
      </c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  <c r="CJ120" s="31"/>
      <c r="CK120" s="31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V120" s="31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  <c r="DW120" s="31"/>
      <c r="DX120" s="31"/>
      <c r="DY120" s="31"/>
      <c r="DZ120" s="31"/>
      <c r="EA120" s="31"/>
      <c r="EB120" s="31"/>
      <c r="EC120" s="31"/>
      <c r="ED120" s="31"/>
      <c r="EE120" s="31"/>
      <c r="EF120" s="31"/>
      <c r="EG120" s="31"/>
      <c r="EH120" s="31"/>
      <c r="EI120" s="31"/>
      <c r="EJ120" s="31"/>
      <c r="EK120" s="31"/>
      <c r="EL120" s="31"/>
      <c r="EM120" s="31"/>
      <c r="EN120" s="31"/>
      <c r="EO120" s="31"/>
      <c r="EP120" s="31"/>
      <c r="EQ120" s="31"/>
      <c r="ER120" s="31"/>
      <c r="ES120" s="31"/>
      <c r="ET120" s="31"/>
      <c r="EU120" s="31"/>
      <c r="EV120" s="31"/>
      <c r="EW120" s="31"/>
      <c r="EX120" s="31"/>
      <c r="EY120" s="31"/>
      <c r="EZ120" s="31"/>
      <c r="FA120" s="31"/>
      <c r="FB120" s="31"/>
      <c r="FC120" s="31"/>
      <c r="FD120" s="31"/>
      <c r="FE120" s="31"/>
      <c r="FF120" s="31"/>
      <c r="FG120" s="31"/>
      <c r="FH120" s="31"/>
      <c r="FI120" s="31"/>
      <c r="FJ120" s="31"/>
      <c r="FK120" s="31"/>
      <c r="FL120" s="31"/>
      <c r="FM120" s="31"/>
      <c r="FN120" s="31"/>
      <c r="FO120" s="31"/>
      <c r="FP120" s="31"/>
      <c r="FQ120" s="31"/>
      <c r="FR120" s="31"/>
      <c r="FS120" s="31"/>
      <c r="FT120" s="31"/>
      <c r="FU120" s="31"/>
      <c r="FV120" s="31"/>
      <c r="FW120" s="31"/>
      <c r="FX120" s="31"/>
      <c r="FY120" s="31"/>
      <c r="FZ120" s="31"/>
      <c r="GA120" s="31"/>
      <c r="GB120" s="31"/>
      <c r="GC120" s="31"/>
      <c r="GD120" s="31"/>
      <c r="GE120" s="31"/>
      <c r="GF120" s="31"/>
      <c r="GG120" s="31"/>
      <c r="GH120" s="31"/>
      <c r="GI120" s="31"/>
      <c r="GJ120" s="31"/>
      <c r="GK120" s="31"/>
      <c r="GL120" s="31"/>
      <c r="GM120" s="31"/>
      <c r="GN120" s="31"/>
      <c r="GO120" s="31"/>
      <c r="GP120" s="31"/>
      <c r="GQ120" s="31"/>
      <c r="GR120" s="31"/>
      <c r="GS120" s="31"/>
      <c r="GT120" s="31"/>
      <c r="GU120" s="31"/>
      <c r="GV120" s="31"/>
      <c r="GW120" s="31"/>
      <c r="GX120" s="31"/>
      <c r="GY120" s="31"/>
      <c r="GZ120" s="31"/>
      <c r="HA120" s="31"/>
      <c r="HB120" s="31"/>
      <c r="HC120" s="31"/>
      <c r="HD120" s="31"/>
      <c r="HE120" s="31"/>
      <c r="HF120" s="31"/>
      <c r="HG120" s="31"/>
      <c r="HH120" s="31"/>
      <c r="HI120" s="31"/>
      <c r="HJ120" s="31"/>
      <c r="HK120" s="31"/>
      <c r="HL120" s="31"/>
      <c r="HM120" s="31"/>
      <c r="HN120" s="31"/>
      <c r="HO120" s="31"/>
      <c r="HP120" s="31"/>
      <c r="HQ120" s="31"/>
      <c r="HR120" s="31"/>
      <c r="HS120" s="31"/>
      <c r="HT120" s="31"/>
      <c r="HU120" s="31"/>
      <c r="HV120" s="31"/>
      <c r="HW120" s="31"/>
      <c r="HX120" s="31"/>
      <c r="HY120" s="31"/>
      <c r="HZ120" s="31"/>
      <c r="IA120" s="31"/>
      <c r="IB120" s="31"/>
      <c r="IC120" s="31"/>
      <c r="ID120" s="31"/>
      <c r="IE120" s="31"/>
      <c r="IF120" s="31"/>
      <c r="IG120" s="31"/>
      <c r="IH120" s="31"/>
      <c r="II120" s="31"/>
      <c r="IJ120" s="31"/>
      <c r="IK120" s="31"/>
      <c r="IL120" s="31"/>
      <c r="IM120" s="31"/>
      <c r="IN120" s="31"/>
      <c r="IO120" s="31"/>
      <c r="IP120" s="31"/>
      <c r="IQ120" s="31"/>
      <c r="IR120" s="31"/>
      <c r="IS120" s="31"/>
      <c r="IT120" s="31"/>
      <c r="IU120" s="31"/>
      <c r="IV120" s="31"/>
      <c r="IW120" s="31"/>
      <c r="IX120" s="31"/>
      <c r="IY120" s="31"/>
      <c r="IZ120" s="31"/>
      <c r="JA120" s="31"/>
      <c r="JB120" s="31"/>
      <c r="JC120" s="31"/>
      <c r="JD120" s="31"/>
      <c r="JE120" s="31"/>
      <c r="JF120" s="31"/>
      <c r="JG120" s="31"/>
      <c r="JH120" s="31"/>
      <c r="JI120" s="31"/>
      <c r="JJ120" s="31"/>
      <c r="JK120" s="31"/>
      <c r="JL120" s="31"/>
      <c r="JM120" s="31"/>
      <c r="JN120" s="31"/>
      <c r="JO120" s="31"/>
      <c r="JP120" s="31"/>
      <c r="JQ120" s="31"/>
      <c r="JR120" s="31"/>
      <c r="JS120" s="31"/>
      <c r="JT120" s="31"/>
      <c r="JU120" s="31"/>
      <c r="JV120" s="31"/>
      <c r="JW120" s="31"/>
      <c r="JX120" s="31"/>
      <c r="JY120" s="31"/>
      <c r="JZ120" s="31"/>
      <c r="KA120" s="31"/>
      <c r="KB120" s="31"/>
      <c r="KC120" s="31"/>
      <c r="KD120" s="31"/>
      <c r="KE120" s="31"/>
      <c r="KF120" s="31"/>
      <c r="KG120" s="31"/>
      <c r="KH120" s="31"/>
      <c r="KI120" s="31"/>
      <c r="KJ120" s="31"/>
      <c r="KK120" s="31"/>
      <c r="KL120" s="31"/>
      <c r="KM120" s="31"/>
      <c r="KN120" s="31"/>
      <c r="KO120" s="31"/>
      <c r="KP120" s="31"/>
      <c r="KQ120" s="31"/>
      <c r="KR120" s="31"/>
      <c r="KS120" s="31"/>
      <c r="KT120" s="31"/>
      <c r="KU120" s="31"/>
      <c r="KV120" s="31"/>
      <c r="KW120" s="31"/>
      <c r="KX120" s="31"/>
      <c r="KY120" s="31"/>
      <c r="KZ120" s="31"/>
      <c r="LA120" s="31"/>
      <c r="LB120" s="31"/>
      <c r="LC120" s="31"/>
      <c r="LD120" s="31"/>
      <c r="LE120" s="31"/>
      <c r="LF120" s="31"/>
      <c r="LG120" s="31"/>
      <c r="LH120" s="31"/>
      <c r="LI120" s="31"/>
      <c r="LJ120" s="31"/>
      <c r="LK120" s="31"/>
      <c r="LL120" s="31"/>
      <c r="LM120" s="31"/>
      <c r="LN120" s="31"/>
      <c r="LO120" s="31"/>
      <c r="LP120" s="31"/>
      <c r="LQ120" s="31"/>
      <c r="LR120" s="31"/>
      <c r="LS120" s="31"/>
      <c r="LT120" s="31"/>
      <c r="LU120" s="31"/>
      <c r="LV120" s="31"/>
      <c r="LW120" s="31"/>
      <c r="LX120" s="31"/>
      <c r="LY120" s="31"/>
      <c r="LZ120" s="31"/>
      <c r="MA120" s="31"/>
      <c r="MB120" s="31"/>
      <c r="MC120" s="31"/>
      <c r="MD120" s="31"/>
      <c r="ME120" s="31"/>
      <c r="MF120" s="31"/>
      <c r="MG120" s="31"/>
      <c r="MH120" s="31"/>
      <c r="MI120" s="31"/>
      <c r="MJ120" s="31"/>
      <c r="MK120" s="31"/>
      <c r="ML120" s="31"/>
      <c r="MM120" s="31"/>
      <c r="MN120" s="31"/>
      <c r="MO120" s="31"/>
      <c r="MP120" s="31"/>
      <c r="MQ120" s="31"/>
      <c r="MR120" s="31"/>
      <c r="MS120" s="31"/>
      <c r="MT120" s="31"/>
      <c r="MU120" s="31"/>
      <c r="MV120" s="31"/>
      <c r="MW120" s="31"/>
      <c r="MX120" s="31"/>
      <c r="MY120" s="31"/>
      <c r="MZ120" s="31"/>
      <c r="NA120" s="31"/>
      <c r="NB120" s="31"/>
      <c r="NC120" s="31"/>
      <c r="ND120" s="31"/>
      <c r="NE120" s="31"/>
      <c r="NF120" s="31"/>
      <c r="NG120" s="31"/>
      <c r="NH120" s="31"/>
      <c r="NI120" s="31"/>
      <c r="NJ120" s="31"/>
      <c r="NK120" s="31"/>
      <c r="NL120" s="31"/>
      <c r="NM120" s="31"/>
      <c r="NN120" s="31"/>
      <c r="NO120" s="31"/>
      <c r="NP120" s="31"/>
      <c r="NQ120" s="31"/>
      <c r="NR120" s="31"/>
      <c r="NS120" s="31"/>
      <c r="NT120" s="31"/>
      <c r="NU120" s="31"/>
      <c r="NV120" s="31"/>
      <c r="NW120" s="31"/>
      <c r="NX120" s="31"/>
      <c r="NY120" s="31"/>
      <c r="NZ120" s="31"/>
      <c r="OA120" s="31"/>
      <c r="OB120" s="31"/>
      <c r="OC120" s="31"/>
      <c r="OD120" s="31"/>
      <c r="OE120" s="31"/>
      <c r="OF120" s="31"/>
      <c r="OG120" s="31"/>
      <c r="OH120" s="31"/>
      <c r="OI120" s="31"/>
      <c r="OJ120" s="31"/>
      <c r="OK120" s="31"/>
      <c r="OL120" s="31"/>
      <c r="OM120" s="31"/>
      <c r="ON120" s="31"/>
      <c r="OO120" s="31"/>
      <c r="OP120" s="31"/>
      <c r="OQ120" s="31"/>
      <c r="OR120" s="31"/>
      <c r="OS120" s="31"/>
      <c r="OT120" s="31"/>
      <c r="OU120" s="31"/>
      <c r="OV120" s="31"/>
      <c r="OW120" s="31"/>
      <c r="OX120" s="31"/>
      <c r="OY120" s="31"/>
      <c r="OZ120" s="31"/>
      <c r="PA120" s="31"/>
      <c r="PB120" s="31"/>
      <c r="PC120" s="31"/>
      <c r="PD120" s="31"/>
      <c r="PE120" s="31"/>
      <c r="PF120" s="31"/>
      <c r="PG120" s="31"/>
      <c r="PH120" s="31"/>
      <c r="PI120" s="31"/>
      <c r="PJ120" s="31"/>
      <c r="PK120" s="31"/>
      <c r="PL120" s="31"/>
      <c r="PM120" s="31"/>
      <c r="PN120" s="31"/>
      <c r="PO120" s="31"/>
      <c r="PP120" s="31"/>
      <c r="PQ120" s="31"/>
      <c r="PR120" s="31"/>
      <c r="PS120" s="31"/>
      <c r="PT120" s="31"/>
      <c r="PU120" s="31"/>
      <c r="PV120" s="31"/>
      <c r="PW120" s="31"/>
      <c r="PX120" s="31"/>
      <c r="PY120" s="31"/>
      <c r="PZ120" s="31"/>
      <c r="QA120" s="31"/>
      <c r="QB120" s="31"/>
      <c r="QC120" s="31"/>
    </row>
    <row r="121" spans="1:445" s="39" customFormat="1">
      <c r="A121" s="36" t="s">
        <v>208</v>
      </c>
      <c r="B121" s="33" t="s">
        <v>27</v>
      </c>
      <c r="C121" s="33">
        <v>93</v>
      </c>
      <c r="D121" s="33" t="s">
        <v>133</v>
      </c>
      <c r="E121" s="33"/>
      <c r="F121" s="33">
        <v>1100</v>
      </c>
      <c r="G121" s="33">
        <v>100</v>
      </c>
      <c r="H121" s="33"/>
      <c r="I121" s="33">
        <v>100</v>
      </c>
      <c r="J121" s="50">
        <v>100</v>
      </c>
      <c r="K121" s="33">
        <v>100</v>
      </c>
      <c r="L121" s="33">
        <v>100</v>
      </c>
      <c r="M121" s="33">
        <v>100</v>
      </c>
      <c r="N121" s="33">
        <v>100</v>
      </c>
      <c r="O121" s="33">
        <v>100</v>
      </c>
      <c r="P121" s="33">
        <v>100</v>
      </c>
      <c r="Q121" s="33">
        <v>100</v>
      </c>
      <c r="R121" s="33">
        <v>50</v>
      </c>
      <c r="S121" s="33">
        <v>50</v>
      </c>
      <c r="T121" s="20">
        <f t="shared" si="13"/>
        <v>1100</v>
      </c>
      <c r="U121" s="20">
        <f t="shared" si="14"/>
        <v>0</v>
      </c>
      <c r="V121" s="34">
        <f t="shared" si="15"/>
        <v>1</v>
      </c>
      <c r="W121" s="37"/>
      <c r="X121" s="35" t="str">
        <f t="shared" si="16"/>
        <v/>
      </c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  <c r="CJ121" s="31"/>
      <c r="CK121" s="31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31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  <c r="DW121" s="31"/>
      <c r="DX121" s="31"/>
      <c r="DY121" s="31"/>
      <c r="DZ121" s="31"/>
      <c r="EA121" s="31"/>
      <c r="EB121" s="31"/>
      <c r="EC121" s="31"/>
      <c r="ED121" s="31"/>
      <c r="EE121" s="31"/>
      <c r="EF121" s="31"/>
      <c r="EG121" s="31"/>
      <c r="EH121" s="31"/>
      <c r="EI121" s="31"/>
      <c r="EJ121" s="31"/>
      <c r="EK121" s="31"/>
      <c r="EL121" s="31"/>
      <c r="EM121" s="31"/>
      <c r="EN121" s="31"/>
      <c r="EO121" s="31"/>
      <c r="EP121" s="31"/>
      <c r="EQ121" s="31"/>
      <c r="ER121" s="31"/>
      <c r="ES121" s="31"/>
      <c r="ET121" s="31"/>
      <c r="EU121" s="31"/>
      <c r="EV121" s="31"/>
      <c r="EW121" s="31"/>
      <c r="EX121" s="31"/>
      <c r="EY121" s="31"/>
      <c r="EZ121" s="31"/>
      <c r="FA121" s="31"/>
      <c r="FB121" s="31"/>
      <c r="FC121" s="31"/>
      <c r="FD121" s="31"/>
      <c r="FE121" s="31"/>
      <c r="FF121" s="31"/>
      <c r="FG121" s="31"/>
      <c r="FH121" s="31"/>
      <c r="FI121" s="31"/>
      <c r="FJ121" s="31"/>
      <c r="FK121" s="31"/>
      <c r="FL121" s="31"/>
      <c r="FM121" s="31"/>
      <c r="FN121" s="31"/>
      <c r="FO121" s="31"/>
      <c r="FP121" s="31"/>
      <c r="FQ121" s="31"/>
      <c r="FR121" s="31"/>
      <c r="FS121" s="31"/>
      <c r="FT121" s="31"/>
      <c r="FU121" s="31"/>
      <c r="FV121" s="31"/>
      <c r="FW121" s="31"/>
      <c r="FX121" s="31"/>
      <c r="FY121" s="31"/>
      <c r="FZ121" s="31"/>
      <c r="GA121" s="31"/>
      <c r="GB121" s="31"/>
      <c r="GC121" s="31"/>
      <c r="GD121" s="31"/>
      <c r="GE121" s="31"/>
      <c r="GF121" s="31"/>
      <c r="GG121" s="31"/>
      <c r="GH121" s="31"/>
      <c r="GI121" s="31"/>
      <c r="GJ121" s="31"/>
      <c r="GK121" s="31"/>
      <c r="GL121" s="31"/>
      <c r="GM121" s="31"/>
      <c r="GN121" s="31"/>
      <c r="GO121" s="31"/>
      <c r="GP121" s="31"/>
      <c r="GQ121" s="31"/>
      <c r="GR121" s="31"/>
      <c r="GS121" s="31"/>
      <c r="GT121" s="31"/>
      <c r="GU121" s="31"/>
      <c r="GV121" s="31"/>
      <c r="GW121" s="31"/>
      <c r="GX121" s="31"/>
      <c r="GY121" s="31"/>
      <c r="GZ121" s="31"/>
      <c r="HA121" s="31"/>
      <c r="HB121" s="31"/>
      <c r="HC121" s="31"/>
      <c r="HD121" s="31"/>
      <c r="HE121" s="31"/>
      <c r="HF121" s="31"/>
      <c r="HG121" s="31"/>
      <c r="HH121" s="31"/>
      <c r="HI121" s="31"/>
      <c r="HJ121" s="31"/>
      <c r="HK121" s="31"/>
      <c r="HL121" s="31"/>
      <c r="HM121" s="31"/>
      <c r="HN121" s="31"/>
      <c r="HO121" s="31"/>
      <c r="HP121" s="31"/>
      <c r="HQ121" s="31"/>
      <c r="HR121" s="31"/>
      <c r="HS121" s="31"/>
      <c r="HT121" s="31"/>
      <c r="HU121" s="31"/>
      <c r="HV121" s="31"/>
      <c r="HW121" s="31"/>
      <c r="HX121" s="31"/>
      <c r="HY121" s="31"/>
      <c r="HZ121" s="31"/>
      <c r="IA121" s="31"/>
      <c r="IB121" s="31"/>
      <c r="IC121" s="31"/>
      <c r="ID121" s="31"/>
      <c r="IE121" s="31"/>
      <c r="IF121" s="31"/>
      <c r="IG121" s="31"/>
      <c r="IH121" s="31"/>
      <c r="II121" s="31"/>
      <c r="IJ121" s="31"/>
      <c r="IK121" s="31"/>
      <c r="IL121" s="31"/>
      <c r="IM121" s="31"/>
      <c r="IN121" s="31"/>
      <c r="IO121" s="31"/>
      <c r="IP121" s="31"/>
      <c r="IQ121" s="31"/>
      <c r="IR121" s="31"/>
      <c r="IS121" s="31"/>
      <c r="IT121" s="31"/>
      <c r="IU121" s="31"/>
      <c r="IV121" s="31"/>
      <c r="IW121" s="31"/>
      <c r="IX121" s="31"/>
      <c r="IY121" s="31"/>
      <c r="IZ121" s="31"/>
      <c r="JA121" s="31"/>
      <c r="JB121" s="31"/>
      <c r="JC121" s="31"/>
      <c r="JD121" s="31"/>
      <c r="JE121" s="31"/>
      <c r="JF121" s="31"/>
      <c r="JG121" s="31"/>
      <c r="JH121" s="31"/>
      <c r="JI121" s="31"/>
      <c r="JJ121" s="31"/>
      <c r="JK121" s="31"/>
      <c r="JL121" s="31"/>
      <c r="JM121" s="31"/>
      <c r="JN121" s="31"/>
      <c r="JO121" s="31"/>
      <c r="JP121" s="31"/>
      <c r="JQ121" s="31"/>
      <c r="JR121" s="31"/>
      <c r="JS121" s="31"/>
      <c r="JT121" s="31"/>
      <c r="JU121" s="31"/>
      <c r="JV121" s="31"/>
      <c r="JW121" s="31"/>
      <c r="JX121" s="31"/>
      <c r="JY121" s="31"/>
      <c r="JZ121" s="31"/>
      <c r="KA121" s="31"/>
      <c r="KB121" s="31"/>
      <c r="KC121" s="31"/>
      <c r="KD121" s="31"/>
      <c r="KE121" s="31"/>
      <c r="KF121" s="31"/>
      <c r="KG121" s="31"/>
      <c r="KH121" s="31"/>
      <c r="KI121" s="31"/>
      <c r="KJ121" s="31"/>
      <c r="KK121" s="31"/>
      <c r="KL121" s="31"/>
      <c r="KM121" s="31"/>
      <c r="KN121" s="31"/>
      <c r="KO121" s="31"/>
      <c r="KP121" s="31"/>
      <c r="KQ121" s="31"/>
      <c r="KR121" s="31"/>
      <c r="KS121" s="31"/>
      <c r="KT121" s="31"/>
      <c r="KU121" s="31"/>
      <c r="KV121" s="31"/>
      <c r="KW121" s="31"/>
      <c r="KX121" s="31"/>
      <c r="KY121" s="31"/>
      <c r="KZ121" s="31"/>
      <c r="LA121" s="31"/>
      <c r="LB121" s="31"/>
      <c r="LC121" s="31"/>
      <c r="LD121" s="31"/>
      <c r="LE121" s="31"/>
      <c r="LF121" s="31"/>
      <c r="LG121" s="31"/>
      <c r="LH121" s="31"/>
      <c r="LI121" s="31"/>
      <c r="LJ121" s="31"/>
      <c r="LK121" s="31"/>
      <c r="LL121" s="31"/>
      <c r="LM121" s="31"/>
      <c r="LN121" s="31"/>
      <c r="LO121" s="31"/>
      <c r="LP121" s="31"/>
      <c r="LQ121" s="31"/>
      <c r="LR121" s="31"/>
      <c r="LS121" s="31"/>
      <c r="LT121" s="31"/>
      <c r="LU121" s="31"/>
      <c r="LV121" s="31"/>
      <c r="LW121" s="31"/>
      <c r="LX121" s="31"/>
      <c r="LY121" s="31"/>
      <c r="LZ121" s="31"/>
      <c r="MA121" s="31"/>
      <c r="MB121" s="31"/>
      <c r="MC121" s="31"/>
      <c r="MD121" s="31"/>
      <c r="ME121" s="31"/>
      <c r="MF121" s="31"/>
      <c r="MG121" s="31"/>
      <c r="MH121" s="31"/>
      <c r="MI121" s="31"/>
      <c r="MJ121" s="31"/>
      <c r="MK121" s="31"/>
      <c r="ML121" s="31"/>
      <c r="MM121" s="31"/>
      <c r="MN121" s="31"/>
      <c r="MO121" s="31"/>
      <c r="MP121" s="31"/>
      <c r="MQ121" s="31"/>
      <c r="MR121" s="31"/>
      <c r="MS121" s="31"/>
      <c r="MT121" s="31"/>
      <c r="MU121" s="31"/>
      <c r="MV121" s="31"/>
      <c r="MW121" s="31"/>
      <c r="MX121" s="31"/>
      <c r="MY121" s="31"/>
      <c r="MZ121" s="31"/>
      <c r="NA121" s="31"/>
      <c r="NB121" s="31"/>
      <c r="NC121" s="31"/>
      <c r="ND121" s="31"/>
      <c r="NE121" s="31"/>
      <c r="NF121" s="31"/>
      <c r="NG121" s="31"/>
      <c r="NH121" s="31"/>
      <c r="NI121" s="31"/>
      <c r="NJ121" s="31"/>
      <c r="NK121" s="31"/>
      <c r="NL121" s="31"/>
      <c r="NM121" s="31"/>
      <c r="NN121" s="31"/>
      <c r="NO121" s="31"/>
      <c r="NP121" s="31"/>
      <c r="NQ121" s="31"/>
      <c r="NR121" s="31"/>
      <c r="NS121" s="31"/>
      <c r="NT121" s="31"/>
      <c r="NU121" s="31"/>
      <c r="NV121" s="31"/>
      <c r="NW121" s="31"/>
      <c r="NX121" s="31"/>
      <c r="NY121" s="31"/>
      <c r="NZ121" s="31"/>
      <c r="OA121" s="31"/>
      <c r="OB121" s="31"/>
      <c r="OC121" s="31"/>
      <c r="OD121" s="31"/>
      <c r="OE121" s="31"/>
      <c r="OF121" s="31"/>
      <c r="OG121" s="31"/>
      <c r="OH121" s="31"/>
      <c r="OI121" s="31"/>
      <c r="OJ121" s="31"/>
      <c r="OK121" s="31"/>
      <c r="OL121" s="31"/>
      <c r="OM121" s="31"/>
      <c r="ON121" s="31"/>
      <c r="OO121" s="31"/>
      <c r="OP121" s="31"/>
      <c r="OQ121" s="31"/>
      <c r="OR121" s="31"/>
      <c r="OS121" s="31"/>
      <c r="OT121" s="31"/>
      <c r="OU121" s="31"/>
      <c r="OV121" s="31"/>
      <c r="OW121" s="31"/>
      <c r="OX121" s="31"/>
      <c r="OY121" s="31"/>
      <c r="OZ121" s="31"/>
      <c r="PA121" s="31"/>
      <c r="PB121" s="31"/>
      <c r="PC121" s="31"/>
      <c r="PD121" s="31"/>
      <c r="PE121" s="31"/>
      <c r="PF121" s="31"/>
      <c r="PG121" s="31"/>
      <c r="PH121" s="31"/>
      <c r="PI121" s="31"/>
      <c r="PJ121" s="31"/>
      <c r="PK121" s="31"/>
      <c r="PL121" s="31"/>
      <c r="PM121" s="31"/>
      <c r="PN121" s="31"/>
      <c r="PO121" s="31"/>
      <c r="PP121" s="31"/>
      <c r="PQ121" s="31"/>
      <c r="PR121" s="31"/>
      <c r="PS121" s="31"/>
      <c r="PT121" s="31"/>
      <c r="PU121" s="31"/>
      <c r="PV121" s="31"/>
      <c r="PW121" s="31"/>
      <c r="PX121" s="31"/>
      <c r="PY121" s="31"/>
      <c r="PZ121" s="31"/>
      <c r="QA121" s="31"/>
      <c r="QB121" s="31"/>
      <c r="QC121" s="31"/>
    </row>
    <row r="122" spans="1:445">
      <c r="A122" s="36" t="s">
        <v>209</v>
      </c>
      <c r="B122" s="33" t="s">
        <v>27</v>
      </c>
      <c r="C122" s="33">
        <v>85</v>
      </c>
      <c r="D122" s="33" t="s">
        <v>40</v>
      </c>
      <c r="E122" s="33"/>
      <c r="F122" s="33">
        <v>705</v>
      </c>
      <c r="G122" s="33">
        <v>65</v>
      </c>
      <c r="H122" s="33"/>
      <c r="I122" s="33">
        <v>80</v>
      </c>
      <c r="J122" s="33">
        <v>80</v>
      </c>
      <c r="K122" s="33">
        <v>80</v>
      </c>
      <c r="L122" s="33">
        <v>80</v>
      </c>
      <c r="M122" s="33">
        <v>80</v>
      </c>
      <c r="N122" s="33">
        <v>80</v>
      </c>
      <c r="O122" s="33">
        <v>80</v>
      </c>
      <c r="P122" s="33">
        <v>80</v>
      </c>
      <c r="Q122" s="33"/>
      <c r="R122" s="33"/>
      <c r="S122" s="33"/>
      <c r="T122" s="20">
        <f t="shared" si="13"/>
        <v>705</v>
      </c>
      <c r="U122" s="20">
        <f t="shared" si="14"/>
        <v>0</v>
      </c>
      <c r="V122" s="34">
        <f t="shared" si="15"/>
        <v>1</v>
      </c>
      <c r="W122" s="37"/>
      <c r="X122" s="35" t="str">
        <f t="shared" si="16"/>
        <v/>
      </c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31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  <c r="DW122" s="31"/>
      <c r="DX122" s="31"/>
      <c r="DY122" s="31"/>
      <c r="DZ122" s="31"/>
      <c r="EA122" s="31"/>
      <c r="EB122" s="31"/>
      <c r="EC122" s="31"/>
      <c r="ED122" s="31"/>
      <c r="EE122" s="31"/>
      <c r="EF122" s="31"/>
      <c r="EG122" s="31"/>
      <c r="EH122" s="31"/>
      <c r="EI122" s="31"/>
      <c r="EJ122" s="31"/>
      <c r="EK122" s="31"/>
      <c r="EL122" s="31"/>
      <c r="EM122" s="31"/>
      <c r="EN122" s="31"/>
      <c r="EO122" s="31"/>
      <c r="EP122" s="31"/>
      <c r="EQ122" s="31"/>
      <c r="ER122" s="31"/>
      <c r="ES122" s="31"/>
      <c r="ET122" s="31"/>
      <c r="EU122" s="31"/>
      <c r="EV122" s="31"/>
      <c r="EW122" s="31"/>
      <c r="EX122" s="31"/>
      <c r="EY122" s="31"/>
      <c r="EZ122" s="31"/>
      <c r="FA122" s="31"/>
      <c r="FB122" s="31"/>
      <c r="FC122" s="31"/>
      <c r="FD122" s="31"/>
      <c r="FE122" s="31"/>
      <c r="FF122" s="31"/>
      <c r="FG122" s="31"/>
      <c r="FH122" s="31"/>
      <c r="FI122" s="31"/>
      <c r="FJ122" s="31"/>
      <c r="FK122" s="31"/>
      <c r="FL122" s="31"/>
      <c r="FM122" s="31"/>
      <c r="FN122" s="31"/>
      <c r="FO122" s="31"/>
      <c r="FP122" s="31"/>
      <c r="FQ122" s="31"/>
      <c r="FR122" s="31"/>
      <c r="FS122" s="31"/>
      <c r="FT122" s="31"/>
      <c r="FU122" s="31"/>
      <c r="FV122" s="31"/>
      <c r="FW122" s="31"/>
      <c r="FX122" s="31"/>
      <c r="FY122" s="31"/>
      <c r="FZ122" s="31"/>
      <c r="GA122" s="31"/>
      <c r="GB122" s="31"/>
      <c r="GC122" s="31"/>
      <c r="GD122" s="31"/>
      <c r="GE122" s="31"/>
      <c r="GF122" s="31"/>
      <c r="GG122" s="31"/>
      <c r="GH122" s="31"/>
      <c r="GI122" s="31"/>
      <c r="GJ122" s="31"/>
      <c r="GK122" s="31"/>
      <c r="GL122" s="31"/>
      <c r="GM122" s="31"/>
      <c r="GN122" s="31"/>
      <c r="GO122" s="31"/>
      <c r="GP122" s="31"/>
      <c r="GQ122" s="31"/>
      <c r="GR122" s="31"/>
      <c r="GS122" s="31"/>
      <c r="GT122" s="31"/>
      <c r="GU122" s="31"/>
      <c r="GV122" s="31"/>
      <c r="GW122" s="31"/>
      <c r="GX122" s="31"/>
      <c r="GY122" s="31"/>
      <c r="GZ122" s="31"/>
      <c r="HA122" s="31"/>
      <c r="HB122" s="31"/>
      <c r="HC122" s="31"/>
      <c r="HD122" s="31"/>
      <c r="HE122" s="31"/>
      <c r="HF122" s="31"/>
      <c r="HG122" s="31"/>
      <c r="HH122" s="31"/>
      <c r="HI122" s="31"/>
      <c r="HJ122" s="31"/>
      <c r="HK122" s="31"/>
      <c r="HL122" s="31"/>
      <c r="HM122" s="31"/>
      <c r="HN122" s="31"/>
      <c r="HO122" s="31"/>
      <c r="HP122" s="31"/>
      <c r="HQ122" s="31"/>
      <c r="HR122" s="31"/>
      <c r="HS122" s="31"/>
      <c r="HT122" s="31"/>
      <c r="HU122" s="31"/>
      <c r="HV122" s="31"/>
      <c r="HW122" s="31"/>
      <c r="HX122" s="31"/>
      <c r="HY122" s="31"/>
      <c r="HZ122" s="31"/>
      <c r="IA122" s="31"/>
      <c r="IB122" s="31"/>
      <c r="IC122" s="31"/>
      <c r="ID122" s="31"/>
      <c r="IE122" s="31"/>
      <c r="IF122" s="31"/>
      <c r="IG122" s="31"/>
      <c r="IH122" s="31"/>
      <c r="II122" s="31"/>
      <c r="IJ122" s="31"/>
      <c r="IK122" s="31"/>
      <c r="IL122" s="31"/>
      <c r="IM122" s="31"/>
      <c r="IN122" s="31"/>
      <c r="IO122" s="31"/>
      <c r="IP122" s="31"/>
      <c r="IQ122" s="31"/>
      <c r="IR122" s="31"/>
      <c r="IS122" s="31"/>
      <c r="IT122" s="31"/>
      <c r="IU122" s="31"/>
      <c r="IV122" s="31"/>
      <c r="IW122" s="31"/>
      <c r="IX122" s="31"/>
      <c r="IY122" s="31"/>
      <c r="IZ122" s="31"/>
      <c r="JA122" s="31"/>
      <c r="JB122" s="31"/>
      <c r="JC122" s="31"/>
      <c r="JD122" s="31"/>
      <c r="JE122" s="31"/>
      <c r="JF122" s="31"/>
      <c r="JG122" s="31"/>
      <c r="JH122" s="31"/>
      <c r="JI122" s="31"/>
      <c r="JJ122" s="31"/>
      <c r="JK122" s="31"/>
      <c r="JL122" s="31"/>
      <c r="JM122" s="31"/>
      <c r="JN122" s="31"/>
      <c r="JO122" s="31"/>
      <c r="JP122" s="31"/>
      <c r="JQ122" s="31"/>
      <c r="JR122" s="31"/>
      <c r="JS122" s="31"/>
      <c r="JT122" s="31"/>
      <c r="JU122" s="31"/>
      <c r="JV122" s="31"/>
      <c r="JW122" s="31"/>
      <c r="JX122" s="31"/>
      <c r="JY122" s="31"/>
      <c r="JZ122" s="31"/>
      <c r="KA122" s="31"/>
      <c r="KB122" s="31"/>
      <c r="KC122" s="31"/>
      <c r="KD122" s="31"/>
      <c r="KE122" s="31"/>
      <c r="KF122" s="31"/>
      <c r="KG122" s="31"/>
      <c r="KH122" s="31"/>
      <c r="KI122" s="31"/>
      <c r="KJ122" s="31"/>
      <c r="KK122" s="31"/>
      <c r="KL122" s="31"/>
      <c r="KM122" s="31"/>
      <c r="KN122" s="31"/>
      <c r="KO122" s="31"/>
      <c r="KP122" s="31"/>
      <c r="KQ122" s="31"/>
      <c r="KR122" s="31"/>
      <c r="KS122" s="31"/>
      <c r="KT122" s="31"/>
      <c r="KU122" s="31"/>
      <c r="KV122" s="31"/>
      <c r="KW122" s="31"/>
      <c r="KX122" s="31"/>
      <c r="KY122" s="31"/>
      <c r="KZ122" s="31"/>
      <c r="LA122" s="31"/>
      <c r="LB122" s="31"/>
      <c r="LC122" s="31"/>
      <c r="LD122" s="31"/>
      <c r="LE122" s="31"/>
      <c r="LF122" s="31"/>
      <c r="LG122" s="31"/>
      <c r="LH122" s="31"/>
      <c r="LI122" s="31"/>
      <c r="LJ122" s="31"/>
      <c r="LK122" s="31"/>
      <c r="LL122" s="31"/>
      <c r="LM122" s="31"/>
      <c r="LN122" s="31"/>
      <c r="LO122" s="31"/>
      <c r="LP122" s="31"/>
      <c r="LQ122" s="31"/>
      <c r="LR122" s="31"/>
      <c r="LS122" s="31"/>
      <c r="LT122" s="31"/>
      <c r="LU122" s="31"/>
      <c r="LV122" s="31"/>
      <c r="LW122" s="31"/>
      <c r="LX122" s="31"/>
      <c r="LY122" s="31"/>
      <c r="LZ122" s="31"/>
      <c r="MA122" s="31"/>
      <c r="MB122" s="31"/>
      <c r="MC122" s="31"/>
      <c r="MD122" s="31"/>
      <c r="ME122" s="31"/>
      <c r="MF122" s="31"/>
      <c r="MG122" s="31"/>
      <c r="MH122" s="31"/>
      <c r="MI122" s="31"/>
      <c r="MJ122" s="31"/>
      <c r="MK122" s="31"/>
      <c r="ML122" s="31"/>
      <c r="MM122" s="31"/>
      <c r="MN122" s="31"/>
      <c r="MO122" s="31"/>
      <c r="MP122" s="31"/>
      <c r="MQ122" s="31"/>
      <c r="MR122" s="31"/>
      <c r="MS122" s="31"/>
      <c r="MT122" s="31"/>
      <c r="MU122" s="31"/>
      <c r="MV122" s="31"/>
      <c r="MW122" s="31"/>
      <c r="MX122" s="31"/>
      <c r="MY122" s="31"/>
      <c r="MZ122" s="31"/>
      <c r="NA122" s="31"/>
      <c r="NB122" s="31"/>
      <c r="NC122" s="31"/>
      <c r="ND122" s="31"/>
      <c r="NE122" s="31"/>
      <c r="NF122" s="31"/>
      <c r="NG122" s="31"/>
      <c r="NH122" s="31"/>
      <c r="NI122" s="31"/>
      <c r="NJ122" s="31"/>
      <c r="NK122" s="31"/>
      <c r="NL122" s="31"/>
      <c r="NM122" s="31"/>
      <c r="NN122" s="31"/>
      <c r="NO122" s="31"/>
      <c r="NP122" s="31"/>
      <c r="NQ122" s="31"/>
      <c r="NR122" s="31"/>
      <c r="NS122" s="31"/>
      <c r="NT122" s="31"/>
      <c r="NU122" s="31"/>
      <c r="NV122" s="31"/>
      <c r="NW122" s="31"/>
      <c r="NX122" s="31"/>
      <c r="NY122" s="31"/>
      <c r="NZ122" s="31"/>
      <c r="OA122" s="31"/>
      <c r="OB122" s="31"/>
      <c r="OC122" s="31"/>
      <c r="OD122" s="31"/>
      <c r="OE122" s="31"/>
      <c r="OF122" s="31"/>
      <c r="OG122" s="31"/>
      <c r="OH122" s="31"/>
      <c r="OI122" s="31"/>
      <c r="OJ122" s="31"/>
      <c r="OK122" s="31"/>
      <c r="OL122" s="31"/>
      <c r="OM122" s="31"/>
      <c r="ON122" s="31"/>
      <c r="OO122" s="31"/>
      <c r="OP122" s="31"/>
      <c r="OQ122" s="31"/>
      <c r="OR122" s="31"/>
      <c r="OS122" s="31"/>
      <c r="OT122" s="31"/>
      <c r="OU122" s="31"/>
      <c r="OV122" s="31"/>
      <c r="OW122" s="31"/>
      <c r="OX122" s="31"/>
      <c r="OY122" s="31"/>
      <c r="OZ122" s="31"/>
      <c r="PA122" s="31"/>
      <c r="PB122" s="31"/>
      <c r="PC122" s="31"/>
      <c r="PD122" s="31"/>
      <c r="PE122" s="31"/>
      <c r="PF122" s="31"/>
      <c r="PG122" s="31"/>
      <c r="PH122" s="31"/>
      <c r="PI122" s="31"/>
      <c r="PJ122" s="31"/>
      <c r="PK122" s="31"/>
      <c r="PL122" s="31"/>
      <c r="PM122" s="31"/>
      <c r="PN122" s="31"/>
      <c r="PO122" s="31"/>
      <c r="PP122" s="31"/>
      <c r="PQ122" s="31"/>
      <c r="PR122" s="31"/>
      <c r="PS122" s="31"/>
      <c r="PT122" s="31"/>
      <c r="PU122" s="31"/>
      <c r="PV122" s="31"/>
      <c r="PW122" s="31"/>
      <c r="PX122" s="31"/>
      <c r="PY122" s="31"/>
      <c r="PZ122" s="31"/>
      <c r="QA122" s="31"/>
      <c r="QB122" s="31"/>
      <c r="QC122" s="31"/>
    </row>
    <row r="123" spans="1:445">
      <c r="A123" s="36" t="s">
        <v>210</v>
      </c>
      <c r="B123" s="33" t="s">
        <v>27</v>
      </c>
      <c r="C123" s="33">
        <v>116</v>
      </c>
      <c r="D123" s="33" t="s">
        <v>28</v>
      </c>
      <c r="E123" s="33"/>
      <c r="F123" s="33">
        <v>1185</v>
      </c>
      <c r="G123" s="33">
        <v>65</v>
      </c>
      <c r="H123" s="33"/>
      <c r="I123" s="33">
        <v>140</v>
      </c>
      <c r="J123" s="33">
        <v>140</v>
      </c>
      <c r="K123" s="33">
        <v>140</v>
      </c>
      <c r="L123" s="33">
        <v>140</v>
      </c>
      <c r="M123" s="33">
        <v>140</v>
      </c>
      <c r="N123" s="33">
        <v>140</v>
      </c>
      <c r="O123" s="33">
        <v>140</v>
      </c>
      <c r="P123" s="33">
        <v>140</v>
      </c>
      <c r="Q123" s="33"/>
      <c r="R123" s="33"/>
      <c r="S123" s="33"/>
      <c r="T123" s="20">
        <f t="shared" si="13"/>
        <v>1185</v>
      </c>
      <c r="U123" s="20">
        <f t="shared" si="14"/>
        <v>0</v>
      </c>
      <c r="V123" s="34">
        <f t="shared" si="15"/>
        <v>1</v>
      </c>
      <c r="W123" s="37"/>
      <c r="X123" s="35" t="str">
        <f t="shared" si="16"/>
        <v/>
      </c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  <c r="DW123" s="31"/>
      <c r="DX123" s="31"/>
      <c r="DY123" s="31"/>
      <c r="DZ123" s="31"/>
      <c r="EA123" s="31"/>
      <c r="EB123" s="31"/>
      <c r="EC123" s="31"/>
      <c r="ED123" s="31"/>
      <c r="EE123" s="31"/>
      <c r="EF123" s="31"/>
      <c r="EG123" s="31"/>
      <c r="EH123" s="31"/>
      <c r="EI123" s="31"/>
      <c r="EJ123" s="31"/>
      <c r="EK123" s="31"/>
      <c r="EL123" s="31"/>
      <c r="EM123" s="31"/>
      <c r="EN123" s="31"/>
      <c r="EO123" s="31"/>
      <c r="EP123" s="31"/>
      <c r="EQ123" s="31"/>
      <c r="ER123" s="31"/>
      <c r="ES123" s="31"/>
      <c r="ET123" s="31"/>
      <c r="EU123" s="31"/>
      <c r="EV123" s="31"/>
      <c r="EW123" s="31"/>
      <c r="EX123" s="31"/>
      <c r="EY123" s="31"/>
      <c r="EZ123" s="31"/>
      <c r="FA123" s="31"/>
      <c r="FB123" s="31"/>
      <c r="FC123" s="31"/>
      <c r="FD123" s="31"/>
      <c r="FE123" s="31"/>
      <c r="FF123" s="31"/>
      <c r="FG123" s="31"/>
      <c r="FH123" s="31"/>
      <c r="FI123" s="31"/>
      <c r="FJ123" s="31"/>
      <c r="FK123" s="31"/>
      <c r="FL123" s="31"/>
      <c r="FM123" s="31"/>
      <c r="FN123" s="31"/>
      <c r="FO123" s="31"/>
      <c r="FP123" s="31"/>
      <c r="FQ123" s="31"/>
      <c r="FR123" s="31"/>
      <c r="FS123" s="31"/>
      <c r="FT123" s="31"/>
      <c r="FU123" s="31"/>
      <c r="FV123" s="31"/>
      <c r="FW123" s="31"/>
      <c r="FX123" s="31"/>
      <c r="FY123" s="31"/>
      <c r="FZ123" s="31"/>
      <c r="GA123" s="31"/>
      <c r="GB123" s="31"/>
      <c r="GC123" s="31"/>
      <c r="GD123" s="31"/>
      <c r="GE123" s="31"/>
      <c r="GF123" s="31"/>
      <c r="GG123" s="31"/>
      <c r="GH123" s="31"/>
      <c r="GI123" s="31"/>
      <c r="GJ123" s="31"/>
      <c r="GK123" s="31"/>
      <c r="GL123" s="31"/>
      <c r="GM123" s="31"/>
      <c r="GN123" s="31"/>
      <c r="GO123" s="31"/>
      <c r="GP123" s="31"/>
      <c r="GQ123" s="31"/>
      <c r="GR123" s="31"/>
      <c r="GS123" s="31"/>
      <c r="GT123" s="31"/>
      <c r="GU123" s="31"/>
      <c r="GV123" s="31"/>
      <c r="GW123" s="31"/>
      <c r="GX123" s="31"/>
      <c r="GY123" s="31"/>
      <c r="GZ123" s="31"/>
      <c r="HA123" s="31"/>
      <c r="HB123" s="31"/>
      <c r="HC123" s="31"/>
      <c r="HD123" s="31"/>
      <c r="HE123" s="31"/>
      <c r="HF123" s="31"/>
      <c r="HG123" s="31"/>
      <c r="HH123" s="31"/>
      <c r="HI123" s="31"/>
      <c r="HJ123" s="31"/>
      <c r="HK123" s="31"/>
      <c r="HL123" s="31"/>
      <c r="HM123" s="31"/>
      <c r="HN123" s="31"/>
      <c r="HO123" s="31"/>
      <c r="HP123" s="31"/>
      <c r="HQ123" s="31"/>
      <c r="HR123" s="31"/>
      <c r="HS123" s="31"/>
      <c r="HT123" s="31"/>
      <c r="HU123" s="31"/>
      <c r="HV123" s="31"/>
      <c r="HW123" s="31"/>
      <c r="HX123" s="31"/>
      <c r="HY123" s="31"/>
      <c r="HZ123" s="31"/>
      <c r="IA123" s="31"/>
      <c r="IB123" s="31"/>
      <c r="IC123" s="31"/>
      <c r="ID123" s="31"/>
      <c r="IE123" s="31"/>
      <c r="IF123" s="31"/>
      <c r="IG123" s="31"/>
      <c r="IH123" s="31"/>
      <c r="II123" s="31"/>
      <c r="IJ123" s="31"/>
      <c r="IK123" s="31"/>
      <c r="IL123" s="31"/>
      <c r="IM123" s="31"/>
      <c r="IN123" s="31"/>
      <c r="IO123" s="31"/>
      <c r="IP123" s="31"/>
      <c r="IQ123" s="31"/>
      <c r="IR123" s="31"/>
      <c r="IS123" s="31"/>
      <c r="IT123" s="31"/>
      <c r="IU123" s="31"/>
      <c r="IV123" s="31"/>
      <c r="IW123" s="31"/>
      <c r="IX123" s="31"/>
      <c r="IY123" s="31"/>
      <c r="IZ123" s="31"/>
      <c r="JA123" s="31"/>
      <c r="JB123" s="31"/>
      <c r="JC123" s="31"/>
      <c r="JD123" s="31"/>
      <c r="JE123" s="31"/>
      <c r="JF123" s="31"/>
      <c r="JG123" s="31"/>
      <c r="JH123" s="31"/>
      <c r="JI123" s="31"/>
      <c r="JJ123" s="31"/>
      <c r="JK123" s="31"/>
      <c r="JL123" s="31"/>
      <c r="JM123" s="31"/>
      <c r="JN123" s="31"/>
      <c r="JO123" s="31"/>
      <c r="JP123" s="31"/>
      <c r="JQ123" s="31"/>
      <c r="JR123" s="31"/>
      <c r="JS123" s="31"/>
      <c r="JT123" s="31"/>
      <c r="JU123" s="31"/>
      <c r="JV123" s="31"/>
      <c r="JW123" s="31"/>
      <c r="JX123" s="31"/>
      <c r="JY123" s="31"/>
      <c r="JZ123" s="31"/>
      <c r="KA123" s="31"/>
      <c r="KB123" s="31"/>
      <c r="KC123" s="31"/>
      <c r="KD123" s="31"/>
      <c r="KE123" s="31"/>
      <c r="KF123" s="31"/>
      <c r="KG123" s="31"/>
      <c r="KH123" s="31"/>
      <c r="KI123" s="31"/>
      <c r="KJ123" s="31"/>
      <c r="KK123" s="31"/>
      <c r="KL123" s="31"/>
      <c r="KM123" s="31"/>
      <c r="KN123" s="31"/>
      <c r="KO123" s="31"/>
      <c r="KP123" s="31"/>
      <c r="KQ123" s="31"/>
      <c r="KR123" s="31"/>
      <c r="KS123" s="31"/>
      <c r="KT123" s="31"/>
      <c r="KU123" s="31"/>
      <c r="KV123" s="31"/>
      <c r="KW123" s="31"/>
      <c r="KX123" s="31"/>
      <c r="KY123" s="31"/>
      <c r="KZ123" s="31"/>
      <c r="LA123" s="31"/>
      <c r="LB123" s="31"/>
      <c r="LC123" s="31"/>
      <c r="LD123" s="31"/>
      <c r="LE123" s="31"/>
      <c r="LF123" s="31"/>
      <c r="LG123" s="31"/>
      <c r="LH123" s="31"/>
      <c r="LI123" s="31"/>
      <c r="LJ123" s="31"/>
      <c r="LK123" s="31"/>
      <c r="LL123" s="31"/>
      <c r="LM123" s="31"/>
      <c r="LN123" s="31"/>
      <c r="LO123" s="31"/>
      <c r="LP123" s="31"/>
      <c r="LQ123" s="31"/>
      <c r="LR123" s="31"/>
      <c r="LS123" s="31"/>
      <c r="LT123" s="31"/>
      <c r="LU123" s="31"/>
      <c r="LV123" s="31"/>
      <c r="LW123" s="31"/>
      <c r="LX123" s="31"/>
      <c r="LY123" s="31"/>
      <c r="LZ123" s="31"/>
      <c r="MA123" s="31"/>
      <c r="MB123" s="31"/>
      <c r="MC123" s="31"/>
      <c r="MD123" s="31"/>
      <c r="ME123" s="31"/>
      <c r="MF123" s="31"/>
      <c r="MG123" s="31"/>
      <c r="MH123" s="31"/>
      <c r="MI123" s="31"/>
      <c r="MJ123" s="31"/>
      <c r="MK123" s="31"/>
      <c r="ML123" s="31"/>
      <c r="MM123" s="31"/>
      <c r="MN123" s="31"/>
      <c r="MO123" s="31"/>
      <c r="MP123" s="31"/>
      <c r="MQ123" s="31"/>
      <c r="MR123" s="31"/>
      <c r="MS123" s="31"/>
      <c r="MT123" s="31"/>
      <c r="MU123" s="31"/>
      <c r="MV123" s="31"/>
      <c r="MW123" s="31"/>
      <c r="MX123" s="31"/>
      <c r="MY123" s="31"/>
      <c r="MZ123" s="31"/>
      <c r="NA123" s="31"/>
      <c r="NB123" s="31"/>
      <c r="NC123" s="31"/>
      <c r="ND123" s="31"/>
      <c r="NE123" s="31"/>
      <c r="NF123" s="31"/>
      <c r="NG123" s="31"/>
      <c r="NH123" s="31"/>
      <c r="NI123" s="31"/>
      <c r="NJ123" s="31"/>
      <c r="NK123" s="31"/>
      <c r="NL123" s="31"/>
      <c r="NM123" s="31"/>
      <c r="NN123" s="31"/>
      <c r="NO123" s="31"/>
      <c r="NP123" s="31"/>
      <c r="NQ123" s="31"/>
      <c r="NR123" s="31"/>
      <c r="NS123" s="31"/>
      <c r="NT123" s="31"/>
      <c r="NU123" s="31"/>
      <c r="NV123" s="31"/>
      <c r="NW123" s="31"/>
      <c r="NX123" s="31"/>
      <c r="NY123" s="31"/>
      <c r="NZ123" s="31"/>
      <c r="OA123" s="31"/>
      <c r="OB123" s="31"/>
      <c r="OC123" s="31"/>
      <c r="OD123" s="31"/>
      <c r="OE123" s="31"/>
      <c r="OF123" s="31"/>
      <c r="OG123" s="31"/>
      <c r="OH123" s="31"/>
      <c r="OI123" s="31"/>
      <c r="OJ123" s="31"/>
      <c r="OK123" s="31"/>
      <c r="OL123" s="31"/>
      <c r="OM123" s="31"/>
      <c r="ON123" s="31"/>
      <c r="OO123" s="31"/>
      <c r="OP123" s="31"/>
      <c r="OQ123" s="31"/>
      <c r="OR123" s="31"/>
      <c r="OS123" s="31"/>
      <c r="OT123" s="31"/>
      <c r="OU123" s="31"/>
      <c r="OV123" s="31"/>
      <c r="OW123" s="31"/>
      <c r="OX123" s="31"/>
      <c r="OY123" s="31"/>
      <c r="OZ123" s="31"/>
      <c r="PA123" s="31"/>
      <c r="PB123" s="31"/>
      <c r="PC123" s="31"/>
      <c r="PD123" s="31"/>
      <c r="PE123" s="31"/>
      <c r="PF123" s="31"/>
      <c r="PG123" s="31"/>
      <c r="PH123" s="31"/>
      <c r="PI123" s="31"/>
      <c r="PJ123" s="31"/>
      <c r="PK123" s="31"/>
      <c r="PL123" s="31"/>
      <c r="PM123" s="31"/>
      <c r="PN123" s="31"/>
      <c r="PO123" s="31"/>
      <c r="PP123" s="31"/>
      <c r="PQ123" s="31"/>
      <c r="PR123" s="31"/>
      <c r="PS123" s="31"/>
      <c r="PT123" s="31"/>
      <c r="PU123" s="31"/>
      <c r="PV123" s="31"/>
      <c r="PW123" s="31"/>
      <c r="PX123" s="31"/>
      <c r="PY123" s="31"/>
      <c r="PZ123" s="31"/>
      <c r="QA123" s="31"/>
      <c r="QB123" s="31"/>
      <c r="QC123" s="31"/>
    </row>
    <row r="124" spans="1:445">
      <c r="A124" s="36" t="s">
        <v>1798</v>
      </c>
      <c r="B124" s="33" t="s">
        <v>27</v>
      </c>
      <c r="C124" s="33"/>
      <c r="D124" s="33" t="s">
        <v>1799</v>
      </c>
      <c r="E124" s="33"/>
      <c r="F124" s="33">
        <v>940</v>
      </c>
      <c r="G124" s="33">
        <v>100</v>
      </c>
      <c r="H124" s="33"/>
      <c r="I124" s="33">
        <v>105</v>
      </c>
      <c r="J124" s="33">
        <v>105</v>
      </c>
      <c r="K124" s="33">
        <v>105</v>
      </c>
      <c r="L124" s="33">
        <v>105</v>
      </c>
      <c r="M124" s="33">
        <v>105</v>
      </c>
      <c r="N124" s="33">
        <v>105</v>
      </c>
      <c r="O124" s="33">
        <v>105</v>
      </c>
      <c r="P124" s="33">
        <v>105</v>
      </c>
      <c r="Q124" s="33"/>
      <c r="R124" s="33"/>
      <c r="S124" s="33"/>
      <c r="T124" s="20">
        <f t="shared" si="13"/>
        <v>940</v>
      </c>
      <c r="U124" s="20">
        <f t="shared" si="14"/>
        <v>0</v>
      </c>
      <c r="V124" s="34">
        <f t="shared" si="15"/>
        <v>1</v>
      </c>
      <c r="W124" s="37"/>
      <c r="X124" s="35" t="str">
        <f t="shared" si="16"/>
        <v/>
      </c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  <c r="DW124" s="31"/>
      <c r="DX124" s="31"/>
      <c r="DY124" s="31"/>
      <c r="DZ124" s="31"/>
      <c r="EA124" s="31"/>
      <c r="EB124" s="31"/>
      <c r="EC124" s="31"/>
      <c r="ED124" s="31"/>
      <c r="EE124" s="31"/>
      <c r="EF124" s="31"/>
      <c r="EG124" s="31"/>
      <c r="EH124" s="31"/>
      <c r="EI124" s="31"/>
      <c r="EJ124" s="31"/>
      <c r="EK124" s="31"/>
      <c r="EL124" s="31"/>
      <c r="EM124" s="31"/>
      <c r="EN124" s="31"/>
      <c r="EO124" s="31"/>
      <c r="EP124" s="31"/>
      <c r="EQ124" s="31"/>
      <c r="ER124" s="31"/>
      <c r="ES124" s="31"/>
      <c r="ET124" s="31"/>
      <c r="EU124" s="31"/>
      <c r="EV124" s="31"/>
      <c r="EW124" s="31"/>
      <c r="EX124" s="31"/>
      <c r="EY124" s="31"/>
      <c r="EZ124" s="31"/>
      <c r="FA124" s="31"/>
      <c r="FB124" s="31"/>
      <c r="FC124" s="31"/>
      <c r="FD124" s="31"/>
      <c r="FE124" s="31"/>
      <c r="FF124" s="31"/>
      <c r="FG124" s="31"/>
      <c r="FH124" s="31"/>
      <c r="FI124" s="31"/>
      <c r="FJ124" s="31"/>
      <c r="FK124" s="31"/>
      <c r="FL124" s="31"/>
      <c r="FM124" s="31"/>
      <c r="FN124" s="31"/>
      <c r="FO124" s="31"/>
      <c r="FP124" s="31"/>
      <c r="FQ124" s="31"/>
      <c r="FR124" s="31"/>
      <c r="FS124" s="31"/>
      <c r="FT124" s="31"/>
      <c r="FU124" s="31"/>
      <c r="FV124" s="31"/>
      <c r="FW124" s="31"/>
      <c r="FX124" s="31"/>
      <c r="FY124" s="31"/>
      <c r="FZ124" s="31"/>
      <c r="GA124" s="31"/>
      <c r="GB124" s="31"/>
      <c r="GC124" s="31"/>
      <c r="GD124" s="31"/>
      <c r="GE124" s="31"/>
      <c r="GF124" s="31"/>
      <c r="GG124" s="31"/>
      <c r="GH124" s="31"/>
      <c r="GI124" s="31"/>
      <c r="GJ124" s="31"/>
      <c r="GK124" s="31"/>
      <c r="GL124" s="31"/>
      <c r="GM124" s="31"/>
      <c r="GN124" s="31"/>
      <c r="GO124" s="31"/>
      <c r="GP124" s="31"/>
      <c r="GQ124" s="31"/>
      <c r="GR124" s="31"/>
      <c r="GS124" s="31"/>
      <c r="GT124" s="31"/>
      <c r="GU124" s="31"/>
      <c r="GV124" s="31"/>
      <c r="GW124" s="31"/>
      <c r="GX124" s="31"/>
      <c r="GY124" s="31"/>
      <c r="GZ124" s="31"/>
      <c r="HA124" s="31"/>
      <c r="HB124" s="31"/>
      <c r="HC124" s="31"/>
      <c r="HD124" s="31"/>
      <c r="HE124" s="31"/>
      <c r="HF124" s="31"/>
      <c r="HG124" s="31"/>
      <c r="HH124" s="31"/>
      <c r="HI124" s="31"/>
      <c r="HJ124" s="31"/>
      <c r="HK124" s="31"/>
      <c r="HL124" s="31"/>
      <c r="HM124" s="31"/>
      <c r="HN124" s="31"/>
      <c r="HO124" s="31"/>
      <c r="HP124" s="31"/>
      <c r="HQ124" s="31"/>
      <c r="HR124" s="31"/>
      <c r="HS124" s="31"/>
      <c r="HT124" s="31"/>
      <c r="HU124" s="31"/>
      <c r="HV124" s="31"/>
      <c r="HW124" s="31"/>
      <c r="HX124" s="31"/>
      <c r="HY124" s="31"/>
      <c r="HZ124" s="31"/>
      <c r="IA124" s="31"/>
      <c r="IB124" s="31"/>
      <c r="IC124" s="31"/>
      <c r="ID124" s="31"/>
      <c r="IE124" s="31"/>
      <c r="IF124" s="31"/>
      <c r="IG124" s="31"/>
      <c r="IH124" s="31"/>
      <c r="II124" s="31"/>
      <c r="IJ124" s="31"/>
      <c r="IK124" s="31"/>
      <c r="IL124" s="31"/>
      <c r="IM124" s="31"/>
      <c r="IN124" s="31"/>
      <c r="IO124" s="31"/>
      <c r="IP124" s="31"/>
      <c r="IQ124" s="31"/>
      <c r="IR124" s="31"/>
      <c r="IS124" s="31"/>
      <c r="IT124" s="31"/>
      <c r="IU124" s="31"/>
      <c r="IV124" s="31"/>
      <c r="IW124" s="31"/>
      <c r="IX124" s="31"/>
      <c r="IY124" s="31"/>
      <c r="IZ124" s="31"/>
      <c r="JA124" s="31"/>
      <c r="JB124" s="31"/>
      <c r="JC124" s="31"/>
      <c r="JD124" s="31"/>
      <c r="JE124" s="31"/>
      <c r="JF124" s="31"/>
      <c r="JG124" s="31"/>
      <c r="JH124" s="31"/>
      <c r="JI124" s="31"/>
      <c r="JJ124" s="31"/>
      <c r="JK124" s="31"/>
      <c r="JL124" s="31"/>
      <c r="JM124" s="31"/>
      <c r="JN124" s="31"/>
      <c r="JO124" s="31"/>
      <c r="JP124" s="31"/>
      <c r="JQ124" s="31"/>
      <c r="JR124" s="31"/>
      <c r="JS124" s="31"/>
      <c r="JT124" s="31"/>
      <c r="JU124" s="31"/>
      <c r="JV124" s="31"/>
      <c r="JW124" s="31"/>
      <c r="JX124" s="31"/>
      <c r="JY124" s="31"/>
      <c r="JZ124" s="31"/>
      <c r="KA124" s="31"/>
      <c r="KB124" s="31"/>
      <c r="KC124" s="31"/>
      <c r="KD124" s="31"/>
      <c r="KE124" s="31"/>
      <c r="KF124" s="31"/>
      <c r="KG124" s="31"/>
      <c r="KH124" s="31"/>
      <c r="KI124" s="31"/>
      <c r="KJ124" s="31"/>
      <c r="KK124" s="31"/>
      <c r="KL124" s="31"/>
      <c r="KM124" s="31"/>
      <c r="KN124" s="31"/>
      <c r="KO124" s="31"/>
      <c r="KP124" s="31"/>
      <c r="KQ124" s="31"/>
      <c r="KR124" s="31"/>
      <c r="KS124" s="31"/>
      <c r="KT124" s="31"/>
      <c r="KU124" s="31"/>
      <c r="KV124" s="31"/>
      <c r="KW124" s="31"/>
      <c r="KX124" s="31"/>
      <c r="KY124" s="31"/>
      <c r="KZ124" s="31"/>
      <c r="LA124" s="31"/>
      <c r="LB124" s="31"/>
      <c r="LC124" s="31"/>
      <c r="LD124" s="31"/>
      <c r="LE124" s="31"/>
      <c r="LF124" s="31"/>
      <c r="LG124" s="31"/>
      <c r="LH124" s="31"/>
      <c r="LI124" s="31"/>
      <c r="LJ124" s="31"/>
      <c r="LK124" s="31"/>
      <c r="LL124" s="31"/>
      <c r="LM124" s="31"/>
      <c r="LN124" s="31"/>
      <c r="LO124" s="31"/>
      <c r="LP124" s="31"/>
      <c r="LQ124" s="31"/>
      <c r="LR124" s="31"/>
      <c r="LS124" s="31"/>
      <c r="LT124" s="31"/>
      <c r="LU124" s="31"/>
      <c r="LV124" s="31"/>
      <c r="LW124" s="31"/>
      <c r="LX124" s="31"/>
      <c r="LY124" s="31"/>
      <c r="LZ124" s="31"/>
      <c r="MA124" s="31"/>
      <c r="MB124" s="31"/>
      <c r="MC124" s="31"/>
      <c r="MD124" s="31"/>
      <c r="ME124" s="31"/>
      <c r="MF124" s="31"/>
      <c r="MG124" s="31"/>
      <c r="MH124" s="31"/>
      <c r="MI124" s="31"/>
      <c r="MJ124" s="31"/>
      <c r="MK124" s="31"/>
      <c r="ML124" s="31"/>
      <c r="MM124" s="31"/>
      <c r="MN124" s="31"/>
      <c r="MO124" s="31"/>
      <c r="MP124" s="31"/>
      <c r="MQ124" s="31"/>
      <c r="MR124" s="31"/>
      <c r="MS124" s="31"/>
      <c r="MT124" s="31"/>
      <c r="MU124" s="31"/>
      <c r="MV124" s="31"/>
      <c r="MW124" s="31"/>
      <c r="MX124" s="31"/>
      <c r="MY124" s="31"/>
      <c r="MZ124" s="31"/>
      <c r="NA124" s="31"/>
      <c r="NB124" s="31"/>
      <c r="NC124" s="31"/>
      <c r="ND124" s="31"/>
      <c r="NE124" s="31"/>
      <c r="NF124" s="31"/>
      <c r="NG124" s="31"/>
      <c r="NH124" s="31"/>
      <c r="NI124" s="31"/>
      <c r="NJ124" s="31"/>
      <c r="NK124" s="31"/>
      <c r="NL124" s="31"/>
      <c r="NM124" s="31"/>
      <c r="NN124" s="31"/>
      <c r="NO124" s="31"/>
      <c r="NP124" s="31"/>
      <c r="NQ124" s="31"/>
      <c r="NR124" s="31"/>
      <c r="NS124" s="31"/>
      <c r="NT124" s="31"/>
      <c r="NU124" s="31"/>
      <c r="NV124" s="31"/>
      <c r="NW124" s="31"/>
      <c r="NX124" s="31"/>
      <c r="NY124" s="31"/>
      <c r="NZ124" s="31"/>
      <c r="OA124" s="31"/>
      <c r="OB124" s="31"/>
      <c r="OC124" s="31"/>
      <c r="OD124" s="31"/>
      <c r="OE124" s="31"/>
      <c r="OF124" s="31"/>
      <c r="OG124" s="31"/>
      <c r="OH124" s="31"/>
      <c r="OI124" s="31"/>
      <c r="OJ124" s="31"/>
      <c r="OK124" s="31"/>
      <c r="OL124" s="31"/>
      <c r="OM124" s="31"/>
      <c r="ON124" s="31"/>
      <c r="OO124" s="31"/>
      <c r="OP124" s="31"/>
      <c r="OQ124" s="31"/>
      <c r="OR124" s="31"/>
      <c r="OS124" s="31"/>
      <c r="OT124" s="31"/>
      <c r="OU124" s="31"/>
      <c r="OV124" s="31"/>
      <c r="OW124" s="31"/>
      <c r="OX124" s="31"/>
      <c r="OY124" s="31"/>
      <c r="OZ124" s="31"/>
      <c r="PA124" s="31"/>
      <c r="PB124" s="31"/>
      <c r="PC124" s="31"/>
      <c r="PD124" s="31"/>
      <c r="PE124" s="31"/>
      <c r="PF124" s="31"/>
      <c r="PG124" s="31"/>
      <c r="PH124" s="31"/>
      <c r="PI124" s="31"/>
      <c r="PJ124" s="31"/>
      <c r="PK124" s="31"/>
      <c r="PL124" s="31"/>
      <c r="PM124" s="31"/>
      <c r="PN124" s="31"/>
      <c r="PO124" s="31"/>
      <c r="PP124" s="31"/>
      <c r="PQ124" s="31"/>
      <c r="PR124" s="31"/>
      <c r="PS124" s="31"/>
      <c r="PT124" s="31"/>
      <c r="PU124" s="31"/>
      <c r="PV124" s="31"/>
      <c r="PW124" s="31"/>
      <c r="PX124" s="31"/>
      <c r="PY124" s="31"/>
      <c r="PZ124" s="31"/>
      <c r="QA124" s="31"/>
      <c r="QB124" s="31"/>
      <c r="QC124" s="31"/>
    </row>
    <row r="125" spans="1:445">
      <c r="A125" s="36" t="s">
        <v>216</v>
      </c>
      <c r="B125" s="33" t="s">
        <v>45</v>
      </c>
      <c r="C125" s="33">
        <v>92</v>
      </c>
      <c r="D125" s="33" t="s">
        <v>129</v>
      </c>
      <c r="E125" s="33"/>
      <c r="F125" s="33">
        <v>1145</v>
      </c>
      <c r="G125" s="33">
        <v>65</v>
      </c>
      <c r="H125" s="33">
        <v>120</v>
      </c>
      <c r="I125" s="33">
        <v>120</v>
      </c>
      <c r="J125" s="33">
        <v>120</v>
      </c>
      <c r="K125" s="33">
        <v>120</v>
      </c>
      <c r="L125" s="33">
        <v>120</v>
      </c>
      <c r="M125" s="33">
        <v>120</v>
      </c>
      <c r="N125" s="33">
        <v>120</v>
      </c>
      <c r="O125" s="33">
        <v>120</v>
      </c>
      <c r="P125" s="33">
        <v>120</v>
      </c>
      <c r="Q125" s="33"/>
      <c r="R125" s="33"/>
      <c r="S125" s="33"/>
      <c r="T125" s="20">
        <f t="shared" si="13"/>
        <v>1145</v>
      </c>
      <c r="U125" s="20">
        <f t="shared" si="14"/>
        <v>0</v>
      </c>
      <c r="V125" s="34">
        <f t="shared" si="15"/>
        <v>1</v>
      </c>
      <c r="W125" s="37"/>
      <c r="X125" s="35" t="str">
        <f t="shared" si="16"/>
        <v/>
      </c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  <c r="DW125" s="31"/>
      <c r="DX125" s="31"/>
      <c r="DY125" s="31"/>
      <c r="DZ125" s="31"/>
      <c r="EA125" s="31"/>
      <c r="EB125" s="31"/>
      <c r="EC125" s="31"/>
      <c r="ED125" s="31"/>
      <c r="EE125" s="31"/>
      <c r="EF125" s="31"/>
      <c r="EG125" s="31"/>
      <c r="EH125" s="31"/>
      <c r="EI125" s="31"/>
      <c r="EJ125" s="31"/>
      <c r="EK125" s="31"/>
      <c r="EL125" s="31"/>
      <c r="EM125" s="31"/>
      <c r="EN125" s="31"/>
      <c r="EO125" s="31"/>
      <c r="EP125" s="31"/>
      <c r="EQ125" s="31"/>
      <c r="ER125" s="31"/>
      <c r="ES125" s="31"/>
      <c r="ET125" s="31"/>
      <c r="EU125" s="31"/>
      <c r="EV125" s="31"/>
      <c r="EW125" s="31"/>
      <c r="EX125" s="31"/>
      <c r="EY125" s="31"/>
      <c r="EZ125" s="31"/>
      <c r="FA125" s="31"/>
      <c r="FB125" s="31"/>
      <c r="FC125" s="31"/>
      <c r="FD125" s="31"/>
      <c r="FE125" s="31"/>
      <c r="FF125" s="31"/>
      <c r="FG125" s="31"/>
      <c r="FH125" s="31"/>
      <c r="FI125" s="31"/>
      <c r="FJ125" s="31"/>
      <c r="FK125" s="31"/>
      <c r="FL125" s="31"/>
      <c r="FM125" s="31"/>
      <c r="FN125" s="31"/>
      <c r="FO125" s="31"/>
      <c r="FP125" s="31"/>
      <c r="FQ125" s="31"/>
      <c r="FR125" s="31"/>
      <c r="FS125" s="31"/>
      <c r="FT125" s="31"/>
      <c r="FU125" s="31"/>
      <c r="FV125" s="31"/>
      <c r="FW125" s="31"/>
      <c r="FX125" s="31"/>
      <c r="FY125" s="31"/>
      <c r="FZ125" s="31"/>
      <c r="GA125" s="31"/>
      <c r="GB125" s="31"/>
      <c r="GC125" s="31"/>
      <c r="GD125" s="31"/>
      <c r="GE125" s="31"/>
      <c r="GF125" s="31"/>
      <c r="GG125" s="31"/>
      <c r="GH125" s="31"/>
      <c r="GI125" s="31"/>
      <c r="GJ125" s="31"/>
      <c r="GK125" s="31"/>
      <c r="GL125" s="31"/>
      <c r="GM125" s="31"/>
      <c r="GN125" s="31"/>
      <c r="GO125" s="31"/>
      <c r="GP125" s="31"/>
      <c r="GQ125" s="31"/>
      <c r="GR125" s="31"/>
      <c r="GS125" s="31"/>
      <c r="GT125" s="31"/>
      <c r="GU125" s="31"/>
      <c r="GV125" s="31"/>
      <c r="GW125" s="31"/>
      <c r="GX125" s="31"/>
      <c r="GY125" s="31"/>
      <c r="GZ125" s="31"/>
      <c r="HA125" s="31"/>
      <c r="HB125" s="31"/>
      <c r="HC125" s="31"/>
      <c r="HD125" s="31"/>
      <c r="HE125" s="31"/>
      <c r="HF125" s="31"/>
      <c r="HG125" s="31"/>
      <c r="HH125" s="31"/>
      <c r="HI125" s="31"/>
      <c r="HJ125" s="31"/>
      <c r="HK125" s="31"/>
      <c r="HL125" s="31"/>
      <c r="HM125" s="31"/>
      <c r="HN125" s="31"/>
      <c r="HO125" s="31"/>
      <c r="HP125" s="31"/>
      <c r="HQ125" s="31"/>
      <c r="HR125" s="31"/>
      <c r="HS125" s="31"/>
      <c r="HT125" s="31"/>
      <c r="HU125" s="31"/>
      <c r="HV125" s="31"/>
      <c r="HW125" s="31"/>
      <c r="HX125" s="31"/>
      <c r="HY125" s="31"/>
      <c r="HZ125" s="31"/>
      <c r="IA125" s="31"/>
      <c r="IB125" s="31"/>
      <c r="IC125" s="31"/>
      <c r="ID125" s="31"/>
      <c r="IE125" s="31"/>
      <c r="IF125" s="31"/>
      <c r="IG125" s="31"/>
      <c r="IH125" s="31"/>
      <c r="II125" s="31"/>
      <c r="IJ125" s="31"/>
      <c r="IK125" s="31"/>
      <c r="IL125" s="31"/>
      <c r="IM125" s="31"/>
      <c r="IN125" s="31"/>
      <c r="IO125" s="31"/>
      <c r="IP125" s="31"/>
      <c r="IQ125" s="31"/>
      <c r="IR125" s="31"/>
      <c r="IS125" s="31"/>
      <c r="IT125" s="31"/>
      <c r="IU125" s="31"/>
      <c r="IV125" s="31"/>
      <c r="IW125" s="31"/>
      <c r="IX125" s="31"/>
      <c r="IY125" s="31"/>
      <c r="IZ125" s="31"/>
      <c r="JA125" s="31"/>
      <c r="JB125" s="31"/>
      <c r="JC125" s="31"/>
      <c r="JD125" s="31"/>
      <c r="JE125" s="31"/>
      <c r="JF125" s="31"/>
      <c r="JG125" s="31"/>
      <c r="JH125" s="31"/>
      <c r="JI125" s="31"/>
      <c r="JJ125" s="31"/>
      <c r="JK125" s="31"/>
      <c r="JL125" s="31"/>
      <c r="JM125" s="31"/>
      <c r="JN125" s="31"/>
      <c r="JO125" s="31"/>
      <c r="JP125" s="31"/>
      <c r="JQ125" s="31"/>
      <c r="JR125" s="31"/>
      <c r="JS125" s="31"/>
      <c r="JT125" s="31"/>
      <c r="JU125" s="31"/>
      <c r="JV125" s="31"/>
      <c r="JW125" s="31"/>
      <c r="JX125" s="31"/>
      <c r="JY125" s="31"/>
      <c r="JZ125" s="31"/>
      <c r="KA125" s="31"/>
      <c r="KB125" s="31"/>
      <c r="KC125" s="31"/>
      <c r="KD125" s="31"/>
      <c r="KE125" s="31"/>
      <c r="KF125" s="31"/>
      <c r="KG125" s="31"/>
      <c r="KH125" s="31"/>
      <c r="KI125" s="31"/>
      <c r="KJ125" s="31"/>
      <c r="KK125" s="31"/>
      <c r="KL125" s="31"/>
      <c r="KM125" s="31"/>
      <c r="KN125" s="31"/>
      <c r="KO125" s="31"/>
      <c r="KP125" s="31"/>
      <c r="KQ125" s="31"/>
      <c r="KR125" s="31"/>
      <c r="KS125" s="31"/>
      <c r="KT125" s="31"/>
      <c r="KU125" s="31"/>
      <c r="KV125" s="31"/>
      <c r="KW125" s="31"/>
      <c r="KX125" s="31"/>
      <c r="KY125" s="31"/>
      <c r="KZ125" s="31"/>
      <c r="LA125" s="31"/>
      <c r="LB125" s="31"/>
      <c r="LC125" s="31"/>
      <c r="LD125" s="31"/>
      <c r="LE125" s="31"/>
      <c r="LF125" s="31"/>
      <c r="LG125" s="31"/>
      <c r="LH125" s="31"/>
      <c r="LI125" s="31"/>
      <c r="LJ125" s="31"/>
      <c r="LK125" s="31"/>
      <c r="LL125" s="31"/>
      <c r="LM125" s="31"/>
      <c r="LN125" s="31"/>
      <c r="LO125" s="31"/>
      <c r="LP125" s="31"/>
      <c r="LQ125" s="31"/>
      <c r="LR125" s="31"/>
      <c r="LS125" s="31"/>
      <c r="LT125" s="31"/>
      <c r="LU125" s="31"/>
      <c r="LV125" s="31"/>
      <c r="LW125" s="31"/>
      <c r="LX125" s="31"/>
      <c r="LY125" s="31"/>
      <c r="LZ125" s="31"/>
      <c r="MA125" s="31"/>
      <c r="MB125" s="31"/>
      <c r="MC125" s="31"/>
      <c r="MD125" s="31"/>
      <c r="ME125" s="31"/>
      <c r="MF125" s="31"/>
      <c r="MG125" s="31"/>
      <c r="MH125" s="31"/>
      <c r="MI125" s="31"/>
      <c r="MJ125" s="31"/>
      <c r="MK125" s="31"/>
      <c r="ML125" s="31"/>
      <c r="MM125" s="31"/>
      <c r="MN125" s="31"/>
      <c r="MO125" s="31"/>
      <c r="MP125" s="31"/>
      <c r="MQ125" s="31"/>
      <c r="MR125" s="31"/>
      <c r="MS125" s="31"/>
      <c r="MT125" s="31"/>
      <c r="MU125" s="31"/>
      <c r="MV125" s="31"/>
      <c r="MW125" s="31"/>
      <c r="MX125" s="31"/>
      <c r="MY125" s="31"/>
      <c r="MZ125" s="31"/>
      <c r="NA125" s="31"/>
      <c r="NB125" s="31"/>
      <c r="NC125" s="31"/>
      <c r="ND125" s="31"/>
      <c r="NE125" s="31"/>
      <c r="NF125" s="31"/>
      <c r="NG125" s="31"/>
      <c r="NH125" s="31"/>
      <c r="NI125" s="31"/>
      <c r="NJ125" s="31"/>
      <c r="NK125" s="31"/>
      <c r="NL125" s="31"/>
      <c r="NM125" s="31"/>
      <c r="NN125" s="31"/>
      <c r="NO125" s="31"/>
      <c r="NP125" s="31"/>
      <c r="NQ125" s="31"/>
      <c r="NR125" s="31"/>
      <c r="NS125" s="31"/>
      <c r="NT125" s="31"/>
      <c r="NU125" s="31"/>
      <c r="NV125" s="31"/>
      <c r="NW125" s="31"/>
      <c r="NX125" s="31"/>
      <c r="NY125" s="31"/>
      <c r="NZ125" s="31"/>
      <c r="OA125" s="31"/>
      <c r="OB125" s="31"/>
      <c r="OC125" s="31"/>
      <c r="OD125" s="31"/>
      <c r="OE125" s="31"/>
      <c r="OF125" s="31"/>
      <c r="OG125" s="31"/>
      <c r="OH125" s="31"/>
      <c r="OI125" s="31"/>
      <c r="OJ125" s="31"/>
      <c r="OK125" s="31"/>
      <c r="OL125" s="31"/>
      <c r="OM125" s="31"/>
      <c r="ON125" s="31"/>
      <c r="OO125" s="31"/>
      <c r="OP125" s="31"/>
      <c r="OQ125" s="31"/>
      <c r="OR125" s="31"/>
      <c r="OS125" s="31"/>
      <c r="OT125" s="31"/>
      <c r="OU125" s="31"/>
      <c r="OV125" s="31"/>
      <c r="OW125" s="31"/>
      <c r="OX125" s="31"/>
      <c r="OY125" s="31"/>
      <c r="OZ125" s="31"/>
      <c r="PA125" s="31"/>
      <c r="PB125" s="31"/>
      <c r="PC125" s="31"/>
      <c r="PD125" s="31"/>
      <c r="PE125" s="31"/>
      <c r="PF125" s="31"/>
      <c r="PG125" s="31"/>
      <c r="PH125" s="31"/>
      <c r="PI125" s="31"/>
      <c r="PJ125" s="31"/>
      <c r="PK125" s="31"/>
      <c r="PL125" s="31"/>
      <c r="PM125" s="31"/>
      <c r="PN125" s="31"/>
      <c r="PO125" s="31"/>
      <c r="PP125" s="31"/>
      <c r="PQ125" s="31"/>
      <c r="PR125" s="31"/>
      <c r="PS125" s="31"/>
      <c r="PT125" s="31"/>
      <c r="PU125" s="31"/>
      <c r="PV125" s="31"/>
      <c r="PW125" s="31"/>
      <c r="PX125" s="31"/>
      <c r="PY125" s="31"/>
      <c r="PZ125" s="31"/>
      <c r="QA125" s="31"/>
      <c r="QB125" s="31"/>
      <c r="QC125" s="31"/>
    </row>
    <row r="126" spans="1:445">
      <c r="A126" s="36" t="s">
        <v>216</v>
      </c>
      <c r="B126" s="33" t="s">
        <v>45</v>
      </c>
      <c r="C126" s="33"/>
      <c r="D126" s="33" t="s">
        <v>88</v>
      </c>
      <c r="E126" s="33"/>
      <c r="F126" s="33">
        <v>550</v>
      </c>
      <c r="G126" s="33">
        <v>55</v>
      </c>
      <c r="H126" s="33">
        <v>55</v>
      </c>
      <c r="I126" s="33">
        <v>55</v>
      </c>
      <c r="J126" s="33">
        <v>55</v>
      </c>
      <c r="K126" s="33">
        <v>55</v>
      </c>
      <c r="L126" s="33">
        <v>55</v>
      </c>
      <c r="M126" s="33">
        <v>55</v>
      </c>
      <c r="N126" s="33">
        <v>55</v>
      </c>
      <c r="O126" s="33">
        <v>55</v>
      </c>
      <c r="P126" s="33">
        <v>55</v>
      </c>
      <c r="Q126" s="33"/>
      <c r="R126" s="33"/>
      <c r="S126" s="33"/>
      <c r="T126" s="20">
        <f t="shared" si="13"/>
        <v>550</v>
      </c>
      <c r="U126" s="20">
        <f t="shared" si="14"/>
        <v>0</v>
      </c>
      <c r="V126" s="34">
        <f t="shared" si="15"/>
        <v>1</v>
      </c>
      <c r="W126" s="37"/>
      <c r="X126" s="35" t="str">
        <f t="shared" si="16"/>
        <v/>
      </c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  <c r="CJ126" s="31"/>
      <c r="CK126" s="31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  <c r="DW126" s="31"/>
      <c r="DX126" s="31"/>
      <c r="DY126" s="31"/>
      <c r="DZ126" s="31"/>
      <c r="EA126" s="31"/>
      <c r="EB126" s="31"/>
      <c r="EC126" s="31"/>
      <c r="ED126" s="31"/>
      <c r="EE126" s="31"/>
      <c r="EF126" s="31"/>
      <c r="EG126" s="31"/>
      <c r="EH126" s="31"/>
      <c r="EI126" s="31"/>
      <c r="EJ126" s="31"/>
      <c r="EK126" s="31"/>
      <c r="EL126" s="31"/>
      <c r="EM126" s="31"/>
      <c r="EN126" s="31"/>
      <c r="EO126" s="31"/>
      <c r="EP126" s="31"/>
      <c r="EQ126" s="31"/>
      <c r="ER126" s="31"/>
      <c r="ES126" s="31"/>
      <c r="ET126" s="31"/>
      <c r="EU126" s="31"/>
      <c r="EV126" s="31"/>
      <c r="EW126" s="31"/>
      <c r="EX126" s="31"/>
      <c r="EY126" s="31"/>
      <c r="EZ126" s="31"/>
      <c r="FA126" s="31"/>
      <c r="FB126" s="31"/>
      <c r="FC126" s="31"/>
      <c r="FD126" s="31"/>
      <c r="FE126" s="31"/>
      <c r="FF126" s="31"/>
      <c r="FG126" s="31"/>
      <c r="FH126" s="31"/>
      <c r="FI126" s="31"/>
      <c r="FJ126" s="31"/>
      <c r="FK126" s="31"/>
      <c r="FL126" s="31"/>
      <c r="FM126" s="31"/>
      <c r="FN126" s="31"/>
      <c r="FO126" s="31"/>
      <c r="FP126" s="31"/>
      <c r="FQ126" s="31"/>
      <c r="FR126" s="31"/>
      <c r="FS126" s="31"/>
      <c r="FT126" s="31"/>
      <c r="FU126" s="31"/>
      <c r="FV126" s="31"/>
      <c r="FW126" s="31"/>
      <c r="FX126" s="31"/>
      <c r="FY126" s="31"/>
      <c r="FZ126" s="31"/>
      <c r="GA126" s="31"/>
      <c r="GB126" s="31"/>
      <c r="GC126" s="31"/>
      <c r="GD126" s="31"/>
      <c r="GE126" s="31"/>
      <c r="GF126" s="31"/>
      <c r="GG126" s="31"/>
      <c r="GH126" s="31"/>
      <c r="GI126" s="31"/>
      <c r="GJ126" s="31"/>
      <c r="GK126" s="31"/>
      <c r="GL126" s="31"/>
      <c r="GM126" s="31"/>
      <c r="GN126" s="31"/>
      <c r="GO126" s="31"/>
      <c r="GP126" s="31"/>
      <c r="GQ126" s="31"/>
      <c r="GR126" s="31"/>
      <c r="GS126" s="31"/>
      <c r="GT126" s="31"/>
      <c r="GU126" s="31"/>
      <c r="GV126" s="31"/>
      <c r="GW126" s="31"/>
      <c r="GX126" s="31"/>
      <c r="GY126" s="31"/>
      <c r="GZ126" s="31"/>
      <c r="HA126" s="31"/>
      <c r="HB126" s="31"/>
      <c r="HC126" s="31"/>
      <c r="HD126" s="31"/>
      <c r="HE126" s="31"/>
      <c r="HF126" s="31"/>
      <c r="HG126" s="31"/>
      <c r="HH126" s="31"/>
      <c r="HI126" s="31"/>
      <c r="HJ126" s="31"/>
      <c r="HK126" s="31"/>
      <c r="HL126" s="31"/>
      <c r="HM126" s="31"/>
      <c r="HN126" s="31"/>
      <c r="HO126" s="31"/>
      <c r="HP126" s="31"/>
      <c r="HQ126" s="31"/>
      <c r="HR126" s="31"/>
      <c r="HS126" s="31"/>
      <c r="HT126" s="31"/>
      <c r="HU126" s="31"/>
      <c r="HV126" s="31"/>
      <c r="HW126" s="31"/>
      <c r="HX126" s="31"/>
      <c r="HY126" s="31"/>
      <c r="HZ126" s="31"/>
      <c r="IA126" s="31"/>
      <c r="IB126" s="31"/>
      <c r="IC126" s="31"/>
      <c r="ID126" s="31"/>
      <c r="IE126" s="31"/>
      <c r="IF126" s="31"/>
      <c r="IG126" s="31"/>
      <c r="IH126" s="31"/>
      <c r="II126" s="31"/>
      <c r="IJ126" s="31"/>
      <c r="IK126" s="31"/>
      <c r="IL126" s="31"/>
      <c r="IM126" s="31"/>
      <c r="IN126" s="31"/>
      <c r="IO126" s="31"/>
      <c r="IP126" s="31"/>
      <c r="IQ126" s="31"/>
      <c r="IR126" s="31"/>
      <c r="IS126" s="31"/>
      <c r="IT126" s="31"/>
      <c r="IU126" s="31"/>
      <c r="IV126" s="31"/>
      <c r="IW126" s="31"/>
      <c r="IX126" s="31"/>
      <c r="IY126" s="31"/>
      <c r="IZ126" s="31"/>
      <c r="JA126" s="31"/>
      <c r="JB126" s="31"/>
      <c r="JC126" s="31"/>
      <c r="JD126" s="31"/>
      <c r="JE126" s="31"/>
      <c r="JF126" s="31"/>
      <c r="JG126" s="31"/>
      <c r="JH126" s="31"/>
      <c r="JI126" s="31"/>
      <c r="JJ126" s="31"/>
      <c r="JK126" s="31"/>
      <c r="JL126" s="31"/>
      <c r="JM126" s="31"/>
      <c r="JN126" s="31"/>
      <c r="JO126" s="31"/>
      <c r="JP126" s="31"/>
      <c r="JQ126" s="31"/>
      <c r="JR126" s="31"/>
      <c r="JS126" s="31"/>
      <c r="JT126" s="31"/>
      <c r="JU126" s="31"/>
      <c r="JV126" s="31"/>
      <c r="JW126" s="31"/>
      <c r="JX126" s="31"/>
      <c r="JY126" s="31"/>
      <c r="JZ126" s="31"/>
      <c r="KA126" s="31"/>
      <c r="KB126" s="31"/>
      <c r="KC126" s="31"/>
      <c r="KD126" s="31"/>
      <c r="KE126" s="31"/>
      <c r="KF126" s="31"/>
      <c r="KG126" s="31"/>
      <c r="KH126" s="31"/>
      <c r="KI126" s="31"/>
      <c r="KJ126" s="31"/>
      <c r="KK126" s="31"/>
      <c r="KL126" s="31"/>
      <c r="KM126" s="31"/>
      <c r="KN126" s="31"/>
      <c r="KO126" s="31"/>
      <c r="KP126" s="31"/>
      <c r="KQ126" s="31"/>
      <c r="KR126" s="31"/>
      <c r="KS126" s="31"/>
      <c r="KT126" s="31"/>
      <c r="KU126" s="31"/>
      <c r="KV126" s="31"/>
      <c r="KW126" s="31"/>
      <c r="KX126" s="31"/>
      <c r="KY126" s="31"/>
      <c r="KZ126" s="31"/>
      <c r="LA126" s="31"/>
      <c r="LB126" s="31"/>
      <c r="LC126" s="31"/>
      <c r="LD126" s="31"/>
      <c r="LE126" s="31"/>
      <c r="LF126" s="31"/>
      <c r="LG126" s="31"/>
      <c r="LH126" s="31"/>
      <c r="LI126" s="31"/>
      <c r="LJ126" s="31"/>
      <c r="LK126" s="31"/>
      <c r="LL126" s="31"/>
      <c r="LM126" s="31"/>
      <c r="LN126" s="31"/>
      <c r="LO126" s="31"/>
      <c r="LP126" s="31"/>
      <c r="LQ126" s="31"/>
      <c r="LR126" s="31"/>
      <c r="LS126" s="31"/>
      <c r="LT126" s="31"/>
      <c r="LU126" s="31"/>
      <c r="LV126" s="31"/>
      <c r="LW126" s="31"/>
      <c r="LX126" s="31"/>
      <c r="LY126" s="31"/>
      <c r="LZ126" s="31"/>
      <c r="MA126" s="31"/>
      <c r="MB126" s="31"/>
      <c r="MC126" s="31"/>
      <c r="MD126" s="31"/>
      <c r="ME126" s="31"/>
      <c r="MF126" s="31"/>
      <c r="MG126" s="31"/>
      <c r="MH126" s="31"/>
      <c r="MI126" s="31"/>
      <c r="MJ126" s="31"/>
      <c r="MK126" s="31"/>
      <c r="ML126" s="31"/>
      <c r="MM126" s="31"/>
      <c r="MN126" s="31"/>
      <c r="MO126" s="31"/>
      <c r="MP126" s="31"/>
      <c r="MQ126" s="31"/>
      <c r="MR126" s="31"/>
      <c r="MS126" s="31"/>
      <c r="MT126" s="31"/>
      <c r="MU126" s="31"/>
      <c r="MV126" s="31"/>
      <c r="MW126" s="31"/>
      <c r="MX126" s="31"/>
      <c r="MY126" s="31"/>
      <c r="MZ126" s="31"/>
      <c r="NA126" s="31"/>
      <c r="NB126" s="31"/>
      <c r="NC126" s="31"/>
      <c r="ND126" s="31"/>
      <c r="NE126" s="31"/>
      <c r="NF126" s="31"/>
      <c r="NG126" s="31"/>
      <c r="NH126" s="31"/>
      <c r="NI126" s="31"/>
      <c r="NJ126" s="31"/>
      <c r="NK126" s="31"/>
      <c r="NL126" s="31"/>
      <c r="NM126" s="31"/>
      <c r="NN126" s="31"/>
      <c r="NO126" s="31"/>
      <c r="NP126" s="31"/>
      <c r="NQ126" s="31"/>
      <c r="NR126" s="31"/>
      <c r="NS126" s="31"/>
      <c r="NT126" s="31"/>
      <c r="NU126" s="31"/>
      <c r="NV126" s="31"/>
      <c r="NW126" s="31"/>
      <c r="NX126" s="31"/>
      <c r="NY126" s="31"/>
      <c r="NZ126" s="31"/>
      <c r="OA126" s="31"/>
      <c r="OB126" s="31"/>
      <c r="OC126" s="31"/>
      <c r="OD126" s="31"/>
      <c r="OE126" s="31"/>
      <c r="OF126" s="31"/>
      <c r="OG126" s="31"/>
      <c r="OH126" s="31"/>
      <c r="OI126" s="31"/>
      <c r="OJ126" s="31"/>
      <c r="OK126" s="31"/>
      <c r="OL126" s="31"/>
      <c r="OM126" s="31"/>
      <c r="ON126" s="31"/>
      <c r="OO126" s="31"/>
      <c r="OP126" s="31"/>
      <c r="OQ126" s="31"/>
      <c r="OR126" s="31"/>
      <c r="OS126" s="31"/>
      <c r="OT126" s="31"/>
      <c r="OU126" s="31"/>
      <c r="OV126" s="31"/>
      <c r="OW126" s="31"/>
      <c r="OX126" s="31"/>
      <c r="OY126" s="31"/>
      <c r="OZ126" s="31"/>
      <c r="PA126" s="31"/>
      <c r="PB126" s="31"/>
      <c r="PC126" s="31"/>
      <c r="PD126" s="31"/>
      <c r="PE126" s="31"/>
      <c r="PF126" s="31"/>
      <c r="PG126" s="31"/>
      <c r="PH126" s="31"/>
      <c r="PI126" s="31"/>
      <c r="PJ126" s="31"/>
      <c r="PK126" s="31"/>
      <c r="PL126" s="31"/>
      <c r="PM126" s="31"/>
      <c r="PN126" s="31"/>
      <c r="PO126" s="31"/>
      <c r="PP126" s="31"/>
      <c r="PQ126" s="31"/>
      <c r="PR126" s="31"/>
      <c r="PS126" s="31"/>
      <c r="PT126" s="31"/>
      <c r="PU126" s="31"/>
      <c r="PV126" s="31"/>
      <c r="PW126" s="31"/>
      <c r="PX126" s="31"/>
      <c r="PY126" s="31"/>
      <c r="PZ126" s="31"/>
      <c r="QA126" s="31"/>
      <c r="QB126" s="31"/>
      <c r="QC126" s="31"/>
    </row>
    <row r="127" spans="1:445">
      <c r="A127" s="36" t="s">
        <v>1810</v>
      </c>
      <c r="B127" s="33" t="s">
        <v>27</v>
      </c>
      <c r="C127" s="33">
        <v>92</v>
      </c>
      <c r="D127" s="33" t="s">
        <v>1802</v>
      </c>
      <c r="E127" s="33"/>
      <c r="F127" s="33">
        <v>425</v>
      </c>
      <c r="G127" s="33">
        <v>65</v>
      </c>
      <c r="H127" s="33"/>
      <c r="I127" s="33">
        <v>45</v>
      </c>
      <c r="J127" s="33">
        <v>45</v>
      </c>
      <c r="K127" s="33">
        <v>45</v>
      </c>
      <c r="L127" s="59">
        <v>45</v>
      </c>
      <c r="M127" s="59">
        <v>45</v>
      </c>
      <c r="N127" s="59">
        <v>45</v>
      </c>
      <c r="O127" s="33">
        <v>45</v>
      </c>
      <c r="P127" s="33">
        <v>45</v>
      </c>
      <c r="Q127" s="33"/>
      <c r="R127" s="33"/>
      <c r="S127" s="33"/>
      <c r="T127" s="20">
        <f t="shared" si="13"/>
        <v>425</v>
      </c>
      <c r="U127" s="20">
        <f t="shared" si="14"/>
        <v>0</v>
      </c>
      <c r="V127" s="34">
        <f t="shared" si="15"/>
        <v>1</v>
      </c>
      <c r="X127" s="35" t="str">
        <f t="shared" si="16"/>
        <v/>
      </c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  <c r="CJ127" s="31"/>
      <c r="CK127" s="31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  <c r="DW127" s="31"/>
      <c r="DX127" s="31"/>
      <c r="DY127" s="31"/>
      <c r="DZ127" s="31"/>
      <c r="EA127" s="31"/>
      <c r="EB127" s="31"/>
      <c r="EC127" s="31"/>
      <c r="ED127" s="31"/>
      <c r="EE127" s="31"/>
      <c r="EF127" s="31"/>
      <c r="EG127" s="31"/>
      <c r="EH127" s="31"/>
      <c r="EI127" s="31"/>
      <c r="EJ127" s="31"/>
      <c r="EK127" s="31"/>
      <c r="EL127" s="31"/>
      <c r="EM127" s="31"/>
      <c r="EN127" s="31"/>
      <c r="EO127" s="31"/>
      <c r="EP127" s="31"/>
      <c r="EQ127" s="31"/>
      <c r="ER127" s="31"/>
      <c r="ES127" s="31"/>
      <c r="ET127" s="31"/>
      <c r="EU127" s="31"/>
      <c r="EV127" s="31"/>
      <c r="EW127" s="31"/>
      <c r="EX127" s="31"/>
      <c r="EY127" s="31"/>
      <c r="EZ127" s="31"/>
      <c r="FA127" s="31"/>
      <c r="FB127" s="31"/>
      <c r="FC127" s="31"/>
      <c r="FD127" s="31"/>
      <c r="FE127" s="31"/>
      <c r="FF127" s="31"/>
      <c r="FG127" s="31"/>
      <c r="FH127" s="31"/>
      <c r="FI127" s="31"/>
      <c r="FJ127" s="31"/>
      <c r="FK127" s="31"/>
      <c r="FL127" s="31"/>
      <c r="FM127" s="31"/>
      <c r="FN127" s="31"/>
      <c r="FO127" s="31"/>
      <c r="FP127" s="31"/>
      <c r="FQ127" s="31"/>
      <c r="FR127" s="31"/>
      <c r="FS127" s="31"/>
      <c r="FT127" s="31"/>
      <c r="FU127" s="31"/>
      <c r="FV127" s="31"/>
      <c r="FW127" s="31"/>
      <c r="FX127" s="31"/>
      <c r="FY127" s="31"/>
      <c r="FZ127" s="31"/>
      <c r="GA127" s="31"/>
      <c r="GB127" s="31"/>
      <c r="GC127" s="31"/>
      <c r="GD127" s="31"/>
      <c r="GE127" s="31"/>
      <c r="GF127" s="31"/>
      <c r="GG127" s="31"/>
      <c r="GH127" s="31"/>
      <c r="GI127" s="31"/>
      <c r="GJ127" s="31"/>
      <c r="GK127" s="31"/>
      <c r="GL127" s="31"/>
      <c r="GM127" s="31"/>
      <c r="GN127" s="31"/>
      <c r="GO127" s="31"/>
      <c r="GP127" s="31"/>
      <c r="GQ127" s="31"/>
      <c r="GR127" s="31"/>
      <c r="GS127" s="31"/>
      <c r="GT127" s="31"/>
      <c r="GU127" s="31"/>
      <c r="GV127" s="31"/>
      <c r="GW127" s="31"/>
      <c r="GX127" s="31"/>
      <c r="GY127" s="31"/>
      <c r="GZ127" s="31"/>
      <c r="HA127" s="31"/>
      <c r="HB127" s="31"/>
      <c r="HC127" s="31"/>
      <c r="HD127" s="31"/>
      <c r="HE127" s="31"/>
      <c r="HF127" s="31"/>
      <c r="HG127" s="31"/>
      <c r="HH127" s="31"/>
      <c r="HI127" s="31"/>
      <c r="HJ127" s="31"/>
      <c r="HK127" s="31"/>
      <c r="HL127" s="31"/>
      <c r="HM127" s="31"/>
      <c r="HN127" s="31"/>
      <c r="HO127" s="31"/>
      <c r="HP127" s="31"/>
      <c r="HQ127" s="31"/>
      <c r="HR127" s="31"/>
      <c r="HS127" s="31"/>
      <c r="HT127" s="31"/>
      <c r="HU127" s="31"/>
      <c r="HV127" s="31"/>
      <c r="HW127" s="31"/>
      <c r="HX127" s="31"/>
      <c r="HY127" s="31"/>
      <c r="HZ127" s="31"/>
      <c r="IA127" s="31"/>
      <c r="IB127" s="31"/>
      <c r="IC127" s="31"/>
      <c r="ID127" s="31"/>
      <c r="IE127" s="31"/>
      <c r="IF127" s="31"/>
      <c r="IG127" s="31"/>
      <c r="IH127" s="31"/>
      <c r="II127" s="31"/>
      <c r="IJ127" s="31"/>
      <c r="IK127" s="31"/>
      <c r="IL127" s="31"/>
      <c r="IM127" s="31"/>
      <c r="IN127" s="31"/>
      <c r="IO127" s="31"/>
      <c r="IP127" s="31"/>
      <c r="IQ127" s="31"/>
      <c r="IR127" s="31"/>
      <c r="IS127" s="31"/>
      <c r="IT127" s="31"/>
      <c r="IU127" s="31"/>
      <c r="IV127" s="31"/>
      <c r="IW127" s="31"/>
      <c r="IX127" s="31"/>
      <c r="IY127" s="31"/>
      <c r="IZ127" s="31"/>
      <c r="JA127" s="31"/>
      <c r="JB127" s="31"/>
      <c r="JC127" s="31"/>
      <c r="JD127" s="31"/>
      <c r="JE127" s="31"/>
      <c r="JF127" s="31"/>
      <c r="JG127" s="31"/>
      <c r="JH127" s="31"/>
      <c r="JI127" s="31"/>
      <c r="JJ127" s="31"/>
      <c r="JK127" s="31"/>
      <c r="JL127" s="31"/>
      <c r="JM127" s="31"/>
      <c r="JN127" s="31"/>
      <c r="JO127" s="31"/>
      <c r="JP127" s="31"/>
      <c r="JQ127" s="31"/>
      <c r="JR127" s="31"/>
      <c r="JS127" s="31"/>
      <c r="JT127" s="31"/>
      <c r="JU127" s="31"/>
      <c r="JV127" s="31"/>
      <c r="JW127" s="31"/>
      <c r="JX127" s="31"/>
      <c r="JY127" s="31"/>
      <c r="JZ127" s="31"/>
      <c r="KA127" s="31"/>
      <c r="KB127" s="31"/>
      <c r="KC127" s="31"/>
      <c r="KD127" s="31"/>
      <c r="KE127" s="31"/>
      <c r="KF127" s="31"/>
      <c r="KG127" s="31"/>
      <c r="KH127" s="31"/>
      <c r="KI127" s="31"/>
      <c r="KJ127" s="31"/>
      <c r="KK127" s="31"/>
      <c r="KL127" s="31"/>
      <c r="KM127" s="31"/>
      <c r="KN127" s="31"/>
      <c r="KO127" s="31"/>
      <c r="KP127" s="31"/>
      <c r="KQ127" s="31"/>
      <c r="KR127" s="31"/>
      <c r="KS127" s="31"/>
      <c r="KT127" s="31"/>
      <c r="KU127" s="31"/>
      <c r="KV127" s="31"/>
      <c r="KW127" s="31"/>
      <c r="KX127" s="31"/>
      <c r="KY127" s="31"/>
      <c r="KZ127" s="31"/>
      <c r="LA127" s="31"/>
      <c r="LB127" s="31"/>
      <c r="LC127" s="31"/>
      <c r="LD127" s="31"/>
      <c r="LE127" s="31"/>
      <c r="LF127" s="31"/>
      <c r="LG127" s="31"/>
      <c r="LH127" s="31"/>
      <c r="LI127" s="31"/>
      <c r="LJ127" s="31"/>
      <c r="LK127" s="31"/>
      <c r="LL127" s="31"/>
      <c r="LM127" s="31"/>
      <c r="LN127" s="31"/>
      <c r="LO127" s="31"/>
      <c r="LP127" s="31"/>
      <c r="LQ127" s="31"/>
      <c r="LR127" s="31"/>
      <c r="LS127" s="31"/>
      <c r="LT127" s="31"/>
      <c r="LU127" s="31"/>
      <c r="LV127" s="31"/>
      <c r="LW127" s="31"/>
      <c r="LX127" s="31"/>
      <c r="LY127" s="31"/>
      <c r="LZ127" s="31"/>
      <c r="MA127" s="31"/>
      <c r="MB127" s="31"/>
      <c r="MC127" s="31"/>
      <c r="MD127" s="31"/>
      <c r="ME127" s="31"/>
      <c r="MF127" s="31"/>
      <c r="MG127" s="31"/>
      <c r="MH127" s="31"/>
      <c r="MI127" s="31"/>
      <c r="MJ127" s="31"/>
      <c r="MK127" s="31"/>
      <c r="ML127" s="31"/>
      <c r="MM127" s="31"/>
      <c r="MN127" s="31"/>
      <c r="MO127" s="31"/>
      <c r="MP127" s="31"/>
      <c r="MQ127" s="31"/>
      <c r="MR127" s="31"/>
      <c r="MS127" s="31"/>
      <c r="MT127" s="31"/>
      <c r="MU127" s="31"/>
      <c r="MV127" s="31"/>
      <c r="MW127" s="31"/>
      <c r="MX127" s="31"/>
      <c r="MY127" s="31"/>
      <c r="MZ127" s="31"/>
      <c r="NA127" s="31"/>
      <c r="NB127" s="31"/>
      <c r="NC127" s="31"/>
      <c r="ND127" s="31"/>
      <c r="NE127" s="31"/>
      <c r="NF127" s="31"/>
      <c r="NG127" s="31"/>
      <c r="NH127" s="31"/>
      <c r="NI127" s="31"/>
      <c r="NJ127" s="31"/>
      <c r="NK127" s="31"/>
      <c r="NL127" s="31"/>
      <c r="NM127" s="31"/>
      <c r="NN127" s="31"/>
      <c r="NO127" s="31"/>
      <c r="NP127" s="31"/>
      <c r="NQ127" s="31"/>
      <c r="NR127" s="31"/>
      <c r="NS127" s="31"/>
      <c r="NT127" s="31"/>
      <c r="NU127" s="31"/>
      <c r="NV127" s="31"/>
      <c r="NW127" s="31"/>
      <c r="NX127" s="31"/>
      <c r="NY127" s="31"/>
      <c r="NZ127" s="31"/>
      <c r="OA127" s="31"/>
      <c r="OB127" s="31"/>
      <c r="OC127" s="31"/>
      <c r="OD127" s="31"/>
      <c r="OE127" s="31"/>
      <c r="OF127" s="31"/>
      <c r="OG127" s="31"/>
      <c r="OH127" s="31"/>
      <c r="OI127" s="31"/>
      <c r="OJ127" s="31"/>
      <c r="OK127" s="31"/>
      <c r="OL127" s="31"/>
      <c r="OM127" s="31"/>
      <c r="ON127" s="31"/>
      <c r="OO127" s="31"/>
      <c r="OP127" s="31"/>
      <c r="OQ127" s="31"/>
      <c r="OR127" s="31"/>
      <c r="OS127" s="31"/>
      <c r="OT127" s="31"/>
      <c r="OU127" s="31"/>
      <c r="OV127" s="31"/>
      <c r="OW127" s="31"/>
      <c r="OX127" s="31"/>
      <c r="OY127" s="31"/>
      <c r="OZ127" s="31"/>
      <c r="PA127" s="31"/>
      <c r="PB127" s="31"/>
      <c r="PC127" s="31"/>
      <c r="PD127" s="31"/>
      <c r="PE127" s="31"/>
      <c r="PF127" s="31"/>
      <c r="PG127" s="31"/>
      <c r="PH127" s="31"/>
      <c r="PI127" s="31"/>
      <c r="PJ127" s="31"/>
      <c r="PK127" s="31"/>
      <c r="PL127" s="31"/>
      <c r="PM127" s="31"/>
      <c r="PN127" s="31"/>
      <c r="PO127" s="31"/>
      <c r="PP127" s="31"/>
      <c r="PQ127" s="31"/>
      <c r="PR127" s="31"/>
      <c r="PS127" s="31"/>
      <c r="PT127" s="31"/>
      <c r="PU127" s="31"/>
      <c r="PV127" s="31"/>
      <c r="PW127" s="31"/>
      <c r="PX127" s="31"/>
      <c r="PY127" s="31"/>
      <c r="PZ127" s="31"/>
      <c r="QA127" s="31"/>
      <c r="QB127" s="31"/>
      <c r="QC127" s="31"/>
    </row>
    <row r="128" spans="1:445">
      <c r="A128" s="36" t="s">
        <v>217</v>
      </c>
      <c r="B128" s="33" t="s">
        <v>45</v>
      </c>
      <c r="C128" s="33">
        <v>92</v>
      </c>
      <c r="D128" s="33" t="s">
        <v>53</v>
      </c>
      <c r="E128" s="33"/>
      <c r="F128" s="33">
        <v>785</v>
      </c>
      <c r="G128" s="33">
        <v>65</v>
      </c>
      <c r="H128" s="33"/>
      <c r="I128" s="33">
        <v>90</v>
      </c>
      <c r="J128" s="33">
        <v>90</v>
      </c>
      <c r="K128" s="33">
        <v>90</v>
      </c>
      <c r="L128" s="33">
        <v>90</v>
      </c>
      <c r="M128" s="33">
        <v>90</v>
      </c>
      <c r="N128" s="33">
        <v>90</v>
      </c>
      <c r="O128" s="33">
        <v>90</v>
      </c>
      <c r="P128" s="33">
        <v>90</v>
      </c>
      <c r="Q128" s="33"/>
      <c r="R128" s="33"/>
      <c r="S128" s="33"/>
      <c r="T128" s="20">
        <f t="shared" si="13"/>
        <v>785</v>
      </c>
      <c r="U128" s="20">
        <f t="shared" si="14"/>
        <v>0</v>
      </c>
      <c r="V128" s="34">
        <f t="shared" si="15"/>
        <v>1</v>
      </c>
      <c r="W128" s="37"/>
      <c r="X128" s="35" t="str">
        <f t="shared" si="16"/>
        <v/>
      </c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  <c r="CJ128" s="31"/>
      <c r="CK128" s="31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  <c r="DW128" s="31"/>
      <c r="DX128" s="31"/>
      <c r="DY128" s="31"/>
      <c r="DZ128" s="31"/>
      <c r="EA128" s="31"/>
      <c r="EB128" s="31"/>
      <c r="EC128" s="31"/>
      <c r="ED128" s="31"/>
      <c r="EE128" s="31"/>
      <c r="EF128" s="31"/>
      <c r="EG128" s="31"/>
      <c r="EH128" s="31"/>
      <c r="EI128" s="31"/>
      <c r="EJ128" s="31"/>
      <c r="EK128" s="31"/>
      <c r="EL128" s="31"/>
      <c r="EM128" s="31"/>
      <c r="EN128" s="31"/>
      <c r="EO128" s="31"/>
      <c r="EP128" s="31"/>
      <c r="EQ128" s="31"/>
      <c r="ER128" s="31"/>
      <c r="ES128" s="31"/>
      <c r="ET128" s="31"/>
      <c r="EU128" s="31"/>
      <c r="EV128" s="31"/>
      <c r="EW128" s="31"/>
      <c r="EX128" s="31"/>
      <c r="EY128" s="31"/>
      <c r="EZ128" s="31"/>
      <c r="FA128" s="31"/>
      <c r="FB128" s="31"/>
      <c r="FC128" s="31"/>
      <c r="FD128" s="31"/>
      <c r="FE128" s="31"/>
      <c r="FF128" s="31"/>
      <c r="FG128" s="31"/>
      <c r="FH128" s="31"/>
      <c r="FI128" s="31"/>
      <c r="FJ128" s="31"/>
      <c r="FK128" s="31"/>
      <c r="FL128" s="31"/>
      <c r="FM128" s="31"/>
      <c r="FN128" s="31"/>
      <c r="FO128" s="31"/>
      <c r="FP128" s="31"/>
      <c r="FQ128" s="31"/>
      <c r="FR128" s="31"/>
      <c r="FS128" s="31"/>
      <c r="FT128" s="31"/>
      <c r="FU128" s="31"/>
      <c r="FV128" s="31"/>
      <c r="FW128" s="31"/>
      <c r="FX128" s="31"/>
      <c r="FY128" s="31"/>
      <c r="FZ128" s="31"/>
      <c r="GA128" s="31"/>
      <c r="GB128" s="31"/>
      <c r="GC128" s="31"/>
      <c r="GD128" s="31"/>
      <c r="GE128" s="31"/>
      <c r="GF128" s="31"/>
      <c r="GG128" s="31"/>
      <c r="GH128" s="31"/>
      <c r="GI128" s="31"/>
      <c r="GJ128" s="31"/>
      <c r="GK128" s="31"/>
      <c r="GL128" s="31"/>
      <c r="GM128" s="31"/>
      <c r="GN128" s="31"/>
      <c r="GO128" s="31"/>
      <c r="GP128" s="31"/>
      <c r="GQ128" s="31"/>
      <c r="GR128" s="31"/>
      <c r="GS128" s="31"/>
      <c r="GT128" s="31"/>
      <c r="GU128" s="31"/>
      <c r="GV128" s="31"/>
      <c r="GW128" s="31"/>
      <c r="GX128" s="31"/>
      <c r="GY128" s="31"/>
      <c r="GZ128" s="31"/>
      <c r="HA128" s="31"/>
      <c r="HB128" s="31"/>
      <c r="HC128" s="31"/>
      <c r="HD128" s="31"/>
      <c r="HE128" s="31"/>
      <c r="HF128" s="31"/>
      <c r="HG128" s="31"/>
      <c r="HH128" s="31"/>
      <c r="HI128" s="31"/>
      <c r="HJ128" s="31"/>
      <c r="HK128" s="31"/>
      <c r="HL128" s="31"/>
      <c r="HM128" s="31"/>
      <c r="HN128" s="31"/>
      <c r="HO128" s="31"/>
      <c r="HP128" s="31"/>
      <c r="HQ128" s="31"/>
      <c r="HR128" s="31"/>
      <c r="HS128" s="31"/>
      <c r="HT128" s="31"/>
      <c r="HU128" s="31"/>
      <c r="HV128" s="31"/>
      <c r="HW128" s="31"/>
      <c r="HX128" s="31"/>
      <c r="HY128" s="31"/>
      <c r="HZ128" s="31"/>
      <c r="IA128" s="31"/>
      <c r="IB128" s="31"/>
      <c r="IC128" s="31"/>
      <c r="ID128" s="31"/>
      <c r="IE128" s="31"/>
      <c r="IF128" s="31"/>
      <c r="IG128" s="31"/>
      <c r="IH128" s="31"/>
      <c r="II128" s="31"/>
      <c r="IJ128" s="31"/>
      <c r="IK128" s="31"/>
      <c r="IL128" s="31"/>
      <c r="IM128" s="31"/>
      <c r="IN128" s="31"/>
      <c r="IO128" s="31"/>
      <c r="IP128" s="31"/>
      <c r="IQ128" s="31"/>
      <c r="IR128" s="31"/>
      <c r="IS128" s="31"/>
      <c r="IT128" s="31"/>
      <c r="IU128" s="31"/>
      <c r="IV128" s="31"/>
      <c r="IW128" s="31"/>
      <c r="IX128" s="31"/>
      <c r="IY128" s="31"/>
      <c r="IZ128" s="31"/>
      <c r="JA128" s="31"/>
      <c r="JB128" s="31"/>
      <c r="JC128" s="31"/>
      <c r="JD128" s="31"/>
      <c r="JE128" s="31"/>
      <c r="JF128" s="31"/>
      <c r="JG128" s="31"/>
      <c r="JH128" s="31"/>
      <c r="JI128" s="31"/>
      <c r="JJ128" s="31"/>
      <c r="JK128" s="31"/>
      <c r="JL128" s="31"/>
      <c r="JM128" s="31"/>
      <c r="JN128" s="31"/>
      <c r="JO128" s="31"/>
      <c r="JP128" s="31"/>
      <c r="JQ128" s="31"/>
      <c r="JR128" s="31"/>
      <c r="JS128" s="31"/>
      <c r="JT128" s="31"/>
      <c r="JU128" s="31"/>
      <c r="JV128" s="31"/>
      <c r="JW128" s="31"/>
      <c r="JX128" s="31"/>
      <c r="JY128" s="31"/>
      <c r="JZ128" s="31"/>
      <c r="KA128" s="31"/>
      <c r="KB128" s="31"/>
      <c r="KC128" s="31"/>
      <c r="KD128" s="31"/>
      <c r="KE128" s="31"/>
      <c r="KF128" s="31"/>
      <c r="KG128" s="31"/>
      <c r="KH128" s="31"/>
      <c r="KI128" s="31"/>
      <c r="KJ128" s="31"/>
      <c r="KK128" s="31"/>
      <c r="KL128" s="31"/>
      <c r="KM128" s="31"/>
      <c r="KN128" s="31"/>
      <c r="KO128" s="31"/>
      <c r="KP128" s="31"/>
      <c r="KQ128" s="31"/>
      <c r="KR128" s="31"/>
      <c r="KS128" s="31"/>
      <c r="KT128" s="31"/>
      <c r="KU128" s="31"/>
      <c r="KV128" s="31"/>
      <c r="KW128" s="31"/>
      <c r="KX128" s="31"/>
      <c r="KY128" s="31"/>
      <c r="KZ128" s="31"/>
      <c r="LA128" s="31"/>
      <c r="LB128" s="31"/>
      <c r="LC128" s="31"/>
      <c r="LD128" s="31"/>
      <c r="LE128" s="31"/>
      <c r="LF128" s="31"/>
      <c r="LG128" s="31"/>
      <c r="LH128" s="31"/>
      <c r="LI128" s="31"/>
      <c r="LJ128" s="31"/>
      <c r="LK128" s="31"/>
      <c r="LL128" s="31"/>
      <c r="LM128" s="31"/>
      <c r="LN128" s="31"/>
      <c r="LO128" s="31"/>
      <c r="LP128" s="31"/>
      <c r="LQ128" s="31"/>
      <c r="LR128" s="31"/>
      <c r="LS128" s="31"/>
      <c r="LT128" s="31"/>
      <c r="LU128" s="31"/>
      <c r="LV128" s="31"/>
      <c r="LW128" s="31"/>
      <c r="LX128" s="31"/>
      <c r="LY128" s="31"/>
      <c r="LZ128" s="31"/>
      <c r="MA128" s="31"/>
      <c r="MB128" s="31"/>
      <c r="MC128" s="31"/>
      <c r="MD128" s="31"/>
      <c r="ME128" s="31"/>
      <c r="MF128" s="31"/>
      <c r="MG128" s="31"/>
      <c r="MH128" s="31"/>
      <c r="MI128" s="31"/>
      <c r="MJ128" s="31"/>
      <c r="MK128" s="31"/>
      <c r="ML128" s="31"/>
      <c r="MM128" s="31"/>
      <c r="MN128" s="31"/>
      <c r="MO128" s="31"/>
      <c r="MP128" s="31"/>
      <c r="MQ128" s="31"/>
      <c r="MR128" s="31"/>
      <c r="MS128" s="31"/>
      <c r="MT128" s="31"/>
      <c r="MU128" s="31"/>
      <c r="MV128" s="31"/>
      <c r="MW128" s="31"/>
      <c r="MX128" s="31"/>
      <c r="MY128" s="31"/>
      <c r="MZ128" s="31"/>
      <c r="NA128" s="31"/>
      <c r="NB128" s="31"/>
      <c r="NC128" s="31"/>
      <c r="ND128" s="31"/>
      <c r="NE128" s="31"/>
      <c r="NF128" s="31"/>
      <c r="NG128" s="31"/>
      <c r="NH128" s="31"/>
      <c r="NI128" s="31"/>
      <c r="NJ128" s="31"/>
      <c r="NK128" s="31"/>
      <c r="NL128" s="31"/>
      <c r="NM128" s="31"/>
      <c r="NN128" s="31"/>
      <c r="NO128" s="31"/>
      <c r="NP128" s="31"/>
      <c r="NQ128" s="31"/>
      <c r="NR128" s="31"/>
      <c r="NS128" s="31"/>
      <c r="NT128" s="31"/>
      <c r="NU128" s="31"/>
      <c r="NV128" s="31"/>
      <c r="NW128" s="31"/>
      <c r="NX128" s="31"/>
      <c r="NY128" s="31"/>
      <c r="NZ128" s="31"/>
      <c r="OA128" s="31"/>
      <c r="OB128" s="31"/>
      <c r="OC128" s="31"/>
      <c r="OD128" s="31"/>
      <c r="OE128" s="31"/>
      <c r="OF128" s="31"/>
      <c r="OG128" s="31"/>
      <c r="OH128" s="31"/>
      <c r="OI128" s="31"/>
      <c r="OJ128" s="31"/>
      <c r="OK128" s="31"/>
      <c r="OL128" s="31"/>
      <c r="OM128" s="31"/>
      <c r="ON128" s="31"/>
      <c r="OO128" s="31"/>
      <c r="OP128" s="31"/>
      <c r="OQ128" s="31"/>
      <c r="OR128" s="31"/>
      <c r="OS128" s="31"/>
      <c r="OT128" s="31"/>
      <c r="OU128" s="31"/>
      <c r="OV128" s="31"/>
      <c r="OW128" s="31"/>
      <c r="OX128" s="31"/>
      <c r="OY128" s="31"/>
      <c r="OZ128" s="31"/>
      <c r="PA128" s="31"/>
      <c r="PB128" s="31"/>
      <c r="PC128" s="31"/>
      <c r="PD128" s="31"/>
      <c r="PE128" s="31"/>
      <c r="PF128" s="31"/>
      <c r="PG128" s="31"/>
      <c r="PH128" s="31"/>
      <c r="PI128" s="31"/>
      <c r="PJ128" s="31"/>
      <c r="PK128" s="31"/>
      <c r="PL128" s="31"/>
      <c r="PM128" s="31"/>
      <c r="PN128" s="31"/>
      <c r="PO128" s="31"/>
      <c r="PP128" s="31"/>
      <c r="PQ128" s="31"/>
      <c r="PR128" s="31"/>
      <c r="PS128" s="31"/>
      <c r="PT128" s="31"/>
      <c r="PU128" s="31"/>
      <c r="PV128" s="31"/>
      <c r="PW128" s="31"/>
      <c r="PX128" s="31"/>
      <c r="PY128" s="31"/>
      <c r="PZ128" s="31"/>
      <c r="QA128" s="31"/>
      <c r="QB128" s="31"/>
      <c r="QC128" s="31"/>
    </row>
    <row r="129" spans="1:445">
      <c r="A129" s="36" t="s">
        <v>1715</v>
      </c>
      <c r="B129" s="33" t="s">
        <v>27</v>
      </c>
      <c r="C129" s="33">
        <v>80</v>
      </c>
      <c r="D129" s="33" t="s">
        <v>33</v>
      </c>
      <c r="E129" s="33"/>
      <c r="F129" s="33">
        <v>425</v>
      </c>
      <c r="G129" s="33">
        <v>65</v>
      </c>
      <c r="H129" s="33"/>
      <c r="I129" s="33">
        <v>360</v>
      </c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20">
        <f t="shared" si="13"/>
        <v>425</v>
      </c>
      <c r="U129" s="20">
        <f t="shared" si="14"/>
        <v>0</v>
      </c>
      <c r="V129" s="34">
        <f t="shared" si="15"/>
        <v>1</v>
      </c>
      <c r="X129" s="35" t="str">
        <f t="shared" si="16"/>
        <v/>
      </c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  <c r="CJ129" s="31"/>
      <c r="CK129" s="31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  <c r="DW129" s="31"/>
      <c r="DX129" s="31"/>
      <c r="DY129" s="31"/>
      <c r="DZ129" s="31"/>
      <c r="EA129" s="31"/>
      <c r="EB129" s="31"/>
      <c r="EC129" s="31"/>
      <c r="ED129" s="31"/>
      <c r="EE129" s="31"/>
      <c r="EF129" s="31"/>
      <c r="EG129" s="31"/>
      <c r="EH129" s="31"/>
      <c r="EI129" s="31"/>
      <c r="EJ129" s="31"/>
      <c r="EK129" s="31"/>
      <c r="EL129" s="31"/>
      <c r="EM129" s="31"/>
      <c r="EN129" s="31"/>
      <c r="EO129" s="31"/>
      <c r="EP129" s="31"/>
      <c r="EQ129" s="31"/>
      <c r="ER129" s="31"/>
      <c r="ES129" s="31"/>
      <c r="ET129" s="31"/>
      <c r="EU129" s="31"/>
      <c r="EV129" s="31"/>
      <c r="EW129" s="31"/>
      <c r="EX129" s="31"/>
      <c r="EY129" s="31"/>
      <c r="EZ129" s="31"/>
      <c r="FA129" s="31"/>
      <c r="FB129" s="31"/>
      <c r="FC129" s="31"/>
      <c r="FD129" s="31"/>
      <c r="FE129" s="31"/>
      <c r="FF129" s="31"/>
      <c r="FG129" s="31"/>
      <c r="FH129" s="31"/>
      <c r="FI129" s="31"/>
      <c r="FJ129" s="31"/>
      <c r="FK129" s="31"/>
      <c r="FL129" s="31"/>
      <c r="FM129" s="31"/>
      <c r="FN129" s="31"/>
      <c r="FO129" s="31"/>
      <c r="FP129" s="31"/>
      <c r="FQ129" s="31"/>
      <c r="FR129" s="31"/>
      <c r="FS129" s="31"/>
      <c r="FT129" s="31"/>
      <c r="FU129" s="31"/>
      <c r="FV129" s="31"/>
      <c r="FW129" s="31"/>
      <c r="FX129" s="31"/>
      <c r="FY129" s="31"/>
      <c r="FZ129" s="31"/>
      <c r="GA129" s="31"/>
      <c r="GB129" s="31"/>
      <c r="GC129" s="31"/>
      <c r="GD129" s="31"/>
      <c r="GE129" s="31"/>
      <c r="GF129" s="31"/>
      <c r="GG129" s="31"/>
      <c r="GH129" s="31"/>
      <c r="GI129" s="31"/>
      <c r="GJ129" s="31"/>
      <c r="GK129" s="31"/>
      <c r="GL129" s="31"/>
      <c r="GM129" s="31"/>
      <c r="GN129" s="31"/>
      <c r="GO129" s="31"/>
      <c r="GP129" s="31"/>
      <c r="GQ129" s="31"/>
      <c r="GR129" s="31"/>
      <c r="GS129" s="31"/>
      <c r="GT129" s="31"/>
      <c r="GU129" s="31"/>
      <c r="GV129" s="31"/>
      <c r="GW129" s="31"/>
      <c r="GX129" s="31"/>
      <c r="GY129" s="31"/>
      <c r="GZ129" s="31"/>
      <c r="HA129" s="31"/>
      <c r="HB129" s="31"/>
      <c r="HC129" s="31"/>
      <c r="HD129" s="31"/>
      <c r="HE129" s="31"/>
      <c r="HF129" s="31"/>
      <c r="HG129" s="31"/>
      <c r="HH129" s="31"/>
      <c r="HI129" s="31"/>
      <c r="HJ129" s="31"/>
      <c r="HK129" s="31"/>
      <c r="HL129" s="31"/>
      <c r="HM129" s="31"/>
      <c r="HN129" s="31"/>
      <c r="HO129" s="31"/>
      <c r="HP129" s="31"/>
      <c r="HQ129" s="31"/>
      <c r="HR129" s="31"/>
      <c r="HS129" s="31"/>
      <c r="HT129" s="31"/>
      <c r="HU129" s="31"/>
      <c r="HV129" s="31"/>
      <c r="HW129" s="31"/>
      <c r="HX129" s="31"/>
      <c r="HY129" s="31"/>
      <c r="HZ129" s="31"/>
      <c r="IA129" s="31"/>
      <c r="IB129" s="31"/>
      <c r="IC129" s="31"/>
      <c r="ID129" s="31"/>
      <c r="IE129" s="31"/>
      <c r="IF129" s="31"/>
      <c r="IG129" s="31"/>
      <c r="IH129" s="31"/>
      <c r="II129" s="31"/>
      <c r="IJ129" s="31"/>
      <c r="IK129" s="31"/>
      <c r="IL129" s="31"/>
      <c r="IM129" s="31"/>
      <c r="IN129" s="31"/>
      <c r="IO129" s="31"/>
      <c r="IP129" s="31"/>
      <c r="IQ129" s="31"/>
      <c r="IR129" s="31"/>
      <c r="IS129" s="31"/>
      <c r="IT129" s="31"/>
      <c r="IU129" s="31"/>
      <c r="IV129" s="31"/>
      <c r="IW129" s="31"/>
      <c r="IX129" s="31"/>
      <c r="IY129" s="31"/>
      <c r="IZ129" s="31"/>
      <c r="JA129" s="31"/>
      <c r="JB129" s="31"/>
      <c r="JC129" s="31"/>
      <c r="JD129" s="31"/>
      <c r="JE129" s="31"/>
      <c r="JF129" s="31"/>
      <c r="JG129" s="31"/>
      <c r="JH129" s="31"/>
      <c r="JI129" s="31"/>
      <c r="JJ129" s="31"/>
      <c r="JK129" s="31"/>
      <c r="JL129" s="31"/>
      <c r="JM129" s="31"/>
      <c r="JN129" s="31"/>
      <c r="JO129" s="31"/>
      <c r="JP129" s="31"/>
      <c r="JQ129" s="31"/>
      <c r="JR129" s="31"/>
      <c r="JS129" s="31"/>
      <c r="JT129" s="31"/>
      <c r="JU129" s="31"/>
      <c r="JV129" s="31"/>
      <c r="JW129" s="31"/>
      <c r="JX129" s="31"/>
      <c r="JY129" s="31"/>
      <c r="JZ129" s="31"/>
      <c r="KA129" s="31"/>
      <c r="KB129" s="31"/>
      <c r="KC129" s="31"/>
      <c r="KD129" s="31"/>
      <c r="KE129" s="31"/>
      <c r="KF129" s="31"/>
      <c r="KG129" s="31"/>
      <c r="KH129" s="31"/>
      <c r="KI129" s="31"/>
      <c r="KJ129" s="31"/>
      <c r="KK129" s="31"/>
      <c r="KL129" s="31"/>
      <c r="KM129" s="31"/>
      <c r="KN129" s="31"/>
      <c r="KO129" s="31"/>
      <c r="KP129" s="31"/>
      <c r="KQ129" s="31"/>
      <c r="KR129" s="31"/>
      <c r="KS129" s="31"/>
      <c r="KT129" s="31"/>
      <c r="KU129" s="31"/>
      <c r="KV129" s="31"/>
      <c r="KW129" s="31"/>
      <c r="KX129" s="31"/>
      <c r="KY129" s="31"/>
      <c r="KZ129" s="31"/>
      <c r="LA129" s="31"/>
      <c r="LB129" s="31"/>
      <c r="LC129" s="31"/>
      <c r="LD129" s="31"/>
      <c r="LE129" s="31"/>
      <c r="LF129" s="31"/>
      <c r="LG129" s="31"/>
      <c r="LH129" s="31"/>
      <c r="LI129" s="31"/>
      <c r="LJ129" s="31"/>
      <c r="LK129" s="31"/>
      <c r="LL129" s="31"/>
      <c r="LM129" s="31"/>
      <c r="LN129" s="31"/>
      <c r="LO129" s="31"/>
      <c r="LP129" s="31"/>
      <c r="LQ129" s="31"/>
      <c r="LR129" s="31"/>
      <c r="LS129" s="31"/>
      <c r="LT129" s="31"/>
      <c r="LU129" s="31"/>
      <c r="LV129" s="31"/>
      <c r="LW129" s="31"/>
      <c r="LX129" s="31"/>
      <c r="LY129" s="31"/>
      <c r="LZ129" s="31"/>
      <c r="MA129" s="31"/>
      <c r="MB129" s="31"/>
      <c r="MC129" s="31"/>
      <c r="MD129" s="31"/>
      <c r="ME129" s="31"/>
      <c r="MF129" s="31"/>
      <c r="MG129" s="31"/>
      <c r="MH129" s="31"/>
      <c r="MI129" s="31"/>
      <c r="MJ129" s="31"/>
      <c r="MK129" s="31"/>
      <c r="ML129" s="31"/>
      <c r="MM129" s="31"/>
      <c r="MN129" s="31"/>
      <c r="MO129" s="31"/>
      <c r="MP129" s="31"/>
      <c r="MQ129" s="31"/>
      <c r="MR129" s="31"/>
      <c r="MS129" s="31"/>
      <c r="MT129" s="31"/>
      <c r="MU129" s="31"/>
      <c r="MV129" s="31"/>
      <c r="MW129" s="31"/>
      <c r="MX129" s="31"/>
      <c r="MY129" s="31"/>
      <c r="MZ129" s="31"/>
      <c r="NA129" s="31"/>
      <c r="NB129" s="31"/>
      <c r="NC129" s="31"/>
      <c r="ND129" s="31"/>
      <c r="NE129" s="31"/>
      <c r="NF129" s="31"/>
      <c r="NG129" s="31"/>
      <c r="NH129" s="31"/>
      <c r="NI129" s="31"/>
      <c r="NJ129" s="31"/>
      <c r="NK129" s="31"/>
      <c r="NL129" s="31"/>
      <c r="NM129" s="31"/>
      <c r="NN129" s="31"/>
      <c r="NO129" s="31"/>
      <c r="NP129" s="31"/>
      <c r="NQ129" s="31"/>
      <c r="NR129" s="31"/>
      <c r="NS129" s="31"/>
      <c r="NT129" s="31"/>
      <c r="NU129" s="31"/>
      <c r="NV129" s="31"/>
      <c r="NW129" s="31"/>
      <c r="NX129" s="31"/>
      <c r="NY129" s="31"/>
      <c r="NZ129" s="31"/>
      <c r="OA129" s="31"/>
      <c r="OB129" s="31"/>
      <c r="OC129" s="31"/>
      <c r="OD129" s="31"/>
      <c r="OE129" s="31"/>
      <c r="OF129" s="31"/>
      <c r="OG129" s="31"/>
      <c r="OH129" s="31"/>
      <c r="OI129" s="31"/>
      <c r="OJ129" s="31"/>
      <c r="OK129" s="31"/>
      <c r="OL129" s="31"/>
      <c r="OM129" s="31"/>
      <c r="ON129" s="31"/>
      <c r="OO129" s="31"/>
      <c r="OP129" s="31"/>
      <c r="OQ129" s="31"/>
      <c r="OR129" s="31"/>
      <c r="OS129" s="31"/>
      <c r="OT129" s="31"/>
      <c r="OU129" s="31"/>
      <c r="OV129" s="31"/>
      <c r="OW129" s="31"/>
      <c r="OX129" s="31"/>
      <c r="OY129" s="31"/>
      <c r="OZ129" s="31"/>
      <c r="PA129" s="31"/>
      <c r="PB129" s="31"/>
      <c r="PC129" s="31"/>
      <c r="PD129" s="31"/>
      <c r="PE129" s="31"/>
      <c r="PF129" s="31"/>
      <c r="PG129" s="31"/>
      <c r="PH129" s="31"/>
      <c r="PI129" s="31"/>
      <c r="PJ129" s="31"/>
      <c r="PK129" s="31"/>
      <c r="PL129" s="31"/>
      <c r="PM129" s="31"/>
      <c r="PN129" s="31"/>
      <c r="PO129" s="31"/>
      <c r="PP129" s="31"/>
      <c r="PQ129" s="31"/>
      <c r="PR129" s="31"/>
      <c r="PS129" s="31"/>
      <c r="PT129" s="31"/>
      <c r="PU129" s="31"/>
      <c r="PV129" s="31"/>
      <c r="PW129" s="31"/>
      <c r="PX129" s="31"/>
      <c r="PY129" s="31"/>
      <c r="PZ129" s="31"/>
      <c r="QA129" s="31"/>
      <c r="QB129" s="31"/>
      <c r="QC129" s="31"/>
    </row>
    <row r="130" spans="1:445">
      <c r="A130" s="36" t="s">
        <v>1716</v>
      </c>
      <c r="B130" s="33" t="s">
        <v>27</v>
      </c>
      <c r="C130" s="33">
        <v>85</v>
      </c>
      <c r="D130" s="33" t="s">
        <v>180</v>
      </c>
      <c r="E130" s="33"/>
      <c r="F130" s="33">
        <v>620</v>
      </c>
      <c r="G130" s="33">
        <v>50</v>
      </c>
      <c r="H130" s="33"/>
      <c r="I130" s="33">
        <v>570</v>
      </c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20">
        <f t="shared" si="13"/>
        <v>620</v>
      </c>
      <c r="U130" s="20">
        <f t="shared" si="14"/>
        <v>0</v>
      </c>
      <c r="V130" s="34">
        <f t="shared" si="15"/>
        <v>1</v>
      </c>
      <c r="W130" s="37"/>
      <c r="X130" s="35" t="str">
        <f t="shared" si="16"/>
        <v/>
      </c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  <c r="DW130" s="31"/>
      <c r="DX130" s="31"/>
      <c r="DY130" s="31"/>
      <c r="DZ130" s="31"/>
      <c r="EA130" s="31"/>
      <c r="EB130" s="31"/>
      <c r="EC130" s="31"/>
      <c r="ED130" s="31"/>
      <c r="EE130" s="31"/>
      <c r="EF130" s="31"/>
      <c r="EG130" s="31"/>
      <c r="EH130" s="31"/>
      <c r="EI130" s="31"/>
      <c r="EJ130" s="31"/>
      <c r="EK130" s="31"/>
      <c r="EL130" s="31"/>
      <c r="EM130" s="31"/>
      <c r="EN130" s="31"/>
      <c r="EO130" s="31"/>
      <c r="EP130" s="31"/>
      <c r="EQ130" s="31"/>
      <c r="ER130" s="31"/>
      <c r="ES130" s="31"/>
      <c r="ET130" s="31"/>
      <c r="EU130" s="31"/>
      <c r="EV130" s="31"/>
      <c r="EW130" s="31"/>
      <c r="EX130" s="31"/>
      <c r="EY130" s="31"/>
      <c r="EZ130" s="31"/>
      <c r="FA130" s="31"/>
      <c r="FB130" s="31"/>
      <c r="FC130" s="31"/>
      <c r="FD130" s="31"/>
      <c r="FE130" s="31"/>
      <c r="FF130" s="31"/>
      <c r="FG130" s="31"/>
      <c r="FH130" s="31"/>
      <c r="FI130" s="31"/>
      <c r="FJ130" s="31"/>
      <c r="FK130" s="31"/>
      <c r="FL130" s="31"/>
      <c r="FM130" s="31"/>
      <c r="FN130" s="31"/>
      <c r="FO130" s="31"/>
      <c r="FP130" s="31"/>
      <c r="FQ130" s="31"/>
      <c r="FR130" s="31"/>
      <c r="FS130" s="31"/>
      <c r="FT130" s="31"/>
      <c r="FU130" s="31"/>
      <c r="FV130" s="31"/>
      <c r="FW130" s="31"/>
      <c r="FX130" s="31"/>
      <c r="FY130" s="31"/>
      <c r="FZ130" s="31"/>
      <c r="GA130" s="31"/>
      <c r="GB130" s="31"/>
      <c r="GC130" s="31"/>
      <c r="GD130" s="31"/>
      <c r="GE130" s="31"/>
      <c r="GF130" s="31"/>
      <c r="GG130" s="31"/>
      <c r="GH130" s="31"/>
      <c r="GI130" s="31"/>
      <c r="GJ130" s="31"/>
      <c r="GK130" s="31"/>
      <c r="GL130" s="31"/>
      <c r="GM130" s="31"/>
      <c r="GN130" s="31"/>
      <c r="GO130" s="31"/>
      <c r="GP130" s="31"/>
      <c r="GQ130" s="31"/>
      <c r="GR130" s="31"/>
      <c r="GS130" s="31"/>
      <c r="GT130" s="31"/>
      <c r="GU130" s="31"/>
      <c r="GV130" s="31"/>
      <c r="GW130" s="31"/>
      <c r="GX130" s="31"/>
      <c r="GY130" s="31"/>
      <c r="GZ130" s="31"/>
      <c r="HA130" s="31"/>
      <c r="HB130" s="31"/>
      <c r="HC130" s="31"/>
      <c r="HD130" s="31"/>
      <c r="HE130" s="31"/>
      <c r="HF130" s="31"/>
      <c r="HG130" s="31"/>
      <c r="HH130" s="31"/>
      <c r="HI130" s="31"/>
      <c r="HJ130" s="31"/>
      <c r="HK130" s="31"/>
      <c r="HL130" s="31"/>
      <c r="HM130" s="31"/>
      <c r="HN130" s="31"/>
      <c r="HO130" s="31"/>
      <c r="HP130" s="31"/>
      <c r="HQ130" s="31"/>
      <c r="HR130" s="31"/>
      <c r="HS130" s="31"/>
      <c r="HT130" s="31"/>
      <c r="HU130" s="31"/>
      <c r="HV130" s="31"/>
      <c r="HW130" s="31"/>
      <c r="HX130" s="31"/>
      <c r="HY130" s="31"/>
      <c r="HZ130" s="31"/>
      <c r="IA130" s="31"/>
      <c r="IB130" s="31"/>
      <c r="IC130" s="31"/>
      <c r="ID130" s="31"/>
      <c r="IE130" s="31"/>
      <c r="IF130" s="31"/>
      <c r="IG130" s="31"/>
      <c r="IH130" s="31"/>
      <c r="II130" s="31"/>
      <c r="IJ130" s="31"/>
      <c r="IK130" s="31"/>
      <c r="IL130" s="31"/>
      <c r="IM130" s="31"/>
      <c r="IN130" s="31"/>
      <c r="IO130" s="31"/>
      <c r="IP130" s="31"/>
      <c r="IQ130" s="31"/>
      <c r="IR130" s="31"/>
      <c r="IS130" s="31"/>
      <c r="IT130" s="31"/>
      <c r="IU130" s="31"/>
      <c r="IV130" s="31"/>
      <c r="IW130" s="31"/>
      <c r="IX130" s="31"/>
      <c r="IY130" s="31"/>
      <c r="IZ130" s="31"/>
      <c r="JA130" s="31"/>
      <c r="JB130" s="31"/>
      <c r="JC130" s="31"/>
      <c r="JD130" s="31"/>
      <c r="JE130" s="31"/>
      <c r="JF130" s="31"/>
      <c r="JG130" s="31"/>
      <c r="JH130" s="31"/>
      <c r="JI130" s="31"/>
      <c r="JJ130" s="31"/>
      <c r="JK130" s="31"/>
      <c r="JL130" s="31"/>
      <c r="JM130" s="31"/>
      <c r="JN130" s="31"/>
      <c r="JO130" s="31"/>
      <c r="JP130" s="31"/>
      <c r="JQ130" s="31"/>
      <c r="JR130" s="31"/>
      <c r="JS130" s="31"/>
      <c r="JT130" s="31"/>
      <c r="JU130" s="31"/>
      <c r="JV130" s="31"/>
      <c r="JW130" s="31"/>
      <c r="JX130" s="31"/>
      <c r="JY130" s="31"/>
      <c r="JZ130" s="31"/>
      <c r="KA130" s="31"/>
      <c r="KB130" s="31"/>
      <c r="KC130" s="31"/>
      <c r="KD130" s="31"/>
      <c r="KE130" s="31"/>
      <c r="KF130" s="31"/>
      <c r="KG130" s="31"/>
      <c r="KH130" s="31"/>
      <c r="KI130" s="31"/>
      <c r="KJ130" s="31"/>
      <c r="KK130" s="31"/>
      <c r="KL130" s="31"/>
      <c r="KM130" s="31"/>
      <c r="KN130" s="31"/>
      <c r="KO130" s="31"/>
      <c r="KP130" s="31"/>
      <c r="KQ130" s="31"/>
      <c r="KR130" s="31"/>
      <c r="KS130" s="31"/>
      <c r="KT130" s="31"/>
      <c r="KU130" s="31"/>
      <c r="KV130" s="31"/>
      <c r="KW130" s="31"/>
      <c r="KX130" s="31"/>
      <c r="KY130" s="31"/>
      <c r="KZ130" s="31"/>
      <c r="LA130" s="31"/>
      <c r="LB130" s="31"/>
      <c r="LC130" s="31"/>
      <c r="LD130" s="31"/>
      <c r="LE130" s="31"/>
      <c r="LF130" s="31"/>
      <c r="LG130" s="31"/>
      <c r="LH130" s="31"/>
      <c r="LI130" s="31"/>
      <c r="LJ130" s="31"/>
      <c r="LK130" s="31"/>
      <c r="LL130" s="31"/>
      <c r="LM130" s="31"/>
      <c r="LN130" s="31"/>
      <c r="LO130" s="31"/>
      <c r="LP130" s="31"/>
      <c r="LQ130" s="31"/>
      <c r="LR130" s="31"/>
      <c r="LS130" s="31"/>
      <c r="LT130" s="31"/>
      <c r="LU130" s="31"/>
      <c r="LV130" s="31"/>
      <c r="LW130" s="31"/>
      <c r="LX130" s="31"/>
      <c r="LY130" s="31"/>
      <c r="LZ130" s="31"/>
      <c r="MA130" s="31"/>
      <c r="MB130" s="31"/>
      <c r="MC130" s="31"/>
      <c r="MD130" s="31"/>
      <c r="ME130" s="31"/>
      <c r="MF130" s="31"/>
      <c r="MG130" s="31"/>
      <c r="MH130" s="31"/>
      <c r="MI130" s="31"/>
      <c r="MJ130" s="31"/>
      <c r="MK130" s="31"/>
      <c r="ML130" s="31"/>
      <c r="MM130" s="31"/>
      <c r="MN130" s="31"/>
      <c r="MO130" s="31"/>
      <c r="MP130" s="31"/>
      <c r="MQ130" s="31"/>
      <c r="MR130" s="31"/>
      <c r="MS130" s="31"/>
      <c r="MT130" s="31"/>
      <c r="MU130" s="31"/>
      <c r="MV130" s="31"/>
      <c r="MW130" s="31"/>
      <c r="MX130" s="31"/>
      <c r="MY130" s="31"/>
      <c r="MZ130" s="31"/>
      <c r="NA130" s="31"/>
      <c r="NB130" s="31"/>
      <c r="NC130" s="31"/>
      <c r="ND130" s="31"/>
      <c r="NE130" s="31"/>
      <c r="NF130" s="31"/>
      <c r="NG130" s="31"/>
      <c r="NH130" s="31"/>
      <c r="NI130" s="31"/>
      <c r="NJ130" s="31"/>
      <c r="NK130" s="31"/>
      <c r="NL130" s="31"/>
      <c r="NM130" s="31"/>
      <c r="NN130" s="31"/>
      <c r="NO130" s="31"/>
      <c r="NP130" s="31"/>
      <c r="NQ130" s="31"/>
      <c r="NR130" s="31"/>
      <c r="NS130" s="31"/>
      <c r="NT130" s="31"/>
      <c r="NU130" s="31"/>
      <c r="NV130" s="31"/>
      <c r="NW130" s="31"/>
      <c r="NX130" s="31"/>
      <c r="NY130" s="31"/>
      <c r="NZ130" s="31"/>
      <c r="OA130" s="31"/>
      <c r="OB130" s="31"/>
      <c r="OC130" s="31"/>
      <c r="OD130" s="31"/>
      <c r="OE130" s="31"/>
      <c r="OF130" s="31"/>
      <c r="OG130" s="31"/>
      <c r="OH130" s="31"/>
      <c r="OI130" s="31"/>
      <c r="OJ130" s="31"/>
      <c r="OK130" s="31"/>
      <c r="OL130" s="31"/>
      <c r="OM130" s="31"/>
      <c r="ON130" s="31"/>
      <c r="OO130" s="31"/>
      <c r="OP130" s="31"/>
      <c r="OQ130" s="31"/>
      <c r="OR130" s="31"/>
      <c r="OS130" s="31"/>
      <c r="OT130" s="31"/>
      <c r="OU130" s="31"/>
      <c r="OV130" s="31"/>
      <c r="OW130" s="31"/>
      <c r="OX130" s="31"/>
      <c r="OY130" s="31"/>
      <c r="OZ130" s="31"/>
      <c r="PA130" s="31"/>
      <c r="PB130" s="31"/>
      <c r="PC130" s="31"/>
      <c r="PD130" s="31"/>
      <c r="PE130" s="31"/>
      <c r="PF130" s="31"/>
      <c r="PG130" s="31"/>
      <c r="PH130" s="31"/>
      <c r="PI130" s="31"/>
      <c r="PJ130" s="31"/>
      <c r="PK130" s="31"/>
      <c r="PL130" s="31"/>
      <c r="PM130" s="31"/>
      <c r="PN130" s="31"/>
      <c r="PO130" s="31"/>
      <c r="PP130" s="31"/>
      <c r="PQ130" s="31"/>
      <c r="PR130" s="31"/>
      <c r="PS130" s="31"/>
      <c r="PT130" s="31"/>
      <c r="PU130" s="31"/>
      <c r="PV130" s="31"/>
      <c r="PW130" s="31"/>
      <c r="PX130" s="31"/>
      <c r="PY130" s="31"/>
      <c r="PZ130" s="31"/>
      <c r="QA130" s="31"/>
      <c r="QB130" s="31"/>
      <c r="QC130" s="31"/>
    </row>
    <row r="131" spans="1:445">
      <c r="A131" s="36" t="s">
        <v>219</v>
      </c>
      <c r="B131" s="33" t="s">
        <v>45</v>
      </c>
      <c r="C131" s="33">
        <v>85</v>
      </c>
      <c r="D131" s="33" t="s">
        <v>40</v>
      </c>
      <c r="E131" s="33"/>
      <c r="F131" s="33">
        <v>700</v>
      </c>
      <c r="G131" s="33">
        <v>65</v>
      </c>
      <c r="H131" s="33"/>
      <c r="I131" s="33">
        <v>79</v>
      </c>
      <c r="J131" s="33">
        <v>79</v>
      </c>
      <c r="K131" s="33">
        <v>79</v>
      </c>
      <c r="L131" s="33">
        <v>79</v>
      </c>
      <c r="M131" s="33">
        <v>79</v>
      </c>
      <c r="N131" s="33">
        <v>79</v>
      </c>
      <c r="O131" s="33">
        <v>79</v>
      </c>
      <c r="P131" s="33">
        <v>82</v>
      </c>
      <c r="Q131" s="33"/>
      <c r="R131" s="33"/>
      <c r="S131" s="33"/>
      <c r="T131" s="20">
        <f t="shared" si="13"/>
        <v>700</v>
      </c>
      <c r="U131" s="20">
        <f t="shared" si="14"/>
        <v>0</v>
      </c>
      <c r="V131" s="34">
        <f t="shared" si="15"/>
        <v>1</v>
      </c>
      <c r="W131" s="37"/>
      <c r="X131" s="35" t="str">
        <f t="shared" si="16"/>
        <v/>
      </c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  <c r="CJ131" s="31"/>
      <c r="CK131" s="31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  <c r="DW131" s="31"/>
      <c r="DX131" s="31"/>
      <c r="DY131" s="31"/>
      <c r="DZ131" s="31"/>
      <c r="EA131" s="31"/>
      <c r="EB131" s="31"/>
      <c r="EC131" s="31"/>
      <c r="ED131" s="31"/>
      <c r="EE131" s="31"/>
      <c r="EF131" s="31"/>
      <c r="EG131" s="31"/>
      <c r="EH131" s="31"/>
      <c r="EI131" s="31"/>
      <c r="EJ131" s="31"/>
      <c r="EK131" s="31"/>
      <c r="EL131" s="31"/>
      <c r="EM131" s="31"/>
      <c r="EN131" s="31"/>
      <c r="EO131" s="31"/>
      <c r="EP131" s="31"/>
      <c r="EQ131" s="31"/>
      <c r="ER131" s="31"/>
      <c r="ES131" s="31"/>
      <c r="ET131" s="31"/>
      <c r="EU131" s="31"/>
      <c r="EV131" s="31"/>
      <c r="EW131" s="31"/>
      <c r="EX131" s="31"/>
      <c r="EY131" s="31"/>
      <c r="EZ131" s="31"/>
      <c r="FA131" s="31"/>
      <c r="FB131" s="31"/>
      <c r="FC131" s="31"/>
      <c r="FD131" s="31"/>
      <c r="FE131" s="31"/>
      <c r="FF131" s="31"/>
      <c r="FG131" s="31"/>
      <c r="FH131" s="31"/>
      <c r="FI131" s="31"/>
      <c r="FJ131" s="31"/>
      <c r="FK131" s="31"/>
      <c r="FL131" s="31"/>
      <c r="FM131" s="31"/>
      <c r="FN131" s="31"/>
      <c r="FO131" s="31"/>
      <c r="FP131" s="31"/>
      <c r="FQ131" s="31"/>
      <c r="FR131" s="31"/>
      <c r="FS131" s="31"/>
      <c r="FT131" s="31"/>
      <c r="FU131" s="31"/>
      <c r="FV131" s="31"/>
      <c r="FW131" s="31"/>
      <c r="FX131" s="31"/>
      <c r="FY131" s="31"/>
      <c r="FZ131" s="31"/>
      <c r="GA131" s="31"/>
      <c r="GB131" s="31"/>
      <c r="GC131" s="31"/>
      <c r="GD131" s="31"/>
      <c r="GE131" s="31"/>
      <c r="GF131" s="31"/>
      <c r="GG131" s="31"/>
      <c r="GH131" s="31"/>
      <c r="GI131" s="31"/>
      <c r="GJ131" s="31"/>
      <c r="GK131" s="31"/>
      <c r="GL131" s="31"/>
      <c r="GM131" s="31"/>
      <c r="GN131" s="31"/>
      <c r="GO131" s="31"/>
      <c r="GP131" s="31"/>
      <c r="GQ131" s="31"/>
      <c r="GR131" s="31"/>
      <c r="GS131" s="31"/>
      <c r="GT131" s="31"/>
      <c r="GU131" s="31"/>
      <c r="GV131" s="31"/>
      <c r="GW131" s="31"/>
      <c r="GX131" s="31"/>
      <c r="GY131" s="31"/>
      <c r="GZ131" s="31"/>
      <c r="HA131" s="31"/>
      <c r="HB131" s="31"/>
      <c r="HC131" s="31"/>
      <c r="HD131" s="31"/>
      <c r="HE131" s="31"/>
      <c r="HF131" s="31"/>
      <c r="HG131" s="31"/>
      <c r="HH131" s="31"/>
      <c r="HI131" s="31"/>
      <c r="HJ131" s="31"/>
      <c r="HK131" s="31"/>
      <c r="HL131" s="31"/>
      <c r="HM131" s="31"/>
      <c r="HN131" s="31"/>
      <c r="HO131" s="31"/>
      <c r="HP131" s="31"/>
      <c r="HQ131" s="31"/>
      <c r="HR131" s="31"/>
      <c r="HS131" s="31"/>
      <c r="HT131" s="31"/>
      <c r="HU131" s="31"/>
      <c r="HV131" s="31"/>
      <c r="HW131" s="31"/>
      <c r="HX131" s="31"/>
      <c r="HY131" s="31"/>
      <c r="HZ131" s="31"/>
      <c r="IA131" s="31"/>
      <c r="IB131" s="31"/>
      <c r="IC131" s="31"/>
      <c r="ID131" s="31"/>
      <c r="IE131" s="31"/>
      <c r="IF131" s="31"/>
      <c r="IG131" s="31"/>
      <c r="IH131" s="31"/>
      <c r="II131" s="31"/>
      <c r="IJ131" s="31"/>
      <c r="IK131" s="31"/>
      <c r="IL131" s="31"/>
      <c r="IM131" s="31"/>
      <c r="IN131" s="31"/>
      <c r="IO131" s="31"/>
      <c r="IP131" s="31"/>
      <c r="IQ131" s="31"/>
      <c r="IR131" s="31"/>
      <c r="IS131" s="31"/>
      <c r="IT131" s="31"/>
      <c r="IU131" s="31"/>
      <c r="IV131" s="31"/>
      <c r="IW131" s="31"/>
      <c r="IX131" s="31"/>
      <c r="IY131" s="31"/>
      <c r="IZ131" s="31"/>
      <c r="JA131" s="31"/>
      <c r="JB131" s="31"/>
      <c r="JC131" s="31"/>
      <c r="JD131" s="31"/>
      <c r="JE131" s="31"/>
      <c r="JF131" s="31"/>
      <c r="JG131" s="31"/>
      <c r="JH131" s="31"/>
      <c r="JI131" s="31"/>
      <c r="JJ131" s="31"/>
      <c r="JK131" s="31"/>
      <c r="JL131" s="31"/>
      <c r="JM131" s="31"/>
      <c r="JN131" s="31"/>
      <c r="JO131" s="31"/>
      <c r="JP131" s="31"/>
      <c r="JQ131" s="31"/>
      <c r="JR131" s="31"/>
      <c r="JS131" s="31"/>
      <c r="JT131" s="31"/>
      <c r="JU131" s="31"/>
      <c r="JV131" s="31"/>
      <c r="JW131" s="31"/>
      <c r="JX131" s="31"/>
      <c r="JY131" s="31"/>
      <c r="JZ131" s="31"/>
      <c r="KA131" s="31"/>
      <c r="KB131" s="31"/>
      <c r="KC131" s="31"/>
      <c r="KD131" s="31"/>
      <c r="KE131" s="31"/>
      <c r="KF131" s="31"/>
      <c r="KG131" s="31"/>
      <c r="KH131" s="31"/>
      <c r="KI131" s="31"/>
      <c r="KJ131" s="31"/>
      <c r="KK131" s="31"/>
      <c r="KL131" s="31"/>
      <c r="KM131" s="31"/>
      <c r="KN131" s="31"/>
      <c r="KO131" s="31"/>
      <c r="KP131" s="31"/>
      <c r="KQ131" s="31"/>
      <c r="KR131" s="31"/>
      <c r="KS131" s="31"/>
      <c r="KT131" s="31"/>
      <c r="KU131" s="31"/>
      <c r="KV131" s="31"/>
      <c r="KW131" s="31"/>
      <c r="KX131" s="31"/>
      <c r="KY131" s="31"/>
      <c r="KZ131" s="31"/>
      <c r="LA131" s="31"/>
      <c r="LB131" s="31"/>
      <c r="LC131" s="31"/>
      <c r="LD131" s="31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LS131" s="31"/>
      <c r="LT131" s="31"/>
      <c r="LU131" s="31"/>
      <c r="LV131" s="31"/>
      <c r="LW131" s="31"/>
      <c r="LX131" s="31"/>
      <c r="LY131" s="31"/>
      <c r="LZ131" s="31"/>
      <c r="MA131" s="31"/>
      <c r="MB131" s="31"/>
      <c r="MC131" s="31"/>
      <c r="MD131" s="31"/>
      <c r="ME131" s="31"/>
      <c r="MF131" s="31"/>
      <c r="MG131" s="31"/>
      <c r="MH131" s="31"/>
      <c r="MI131" s="31"/>
      <c r="MJ131" s="31"/>
      <c r="MK131" s="31"/>
      <c r="ML131" s="31"/>
      <c r="MM131" s="31"/>
      <c r="MN131" s="31"/>
      <c r="MO131" s="31"/>
      <c r="MP131" s="31"/>
      <c r="MQ131" s="31"/>
      <c r="MR131" s="31"/>
      <c r="MS131" s="31"/>
      <c r="MT131" s="31"/>
      <c r="MU131" s="31"/>
      <c r="MV131" s="31"/>
      <c r="MW131" s="31"/>
      <c r="MX131" s="31"/>
      <c r="MY131" s="31"/>
      <c r="MZ131" s="31"/>
      <c r="NA131" s="31"/>
      <c r="NB131" s="31"/>
      <c r="NC131" s="31"/>
      <c r="ND131" s="31"/>
      <c r="NE131" s="31"/>
      <c r="NF131" s="31"/>
      <c r="NG131" s="31"/>
      <c r="NH131" s="31"/>
      <c r="NI131" s="31"/>
      <c r="NJ131" s="31"/>
      <c r="NK131" s="31"/>
      <c r="NL131" s="31"/>
      <c r="NM131" s="31"/>
      <c r="NN131" s="31"/>
      <c r="NO131" s="31"/>
      <c r="NP131" s="31"/>
      <c r="NQ131" s="31"/>
      <c r="NR131" s="31"/>
      <c r="NS131" s="31"/>
      <c r="NT131" s="31"/>
      <c r="NU131" s="31"/>
      <c r="NV131" s="31"/>
      <c r="NW131" s="31"/>
      <c r="NX131" s="31"/>
      <c r="NY131" s="31"/>
      <c r="NZ131" s="31"/>
      <c r="OA131" s="31"/>
      <c r="OB131" s="31"/>
      <c r="OC131" s="31"/>
      <c r="OD131" s="31"/>
      <c r="OE131" s="31"/>
      <c r="OF131" s="31"/>
      <c r="OG131" s="31"/>
      <c r="OH131" s="31"/>
      <c r="OI131" s="31"/>
      <c r="OJ131" s="31"/>
      <c r="OK131" s="31"/>
      <c r="OL131" s="31"/>
      <c r="OM131" s="31"/>
      <c r="ON131" s="31"/>
      <c r="OO131" s="31"/>
      <c r="OP131" s="31"/>
      <c r="OQ131" s="31"/>
      <c r="OR131" s="31"/>
      <c r="OS131" s="31"/>
      <c r="OT131" s="31"/>
      <c r="OU131" s="31"/>
      <c r="OV131" s="31"/>
      <c r="OW131" s="31"/>
      <c r="OX131" s="31"/>
      <c r="OY131" s="31"/>
      <c r="OZ131" s="31"/>
      <c r="PA131" s="31"/>
      <c r="PB131" s="31"/>
      <c r="PC131" s="31"/>
      <c r="PD131" s="31"/>
      <c r="PE131" s="31"/>
      <c r="PF131" s="31"/>
      <c r="PG131" s="31"/>
      <c r="PH131" s="31"/>
      <c r="PI131" s="31"/>
      <c r="PJ131" s="31"/>
      <c r="PK131" s="31"/>
      <c r="PL131" s="31"/>
      <c r="PM131" s="31"/>
      <c r="PN131" s="31"/>
      <c r="PO131" s="31"/>
      <c r="PP131" s="31"/>
      <c r="PQ131" s="31"/>
      <c r="PR131" s="31"/>
      <c r="PS131" s="31"/>
      <c r="PT131" s="31"/>
      <c r="PU131" s="31"/>
      <c r="PV131" s="31"/>
      <c r="PW131" s="31"/>
      <c r="PX131" s="31"/>
      <c r="PY131" s="31"/>
      <c r="PZ131" s="31"/>
      <c r="QA131" s="31"/>
      <c r="QB131" s="31"/>
      <c r="QC131" s="31"/>
    </row>
    <row r="132" spans="1:445" s="39" customFormat="1">
      <c r="A132" s="36" t="s">
        <v>220</v>
      </c>
      <c r="B132" s="33" t="s">
        <v>45</v>
      </c>
      <c r="C132" s="33">
        <v>85</v>
      </c>
      <c r="D132" s="33" t="s">
        <v>64</v>
      </c>
      <c r="E132" s="33"/>
      <c r="F132" s="33">
        <v>700</v>
      </c>
      <c r="G132" s="33">
        <v>65</v>
      </c>
      <c r="H132" s="33"/>
      <c r="I132" s="33">
        <v>79</v>
      </c>
      <c r="J132" s="33">
        <v>79</v>
      </c>
      <c r="K132" s="33">
        <v>79</v>
      </c>
      <c r="L132" s="33">
        <v>79</v>
      </c>
      <c r="M132" s="33">
        <v>79</v>
      </c>
      <c r="N132" s="33">
        <v>79</v>
      </c>
      <c r="O132" s="33">
        <v>79</v>
      </c>
      <c r="P132" s="33">
        <v>82</v>
      </c>
      <c r="Q132" s="33"/>
      <c r="R132" s="33"/>
      <c r="S132" s="33"/>
      <c r="T132" s="20">
        <f t="shared" ref="T132:T195" si="17">IF(AND(ISBLANK(E132),ISBLANK(F132),ISBLANK(G132),ISBLANK(H132),ISBLANK(I132),ISBLANK(J132),ISBLANK(K132), ISBLANK(L132), ISBLANK(M132), ISBLANK(N132), ISBLANK(O132), ISBLANK(P132), ISBLANK(Q132), ISBLANK(R132), ISBLANK(S132)),"",SUM(G132:S132))</f>
        <v>700</v>
      </c>
      <c r="U132" s="20">
        <f t="shared" ref="U132:U195" si="18">IF(W132&lt;&gt;0,0,IF(AND(ISBLANK(E132),ISBLANK(F132),ISBLANK(G132),ISBLANK(H132),ISBLANK(I132),ISBLANK(J132),ISBLANK(K132), ISBLANK(L132), ISBLANK(M132), ISBLANK(N132), ISBLANK(O132), ISBLANK(P132), ISBLANK(Q132), ISBLANK(R132), ISBLANK(S132)),"", (F132+E132)-T132))</f>
        <v>0</v>
      </c>
      <c r="V132" s="34">
        <f t="shared" ref="V132:V195" si="19">IF(AND(ISBLANK(E132),ISBLANK(F132), ISBLANK(G132), ISBLANK(H132), ISBLANK(I132), ISBLANK(J132), ISBLANK(K132), ISBLANK(L132), ISBLANK(M132),ISBLANK(N132), ISBLANK(O132), ISBLANK(P132), ISBLANK(Q132), ISBLANK(R132), ISBLANK(S132)), "",IFERROR(((F132+E132)-U132)/(F132+E132),""))</f>
        <v>1</v>
      </c>
      <c r="W132" s="37"/>
      <c r="X132" s="35" t="str">
        <f t="shared" ref="X132:X153" si="20">IF(W132&lt;&gt;"",F132 - (SUM(G132:S132)),"")</f>
        <v/>
      </c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  <c r="CJ132" s="31"/>
      <c r="CK132" s="31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P132" s="31"/>
      <c r="EQ132" s="31"/>
      <c r="ER132" s="31"/>
      <c r="ES132" s="31"/>
      <c r="ET132" s="31"/>
      <c r="EU132" s="31"/>
      <c r="EV132" s="31"/>
      <c r="EW132" s="31"/>
      <c r="EX132" s="31"/>
      <c r="EY132" s="31"/>
      <c r="EZ132" s="31"/>
      <c r="FA132" s="31"/>
      <c r="FB132" s="31"/>
      <c r="FC132" s="31"/>
      <c r="FD132" s="31"/>
      <c r="FE132" s="31"/>
      <c r="FF132" s="31"/>
      <c r="FG132" s="31"/>
      <c r="FH132" s="31"/>
      <c r="FI132" s="31"/>
      <c r="FJ132" s="31"/>
      <c r="FK132" s="31"/>
      <c r="FL132" s="31"/>
      <c r="FM132" s="31"/>
      <c r="FN132" s="31"/>
      <c r="FO132" s="31"/>
      <c r="FP132" s="31"/>
      <c r="FQ132" s="31"/>
      <c r="FR132" s="31"/>
      <c r="FS132" s="31"/>
      <c r="FT132" s="31"/>
      <c r="FU132" s="31"/>
      <c r="FV132" s="31"/>
      <c r="FW132" s="31"/>
      <c r="FX132" s="31"/>
      <c r="FY132" s="31"/>
      <c r="FZ132" s="31"/>
      <c r="GA132" s="31"/>
      <c r="GB132" s="31"/>
      <c r="GC132" s="31"/>
      <c r="GD132" s="31"/>
      <c r="GE132" s="31"/>
      <c r="GF132" s="31"/>
      <c r="GG132" s="31"/>
      <c r="GH132" s="31"/>
      <c r="GI132" s="31"/>
      <c r="GJ132" s="31"/>
      <c r="GK132" s="31"/>
      <c r="GL132" s="31"/>
      <c r="GM132" s="31"/>
      <c r="GN132" s="31"/>
      <c r="GO132" s="31"/>
      <c r="GP132" s="31"/>
      <c r="GQ132" s="31"/>
      <c r="GR132" s="31"/>
      <c r="GS132" s="31"/>
      <c r="GT132" s="31"/>
      <c r="GU132" s="31"/>
      <c r="GV132" s="31"/>
      <c r="GW132" s="31"/>
      <c r="GX132" s="31"/>
      <c r="GY132" s="31"/>
      <c r="GZ132" s="31"/>
      <c r="HA132" s="31"/>
      <c r="HB132" s="31"/>
      <c r="HC132" s="31"/>
      <c r="HD132" s="31"/>
      <c r="HE132" s="31"/>
      <c r="HF132" s="31"/>
      <c r="HG132" s="31"/>
      <c r="HH132" s="31"/>
      <c r="HI132" s="31"/>
      <c r="HJ132" s="31"/>
      <c r="HK132" s="31"/>
      <c r="HL132" s="31"/>
      <c r="HM132" s="31"/>
      <c r="HN132" s="31"/>
      <c r="HO132" s="31"/>
      <c r="HP132" s="31"/>
      <c r="HQ132" s="31"/>
      <c r="HR132" s="31"/>
      <c r="HS132" s="31"/>
      <c r="HT132" s="31"/>
      <c r="HU132" s="31"/>
      <c r="HV132" s="31"/>
      <c r="HW132" s="31"/>
      <c r="HX132" s="31"/>
      <c r="HY132" s="31"/>
      <c r="HZ132" s="31"/>
      <c r="IA132" s="31"/>
      <c r="IB132" s="31"/>
      <c r="IC132" s="31"/>
      <c r="ID132" s="31"/>
      <c r="IE132" s="31"/>
      <c r="IF132" s="31"/>
      <c r="IG132" s="31"/>
      <c r="IH132" s="31"/>
      <c r="II132" s="31"/>
      <c r="IJ132" s="31"/>
      <c r="IK132" s="31"/>
      <c r="IL132" s="31"/>
      <c r="IM132" s="31"/>
      <c r="IN132" s="31"/>
      <c r="IO132" s="31"/>
      <c r="IP132" s="31"/>
      <c r="IQ132" s="31"/>
      <c r="IR132" s="31"/>
      <c r="IS132" s="31"/>
      <c r="IT132" s="31"/>
      <c r="IU132" s="31"/>
      <c r="IV132" s="31"/>
      <c r="IW132" s="31"/>
      <c r="IX132" s="31"/>
      <c r="IY132" s="31"/>
      <c r="IZ132" s="31"/>
      <c r="JA132" s="31"/>
      <c r="JB132" s="31"/>
      <c r="JC132" s="31"/>
      <c r="JD132" s="31"/>
      <c r="JE132" s="31"/>
      <c r="JF132" s="31"/>
      <c r="JG132" s="31"/>
      <c r="JH132" s="31"/>
      <c r="JI132" s="31"/>
      <c r="JJ132" s="31"/>
      <c r="JK132" s="31"/>
      <c r="JL132" s="31"/>
      <c r="JM132" s="31"/>
      <c r="JN132" s="31"/>
      <c r="JO132" s="31"/>
      <c r="JP132" s="31"/>
      <c r="JQ132" s="31"/>
      <c r="JR132" s="31"/>
      <c r="JS132" s="31"/>
      <c r="JT132" s="31"/>
      <c r="JU132" s="31"/>
      <c r="JV132" s="31"/>
      <c r="JW132" s="31"/>
      <c r="JX132" s="31"/>
      <c r="JY132" s="31"/>
      <c r="JZ132" s="31"/>
      <c r="KA132" s="31"/>
      <c r="KB132" s="31"/>
      <c r="KC132" s="31"/>
      <c r="KD132" s="31"/>
      <c r="KE132" s="31"/>
      <c r="KF132" s="31"/>
      <c r="KG132" s="31"/>
      <c r="KH132" s="31"/>
      <c r="KI132" s="31"/>
      <c r="KJ132" s="31"/>
      <c r="KK132" s="31"/>
      <c r="KL132" s="31"/>
      <c r="KM132" s="31"/>
      <c r="KN132" s="31"/>
      <c r="KO132" s="31"/>
      <c r="KP132" s="31"/>
      <c r="KQ132" s="31"/>
      <c r="KR132" s="31"/>
      <c r="KS132" s="31"/>
      <c r="KT132" s="31"/>
      <c r="KU132" s="31"/>
      <c r="KV132" s="31"/>
      <c r="KW132" s="31"/>
      <c r="KX132" s="31"/>
      <c r="KY132" s="31"/>
      <c r="KZ132" s="31"/>
      <c r="LA132" s="31"/>
      <c r="LB132" s="31"/>
      <c r="LC132" s="31"/>
      <c r="LD132" s="31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MT132" s="31"/>
      <c r="MU132" s="31"/>
      <c r="MV132" s="31"/>
      <c r="MW132" s="31"/>
      <c r="MX132" s="31"/>
      <c r="MY132" s="31"/>
      <c r="MZ132" s="31"/>
      <c r="NA132" s="31"/>
      <c r="NB132" s="31"/>
      <c r="NC132" s="31"/>
      <c r="ND132" s="31"/>
      <c r="NE132" s="31"/>
      <c r="NF132" s="31"/>
      <c r="NG132" s="31"/>
      <c r="NH132" s="31"/>
      <c r="NI132" s="31"/>
      <c r="NJ132" s="31"/>
      <c r="NK132" s="31"/>
      <c r="NL132" s="31"/>
      <c r="NM132" s="31"/>
      <c r="NN132" s="31"/>
      <c r="NO132" s="31"/>
      <c r="NP132" s="31"/>
      <c r="NQ132" s="31"/>
      <c r="NR132" s="31"/>
      <c r="NS132" s="31"/>
      <c r="NT132" s="31"/>
      <c r="NU132" s="31"/>
      <c r="NV132" s="31"/>
      <c r="NW132" s="31"/>
      <c r="NX132" s="31"/>
      <c r="NY132" s="31"/>
      <c r="NZ132" s="31"/>
      <c r="OA132" s="31"/>
      <c r="OB132" s="31"/>
      <c r="OC132" s="31"/>
      <c r="OD132" s="31"/>
      <c r="OE132" s="31"/>
      <c r="OF132" s="31"/>
      <c r="OG132" s="31"/>
      <c r="OH132" s="31"/>
      <c r="OI132" s="31"/>
      <c r="OJ132" s="31"/>
      <c r="OK132" s="31"/>
      <c r="OL132" s="31"/>
      <c r="OM132" s="31"/>
      <c r="ON132" s="31"/>
      <c r="OO132" s="31"/>
      <c r="OP132" s="31"/>
      <c r="OQ132" s="31"/>
      <c r="OR132" s="31"/>
      <c r="OS132" s="31"/>
      <c r="OT132" s="31"/>
      <c r="OU132" s="31"/>
      <c r="OV132" s="31"/>
      <c r="OW132" s="31"/>
      <c r="OX132" s="31"/>
      <c r="OY132" s="31"/>
      <c r="OZ132" s="31"/>
      <c r="PA132" s="31"/>
      <c r="PB132" s="31"/>
      <c r="PC132" s="31"/>
      <c r="PD132" s="31"/>
      <c r="PE132" s="31"/>
      <c r="PF132" s="31"/>
      <c r="PG132" s="31"/>
      <c r="PH132" s="31"/>
      <c r="PI132" s="31"/>
      <c r="PJ132" s="31"/>
      <c r="PK132" s="31"/>
      <c r="PL132" s="31"/>
      <c r="PM132" s="31"/>
      <c r="PN132" s="31"/>
      <c r="PO132" s="31"/>
      <c r="PP132" s="31"/>
      <c r="PQ132" s="31"/>
      <c r="PR132" s="31"/>
      <c r="PS132" s="31"/>
      <c r="PT132" s="31"/>
      <c r="PU132" s="31"/>
      <c r="PV132" s="31"/>
      <c r="PW132" s="31"/>
      <c r="PX132" s="31"/>
      <c r="PY132" s="31"/>
      <c r="PZ132" s="31"/>
      <c r="QA132" s="31"/>
      <c r="QB132" s="31"/>
      <c r="QC132" s="31"/>
    </row>
    <row r="133" spans="1:445" s="39" customFormat="1">
      <c r="A133" s="36" t="s">
        <v>1729</v>
      </c>
      <c r="B133" s="33" t="s">
        <v>27</v>
      </c>
      <c r="C133" s="33">
        <v>80</v>
      </c>
      <c r="D133" s="33" t="s">
        <v>33</v>
      </c>
      <c r="E133" s="33"/>
      <c r="F133" s="33">
        <v>425</v>
      </c>
      <c r="G133" s="33">
        <v>65</v>
      </c>
      <c r="H133" s="33">
        <v>360</v>
      </c>
      <c r="I133" s="33"/>
      <c r="J133" s="33"/>
      <c r="K133" s="33"/>
      <c r="L133" s="37"/>
      <c r="M133" s="37"/>
      <c r="N133" s="37"/>
      <c r="O133" s="33"/>
      <c r="P133" s="33"/>
      <c r="Q133" s="33"/>
      <c r="R133" s="33"/>
      <c r="S133" s="33"/>
      <c r="T133" s="20">
        <f t="shared" si="17"/>
        <v>425</v>
      </c>
      <c r="U133" s="20">
        <f t="shared" si="18"/>
        <v>0</v>
      </c>
      <c r="V133" s="34">
        <f t="shared" si="19"/>
        <v>1</v>
      </c>
      <c r="W133" s="37"/>
      <c r="X133" s="35" t="str">
        <f t="shared" si="20"/>
        <v/>
      </c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  <c r="CJ133" s="31"/>
      <c r="CK133" s="31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P133" s="31"/>
      <c r="EQ133" s="31"/>
      <c r="ER133" s="31"/>
      <c r="ES133" s="31"/>
      <c r="ET133" s="31"/>
      <c r="EU133" s="31"/>
      <c r="EV133" s="31"/>
      <c r="EW133" s="31"/>
      <c r="EX133" s="31"/>
      <c r="EY133" s="31"/>
      <c r="EZ133" s="31"/>
      <c r="FA133" s="31"/>
      <c r="FB133" s="31"/>
      <c r="FC133" s="31"/>
      <c r="FD133" s="31"/>
      <c r="FE133" s="31"/>
      <c r="FF133" s="31"/>
      <c r="FG133" s="31"/>
      <c r="FH133" s="31"/>
      <c r="FI133" s="31"/>
      <c r="FJ133" s="31"/>
      <c r="FK133" s="31"/>
      <c r="FL133" s="31"/>
      <c r="FM133" s="31"/>
      <c r="FN133" s="31"/>
      <c r="FO133" s="31"/>
      <c r="FP133" s="31"/>
      <c r="FQ133" s="31"/>
      <c r="FR133" s="31"/>
      <c r="FS133" s="31"/>
      <c r="FT133" s="31"/>
      <c r="FU133" s="31"/>
      <c r="FV133" s="31"/>
      <c r="FW133" s="31"/>
      <c r="FX133" s="31"/>
      <c r="FY133" s="31"/>
      <c r="FZ133" s="31"/>
      <c r="GA133" s="31"/>
      <c r="GB133" s="31"/>
      <c r="GC133" s="31"/>
      <c r="GD133" s="31"/>
      <c r="GE133" s="31"/>
      <c r="GF133" s="31"/>
      <c r="GG133" s="31"/>
      <c r="GH133" s="31"/>
      <c r="GI133" s="31"/>
      <c r="GJ133" s="31"/>
      <c r="GK133" s="31"/>
      <c r="GL133" s="31"/>
      <c r="GM133" s="31"/>
      <c r="GN133" s="31"/>
      <c r="GO133" s="31"/>
      <c r="GP133" s="31"/>
      <c r="GQ133" s="31"/>
      <c r="GR133" s="31"/>
      <c r="GS133" s="31"/>
      <c r="GT133" s="31"/>
      <c r="GU133" s="31"/>
      <c r="GV133" s="31"/>
      <c r="GW133" s="31"/>
      <c r="GX133" s="31"/>
      <c r="GY133" s="31"/>
      <c r="GZ133" s="31"/>
      <c r="HA133" s="31"/>
      <c r="HB133" s="31"/>
      <c r="HC133" s="31"/>
      <c r="HD133" s="31"/>
      <c r="HE133" s="31"/>
      <c r="HF133" s="31"/>
      <c r="HG133" s="31"/>
      <c r="HH133" s="31"/>
      <c r="HI133" s="31"/>
      <c r="HJ133" s="31"/>
      <c r="HK133" s="31"/>
      <c r="HL133" s="31"/>
      <c r="HM133" s="31"/>
      <c r="HN133" s="31"/>
      <c r="HO133" s="31"/>
      <c r="HP133" s="31"/>
      <c r="HQ133" s="31"/>
      <c r="HR133" s="31"/>
      <c r="HS133" s="31"/>
      <c r="HT133" s="31"/>
      <c r="HU133" s="31"/>
      <c r="HV133" s="31"/>
      <c r="HW133" s="31"/>
      <c r="HX133" s="31"/>
      <c r="HY133" s="31"/>
      <c r="HZ133" s="31"/>
      <c r="IA133" s="31"/>
      <c r="IB133" s="31"/>
      <c r="IC133" s="31"/>
      <c r="ID133" s="31"/>
      <c r="IE133" s="31"/>
      <c r="IF133" s="31"/>
      <c r="IG133" s="31"/>
      <c r="IH133" s="31"/>
      <c r="II133" s="31"/>
      <c r="IJ133" s="31"/>
      <c r="IK133" s="31"/>
      <c r="IL133" s="31"/>
      <c r="IM133" s="31"/>
      <c r="IN133" s="31"/>
      <c r="IO133" s="31"/>
      <c r="IP133" s="31"/>
      <c r="IQ133" s="31"/>
      <c r="IR133" s="31"/>
      <c r="IS133" s="31"/>
      <c r="IT133" s="31"/>
      <c r="IU133" s="31"/>
      <c r="IV133" s="31"/>
      <c r="IW133" s="31"/>
      <c r="IX133" s="31"/>
      <c r="IY133" s="31"/>
      <c r="IZ133" s="31"/>
      <c r="JA133" s="31"/>
      <c r="JB133" s="31"/>
      <c r="JC133" s="31"/>
      <c r="JD133" s="31"/>
      <c r="JE133" s="31"/>
      <c r="JF133" s="31"/>
      <c r="JG133" s="31"/>
      <c r="JH133" s="31"/>
      <c r="JI133" s="31"/>
      <c r="JJ133" s="31"/>
      <c r="JK133" s="31"/>
      <c r="JL133" s="31"/>
      <c r="JM133" s="31"/>
      <c r="JN133" s="31"/>
      <c r="JO133" s="31"/>
      <c r="JP133" s="31"/>
      <c r="JQ133" s="31"/>
      <c r="JR133" s="31"/>
      <c r="JS133" s="31"/>
      <c r="JT133" s="31"/>
      <c r="JU133" s="31"/>
      <c r="JV133" s="31"/>
      <c r="JW133" s="31"/>
      <c r="JX133" s="31"/>
      <c r="JY133" s="31"/>
      <c r="JZ133" s="31"/>
      <c r="KA133" s="31"/>
      <c r="KB133" s="31"/>
      <c r="KC133" s="31"/>
      <c r="KD133" s="31"/>
      <c r="KE133" s="31"/>
      <c r="KF133" s="31"/>
      <c r="KG133" s="31"/>
      <c r="KH133" s="31"/>
      <c r="KI133" s="31"/>
      <c r="KJ133" s="31"/>
      <c r="KK133" s="31"/>
      <c r="KL133" s="31"/>
      <c r="KM133" s="31"/>
      <c r="KN133" s="31"/>
      <c r="KO133" s="31"/>
      <c r="KP133" s="31"/>
      <c r="KQ133" s="31"/>
      <c r="KR133" s="31"/>
      <c r="KS133" s="31"/>
      <c r="KT133" s="31"/>
      <c r="KU133" s="31"/>
      <c r="KV133" s="31"/>
      <c r="KW133" s="31"/>
      <c r="KX133" s="31"/>
      <c r="KY133" s="31"/>
      <c r="KZ133" s="31"/>
      <c r="LA133" s="31"/>
      <c r="LB133" s="31"/>
      <c r="LC133" s="31"/>
      <c r="LD133" s="31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MT133" s="31"/>
      <c r="MU133" s="31"/>
      <c r="MV133" s="31"/>
      <c r="MW133" s="31"/>
      <c r="MX133" s="31"/>
      <c r="MY133" s="31"/>
      <c r="MZ133" s="31"/>
      <c r="NA133" s="31"/>
      <c r="NB133" s="31"/>
      <c r="NC133" s="31"/>
      <c r="ND133" s="31"/>
      <c r="NE133" s="31"/>
      <c r="NF133" s="31"/>
      <c r="NG133" s="31"/>
      <c r="NH133" s="31"/>
      <c r="NI133" s="31"/>
      <c r="NJ133" s="31"/>
      <c r="NK133" s="31"/>
      <c r="NL133" s="31"/>
      <c r="NM133" s="31"/>
      <c r="NN133" s="31"/>
      <c r="NO133" s="31"/>
      <c r="NP133" s="31"/>
      <c r="NQ133" s="31"/>
      <c r="NR133" s="31"/>
      <c r="NS133" s="31"/>
      <c r="NT133" s="31"/>
      <c r="NU133" s="31"/>
      <c r="NV133" s="31"/>
      <c r="NW133" s="31"/>
      <c r="NX133" s="31"/>
      <c r="NY133" s="31"/>
      <c r="NZ133" s="31"/>
      <c r="OA133" s="31"/>
      <c r="OB133" s="31"/>
      <c r="OC133" s="31"/>
      <c r="OD133" s="31"/>
      <c r="OE133" s="31"/>
      <c r="OF133" s="31"/>
      <c r="OG133" s="31"/>
      <c r="OH133" s="31"/>
      <c r="OI133" s="31"/>
      <c r="OJ133" s="31"/>
      <c r="OK133" s="31"/>
      <c r="OL133" s="31"/>
      <c r="OM133" s="31"/>
      <c r="ON133" s="31"/>
      <c r="OO133" s="31"/>
      <c r="OP133" s="31"/>
      <c r="OQ133" s="31"/>
      <c r="OR133" s="31"/>
      <c r="OS133" s="31"/>
      <c r="OT133" s="31"/>
      <c r="OU133" s="31"/>
      <c r="OV133" s="31"/>
      <c r="OW133" s="31"/>
      <c r="OX133" s="31"/>
      <c r="OY133" s="31"/>
      <c r="OZ133" s="31"/>
      <c r="PA133" s="31"/>
      <c r="PB133" s="31"/>
      <c r="PC133" s="31"/>
      <c r="PD133" s="31"/>
      <c r="PE133" s="31"/>
      <c r="PF133" s="31"/>
      <c r="PG133" s="31"/>
      <c r="PH133" s="31"/>
      <c r="PI133" s="31"/>
      <c r="PJ133" s="31"/>
      <c r="PK133" s="31"/>
      <c r="PL133" s="31"/>
      <c r="PM133" s="31"/>
      <c r="PN133" s="31"/>
      <c r="PO133" s="31"/>
      <c r="PP133" s="31"/>
      <c r="PQ133" s="31"/>
      <c r="PR133" s="31"/>
      <c r="PS133" s="31"/>
      <c r="PT133" s="31"/>
      <c r="PU133" s="31"/>
      <c r="PV133" s="31"/>
      <c r="PW133" s="31"/>
      <c r="PX133" s="31"/>
      <c r="PY133" s="31"/>
      <c r="PZ133" s="31"/>
      <c r="QA133" s="31"/>
      <c r="QB133" s="31"/>
      <c r="QC133" s="31"/>
    </row>
    <row r="134" spans="1:445">
      <c r="A134" s="36" t="s">
        <v>1730</v>
      </c>
      <c r="B134" s="33" t="s">
        <v>27</v>
      </c>
      <c r="C134" s="33">
        <v>85</v>
      </c>
      <c r="D134" s="33" t="s">
        <v>180</v>
      </c>
      <c r="E134" s="33"/>
      <c r="F134" s="33">
        <v>650</v>
      </c>
      <c r="G134" s="33">
        <v>50</v>
      </c>
      <c r="H134" s="33">
        <v>600</v>
      </c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20">
        <f t="shared" si="17"/>
        <v>650</v>
      </c>
      <c r="U134" s="20">
        <f t="shared" si="18"/>
        <v>0</v>
      </c>
      <c r="V134" s="34">
        <f t="shared" si="19"/>
        <v>1</v>
      </c>
      <c r="W134" s="37"/>
      <c r="X134" s="35" t="str">
        <f t="shared" si="20"/>
        <v/>
      </c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31"/>
      <c r="FA134" s="31"/>
      <c r="FB134" s="31"/>
      <c r="FC134" s="31"/>
      <c r="FD134" s="31"/>
      <c r="FE134" s="31"/>
      <c r="FF134" s="31"/>
      <c r="FG134" s="31"/>
      <c r="FH134" s="31"/>
      <c r="FI134" s="31"/>
      <c r="FJ134" s="31"/>
      <c r="FK134" s="31"/>
      <c r="FL134" s="31"/>
      <c r="FM134" s="31"/>
      <c r="FN134" s="31"/>
      <c r="FO134" s="31"/>
      <c r="FP134" s="31"/>
      <c r="FQ134" s="31"/>
      <c r="FR134" s="31"/>
      <c r="FS134" s="31"/>
      <c r="FT134" s="31"/>
      <c r="FU134" s="31"/>
      <c r="FV134" s="31"/>
      <c r="FW134" s="31"/>
      <c r="FX134" s="31"/>
      <c r="FY134" s="31"/>
      <c r="FZ134" s="31"/>
      <c r="GA134" s="31"/>
      <c r="GB134" s="31"/>
      <c r="GC134" s="31"/>
      <c r="GD134" s="31"/>
      <c r="GE134" s="31"/>
      <c r="GF134" s="31"/>
      <c r="GG134" s="31"/>
      <c r="GH134" s="31"/>
      <c r="GI134" s="31"/>
      <c r="GJ134" s="31"/>
      <c r="GK134" s="31"/>
      <c r="GL134" s="31"/>
      <c r="GM134" s="31"/>
      <c r="GN134" s="31"/>
      <c r="GO134" s="31"/>
      <c r="GP134" s="31"/>
      <c r="GQ134" s="31"/>
      <c r="GR134" s="31"/>
      <c r="GS134" s="31"/>
      <c r="GT134" s="31"/>
      <c r="GU134" s="31"/>
      <c r="GV134" s="31"/>
      <c r="GW134" s="31"/>
      <c r="GX134" s="31"/>
      <c r="GY134" s="31"/>
      <c r="GZ134" s="31"/>
      <c r="HA134" s="31"/>
      <c r="HB134" s="31"/>
      <c r="HC134" s="31"/>
      <c r="HD134" s="31"/>
      <c r="HE134" s="31"/>
      <c r="HF134" s="31"/>
      <c r="HG134" s="31"/>
      <c r="HH134" s="31"/>
      <c r="HI134" s="31"/>
      <c r="HJ134" s="31"/>
      <c r="HK134" s="31"/>
      <c r="HL134" s="31"/>
      <c r="HM134" s="31"/>
      <c r="HN134" s="31"/>
      <c r="HO134" s="31"/>
      <c r="HP134" s="31"/>
      <c r="HQ134" s="31"/>
      <c r="HR134" s="31"/>
      <c r="HS134" s="31"/>
      <c r="HT134" s="31"/>
      <c r="HU134" s="31"/>
      <c r="HV134" s="31"/>
      <c r="HW134" s="31"/>
      <c r="HX134" s="31"/>
      <c r="HY134" s="31"/>
      <c r="HZ134" s="31"/>
      <c r="IA134" s="31"/>
      <c r="IB134" s="31"/>
      <c r="IC134" s="31"/>
      <c r="ID134" s="31"/>
      <c r="IE134" s="31"/>
      <c r="IF134" s="31"/>
      <c r="IG134" s="31"/>
      <c r="IH134" s="31"/>
      <c r="II134" s="31"/>
      <c r="IJ134" s="31"/>
      <c r="IK134" s="31"/>
      <c r="IL134" s="31"/>
      <c r="IM134" s="31"/>
      <c r="IN134" s="31"/>
      <c r="IO134" s="31"/>
      <c r="IP134" s="31"/>
      <c r="IQ134" s="31"/>
      <c r="IR134" s="31"/>
      <c r="IS134" s="31"/>
      <c r="IT134" s="31"/>
      <c r="IU134" s="31"/>
      <c r="IV134" s="31"/>
      <c r="IW134" s="31"/>
      <c r="IX134" s="31"/>
      <c r="IY134" s="31"/>
      <c r="IZ134" s="31"/>
      <c r="JA134" s="31"/>
      <c r="JB134" s="31"/>
      <c r="JC134" s="31"/>
      <c r="JD134" s="31"/>
      <c r="JE134" s="31"/>
      <c r="JF134" s="31"/>
      <c r="JG134" s="31"/>
      <c r="JH134" s="31"/>
      <c r="JI134" s="31"/>
      <c r="JJ134" s="31"/>
      <c r="JK134" s="31"/>
      <c r="JL134" s="31"/>
      <c r="JM134" s="31"/>
      <c r="JN134" s="31"/>
      <c r="JO134" s="31"/>
      <c r="JP134" s="31"/>
      <c r="JQ134" s="31"/>
      <c r="JR134" s="31"/>
      <c r="JS134" s="31"/>
      <c r="JT134" s="31"/>
      <c r="JU134" s="31"/>
      <c r="JV134" s="31"/>
      <c r="JW134" s="31"/>
      <c r="JX134" s="31"/>
      <c r="JY134" s="31"/>
      <c r="JZ134" s="31"/>
      <c r="KA134" s="31"/>
      <c r="KB134" s="31"/>
      <c r="KC134" s="31"/>
      <c r="KD134" s="31"/>
      <c r="KE134" s="31"/>
      <c r="KF134" s="31"/>
      <c r="KG134" s="31"/>
      <c r="KH134" s="31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1"/>
      <c r="LC134" s="31"/>
      <c r="LD134" s="31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31"/>
      <c r="NE134" s="31"/>
      <c r="NF134" s="31"/>
      <c r="NG134" s="31"/>
      <c r="NH134" s="31"/>
      <c r="NI134" s="31"/>
      <c r="NJ134" s="31"/>
      <c r="NK134" s="31"/>
      <c r="NL134" s="31"/>
      <c r="NM134" s="31"/>
      <c r="NN134" s="31"/>
      <c r="NO134" s="31"/>
      <c r="NP134" s="31"/>
      <c r="NQ134" s="31"/>
      <c r="NR134" s="31"/>
      <c r="NS134" s="31"/>
      <c r="NT134" s="31"/>
      <c r="NU134" s="31"/>
      <c r="NV134" s="31"/>
      <c r="NW134" s="31"/>
      <c r="NX134" s="31"/>
      <c r="NY134" s="31"/>
      <c r="NZ134" s="31"/>
      <c r="OA134" s="31"/>
      <c r="OB134" s="31"/>
      <c r="OC134" s="31"/>
      <c r="OD134" s="31"/>
      <c r="OE134" s="31"/>
      <c r="OF134" s="31"/>
      <c r="OG134" s="31"/>
      <c r="OH134" s="31"/>
      <c r="OI134" s="31"/>
      <c r="OJ134" s="31"/>
      <c r="OK134" s="31"/>
      <c r="OL134" s="31"/>
      <c r="OM134" s="31"/>
      <c r="ON134" s="31"/>
      <c r="OO134" s="31"/>
      <c r="OP134" s="31"/>
      <c r="OQ134" s="31"/>
      <c r="OR134" s="31"/>
      <c r="OS134" s="31"/>
      <c r="OT134" s="31"/>
      <c r="OU134" s="31"/>
      <c r="OV134" s="31"/>
      <c r="OW134" s="31"/>
      <c r="OX134" s="31"/>
      <c r="OY134" s="31"/>
      <c r="OZ134" s="31"/>
      <c r="PA134" s="31"/>
      <c r="PB134" s="31"/>
      <c r="PC134" s="31"/>
      <c r="PD134" s="31"/>
      <c r="PE134" s="31"/>
      <c r="PF134" s="31"/>
      <c r="PG134" s="31"/>
      <c r="PH134" s="31"/>
      <c r="PI134" s="31"/>
      <c r="PJ134" s="31"/>
      <c r="PK134" s="31"/>
      <c r="PL134" s="31"/>
      <c r="PM134" s="31"/>
      <c r="PN134" s="31"/>
      <c r="PO134" s="31"/>
      <c r="PP134" s="31"/>
      <c r="PQ134" s="31"/>
      <c r="PR134" s="31"/>
      <c r="PS134" s="31"/>
      <c r="PT134" s="31"/>
      <c r="PU134" s="31"/>
      <c r="PV134" s="31"/>
      <c r="PW134" s="31"/>
      <c r="PX134" s="31"/>
      <c r="PY134" s="31"/>
      <c r="PZ134" s="31"/>
      <c r="QA134" s="31"/>
      <c r="QB134" s="31"/>
      <c r="QC134" s="31"/>
    </row>
    <row r="135" spans="1:445">
      <c r="A135" s="36" t="s">
        <v>803</v>
      </c>
      <c r="B135" s="33" t="s">
        <v>27</v>
      </c>
      <c r="C135" s="33"/>
      <c r="D135" s="33" t="s">
        <v>38</v>
      </c>
      <c r="E135" s="33"/>
      <c r="F135" s="33">
        <v>1249</v>
      </c>
      <c r="G135" s="33">
        <v>65</v>
      </c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20">
        <f t="shared" si="17"/>
        <v>65</v>
      </c>
      <c r="U135" s="20">
        <f t="shared" si="18"/>
        <v>0</v>
      </c>
      <c r="V135" s="34">
        <f t="shared" si="19"/>
        <v>1</v>
      </c>
      <c r="W135" s="38" t="s">
        <v>27</v>
      </c>
      <c r="X135" s="35">
        <f t="shared" si="20"/>
        <v>1184</v>
      </c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  <c r="CJ135" s="31"/>
      <c r="CK135" s="31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  <c r="DC135" s="31"/>
      <c r="DD135" s="31"/>
      <c r="DE135" s="31"/>
      <c r="DF135" s="31"/>
      <c r="DG135" s="31"/>
      <c r="DH135" s="31"/>
      <c r="DI135" s="31"/>
      <c r="DJ135" s="31"/>
      <c r="DK135" s="31"/>
      <c r="DL135" s="31"/>
      <c r="DM135" s="31"/>
      <c r="DN135" s="31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31"/>
      <c r="FA135" s="31"/>
      <c r="FB135" s="31"/>
      <c r="FC135" s="31"/>
      <c r="FD135" s="31"/>
      <c r="FE135" s="31"/>
      <c r="FF135" s="31"/>
      <c r="FG135" s="31"/>
      <c r="FH135" s="31"/>
      <c r="FI135" s="31"/>
      <c r="FJ135" s="31"/>
      <c r="FK135" s="31"/>
      <c r="FL135" s="31"/>
      <c r="FM135" s="31"/>
      <c r="FN135" s="31"/>
      <c r="FO135" s="31"/>
      <c r="FP135" s="31"/>
      <c r="FQ135" s="31"/>
      <c r="FR135" s="31"/>
      <c r="FS135" s="31"/>
      <c r="FT135" s="31"/>
      <c r="FU135" s="31"/>
      <c r="FV135" s="31"/>
      <c r="FW135" s="31"/>
      <c r="FX135" s="31"/>
      <c r="FY135" s="31"/>
      <c r="FZ135" s="31"/>
      <c r="GA135" s="31"/>
      <c r="GB135" s="31"/>
      <c r="GC135" s="31"/>
      <c r="GD135" s="31"/>
      <c r="GE135" s="31"/>
      <c r="GF135" s="31"/>
      <c r="GG135" s="31"/>
      <c r="GH135" s="31"/>
      <c r="GI135" s="31"/>
      <c r="GJ135" s="31"/>
      <c r="GK135" s="31"/>
      <c r="GL135" s="31"/>
      <c r="GM135" s="31"/>
      <c r="GN135" s="31"/>
      <c r="GO135" s="31"/>
      <c r="GP135" s="31"/>
      <c r="GQ135" s="31"/>
      <c r="GR135" s="31"/>
      <c r="GS135" s="31"/>
      <c r="GT135" s="31"/>
      <c r="GU135" s="31"/>
      <c r="GV135" s="31"/>
      <c r="GW135" s="31"/>
      <c r="GX135" s="31"/>
      <c r="GY135" s="31"/>
      <c r="GZ135" s="31"/>
      <c r="HA135" s="31"/>
      <c r="HB135" s="31"/>
      <c r="HC135" s="31"/>
      <c r="HD135" s="31"/>
      <c r="HE135" s="31"/>
      <c r="HF135" s="31"/>
      <c r="HG135" s="31"/>
      <c r="HH135" s="31"/>
      <c r="HI135" s="31"/>
      <c r="HJ135" s="31"/>
      <c r="HK135" s="31"/>
      <c r="HL135" s="31"/>
      <c r="HM135" s="31"/>
      <c r="HN135" s="31"/>
      <c r="HO135" s="31"/>
      <c r="HP135" s="31"/>
      <c r="HQ135" s="31"/>
      <c r="HR135" s="31"/>
      <c r="HS135" s="31"/>
      <c r="HT135" s="31"/>
      <c r="HU135" s="31"/>
      <c r="HV135" s="31"/>
      <c r="HW135" s="31"/>
      <c r="HX135" s="31"/>
      <c r="HY135" s="31"/>
      <c r="HZ135" s="31"/>
      <c r="IA135" s="31"/>
      <c r="IB135" s="31"/>
      <c r="IC135" s="31"/>
      <c r="ID135" s="31"/>
      <c r="IE135" s="31"/>
      <c r="IF135" s="31"/>
      <c r="IG135" s="31"/>
      <c r="IH135" s="31"/>
      <c r="II135" s="31"/>
      <c r="IJ135" s="31"/>
      <c r="IK135" s="31"/>
      <c r="IL135" s="31"/>
      <c r="IM135" s="31"/>
      <c r="IN135" s="31"/>
      <c r="IO135" s="31"/>
      <c r="IP135" s="31"/>
      <c r="IQ135" s="31"/>
      <c r="IR135" s="31"/>
      <c r="IS135" s="31"/>
      <c r="IT135" s="31"/>
      <c r="IU135" s="31"/>
      <c r="IV135" s="31"/>
      <c r="IW135" s="31"/>
      <c r="IX135" s="31"/>
      <c r="IY135" s="31"/>
      <c r="IZ135" s="31"/>
      <c r="JA135" s="31"/>
      <c r="JB135" s="31"/>
      <c r="JC135" s="31"/>
      <c r="JD135" s="31"/>
      <c r="JE135" s="31"/>
      <c r="JF135" s="31"/>
      <c r="JG135" s="31"/>
      <c r="JH135" s="31"/>
      <c r="JI135" s="31"/>
      <c r="JJ135" s="31"/>
      <c r="JK135" s="31"/>
      <c r="JL135" s="31"/>
      <c r="JM135" s="31"/>
      <c r="JN135" s="31"/>
      <c r="JO135" s="31"/>
      <c r="JP135" s="31"/>
      <c r="JQ135" s="31"/>
      <c r="JR135" s="31"/>
      <c r="JS135" s="31"/>
      <c r="JT135" s="31"/>
      <c r="JU135" s="31"/>
      <c r="JV135" s="31"/>
      <c r="JW135" s="31"/>
      <c r="JX135" s="31"/>
      <c r="JY135" s="31"/>
      <c r="JZ135" s="31"/>
      <c r="KA135" s="31"/>
      <c r="KB135" s="31"/>
      <c r="KC135" s="31"/>
      <c r="KD135" s="31"/>
      <c r="KE135" s="31"/>
      <c r="KF135" s="31"/>
      <c r="KG135" s="31"/>
      <c r="KH135" s="31"/>
      <c r="KI135" s="31"/>
      <c r="KJ135" s="31"/>
      <c r="KK135" s="31"/>
      <c r="KL135" s="31"/>
      <c r="KM135" s="31"/>
      <c r="KN135" s="31"/>
      <c r="KO135" s="31"/>
      <c r="KP135" s="31"/>
      <c r="KQ135" s="31"/>
      <c r="KR135" s="31"/>
      <c r="KS135" s="31"/>
      <c r="KT135" s="31"/>
      <c r="KU135" s="31"/>
      <c r="KV135" s="31"/>
      <c r="KW135" s="31"/>
      <c r="KX135" s="31"/>
      <c r="KY135" s="31"/>
      <c r="KZ135" s="31"/>
      <c r="LA135" s="31"/>
      <c r="LB135" s="31"/>
      <c r="LC135" s="31"/>
      <c r="LD135" s="31"/>
      <c r="LE135" s="31"/>
      <c r="LF135" s="31"/>
      <c r="LG135" s="31"/>
      <c r="LH135" s="31"/>
      <c r="LI135" s="31"/>
      <c r="LJ135" s="31"/>
      <c r="LK135" s="31"/>
      <c r="LL135" s="31"/>
      <c r="LM135" s="31"/>
      <c r="LN135" s="31"/>
      <c r="LO135" s="31"/>
      <c r="LP135" s="31"/>
      <c r="LQ135" s="31"/>
      <c r="LR135" s="31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31"/>
      <c r="NE135" s="31"/>
      <c r="NF135" s="31"/>
      <c r="NG135" s="31"/>
      <c r="NH135" s="31"/>
      <c r="NI135" s="31"/>
      <c r="NJ135" s="31"/>
      <c r="NK135" s="31"/>
      <c r="NL135" s="31"/>
      <c r="NM135" s="31"/>
      <c r="NN135" s="31"/>
      <c r="NO135" s="31"/>
      <c r="NP135" s="31"/>
      <c r="NQ135" s="31"/>
      <c r="NR135" s="31"/>
      <c r="NS135" s="31"/>
      <c r="NT135" s="31"/>
      <c r="NU135" s="31"/>
      <c r="NV135" s="31"/>
      <c r="NW135" s="31"/>
      <c r="NX135" s="31"/>
      <c r="NY135" s="31"/>
      <c r="NZ135" s="31"/>
      <c r="OA135" s="31"/>
      <c r="OB135" s="31"/>
      <c r="OC135" s="31"/>
      <c r="OD135" s="31"/>
      <c r="OE135" s="31"/>
      <c r="OF135" s="31"/>
      <c r="OG135" s="31"/>
      <c r="OH135" s="31"/>
      <c r="OI135" s="31"/>
      <c r="OJ135" s="31"/>
      <c r="OK135" s="31"/>
      <c r="OL135" s="31"/>
      <c r="OM135" s="31"/>
      <c r="ON135" s="31"/>
      <c r="OO135" s="31"/>
      <c r="OP135" s="31"/>
      <c r="OQ135" s="31"/>
      <c r="OR135" s="31"/>
      <c r="OS135" s="31"/>
      <c r="OT135" s="31"/>
      <c r="OU135" s="31"/>
      <c r="OV135" s="31"/>
      <c r="OW135" s="31"/>
      <c r="OX135" s="31"/>
      <c r="OY135" s="31"/>
      <c r="OZ135" s="31"/>
      <c r="PA135" s="31"/>
      <c r="PB135" s="31"/>
      <c r="PC135" s="31"/>
      <c r="PD135" s="31"/>
      <c r="PE135" s="31"/>
      <c r="PF135" s="31"/>
      <c r="PG135" s="31"/>
      <c r="PH135" s="31"/>
      <c r="PI135" s="31"/>
      <c r="PJ135" s="31"/>
      <c r="PK135" s="31"/>
      <c r="PL135" s="31"/>
      <c r="PM135" s="31"/>
      <c r="PN135" s="31"/>
      <c r="PO135" s="31"/>
      <c r="PP135" s="31"/>
      <c r="PQ135" s="31"/>
      <c r="PR135" s="31"/>
      <c r="PS135" s="31"/>
      <c r="PT135" s="31"/>
      <c r="PU135" s="31"/>
      <c r="PV135" s="31"/>
      <c r="PW135" s="31"/>
      <c r="PX135" s="31"/>
      <c r="PY135" s="31"/>
      <c r="PZ135" s="31"/>
      <c r="QA135" s="31"/>
      <c r="QB135" s="31"/>
      <c r="QC135" s="31"/>
    </row>
    <row r="136" spans="1:445">
      <c r="A136" s="36" t="s">
        <v>222</v>
      </c>
      <c r="B136" s="33" t="s">
        <v>1395</v>
      </c>
      <c r="C136" s="33">
        <v>108</v>
      </c>
      <c r="D136" s="33" t="s">
        <v>38</v>
      </c>
      <c r="E136" s="33"/>
      <c r="F136" s="33">
        <v>1249</v>
      </c>
      <c r="G136" s="33">
        <v>65</v>
      </c>
      <c r="H136" s="33">
        <v>132</v>
      </c>
      <c r="I136" s="33">
        <v>132</v>
      </c>
      <c r="J136" s="33">
        <v>132</v>
      </c>
      <c r="K136" s="33">
        <v>132</v>
      </c>
      <c r="L136" s="33">
        <v>132</v>
      </c>
      <c r="M136" s="33">
        <v>132</v>
      </c>
      <c r="N136" s="33">
        <v>132</v>
      </c>
      <c r="O136" s="33">
        <v>132</v>
      </c>
      <c r="P136" s="33">
        <v>128</v>
      </c>
      <c r="Q136" s="33"/>
      <c r="R136" s="33"/>
      <c r="S136" s="33"/>
      <c r="T136" s="20">
        <f t="shared" si="17"/>
        <v>1249</v>
      </c>
      <c r="U136" s="20">
        <f t="shared" si="18"/>
        <v>0</v>
      </c>
      <c r="V136" s="34">
        <f t="shared" si="19"/>
        <v>1</v>
      </c>
      <c r="X136" s="35" t="str">
        <f t="shared" si="20"/>
        <v/>
      </c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  <c r="CJ136" s="31"/>
      <c r="CK136" s="31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  <c r="DC136" s="31"/>
      <c r="DD136" s="31"/>
      <c r="DE136" s="31"/>
      <c r="DF136" s="31"/>
      <c r="DG136" s="31"/>
      <c r="DH136" s="31"/>
      <c r="DI136" s="31"/>
      <c r="DJ136" s="31"/>
      <c r="DK136" s="31"/>
      <c r="DL136" s="31"/>
      <c r="DM136" s="31"/>
      <c r="DN136" s="31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31"/>
      <c r="FA136" s="31"/>
      <c r="FB136" s="31"/>
      <c r="FC136" s="31"/>
      <c r="FD136" s="31"/>
      <c r="FE136" s="31"/>
      <c r="FF136" s="31"/>
      <c r="FG136" s="31"/>
      <c r="FH136" s="31"/>
      <c r="FI136" s="31"/>
      <c r="FJ136" s="31"/>
      <c r="FK136" s="31"/>
      <c r="FL136" s="31"/>
      <c r="FM136" s="31"/>
      <c r="FN136" s="31"/>
      <c r="FO136" s="31"/>
      <c r="FP136" s="31"/>
      <c r="FQ136" s="31"/>
      <c r="FR136" s="31"/>
      <c r="FS136" s="31"/>
      <c r="FT136" s="31"/>
      <c r="FU136" s="31"/>
      <c r="FV136" s="31"/>
      <c r="FW136" s="31"/>
      <c r="FX136" s="31"/>
      <c r="FY136" s="31"/>
      <c r="FZ136" s="31"/>
      <c r="GA136" s="31"/>
      <c r="GB136" s="31"/>
      <c r="GC136" s="31"/>
      <c r="GD136" s="31"/>
      <c r="GE136" s="31"/>
      <c r="GF136" s="31"/>
      <c r="GG136" s="31"/>
      <c r="GH136" s="31"/>
      <c r="GI136" s="31"/>
      <c r="GJ136" s="31"/>
      <c r="GK136" s="31"/>
      <c r="GL136" s="31"/>
      <c r="GM136" s="31"/>
      <c r="GN136" s="31"/>
      <c r="GO136" s="31"/>
      <c r="GP136" s="31"/>
      <c r="GQ136" s="31"/>
      <c r="GR136" s="31"/>
      <c r="GS136" s="31"/>
      <c r="GT136" s="31"/>
      <c r="GU136" s="31"/>
      <c r="GV136" s="31"/>
      <c r="GW136" s="31"/>
      <c r="GX136" s="31"/>
      <c r="GY136" s="31"/>
      <c r="GZ136" s="31"/>
      <c r="HA136" s="31"/>
      <c r="HB136" s="31"/>
      <c r="HC136" s="31"/>
      <c r="HD136" s="31"/>
      <c r="HE136" s="31"/>
      <c r="HF136" s="31"/>
      <c r="HG136" s="31"/>
      <c r="HH136" s="31"/>
      <c r="HI136" s="31"/>
      <c r="HJ136" s="31"/>
      <c r="HK136" s="31"/>
      <c r="HL136" s="31"/>
      <c r="HM136" s="31"/>
      <c r="HN136" s="31"/>
      <c r="HO136" s="31"/>
      <c r="HP136" s="31"/>
      <c r="HQ136" s="31"/>
      <c r="HR136" s="31"/>
      <c r="HS136" s="31"/>
      <c r="HT136" s="31"/>
      <c r="HU136" s="31"/>
      <c r="HV136" s="31"/>
      <c r="HW136" s="31"/>
      <c r="HX136" s="31"/>
      <c r="HY136" s="31"/>
      <c r="HZ136" s="31"/>
      <c r="IA136" s="31"/>
      <c r="IB136" s="31"/>
      <c r="IC136" s="31"/>
      <c r="ID136" s="31"/>
      <c r="IE136" s="31"/>
      <c r="IF136" s="31"/>
      <c r="IG136" s="31"/>
      <c r="IH136" s="31"/>
      <c r="II136" s="31"/>
      <c r="IJ136" s="31"/>
      <c r="IK136" s="31"/>
      <c r="IL136" s="31"/>
      <c r="IM136" s="31"/>
      <c r="IN136" s="31"/>
      <c r="IO136" s="31"/>
      <c r="IP136" s="31"/>
      <c r="IQ136" s="31"/>
      <c r="IR136" s="31"/>
      <c r="IS136" s="31"/>
      <c r="IT136" s="31"/>
      <c r="IU136" s="31"/>
      <c r="IV136" s="31"/>
      <c r="IW136" s="31"/>
      <c r="IX136" s="31"/>
      <c r="IY136" s="31"/>
      <c r="IZ136" s="31"/>
      <c r="JA136" s="31"/>
      <c r="JB136" s="31"/>
      <c r="JC136" s="31"/>
      <c r="JD136" s="31"/>
      <c r="JE136" s="31"/>
      <c r="JF136" s="31"/>
      <c r="JG136" s="31"/>
      <c r="JH136" s="31"/>
      <c r="JI136" s="31"/>
      <c r="JJ136" s="31"/>
      <c r="JK136" s="31"/>
      <c r="JL136" s="31"/>
      <c r="JM136" s="31"/>
      <c r="JN136" s="31"/>
      <c r="JO136" s="31"/>
      <c r="JP136" s="31"/>
      <c r="JQ136" s="31"/>
      <c r="JR136" s="31"/>
      <c r="JS136" s="31"/>
      <c r="JT136" s="31"/>
      <c r="JU136" s="31"/>
      <c r="JV136" s="31"/>
      <c r="JW136" s="31"/>
      <c r="JX136" s="31"/>
      <c r="JY136" s="31"/>
      <c r="JZ136" s="31"/>
      <c r="KA136" s="31"/>
      <c r="KB136" s="31"/>
      <c r="KC136" s="31"/>
      <c r="KD136" s="31"/>
      <c r="KE136" s="31"/>
      <c r="KF136" s="31"/>
      <c r="KG136" s="31"/>
      <c r="KH136" s="31"/>
      <c r="KI136" s="31"/>
      <c r="KJ136" s="31"/>
      <c r="KK136" s="31"/>
      <c r="KL136" s="31"/>
      <c r="KM136" s="31"/>
      <c r="KN136" s="31"/>
      <c r="KO136" s="31"/>
      <c r="KP136" s="31"/>
      <c r="KQ136" s="31"/>
      <c r="KR136" s="31"/>
      <c r="KS136" s="31"/>
      <c r="KT136" s="31"/>
      <c r="KU136" s="31"/>
      <c r="KV136" s="31"/>
      <c r="KW136" s="31"/>
      <c r="KX136" s="31"/>
      <c r="KY136" s="31"/>
      <c r="KZ136" s="31"/>
      <c r="LA136" s="31"/>
      <c r="LB136" s="31"/>
      <c r="LC136" s="31"/>
      <c r="LD136" s="31"/>
      <c r="LE136" s="31"/>
      <c r="LF136" s="31"/>
      <c r="LG136" s="31"/>
      <c r="LH136" s="31"/>
      <c r="LI136" s="31"/>
      <c r="LJ136" s="31"/>
      <c r="LK136" s="31"/>
      <c r="LL136" s="31"/>
      <c r="LM136" s="31"/>
      <c r="LN136" s="31"/>
      <c r="LO136" s="31"/>
      <c r="LP136" s="31"/>
      <c r="LQ136" s="31"/>
      <c r="LR136" s="31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31"/>
      <c r="NE136" s="31"/>
      <c r="NF136" s="31"/>
      <c r="NG136" s="31"/>
      <c r="NH136" s="31"/>
      <c r="NI136" s="31"/>
      <c r="NJ136" s="31"/>
      <c r="NK136" s="31"/>
      <c r="NL136" s="31"/>
      <c r="NM136" s="31"/>
      <c r="NN136" s="31"/>
      <c r="NO136" s="31"/>
      <c r="NP136" s="31"/>
      <c r="NQ136" s="31"/>
      <c r="NR136" s="31"/>
      <c r="NS136" s="31"/>
      <c r="NT136" s="31"/>
      <c r="NU136" s="31"/>
      <c r="NV136" s="31"/>
      <c r="NW136" s="31"/>
      <c r="NX136" s="31"/>
      <c r="NY136" s="31"/>
      <c r="NZ136" s="31"/>
      <c r="OA136" s="31"/>
      <c r="OB136" s="31"/>
      <c r="OC136" s="31"/>
      <c r="OD136" s="31"/>
      <c r="OE136" s="31"/>
      <c r="OF136" s="31"/>
      <c r="OG136" s="31"/>
      <c r="OH136" s="31"/>
      <c r="OI136" s="31"/>
      <c r="OJ136" s="31"/>
      <c r="OK136" s="31"/>
      <c r="OL136" s="31"/>
      <c r="OM136" s="31"/>
      <c r="ON136" s="31"/>
      <c r="OO136" s="31"/>
      <c r="OP136" s="31"/>
      <c r="OQ136" s="31"/>
      <c r="OR136" s="31"/>
      <c r="OS136" s="31"/>
      <c r="OT136" s="31"/>
      <c r="OU136" s="31"/>
      <c r="OV136" s="31"/>
      <c r="OW136" s="31"/>
      <c r="OX136" s="31"/>
      <c r="OY136" s="31"/>
      <c r="OZ136" s="31"/>
      <c r="PA136" s="31"/>
      <c r="PB136" s="31"/>
      <c r="PC136" s="31"/>
      <c r="PD136" s="31"/>
      <c r="PE136" s="31"/>
      <c r="PF136" s="31"/>
      <c r="PG136" s="31"/>
      <c r="PH136" s="31"/>
      <c r="PI136" s="31"/>
      <c r="PJ136" s="31"/>
      <c r="PK136" s="31"/>
      <c r="PL136" s="31"/>
      <c r="PM136" s="31"/>
      <c r="PN136" s="31"/>
      <c r="PO136" s="31"/>
      <c r="PP136" s="31"/>
      <c r="PQ136" s="31"/>
      <c r="PR136" s="31"/>
      <c r="PS136" s="31"/>
      <c r="PT136" s="31"/>
      <c r="PU136" s="31"/>
      <c r="PV136" s="31"/>
      <c r="PW136" s="31"/>
      <c r="PX136" s="31"/>
      <c r="PY136" s="31"/>
      <c r="PZ136" s="31"/>
      <c r="QA136" s="31"/>
      <c r="QB136" s="31"/>
      <c r="QC136" s="31"/>
    </row>
    <row r="137" spans="1:445">
      <c r="A137" s="36" t="s">
        <v>1769</v>
      </c>
      <c r="B137" s="33" t="s">
        <v>27</v>
      </c>
      <c r="C137" s="33">
        <v>92</v>
      </c>
      <c r="D137" s="33" t="s">
        <v>133</v>
      </c>
      <c r="E137" s="33"/>
      <c r="F137" s="33">
        <v>1030</v>
      </c>
      <c r="G137" s="33"/>
      <c r="H137" s="33">
        <v>1030</v>
      </c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20">
        <f t="shared" si="17"/>
        <v>1030</v>
      </c>
      <c r="U137" s="20">
        <f t="shared" si="18"/>
        <v>0</v>
      </c>
      <c r="V137" s="34">
        <f t="shared" si="19"/>
        <v>1</v>
      </c>
      <c r="W137" s="37"/>
      <c r="X137" s="35" t="str">
        <f t="shared" si="20"/>
        <v/>
      </c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  <c r="CJ137" s="31"/>
      <c r="CK137" s="31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  <c r="DC137" s="31"/>
      <c r="DD137" s="31"/>
      <c r="DE137" s="31"/>
      <c r="DF137" s="31"/>
      <c r="DG137" s="31"/>
      <c r="DH137" s="31"/>
      <c r="DI137" s="31"/>
      <c r="DJ137" s="31"/>
      <c r="DK137" s="31"/>
      <c r="DL137" s="31"/>
      <c r="DM137" s="31"/>
      <c r="DN137" s="31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31"/>
      <c r="FA137" s="31"/>
      <c r="FB137" s="31"/>
      <c r="FC137" s="31"/>
      <c r="FD137" s="31"/>
      <c r="FE137" s="31"/>
      <c r="FF137" s="31"/>
      <c r="FG137" s="31"/>
      <c r="FH137" s="31"/>
      <c r="FI137" s="31"/>
      <c r="FJ137" s="31"/>
      <c r="FK137" s="31"/>
      <c r="FL137" s="31"/>
      <c r="FM137" s="31"/>
      <c r="FN137" s="31"/>
      <c r="FO137" s="31"/>
      <c r="FP137" s="31"/>
      <c r="FQ137" s="31"/>
      <c r="FR137" s="31"/>
      <c r="FS137" s="31"/>
      <c r="FT137" s="31"/>
      <c r="FU137" s="31"/>
      <c r="FV137" s="31"/>
      <c r="FW137" s="31"/>
      <c r="FX137" s="31"/>
      <c r="FY137" s="31"/>
      <c r="FZ137" s="31"/>
      <c r="GA137" s="31"/>
      <c r="GB137" s="31"/>
      <c r="GC137" s="31"/>
      <c r="GD137" s="31"/>
      <c r="GE137" s="31"/>
      <c r="GF137" s="31"/>
      <c r="GG137" s="31"/>
      <c r="GH137" s="31"/>
      <c r="GI137" s="31"/>
      <c r="GJ137" s="31"/>
      <c r="GK137" s="31"/>
      <c r="GL137" s="31"/>
      <c r="GM137" s="31"/>
      <c r="GN137" s="31"/>
      <c r="GO137" s="31"/>
      <c r="GP137" s="31"/>
      <c r="GQ137" s="31"/>
      <c r="GR137" s="31"/>
      <c r="GS137" s="31"/>
      <c r="GT137" s="31"/>
      <c r="GU137" s="31"/>
      <c r="GV137" s="31"/>
      <c r="GW137" s="31"/>
      <c r="GX137" s="31"/>
      <c r="GY137" s="31"/>
      <c r="GZ137" s="31"/>
      <c r="HA137" s="31"/>
      <c r="HB137" s="31"/>
      <c r="HC137" s="31"/>
      <c r="HD137" s="31"/>
      <c r="HE137" s="31"/>
      <c r="HF137" s="31"/>
      <c r="HG137" s="31"/>
      <c r="HH137" s="31"/>
      <c r="HI137" s="31"/>
      <c r="HJ137" s="31"/>
      <c r="HK137" s="31"/>
      <c r="HL137" s="31"/>
      <c r="HM137" s="31"/>
      <c r="HN137" s="31"/>
      <c r="HO137" s="31"/>
      <c r="HP137" s="31"/>
      <c r="HQ137" s="31"/>
      <c r="HR137" s="31"/>
      <c r="HS137" s="31"/>
      <c r="HT137" s="31"/>
      <c r="HU137" s="31"/>
      <c r="HV137" s="31"/>
      <c r="HW137" s="31"/>
      <c r="HX137" s="31"/>
      <c r="HY137" s="31"/>
      <c r="HZ137" s="31"/>
      <c r="IA137" s="31"/>
      <c r="IB137" s="31"/>
      <c r="IC137" s="31"/>
      <c r="ID137" s="31"/>
      <c r="IE137" s="31"/>
      <c r="IF137" s="31"/>
      <c r="IG137" s="31"/>
      <c r="IH137" s="31"/>
      <c r="II137" s="31"/>
      <c r="IJ137" s="31"/>
      <c r="IK137" s="31"/>
      <c r="IL137" s="31"/>
      <c r="IM137" s="31"/>
      <c r="IN137" s="31"/>
      <c r="IO137" s="31"/>
      <c r="IP137" s="31"/>
      <c r="IQ137" s="31"/>
      <c r="IR137" s="31"/>
      <c r="IS137" s="31"/>
      <c r="IT137" s="31"/>
      <c r="IU137" s="31"/>
      <c r="IV137" s="31"/>
      <c r="IW137" s="31"/>
      <c r="IX137" s="31"/>
      <c r="IY137" s="31"/>
      <c r="IZ137" s="31"/>
      <c r="JA137" s="31"/>
      <c r="JB137" s="31"/>
      <c r="JC137" s="31"/>
      <c r="JD137" s="31"/>
      <c r="JE137" s="31"/>
      <c r="JF137" s="31"/>
      <c r="JG137" s="31"/>
      <c r="JH137" s="31"/>
      <c r="JI137" s="31"/>
      <c r="JJ137" s="31"/>
      <c r="JK137" s="31"/>
      <c r="JL137" s="31"/>
      <c r="JM137" s="31"/>
      <c r="JN137" s="31"/>
      <c r="JO137" s="31"/>
      <c r="JP137" s="31"/>
      <c r="JQ137" s="31"/>
      <c r="JR137" s="31"/>
      <c r="JS137" s="31"/>
      <c r="JT137" s="31"/>
      <c r="JU137" s="31"/>
      <c r="JV137" s="31"/>
      <c r="JW137" s="31"/>
      <c r="JX137" s="31"/>
      <c r="JY137" s="31"/>
      <c r="JZ137" s="31"/>
      <c r="KA137" s="31"/>
      <c r="KB137" s="31"/>
      <c r="KC137" s="31"/>
      <c r="KD137" s="31"/>
      <c r="KE137" s="31"/>
      <c r="KF137" s="31"/>
      <c r="KG137" s="31"/>
      <c r="KH137" s="31"/>
      <c r="KI137" s="31"/>
      <c r="KJ137" s="31"/>
      <c r="KK137" s="31"/>
      <c r="KL137" s="31"/>
      <c r="KM137" s="31"/>
      <c r="KN137" s="31"/>
      <c r="KO137" s="31"/>
      <c r="KP137" s="31"/>
      <c r="KQ137" s="31"/>
      <c r="KR137" s="31"/>
      <c r="KS137" s="31"/>
      <c r="KT137" s="31"/>
      <c r="KU137" s="31"/>
      <c r="KV137" s="31"/>
      <c r="KW137" s="31"/>
      <c r="KX137" s="31"/>
      <c r="KY137" s="31"/>
      <c r="KZ137" s="31"/>
      <c r="LA137" s="31"/>
      <c r="LB137" s="31"/>
      <c r="LC137" s="31"/>
      <c r="LD137" s="31"/>
      <c r="LE137" s="31"/>
      <c r="LF137" s="31"/>
      <c r="LG137" s="31"/>
      <c r="LH137" s="31"/>
      <c r="LI137" s="31"/>
      <c r="LJ137" s="31"/>
      <c r="LK137" s="31"/>
      <c r="LL137" s="31"/>
      <c r="LM137" s="31"/>
      <c r="LN137" s="31"/>
      <c r="LO137" s="31"/>
      <c r="LP137" s="31"/>
      <c r="LQ137" s="31"/>
      <c r="LR137" s="31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31"/>
      <c r="NE137" s="31"/>
      <c r="NF137" s="31"/>
      <c r="NG137" s="31"/>
      <c r="NH137" s="31"/>
      <c r="NI137" s="31"/>
      <c r="NJ137" s="31"/>
      <c r="NK137" s="31"/>
      <c r="NL137" s="31"/>
      <c r="NM137" s="31"/>
      <c r="NN137" s="31"/>
      <c r="NO137" s="31"/>
      <c r="NP137" s="31"/>
      <c r="NQ137" s="31"/>
      <c r="NR137" s="31"/>
      <c r="NS137" s="31"/>
      <c r="NT137" s="31"/>
      <c r="NU137" s="31"/>
      <c r="NV137" s="31"/>
      <c r="NW137" s="31"/>
      <c r="NX137" s="31"/>
      <c r="NY137" s="31"/>
      <c r="NZ137" s="31"/>
      <c r="OA137" s="31"/>
      <c r="OB137" s="31"/>
      <c r="OC137" s="31"/>
      <c r="OD137" s="31"/>
      <c r="OE137" s="31"/>
      <c r="OF137" s="31"/>
      <c r="OG137" s="31"/>
      <c r="OH137" s="31"/>
      <c r="OI137" s="31"/>
      <c r="OJ137" s="31"/>
      <c r="OK137" s="31"/>
      <c r="OL137" s="31"/>
      <c r="OM137" s="31"/>
      <c r="ON137" s="31"/>
      <c r="OO137" s="31"/>
      <c r="OP137" s="31"/>
      <c r="OQ137" s="31"/>
      <c r="OR137" s="31"/>
      <c r="OS137" s="31"/>
      <c r="OT137" s="31"/>
      <c r="OU137" s="31"/>
      <c r="OV137" s="31"/>
      <c r="OW137" s="31"/>
      <c r="OX137" s="31"/>
      <c r="OY137" s="31"/>
      <c r="OZ137" s="31"/>
      <c r="PA137" s="31"/>
      <c r="PB137" s="31"/>
      <c r="PC137" s="31"/>
      <c r="PD137" s="31"/>
      <c r="PE137" s="31"/>
      <c r="PF137" s="31"/>
      <c r="PG137" s="31"/>
      <c r="PH137" s="31"/>
      <c r="PI137" s="31"/>
      <c r="PJ137" s="31"/>
      <c r="PK137" s="31"/>
      <c r="PL137" s="31"/>
      <c r="PM137" s="31"/>
      <c r="PN137" s="31"/>
      <c r="PO137" s="31"/>
      <c r="PP137" s="31"/>
      <c r="PQ137" s="31"/>
      <c r="PR137" s="31"/>
      <c r="PS137" s="31"/>
      <c r="PT137" s="31"/>
      <c r="PU137" s="31"/>
      <c r="PV137" s="31"/>
      <c r="PW137" s="31"/>
      <c r="PX137" s="31"/>
      <c r="PY137" s="31"/>
      <c r="PZ137" s="31"/>
      <c r="QA137" s="31"/>
      <c r="QB137" s="31"/>
      <c r="QC137" s="31"/>
    </row>
    <row r="138" spans="1:445">
      <c r="A138" s="36" t="s">
        <v>227</v>
      </c>
      <c r="B138" s="33" t="s">
        <v>45</v>
      </c>
      <c r="C138" s="33">
        <v>92</v>
      </c>
      <c r="D138" s="33" t="s">
        <v>129</v>
      </c>
      <c r="E138" s="33"/>
      <c r="F138" s="33">
        <v>965</v>
      </c>
      <c r="G138" s="33">
        <v>65</v>
      </c>
      <c r="H138" s="33">
        <v>100</v>
      </c>
      <c r="I138" s="33">
        <v>100</v>
      </c>
      <c r="J138" s="33">
        <v>100</v>
      </c>
      <c r="K138" s="33">
        <v>100</v>
      </c>
      <c r="L138" s="33">
        <v>100</v>
      </c>
      <c r="M138" s="33">
        <v>100</v>
      </c>
      <c r="N138" s="33">
        <v>100</v>
      </c>
      <c r="O138" s="33">
        <v>100</v>
      </c>
      <c r="P138" s="33">
        <v>100</v>
      </c>
      <c r="Q138" s="33"/>
      <c r="R138" s="33"/>
      <c r="S138" s="33"/>
      <c r="T138" s="20">
        <f t="shared" si="17"/>
        <v>965</v>
      </c>
      <c r="U138" s="20">
        <f t="shared" si="18"/>
        <v>0</v>
      </c>
      <c r="V138" s="34">
        <f t="shared" si="19"/>
        <v>1</v>
      </c>
      <c r="W138" s="37"/>
      <c r="X138" s="35" t="str">
        <f t="shared" si="20"/>
        <v/>
      </c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  <c r="CJ138" s="31"/>
      <c r="CK138" s="31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31"/>
      <c r="FA138" s="31"/>
      <c r="FB138" s="31"/>
      <c r="FC138" s="31"/>
      <c r="FD138" s="31"/>
      <c r="FE138" s="31"/>
      <c r="FF138" s="31"/>
      <c r="FG138" s="31"/>
      <c r="FH138" s="31"/>
      <c r="FI138" s="31"/>
      <c r="FJ138" s="31"/>
      <c r="FK138" s="31"/>
      <c r="FL138" s="31"/>
      <c r="FM138" s="31"/>
      <c r="FN138" s="31"/>
      <c r="FO138" s="31"/>
      <c r="FP138" s="31"/>
      <c r="FQ138" s="31"/>
      <c r="FR138" s="31"/>
      <c r="FS138" s="31"/>
      <c r="FT138" s="31"/>
      <c r="FU138" s="31"/>
      <c r="FV138" s="31"/>
      <c r="FW138" s="31"/>
      <c r="FX138" s="31"/>
      <c r="FY138" s="31"/>
      <c r="FZ138" s="31"/>
      <c r="GA138" s="31"/>
      <c r="GB138" s="31"/>
      <c r="GC138" s="31"/>
      <c r="GD138" s="31"/>
      <c r="GE138" s="31"/>
      <c r="GF138" s="31"/>
      <c r="GG138" s="31"/>
      <c r="GH138" s="31"/>
      <c r="GI138" s="31"/>
      <c r="GJ138" s="31"/>
      <c r="GK138" s="31"/>
      <c r="GL138" s="31"/>
      <c r="GM138" s="31"/>
      <c r="GN138" s="31"/>
      <c r="GO138" s="31"/>
      <c r="GP138" s="31"/>
      <c r="GQ138" s="31"/>
      <c r="GR138" s="31"/>
      <c r="GS138" s="31"/>
      <c r="GT138" s="31"/>
      <c r="GU138" s="31"/>
      <c r="GV138" s="31"/>
      <c r="GW138" s="31"/>
      <c r="GX138" s="31"/>
      <c r="GY138" s="31"/>
      <c r="GZ138" s="31"/>
      <c r="HA138" s="31"/>
      <c r="HB138" s="31"/>
      <c r="HC138" s="31"/>
      <c r="HD138" s="31"/>
      <c r="HE138" s="31"/>
      <c r="HF138" s="31"/>
      <c r="HG138" s="31"/>
      <c r="HH138" s="31"/>
      <c r="HI138" s="31"/>
      <c r="HJ138" s="31"/>
      <c r="HK138" s="31"/>
      <c r="HL138" s="31"/>
      <c r="HM138" s="31"/>
      <c r="HN138" s="31"/>
      <c r="HO138" s="31"/>
      <c r="HP138" s="31"/>
      <c r="HQ138" s="31"/>
      <c r="HR138" s="31"/>
      <c r="HS138" s="31"/>
      <c r="HT138" s="31"/>
      <c r="HU138" s="31"/>
      <c r="HV138" s="31"/>
      <c r="HW138" s="31"/>
      <c r="HX138" s="31"/>
      <c r="HY138" s="31"/>
      <c r="HZ138" s="31"/>
      <c r="IA138" s="31"/>
      <c r="IB138" s="31"/>
      <c r="IC138" s="31"/>
      <c r="ID138" s="31"/>
      <c r="IE138" s="31"/>
      <c r="IF138" s="31"/>
      <c r="IG138" s="31"/>
      <c r="IH138" s="31"/>
      <c r="II138" s="31"/>
      <c r="IJ138" s="31"/>
      <c r="IK138" s="31"/>
      <c r="IL138" s="31"/>
      <c r="IM138" s="31"/>
      <c r="IN138" s="31"/>
      <c r="IO138" s="31"/>
      <c r="IP138" s="31"/>
      <c r="IQ138" s="31"/>
      <c r="IR138" s="31"/>
      <c r="IS138" s="31"/>
      <c r="IT138" s="31"/>
      <c r="IU138" s="31"/>
      <c r="IV138" s="31"/>
      <c r="IW138" s="31"/>
      <c r="IX138" s="31"/>
      <c r="IY138" s="31"/>
      <c r="IZ138" s="31"/>
      <c r="JA138" s="31"/>
      <c r="JB138" s="31"/>
      <c r="JC138" s="31"/>
      <c r="JD138" s="31"/>
      <c r="JE138" s="31"/>
      <c r="JF138" s="31"/>
      <c r="JG138" s="31"/>
      <c r="JH138" s="31"/>
      <c r="JI138" s="31"/>
      <c r="JJ138" s="31"/>
      <c r="JK138" s="31"/>
      <c r="JL138" s="31"/>
      <c r="JM138" s="31"/>
      <c r="JN138" s="31"/>
      <c r="JO138" s="31"/>
      <c r="JP138" s="31"/>
      <c r="JQ138" s="31"/>
      <c r="JR138" s="31"/>
      <c r="JS138" s="31"/>
      <c r="JT138" s="31"/>
      <c r="JU138" s="31"/>
      <c r="JV138" s="31"/>
      <c r="JW138" s="31"/>
      <c r="JX138" s="31"/>
      <c r="JY138" s="31"/>
      <c r="JZ138" s="31"/>
      <c r="KA138" s="31"/>
      <c r="KB138" s="31"/>
      <c r="KC138" s="31"/>
      <c r="KD138" s="31"/>
      <c r="KE138" s="31"/>
      <c r="KF138" s="31"/>
      <c r="KG138" s="31"/>
      <c r="KH138" s="31"/>
      <c r="KI138" s="31"/>
      <c r="KJ138" s="31"/>
      <c r="KK138" s="31"/>
      <c r="KL138" s="31"/>
      <c r="KM138" s="31"/>
      <c r="KN138" s="31"/>
      <c r="KO138" s="31"/>
      <c r="KP138" s="31"/>
      <c r="KQ138" s="31"/>
      <c r="KR138" s="31"/>
      <c r="KS138" s="31"/>
      <c r="KT138" s="31"/>
      <c r="KU138" s="31"/>
      <c r="KV138" s="31"/>
      <c r="KW138" s="31"/>
      <c r="KX138" s="31"/>
      <c r="KY138" s="31"/>
      <c r="KZ138" s="31"/>
      <c r="LA138" s="31"/>
      <c r="LB138" s="31"/>
      <c r="LC138" s="31"/>
      <c r="LD138" s="31"/>
      <c r="LE138" s="31"/>
      <c r="LF138" s="31"/>
      <c r="LG138" s="31"/>
      <c r="LH138" s="31"/>
      <c r="LI138" s="31"/>
      <c r="LJ138" s="31"/>
      <c r="LK138" s="31"/>
      <c r="LL138" s="31"/>
      <c r="LM138" s="31"/>
      <c r="LN138" s="31"/>
      <c r="LO138" s="31"/>
      <c r="LP138" s="31"/>
      <c r="LQ138" s="31"/>
      <c r="LR138" s="31"/>
      <c r="LS138" s="31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31"/>
      <c r="NE138" s="31"/>
      <c r="NF138" s="31"/>
      <c r="NG138" s="31"/>
      <c r="NH138" s="31"/>
      <c r="NI138" s="31"/>
      <c r="NJ138" s="31"/>
      <c r="NK138" s="31"/>
      <c r="NL138" s="31"/>
      <c r="NM138" s="31"/>
      <c r="NN138" s="31"/>
      <c r="NO138" s="31"/>
      <c r="NP138" s="31"/>
      <c r="NQ138" s="31"/>
      <c r="NR138" s="31"/>
      <c r="NS138" s="31"/>
      <c r="NT138" s="31"/>
      <c r="NU138" s="31"/>
      <c r="NV138" s="31"/>
      <c r="NW138" s="31"/>
      <c r="NX138" s="31"/>
      <c r="NY138" s="31"/>
      <c r="NZ138" s="31"/>
      <c r="OA138" s="31"/>
      <c r="OB138" s="31"/>
      <c r="OC138" s="31"/>
      <c r="OD138" s="31"/>
      <c r="OE138" s="31"/>
      <c r="OF138" s="31"/>
      <c r="OG138" s="31"/>
      <c r="OH138" s="31"/>
      <c r="OI138" s="31"/>
      <c r="OJ138" s="31"/>
      <c r="OK138" s="31"/>
      <c r="OL138" s="31"/>
      <c r="OM138" s="31"/>
      <c r="ON138" s="31"/>
      <c r="OO138" s="31"/>
      <c r="OP138" s="31"/>
      <c r="OQ138" s="31"/>
      <c r="OR138" s="31"/>
      <c r="OS138" s="31"/>
      <c r="OT138" s="31"/>
      <c r="OU138" s="31"/>
      <c r="OV138" s="31"/>
      <c r="OW138" s="31"/>
      <c r="OX138" s="31"/>
      <c r="OY138" s="31"/>
      <c r="OZ138" s="31"/>
      <c r="PA138" s="31"/>
      <c r="PB138" s="31"/>
      <c r="PC138" s="31"/>
      <c r="PD138" s="31"/>
      <c r="PE138" s="31"/>
      <c r="PF138" s="31"/>
      <c r="PG138" s="31"/>
      <c r="PH138" s="31"/>
      <c r="PI138" s="31"/>
      <c r="PJ138" s="31"/>
      <c r="PK138" s="31"/>
      <c r="PL138" s="31"/>
      <c r="PM138" s="31"/>
      <c r="PN138" s="31"/>
      <c r="PO138" s="31"/>
      <c r="PP138" s="31"/>
      <c r="PQ138" s="31"/>
      <c r="PR138" s="31"/>
      <c r="PS138" s="31"/>
      <c r="PT138" s="31"/>
      <c r="PU138" s="31"/>
      <c r="PV138" s="31"/>
      <c r="PW138" s="31"/>
      <c r="PX138" s="31"/>
      <c r="PY138" s="31"/>
      <c r="PZ138" s="31"/>
      <c r="QA138" s="31"/>
      <c r="QB138" s="31"/>
      <c r="QC138" s="31"/>
    </row>
    <row r="139" spans="1:445">
      <c r="A139" s="36" t="s">
        <v>228</v>
      </c>
      <c r="B139" s="33" t="s">
        <v>45</v>
      </c>
      <c r="C139" s="33">
        <v>92</v>
      </c>
      <c r="D139" s="33" t="s">
        <v>129</v>
      </c>
      <c r="E139" s="33"/>
      <c r="F139" s="33">
        <v>965</v>
      </c>
      <c r="G139" s="33">
        <v>65</v>
      </c>
      <c r="H139" s="33">
        <v>100</v>
      </c>
      <c r="I139" s="33">
        <v>100</v>
      </c>
      <c r="J139" s="33">
        <v>100</v>
      </c>
      <c r="K139" s="33">
        <v>100</v>
      </c>
      <c r="L139" s="33">
        <v>100</v>
      </c>
      <c r="M139" s="33">
        <v>100</v>
      </c>
      <c r="N139" s="33">
        <v>100</v>
      </c>
      <c r="O139" s="33">
        <v>100</v>
      </c>
      <c r="P139" s="33">
        <v>100</v>
      </c>
      <c r="Q139" s="33"/>
      <c r="R139" s="33"/>
      <c r="S139" s="33"/>
      <c r="T139" s="20">
        <f t="shared" si="17"/>
        <v>965</v>
      </c>
      <c r="U139" s="20">
        <f t="shared" si="18"/>
        <v>0</v>
      </c>
      <c r="V139" s="34">
        <f t="shared" si="19"/>
        <v>1</v>
      </c>
      <c r="W139" s="37"/>
      <c r="X139" s="35" t="str">
        <f t="shared" si="20"/>
        <v/>
      </c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  <c r="CJ139" s="31"/>
      <c r="CK139" s="31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1"/>
      <c r="DK139" s="31"/>
      <c r="DL139" s="31"/>
      <c r="DM139" s="31"/>
      <c r="DN139" s="31"/>
      <c r="DO139" s="31"/>
      <c r="DP139" s="31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31"/>
      <c r="FA139" s="31"/>
      <c r="FB139" s="31"/>
      <c r="FC139" s="31"/>
      <c r="FD139" s="31"/>
      <c r="FE139" s="31"/>
      <c r="FF139" s="31"/>
      <c r="FG139" s="31"/>
      <c r="FH139" s="31"/>
      <c r="FI139" s="31"/>
      <c r="FJ139" s="31"/>
      <c r="FK139" s="31"/>
      <c r="FL139" s="31"/>
      <c r="FM139" s="31"/>
      <c r="FN139" s="31"/>
      <c r="FO139" s="31"/>
      <c r="FP139" s="31"/>
      <c r="FQ139" s="31"/>
      <c r="FR139" s="31"/>
      <c r="FS139" s="31"/>
      <c r="FT139" s="31"/>
      <c r="FU139" s="31"/>
      <c r="FV139" s="31"/>
      <c r="FW139" s="31"/>
      <c r="FX139" s="31"/>
      <c r="FY139" s="31"/>
      <c r="FZ139" s="31"/>
      <c r="GA139" s="31"/>
      <c r="GB139" s="31"/>
      <c r="GC139" s="31"/>
      <c r="GD139" s="31"/>
      <c r="GE139" s="31"/>
      <c r="GF139" s="31"/>
      <c r="GG139" s="31"/>
      <c r="GH139" s="31"/>
      <c r="GI139" s="31"/>
      <c r="GJ139" s="31"/>
      <c r="GK139" s="31"/>
      <c r="GL139" s="31"/>
      <c r="GM139" s="31"/>
      <c r="GN139" s="31"/>
      <c r="GO139" s="31"/>
      <c r="GP139" s="31"/>
      <c r="GQ139" s="31"/>
      <c r="GR139" s="31"/>
      <c r="GS139" s="31"/>
      <c r="GT139" s="31"/>
      <c r="GU139" s="31"/>
      <c r="GV139" s="31"/>
      <c r="GW139" s="31"/>
      <c r="GX139" s="31"/>
      <c r="GY139" s="31"/>
      <c r="GZ139" s="31"/>
      <c r="HA139" s="31"/>
      <c r="HB139" s="31"/>
      <c r="HC139" s="31"/>
      <c r="HD139" s="31"/>
      <c r="HE139" s="31"/>
      <c r="HF139" s="31"/>
      <c r="HG139" s="31"/>
      <c r="HH139" s="31"/>
      <c r="HI139" s="31"/>
      <c r="HJ139" s="31"/>
      <c r="HK139" s="31"/>
      <c r="HL139" s="31"/>
      <c r="HM139" s="31"/>
      <c r="HN139" s="31"/>
      <c r="HO139" s="31"/>
      <c r="HP139" s="31"/>
      <c r="HQ139" s="31"/>
      <c r="HR139" s="31"/>
      <c r="HS139" s="31"/>
      <c r="HT139" s="31"/>
      <c r="HU139" s="31"/>
      <c r="HV139" s="31"/>
      <c r="HW139" s="31"/>
      <c r="HX139" s="31"/>
      <c r="HY139" s="31"/>
      <c r="HZ139" s="31"/>
      <c r="IA139" s="31"/>
      <c r="IB139" s="31"/>
      <c r="IC139" s="31"/>
      <c r="ID139" s="31"/>
      <c r="IE139" s="31"/>
      <c r="IF139" s="31"/>
      <c r="IG139" s="31"/>
      <c r="IH139" s="31"/>
      <c r="II139" s="31"/>
      <c r="IJ139" s="31"/>
      <c r="IK139" s="31"/>
      <c r="IL139" s="31"/>
      <c r="IM139" s="31"/>
      <c r="IN139" s="31"/>
      <c r="IO139" s="31"/>
      <c r="IP139" s="31"/>
      <c r="IQ139" s="31"/>
      <c r="IR139" s="31"/>
      <c r="IS139" s="31"/>
      <c r="IT139" s="31"/>
      <c r="IU139" s="31"/>
      <c r="IV139" s="31"/>
      <c r="IW139" s="31"/>
      <c r="IX139" s="31"/>
      <c r="IY139" s="31"/>
      <c r="IZ139" s="31"/>
      <c r="JA139" s="31"/>
      <c r="JB139" s="31"/>
      <c r="JC139" s="31"/>
      <c r="JD139" s="31"/>
      <c r="JE139" s="31"/>
      <c r="JF139" s="31"/>
      <c r="JG139" s="31"/>
      <c r="JH139" s="31"/>
      <c r="JI139" s="31"/>
      <c r="JJ139" s="31"/>
      <c r="JK139" s="31"/>
      <c r="JL139" s="31"/>
      <c r="JM139" s="31"/>
      <c r="JN139" s="31"/>
      <c r="JO139" s="31"/>
      <c r="JP139" s="31"/>
      <c r="JQ139" s="31"/>
      <c r="JR139" s="31"/>
      <c r="JS139" s="31"/>
      <c r="JT139" s="31"/>
      <c r="JU139" s="31"/>
      <c r="JV139" s="31"/>
      <c r="JW139" s="31"/>
      <c r="JX139" s="31"/>
      <c r="JY139" s="31"/>
      <c r="JZ139" s="31"/>
      <c r="KA139" s="31"/>
      <c r="KB139" s="31"/>
      <c r="KC139" s="31"/>
      <c r="KD139" s="31"/>
      <c r="KE139" s="31"/>
      <c r="KF139" s="31"/>
      <c r="KG139" s="31"/>
      <c r="KH139" s="31"/>
      <c r="KI139" s="31"/>
      <c r="KJ139" s="31"/>
      <c r="KK139" s="31"/>
      <c r="KL139" s="31"/>
      <c r="KM139" s="31"/>
      <c r="KN139" s="31"/>
      <c r="KO139" s="31"/>
      <c r="KP139" s="31"/>
      <c r="KQ139" s="31"/>
      <c r="KR139" s="31"/>
      <c r="KS139" s="31"/>
      <c r="KT139" s="31"/>
      <c r="KU139" s="31"/>
      <c r="KV139" s="31"/>
      <c r="KW139" s="31"/>
      <c r="KX139" s="31"/>
      <c r="KY139" s="31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1"/>
      <c r="LO139" s="31"/>
      <c r="LP139" s="31"/>
      <c r="LQ139" s="31"/>
      <c r="LR139" s="31"/>
      <c r="LS139" s="31"/>
      <c r="LT139" s="31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31"/>
      <c r="NE139" s="31"/>
      <c r="NF139" s="31"/>
      <c r="NG139" s="31"/>
      <c r="NH139" s="31"/>
      <c r="NI139" s="31"/>
      <c r="NJ139" s="31"/>
      <c r="NK139" s="31"/>
      <c r="NL139" s="31"/>
      <c r="NM139" s="31"/>
      <c r="NN139" s="31"/>
      <c r="NO139" s="31"/>
      <c r="NP139" s="31"/>
      <c r="NQ139" s="31"/>
      <c r="NR139" s="31"/>
      <c r="NS139" s="31"/>
      <c r="NT139" s="31"/>
      <c r="NU139" s="31"/>
      <c r="NV139" s="31"/>
      <c r="NW139" s="31"/>
      <c r="NX139" s="31"/>
      <c r="NY139" s="31"/>
      <c r="NZ139" s="31"/>
      <c r="OA139" s="31"/>
      <c r="OB139" s="31"/>
      <c r="OC139" s="31"/>
      <c r="OD139" s="31"/>
      <c r="OE139" s="31"/>
      <c r="OF139" s="31"/>
      <c r="OG139" s="31"/>
      <c r="OH139" s="31"/>
      <c r="OI139" s="31"/>
      <c r="OJ139" s="31"/>
      <c r="OK139" s="31"/>
      <c r="OL139" s="31"/>
      <c r="OM139" s="31"/>
      <c r="ON139" s="31"/>
      <c r="OO139" s="31"/>
      <c r="OP139" s="31"/>
      <c r="OQ139" s="31"/>
      <c r="OR139" s="31"/>
      <c r="OS139" s="31"/>
      <c r="OT139" s="31"/>
      <c r="OU139" s="31"/>
      <c r="OV139" s="31"/>
      <c r="OW139" s="31"/>
      <c r="OX139" s="31"/>
      <c r="OY139" s="31"/>
      <c r="OZ139" s="31"/>
      <c r="PA139" s="31"/>
      <c r="PB139" s="31"/>
      <c r="PC139" s="31"/>
      <c r="PD139" s="31"/>
      <c r="PE139" s="31"/>
      <c r="PF139" s="31"/>
      <c r="PG139" s="31"/>
      <c r="PH139" s="31"/>
      <c r="PI139" s="31"/>
      <c r="PJ139" s="31"/>
      <c r="PK139" s="31"/>
      <c r="PL139" s="31"/>
      <c r="PM139" s="31"/>
      <c r="PN139" s="31"/>
      <c r="PO139" s="31"/>
      <c r="PP139" s="31"/>
      <c r="PQ139" s="31"/>
      <c r="PR139" s="31"/>
      <c r="PS139" s="31"/>
      <c r="PT139" s="31"/>
      <c r="PU139" s="31"/>
      <c r="PV139" s="31"/>
      <c r="PW139" s="31"/>
      <c r="PX139" s="31"/>
      <c r="PY139" s="31"/>
      <c r="PZ139" s="31"/>
      <c r="QA139" s="31"/>
      <c r="QB139" s="31"/>
      <c r="QC139" s="31"/>
    </row>
    <row r="140" spans="1:445"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20" t="str">
        <f t="shared" si="17"/>
        <v/>
      </c>
      <c r="U140" s="20" t="str">
        <f t="shared" si="18"/>
        <v/>
      </c>
      <c r="V140" s="34" t="str">
        <f t="shared" si="19"/>
        <v/>
      </c>
      <c r="X140" s="35" t="str">
        <f t="shared" si="20"/>
        <v/>
      </c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  <c r="CJ140" s="31"/>
      <c r="CK140" s="31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1"/>
      <c r="DK140" s="31"/>
      <c r="DL140" s="31"/>
      <c r="DM140" s="31"/>
      <c r="DN140" s="31"/>
      <c r="DO140" s="31"/>
      <c r="DP140" s="31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31"/>
      <c r="FA140" s="31"/>
      <c r="FB140" s="31"/>
      <c r="FC140" s="31"/>
      <c r="FD140" s="31"/>
      <c r="FE140" s="31"/>
      <c r="FF140" s="31"/>
      <c r="FG140" s="31"/>
      <c r="FH140" s="31"/>
      <c r="FI140" s="31"/>
      <c r="FJ140" s="31"/>
      <c r="FK140" s="31"/>
      <c r="FL140" s="31"/>
      <c r="FM140" s="31"/>
      <c r="FN140" s="31"/>
      <c r="FO140" s="31"/>
      <c r="FP140" s="31"/>
      <c r="FQ140" s="31"/>
      <c r="FR140" s="31"/>
      <c r="FS140" s="31"/>
      <c r="FT140" s="31"/>
      <c r="FU140" s="31"/>
      <c r="FV140" s="31"/>
      <c r="FW140" s="31"/>
      <c r="FX140" s="31"/>
      <c r="FY140" s="31"/>
      <c r="FZ140" s="31"/>
      <c r="GA140" s="31"/>
      <c r="GB140" s="31"/>
      <c r="GC140" s="31"/>
      <c r="GD140" s="31"/>
      <c r="GE140" s="31"/>
      <c r="GF140" s="31"/>
      <c r="GG140" s="31"/>
      <c r="GH140" s="31"/>
      <c r="GI140" s="31"/>
      <c r="GJ140" s="31"/>
      <c r="GK140" s="31"/>
      <c r="GL140" s="31"/>
      <c r="GM140" s="31"/>
      <c r="GN140" s="31"/>
      <c r="GO140" s="31"/>
      <c r="GP140" s="31"/>
      <c r="GQ140" s="31"/>
      <c r="GR140" s="31"/>
      <c r="GS140" s="31"/>
      <c r="GT140" s="31"/>
      <c r="GU140" s="31"/>
      <c r="GV140" s="31"/>
      <c r="GW140" s="31"/>
      <c r="GX140" s="31"/>
      <c r="GY140" s="31"/>
      <c r="GZ140" s="31"/>
      <c r="HA140" s="31"/>
      <c r="HB140" s="31"/>
      <c r="HC140" s="31"/>
      <c r="HD140" s="31"/>
      <c r="HE140" s="31"/>
      <c r="HF140" s="31"/>
      <c r="HG140" s="31"/>
      <c r="HH140" s="31"/>
      <c r="HI140" s="31"/>
      <c r="HJ140" s="31"/>
      <c r="HK140" s="31"/>
      <c r="HL140" s="31"/>
      <c r="HM140" s="31"/>
      <c r="HN140" s="31"/>
      <c r="HO140" s="31"/>
      <c r="HP140" s="31"/>
      <c r="HQ140" s="31"/>
      <c r="HR140" s="31"/>
      <c r="HS140" s="31"/>
      <c r="HT140" s="31"/>
      <c r="HU140" s="31"/>
      <c r="HV140" s="31"/>
      <c r="HW140" s="31"/>
      <c r="HX140" s="31"/>
      <c r="HY140" s="31"/>
      <c r="HZ140" s="31"/>
      <c r="IA140" s="31"/>
      <c r="IB140" s="31"/>
      <c r="IC140" s="31"/>
      <c r="ID140" s="31"/>
      <c r="IE140" s="31"/>
      <c r="IF140" s="31"/>
      <c r="IG140" s="31"/>
      <c r="IH140" s="31"/>
      <c r="II140" s="31"/>
      <c r="IJ140" s="31"/>
      <c r="IK140" s="31"/>
      <c r="IL140" s="31"/>
      <c r="IM140" s="31"/>
      <c r="IN140" s="31"/>
      <c r="IO140" s="31"/>
      <c r="IP140" s="31"/>
      <c r="IQ140" s="31"/>
      <c r="IR140" s="31"/>
      <c r="IS140" s="31"/>
      <c r="IT140" s="31"/>
      <c r="IU140" s="31"/>
      <c r="IV140" s="31"/>
      <c r="IW140" s="31"/>
      <c r="IX140" s="31"/>
      <c r="IY140" s="31"/>
      <c r="IZ140" s="31"/>
      <c r="JA140" s="31"/>
      <c r="JB140" s="31"/>
      <c r="JC140" s="31"/>
      <c r="JD140" s="31"/>
      <c r="JE140" s="31"/>
      <c r="JF140" s="31"/>
      <c r="JG140" s="31"/>
      <c r="JH140" s="31"/>
      <c r="JI140" s="31"/>
      <c r="JJ140" s="31"/>
      <c r="JK140" s="31"/>
      <c r="JL140" s="31"/>
      <c r="JM140" s="31"/>
      <c r="JN140" s="31"/>
      <c r="JO140" s="31"/>
      <c r="JP140" s="31"/>
      <c r="JQ140" s="31"/>
      <c r="JR140" s="31"/>
      <c r="JS140" s="31"/>
      <c r="JT140" s="31"/>
      <c r="JU140" s="31"/>
      <c r="JV140" s="31"/>
      <c r="JW140" s="31"/>
      <c r="JX140" s="31"/>
      <c r="JY140" s="31"/>
      <c r="JZ140" s="31"/>
      <c r="KA140" s="31"/>
      <c r="KB140" s="31"/>
      <c r="KC140" s="31"/>
      <c r="KD140" s="31"/>
      <c r="KE140" s="31"/>
      <c r="KF140" s="31"/>
      <c r="KG140" s="31"/>
      <c r="KH140" s="31"/>
      <c r="KI140" s="31"/>
      <c r="KJ140" s="31"/>
      <c r="KK140" s="31"/>
      <c r="KL140" s="31"/>
      <c r="KM140" s="31"/>
      <c r="KN140" s="31"/>
      <c r="KO140" s="31"/>
      <c r="KP140" s="31"/>
      <c r="KQ140" s="31"/>
      <c r="KR140" s="31"/>
      <c r="KS140" s="31"/>
      <c r="KT140" s="31"/>
      <c r="KU140" s="31"/>
      <c r="KV140" s="31"/>
      <c r="KW140" s="31"/>
      <c r="KX140" s="31"/>
      <c r="KY140" s="31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1"/>
      <c r="LO140" s="31"/>
      <c r="LP140" s="31"/>
      <c r="LQ140" s="31"/>
      <c r="LR140" s="31"/>
      <c r="LS140" s="31"/>
      <c r="LT140" s="31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31"/>
      <c r="NE140" s="31"/>
      <c r="NF140" s="31"/>
      <c r="NG140" s="31"/>
      <c r="NH140" s="31"/>
      <c r="NI140" s="31"/>
      <c r="NJ140" s="31"/>
      <c r="NK140" s="31"/>
      <c r="NL140" s="31"/>
      <c r="NM140" s="31"/>
      <c r="NN140" s="31"/>
      <c r="NO140" s="31"/>
      <c r="NP140" s="31"/>
      <c r="NQ140" s="31"/>
      <c r="NR140" s="31"/>
      <c r="NS140" s="31"/>
      <c r="NT140" s="31"/>
      <c r="NU140" s="31"/>
      <c r="NV140" s="31"/>
      <c r="NW140" s="31"/>
      <c r="NX140" s="31"/>
      <c r="NY140" s="31"/>
      <c r="NZ140" s="31"/>
      <c r="OA140" s="31"/>
      <c r="OB140" s="31"/>
      <c r="OC140" s="31"/>
      <c r="OD140" s="31"/>
      <c r="OE140" s="31"/>
      <c r="OF140" s="31"/>
      <c r="OG140" s="31"/>
      <c r="OH140" s="31"/>
      <c r="OI140" s="31"/>
      <c r="OJ140" s="31"/>
      <c r="OK140" s="31"/>
      <c r="OL140" s="31"/>
      <c r="OM140" s="31"/>
      <c r="ON140" s="31"/>
      <c r="OO140" s="31"/>
      <c r="OP140" s="31"/>
      <c r="OQ140" s="31"/>
      <c r="OR140" s="31"/>
      <c r="OS140" s="31"/>
      <c r="OT140" s="31"/>
      <c r="OU140" s="31"/>
      <c r="OV140" s="31"/>
      <c r="OW140" s="31"/>
      <c r="OX140" s="31"/>
      <c r="OY140" s="31"/>
      <c r="OZ140" s="31"/>
      <c r="PA140" s="31"/>
      <c r="PB140" s="31"/>
      <c r="PC140" s="31"/>
      <c r="PD140" s="31"/>
      <c r="PE140" s="31"/>
      <c r="PF140" s="31"/>
      <c r="PG140" s="31"/>
      <c r="PH140" s="31"/>
      <c r="PI140" s="31"/>
      <c r="PJ140" s="31"/>
      <c r="PK140" s="31"/>
      <c r="PL140" s="31"/>
      <c r="PM140" s="31"/>
      <c r="PN140" s="31"/>
      <c r="PO140" s="31"/>
      <c r="PP140" s="31"/>
      <c r="PQ140" s="31"/>
      <c r="PR140" s="31"/>
      <c r="PS140" s="31"/>
      <c r="PT140" s="31"/>
      <c r="PU140" s="31"/>
      <c r="PV140" s="31"/>
      <c r="PW140" s="31"/>
      <c r="PX140" s="31"/>
      <c r="PY140" s="31"/>
      <c r="PZ140" s="31"/>
      <c r="QA140" s="31"/>
      <c r="QB140" s="31"/>
      <c r="QC140" s="31"/>
    </row>
    <row r="141" spans="1:445"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20" t="str">
        <f t="shared" si="17"/>
        <v/>
      </c>
      <c r="U141" s="20" t="str">
        <f t="shared" si="18"/>
        <v/>
      </c>
      <c r="V141" s="34" t="str">
        <f t="shared" si="19"/>
        <v/>
      </c>
      <c r="X141" s="35" t="str">
        <f t="shared" si="20"/>
        <v/>
      </c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  <c r="CJ141" s="31"/>
      <c r="CK141" s="31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1"/>
      <c r="DK141" s="31"/>
      <c r="DL141" s="31"/>
      <c r="DM141" s="31"/>
      <c r="DN141" s="31"/>
      <c r="DO141" s="31"/>
      <c r="DP141" s="31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31"/>
      <c r="FA141" s="31"/>
      <c r="FB141" s="31"/>
      <c r="FC141" s="31"/>
      <c r="FD141" s="31"/>
      <c r="FE141" s="31"/>
      <c r="FF141" s="31"/>
      <c r="FG141" s="31"/>
      <c r="FH141" s="31"/>
      <c r="FI141" s="31"/>
      <c r="FJ141" s="31"/>
      <c r="FK141" s="31"/>
      <c r="FL141" s="31"/>
      <c r="FM141" s="31"/>
      <c r="FN141" s="31"/>
      <c r="FO141" s="31"/>
      <c r="FP141" s="31"/>
      <c r="FQ141" s="31"/>
      <c r="FR141" s="31"/>
      <c r="FS141" s="31"/>
      <c r="FT141" s="31"/>
      <c r="FU141" s="31"/>
      <c r="FV141" s="31"/>
      <c r="FW141" s="31"/>
      <c r="FX141" s="31"/>
      <c r="FY141" s="31"/>
      <c r="FZ141" s="31"/>
      <c r="GA141" s="31"/>
      <c r="GB141" s="31"/>
      <c r="GC141" s="31"/>
      <c r="GD141" s="31"/>
      <c r="GE141" s="31"/>
      <c r="GF141" s="31"/>
      <c r="GG141" s="31"/>
      <c r="GH141" s="31"/>
      <c r="GI141" s="31"/>
      <c r="GJ141" s="31"/>
      <c r="GK141" s="31"/>
      <c r="GL141" s="31"/>
      <c r="GM141" s="31"/>
      <c r="GN141" s="31"/>
      <c r="GO141" s="31"/>
      <c r="GP141" s="31"/>
      <c r="GQ141" s="31"/>
      <c r="GR141" s="31"/>
      <c r="GS141" s="31"/>
      <c r="GT141" s="31"/>
      <c r="GU141" s="31"/>
      <c r="GV141" s="31"/>
      <c r="GW141" s="31"/>
      <c r="GX141" s="31"/>
      <c r="GY141" s="31"/>
      <c r="GZ141" s="31"/>
      <c r="HA141" s="31"/>
      <c r="HB141" s="31"/>
      <c r="HC141" s="31"/>
      <c r="HD141" s="31"/>
      <c r="HE141" s="31"/>
      <c r="HF141" s="31"/>
      <c r="HG141" s="31"/>
      <c r="HH141" s="31"/>
      <c r="HI141" s="31"/>
      <c r="HJ141" s="31"/>
      <c r="HK141" s="31"/>
      <c r="HL141" s="31"/>
      <c r="HM141" s="31"/>
      <c r="HN141" s="31"/>
      <c r="HO141" s="31"/>
      <c r="HP141" s="31"/>
      <c r="HQ141" s="31"/>
      <c r="HR141" s="31"/>
      <c r="HS141" s="31"/>
      <c r="HT141" s="31"/>
      <c r="HU141" s="31"/>
      <c r="HV141" s="31"/>
      <c r="HW141" s="31"/>
      <c r="HX141" s="31"/>
      <c r="HY141" s="31"/>
      <c r="HZ141" s="31"/>
      <c r="IA141" s="31"/>
      <c r="IB141" s="31"/>
      <c r="IC141" s="31"/>
      <c r="ID141" s="31"/>
      <c r="IE141" s="31"/>
      <c r="IF141" s="31"/>
      <c r="IG141" s="31"/>
      <c r="IH141" s="31"/>
      <c r="II141" s="31"/>
      <c r="IJ141" s="31"/>
      <c r="IK141" s="31"/>
      <c r="IL141" s="31"/>
      <c r="IM141" s="31"/>
      <c r="IN141" s="31"/>
      <c r="IO141" s="31"/>
      <c r="IP141" s="31"/>
      <c r="IQ141" s="31"/>
      <c r="IR141" s="31"/>
      <c r="IS141" s="31"/>
      <c r="IT141" s="31"/>
      <c r="IU141" s="31"/>
      <c r="IV141" s="31"/>
      <c r="IW141" s="31"/>
      <c r="IX141" s="31"/>
      <c r="IY141" s="31"/>
      <c r="IZ141" s="31"/>
      <c r="JA141" s="31"/>
      <c r="JB141" s="31"/>
      <c r="JC141" s="31"/>
      <c r="JD141" s="31"/>
      <c r="JE141" s="31"/>
      <c r="JF141" s="31"/>
      <c r="JG141" s="31"/>
      <c r="JH141" s="31"/>
      <c r="JI141" s="31"/>
      <c r="JJ141" s="31"/>
      <c r="JK141" s="31"/>
      <c r="JL141" s="31"/>
      <c r="JM141" s="31"/>
      <c r="JN141" s="31"/>
      <c r="JO141" s="31"/>
      <c r="JP141" s="31"/>
      <c r="JQ141" s="31"/>
      <c r="JR141" s="31"/>
      <c r="JS141" s="31"/>
      <c r="JT141" s="31"/>
      <c r="JU141" s="31"/>
      <c r="JV141" s="31"/>
      <c r="JW141" s="31"/>
      <c r="JX141" s="31"/>
      <c r="JY141" s="31"/>
      <c r="JZ141" s="31"/>
      <c r="KA141" s="31"/>
      <c r="KB141" s="31"/>
      <c r="KC141" s="31"/>
      <c r="KD141" s="31"/>
      <c r="KE141" s="31"/>
      <c r="KF141" s="31"/>
      <c r="KG141" s="31"/>
      <c r="KH141" s="31"/>
      <c r="KI141" s="31"/>
      <c r="KJ141" s="31"/>
      <c r="KK141" s="31"/>
      <c r="KL141" s="31"/>
      <c r="KM141" s="31"/>
      <c r="KN141" s="31"/>
      <c r="KO141" s="31"/>
      <c r="KP141" s="31"/>
      <c r="KQ141" s="31"/>
      <c r="KR141" s="31"/>
      <c r="KS141" s="31"/>
      <c r="KT141" s="31"/>
      <c r="KU141" s="31"/>
      <c r="KV141" s="31"/>
      <c r="KW141" s="31"/>
      <c r="KX141" s="31"/>
      <c r="KY141" s="31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1"/>
      <c r="LO141" s="31"/>
      <c r="LP141" s="31"/>
      <c r="LQ141" s="31"/>
      <c r="LR141" s="31"/>
      <c r="LS141" s="31"/>
      <c r="LT141" s="31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31"/>
      <c r="NE141" s="31"/>
      <c r="NF141" s="31"/>
      <c r="NG141" s="31"/>
      <c r="NH141" s="31"/>
      <c r="NI141" s="31"/>
      <c r="NJ141" s="31"/>
      <c r="NK141" s="31"/>
      <c r="NL141" s="31"/>
      <c r="NM141" s="31"/>
      <c r="NN141" s="31"/>
      <c r="NO141" s="31"/>
      <c r="NP141" s="31"/>
      <c r="NQ141" s="31"/>
      <c r="NR141" s="31"/>
      <c r="NS141" s="31"/>
      <c r="NT141" s="31"/>
      <c r="NU141" s="31"/>
      <c r="NV141" s="31"/>
      <c r="NW141" s="31"/>
      <c r="NX141" s="31"/>
      <c r="NY141" s="31"/>
      <c r="NZ141" s="31"/>
      <c r="OA141" s="31"/>
      <c r="OB141" s="31"/>
      <c r="OC141" s="31"/>
      <c r="OD141" s="31"/>
      <c r="OE141" s="31"/>
      <c r="OF141" s="31"/>
      <c r="OG141" s="31"/>
      <c r="OH141" s="31"/>
      <c r="OI141" s="31"/>
      <c r="OJ141" s="31"/>
      <c r="OK141" s="31"/>
      <c r="OL141" s="31"/>
      <c r="OM141" s="31"/>
      <c r="ON141" s="31"/>
      <c r="OO141" s="31"/>
      <c r="OP141" s="31"/>
      <c r="OQ141" s="31"/>
      <c r="OR141" s="31"/>
      <c r="OS141" s="31"/>
      <c r="OT141" s="31"/>
      <c r="OU141" s="31"/>
      <c r="OV141" s="31"/>
      <c r="OW141" s="31"/>
      <c r="OX141" s="31"/>
      <c r="OY141" s="31"/>
      <c r="OZ141" s="31"/>
      <c r="PA141" s="31"/>
      <c r="PB141" s="31"/>
      <c r="PC141" s="31"/>
      <c r="PD141" s="31"/>
      <c r="PE141" s="31"/>
      <c r="PF141" s="31"/>
      <c r="PG141" s="31"/>
      <c r="PH141" s="31"/>
      <c r="PI141" s="31"/>
      <c r="PJ141" s="31"/>
      <c r="PK141" s="31"/>
      <c r="PL141" s="31"/>
      <c r="PM141" s="31"/>
      <c r="PN141" s="31"/>
      <c r="PO141" s="31"/>
      <c r="PP141" s="31"/>
      <c r="PQ141" s="31"/>
      <c r="PR141" s="31"/>
      <c r="PS141" s="31"/>
      <c r="PT141" s="31"/>
      <c r="PU141" s="31"/>
      <c r="PV141" s="31"/>
      <c r="PW141" s="31"/>
      <c r="PX141" s="31"/>
      <c r="PY141" s="31"/>
      <c r="PZ141" s="31"/>
      <c r="QA141" s="31"/>
      <c r="QB141" s="31"/>
      <c r="QC141" s="31"/>
    </row>
    <row r="142" spans="1:445"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20" t="str">
        <f t="shared" si="17"/>
        <v/>
      </c>
      <c r="U142" s="20" t="str">
        <f t="shared" si="18"/>
        <v/>
      </c>
      <c r="V142" s="34" t="str">
        <f t="shared" si="19"/>
        <v/>
      </c>
      <c r="X142" s="35" t="str">
        <f t="shared" si="20"/>
        <v/>
      </c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  <c r="CJ142" s="31"/>
      <c r="CK142" s="31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  <c r="DC142" s="31"/>
      <c r="DD142" s="31"/>
      <c r="DE142" s="31"/>
      <c r="DF142" s="31"/>
      <c r="DG142" s="31"/>
      <c r="DH142" s="31"/>
      <c r="DI142" s="31"/>
      <c r="DJ142" s="31"/>
      <c r="DK142" s="31"/>
      <c r="DL142" s="31"/>
      <c r="DM142" s="31"/>
      <c r="DN142" s="31"/>
      <c r="DO142" s="31"/>
      <c r="DP142" s="31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31"/>
      <c r="FA142" s="31"/>
      <c r="FB142" s="31"/>
      <c r="FC142" s="31"/>
      <c r="FD142" s="31"/>
      <c r="FE142" s="31"/>
      <c r="FF142" s="31"/>
      <c r="FG142" s="31"/>
      <c r="FH142" s="31"/>
      <c r="FI142" s="31"/>
      <c r="FJ142" s="31"/>
      <c r="FK142" s="31"/>
      <c r="FL142" s="31"/>
      <c r="FM142" s="31"/>
      <c r="FN142" s="31"/>
      <c r="FO142" s="31"/>
      <c r="FP142" s="31"/>
      <c r="FQ142" s="31"/>
      <c r="FR142" s="31"/>
      <c r="FS142" s="31"/>
      <c r="FT142" s="31"/>
      <c r="FU142" s="31"/>
      <c r="FV142" s="31"/>
      <c r="FW142" s="31"/>
      <c r="FX142" s="31"/>
      <c r="FY142" s="31"/>
      <c r="FZ142" s="31"/>
      <c r="GA142" s="31"/>
      <c r="GB142" s="31"/>
      <c r="GC142" s="31"/>
      <c r="GD142" s="31"/>
      <c r="GE142" s="31"/>
      <c r="GF142" s="31"/>
      <c r="GG142" s="31"/>
      <c r="GH142" s="31"/>
      <c r="GI142" s="31"/>
      <c r="GJ142" s="31"/>
      <c r="GK142" s="31"/>
      <c r="GL142" s="31"/>
      <c r="GM142" s="31"/>
      <c r="GN142" s="31"/>
      <c r="GO142" s="31"/>
      <c r="GP142" s="31"/>
      <c r="GQ142" s="31"/>
      <c r="GR142" s="31"/>
      <c r="GS142" s="31"/>
      <c r="GT142" s="31"/>
      <c r="GU142" s="31"/>
      <c r="GV142" s="31"/>
      <c r="GW142" s="31"/>
      <c r="GX142" s="31"/>
      <c r="GY142" s="31"/>
      <c r="GZ142" s="31"/>
      <c r="HA142" s="31"/>
      <c r="HB142" s="31"/>
      <c r="HC142" s="31"/>
      <c r="HD142" s="31"/>
      <c r="HE142" s="31"/>
      <c r="HF142" s="31"/>
      <c r="HG142" s="31"/>
      <c r="HH142" s="31"/>
      <c r="HI142" s="31"/>
      <c r="HJ142" s="31"/>
      <c r="HK142" s="31"/>
      <c r="HL142" s="31"/>
      <c r="HM142" s="31"/>
      <c r="HN142" s="31"/>
      <c r="HO142" s="31"/>
      <c r="HP142" s="31"/>
      <c r="HQ142" s="31"/>
      <c r="HR142" s="31"/>
      <c r="HS142" s="31"/>
      <c r="HT142" s="31"/>
      <c r="HU142" s="31"/>
      <c r="HV142" s="31"/>
      <c r="HW142" s="31"/>
      <c r="HX142" s="31"/>
      <c r="HY142" s="31"/>
      <c r="HZ142" s="31"/>
      <c r="IA142" s="31"/>
      <c r="IB142" s="31"/>
      <c r="IC142" s="31"/>
      <c r="ID142" s="31"/>
      <c r="IE142" s="31"/>
      <c r="IF142" s="31"/>
      <c r="IG142" s="31"/>
      <c r="IH142" s="31"/>
      <c r="II142" s="31"/>
      <c r="IJ142" s="31"/>
      <c r="IK142" s="31"/>
      <c r="IL142" s="31"/>
      <c r="IM142" s="31"/>
      <c r="IN142" s="31"/>
      <c r="IO142" s="31"/>
      <c r="IP142" s="31"/>
      <c r="IQ142" s="31"/>
      <c r="IR142" s="31"/>
      <c r="IS142" s="31"/>
      <c r="IT142" s="31"/>
      <c r="IU142" s="31"/>
      <c r="IV142" s="31"/>
      <c r="IW142" s="31"/>
      <c r="IX142" s="31"/>
      <c r="IY142" s="31"/>
      <c r="IZ142" s="31"/>
      <c r="JA142" s="31"/>
      <c r="JB142" s="31"/>
      <c r="JC142" s="31"/>
      <c r="JD142" s="31"/>
      <c r="JE142" s="31"/>
      <c r="JF142" s="31"/>
      <c r="JG142" s="31"/>
      <c r="JH142" s="31"/>
      <c r="JI142" s="31"/>
      <c r="JJ142" s="31"/>
      <c r="JK142" s="31"/>
      <c r="JL142" s="31"/>
      <c r="JM142" s="31"/>
      <c r="JN142" s="31"/>
      <c r="JO142" s="31"/>
      <c r="JP142" s="31"/>
      <c r="JQ142" s="31"/>
      <c r="JR142" s="31"/>
      <c r="JS142" s="31"/>
      <c r="JT142" s="31"/>
      <c r="JU142" s="31"/>
      <c r="JV142" s="31"/>
      <c r="JW142" s="31"/>
      <c r="JX142" s="31"/>
      <c r="JY142" s="31"/>
      <c r="JZ142" s="31"/>
      <c r="KA142" s="31"/>
      <c r="KB142" s="31"/>
      <c r="KC142" s="31"/>
      <c r="KD142" s="31"/>
      <c r="KE142" s="31"/>
      <c r="KF142" s="31"/>
      <c r="KG142" s="31"/>
      <c r="KH142" s="31"/>
      <c r="KI142" s="31"/>
      <c r="KJ142" s="31"/>
      <c r="KK142" s="31"/>
      <c r="KL142" s="31"/>
      <c r="KM142" s="31"/>
      <c r="KN142" s="31"/>
      <c r="KO142" s="31"/>
      <c r="KP142" s="31"/>
      <c r="KQ142" s="31"/>
      <c r="KR142" s="31"/>
      <c r="KS142" s="31"/>
      <c r="KT142" s="31"/>
      <c r="KU142" s="31"/>
      <c r="KV142" s="31"/>
      <c r="KW142" s="31"/>
      <c r="KX142" s="31"/>
      <c r="KY142" s="31"/>
      <c r="KZ142" s="31"/>
      <c r="LA142" s="31"/>
      <c r="LB142" s="31"/>
      <c r="LC142" s="31"/>
      <c r="LD142" s="31"/>
      <c r="LE142" s="31"/>
      <c r="LF142" s="31"/>
      <c r="LG142" s="31"/>
      <c r="LH142" s="31"/>
      <c r="LI142" s="31"/>
      <c r="LJ142" s="31"/>
      <c r="LK142" s="31"/>
      <c r="LL142" s="31"/>
      <c r="LM142" s="31"/>
      <c r="LN142" s="31"/>
      <c r="LO142" s="31"/>
      <c r="LP142" s="31"/>
      <c r="LQ142" s="31"/>
      <c r="LR142" s="31"/>
      <c r="LS142" s="31"/>
      <c r="LT142" s="31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31"/>
      <c r="NE142" s="31"/>
      <c r="NF142" s="31"/>
      <c r="NG142" s="31"/>
      <c r="NH142" s="31"/>
      <c r="NI142" s="31"/>
      <c r="NJ142" s="31"/>
      <c r="NK142" s="31"/>
      <c r="NL142" s="31"/>
      <c r="NM142" s="31"/>
      <c r="NN142" s="31"/>
      <c r="NO142" s="31"/>
      <c r="NP142" s="31"/>
      <c r="NQ142" s="31"/>
      <c r="NR142" s="31"/>
      <c r="NS142" s="31"/>
      <c r="NT142" s="31"/>
      <c r="NU142" s="31"/>
      <c r="NV142" s="31"/>
      <c r="NW142" s="31"/>
      <c r="NX142" s="31"/>
      <c r="NY142" s="31"/>
      <c r="NZ142" s="31"/>
      <c r="OA142" s="31"/>
      <c r="OB142" s="31"/>
      <c r="OC142" s="31"/>
      <c r="OD142" s="31"/>
      <c r="OE142" s="31"/>
      <c r="OF142" s="31"/>
      <c r="OG142" s="31"/>
      <c r="OH142" s="31"/>
      <c r="OI142" s="31"/>
      <c r="OJ142" s="31"/>
      <c r="OK142" s="31"/>
      <c r="OL142" s="31"/>
      <c r="OM142" s="31"/>
      <c r="ON142" s="31"/>
      <c r="OO142" s="31"/>
      <c r="OP142" s="31"/>
      <c r="OQ142" s="31"/>
      <c r="OR142" s="31"/>
      <c r="OS142" s="31"/>
      <c r="OT142" s="31"/>
      <c r="OU142" s="31"/>
      <c r="OV142" s="31"/>
      <c r="OW142" s="31"/>
      <c r="OX142" s="31"/>
      <c r="OY142" s="31"/>
      <c r="OZ142" s="31"/>
      <c r="PA142" s="31"/>
      <c r="PB142" s="31"/>
      <c r="PC142" s="31"/>
      <c r="PD142" s="31"/>
      <c r="PE142" s="31"/>
      <c r="PF142" s="31"/>
      <c r="PG142" s="31"/>
      <c r="PH142" s="31"/>
      <c r="PI142" s="31"/>
      <c r="PJ142" s="31"/>
      <c r="PK142" s="31"/>
      <c r="PL142" s="31"/>
      <c r="PM142" s="31"/>
      <c r="PN142" s="31"/>
      <c r="PO142" s="31"/>
      <c r="PP142" s="31"/>
      <c r="PQ142" s="31"/>
      <c r="PR142" s="31"/>
      <c r="PS142" s="31"/>
      <c r="PT142" s="31"/>
      <c r="PU142" s="31"/>
      <c r="PV142" s="31"/>
      <c r="PW142" s="31"/>
      <c r="PX142" s="31"/>
      <c r="PY142" s="31"/>
      <c r="PZ142" s="31"/>
      <c r="QA142" s="31"/>
      <c r="QB142" s="31"/>
      <c r="QC142" s="31"/>
    </row>
    <row r="143" spans="1:445"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20" t="str">
        <f t="shared" si="17"/>
        <v/>
      </c>
      <c r="U143" s="20" t="str">
        <f t="shared" si="18"/>
        <v/>
      </c>
      <c r="V143" s="34" t="str">
        <f t="shared" si="19"/>
        <v/>
      </c>
      <c r="W143" s="37"/>
      <c r="X143" s="35" t="str">
        <f t="shared" si="20"/>
        <v/>
      </c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  <c r="CJ143" s="31"/>
      <c r="CK143" s="31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  <c r="DC143" s="31"/>
      <c r="DD143" s="31"/>
      <c r="DE143" s="31"/>
      <c r="DF143" s="31"/>
      <c r="DG143" s="31"/>
      <c r="DH143" s="31"/>
      <c r="DI143" s="31"/>
      <c r="DJ143" s="31"/>
      <c r="DK143" s="31"/>
      <c r="DL143" s="31"/>
      <c r="DM143" s="31"/>
      <c r="DN143" s="31"/>
      <c r="DO143" s="31"/>
      <c r="DP143" s="31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31"/>
      <c r="FA143" s="31"/>
      <c r="FB143" s="31"/>
      <c r="FC143" s="31"/>
      <c r="FD143" s="31"/>
      <c r="FE143" s="31"/>
      <c r="FF143" s="31"/>
      <c r="FG143" s="31"/>
      <c r="FH143" s="31"/>
      <c r="FI143" s="31"/>
      <c r="FJ143" s="31"/>
      <c r="FK143" s="31"/>
      <c r="FL143" s="31"/>
      <c r="FM143" s="31"/>
      <c r="FN143" s="31"/>
      <c r="FO143" s="31"/>
      <c r="FP143" s="31"/>
      <c r="FQ143" s="31"/>
      <c r="FR143" s="31"/>
      <c r="FS143" s="31"/>
      <c r="FT143" s="31"/>
      <c r="FU143" s="31"/>
      <c r="FV143" s="31"/>
      <c r="FW143" s="31"/>
      <c r="FX143" s="31"/>
      <c r="FY143" s="31"/>
      <c r="FZ143" s="31"/>
      <c r="GA143" s="31"/>
      <c r="GB143" s="31"/>
      <c r="GC143" s="31"/>
      <c r="GD143" s="31"/>
      <c r="GE143" s="31"/>
      <c r="GF143" s="31"/>
      <c r="GG143" s="31"/>
      <c r="GH143" s="31"/>
      <c r="GI143" s="31"/>
      <c r="GJ143" s="31"/>
      <c r="GK143" s="31"/>
      <c r="GL143" s="31"/>
      <c r="GM143" s="31"/>
      <c r="GN143" s="31"/>
      <c r="GO143" s="31"/>
      <c r="GP143" s="31"/>
      <c r="GQ143" s="31"/>
      <c r="GR143" s="31"/>
      <c r="GS143" s="31"/>
      <c r="GT143" s="31"/>
      <c r="GU143" s="31"/>
      <c r="GV143" s="31"/>
      <c r="GW143" s="31"/>
      <c r="GX143" s="31"/>
      <c r="GY143" s="31"/>
      <c r="GZ143" s="31"/>
      <c r="HA143" s="31"/>
      <c r="HB143" s="31"/>
      <c r="HC143" s="31"/>
      <c r="HD143" s="31"/>
      <c r="HE143" s="31"/>
      <c r="HF143" s="31"/>
      <c r="HG143" s="31"/>
      <c r="HH143" s="31"/>
      <c r="HI143" s="31"/>
      <c r="HJ143" s="31"/>
      <c r="HK143" s="31"/>
      <c r="HL143" s="31"/>
      <c r="HM143" s="31"/>
      <c r="HN143" s="31"/>
      <c r="HO143" s="31"/>
      <c r="HP143" s="31"/>
      <c r="HQ143" s="31"/>
      <c r="HR143" s="31"/>
      <c r="HS143" s="31"/>
      <c r="HT143" s="31"/>
      <c r="HU143" s="31"/>
      <c r="HV143" s="31"/>
      <c r="HW143" s="31"/>
      <c r="HX143" s="31"/>
      <c r="HY143" s="31"/>
      <c r="HZ143" s="31"/>
      <c r="IA143" s="31"/>
      <c r="IB143" s="31"/>
      <c r="IC143" s="31"/>
      <c r="ID143" s="31"/>
      <c r="IE143" s="31"/>
      <c r="IF143" s="31"/>
      <c r="IG143" s="31"/>
      <c r="IH143" s="31"/>
      <c r="II143" s="31"/>
      <c r="IJ143" s="31"/>
      <c r="IK143" s="31"/>
      <c r="IL143" s="31"/>
      <c r="IM143" s="31"/>
      <c r="IN143" s="31"/>
      <c r="IO143" s="31"/>
      <c r="IP143" s="31"/>
      <c r="IQ143" s="31"/>
      <c r="IR143" s="31"/>
      <c r="IS143" s="31"/>
      <c r="IT143" s="31"/>
      <c r="IU143" s="31"/>
      <c r="IV143" s="31"/>
      <c r="IW143" s="31"/>
      <c r="IX143" s="31"/>
      <c r="IY143" s="31"/>
      <c r="IZ143" s="31"/>
      <c r="JA143" s="31"/>
      <c r="JB143" s="31"/>
      <c r="JC143" s="31"/>
      <c r="JD143" s="31"/>
      <c r="JE143" s="31"/>
      <c r="JF143" s="31"/>
      <c r="JG143" s="31"/>
      <c r="JH143" s="31"/>
      <c r="JI143" s="31"/>
      <c r="JJ143" s="31"/>
      <c r="JK143" s="31"/>
      <c r="JL143" s="31"/>
      <c r="JM143" s="31"/>
      <c r="JN143" s="31"/>
      <c r="JO143" s="31"/>
      <c r="JP143" s="31"/>
      <c r="JQ143" s="31"/>
      <c r="JR143" s="31"/>
      <c r="JS143" s="31"/>
      <c r="JT143" s="31"/>
      <c r="JU143" s="31"/>
      <c r="JV143" s="31"/>
      <c r="JW143" s="31"/>
      <c r="JX143" s="31"/>
      <c r="JY143" s="31"/>
      <c r="JZ143" s="31"/>
      <c r="KA143" s="31"/>
      <c r="KB143" s="31"/>
      <c r="KC143" s="31"/>
      <c r="KD143" s="31"/>
      <c r="KE143" s="31"/>
      <c r="KF143" s="31"/>
      <c r="KG143" s="31"/>
      <c r="KH143" s="31"/>
      <c r="KI143" s="31"/>
      <c r="KJ143" s="31"/>
      <c r="KK143" s="31"/>
      <c r="KL143" s="31"/>
      <c r="KM143" s="31"/>
      <c r="KN143" s="31"/>
      <c r="KO143" s="31"/>
      <c r="KP143" s="31"/>
      <c r="KQ143" s="31"/>
      <c r="KR143" s="31"/>
      <c r="KS143" s="31"/>
      <c r="KT143" s="31"/>
      <c r="KU143" s="31"/>
      <c r="KV143" s="31"/>
      <c r="KW143" s="31"/>
      <c r="KX143" s="31"/>
      <c r="KY143" s="31"/>
      <c r="KZ143" s="31"/>
      <c r="LA143" s="31"/>
      <c r="LB143" s="31"/>
      <c r="LC143" s="31"/>
      <c r="LD143" s="31"/>
      <c r="LE143" s="31"/>
      <c r="LF143" s="31"/>
      <c r="LG143" s="31"/>
      <c r="LH143" s="31"/>
      <c r="LI143" s="31"/>
      <c r="LJ143" s="31"/>
      <c r="LK143" s="31"/>
      <c r="LL143" s="31"/>
      <c r="LM143" s="31"/>
      <c r="LN143" s="31"/>
      <c r="LO143" s="31"/>
      <c r="LP143" s="31"/>
      <c r="LQ143" s="31"/>
      <c r="LR143" s="31"/>
      <c r="LS143" s="31"/>
      <c r="LT143" s="31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31"/>
      <c r="NE143" s="31"/>
      <c r="NF143" s="31"/>
      <c r="NG143" s="31"/>
      <c r="NH143" s="31"/>
      <c r="NI143" s="31"/>
      <c r="NJ143" s="31"/>
      <c r="NK143" s="31"/>
      <c r="NL143" s="31"/>
      <c r="NM143" s="31"/>
      <c r="NN143" s="31"/>
      <c r="NO143" s="31"/>
      <c r="NP143" s="31"/>
      <c r="NQ143" s="31"/>
      <c r="NR143" s="31"/>
      <c r="NS143" s="31"/>
      <c r="NT143" s="31"/>
      <c r="NU143" s="31"/>
      <c r="NV143" s="31"/>
      <c r="NW143" s="31"/>
      <c r="NX143" s="31"/>
      <c r="NY143" s="31"/>
      <c r="NZ143" s="31"/>
      <c r="OA143" s="31"/>
      <c r="OB143" s="31"/>
      <c r="OC143" s="31"/>
      <c r="OD143" s="31"/>
      <c r="OE143" s="31"/>
      <c r="OF143" s="31"/>
      <c r="OG143" s="31"/>
      <c r="OH143" s="31"/>
      <c r="OI143" s="31"/>
      <c r="OJ143" s="31"/>
      <c r="OK143" s="31"/>
      <c r="OL143" s="31"/>
      <c r="OM143" s="31"/>
      <c r="ON143" s="31"/>
      <c r="OO143" s="31"/>
      <c r="OP143" s="31"/>
      <c r="OQ143" s="31"/>
      <c r="OR143" s="31"/>
      <c r="OS143" s="31"/>
      <c r="OT143" s="31"/>
      <c r="OU143" s="31"/>
      <c r="OV143" s="31"/>
      <c r="OW143" s="31"/>
      <c r="OX143" s="31"/>
      <c r="OY143" s="31"/>
      <c r="OZ143" s="31"/>
      <c r="PA143" s="31"/>
      <c r="PB143" s="31"/>
      <c r="PC143" s="31"/>
      <c r="PD143" s="31"/>
      <c r="PE143" s="31"/>
      <c r="PF143" s="31"/>
      <c r="PG143" s="31"/>
      <c r="PH143" s="31"/>
      <c r="PI143" s="31"/>
      <c r="PJ143" s="31"/>
      <c r="PK143" s="31"/>
      <c r="PL143" s="31"/>
      <c r="PM143" s="31"/>
      <c r="PN143" s="31"/>
      <c r="PO143" s="31"/>
      <c r="PP143" s="31"/>
      <c r="PQ143" s="31"/>
      <c r="PR143" s="31"/>
      <c r="PS143" s="31"/>
      <c r="PT143" s="31"/>
      <c r="PU143" s="31"/>
      <c r="PV143" s="31"/>
      <c r="PW143" s="31"/>
      <c r="PX143" s="31"/>
      <c r="PY143" s="31"/>
      <c r="PZ143" s="31"/>
      <c r="QA143" s="31"/>
      <c r="QB143" s="31"/>
      <c r="QC143" s="31"/>
    </row>
    <row r="144" spans="1:445"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20" t="str">
        <f t="shared" si="17"/>
        <v/>
      </c>
      <c r="U144" s="20" t="str">
        <f t="shared" si="18"/>
        <v/>
      </c>
      <c r="V144" s="34" t="str">
        <f t="shared" si="19"/>
        <v/>
      </c>
      <c r="X144" s="35" t="str">
        <f t="shared" si="20"/>
        <v/>
      </c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  <c r="FX144" s="31"/>
      <c r="FY144" s="31"/>
      <c r="FZ144" s="31"/>
      <c r="GA144" s="31"/>
      <c r="GB144" s="31"/>
      <c r="GC144" s="31"/>
      <c r="GD144" s="31"/>
      <c r="GE144" s="31"/>
      <c r="GF144" s="31"/>
      <c r="GG144" s="31"/>
      <c r="GH144" s="31"/>
      <c r="GI144" s="31"/>
      <c r="GJ144" s="31"/>
      <c r="GK144" s="31"/>
      <c r="GL144" s="31"/>
      <c r="GM144" s="31"/>
      <c r="GN144" s="31"/>
      <c r="GO144" s="31"/>
      <c r="GP144" s="31"/>
      <c r="GQ144" s="31"/>
      <c r="GR144" s="31"/>
      <c r="GS144" s="31"/>
      <c r="GT144" s="31"/>
      <c r="GU144" s="31"/>
      <c r="GV144" s="31"/>
      <c r="GW144" s="31"/>
      <c r="GX144" s="31"/>
      <c r="GY144" s="31"/>
      <c r="GZ144" s="31"/>
      <c r="HA144" s="31"/>
      <c r="HB144" s="31"/>
      <c r="HC144" s="31"/>
      <c r="HD144" s="31"/>
      <c r="HE144" s="31"/>
      <c r="HF144" s="31"/>
      <c r="HG144" s="31"/>
      <c r="HH144" s="31"/>
      <c r="HI144" s="31"/>
      <c r="HJ144" s="31"/>
      <c r="HK144" s="31"/>
      <c r="HL144" s="31"/>
      <c r="HM144" s="31"/>
      <c r="HN144" s="31"/>
      <c r="HO144" s="31"/>
      <c r="HP144" s="31"/>
      <c r="HQ144" s="31"/>
      <c r="HR144" s="31"/>
      <c r="HS144" s="31"/>
      <c r="HT144" s="31"/>
      <c r="HU144" s="31"/>
      <c r="HV144" s="31"/>
      <c r="HW144" s="31"/>
      <c r="HX144" s="31"/>
      <c r="HY144" s="31"/>
      <c r="HZ144" s="31"/>
      <c r="IA144" s="31"/>
      <c r="IB144" s="31"/>
      <c r="IC144" s="31"/>
      <c r="ID144" s="31"/>
      <c r="IE144" s="31"/>
      <c r="IF144" s="31"/>
      <c r="IG144" s="31"/>
      <c r="IH144" s="31"/>
      <c r="II144" s="31"/>
      <c r="IJ144" s="31"/>
      <c r="IK144" s="31"/>
      <c r="IL144" s="31"/>
      <c r="IM144" s="31"/>
      <c r="IN144" s="31"/>
      <c r="IO144" s="31"/>
      <c r="IP144" s="31"/>
      <c r="IQ144" s="31"/>
      <c r="IR144" s="31"/>
      <c r="IS144" s="31"/>
      <c r="IT144" s="31"/>
      <c r="IU144" s="31"/>
      <c r="IV144" s="31"/>
      <c r="IW144" s="31"/>
      <c r="IX144" s="31"/>
      <c r="IY144" s="31"/>
      <c r="IZ144" s="31"/>
      <c r="JA144" s="31"/>
      <c r="JB144" s="31"/>
      <c r="JC144" s="31"/>
      <c r="JD144" s="31"/>
      <c r="JE144" s="31"/>
      <c r="JF144" s="31"/>
      <c r="JG144" s="31"/>
      <c r="JH144" s="31"/>
      <c r="JI144" s="31"/>
      <c r="JJ144" s="31"/>
      <c r="JK144" s="31"/>
      <c r="JL144" s="31"/>
      <c r="JM144" s="31"/>
      <c r="JN144" s="31"/>
      <c r="JO144" s="31"/>
      <c r="JP144" s="31"/>
      <c r="JQ144" s="31"/>
      <c r="JR144" s="31"/>
      <c r="JS144" s="31"/>
      <c r="JT144" s="31"/>
      <c r="JU144" s="31"/>
      <c r="JV144" s="31"/>
      <c r="JW144" s="31"/>
      <c r="JX144" s="31"/>
      <c r="JY144" s="31"/>
      <c r="JZ144" s="31"/>
      <c r="KA144" s="31"/>
      <c r="KB144" s="31"/>
      <c r="KC144" s="31"/>
      <c r="KD144" s="31"/>
      <c r="KE144" s="31"/>
      <c r="KF144" s="31"/>
      <c r="KG144" s="31"/>
      <c r="KH144" s="31"/>
      <c r="KI144" s="31"/>
      <c r="KJ144" s="31"/>
      <c r="KK144" s="31"/>
      <c r="KL144" s="31"/>
      <c r="KM144" s="31"/>
      <c r="KN144" s="31"/>
      <c r="KO144" s="31"/>
      <c r="KP144" s="31"/>
      <c r="KQ144" s="31"/>
      <c r="KR144" s="31"/>
      <c r="KS144" s="31"/>
      <c r="KT144" s="31"/>
      <c r="KU144" s="31"/>
      <c r="KV144" s="31"/>
      <c r="KW144" s="31"/>
      <c r="KX144" s="31"/>
      <c r="KY144" s="31"/>
      <c r="KZ144" s="31"/>
      <c r="LA144" s="31"/>
      <c r="LB144" s="31"/>
      <c r="LC144" s="31"/>
      <c r="LD144" s="31"/>
      <c r="LE144" s="31"/>
      <c r="LF144" s="31"/>
      <c r="LG144" s="31"/>
      <c r="LH144" s="31"/>
      <c r="LI144" s="31"/>
      <c r="LJ144" s="31"/>
      <c r="LK144" s="31"/>
      <c r="LL144" s="31"/>
      <c r="LM144" s="31"/>
      <c r="LN144" s="31"/>
      <c r="LO144" s="31"/>
      <c r="LP144" s="31"/>
      <c r="LQ144" s="31"/>
      <c r="LR144" s="31"/>
      <c r="LS144" s="31"/>
      <c r="LT144" s="31"/>
      <c r="LU144" s="31"/>
      <c r="LV144" s="31"/>
      <c r="LW144" s="31"/>
      <c r="LX144" s="31"/>
      <c r="LY144" s="31"/>
      <c r="LZ144" s="31"/>
      <c r="MA144" s="31"/>
      <c r="MB144" s="31"/>
      <c r="MC144" s="31"/>
      <c r="MD144" s="31"/>
      <c r="ME144" s="31"/>
      <c r="MF144" s="31"/>
      <c r="MG144" s="31"/>
      <c r="MH144" s="31"/>
      <c r="MI144" s="31"/>
      <c r="MJ144" s="31"/>
      <c r="MK144" s="31"/>
      <c r="ML144" s="31"/>
      <c r="MM144" s="31"/>
      <c r="MN144" s="31"/>
      <c r="MO144" s="31"/>
      <c r="MP144" s="31"/>
      <c r="MQ144" s="31"/>
      <c r="MR144" s="31"/>
      <c r="MS144" s="31"/>
      <c r="MT144" s="31"/>
      <c r="MU144" s="31"/>
      <c r="MV144" s="31"/>
      <c r="MW144" s="31"/>
      <c r="MX144" s="31"/>
      <c r="MY144" s="31"/>
      <c r="MZ144" s="31"/>
      <c r="NA144" s="31"/>
      <c r="NB144" s="31"/>
      <c r="NC144" s="31"/>
      <c r="ND144" s="31"/>
      <c r="NE144" s="31"/>
      <c r="NF144" s="31"/>
      <c r="NG144" s="31"/>
      <c r="NH144" s="31"/>
      <c r="NI144" s="31"/>
      <c r="NJ144" s="31"/>
      <c r="NK144" s="31"/>
      <c r="NL144" s="31"/>
      <c r="NM144" s="31"/>
      <c r="NN144" s="31"/>
      <c r="NO144" s="31"/>
      <c r="NP144" s="31"/>
      <c r="NQ144" s="31"/>
      <c r="NR144" s="31"/>
      <c r="NS144" s="31"/>
      <c r="NT144" s="31"/>
      <c r="NU144" s="31"/>
      <c r="NV144" s="31"/>
      <c r="NW144" s="31"/>
      <c r="NX144" s="31"/>
      <c r="NY144" s="31"/>
      <c r="NZ144" s="31"/>
      <c r="OA144" s="31"/>
      <c r="OB144" s="31"/>
      <c r="OC144" s="31"/>
      <c r="OD144" s="31"/>
      <c r="OE144" s="31"/>
      <c r="OF144" s="31"/>
      <c r="OG144" s="31"/>
      <c r="OH144" s="31"/>
      <c r="OI144" s="31"/>
      <c r="OJ144" s="31"/>
      <c r="OK144" s="31"/>
      <c r="OL144" s="31"/>
      <c r="OM144" s="31"/>
      <c r="ON144" s="31"/>
      <c r="OO144" s="31"/>
      <c r="OP144" s="31"/>
      <c r="OQ144" s="31"/>
      <c r="OR144" s="31"/>
      <c r="OS144" s="31"/>
      <c r="OT144" s="31"/>
      <c r="OU144" s="31"/>
      <c r="OV144" s="31"/>
      <c r="OW144" s="31"/>
      <c r="OX144" s="31"/>
      <c r="OY144" s="31"/>
      <c r="OZ144" s="31"/>
      <c r="PA144" s="31"/>
      <c r="PB144" s="31"/>
      <c r="PC144" s="31"/>
      <c r="PD144" s="31"/>
      <c r="PE144" s="31"/>
      <c r="PF144" s="31"/>
      <c r="PG144" s="31"/>
      <c r="PH144" s="31"/>
      <c r="PI144" s="31"/>
      <c r="PJ144" s="31"/>
      <c r="PK144" s="31"/>
      <c r="PL144" s="31"/>
      <c r="PM144" s="31"/>
      <c r="PN144" s="31"/>
      <c r="PO144" s="31"/>
      <c r="PP144" s="31"/>
      <c r="PQ144" s="31"/>
      <c r="PR144" s="31"/>
      <c r="PS144" s="31"/>
      <c r="PT144" s="31"/>
      <c r="PU144" s="31"/>
      <c r="PV144" s="31"/>
      <c r="PW144" s="31"/>
      <c r="PX144" s="31"/>
      <c r="PY144" s="31"/>
      <c r="PZ144" s="31"/>
      <c r="QA144" s="31"/>
      <c r="QB144" s="31"/>
      <c r="QC144" s="31"/>
    </row>
    <row r="145" spans="1:24" s="31" customFormat="1" ht="17.25" customHeight="1">
      <c r="A145" s="36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20" t="str">
        <f t="shared" si="17"/>
        <v/>
      </c>
      <c r="U145" s="20" t="str">
        <f t="shared" si="18"/>
        <v/>
      </c>
      <c r="V145" s="34" t="str">
        <f t="shared" si="19"/>
        <v/>
      </c>
      <c r="W145" s="37"/>
      <c r="X145" s="35" t="str">
        <f t="shared" si="20"/>
        <v/>
      </c>
    </row>
    <row r="146" spans="1:24"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20" t="str">
        <f t="shared" si="17"/>
        <v/>
      </c>
      <c r="U146" s="20" t="str">
        <f t="shared" si="18"/>
        <v/>
      </c>
      <c r="V146" s="34" t="str">
        <f t="shared" si="19"/>
        <v/>
      </c>
      <c r="W146" s="37"/>
      <c r="X146" s="35" t="str">
        <f t="shared" si="20"/>
        <v/>
      </c>
    </row>
    <row r="147" spans="1:24"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20" t="str">
        <f t="shared" si="17"/>
        <v/>
      </c>
      <c r="U147" s="20" t="str">
        <f t="shared" si="18"/>
        <v/>
      </c>
      <c r="V147" s="34" t="str">
        <f t="shared" si="19"/>
        <v/>
      </c>
      <c r="X147" s="35" t="str">
        <f t="shared" si="20"/>
        <v/>
      </c>
    </row>
    <row r="148" spans="1:24"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20" t="str">
        <f t="shared" si="17"/>
        <v/>
      </c>
      <c r="U148" s="20" t="str">
        <f t="shared" si="18"/>
        <v/>
      </c>
      <c r="V148" s="34" t="str">
        <f t="shared" si="19"/>
        <v/>
      </c>
      <c r="W148" s="37"/>
      <c r="X148" s="35" t="str">
        <f t="shared" si="20"/>
        <v/>
      </c>
    </row>
    <row r="149" spans="1:24"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20" t="str">
        <f t="shared" si="17"/>
        <v/>
      </c>
      <c r="U149" s="20" t="str">
        <f t="shared" si="18"/>
        <v/>
      </c>
      <c r="V149" s="34" t="str">
        <f t="shared" si="19"/>
        <v/>
      </c>
      <c r="W149" s="37"/>
      <c r="X149" s="35" t="str">
        <f t="shared" si="20"/>
        <v/>
      </c>
    </row>
    <row r="150" spans="1:24"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20" t="str">
        <f t="shared" si="17"/>
        <v/>
      </c>
      <c r="U150" s="20" t="str">
        <f t="shared" si="18"/>
        <v/>
      </c>
      <c r="V150" s="34" t="str">
        <f t="shared" si="19"/>
        <v/>
      </c>
      <c r="W150" s="37"/>
      <c r="X150" s="35" t="str">
        <f t="shared" si="20"/>
        <v/>
      </c>
    </row>
    <row r="151" spans="1:24">
      <c r="B151" s="33"/>
      <c r="C151" s="33"/>
      <c r="D151" s="33"/>
      <c r="E151" s="33"/>
      <c r="F151" s="33"/>
      <c r="G151" s="33"/>
      <c r="H151" s="33"/>
      <c r="I151" s="33"/>
      <c r="J151" s="40"/>
      <c r="K151" s="40"/>
      <c r="L151" s="33"/>
      <c r="M151" s="33"/>
      <c r="N151" s="33"/>
      <c r="O151" s="33"/>
      <c r="P151" s="33"/>
      <c r="Q151" s="33"/>
      <c r="R151" s="33"/>
      <c r="S151" s="33"/>
      <c r="T151" s="20" t="str">
        <f t="shared" si="17"/>
        <v/>
      </c>
      <c r="U151" s="20" t="str">
        <f t="shared" si="18"/>
        <v/>
      </c>
      <c r="V151" s="34" t="str">
        <f t="shared" si="19"/>
        <v/>
      </c>
      <c r="X151" s="35" t="str">
        <f t="shared" si="20"/>
        <v/>
      </c>
    </row>
    <row r="152" spans="1:24"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20" t="str">
        <f t="shared" si="17"/>
        <v/>
      </c>
      <c r="U152" s="20" t="str">
        <f t="shared" si="18"/>
        <v/>
      </c>
      <c r="V152" s="34" t="str">
        <f t="shared" si="19"/>
        <v/>
      </c>
      <c r="W152" s="37"/>
      <c r="X152" s="35" t="str">
        <f t="shared" si="20"/>
        <v/>
      </c>
    </row>
    <row r="153" spans="1:24">
      <c r="B153" s="33"/>
      <c r="C153" s="33"/>
      <c r="D153" s="33"/>
      <c r="E153" s="33"/>
      <c r="F153" s="33"/>
      <c r="G153" s="33"/>
      <c r="H153" s="33"/>
      <c r="I153" s="33"/>
      <c r="J153" s="37"/>
      <c r="K153" s="37"/>
      <c r="L153" s="33"/>
      <c r="M153" s="33"/>
      <c r="N153" s="33"/>
      <c r="O153" s="33"/>
      <c r="P153" s="33"/>
      <c r="Q153" s="33"/>
      <c r="R153" s="33"/>
      <c r="S153" s="33"/>
      <c r="T153" s="20" t="str">
        <f t="shared" si="17"/>
        <v/>
      </c>
      <c r="U153" s="20" t="str">
        <f t="shared" si="18"/>
        <v/>
      </c>
      <c r="V153" s="34" t="str">
        <f t="shared" si="19"/>
        <v/>
      </c>
      <c r="X153" s="35" t="str">
        <f t="shared" si="20"/>
        <v/>
      </c>
    </row>
    <row r="154" spans="1:24"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20" t="str">
        <f t="shared" si="17"/>
        <v/>
      </c>
      <c r="U154" s="20" t="str">
        <f t="shared" si="18"/>
        <v/>
      </c>
      <c r="V154" s="34" t="str">
        <f t="shared" si="19"/>
        <v/>
      </c>
      <c r="X154" s="35"/>
    </row>
    <row r="155" spans="1:24"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20" t="str">
        <f t="shared" si="17"/>
        <v/>
      </c>
      <c r="U155" s="20" t="str">
        <f t="shared" si="18"/>
        <v/>
      </c>
      <c r="V155" s="34" t="str">
        <f t="shared" si="19"/>
        <v/>
      </c>
      <c r="X155" s="35" t="str">
        <f t="shared" ref="X155:X186" si="21">IF(W155&lt;&gt;"",F155 - (SUM(G155:S155)),"")</f>
        <v/>
      </c>
    </row>
    <row r="156" spans="1:24"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20" t="str">
        <f t="shared" si="17"/>
        <v/>
      </c>
      <c r="U156" s="20" t="str">
        <f t="shared" si="18"/>
        <v/>
      </c>
      <c r="V156" s="34" t="str">
        <f t="shared" si="19"/>
        <v/>
      </c>
      <c r="W156" s="37"/>
      <c r="X156" s="35" t="str">
        <f t="shared" si="21"/>
        <v/>
      </c>
    </row>
    <row r="157" spans="1:24"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20" t="str">
        <f t="shared" si="17"/>
        <v/>
      </c>
      <c r="U157" s="20" t="str">
        <f t="shared" si="18"/>
        <v/>
      </c>
      <c r="V157" s="34" t="str">
        <f t="shared" si="19"/>
        <v/>
      </c>
      <c r="W157" s="37"/>
      <c r="X157" s="35" t="str">
        <f t="shared" si="21"/>
        <v/>
      </c>
    </row>
    <row r="158" spans="1:24"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20" t="str">
        <f t="shared" si="17"/>
        <v/>
      </c>
      <c r="U158" s="20" t="str">
        <f t="shared" si="18"/>
        <v/>
      </c>
      <c r="V158" s="34" t="str">
        <f t="shared" si="19"/>
        <v/>
      </c>
      <c r="W158" s="37"/>
      <c r="X158" s="35" t="str">
        <f t="shared" si="21"/>
        <v/>
      </c>
    </row>
    <row r="159" spans="1:24"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20" t="str">
        <f t="shared" si="17"/>
        <v/>
      </c>
      <c r="U159" s="20" t="str">
        <f t="shared" si="18"/>
        <v/>
      </c>
      <c r="V159" s="34" t="str">
        <f t="shared" si="19"/>
        <v/>
      </c>
      <c r="W159" s="37"/>
      <c r="X159" s="35" t="str">
        <f t="shared" si="21"/>
        <v/>
      </c>
    </row>
    <row r="160" spans="1:24"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20" t="str">
        <f t="shared" si="17"/>
        <v/>
      </c>
      <c r="U160" s="20" t="str">
        <f t="shared" si="18"/>
        <v/>
      </c>
      <c r="V160" s="34" t="str">
        <f t="shared" si="19"/>
        <v/>
      </c>
      <c r="W160" s="37"/>
      <c r="X160" s="35" t="str">
        <f t="shared" si="21"/>
        <v/>
      </c>
    </row>
    <row r="161" spans="2:24"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20" t="str">
        <f t="shared" si="17"/>
        <v/>
      </c>
      <c r="U161" s="20" t="str">
        <f t="shared" si="18"/>
        <v/>
      </c>
      <c r="V161" s="34" t="str">
        <f t="shared" si="19"/>
        <v/>
      </c>
      <c r="W161" s="37"/>
      <c r="X161" s="35" t="str">
        <f t="shared" si="21"/>
        <v/>
      </c>
    </row>
    <row r="162" spans="2:24"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20" t="str">
        <f t="shared" si="17"/>
        <v/>
      </c>
      <c r="U162" s="20" t="str">
        <f t="shared" si="18"/>
        <v/>
      </c>
      <c r="V162" s="34" t="str">
        <f t="shared" si="19"/>
        <v/>
      </c>
      <c r="W162" s="37"/>
      <c r="X162" s="35" t="str">
        <f t="shared" si="21"/>
        <v/>
      </c>
    </row>
    <row r="163" spans="2:24"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20" t="str">
        <f t="shared" si="17"/>
        <v/>
      </c>
      <c r="U163" s="20" t="str">
        <f t="shared" si="18"/>
        <v/>
      </c>
      <c r="V163" s="34" t="str">
        <f t="shared" si="19"/>
        <v/>
      </c>
      <c r="W163" s="37"/>
      <c r="X163" s="35" t="str">
        <f t="shared" si="21"/>
        <v/>
      </c>
    </row>
    <row r="164" spans="2:24"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20" t="str">
        <f t="shared" si="17"/>
        <v/>
      </c>
      <c r="U164" s="20" t="str">
        <f t="shared" si="18"/>
        <v/>
      </c>
      <c r="V164" s="34" t="str">
        <f t="shared" si="19"/>
        <v/>
      </c>
      <c r="W164" s="37"/>
      <c r="X164" s="35" t="str">
        <f t="shared" si="21"/>
        <v/>
      </c>
    </row>
    <row r="165" spans="2:24"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20" t="str">
        <f t="shared" si="17"/>
        <v/>
      </c>
      <c r="U165" s="20" t="str">
        <f t="shared" si="18"/>
        <v/>
      </c>
      <c r="V165" s="34" t="str">
        <f t="shared" si="19"/>
        <v/>
      </c>
      <c r="X165" s="35" t="str">
        <f t="shared" si="21"/>
        <v/>
      </c>
    </row>
    <row r="166" spans="2:24"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20" t="str">
        <f t="shared" si="17"/>
        <v/>
      </c>
      <c r="U166" s="20" t="str">
        <f t="shared" si="18"/>
        <v/>
      </c>
      <c r="V166" s="34" t="str">
        <f t="shared" si="19"/>
        <v/>
      </c>
      <c r="W166" s="37"/>
      <c r="X166" s="35" t="str">
        <f t="shared" si="21"/>
        <v/>
      </c>
    </row>
    <row r="167" spans="2:24">
      <c r="B167" s="33"/>
      <c r="C167" s="33"/>
      <c r="D167" s="33"/>
      <c r="E167" s="33"/>
      <c r="F167" s="33"/>
      <c r="G167" s="33"/>
      <c r="H167" s="37"/>
      <c r="I167" s="33"/>
      <c r="J167" s="37"/>
      <c r="K167" s="33"/>
      <c r="L167" s="33"/>
      <c r="M167" s="33"/>
      <c r="N167" s="33"/>
      <c r="O167" s="33"/>
      <c r="P167" s="33"/>
      <c r="Q167" s="33"/>
      <c r="R167" s="33"/>
      <c r="S167" s="33"/>
      <c r="T167" s="20" t="str">
        <f t="shared" si="17"/>
        <v/>
      </c>
      <c r="U167" s="20" t="str">
        <f t="shared" si="18"/>
        <v/>
      </c>
      <c r="V167" s="34" t="str">
        <f t="shared" si="19"/>
        <v/>
      </c>
      <c r="W167" s="37"/>
      <c r="X167" s="35" t="str">
        <f t="shared" si="21"/>
        <v/>
      </c>
    </row>
    <row r="168" spans="2:24"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20" t="str">
        <f t="shared" si="17"/>
        <v/>
      </c>
      <c r="U168" s="20" t="str">
        <f t="shared" si="18"/>
        <v/>
      </c>
      <c r="V168" s="34" t="str">
        <f t="shared" si="19"/>
        <v/>
      </c>
      <c r="W168" s="37"/>
      <c r="X168" s="35" t="str">
        <f t="shared" si="21"/>
        <v/>
      </c>
    </row>
    <row r="169" spans="2:24"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20" t="str">
        <f t="shared" si="17"/>
        <v/>
      </c>
      <c r="U169" s="20" t="str">
        <f t="shared" si="18"/>
        <v/>
      </c>
      <c r="V169" s="34" t="str">
        <f t="shared" si="19"/>
        <v/>
      </c>
      <c r="X169" s="35" t="str">
        <f t="shared" si="21"/>
        <v/>
      </c>
    </row>
    <row r="170" spans="2:24"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20" t="str">
        <f t="shared" si="17"/>
        <v/>
      </c>
      <c r="U170" s="20" t="str">
        <f t="shared" si="18"/>
        <v/>
      </c>
      <c r="V170" s="34" t="str">
        <f t="shared" si="19"/>
        <v/>
      </c>
      <c r="W170" s="37"/>
      <c r="X170" s="35" t="str">
        <f t="shared" si="21"/>
        <v/>
      </c>
    </row>
    <row r="171" spans="2:24"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20" t="str">
        <f t="shared" si="17"/>
        <v/>
      </c>
      <c r="U171" s="20" t="str">
        <f t="shared" si="18"/>
        <v/>
      </c>
      <c r="V171" s="34" t="str">
        <f t="shared" si="19"/>
        <v/>
      </c>
      <c r="W171" s="37"/>
      <c r="X171" s="35" t="str">
        <f t="shared" si="21"/>
        <v/>
      </c>
    </row>
    <row r="172" spans="2:24"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20" t="str">
        <f t="shared" si="17"/>
        <v/>
      </c>
      <c r="U172" s="20" t="str">
        <f t="shared" si="18"/>
        <v/>
      </c>
      <c r="V172" s="34" t="str">
        <f t="shared" si="19"/>
        <v/>
      </c>
      <c r="W172" s="37"/>
      <c r="X172" s="35" t="str">
        <f t="shared" si="21"/>
        <v/>
      </c>
    </row>
    <row r="173" spans="2:24"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20" t="str">
        <f t="shared" si="17"/>
        <v/>
      </c>
      <c r="U173" s="20" t="str">
        <f t="shared" si="18"/>
        <v/>
      </c>
      <c r="V173" s="34" t="str">
        <f t="shared" si="19"/>
        <v/>
      </c>
      <c r="W173" s="37"/>
      <c r="X173" s="35" t="str">
        <f t="shared" si="21"/>
        <v/>
      </c>
    </row>
    <row r="174" spans="2:24"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20" t="str">
        <f t="shared" si="17"/>
        <v/>
      </c>
      <c r="U174" s="20" t="str">
        <f t="shared" si="18"/>
        <v/>
      </c>
      <c r="V174" s="34" t="str">
        <f t="shared" si="19"/>
        <v/>
      </c>
      <c r="W174" s="37"/>
      <c r="X174" s="35" t="str">
        <f t="shared" si="21"/>
        <v/>
      </c>
    </row>
    <row r="175" spans="2:24"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20" t="str">
        <f t="shared" si="17"/>
        <v/>
      </c>
      <c r="U175" s="20" t="str">
        <f t="shared" si="18"/>
        <v/>
      </c>
      <c r="V175" s="34" t="str">
        <f t="shared" si="19"/>
        <v/>
      </c>
      <c r="X175" s="35" t="str">
        <f t="shared" si="21"/>
        <v/>
      </c>
    </row>
    <row r="176" spans="2:24"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20" t="str">
        <f t="shared" si="17"/>
        <v/>
      </c>
      <c r="U176" s="20" t="str">
        <f t="shared" si="18"/>
        <v/>
      </c>
      <c r="V176" s="34" t="str">
        <f t="shared" si="19"/>
        <v/>
      </c>
      <c r="W176" s="37"/>
      <c r="X176" s="35" t="str">
        <f t="shared" si="21"/>
        <v/>
      </c>
    </row>
    <row r="177" spans="1:24"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20" t="str">
        <f t="shared" si="17"/>
        <v/>
      </c>
      <c r="U177" s="20" t="str">
        <f t="shared" si="18"/>
        <v/>
      </c>
      <c r="V177" s="34" t="str">
        <f t="shared" si="19"/>
        <v/>
      </c>
      <c r="W177" s="37"/>
      <c r="X177" s="35" t="str">
        <f t="shared" si="21"/>
        <v/>
      </c>
    </row>
    <row r="178" spans="1:24"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20" t="str">
        <f t="shared" si="17"/>
        <v/>
      </c>
      <c r="U178" s="20" t="str">
        <f t="shared" si="18"/>
        <v/>
      </c>
      <c r="V178" s="34" t="str">
        <f t="shared" si="19"/>
        <v/>
      </c>
      <c r="X178" s="35" t="str">
        <f t="shared" si="21"/>
        <v/>
      </c>
    </row>
    <row r="179" spans="1:24"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20" t="str">
        <f t="shared" si="17"/>
        <v/>
      </c>
      <c r="U179" s="20" t="str">
        <f t="shared" si="18"/>
        <v/>
      </c>
      <c r="V179" s="34" t="str">
        <f t="shared" si="19"/>
        <v/>
      </c>
      <c r="W179" s="37"/>
      <c r="X179" s="35" t="str">
        <f t="shared" si="21"/>
        <v/>
      </c>
    </row>
    <row r="180" spans="1:24"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20" t="str">
        <f t="shared" si="17"/>
        <v/>
      </c>
      <c r="U180" s="20" t="str">
        <f t="shared" si="18"/>
        <v/>
      </c>
      <c r="V180" s="34" t="str">
        <f t="shared" si="19"/>
        <v/>
      </c>
      <c r="W180" s="37"/>
      <c r="X180" s="35" t="str">
        <f t="shared" si="21"/>
        <v/>
      </c>
    </row>
    <row r="181" spans="1:24"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20" t="str">
        <f t="shared" si="17"/>
        <v/>
      </c>
      <c r="U181" s="20" t="str">
        <f t="shared" si="18"/>
        <v/>
      </c>
      <c r="V181" s="34" t="str">
        <f t="shared" si="19"/>
        <v/>
      </c>
      <c r="W181" s="37"/>
      <c r="X181" s="35" t="str">
        <f t="shared" si="21"/>
        <v/>
      </c>
    </row>
    <row r="182" spans="1:24"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20" t="str">
        <f t="shared" si="17"/>
        <v/>
      </c>
      <c r="U182" s="20" t="str">
        <f t="shared" si="18"/>
        <v/>
      </c>
      <c r="V182" s="34" t="str">
        <f t="shared" si="19"/>
        <v/>
      </c>
      <c r="X182" s="35" t="str">
        <f t="shared" si="21"/>
        <v/>
      </c>
    </row>
    <row r="183" spans="1:24"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20" t="str">
        <f t="shared" si="17"/>
        <v/>
      </c>
      <c r="U183" s="20" t="str">
        <f t="shared" si="18"/>
        <v/>
      </c>
      <c r="V183" s="34" t="str">
        <f t="shared" si="19"/>
        <v/>
      </c>
      <c r="W183" s="37"/>
      <c r="X183" s="35" t="str">
        <f t="shared" si="21"/>
        <v/>
      </c>
    </row>
    <row r="184" spans="1:24" s="38" customFormat="1">
      <c r="A184" s="36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20" t="str">
        <f t="shared" si="17"/>
        <v/>
      </c>
      <c r="U184" s="20" t="str">
        <f t="shared" si="18"/>
        <v/>
      </c>
      <c r="V184" s="34" t="str">
        <f t="shared" si="19"/>
        <v/>
      </c>
      <c r="X184" s="35" t="str">
        <f t="shared" si="21"/>
        <v/>
      </c>
    </row>
    <row r="185" spans="1:24" s="38" customFormat="1">
      <c r="A185" s="36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20" t="str">
        <f t="shared" si="17"/>
        <v/>
      </c>
      <c r="U185" s="20" t="str">
        <f t="shared" si="18"/>
        <v/>
      </c>
      <c r="V185" s="34" t="str">
        <f t="shared" si="19"/>
        <v/>
      </c>
      <c r="W185" s="37"/>
      <c r="X185" s="35" t="str">
        <f t="shared" si="21"/>
        <v/>
      </c>
    </row>
    <row r="186" spans="1:24" s="38" customFormat="1">
      <c r="A186" s="36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20" t="str">
        <f t="shared" si="17"/>
        <v/>
      </c>
      <c r="U186" s="20" t="str">
        <f t="shared" si="18"/>
        <v/>
      </c>
      <c r="V186" s="34" t="str">
        <f t="shared" si="19"/>
        <v/>
      </c>
      <c r="W186" s="37"/>
      <c r="X186" s="35" t="str">
        <f t="shared" si="21"/>
        <v/>
      </c>
    </row>
    <row r="187" spans="1:24" s="38" customFormat="1">
      <c r="A187" s="36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20" t="str">
        <f t="shared" si="17"/>
        <v/>
      </c>
      <c r="U187" s="20" t="str">
        <f t="shared" si="18"/>
        <v/>
      </c>
      <c r="V187" s="34" t="str">
        <f t="shared" si="19"/>
        <v/>
      </c>
      <c r="W187" s="37"/>
      <c r="X187" s="35" t="str">
        <f t="shared" ref="X187:X218" si="22">IF(W187&lt;&gt;"",F187 - (SUM(G187:S187)),"")</f>
        <v/>
      </c>
    </row>
    <row r="188" spans="1:24" s="38" customFormat="1">
      <c r="A188" s="36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20" t="str">
        <f t="shared" si="17"/>
        <v/>
      </c>
      <c r="U188" s="20" t="str">
        <f t="shared" si="18"/>
        <v/>
      </c>
      <c r="V188" s="34" t="str">
        <f t="shared" si="19"/>
        <v/>
      </c>
      <c r="W188" s="37"/>
      <c r="X188" s="35" t="str">
        <f t="shared" si="22"/>
        <v/>
      </c>
    </row>
    <row r="189" spans="1:24" s="38" customFormat="1">
      <c r="A189" s="36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20" t="str">
        <f t="shared" si="17"/>
        <v/>
      </c>
      <c r="U189" s="20" t="str">
        <f t="shared" si="18"/>
        <v/>
      </c>
      <c r="V189" s="34" t="str">
        <f t="shared" si="19"/>
        <v/>
      </c>
      <c r="W189" s="37"/>
      <c r="X189" s="35" t="str">
        <f t="shared" si="22"/>
        <v/>
      </c>
    </row>
    <row r="190" spans="1:24" s="38" customFormat="1">
      <c r="A190" s="36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20" t="str">
        <f t="shared" si="17"/>
        <v/>
      </c>
      <c r="U190" s="20" t="str">
        <f t="shared" si="18"/>
        <v/>
      </c>
      <c r="V190" s="34" t="str">
        <f t="shared" si="19"/>
        <v/>
      </c>
      <c r="X190" s="35" t="str">
        <f t="shared" si="22"/>
        <v/>
      </c>
    </row>
    <row r="191" spans="1:24" s="38" customFormat="1">
      <c r="A191" s="36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20" t="str">
        <f t="shared" si="17"/>
        <v/>
      </c>
      <c r="U191" s="20" t="str">
        <f t="shared" si="18"/>
        <v/>
      </c>
      <c r="V191" s="34" t="str">
        <f t="shared" si="19"/>
        <v/>
      </c>
      <c r="X191" s="35" t="str">
        <f t="shared" si="22"/>
        <v/>
      </c>
    </row>
    <row r="192" spans="1:24"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20" t="str">
        <f t="shared" si="17"/>
        <v/>
      </c>
      <c r="U192" s="20" t="str">
        <f t="shared" si="18"/>
        <v/>
      </c>
      <c r="V192" s="34" t="str">
        <f t="shared" si="19"/>
        <v/>
      </c>
      <c r="W192" s="37"/>
      <c r="X192" s="35" t="str">
        <f t="shared" si="22"/>
        <v/>
      </c>
    </row>
    <row r="193" spans="2:24"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20" t="str">
        <f t="shared" si="17"/>
        <v/>
      </c>
      <c r="U193" s="20" t="str">
        <f t="shared" si="18"/>
        <v/>
      </c>
      <c r="V193" s="34" t="str">
        <f t="shared" si="19"/>
        <v/>
      </c>
      <c r="X193" s="35" t="str">
        <f t="shared" si="22"/>
        <v/>
      </c>
    </row>
    <row r="194" spans="2:24"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20" t="str">
        <f t="shared" si="17"/>
        <v/>
      </c>
      <c r="U194" s="20" t="str">
        <f t="shared" si="18"/>
        <v/>
      </c>
      <c r="V194" s="34" t="str">
        <f t="shared" si="19"/>
        <v/>
      </c>
      <c r="X194" s="35" t="str">
        <f t="shared" si="22"/>
        <v/>
      </c>
    </row>
    <row r="195" spans="2:24"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20" t="str">
        <f t="shared" si="17"/>
        <v/>
      </c>
      <c r="U195" s="20" t="str">
        <f t="shared" si="18"/>
        <v/>
      </c>
      <c r="V195" s="34" t="str">
        <f t="shared" si="19"/>
        <v/>
      </c>
      <c r="X195" s="35" t="str">
        <f t="shared" si="22"/>
        <v/>
      </c>
    </row>
    <row r="196" spans="2:24"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20" t="str">
        <f t="shared" ref="T196:T259" si="23">IF(AND(ISBLANK(E196),ISBLANK(F196),ISBLANK(G196),ISBLANK(H196),ISBLANK(I196),ISBLANK(J196),ISBLANK(K196), ISBLANK(L196), ISBLANK(M196), ISBLANK(N196), ISBLANK(O196), ISBLANK(P196), ISBLANK(Q196), ISBLANK(R196), ISBLANK(S196)),"",SUM(G196:S196))</f>
        <v/>
      </c>
      <c r="U196" s="20" t="str">
        <f t="shared" ref="U196:U259" si="24">IF(W196&lt;&gt;0,0,IF(AND(ISBLANK(E196),ISBLANK(F196),ISBLANK(G196),ISBLANK(H196),ISBLANK(I196),ISBLANK(J196),ISBLANK(K196), ISBLANK(L196), ISBLANK(M196), ISBLANK(N196), ISBLANK(O196), ISBLANK(P196), ISBLANK(Q196), ISBLANK(R196), ISBLANK(S196)),"", (F196+E196)-T196))</f>
        <v/>
      </c>
      <c r="V196" s="34" t="str">
        <f t="shared" ref="V196:V259" si="25">IF(AND(ISBLANK(E196),ISBLANK(F196), ISBLANK(G196), ISBLANK(H196), ISBLANK(I196), ISBLANK(J196), ISBLANK(K196), ISBLANK(L196), ISBLANK(M196),ISBLANK(N196), ISBLANK(O196), ISBLANK(P196), ISBLANK(Q196), ISBLANK(R196), ISBLANK(S196)), "",IFERROR(((F196+E196)-U196)/(F196+E196),""))</f>
        <v/>
      </c>
      <c r="X196" s="35" t="str">
        <f t="shared" si="22"/>
        <v/>
      </c>
    </row>
    <row r="197" spans="2:24"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20" t="str">
        <f t="shared" si="23"/>
        <v/>
      </c>
      <c r="U197" s="20" t="str">
        <f t="shared" si="24"/>
        <v/>
      </c>
      <c r="V197" s="34" t="str">
        <f t="shared" si="25"/>
        <v/>
      </c>
      <c r="X197" s="35" t="str">
        <f t="shared" si="22"/>
        <v/>
      </c>
    </row>
    <row r="198" spans="2:24"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20" t="str">
        <f t="shared" si="23"/>
        <v/>
      </c>
      <c r="U198" s="20" t="str">
        <f t="shared" si="24"/>
        <v/>
      </c>
      <c r="V198" s="34" t="str">
        <f t="shared" si="25"/>
        <v/>
      </c>
      <c r="X198" s="35" t="str">
        <f t="shared" si="22"/>
        <v/>
      </c>
    </row>
    <row r="199" spans="2:24"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20" t="str">
        <f t="shared" si="23"/>
        <v/>
      </c>
      <c r="U199" s="20" t="str">
        <f t="shared" si="24"/>
        <v/>
      </c>
      <c r="V199" s="34" t="str">
        <f t="shared" si="25"/>
        <v/>
      </c>
      <c r="X199" s="35" t="str">
        <f t="shared" si="22"/>
        <v/>
      </c>
    </row>
    <row r="200" spans="2:24"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20" t="str">
        <f t="shared" si="23"/>
        <v/>
      </c>
      <c r="U200" s="20" t="str">
        <f t="shared" si="24"/>
        <v/>
      </c>
      <c r="V200" s="34" t="str">
        <f t="shared" si="25"/>
        <v/>
      </c>
      <c r="X200" s="35" t="str">
        <f t="shared" si="22"/>
        <v/>
      </c>
    </row>
    <row r="201" spans="2:24"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20" t="str">
        <f t="shared" si="23"/>
        <v/>
      </c>
      <c r="U201" s="20" t="str">
        <f t="shared" si="24"/>
        <v/>
      </c>
      <c r="V201" s="34" t="str">
        <f t="shared" si="25"/>
        <v/>
      </c>
      <c r="X201" s="35" t="str">
        <f t="shared" si="22"/>
        <v/>
      </c>
    </row>
    <row r="202" spans="2:24">
      <c r="T202" s="20" t="str">
        <f t="shared" si="23"/>
        <v/>
      </c>
      <c r="U202" s="20" t="str">
        <f t="shared" si="24"/>
        <v/>
      </c>
      <c r="V202" s="34" t="str">
        <f t="shared" si="25"/>
        <v/>
      </c>
      <c r="X202" s="35" t="str">
        <f t="shared" si="22"/>
        <v/>
      </c>
    </row>
    <row r="203" spans="2:24">
      <c r="T203" s="20" t="str">
        <f t="shared" si="23"/>
        <v/>
      </c>
      <c r="U203" s="20" t="str">
        <f t="shared" si="24"/>
        <v/>
      </c>
      <c r="V203" s="34" t="str">
        <f t="shared" si="25"/>
        <v/>
      </c>
      <c r="X203" s="35" t="str">
        <f t="shared" si="22"/>
        <v/>
      </c>
    </row>
    <row r="204" spans="2:24">
      <c r="T204" s="20" t="str">
        <f t="shared" si="23"/>
        <v/>
      </c>
      <c r="U204" s="20" t="str">
        <f t="shared" si="24"/>
        <v/>
      </c>
      <c r="V204" s="34" t="str">
        <f t="shared" si="25"/>
        <v/>
      </c>
      <c r="X204" s="35" t="str">
        <f t="shared" si="22"/>
        <v/>
      </c>
    </row>
    <row r="205" spans="2:24">
      <c r="T205" s="20" t="str">
        <f t="shared" si="23"/>
        <v/>
      </c>
      <c r="U205" s="20" t="str">
        <f t="shared" si="24"/>
        <v/>
      </c>
      <c r="V205" s="34" t="str">
        <f t="shared" si="25"/>
        <v/>
      </c>
      <c r="X205" s="35" t="str">
        <f t="shared" si="22"/>
        <v/>
      </c>
    </row>
    <row r="206" spans="2:24">
      <c r="T206" s="20" t="str">
        <f t="shared" si="23"/>
        <v/>
      </c>
      <c r="U206" s="20" t="str">
        <f t="shared" si="24"/>
        <v/>
      </c>
      <c r="V206" s="34" t="str">
        <f t="shared" si="25"/>
        <v/>
      </c>
      <c r="X206" s="35" t="str">
        <f t="shared" si="22"/>
        <v/>
      </c>
    </row>
    <row r="207" spans="2:24">
      <c r="T207" s="20" t="str">
        <f t="shared" si="23"/>
        <v/>
      </c>
      <c r="U207" s="20" t="str">
        <f t="shared" si="24"/>
        <v/>
      </c>
      <c r="V207" s="34" t="str">
        <f t="shared" si="25"/>
        <v/>
      </c>
      <c r="X207" s="35" t="str">
        <f t="shared" si="22"/>
        <v/>
      </c>
    </row>
    <row r="208" spans="2:24">
      <c r="T208" s="20" t="str">
        <f t="shared" si="23"/>
        <v/>
      </c>
      <c r="U208" s="20" t="str">
        <f t="shared" si="24"/>
        <v/>
      </c>
      <c r="V208" s="34" t="str">
        <f t="shared" si="25"/>
        <v/>
      </c>
      <c r="X208" s="35" t="str">
        <f t="shared" si="22"/>
        <v/>
      </c>
    </row>
    <row r="209" spans="20:24">
      <c r="T209" s="20" t="str">
        <f t="shared" si="23"/>
        <v/>
      </c>
      <c r="U209" s="20" t="str">
        <f t="shared" si="24"/>
        <v/>
      </c>
      <c r="V209" s="34" t="str">
        <f t="shared" si="25"/>
        <v/>
      </c>
      <c r="X209" s="35" t="str">
        <f t="shared" si="22"/>
        <v/>
      </c>
    </row>
    <row r="210" spans="20:24">
      <c r="T210" s="20" t="str">
        <f t="shared" si="23"/>
        <v/>
      </c>
      <c r="U210" s="20" t="str">
        <f t="shared" si="24"/>
        <v/>
      </c>
      <c r="V210" s="34" t="str">
        <f t="shared" si="25"/>
        <v/>
      </c>
      <c r="X210" s="35" t="str">
        <f t="shared" si="22"/>
        <v/>
      </c>
    </row>
    <row r="211" spans="20:24">
      <c r="T211" s="20" t="str">
        <f t="shared" si="23"/>
        <v/>
      </c>
      <c r="U211" s="20" t="str">
        <f t="shared" si="24"/>
        <v/>
      </c>
      <c r="V211" s="34" t="str">
        <f t="shared" si="25"/>
        <v/>
      </c>
      <c r="X211" s="35" t="str">
        <f t="shared" si="22"/>
        <v/>
      </c>
    </row>
    <row r="212" spans="20:24">
      <c r="T212" s="20" t="str">
        <f t="shared" si="23"/>
        <v/>
      </c>
      <c r="U212" s="20" t="str">
        <f t="shared" si="24"/>
        <v/>
      </c>
      <c r="V212" s="34" t="str">
        <f t="shared" si="25"/>
        <v/>
      </c>
      <c r="X212" s="35" t="str">
        <f t="shared" si="22"/>
        <v/>
      </c>
    </row>
    <row r="213" spans="20:24">
      <c r="T213" s="20" t="str">
        <f t="shared" si="23"/>
        <v/>
      </c>
      <c r="U213" s="20" t="str">
        <f t="shared" si="24"/>
        <v/>
      </c>
      <c r="V213" s="34" t="str">
        <f t="shared" si="25"/>
        <v/>
      </c>
      <c r="X213" s="35" t="str">
        <f t="shared" si="22"/>
        <v/>
      </c>
    </row>
    <row r="214" spans="20:24">
      <c r="T214" s="20" t="str">
        <f t="shared" si="23"/>
        <v/>
      </c>
      <c r="U214" s="20" t="str">
        <f t="shared" si="24"/>
        <v/>
      </c>
      <c r="V214" s="34" t="str">
        <f t="shared" si="25"/>
        <v/>
      </c>
      <c r="X214" s="35" t="str">
        <f t="shared" si="22"/>
        <v/>
      </c>
    </row>
    <row r="215" spans="20:24">
      <c r="T215" s="20" t="str">
        <f t="shared" si="23"/>
        <v/>
      </c>
      <c r="U215" s="20" t="str">
        <f t="shared" si="24"/>
        <v/>
      </c>
      <c r="V215" s="34" t="str">
        <f t="shared" si="25"/>
        <v/>
      </c>
      <c r="X215" s="35" t="str">
        <f t="shared" si="22"/>
        <v/>
      </c>
    </row>
    <row r="216" spans="20:24">
      <c r="T216" s="20" t="str">
        <f t="shared" si="23"/>
        <v/>
      </c>
      <c r="U216" s="20" t="str">
        <f t="shared" si="24"/>
        <v/>
      </c>
      <c r="V216" s="34" t="str">
        <f t="shared" si="25"/>
        <v/>
      </c>
      <c r="X216" s="35" t="str">
        <f t="shared" si="22"/>
        <v/>
      </c>
    </row>
    <row r="217" spans="20:24">
      <c r="T217" s="20" t="str">
        <f t="shared" si="23"/>
        <v/>
      </c>
      <c r="U217" s="20" t="str">
        <f t="shared" si="24"/>
        <v/>
      </c>
      <c r="V217" s="34" t="str">
        <f t="shared" si="25"/>
        <v/>
      </c>
      <c r="X217" s="35" t="str">
        <f t="shared" si="22"/>
        <v/>
      </c>
    </row>
    <row r="218" spans="20:24">
      <c r="T218" s="20" t="str">
        <f t="shared" si="23"/>
        <v/>
      </c>
      <c r="U218" s="20" t="str">
        <f t="shared" si="24"/>
        <v/>
      </c>
      <c r="V218" s="34" t="str">
        <f t="shared" si="25"/>
        <v/>
      </c>
      <c r="X218" s="35" t="str">
        <f t="shared" si="22"/>
        <v/>
      </c>
    </row>
    <row r="219" spans="20:24">
      <c r="T219" s="20" t="str">
        <f t="shared" si="23"/>
        <v/>
      </c>
      <c r="U219" s="20" t="str">
        <f t="shared" si="24"/>
        <v/>
      </c>
      <c r="V219" s="34" t="str">
        <f t="shared" si="25"/>
        <v/>
      </c>
      <c r="X219" s="35" t="str">
        <f t="shared" ref="X219:X250" si="26">IF(W219&lt;&gt;"",F219 - (SUM(G219:S219)),"")</f>
        <v/>
      </c>
    </row>
    <row r="220" spans="20:24">
      <c r="T220" s="20" t="str">
        <f t="shared" si="23"/>
        <v/>
      </c>
      <c r="U220" s="20" t="str">
        <f t="shared" si="24"/>
        <v/>
      </c>
      <c r="V220" s="34" t="str">
        <f t="shared" si="25"/>
        <v/>
      </c>
      <c r="X220" s="35" t="str">
        <f t="shared" si="26"/>
        <v/>
      </c>
    </row>
    <row r="221" spans="20:24">
      <c r="T221" s="20" t="str">
        <f t="shared" si="23"/>
        <v/>
      </c>
      <c r="U221" s="20" t="str">
        <f t="shared" si="24"/>
        <v/>
      </c>
      <c r="V221" s="34" t="str">
        <f t="shared" si="25"/>
        <v/>
      </c>
      <c r="X221" s="35" t="str">
        <f t="shared" si="26"/>
        <v/>
      </c>
    </row>
    <row r="222" spans="20:24">
      <c r="T222" s="20" t="str">
        <f t="shared" si="23"/>
        <v/>
      </c>
      <c r="U222" s="20" t="str">
        <f t="shared" si="24"/>
        <v/>
      </c>
      <c r="V222" s="34" t="str">
        <f t="shared" si="25"/>
        <v/>
      </c>
      <c r="X222" s="35" t="str">
        <f t="shared" si="26"/>
        <v/>
      </c>
    </row>
    <row r="223" spans="20:24">
      <c r="T223" s="20" t="str">
        <f t="shared" si="23"/>
        <v/>
      </c>
      <c r="U223" s="20" t="str">
        <f t="shared" si="24"/>
        <v/>
      </c>
      <c r="V223" s="34" t="str">
        <f t="shared" si="25"/>
        <v/>
      </c>
      <c r="X223" s="35" t="str">
        <f t="shared" si="26"/>
        <v/>
      </c>
    </row>
    <row r="224" spans="20:24">
      <c r="T224" s="20" t="str">
        <f t="shared" si="23"/>
        <v/>
      </c>
      <c r="U224" s="20" t="str">
        <f t="shared" si="24"/>
        <v/>
      </c>
      <c r="V224" s="34" t="str">
        <f t="shared" si="25"/>
        <v/>
      </c>
      <c r="X224" s="35" t="str">
        <f t="shared" si="26"/>
        <v/>
      </c>
    </row>
    <row r="225" spans="20:24">
      <c r="T225" s="20" t="str">
        <f t="shared" si="23"/>
        <v/>
      </c>
      <c r="U225" s="20" t="str">
        <f t="shared" si="24"/>
        <v/>
      </c>
      <c r="V225" s="34" t="str">
        <f t="shared" si="25"/>
        <v/>
      </c>
      <c r="X225" s="35" t="str">
        <f t="shared" si="26"/>
        <v/>
      </c>
    </row>
    <row r="226" spans="20:24">
      <c r="T226" s="20" t="str">
        <f t="shared" si="23"/>
        <v/>
      </c>
      <c r="U226" s="20" t="str">
        <f t="shared" si="24"/>
        <v/>
      </c>
      <c r="V226" s="34" t="str">
        <f t="shared" si="25"/>
        <v/>
      </c>
      <c r="X226" s="35" t="str">
        <f t="shared" si="26"/>
        <v/>
      </c>
    </row>
    <row r="227" spans="20:24">
      <c r="T227" s="20" t="str">
        <f t="shared" si="23"/>
        <v/>
      </c>
      <c r="U227" s="20" t="str">
        <f t="shared" si="24"/>
        <v/>
      </c>
      <c r="V227" s="34" t="str">
        <f t="shared" si="25"/>
        <v/>
      </c>
      <c r="X227" s="35" t="str">
        <f t="shared" si="26"/>
        <v/>
      </c>
    </row>
    <row r="228" spans="20:24">
      <c r="T228" s="20" t="str">
        <f t="shared" si="23"/>
        <v/>
      </c>
      <c r="U228" s="20" t="str">
        <f t="shared" si="24"/>
        <v/>
      </c>
      <c r="V228" s="34" t="str">
        <f t="shared" si="25"/>
        <v/>
      </c>
      <c r="X228" s="35" t="str">
        <f t="shared" si="26"/>
        <v/>
      </c>
    </row>
    <row r="229" spans="20:24">
      <c r="T229" s="20" t="str">
        <f t="shared" si="23"/>
        <v/>
      </c>
      <c r="U229" s="20" t="str">
        <f t="shared" si="24"/>
        <v/>
      </c>
      <c r="V229" s="34" t="str">
        <f t="shared" si="25"/>
        <v/>
      </c>
      <c r="X229" s="35" t="str">
        <f t="shared" si="26"/>
        <v/>
      </c>
    </row>
    <row r="230" spans="20:24">
      <c r="T230" s="20" t="str">
        <f t="shared" si="23"/>
        <v/>
      </c>
      <c r="U230" s="20" t="str">
        <f t="shared" si="24"/>
        <v/>
      </c>
      <c r="V230" s="34" t="str">
        <f t="shared" si="25"/>
        <v/>
      </c>
      <c r="X230" s="35" t="str">
        <f t="shared" si="26"/>
        <v/>
      </c>
    </row>
    <row r="231" spans="20:24">
      <c r="T231" s="20" t="str">
        <f t="shared" si="23"/>
        <v/>
      </c>
      <c r="U231" s="20" t="str">
        <f t="shared" si="24"/>
        <v/>
      </c>
      <c r="V231" s="34" t="str">
        <f t="shared" si="25"/>
        <v/>
      </c>
      <c r="X231" s="35" t="str">
        <f t="shared" si="26"/>
        <v/>
      </c>
    </row>
    <row r="232" spans="20:24">
      <c r="T232" s="20" t="str">
        <f t="shared" si="23"/>
        <v/>
      </c>
      <c r="U232" s="20" t="str">
        <f t="shared" si="24"/>
        <v/>
      </c>
      <c r="V232" s="34" t="str">
        <f t="shared" si="25"/>
        <v/>
      </c>
      <c r="X232" s="35" t="str">
        <f t="shared" si="26"/>
        <v/>
      </c>
    </row>
    <row r="233" spans="20:24">
      <c r="T233" s="20" t="str">
        <f t="shared" si="23"/>
        <v/>
      </c>
      <c r="U233" s="20" t="str">
        <f t="shared" si="24"/>
        <v/>
      </c>
      <c r="V233" s="34" t="str">
        <f t="shared" si="25"/>
        <v/>
      </c>
      <c r="X233" s="35" t="str">
        <f t="shared" si="26"/>
        <v/>
      </c>
    </row>
    <row r="234" spans="20:24">
      <c r="T234" s="20" t="str">
        <f t="shared" si="23"/>
        <v/>
      </c>
      <c r="U234" s="20" t="str">
        <f t="shared" si="24"/>
        <v/>
      </c>
      <c r="V234" s="34" t="str">
        <f t="shared" si="25"/>
        <v/>
      </c>
      <c r="X234" s="35" t="str">
        <f t="shared" si="26"/>
        <v/>
      </c>
    </row>
    <row r="235" spans="20:24">
      <c r="T235" s="20" t="str">
        <f t="shared" si="23"/>
        <v/>
      </c>
      <c r="U235" s="20" t="str">
        <f t="shared" si="24"/>
        <v/>
      </c>
      <c r="V235" s="34" t="str">
        <f t="shared" si="25"/>
        <v/>
      </c>
      <c r="X235" s="35" t="str">
        <f t="shared" si="26"/>
        <v/>
      </c>
    </row>
    <row r="236" spans="20:24">
      <c r="T236" s="20" t="str">
        <f t="shared" si="23"/>
        <v/>
      </c>
      <c r="U236" s="20" t="str">
        <f t="shared" si="24"/>
        <v/>
      </c>
      <c r="V236" s="34" t="str">
        <f t="shared" si="25"/>
        <v/>
      </c>
      <c r="X236" s="35" t="str">
        <f t="shared" si="26"/>
        <v/>
      </c>
    </row>
    <row r="237" spans="20:24">
      <c r="T237" s="20" t="str">
        <f t="shared" si="23"/>
        <v/>
      </c>
      <c r="U237" s="20" t="str">
        <f t="shared" si="24"/>
        <v/>
      </c>
      <c r="V237" s="34" t="str">
        <f t="shared" si="25"/>
        <v/>
      </c>
      <c r="X237" s="35" t="str">
        <f t="shared" si="26"/>
        <v/>
      </c>
    </row>
    <row r="238" spans="20:24">
      <c r="T238" s="20" t="str">
        <f t="shared" si="23"/>
        <v/>
      </c>
      <c r="U238" s="20" t="str">
        <f t="shared" si="24"/>
        <v/>
      </c>
      <c r="V238" s="34" t="str">
        <f t="shared" si="25"/>
        <v/>
      </c>
      <c r="X238" s="35" t="str">
        <f t="shared" si="26"/>
        <v/>
      </c>
    </row>
    <row r="239" spans="20:24">
      <c r="T239" s="20" t="str">
        <f t="shared" si="23"/>
        <v/>
      </c>
      <c r="U239" s="20" t="str">
        <f t="shared" si="24"/>
        <v/>
      </c>
      <c r="V239" s="34" t="str">
        <f t="shared" si="25"/>
        <v/>
      </c>
      <c r="X239" s="35" t="str">
        <f t="shared" si="26"/>
        <v/>
      </c>
    </row>
    <row r="240" spans="20:24">
      <c r="T240" s="20" t="str">
        <f t="shared" si="23"/>
        <v/>
      </c>
      <c r="U240" s="20" t="str">
        <f t="shared" si="24"/>
        <v/>
      </c>
      <c r="V240" s="34" t="str">
        <f t="shared" si="25"/>
        <v/>
      </c>
      <c r="X240" s="35" t="str">
        <f t="shared" si="26"/>
        <v/>
      </c>
    </row>
    <row r="241" spans="20:24">
      <c r="T241" s="20" t="str">
        <f t="shared" si="23"/>
        <v/>
      </c>
      <c r="U241" s="20" t="str">
        <f t="shared" si="24"/>
        <v/>
      </c>
      <c r="V241" s="34" t="str">
        <f t="shared" si="25"/>
        <v/>
      </c>
      <c r="X241" s="35" t="str">
        <f t="shared" si="26"/>
        <v/>
      </c>
    </row>
    <row r="242" spans="20:24">
      <c r="T242" s="20" t="str">
        <f t="shared" si="23"/>
        <v/>
      </c>
      <c r="U242" s="20" t="str">
        <f t="shared" si="24"/>
        <v/>
      </c>
      <c r="V242" s="34" t="str">
        <f t="shared" si="25"/>
        <v/>
      </c>
      <c r="X242" s="35" t="str">
        <f t="shared" si="26"/>
        <v/>
      </c>
    </row>
    <row r="243" spans="20:24">
      <c r="T243" s="20" t="str">
        <f t="shared" si="23"/>
        <v/>
      </c>
      <c r="U243" s="20" t="str">
        <f t="shared" si="24"/>
        <v/>
      </c>
      <c r="V243" s="34" t="str">
        <f t="shared" si="25"/>
        <v/>
      </c>
      <c r="X243" s="35" t="str">
        <f t="shared" si="26"/>
        <v/>
      </c>
    </row>
    <row r="244" spans="20:24">
      <c r="T244" s="20" t="str">
        <f t="shared" si="23"/>
        <v/>
      </c>
      <c r="U244" s="20" t="str">
        <f t="shared" si="24"/>
        <v/>
      </c>
      <c r="V244" s="34" t="str">
        <f t="shared" si="25"/>
        <v/>
      </c>
      <c r="X244" s="35" t="str">
        <f t="shared" si="26"/>
        <v/>
      </c>
    </row>
    <row r="245" spans="20:24">
      <c r="T245" s="20" t="str">
        <f t="shared" si="23"/>
        <v/>
      </c>
      <c r="U245" s="20" t="str">
        <f t="shared" si="24"/>
        <v/>
      </c>
      <c r="V245" s="34" t="str">
        <f t="shared" si="25"/>
        <v/>
      </c>
      <c r="X245" s="35" t="str">
        <f t="shared" si="26"/>
        <v/>
      </c>
    </row>
    <row r="246" spans="20:24">
      <c r="T246" s="20" t="str">
        <f t="shared" si="23"/>
        <v/>
      </c>
      <c r="U246" s="20" t="str">
        <f t="shared" si="24"/>
        <v/>
      </c>
      <c r="V246" s="34" t="str">
        <f t="shared" si="25"/>
        <v/>
      </c>
      <c r="X246" s="35" t="str">
        <f t="shared" si="26"/>
        <v/>
      </c>
    </row>
    <row r="247" spans="20:24">
      <c r="T247" s="20" t="str">
        <f t="shared" si="23"/>
        <v/>
      </c>
      <c r="U247" s="20" t="str">
        <f t="shared" si="24"/>
        <v/>
      </c>
      <c r="V247" s="34" t="str">
        <f t="shared" si="25"/>
        <v/>
      </c>
      <c r="X247" s="35" t="str">
        <f t="shared" si="26"/>
        <v/>
      </c>
    </row>
    <row r="248" spans="20:24">
      <c r="T248" s="20" t="str">
        <f t="shared" si="23"/>
        <v/>
      </c>
      <c r="U248" s="20" t="str">
        <f t="shared" si="24"/>
        <v/>
      </c>
      <c r="V248" s="34" t="str">
        <f t="shared" si="25"/>
        <v/>
      </c>
      <c r="X248" s="35" t="str">
        <f t="shared" si="26"/>
        <v/>
      </c>
    </row>
    <row r="249" spans="20:24">
      <c r="T249" s="20" t="str">
        <f t="shared" si="23"/>
        <v/>
      </c>
      <c r="U249" s="20" t="str">
        <f t="shared" si="24"/>
        <v/>
      </c>
      <c r="V249" s="34" t="str">
        <f t="shared" si="25"/>
        <v/>
      </c>
      <c r="X249" s="35" t="str">
        <f t="shared" si="26"/>
        <v/>
      </c>
    </row>
    <row r="250" spans="20:24">
      <c r="T250" s="20" t="str">
        <f t="shared" si="23"/>
        <v/>
      </c>
      <c r="U250" s="20" t="str">
        <f t="shared" si="24"/>
        <v/>
      </c>
      <c r="V250" s="34" t="str">
        <f t="shared" si="25"/>
        <v/>
      </c>
      <c r="X250" s="35" t="str">
        <f t="shared" si="26"/>
        <v/>
      </c>
    </row>
    <row r="251" spans="20:24">
      <c r="T251" s="20" t="str">
        <f t="shared" si="23"/>
        <v/>
      </c>
      <c r="U251" s="20" t="str">
        <f t="shared" si="24"/>
        <v/>
      </c>
      <c r="V251" s="34" t="str">
        <f t="shared" si="25"/>
        <v/>
      </c>
      <c r="X251" s="35" t="str">
        <f t="shared" ref="X251:X282" si="27">IF(W251&lt;&gt;"",F251 - (SUM(G251:S251)),"")</f>
        <v/>
      </c>
    </row>
    <row r="252" spans="20:24">
      <c r="T252" s="20" t="str">
        <f t="shared" si="23"/>
        <v/>
      </c>
      <c r="U252" s="20" t="str">
        <f t="shared" si="24"/>
        <v/>
      </c>
      <c r="V252" s="34" t="str">
        <f t="shared" si="25"/>
        <v/>
      </c>
      <c r="X252" s="35" t="str">
        <f t="shared" si="27"/>
        <v/>
      </c>
    </row>
    <row r="253" spans="20:24">
      <c r="T253" s="20" t="str">
        <f t="shared" si="23"/>
        <v/>
      </c>
      <c r="U253" s="20" t="str">
        <f t="shared" si="24"/>
        <v/>
      </c>
      <c r="V253" s="34" t="str">
        <f t="shared" si="25"/>
        <v/>
      </c>
      <c r="X253" s="35" t="str">
        <f t="shared" si="27"/>
        <v/>
      </c>
    </row>
    <row r="254" spans="20:24">
      <c r="T254" s="20" t="str">
        <f t="shared" si="23"/>
        <v/>
      </c>
      <c r="U254" s="20" t="str">
        <f t="shared" si="24"/>
        <v/>
      </c>
      <c r="V254" s="34" t="str">
        <f t="shared" si="25"/>
        <v/>
      </c>
      <c r="X254" s="35" t="str">
        <f t="shared" si="27"/>
        <v/>
      </c>
    </row>
    <row r="255" spans="20:24">
      <c r="T255" s="20" t="str">
        <f t="shared" si="23"/>
        <v/>
      </c>
      <c r="U255" s="20" t="str">
        <f t="shared" si="24"/>
        <v/>
      </c>
      <c r="V255" s="34" t="str">
        <f t="shared" si="25"/>
        <v/>
      </c>
      <c r="X255" s="35" t="str">
        <f t="shared" si="27"/>
        <v/>
      </c>
    </row>
    <row r="256" spans="20:24">
      <c r="T256" s="20" t="str">
        <f t="shared" si="23"/>
        <v/>
      </c>
      <c r="U256" s="20" t="str">
        <f t="shared" si="24"/>
        <v/>
      </c>
      <c r="V256" s="34" t="str">
        <f t="shared" si="25"/>
        <v/>
      </c>
      <c r="X256" s="35" t="str">
        <f t="shared" si="27"/>
        <v/>
      </c>
    </row>
    <row r="257" spans="20:24">
      <c r="T257" s="20" t="str">
        <f t="shared" si="23"/>
        <v/>
      </c>
      <c r="U257" s="20" t="str">
        <f t="shared" si="24"/>
        <v/>
      </c>
      <c r="V257" s="34" t="str">
        <f t="shared" si="25"/>
        <v/>
      </c>
      <c r="X257" s="35" t="str">
        <f t="shared" si="27"/>
        <v/>
      </c>
    </row>
    <row r="258" spans="20:24">
      <c r="T258" s="20" t="str">
        <f t="shared" si="23"/>
        <v/>
      </c>
      <c r="U258" s="20" t="str">
        <f t="shared" si="24"/>
        <v/>
      </c>
      <c r="V258" s="34" t="str">
        <f t="shared" si="25"/>
        <v/>
      </c>
      <c r="X258" s="35" t="str">
        <f t="shared" si="27"/>
        <v/>
      </c>
    </row>
    <row r="259" spans="20:24">
      <c r="T259" s="20" t="str">
        <f t="shared" si="23"/>
        <v/>
      </c>
      <c r="U259" s="20" t="str">
        <f t="shared" si="24"/>
        <v/>
      </c>
      <c r="V259" s="34" t="str">
        <f t="shared" si="25"/>
        <v/>
      </c>
      <c r="X259" s="35" t="str">
        <f t="shared" si="27"/>
        <v/>
      </c>
    </row>
    <row r="260" spans="20:24">
      <c r="T260" s="20" t="str">
        <f t="shared" ref="T260:T301" si="28">IF(AND(ISBLANK(E260),ISBLANK(F260),ISBLANK(G260),ISBLANK(H260),ISBLANK(I260),ISBLANK(J260),ISBLANK(K260), ISBLANK(L260), ISBLANK(M260), ISBLANK(N260), ISBLANK(O260), ISBLANK(P260), ISBLANK(Q260), ISBLANK(R260), ISBLANK(S260)),"",SUM(G260:S260))</f>
        <v/>
      </c>
      <c r="U260" s="20" t="str">
        <f t="shared" ref="U260:U300" si="29">IF(W260&lt;&gt;0,0,IF(AND(ISBLANK(E260),ISBLANK(F260),ISBLANK(G260),ISBLANK(H260),ISBLANK(I260),ISBLANK(J260),ISBLANK(K260), ISBLANK(L260), ISBLANK(M260), ISBLANK(N260), ISBLANK(O260), ISBLANK(P260), ISBLANK(Q260), ISBLANK(R260), ISBLANK(S260)),"", (F260+E260)-T260))</f>
        <v/>
      </c>
      <c r="V260" s="34" t="str">
        <f t="shared" ref="V260:V300" si="30">IF(AND(ISBLANK(E260),ISBLANK(F260), ISBLANK(G260), ISBLANK(H260), ISBLANK(I260), ISBLANK(J260), ISBLANK(K260), ISBLANK(L260), ISBLANK(M260),ISBLANK(N260), ISBLANK(O260), ISBLANK(P260), ISBLANK(Q260), ISBLANK(R260), ISBLANK(S260)), "",IFERROR(((F260+E260)-U260)/(F260+E260),""))</f>
        <v/>
      </c>
      <c r="X260" s="35" t="str">
        <f t="shared" si="27"/>
        <v/>
      </c>
    </row>
    <row r="261" spans="20:24">
      <c r="T261" s="20" t="str">
        <f t="shared" si="28"/>
        <v/>
      </c>
      <c r="U261" s="20" t="str">
        <f t="shared" si="29"/>
        <v/>
      </c>
      <c r="V261" s="34" t="str">
        <f t="shared" si="30"/>
        <v/>
      </c>
      <c r="X261" s="35" t="str">
        <f t="shared" si="27"/>
        <v/>
      </c>
    </row>
    <row r="262" spans="20:24">
      <c r="T262" s="20" t="str">
        <f t="shared" si="28"/>
        <v/>
      </c>
      <c r="U262" s="20" t="str">
        <f t="shared" si="29"/>
        <v/>
      </c>
      <c r="V262" s="34" t="str">
        <f t="shared" si="30"/>
        <v/>
      </c>
      <c r="X262" s="35" t="str">
        <f t="shared" si="27"/>
        <v/>
      </c>
    </row>
    <row r="263" spans="20:24">
      <c r="T263" s="20" t="str">
        <f t="shared" si="28"/>
        <v/>
      </c>
      <c r="U263" s="20" t="str">
        <f t="shared" si="29"/>
        <v/>
      </c>
      <c r="V263" s="34" t="str">
        <f t="shared" si="30"/>
        <v/>
      </c>
      <c r="X263" s="35" t="str">
        <f t="shared" si="27"/>
        <v/>
      </c>
    </row>
    <row r="264" spans="20:24">
      <c r="T264" s="20" t="str">
        <f t="shared" si="28"/>
        <v/>
      </c>
      <c r="U264" s="20" t="str">
        <f t="shared" si="29"/>
        <v/>
      </c>
      <c r="V264" s="34" t="str">
        <f t="shared" si="30"/>
        <v/>
      </c>
      <c r="X264" s="35" t="str">
        <f t="shared" si="27"/>
        <v/>
      </c>
    </row>
    <row r="265" spans="20:24">
      <c r="T265" s="20" t="str">
        <f t="shared" si="28"/>
        <v/>
      </c>
      <c r="U265" s="20" t="str">
        <f t="shared" si="29"/>
        <v/>
      </c>
      <c r="V265" s="34" t="str">
        <f t="shared" si="30"/>
        <v/>
      </c>
      <c r="X265" s="35" t="str">
        <f t="shared" si="27"/>
        <v/>
      </c>
    </row>
    <row r="266" spans="20:24">
      <c r="T266" s="20" t="str">
        <f t="shared" si="28"/>
        <v/>
      </c>
      <c r="U266" s="20" t="str">
        <f t="shared" si="29"/>
        <v/>
      </c>
      <c r="V266" s="34" t="str">
        <f t="shared" si="30"/>
        <v/>
      </c>
      <c r="X266" s="35" t="str">
        <f t="shared" si="27"/>
        <v/>
      </c>
    </row>
    <row r="267" spans="20:24">
      <c r="T267" s="20" t="str">
        <f t="shared" si="28"/>
        <v/>
      </c>
      <c r="U267" s="20" t="str">
        <f t="shared" si="29"/>
        <v/>
      </c>
      <c r="V267" s="34" t="str">
        <f t="shared" si="30"/>
        <v/>
      </c>
      <c r="X267" s="35" t="str">
        <f t="shared" si="27"/>
        <v/>
      </c>
    </row>
    <row r="268" spans="20:24">
      <c r="T268" s="20" t="str">
        <f t="shared" si="28"/>
        <v/>
      </c>
      <c r="U268" s="20" t="str">
        <f t="shared" si="29"/>
        <v/>
      </c>
      <c r="V268" s="34" t="str">
        <f t="shared" si="30"/>
        <v/>
      </c>
      <c r="X268" s="35" t="str">
        <f t="shared" si="27"/>
        <v/>
      </c>
    </row>
    <row r="269" spans="20:24">
      <c r="T269" s="20" t="str">
        <f t="shared" si="28"/>
        <v/>
      </c>
      <c r="U269" s="20" t="str">
        <f t="shared" si="29"/>
        <v/>
      </c>
      <c r="V269" s="34" t="str">
        <f t="shared" si="30"/>
        <v/>
      </c>
      <c r="X269" s="35" t="str">
        <f t="shared" si="27"/>
        <v/>
      </c>
    </row>
    <row r="270" spans="20:24">
      <c r="T270" s="20" t="str">
        <f t="shared" si="28"/>
        <v/>
      </c>
      <c r="U270" s="20" t="str">
        <f t="shared" si="29"/>
        <v/>
      </c>
      <c r="V270" s="34" t="str">
        <f t="shared" si="30"/>
        <v/>
      </c>
      <c r="X270" s="35" t="str">
        <f t="shared" si="27"/>
        <v/>
      </c>
    </row>
    <row r="271" spans="20:24">
      <c r="T271" s="20" t="str">
        <f t="shared" si="28"/>
        <v/>
      </c>
      <c r="U271" s="20" t="str">
        <f t="shared" si="29"/>
        <v/>
      </c>
      <c r="V271" s="34" t="str">
        <f t="shared" si="30"/>
        <v/>
      </c>
      <c r="X271" s="35" t="str">
        <f t="shared" si="27"/>
        <v/>
      </c>
    </row>
    <row r="272" spans="20:24">
      <c r="T272" s="20" t="str">
        <f t="shared" si="28"/>
        <v/>
      </c>
      <c r="U272" s="20" t="str">
        <f t="shared" si="29"/>
        <v/>
      </c>
      <c r="V272" s="34" t="str">
        <f t="shared" si="30"/>
        <v/>
      </c>
      <c r="X272" s="35" t="str">
        <f t="shared" si="27"/>
        <v/>
      </c>
    </row>
    <row r="273" spans="20:24">
      <c r="T273" s="20" t="str">
        <f t="shared" si="28"/>
        <v/>
      </c>
      <c r="U273" s="20" t="str">
        <f t="shared" si="29"/>
        <v/>
      </c>
      <c r="V273" s="34" t="str">
        <f t="shared" si="30"/>
        <v/>
      </c>
      <c r="X273" s="35" t="str">
        <f t="shared" si="27"/>
        <v/>
      </c>
    </row>
    <row r="274" spans="20:24">
      <c r="T274" s="20" t="str">
        <f t="shared" si="28"/>
        <v/>
      </c>
      <c r="U274" s="20" t="str">
        <f t="shared" si="29"/>
        <v/>
      </c>
      <c r="V274" s="34" t="str">
        <f t="shared" si="30"/>
        <v/>
      </c>
      <c r="X274" s="35" t="str">
        <f t="shared" si="27"/>
        <v/>
      </c>
    </row>
    <row r="275" spans="20:24">
      <c r="T275" s="20" t="str">
        <f t="shared" si="28"/>
        <v/>
      </c>
      <c r="U275" s="20" t="str">
        <f t="shared" si="29"/>
        <v/>
      </c>
      <c r="V275" s="34" t="str">
        <f t="shared" si="30"/>
        <v/>
      </c>
      <c r="X275" s="35" t="str">
        <f t="shared" si="27"/>
        <v/>
      </c>
    </row>
    <row r="276" spans="20:24">
      <c r="T276" s="20" t="str">
        <f t="shared" si="28"/>
        <v/>
      </c>
      <c r="U276" s="20" t="str">
        <f t="shared" si="29"/>
        <v/>
      </c>
      <c r="V276" s="34" t="str">
        <f t="shared" si="30"/>
        <v/>
      </c>
      <c r="X276" s="35" t="str">
        <f t="shared" si="27"/>
        <v/>
      </c>
    </row>
    <row r="277" spans="20:24">
      <c r="T277" s="20" t="str">
        <f t="shared" si="28"/>
        <v/>
      </c>
      <c r="U277" s="20" t="str">
        <f t="shared" si="29"/>
        <v/>
      </c>
      <c r="V277" s="34" t="str">
        <f t="shared" si="30"/>
        <v/>
      </c>
      <c r="X277" s="35" t="str">
        <f t="shared" si="27"/>
        <v/>
      </c>
    </row>
    <row r="278" spans="20:24">
      <c r="T278" s="20" t="str">
        <f t="shared" si="28"/>
        <v/>
      </c>
      <c r="U278" s="20" t="str">
        <f t="shared" si="29"/>
        <v/>
      </c>
      <c r="V278" s="34" t="str">
        <f t="shared" si="30"/>
        <v/>
      </c>
      <c r="X278" s="35" t="str">
        <f t="shared" si="27"/>
        <v/>
      </c>
    </row>
    <row r="279" spans="20:24">
      <c r="T279" s="20" t="str">
        <f t="shared" si="28"/>
        <v/>
      </c>
      <c r="U279" s="20" t="str">
        <f t="shared" si="29"/>
        <v/>
      </c>
      <c r="V279" s="34" t="str">
        <f t="shared" si="30"/>
        <v/>
      </c>
      <c r="X279" s="35" t="str">
        <f t="shared" si="27"/>
        <v/>
      </c>
    </row>
    <row r="280" spans="20:24">
      <c r="T280" s="20" t="str">
        <f t="shared" si="28"/>
        <v/>
      </c>
      <c r="U280" s="20" t="str">
        <f t="shared" si="29"/>
        <v/>
      </c>
      <c r="V280" s="34" t="str">
        <f t="shared" si="30"/>
        <v/>
      </c>
      <c r="X280" s="35" t="str">
        <f t="shared" si="27"/>
        <v/>
      </c>
    </row>
    <row r="281" spans="20:24">
      <c r="T281" s="20" t="str">
        <f t="shared" si="28"/>
        <v/>
      </c>
      <c r="U281" s="20" t="str">
        <f t="shared" si="29"/>
        <v/>
      </c>
      <c r="V281" s="34" t="str">
        <f t="shared" si="30"/>
        <v/>
      </c>
      <c r="X281" s="35" t="str">
        <f t="shared" si="27"/>
        <v/>
      </c>
    </row>
    <row r="282" spans="20:24">
      <c r="T282" s="20" t="str">
        <f t="shared" si="28"/>
        <v/>
      </c>
      <c r="U282" s="20" t="str">
        <f t="shared" si="29"/>
        <v/>
      </c>
      <c r="V282" s="34" t="str">
        <f t="shared" si="30"/>
        <v/>
      </c>
      <c r="X282" s="35" t="str">
        <f t="shared" si="27"/>
        <v/>
      </c>
    </row>
    <row r="283" spans="20:24">
      <c r="T283" s="20" t="str">
        <f t="shared" si="28"/>
        <v/>
      </c>
      <c r="U283" s="20" t="str">
        <f t="shared" si="29"/>
        <v/>
      </c>
      <c r="V283" s="34" t="str">
        <f t="shared" si="30"/>
        <v/>
      </c>
      <c r="X283" s="35" t="str">
        <f t="shared" ref="X283:X300" si="31">IF(W283&lt;&gt;"",F283 - (SUM(G283:S283)),"")</f>
        <v/>
      </c>
    </row>
    <row r="284" spans="20:24">
      <c r="T284" s="20" t="str">
        <f t="shared" si="28"/>
        <v/>
      </c>
      <c r="U284" s="20" t="str">
        <f t="shared" si="29"/>
        <v/>
      </c>
      <c r="V284" s="34" t="str">
        <f t="shared" si="30"/>
        <v/>
      </c>
      <c r="X284" s="35" t="str">
        <f t="shared" si="31"/>
        <v/>
      </c>
    </row>
    <row r="285" spans="20:24">
      <c r="T285" s="20" t="str">
        <f t="shared" si="28"/>
        <v/>
      </c>
      <c r="U285" s="20" t="str">
        <f t="shared" si="29"/>
        <v/>
      </c>
      <c r="V285" s="34" t="str">
        <f t="shared" si="30"/>
        <v/>
      </c>
      <c r="X285" s="35" t="str">
        <f t="shared" si="31"/>
        <v/>
      </c>
    </row>
    <row r="286" spans="20:24">
      <c r="T286" s="20" t="str">
        <f t="shared" si="28"/>
        <v/>
      </c>
      <c r="U286" s="20" t="str">
        <f t="shared" si="29"/>
        <v/>
      </c>
      <c r="V286" s="34" t="str">
        <f t="shared" si="30"/>
        <v/>
      </c>
      <c r="X286" s="35" t="str">
        <f t="shared" si="31"/>
        <v/>
      </c>
    </row>
    <row r="287" spans="20:24">
      <c r="T287" s="20" t="str">
        <f t="shared" si="28"/>
        <v/>
      </c>
      <c r="U287" s="20" t="str">
        <f t="shared" si="29"/>
        <v/>
      </c>
      <c r="V287" s="34" t="str">
        <f t="shared" si="30"/>
        <v/>
      </c>
      <c r="X287" s="35" t="str">
        <f t="shared" si="31"/>
        <v/>
      </c>
    </row>
    <row r="288" spans="20:24">
      <c r="T288" s="20" t="str">
        <f t="shared" si="28"/>
        <v/>
      </c>
      <c r="U288" s="20" t="str">
        <f t="shared" si="29"/>
        <v/>
      </c>
      <c r="V288" s="34" t="str">
        <f t="shared" si="30"/>
        <v/>
      </c>
      <c r="X288" s="35" t="str">
        <f t="shared" si="31"/>
        <v/>
      </c>
    </row>
    <row r="289" spans="20:24">
      <c r="T289" s="20" t="str">
        <f t="shared" si="28"/>
        <v/>
      </c>
      <c r="U289" s="20" t="str">
        <f t="shared" si="29"/>
        <v/>
      </c>
      <c r="V289" s="34" t="str">
        <f t="shared" si="30"/>
        <v/>
      </c>
      <c r="X289" s="35" t="str">
        <f t="shared" si="31"/>
        <v/>
      </c>
    </row>
    <row r="290" spans="20:24">
      <c r="T290" s="20" t="str">
        <f t="shared" si="28"/>
        <v/>
      </c>
      <c r="U290" s="20" t="str">
        <f t="shared" si="29"/>
        <v/>
      </c>
      <c r="V290" s="34" t="str">
        <f t="shared" si="30"/>
        <v/>
      </c>
      <c r="X290" s="35" t="str">
        <f t="shared" si="31"/>
        <v/>
      </c>
    </row>
    <row r="291" spans="20:24">
      <c r="T291" s="20" t="str">
        <f t="shared" si="28"/>
        <v/>
      </c>
      <c r="U291" s="20" t="str">
        <f t="shared" si="29"/>
        <v/>
      </c>
      <c r="V291" s="34" t="str">
        <f t="shared" si="30"/>
        <v/>
      </c>
      <c r="X291" s="35" t="str">
        <f t="shared" si="31"/>
        <v/>
      </c>
    </row>
    <row r="292" spans="20:24">
      <c r="T292" s="20" t="str">
        <f t="shared" si="28"/>
        <v/>
      </c>
      <c r="U292" s="20" t="str">
        <f t="shared" si="29"/>
        <v/>
      </c>
      <c r="V292" s="34" t="str">
        <f t="shared" si="30"/>
        <v/>
      </c>
      <c r="X292" s="35" t="str">
        <f t="shared" si="31"/>
        <v/>
      </c>
    </row>
    <row r="293" spans="20:24">
      <c r="T293" s="20" t="str">
        <f t="shared" si="28"/>
        <v/>
      </c>
      <c r="U293" s="20" t="str">
        <f t="shared" si="29"/>
        <v/>
      </c>
      <c r="V293" s="34" t="str">
        <f t="shared" si="30"/>
        <v/>
      </c>
      <c r="X293" s="35" t="str">
        <f t="shared" si="31"/>
        <v/>
      </c>
    </row>
    <row r="294" spans="20:24">
      <c r="T294" s="20" t="str">
        <f t="shared" si="28"/>
        <v/>
      </c>
      <c r="U294" s="20" t="str">
        <f t="shared" si="29"/>
        <v/>
      </c>
      <c r="V294" s="34" t="str">
        <f t="shared" si="30"/>
        <v/>
      </c>
      <c r="X294" s="35" t="str">
        <f t="shared" si="31"/>
        <v/>
      </c>
    </row>
    <row r="295" spans="20:24">
      <c r="T295" s="20" t="str">
        <f t="shared" si="28"/>
        <v/>
      </c>
      <c r="U295" s="20" t="str">
        <f t="shared" si="29"/>
        <v/>
      </c>
      <c r="V295" s="34" t="str">
        <f t="shared" si="30"/>
        <v/>
      </c>
      <c r="X295" s="35" t="str">
        <f t="shared" si="31"/>
        <v/>
      </c>
    </row>
    <row r="296" spans="20:24">
      <c r="T296" s="20" t="str">
        <f t="shared" si="28"/>
        <v/>
      </c>
      <c r="U296" s="20" t="str">
        <f t="shared" si="29"/>
        <v/>
      </c>
      <c r="V296" s="34" t="str">
        <f t="shared" si="30"/>
        <v/>
      </c>
      <c r="X296" s="35" t="str">
        <f t="shared" si="31"/>
        <v/>
      </c>
    </row>
    <row r="297" spans="20:24">
      <c r="T297" s="20" t="str">
        <f t="shared" si="28"/>
        <v/>
      </c>
      <c r="U297" s="20" t="str">
        <f t="shared" si="29"/>
        <v/>
      </c>
      <c r="V297" s="34" t="str">
        <f t="shared" si="30"/>
        <v/>
      </c>
      <c r="X297" s="35" t="str">
        <f t="shared" si="31"/>
        <v/>
      </c>
    </row>
    <row r="298" spans="20:24">
      <c r="T298" s="20" t="str">
        <f t="shared" si="28"/>
        <v/>
      </c>
      <c r="U298" s="20" t="str">
        <f t="shared" si="29"/>
        <v/>
      </c>
      <c r="V298" s="34" t="str">
        <f t="shared" si="30"/>
        <v/>
      </c>
      <c r="X298" s="35" t="str">
        <f t="shared" si="31"/>
        <v/>
      </c>
    </row>
    <row r="299" spans="20:24">
      <c r="T299" s="20" t="str">
        <f t="shared" si="28"/>
        <v/>
      </c>
      <c r="U299" s="20" t="str">
        <f t="shared" si="29"/>
        <v/>
      </c>
      <c r="V299" s="34" t="str">
        <f t="shared" si="30"/>
        <v/>
      </c>
      <c r="X299" s="35" t="str">
        <f t="shared" si="31"/>
        <v/>
      </c>
    </row>
    <row r="300" spans="20:24">
      <c r="T300" s="20" t="str">
        <f t="shared" si="28"/>
        <v/>
      </c>
      <c r="U300" s="20" t="str">
        <f t="shared" si="29"/>
        <v/>
      </c>
      <c r="V300" s="34" t="str">
        <f t="shared" si="30"/>
        <v/>
      </c>
      <c r="X300" s="35" t="str">
        <f t="shared" si="31"/>
        <v/>
      </c>
    </row>
    <row r="301" spans="20:24">
      <c r="T301" s="20" t="str">
        <f t="shared" si="28"/>
        <v/>
      </c>
    </row>
  </sheetData>
  <sheetProtection sheet="1" formatColumns="0" formatRows="0" insertHyperlinks="0" sort="0" autoFilter="0" pivotTables="0"/>
  <protectedRanges>
    <protectedRange sqref="A1:X1048576" name="AllowSortRange"/>
  </protectedRanges>
  <autoFilter ref="A3:X301">
    <sortState ref="A4:X301">
      <sortCondition ref="A3:A301"/>
    </sortState>
  </autoFilter>
  <mergeCells count="1">
    <mergeCell ref="A1:X1"/>
  </mergeCells>
  <conditionalFormatting sqref="A4:U1048576">
    <cfRule type="expression" dxfId="10" priority="2" stopIfTrue="1">
      <formula>$W4&lt;&gt;""</formula>
    </cfRule>
    <cfRule type="expression" dxfId="9" priority="3" stopIfTrue="1">
      <formula>AND($B4="", $A4&lt;&gt;"")</formula>
    </cfRule>
    <cfRule type="expression" dxfId="8" priority="4" stopIfTrue="1">
      <formula>$U4&lt;0</formula>
    </cfRule>
    <cfRule type="expression" dxfId="7" priority="5">
      <formula>AND($U4&gt;0, $U4&lt;&gt;"")</formula>
    </cfRule>
    <cfRule type="expression" dxfId="6" priority="6">
      <formula>AND($U4=0, $U4&lt;&gt;"")</formula>
    </cfRule>
  </conditionalFormatting>
  <conditionalFormatting sqref="V2:V1048576">
    <cfRule type="dataBar" priority="1">
      <dataBar>
        <cfvo type="num" val="0"/>
        <cfvo type="num" val="1"/>
        <color rgb="FFF79646"/>
      </dataBar>
    </cfRule>
  </conditionalFormatting>
  <pageMargins left="0.70866141732283472" right="0.70866141732283472" top="0.74803149606299213" bottom="0.74803149606299213" header="0.31496062992125984" footer="0.31496062992125984"/>
  <pageSetup orientation="landscape" horizontalDpi="1200" verticalDpi="1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I1051"/>
  <sheetViews>
    <sheetView workbookViewId="0">
      <pane ySplit="1" topLeftCell="A1031" activePane="bottomLeft" state="frozen"/>
      <selection pane="bottomLeft" activeCell="B1050" sqref="B1050"/>
    </sheetView>
  </sheetViews>
  <sheetFormatPr defaultRowHeight="15"/>
  <cols>
    <col min="1" max="1" width="14.28515625" customWidth="1"/>
    <col min="2" max="2" width="37.7109375" customWidth="1"/>
    <col min="3" max="3" width="10.28515625" customWidth="1"/>
    <col min="8" max="8" width="16" customWidth="1"/>
    <col min="9" max="9" width="11.5703125" customWidth="1"/>
  </cols>
  <sheetData>
    <row r="1" spans="1:9">
      <c r="A1" s="71" t="s">
        <v>1740</v>
      </c>
      <c r="B1" s="71" t="s">
        <v>366</v>
      </c>
      <c r="C1" s="71" t="s">
        <v>367</v>
      </c>
      <c r="D1" s="71" t="s">
        <v>368</v>
      </c>
      <c r="E1" s="71" t="s">
        <v>369</v>
      </c>
      <c r="F1" s="71" t="s">
        <v>370</v>
      </c>
      <c r="G1" s="72" t="s">
        <v>4</v>
      </c>
      <c r="H1" s="71" t="s">
        <v>371</v>
      </c>
      <c r="I1" s="71" t="s">
        <v>372</v>
      </c>
    </row>
    <row r="2" spans="1:9">
      <c r="A2" s="67">
        <v>45537</v>
      </c>
      <c r="B2" t="s">
        <v>128</v>
      </c>
      <c r="D2">
        <v>142</v>
      </c>
    </row>
    <row r="4" spans="1:9">
      <c r="A4" s="67">
        <v>45538</v>
      </c>
      <c r="B4" t="s">
        <v>1742</v>
      </c>
      <c r="C4">
        <v>650</v>
      </c>
    </row>
    <row r="5" spans="1:9">
      <c r="B5" t="s">
        <v>1743</v>
      </c>
      <c r="C5">
        <v>65</v>
      </c>
      <c r="F5">
        <v>700</v>
      </c>
    </row>
    <row r="7" spans="1:9">
      <c r="A7" s="67">
        <v>45539</v>
      </c>
      <c r="B7" t="s">
        <v>1751</v>
      </c>
      <c r="D7">
        <v>130</v>
      </c>
    </row>
    <row r="8" spans="1:9">
      <c r="A8" s="67"/>
    </row>
    <row r="9" spans="1:9">
      <c r="A9" s="67"/>
    </row>
    <row r="10" spans="1:9">
      <c r="A10" s="67"/>
    </row>
    <row r="11" spans="1:9">
      <c r="A11" s="67">
        <v>45540</v>
      </c>
      <c r="B11" t="s">
        <v>1754</v>
      </c>
      <c r="C11">
        <v>65</v>
      </c>
      <c r="G11">
        <v>108</v>
      </c>
    </row>
    <row r="12" spans="1:9">
      <c r="B12" t="s">
        <v>1744</v>
      </c>
      <c r="G12">
        <v>106</v>
      </c>
    </row>
    <row r="13" spans="1:9">
      <c r="B13" t="s">
        <v>1752</v>
      </c>
      <c r="D13">
        <v>100</v>
      </c>
    </row>
    <row r="14" spans="1:9">
      <c r="B14" t="s">
        <v>1741</v>
      </c>
      <c r="C14">
        <v>65</v>
      </c>
    </row>
    <row r="15" spans="1:9">
      <c r="F15">
        <v>350</v>
      </c>
    </row>
    <row r="17" spans="1:7">
      <c r="A17" s="67">
        <v>45544</v>
      </c>
      <c r="B17" t="s">
        <v>1778</v>
      </c>
      <c r="D17">
        <v>65</v>
      </c>
      <c r="G17">
        <v>106</v>
      </c>
    </row>
    <row r="18" spans="1:7">
      <c r="B18" t="s">
        <v>1769</v>
      </c>
      <c r="C18">
        <v>1030</v>
      </c>
      <c r="G18">
        <v>92</v>
      </c>
    </row>
    <row r="19" spans="1:7">
      <c r="B19" t="s">
        <v>1770</v>
      </c>
      <c r="C19">
        <v>65</v>
      </c>
      <c r="G19">
        <v>90</v>
      </c>
    </row>
    <row r="21" spans="1:7">
      <c r="F21">
        <v>1383</v>
      </c>
    </row>
    <row r="23" spans="1:7">
      <c r="A23" s="67">
        <v>45546</v>
      </c>
      <c r="B23" t="s">
        <v>216</v>
      </c>
      <c r="D23">
        <v>170</v>
      </c>
    </row>
    <row r="24" spans="1:7">
      <c r="B24" t="s">
        <v>155</v>
      </c>
      <c r="C24">
        <v>120</v>
      </c>
    </row>
    <row r="25" spans="1:7">
      <c r="B25" t="s">
        <v>194</v>
      </c>
      <c r="D25">
        <v>120</v>
      </c>
      <c r="F25">
        <v>120</v>
      </c>
    </row>
    <row r="28" spans="1:7">
      <c r="A28" s="67">
        <v>45547</v>
      </c>
      <c r="B28" t="s">
        <v>222</v>
      </c>
      <c r="D28">
        <v>132</v>
      </c>
      <c r="G28">
        <v>108</v>
      </c>
    </row>
    <row r="29" spans="1:7">
      <c r="B29" t="s">
        <v>1783</v>
      </c>
      <c r="C29">
        <v>65</v>
      </c>
      <c r="F29">
        <v>175</v>
      </c>
    </row>
    <row r="30" spans="1:7">
      <c r="B30" t="s">
        <v>1787</v>
      </c>
      <c r="D30">
        <v>65</v>
      </c>
    </row>
    <row r="32" spans="1:7">
      <c r="A32" s="67">
        <v>45548</v>
      </c>
      <c r="B32" t="s">
        <v>1787</v>
      </c>
      <c r="G32">
        <v>90</v>
      </c>
    </row>
    <row r="33" spans="1:7">
      <c r="B33" t="s">
        <v>138</v>
      </c>
      <c r="G33">
        <v>120</v>
      </c>
    </row>
    <row r="34" spans="1:7">
      <c r="B34" t="s">
        <v>195</v>
      </c>
      <c r="D34">
        <v>124</v>
      </c>
      <c r="F34">
        <v>150</v>
      </c>
    </row>
    <row r="37" spans="1:7">
      <c r="A37" s="67">
        <v>45549</v>
      </c>
      <c r="B37" t="s">
        <v>47</v>
      </c>
      <c r="G37">
        <v>108</v>
      </c>
    </row>
    <row r="38" spans="1:7">
      <c r="B38" t="s">
        <v>44</v>
      </c>
      <c r="G38">
        <v>93</v>
      </c>
    </row>
    <row r="39" spans="1:7">
      <c r="F39">
        <v>201</v>
      </c>
    </row>
    <row r="42" spans="1:7">
      <c r="A42" s="67">
        <v>45551</v>
      </c>
      <c r="B42" t="s">
        <v>1790</v>
      </c>
      <c r="G42">
        <v>93</v>
      </c>
    </row>
    <row r="43" spans="1:7">
      <c r="B43" t="s">
        <v>500</v>
      </c>
      <c r="C43">
        <v>114</v>
      </c>
    </row>
    <row r="44" spans="1:7">
      <c r="B44" t="s">
        <v>856</v>
      </c>
      <c r="D44">
        <v>120</v>
      </c>
      <c r="G44">
        <v>93</v>
      </c>
    </row>
    <row r="45" spans="1:7">
      <c r="B45" t="s">
        <v>95</v>
      </c>
      <c r="C45">
        <v>140</v>
      </c>
    </row>
    <row r="46" spans="1:7">
      <c r="B46" t="s">
        <v>208</v>
      </c>
      <c r="D46">
        <v>29</v>
      </c>
    </row>
    <row r="47" spans="1:7">
      <c r="F47">
        <v>440</v>
      </c>
    </row>
    <row r="49" spans="1:7">
      <c r="A49" s="67">
        <v>45552</v>
      </c>
      <c r="B49" t="s">
        <v>1445</v>
      </c>
      <c r="C49">
        <v>65</v>
      </c>
    </row>
    <row r="50" spans="1:7">
      <c r="F50">
        <v>65</v>
      </c>
    </row>
    <row r="51" spans="1:7">
      <c r="A51" s="67">
        <v>45553</v>
      </c>
      <c r="B51" t="s">
        <v>149</v>
      </c>
      <c r="D51">
        <v>160</v>
      </c>
    </row>
    <row r="53" spans="1:7">
      <c r="A53" s="67">
        <v>45554</v>
      </c>
      <c r="B53" t="s">
        <v>1794</v>
      </c>
      <c r="C53">
        <v>100</v>
      </c>
    </row>
    <row r="54" spans="1:7">
      <c r="B54" t="s">
        <v>1798</v>
      </c>
      <c r="C54">
        <v>100</v>
      </c>
    </row>
    <row r="55" spans="1:7">
      <c r="F55">
        <v>200</v>
      </c>
    </row>
    <row r="57" spans="1:7">
      <c r="A57" s="67">
        <v>45555</v>
      </c>
      <c r="B57" t="s">
        <v>138</v>
      </c>
      <c r="E57">
        <v>12</v>
      </c>
    </row>
    <row r="58" spans="1:7">
      <c r="B58" t="s">
        <v>1801</v>
      </c>
      <c r="C58">
        <v>65</v>
      </c>
      <c r="G58">
        <v>90</v>
      </c>
    </row>
    <row r="59" spans="1:7">
      <c r="F59">
        <v>155</v>
      </c>
    </row>
    <row r="62" spans="1:7">
      <c r="A62" s="67">
        <v>45558</v>
      </c>
      <c r="E62">
        <v>16</v>
      </c>
    </row>
    <row r="63" spans="1:7">
      <c r="B63" t="s">
        <v>1806</v>
      </c>
      <c r="G63">
        <v>108</v>
      </c>
    </row>
    <row r="64" spans="1:7">
      <c r="F64">
        <v>108</v>
      </c>
    </row>
    <row r="66" spans="1:9">
      <c r="A66" s="67">
        <v>45559</v>
      </c>
      <c r="B66" t="s">
        <v>1498</v>
      </c>
      <c r="C66">
        <v>60</v>
      </c>
    </row>
    <row r="67" spans="1:9">
      <c r="E67">
        <v>8</v>
      </c>
    </row>
    <row r="68" spans="1:9">
      <c r="B68" t="s">
        <v>934</v>
      </c>
      <c r="C68">
        <v>130</v>
      </c>
    </row>
    <row r="69" spans="1:9">
      <c r="B69" t="s">
        <v>1810</v>
      </c>
      <c r="C69">
        <v>65</v>
      </c>
      <c r="G69">
        <v>92</v>
      </c>
    </row>
    <row r="70" spans="1:9">
      <c r="B70" t="s">
        <v>1807</v>
      </c>
      <c r="D70">
        <v>65</v>
      </c>
    </row>
    <row r="71" spans="1:9">
      <c r="B71" t="s">
        <v>362</v>
      </c>
      <c r="D71">
        <v>200</v>
      </c>
    </row>
    <row r="72" spans="1:9">
      <c r="F72">
        <v>255</v>
      </c>
    </row>
    <row r="73" spans="1:9">
      <c r="A73" s="67">
        <v>45560</v>
      </c>
      <c r="B73" t="s">
        <v>41</v>
      </c>
      <c r="D73">
        <v>120</v>
      </c>
    </row>
    <row r="74" spans="1:9">
      <c r="B74" t="s">
        <v>1807</v>
      </c>
      <c r="G74">
        <v>92</v>
      </c>
    </row>
    <row r="75" spans="1:9">
      <c r="B75" t="s">
        <v>135</v>
      </c>
      <c r="I75">
        <v>100</v>
      </c>
    </row>
    <row r="76" spans="1:9">
      <c r="F76">
        <v>92</v>
      </c>
    </row>
    <row r="78" spans="1:9">
      <c r="A78" s="67">
        <v>45561</v>
      </c>
      <c r="B78" t="s">
        <v>1817</v>
      </c>
      <c r="C78">
        <v>65</v>
      </c>
      <c r="G78">
        <v>108</v>
      </c>
    </row>
    <row r="79" spans="1:9">
      <c r="B79" t="s">
        <v>1818</v>
      </c>
      <c r="G79">
        <v>93</v>
      </c>
    </row>
    <row r="80" spans="1:9">
      <c r="F80">
        <v>173</v>
      </c>
    </row>
    <row r="81" spans="1:9">
      <c r="A81" s="68">
        <v>45565</v>
      </c>
      <c r="B81" t="s">
        <v>1188</v>
      </c>
      <c r="C81">
        <v>60</v>
      </c>
    </row>
    <row r="82" spans="1:9">
      <c r="B82" t="s">
        <v>63</v>
      </c>
      <c r="I82">
        <v>148</v>
      </c>
    </row>
    <row r="83" spans="1:9">
      <c r="B83" t="s">
        <v>140</v>
      </c>
      <c r="I83">
        <v>120</v>
      </c>
    </row>
    <row r="84" spans="1:9">
      <c r="B84" t="s">
        <v>1820</v>
      </c>
      <c r="C84">
        <v>960</v>
      </c>
    </row>
    <row r="85" spans="1:9">
      <c r="B85" t="s">
        <v>43</v>
      </c>
      <c r="D85">
        <v>120</v>
      </c>
    </row>
    <row r="86" spans="1:9">
      <c r="B86" t="s">
        <v>1821</v>
      </c>
      <c r="C86">
        <v>240</v>
      </c>
    </row>
    <row r="87" spans="1:9">
      <c r="F87">
        <v>1260</v>
      </c>
    </row>
    <row r="90" spans="1:9">
      <c r="A90" s="68">
        <v>45566</v>
      </c>
      <c r="B90" t="s">
        <v>981</v>
      </c>
      <c r="D90">
        <v>80</v>
      </c>
    </row>
    <row r="91" spans="1:9">
      <c r="B91" t="s">
        <v>1822</v>
      </c>
      <c r="D91">
        <v>220</v>
      </c>
    </row>
    <row r="92" spans="1:9">
      <c r="B92" t="s">
        <v>1778</v>
      </c>
      <c r="D92">
        <v>75</v>
      </c>
    </row>
    <row r="93" spans="1:9">
      <c r="B93" t="s">
        <v>1823</v>
      </c>
      <c r="D93">
        <v>75</v>
      </c>
    </row>
    <row r="94" spans="1:9">
      <c r="B94" t="s">
        <v>1824</v>
      </c>
      <c r="D94">
        <v>170</v>
      </c>
    </row>
    <row r="95" spans="1:9">
      <c r="B95" t="s">
        <v>1825</v>
      </c>
      <c r="D95">
        <v>55</v>
      </c>
    </row>
    <row r="96" spans="1:9">
      <c r="B96" t="s">
        <v>128</v>
      </c>
      <c r="D96">
        <v>142</v>
      </c>
    </row>
    <row r="97" spans="1:9">
      <c r="B97" t="s">
        <v>1827</v>
      </c>
      <c r="D97">
        <v>100</v>
      </c>
    </row>
    <row r="98" spans="1:9">
      <c r="B98" t="s">
        <v>1826</v>
      </c>
      <c r="D98">
        <v>100</v>
      </c>
    </row>
    <row r="99" spans="1:9">
      <c r="B99" t="s">
        <v>1781</v>
      </c>
      <c r="C99">
        <v>110</v>
      </c>
    </row>
    <row r="100" spans="1:9">
      <c r="B100" t="s">
        <v>98</v>
      </c>
      <c r="C100">
        <v>85</v>
      </c>
    </row>
    <row r="101" spans="1:9">
      <c r="B101" t="s">
        <v>1832</v>
      </c>
      <c r="D101">
        <v>110</v>
      </c>
    </row>
    <row r="102" spans="1:9">
      <c r="B102" t="s">
        <v>1833</v>
      </c>
      <c r="D102">
        <v>75</v>
      </c>
    </row>
    <row r="103" spans="1:9">
      <c r="B103" t="s">
        <v>1834</v>
      </c>
      <c r="I103">
        <v>145</v>
      </c>
    </row>
    <row r="106" spans="1:9">
      <c r="A106" s="68">
        <v>45567</v>
      </c>
      <c r="B106" t="s">
        <v>62</v>
      </c>
      <c r="I106">
        <v>85</v>
      </c>
    </row>
    <row r="107" spans="1:9">
      <c r="B107" t="s">
        <v>1770</v>
      </c>
      <c r="C107">
        <v>48</v>
      </c>
    </row>
    <row r="108" spans="1:9">
      <c r="B108" t="s">
        <v>1835</v>
      </c>
      <c r="D108">
        <v>156</v>
      </c>
    </row>
    <row r="109" spans="1:9">
      <c r="F109">
        <v>240</v>
      </c>
    </row>
    <row r="110" spans="1:9">
      <c r="A110" s="68">
        <v>45568</v>
      </c>
      <c r="B110" t="s">
        <v>1836</v>
      </c>
      <c r="C110">
        <v>219</v>
      </c>
    </row>
    <row r="111" spans="1:9">
      <c r="B111" t="s">
        <v>1761</v>
      </c>
      <c r="C111">
        <v>104</v>
      </c>
    </row>
    <row r="112" spans="1:9">
      <c r="B112" t="s">
        <v>1445</v>
      </c>
      <c r="C112">
        <v>75</v>
      </c>
    </row>
    <row r="113" spans="1:7">
      <c r="B113" t="s">
        <v>1837</v>
      </c>
      <c r="G113">
        <v>106</v>
      </c>
    </row>
    <row r="114" spans="1:7">
      <c r="B114" t="s">
        <v>286</v>
      </c>
      <c r="C114">
        <v>100</v>
      </c>
    </row>
    <row r="115" spans="1:7">
      <c r="B115" t="s">
        <v>187</v>
      </c>
      <c r="D115">
        <v>85</v>
      </c>
    </row>
    <row r="116" spans="1:7">
      <c r="F116">
        <v>600</v>
      </c>
    </row>
    <row r="117" spans="1:7">
      <c r="E117">
        <v>8</v>
      </c>
    </row>
    <row r="120" spans="1:7">
      <c r="A120" s="68">
        <v>45569</v>
      </c>
      <c r="B120" t="s">
        <v>1838</v>
      </c>
      <c r="D120">
        <v>190</v>
      </c>
    </row>
    <row r="121" spans="1:7">
      <c r="B121" t="s">
        <v>216</v>
      </c>
      <c r="D121">
        <v>175</v>
      </c>
    </row>
    <row r="122" spans="1:7">
      <c r="B122" t="s">
        <v>1839</v>
      </c>
      <c r="C122">
        <v>205</v>
      </c>
    </row>
    <row r="123" spans="1:7">
      <c r="B123" t="s">
        <v>1842</v>
      </c>
      <c r="C123">
        <v>100</v>
      </c>
    </row>
    <row r="124" spans="1:7">
      <c r="B124" t="s">
        <v>1794</v>
      </c>
      <c r="C124">
        <v>105</v>
      </c>
    </row>
    <row r="125" spans="1:7">
      <c r="B125" t="s">
        <v>1798</v>
      </c>
      <c r="C125">
        <v>105</v>
      </c>
    </row>
    <row r="126" spans="1:7">
      <c r="B126" t="s">
        <v>194</v>
      </c>
      <c r="C126">
        <v>202</v>
      </c>
    </row>
    <row r="127" spans="1:7">
      <c r="B127" t="s">
        <v>1076</v>
      </c>
      <c r="D127">
        <v>67</v>
      </c>
    </row>
    <row r="128" spans="1:7">
      <c r="F128">
        <v>720</v>
      </c>
    </row>
    <row r="131" spans="1:6">
      <c r="A131" s="68">
        <v>45572</v>
      </c>
      <c r="B131" t="s">
        <v>1807</v>
      </c>
      <c r="C131">
        <v>45</v>
      </c>
    </row>
    <row r="132" spans="1:6">
      <c r="B132" t="s">
        <v>1801</v>
      </c>
      <c r="C132">
        <v>42</v>
      </c>
    </row>
    <row r="133" spans="1:6">
      <c r="B133" t="s">
        <v>765</v>
      </c>
      <c r="C133">
        <v>80</v>
      </c>
    </row>
    <row r="134" spans="1:6">
      <c r="B134" t="s">
        <v>729</v>
      </c>
      <c r="D134">
        <v>155</v>
      </c>
    </row>
    <row r="135" spans="1:6">
      <c r="F135">
        <v>170</v>
      </c>
    </row>
    <row r="138" spans="1:6">
      <c r="A138" s="68">
        <v>45573</v>
      </c>
      <c r="B138" t="s">
        <v>1850</v>
      </c>
      <c r="C138">
        <v>930</v>
      </c>
    </row>
    <row r="139" spans="1:6">
      <c r="B139" t="s">
        <v>1853</v>
      </c>
      <c r="D139">
        <v>50</v>
      </c>
    </row>
    <row r="140" spans="1:6">
      <c r="B140" t="s">
        <v>60</v>
      </c>
      <c r="C140">
        <v>105</v>
      </c>
    </row>
    <row r="141" spans="1:6">
      <c r="B141" t="s">
        <v>1854</v>
      </c>
      <c r="C141">
        <v>158</v>
      </c>
    </row>
    <row r="142" spans="1:6">
      <c r="B142" t="s">
        <v>819</v>
      </c>
      <c r="C142">
        <v>90</v>
      </c>
    </row>
    <row r="143" spans="1:6">
      <c r="B143" t="s">
        <v>1837</v>
      </c>
      <c r="D143">
        <v>740</v>
      </c>
    </row>
    <row r="144" spans="1:6">
      <c r="F144">
        <v>1280</v>
      </c>
    </row>
    <row r="146" spans="1:6">
      <c r="A146" s="68">
        <v>45574</v>
      </c>
      <c r="B146" t="s">
        <v>1341</v>
      </c>
      <c r="D146">
        <v>50</v>
      </c>
    </row>
    <row r="147" spans="1:6">
      <c r="B147" t="s">
        <v>68</v>
      </c>
      <c r="D147">
        <v>148</v>
      </c>
    </row>
    <row r="150" spans="1:6">
      <c r="A150" s="68">
        <v>45575</v>
      </c>
      <c r="B150" t="s">
        <v>172</v>
      </c>
      <c r="C150">
        <v>80</v>
      </c>
    </row>
    <row r="151" spans="1:6">
      <c r="B151" t="s">
        <v>947</v>
      </c>
      <c r="D151">
        <v>80</v>
      </c>
    </row>
    <row r="152" spans="1:6">
      <c r="E152">
        <v>8</v>
      </c>
    </row>
    <row r="153" spans="1:6">
      <c r="B153" t="s">
        <v>148</v>
      </c>
      <c r="D153">
        <v>75</v>
      </c>
    </row>
    <row r="154" spans="1:6">
      <c r="B154" t="s">
        <v>1793</v>
      </c>
      <c r="D154">
        <v>160</v>
      </c>
    </row>
    <row r="155" spans="1:6">
      <c r="F155">
        <v>80</v>
      </c>
    </row>
    <row r="157" spans="1:6">
      <c r="A157" s="68">
        <v>45576</v>
      </c>
      <c r="B157" t="s">
        <v>1826</v>
      </c>
      <c r="D157">
        <v>94</v>
      </c>
    </row>
    <row r="158" spans="1:6">
      <c r="B158" t="s">
        <v>1827</v>
      </c>
      <c r="D158">
        <v>94</v>
      </c>
    </row>
    <row r="161" spans="1:6">
      <c r="A161" s="68">
        <v>45579</v>
      </c>
      <c r="B161" t="s">
        <v>1810</v>
      </c>
      <c r="D161">
        <v>45</v>
      </c>
    </row>
    <row r="162" spans="1:6">
      <c r="B162" t="s">
        <v>195</v>
      </c>
      <c r="D162">
        <v>124</v>
      </c>
    </row>
    <row r="163" spans="1:6">
      <c r="B163" t="s">
        <v>95</v>
      </c>
      <c r="C163">
        <v>140</v>
      </c>
    </row>
    <row r="164" spans="1:6">
      <c r="B164" t="s">
        <v>950</v>
      </c>
      <c r="C164">
        <v>148</v>
      </c>
    </row>
    <row r="165" spans="1:6">
      <c r="B165" t="s">
        <v>856</v>
      </c>
      <c r="D165">
        <v>120</v>
      </c>
    </row>
    <row r="166" spans="1:6">
      <c r="B166" t="s">
        <v>1858</v>
      </c>
      <c r="C166">
        <v>148</v>
      </c>
    </row>
    <row r="167" spans="1:6">
      <c r="F167">
        <v>430</v>
      </c>
    </row>
    <row r="169" spans="1:6">
      <c r="A169" s="67">
        <v>45581</v>
      </c>
      <c r="B169" t="s">
        <v>500</v>
      </c>
      <c r="C169">
        <v>114</v>
      </c>
    </row>
    <row r="171" spans="1:6">
      <c r="A171" s="67">
        <v>45582</v>
      </c>
      <c r="E171">
        <v>16</v>
      </c>
    </row>
    <row r="172" spans="1:6">
      <c r="F172">
        <v>120</v>
      </c>
    </row>
    <row r="175" spans="1:6">
      <c r="A175" s="67">
        <v>44123</v>
      </c>
      <c r="B175" t="s">
        <v>1861</v>
      </c>
      <c r="D175">
        <v>169</v>
      </c>
    </row>
    <row r="178" spans="1:7">
      <c r="A178" s="68">
        <v>45587</v>
      </c>
      <c r="B178" t="s">
        <v>1875</v>
      </c>
      <c r="D178">
        <v>124</v>
      </c>
    </row>
    <row r="179" spans="1:7">
      <c r="B179" t="s">
        <v>1879</v>
      </c>
      <c r="D179">
        <v>190</v>
      </c>
    </row>
    <row r="180" spans="1:7">
      <c r="B180" t="s">
        <v>1871</v>
      </c>
      <c r="D180">
        <v>124</v>
      </c>
    </row>
    <row r="181" spans="1:7">
      <c r="B181" t="s">
        <v>217</v>
      </c>
      <c r="D181">
        <v>155</v>
      </c>
    </row>
    <row r="184" spans="1:7">
      <c r="A184" s="67">
        <v>45588</v>
      </c>
      <c r="B184" t="s">
        <v>921</v>
      </c>
      <c r="C184">
        <v>300</v>
      </c>
      <c r="D184">
        <v>18</v>
      </c>
    </row>
    <row r="185" spans="1:7">
      <c r="B185" t="s">
        <v>222</v>
      </c>
      <c r="D185">
        <v>130</v>
      </c>
      <c r="F185">
        <v>300</v>
      </c>
    </row>
    <row r="187" spans="1:7">
      <c r="A187" s="68">
        <v>45590</v>
      </c>
      <c r="B187" t="s">
        <v>1862</v>
      </c>
      <c r="G187">
        <v>50</v>
      </c>
    </row>
    <row r="188" spans="1:7">
      <c r="F188">
        <v>50</v>
      </c>
    </row>
    <row r="191" spans="1:7">
      <c r="A191" s="68">
        <v>45594</v>
      </c>
      <c r="B191" t="s">
        <v>1882</v>
      </c>
      <c r="C191">
        <v>80</v>
      </c>
    </row>
    <row r="192" spans="1:7">
      <c r="B192" t="s">
        <v>362</v>
      </c>
      <c r="C192">
        <v>200</v>
      </c>
    </row>
    <row r="193" spans="1:9">
      <c r="B193" t="s">
        <v>1833</v>
      </c>
      <c r="D193">
        <v>75</v>
      </c>
    </row>
    <row r="194" spans="1:9">
      <c r="F194">
        <v>250</v>
      </c>
    </row>
    <row r="197" spans="1:9">
      <c r="A197" s="68">
        <v>45595</v>
      </c>
      <c r="B197" t="s">
        <v>140</v>
      </c>
      <c r="I197">
        <v>188</v>
      </c>
    </row>
    <row r="198" spans="1:9">
      <c r="E198">
        <v>10</v>
      </c>
    </row>
    <row r="199" spans="1:9">
      <c r="B199" t="s">
        <v>1883</v>
      </c>
      <c r="C199">
        <v>500</v>
      </c>
    </row>
    <row r="200" spans="1:9">
      <c r="F200">
        <v>500</v>
      </c>
    </row>
    <row r="202" spans="1:9">
      <c r="A202" s="68">
        <v>45596</v>
      </c>
      <c r="B202" t="s">
        <v>1884</v>
      </c>
      <c r="C202">
        <v>219</v>
      </c>
    </row>
    <row r="203" spans="1:9">
      <c r="B203" t="s">
        <v>819</v>
      </c>
      <c r="D203">
        <v>90</v>
      </c>
    </row>
    <row r="204" spans="1:9">
      <c r="B204" t="s">
        <v>1882</v>
      </c>
      <c r="C204">
        <v>5</v>
      </c>
    </row>
    <row r="205" spans="1:9">
      <c r="B205" t="s">
        <v>1825</v>
      </c>
      <c r="C205">
        <v>55</v>
      </c>
    </row>
    <row r="206" spans="1:9">
      <c r="B206" t="s">
        <v>172</v>
      </c>
      <c r="D206">
        <v>80</v>
      </c>
    </row>
    <row r="207" spans="1:9">
      <c r="B207" t="s">
        <v>163</v>
      </c>
      <c r="G207">
        <v>110</v>
      </c>
    </row>
    <row r="208" spans="1:9">
      <c r="B208" t="s">
        <v>128</v>
      </c>
      <c r="D208">
        <v>142</v>
      </c>
    </row>
    <row r="209" spans="1:7">
      <c r="F209">
        <v>380</v>
      </c>
    </row>
    <row r="212" spans="1:7">
      <c r="A212" s="67">
        <v>45597</v>
      </c>
      <c r="B212" t="s">
        <v>1886</v>
      </c>
      <c r="C212">
        <v>259</v>
      </c>
    </row>
    <row r="213" spans="1:7">
      <c r="B213" t="s">
        <v>1076</v>
      </c>
      <c r="D213">
        <v>67</v>
      </c>
    </row>
    <row r="214" spans="1:7">
      <c r="B214" t="s">
        <v>138</v>
      </c>
      <c r="G214">
        <v>22</v>
      </c>
    </row>
    <row r="215" spans="1:7">
      <c r="B215" t="s">
        <v>192</v>
      </c>
      <c r="G215">
        <v>22</v>
      </c>
    </row>
    <row r="216" spans="1:7">
      <c r="B216" t="s">
        <v>194</v>
      </c>
      <c r="D216">
        <v>120</v>
      </c>
    </row>
    <row r="217" spans="1:7">
      <c r="B217" t="s">
        <v>1835</v>
      </c>
      <c r="C217">
        <v>156</v>
      </c>
    </row>
    <row r="218" spans="1:7">
      <c r="B218" t="s">
        <v>1888</v>
      </c>
      <c r="D218">
        <v>188</v>
      </c>
    </row>
    <row r="219" spans="1:7">
      <c r="B219" t="s">
        <v>1794</v>
      </c>
      <c r="C219">
        <v>105</v>
      </c>
    </row>
    <row r="220" spans="1:7">
      <c r="B220" t="s">
        <v>1798</v>
      </c>
      <c r="C220">
        <v>105</v>
      </c>
    </row>
    <row r="221" spans="1:7">
      <c r="F221">
        <v>600</v>
      </c>
    </row>
    <row r="224" spans="1:7">
      <c r="A224" s="67">
        <v>45600</v>
      </c>
      <c r="B224" t="s">
        <v>1858</v>
      </c>
      <c r="D224">
        <v>148</v>
      </c>
    </row>
    <row r="225" spans="1:6">
      <c r="B225" t="s">
        <v>1188</v>
      </c>
      <c r="C225">
        <v>60</v>
      </c>
    </row>
    <row r="226" spans="1:6">
      <c r="B226" t="s">
        <v>1893</v>
      </c>
      <c r="D226">
        <v>95</v>
      </c>
    </row>
    <row r="227" spans="1:6">
      <c r="B227" t="s">
        <v>1894</v>
      </c>
      <c r="C227">
        <v>240</v>
      </c>
    </row>
    <row r="228" spans="1:6">
      <c r="B228" t="s">
        <v>68</v>
      </c>
      <c r="D228">
        <v>148</v>
      </c>
    </row>
    <row r="229" spans="1:6">
      <c r="B229" t="s">
        <v>43</v>
      </c>
      <c r="D229">
        <v>120</v>
      </c>
    </row>
    <row r="231" spans="1:6">
      <c r="A231" s="67">
        <v>45601</v>
      </c>
      <c r="B231" t="s">
        <v>981</v>
      </c>
      <c r="D231">
        <v>80</v>
      </c>
    </row>
    <row r="232" spans="1:6">
      <c r="B232" t="s">
        <v>1895</v>
      </c>
      <c r="D232">
        <v>170</v>
      </c>
    </row>
    <row r="233" spans="1:6">
      <c r="B233" t="s">
        <v>1806</v>
      </c>
      <c r="C233">
        <v>148</v>
      </c>
    </row>
    <row r="234" spans="1:6">
      <c r="B234" t="s">
        <v>947</v>
      </c>
      <c r="D234">
        <v>80</v>
      </c>
    </row>
    <row r="235" spans="1:6">
      <c r="B235" t="s">
        <v>98</v>
      </c>
      <c r="C235">
        <v>85</v>
      </c>
    </row>
    <row r="236" spans="1:6">
      <c r="B236" t="s">
        <v>187</v>
      </c>
      <c r="D236">
        <v>85</v>
      </c>
    </row>
    <row r="237" spans="1:6">
      <c r="B237" t="s">
        <v>1445</v>
      </c>
      <c r="C237">
        <v>75</v>
      </c>
    </row>
    <row r="238" spans="1:6">
      <c r="B238" t="s">
        <v>1823</v>
      </c>
      <c r="C238">
        <v>75</v>
      </c>
    </row>
    <row r="239" spans="1:6">
      <c r="B239" t="s">
        <v>1768</v>
      </c>
      <c r="C239">
        <v>75</v>
      </c>
    </row>
    <row r="240" spans="1:6">
      <c r="F240">
        <v>760</v>
      </c>
    </row>
    <row r="242" spans="1:6">
      <c r="A242" s="67">
        <v>45602</v>
      </c>
      <c r="B242" t="s">
        <v>1767</v>
      </c>
      <c r="C242">
        <v>45</v>
      </c>
    </row>
    <row r="243" spans="1:6">
      <c r="B243" t="s">
        <v>1801</v>
      </c>
      <c r="D243">
        <v>42</v>
      </c>
    </row>
    <row r="244" spans="1:6">
      <c r="B244" t="s">
        <v>198</v>
      </c>
      <c r="C244">
        <v>125</v>
      </c>
    </row>
    <row r="245" spans="1:6">
      <c r="B245" t="s">
        <v>41</v>
      </c>
      <c r="D245">
        <v>120</v>
      </c>
    </row>
    <row r="246" spans="1:6">
      <c r="E246">
        <v>10</v>
      </c>
    </row>
    <row r="248" spans="1:6">
      <c r="A248" s="67">
        <v>45603</v>
      </c>
      <c r="B248" t="s">
        <v>1896</v>
      </c>
      <c r="D248">
        <v>220</v>
      </c>
    </row>
    <row r="249" spans="1:6">
      <c r="B249" t="s">
        <v>148</v>
      </c>
      <c r="C249">
        <v>75</v>
      </c>
    </row>
    <row r="250" spans="1:6">
      <c r="B250" t="s">
        <v>1871</v>
      </c>
      <c r="D250">
        <v>124</v>
      </c>
    </row>
    <row r="251" spans="1:6">
      <c r="B251" t="s">
        <v>188</v>
      </c>
      <c r="C251">
        <v>90</v>
      </c>
    </row>
    <row r="253" spans="1:6">
      <c r="A253" s="67">
        <v>45604</v>
      </c>
      <c r="B253" t="s">
        <v>1875</v>
      </c>
      <c r="C253">
        <v>124</v>
      </c>
    </row>
    <row r="254" spans="1:6">
      <c r="F254">
        <v>450</v>
      </c>
    </row>
    <row r="256" spans="1:6">
      <c r="A256" s="67">
        <v>45607</v>
      </c>
      <c r="B256" t="s">
        <v>1897</v>
      </c>
      <c r="C256">
        <v>104</v>
      </c>
    </row>
    <row r="257" spans="1:7">
      <c r="B257" t="s">
        <v>1770</v>
      </c>
      <c r="C257">
        <v>48</v>
      </c>
    </row>
    <row r="258" spans="1:7">
      <c r="B258" t="s">
        <v>1341</v>
      </c>
      <c r="D258">
        <v>50</v>
      </c>
    </row>
    <row r="259" spans="1:7">
      <c r="B259" t="s">
        <v>950</v>
      </c>
      <c r="C259">
        <v>148</v>
      </c>
    </row>
    <row r="260" spans="1:7">
      <c r="F260">
        <v>250</v>
      </c>
    </row>
    <row r="262" spans="1:7">
      <c r="A262" s="67">
        <v>45608</v>
      </c>
      <c r="B262" t="s">
        <v>362</v>
      </c>
      <c r="C262">
        <v>200</v>
      </c>
    </row>
    <row r="263" spans="1:7">
      <c r="B263" t="s">
        <v>60</v>
      </c>
      <c r="C263">
        <v>95</v>
      </c>
    </row>
    <row r="264" spans="1:7">
      <c r="B264" t="s">
        <v>934</v>
      </c>
      <c r="C264">
        <v>158</v>
      </c>
    </row>
    <row r="265" spans="1:7">
      <c r="B265" t="s">
        <v>195</v>
      </c>
      <c r="D265">
        <v>124</v>
      </c>
    </row>
    <row r="266" spans="1:7">
      <c r="B266" t="s">
        <v>1832</v>
      </c>
      <c r="D266">
        <v>110</v>
      </c>
    </row>
    <row r="268" spans="1:7">
      <c r="A268" s="67">
        <v>45609</v>
      </c>
      <c r="B268" t="s">
        <v>163</v>
      </c>
      <c r="G268">
        <v>22</v>
      </c>
    </row>
    <row r="269" spans="1:7">
      <c r="B269" t="s">
        <v>856</v>
      </c>
      <c r="D269">
        <v>120</v>
      </c>
    </row>
    <row r="270" spans="1:7">
      <c r="B270" t="s">
        <v>135</v>
      </c>
      <c r="G270">
        <v>22</v>
      </c>
    </row>
    <row r="271" spans="1:7">
      <c r="B271" t="s">
        <v>195</v>
      </c>
      <c r="G271">
        <v>22</v>
      </c>
    </row>
    <row r="272" spans="1:7">
      <c r="B272" t="s">
        <v>1817</v>
      </c>
      <c r="C272">
        <v>148</v>
      </c>
    </row>
    <row r="273" spans="1:7">
      <c r="B273" t="s">
        <v>765</v>
      </c>
      <c r="C273">
        <v>80</v>
      </c>
    </row>
    <row r="274" spans="1:7">
      <c r="E274">
        <v>15</v>
      </c>
    </row>
    <row r="275" spans="1:7">
      <c r="B275" t="s">
        <v>198</v>
      </c>
      <c r="G275">
        <v>22</v>
      </c>
    </row>
    <row r="276" spans="1:7">
      <c r="F276">
        <v>270</v>
      </c>
    </row>
    <row r="279" spans="1:7">
      <c r="A279" s="67">
        <v>45610</v>
      </c>
      <c r="B279" t="s">
        <v>984</v>
      </c>
      <c r="D279">
        <v>190</v>
      </c>
    </row>
    <row r="280" spans="1:7">
      <c r="B280" t="s">
        <v>1793</v>
      </c>
      <c r="D280">
        <v>160</v>
      </c>
      <c r="G280">
        <v>22</v>
      </c>
    </row>
    <row r="282" spans="1:7">
      <c r="A282" s="67">
        <v>45611</v>
      </c>
      <c r="B282" t="s">
        <v>1842</v>
      </c>
      <c r="D282">
        <v>105</v>
      </c>
    </row>
    <row r="283" spans="1:7">
      <c r="B283" t="s">
        <v>1759</v>
      </c>
      <c r="C283">
        <v>105</v>
      </c>
    </row>
    <row r="284" spans="1:7">
      <c r="F284">
        <v>120</v>
      </c>
    </row>
    <row r="285" spans="1:7">
      <c r="A285" s="68">
        <v>45614</v>
      </c>
      <c r="B285" t="s">
        <v>1899</v>
      </c>
      <c r="C285">
        <v>114</v>
      </c>
    </row>
    <row r="287" spans="1:7">
      <c r="A287" s="68">
        <v>45615</v>
      </c>
      <c r="B287" t="s">
        <v>1875</v>
      </c>
      <c r="G287">
        <v>22</v>
      </c>
    </row>
    <row r="288" spans="1:7">
      <c r="B288" t="s">
        <v>128</v>
      </c>
      <c r="G288">
        <v>22</v>
      </c>
    </row>
    <row r="289" spans="1:7">
      <c r="B289" t="s">
        <v>1871</v>
      </c>
      <c r="G289">
        <v>22</v>
      </c>
    </row>
    <row r="290" spans="1:7">
      <c r="F290">
        <v>60</v>
      </c>
    </row>
    <row r="291" spans="1:7">
      <c r="A291" s="68">
        <v>45616</v>
      </c>
      <c r="B291" t="s">
        <v>1862</v>
      </c>
      <c r="G291">
        <v>22</v>
      </c>
    </row>
    <row r="292" spans="1:7">
      <c r="B292" t="s">
        <v>1810</v>
      </c>
      <c r="C292">
        <v>45</v>
      </c>
    </row>
    <row r="293" spans="1:7">
      <c r="B293" t="s">
        <v>210</v>
      </c>
      <c r="G293">
        <v>22</v>
      </c>
    </row>
    <row r="294" spans="1:7">
      <c r="F294">
        <v>90</v>
      </c>
    </row>
    <row r="295" spans="1:7">
      <c r="A295" s="67">
        <v>45617</v>
      </c>
      <c r="B295" t="s">
        <v>1862</v>
      </c>
      <c r="D295">
        <v>166</v>
      </c>
    </row>
    <row r="297" spans="1:7">
      <c r="A297" s="67">
        <v>45621</v>
      </c>
      <c r="B297" t="s">
        <v>1767</v>
      </c>
      <c r="D297">
        <v>15</v>
      </c>
    </row>
    <row r="299" spans="1:7">
      <c r="A299" s="67">
        <v>45622</v>
      </c>
      <c r="B299" t="s">
        <v>1853</v>
      </c>
      <c r="D299">
        <v>50</v>
      </c>
    </row>
    <row r="300" spans="1:7">
      <c r="B300" t="s">
        <v>1902</v>
      </c>
      <c r="G300">
        <v>22</v>
      </c>
    </row>
    <row r="302" spans="1:7">
      <c r="A302" s="67">
        <v>45625</v>
      </c>
      <c r="B302" t="s">
        <v>128</v>
      </c>
      <c r="D302">
        <v>142</v>
      </c>
    </row>
    <row r="303" spans="1:7">
      <c r="B303" t="s">
        <v>173</v>
      </c>
      <c r="G303">
        <v>22</v>
      </c>
    </row>
    <row r="304" spans="1:7">
      <c r="B304" t="s">
        <v>1833</v>
      </c>
      <c r="D304">
        <v>75</v>
      </c>
    </row>
    <row r="306" spans="1:7">
      <c r="A306" s="67">
        <v>45628</v>
      </c>
      <c r="B306" t="s">
        <v>1188</v>
      </c>
      <c r="C306">
        <v>60</v>
      </c>
    </row>
    <row r="307" spans="1:7">
      <c r="B307" t="s">
        <v>1835</v>
      </c>
      <c r="C307">
        <v>156</v>
      </c>
    </row>
    <row r="308" spans="1:7">
      <c r="B308" t="s">
        <v>1904</v>
      </c>
      <c r="C308">
        <v>240</v>
      </c>
    </row>
    <row r="309" spans="1:7">
      <c r="B309" t="s">
        <v>1807</v>
      </c>
      <c r="D309">
        <v>45</v>
      </c>
    </row>
    <row r="310" spans="1:7">
      <c r="B310" t="s">
        <v>198</v>
      </c>
      <c r="C310">
        <v>124</v>
      </c>
    </row>
    <row r="311" spans="1:7">
      <c r="F311">
        <v>580</v>
      </c>
    </row>
    <row r="312" spans="1:7">
      <c r="B312" t="s">
        <v>91</v>
      </c>
      <c r="G312">
        <v>22</v>
      </c>
    </row>
    <row r="313" spans="1:7">
      <c r="B313" t="s">
        <v>1745</v>
      </c>
      <c r="D313">
        <v>80</v>
      </c>
    </row>
    <row r="314" spans="1:7">
      <c r="B314" t="s">
        <v>255</v>
      </c>
      <c r="D314">
        <v>259</v>
      </c>
    </row>
    <row r="317" spans="1:7">
      <c r="A317" s="67">
        <v>45629</v>
      </c>
      <c r="B317" t="s">
        <v>1787</v>
      </c>
      <c r="D317">
        <v>55</v>
      </c>
    </row>
    <row r="318" spans="1:7">
      <c r="B318" t="s">
        <v>1823</v>
      </c>
      <c r="C318">
        <v>75</v>
      </c>
    </row>
    <row r="319" spans="1:7">
      <c r="B319" t="s">
        <v>1905</v>
      </c>
      <c r="D319">
        <v>170</v>
      </c>
    </row>
    <row r="320" spans="1:7">
      <c r="B320" t="s">
        <v>819</v>
      </c>
      <c r="D320">
        <v>90</v>
      </c>
    </row>
    <row r="321" spans="1:7">
      <c r="B321" t="s">
        <v>1858</v>
      </c>
      <c r="C321">
        <v>148</v>
      </c>
    </row>
    <row r="322" spans="1:7">
      <c r="B322" t="s">
        <v>1806</v>
      </c>
      <c r="C322">
        <v>148</v>
      </c>
    </row>
    <row r="323" spans="1:7">
      <c r="B323" t="s">
        <v>1906</v>
      </c>
      <c r="C323">
        <v>75</v>
      </c>
    </row>
    <row r="324" spans="1:7">
      <c r="B324" t="s">
        <v>98</v>
      </c>
      <c r="C324">
        <v>85</v>
      </c>
    </row>
    <row r="325" spans="1:7">
      <c r="B325" t="s">
        <v>1445</v>
      </c>
      <c r="C325">
        <v>75</v>
      </c>
    </row>
    <row r="326" spans="1:7">
      <c r="B326" t="s">
        <v>408</v>
      </c>
      <c r="D326">
        <v>85</v>
      </c>
    </row>
    <row r="327" spans="1:7">
      <c r="B327" t="s">
        <v>984</v>
      </c>
      <c r="D327">
        <v>190</v>
      </c>
    </row>
    <row r="328" spans="1:7">
      <c r="B328" t="s">
        <v>188</v>
      </c>
      <c r="C328">
        <v>90</v>
      </c>
    </row>
    <row r="329" spans="1:7">
      <c r="F329">
        <v>750</v>
      </c>
    </row>
    <row r="331" spans="1:7">
      <c r="A331" s="67">
        <v>45630</v>
      </c>
      <c r="B331" t="s">
        <v>1767</v>
      </c>
      <c r="D331">
        <v>90</v>
      </c>
    </row>
    <row r="332" spans="1:7">
      <c r="B332" t="s">
        <v>1770</v>
      </c>
      <c r="C332">
        <v>48</v>
      </c>
    </row>
    <row r="333" spans="1:7">
      <c r="B333" t="s">
        <v>1885</v>
      </c>
      <c r="G333">
        <v>22</v>
      </c>
    </row>
    <row r="334" spans="1:7">
      <c r="B334" t="s">
        <v>1907</v>
      </c>
      <c r="D334">
        <v>240</v>
      </c>
    </row>
    <row r="335" spans="1:7">
      <c r="F335">
        <v>50</v>
      </c>
    </row>
    <row r="336" spans="1:7">
      <c r="A336" s="67">
        <v>45631</v>
      </c>
      <c r="B336" t="s">
        <v>345</v>
      </c>
      <c r="C336">
        <v>360</v>
      </c>
    </row>
    <row r="337" spans="1:6">
      <c r="B337" t="s">
        <v>981</v>
      </c>
      <c r="D337">
        <v>80</v>
      </c>
    </row>
    <row r="338" spans="1:6">
      <c r="B338" t="s">
        <v>172</v>
      </c>
      <c r="C338">
        <v>80</v>
      </c>
    </row>
    <row r="339" spans="1:6">
      <c r="B339" t="s">
        <v>60</v>
      </c>
      <c r="D339">
        <v>85</v>
      </c>
    </row>
    <row r="340" spans="1:6">
      <c r="B340" t="s">
        <v>148</v>
      </c>
      <c r="C340">
        <v>75</v>
      </c>
    </row>
    <row r="341" spans="1:6">
      <c r="B341" t="s">
        <v>68</v>
      </c>
      <c r="D341">
        <v>148</v>
      </c>
    </row>
    <row r="342" spans="1:6">
      <c r="B342" t="s">
        <v>1875</v>
      </c>
      <c r="C342">
        <v>130</v>
      </c>
    </row>
    <row r="343" spans="1:6">
      <c r="B343" t="s">
        <v>195</v>
      </c>
      <c r="D343">
        <v>124</v>
      </c>
    </row>
    <row r="344" spans="1:6">
      <c r="B344" t="s">
        <v>1793</v>
      </c>
      <c r="D344">
        <v>160</v>
      </c>
    </row>
    <row r="345" spans="1:6">
      <c r="F345">
        <v>650</v>
      </c>
    </row>
    <row r="347" spans="1:6">
      <c r="A347" s="67">
        <v>45632</v>
      </c>
      <c r="B347" t="s">
        <v>1076</v>
      </c>
      <c r="C347">
        <v>66</v>
      </c>
    </row>
    <row r="348" spans="1:6">
      <c r="B348" t="s">
        <v>1826</v>
      </c>
      <c r="D348">
        <v>94</v>
      </c>
    </row>
    <row r="349" spans="1:6">
      <c r="B349" t="s">
        <v>1827</v>
      </c>
      <c r="D349">
        <v>94</v>
      </c>
    </row>
    <row r="350" spans="1:6">
      <c r="B350" t="s">
        <v>194</v>
      </c>
      <c r="C350">
        <v>120</v>
      </c>
    </row>
    <row r="351" spans="1:6">
      <c r="B351" t="s">
        <v>1759</v>
      </c>
      <c r="C351">
        <v>105</v>
      </c>
    </row>
    <row r="352" spans="1:6">
      <c r="B352" t="s">
        <v>1794</v>
      </c>
      <c r="D352">
        <v>105</v>
      </c>
    </row>
    <row r="353" spans="1:6">
      <c r="B353" t="s">
        <v>1798</v>
      </c>
      <c r="D353">
        <v>105</v>
      </c>
    </row>
    <row r="354" spans="1:6">
      <c r="F354">
        <v>290</v>
      </c>
    </row>
    <row r="357" spans="1:6">
      <c r="A357" s="67">
        <v>45635</v>
      </c>
      <c r="B357" t="s">
        <v>1801</v>
      </c>
      <c r="D357">
        <v>42</v>
      </c>
    </row>
    <row r="358" spans="1:6">
      <c r="B358" t="s">
        <v>1341</v>
      </c>
      <c r="D358">
        <v>50</v>
      </c>
    </row>
    <row r="359" spans="1:6">
      <c r="B359" t="s">
        <v>198</v>
      </c>
      <c r="C359">
        <v>125</v>
      </c>
    </row>
    <row r="360" spans="1:6">
      <c r="E360">
        <v>10</v>
      </c>
    </row>
    <row r="361" spans="1:6">
      <c r="A361" s="67">
        <v>45636</v>
      </c>
      <c r="B361" t="s">
        <v>1871</v>
      </c>
      <c r="D361">
        <v>124</v>
      </c>
    </row>
    <row r="362" spans="1:6">
      <c r="B362" t="s">
        <v>1884</v>
      </c>
      <c r="C362">
        <v>119</v>
      </c>
    </row>
    <row r="363" spans="1:6">
      <c r="B363" t="s">
        <v>1832</v>
      </c>
      <c r="D363">
        <v>110</v>
      </c>
    </row>
    <row r="364" spans="1:6">
      <c r="F364">
        <v>300</v>
      </c>
    </row>
    <row r="365" spans="1:6">
      <c r="A365" s="67">
        <v>45637</v>
      </c>
      <c r="B365" t="s">
        <v>1810</v>
      </c>
      <c r="D365">
        <v>45</v>
      </c>
    </row>
    <row r="366" spans="1:6">
      <c r="B366" t="s">
        <v>765</v>
      </c>
      <c r="D366">
        <v>80</v>
      </c>
    </row>
    <row r="369" spans="1:6">
      <c r="A369" s="67">
        <v>45638</v>
      </c>
      <c r="B369" t="s">
        <v>1893</v>
      </c>
      <c r="D369">
        <v>95</v>
      </c>
    </row>
    <row r="370" spans="1:6">
      <c r="B370" t="s">
        <v>208</v>
      </c>
      <c r="D370">
        <v>100</v>
      </c>
    </row>
    <row r="372" spans="1:6">
      <c r="A372" s="68">
        <v>45639</v>
      </c>
      <c r="B372" t="s">
        <v>1761</v>
      </c>
      <c r="C372">
        <v>104</v>
      </c>
    </row>
    <row r="373" spans="1:6">
      <c r="B373" t="s">
        <v>1842</v>
      </c>
      <c r="C373">
        <v>105</v>
      </c>
    </row>
    <row r="374" spans="1:6">
      <c r="B374" t="s">
        <v>1914</v>
      </c>
      <c r="C374">
        <v>300</v>
      </c>
      <c r="D374">
        <v>18</v>
      </c>
    </row>
    <row r="375" spans="1:6">
      <c r="F375">
        <v>520</v>
      </c>
    </row>
    <row r="377" spans="1:6">
      <c r="A377" s="67">
        <v>45642</v>
      </c>
      <c r="E377">
        <v>5</v>
      </c>
    </row>
    <row r="378" spans="1:6">
      <c r="B378" t="s">
        <v>1807</v>
      </c>
      <c r="D378">
        <v>45</v>
      </c>
    </row>
    <row r="379" spans="1:6">
      <c r="B379" t="s">
        <v>500</v>
      </c>
      <c r="C379">
        <v>114</v>
      </c>
    </row>
    <row r="380" spans="1:6">
      <c r="B380" t="s">
        <v>856</v>
      </c>
      <c r="D380">
        <v>120</v>
      </c>
    </row>
    <row r="381" spans="1:6">
      <c r="B381" t="s">
        <v>222</v>
      </c>
      <c r="D381">
        <v>264</v>
      </c>
    </row>
    <row r="383" spans="1:6">
      <c r="A383" s="67">
        <v>45643</v>
      </c>
      <c r="B383" t="s">
        <v>1854</v>
      </c>
      <c r="C383">
        <v>150</v>
      </c>
      <c r="D383">
        <v>8</v>
      </c>
    </row>
    <row r="384" spans="1:6">
      <c r="B384" t="s">
        <v>362</v>
      </c>
      <c r="D384">
        <v>200</v>
      </c>
    </row>
    <row r="385" spans="1:6">
      <c r="B385" t="s">
        <v>1882</v>
      </c>
      <c r="C385">
        <v>85</v>
      </c>
    </row>
    <row r="386" spans="1:6">
      <c r="B386" t="s">
        <v>286</v>
      </c>
      <c r="C386">
        <v>100</v>
      </c>
    </row>
    <row r="387" spans="1:6">
      <c r="F387">
        <v>450</v>
      </c>
    </row>
    <row r="389" spans="1:6">
      <c r="A389" s="67">
        <v>45644</v>
      </c>
      <c r="B389" t="s">
        <v>43</v>
      </c>
      <c r="D389">
        <v>240</v>
      </c>
    </row>
    <row r="391" spans="1:6">
      <c r="A391" s="67">
        <v>45645</v>
      </c>
      <c r="B391" t="s">
        <v>947</v>
      </c>
      <c r="D391">
        <v>160</v>
      </c>
    </row>
    <row r="392" spans="1:6">
      <c r="B392" t="s">
        <v>116</v>
      </c>
      <c r="D392">
        <v>50</v>
      </c>
    </row>
    <row r="393" spans="1:6">
      <c r="B393" t="s">
        <v>1833</v>
      </c>
      <c r="C393">
        <v>80</v>
      </c>
    </row>
    <row r="394" spans="1:6">
      <c r="B394" t="s">
        <v>1916</v>
      </c>
      <c r="C394">
        <v>200</v>
      </c>
    </row>
    <row r="395" spans="1:6">
      <c r="B395" t="s">
        <v>217</v>
      </c>
      <c r="D395">
        <v>80</v>
      </c>
    </row>
    <row r="396" spans="1:6">
      <c r="F396">
        <v>280</v>
      </c>
    </row>
    <row r="398" spans="1:6">
      <c r="A398" s="67">
        <v>45646</v>
      </c>
      <c r="B398" t="s">
        <v>1076</v>
      </c>
      <c r="C398">
        <v>68</v>
      </c>
    </row>
    <row r="399" spans="1:6">
      <c r="B399" t="s">
        <v>1883</v>
      </c>
      <c r="C399">
        <v>500</v>
      </c>
    </row>
    <row r="402" spans="1:6">
      <c r="A402" s="67">
        <v>45649</v>
      </c>
      <c r="B402" t="s">
        <v>1914</v>
      </c>
      <c r="C402">
        <v>318</v>
      </c>
    </row>
    <row r="403" spans="1:6">
      <c r="B403" t="s">
        <v>1917</v>
      </c>
      <c r="D403">
        <v>120</v>
      </c>
    </row>
    <row r="404" spans="1:6">
      <c r="B404" t="s">
        <v>950</v>
      </c>
      <c r="C404">
        <v>148</v>
      </c>
    </row>
    <row r="406" spans="1:6">
      <c r="F406">
        <v>1070</v>
      </c>
    </row>
    <row r="407" spans="1:6">
      <c r="A407" s="67">
        <v>45665</v>
      </c>
      <c r="B407" t="s">
        <v>1918</v>
      </c>
      <c r="C407">
        <v>156</v>
      </c>
    </row>
    <row r="408" spans="1:6">
      <c r="B408" t="s">
        <v>1188</v>
      </c>
      <c r="C408">
        <v>60</v>
      </c>
    </row>
    <row r="409" spans="1:6">
      <c r="B409" t="s">
        <v>1767</v>
      </c>
      <c r="D409">
        <v>60</v>
      </c>
    </row>
    <row r="410" spans="1:6">
      <c r="B410" t="s">
        <v>1919</v>
      </c>
      <c r="C410">
        <v>45</v>
      </c>
    </row>
    <row r="411" spans="1:6">
      <c r="B411" t="s">
        <v>496</v>
      </c>
      <c r="D411">
        <v>220</v>
      </c>
    </row>
    <row r="412" spans="1:6">
      <c r="B412" t="s">
        <v>68</v>
      </c>
      <c r="D412">
        <v>148</v>
      </c>
    </row>
    <row r="414" spans="1:6">
      <c r="A414" s="67">
        <v>45666</v>
      </c>
      <c r="B414" t="s">
        <v>1787</v>
      </c>
      <c r="C414">
        <v>55</v>
      </c>
    </row>
    <row r="415" spans="1:6">
      <c r="B415" t="s">
        <v>255</v>
      </c>
      <c r="D415">
        <v>259</v>
      </c>
    </row>
    <row r="416" spans="1:6">
      <c r="B416" t="s">
        <v>1871</v>
      </c>
      <c r="D416">
        <v>124</v>
      </c>
    </row>
    <row r="417" spans="1:4">
      <c r="B417" t="s">
        <v>1445</v>
      </c>
      <c r="C417">
        <v>75</v>
      </c>
    </row>
    <row r="418" spans="1:4">
      <c r="B418" t="s">
        <v>1823</v>
      </c>
      <c r="D418">
        <v>75</v>
      </c>
    </row>
    <row r="419" spans="1:4">
      <c r="B419" t="s">
        <v>98</v>
      </c>
      <c r="C419">
        <v>85</v>
      </c>
    </row>
    <row r="420" spans="1:4">
      <c r="B420" t="s">
        <v>60</v>
      </c>
      <c r="C420">
        <v>90</v>
      </c>
    </row>
    <row r="421" spans="1:4">
      <c r="B421" t="s">
        <v>1875</v>
      </c>
      <c r="C421">
        <v>118</v>
      </c>
    </row>
    <row r="422" spans="1:4">
      <c r="B422" t="s">
        <v>187</v>
      </c>
      <c r="D422">
        <v>85</v>
      </c>
    </row>
    <row r="423" spans="1:4">
      <c r="B423" t="s">
        <v>1920</v>
      </c>
      <c r="D423">
        <v>75</v>
      </c>
    </row>
    <row r="424" spans="1:4">
      <c r="B424" t="s">
        <v>984</v>
      </c>
      <c r="D424">
        <v>190</v>
      </c>
    </row>
    <row r="425" spans="1:4">
      <c r="B425" t="s">
        <v>1832</v>
      </c>
      <c r="D425">
        <v>110</v>
      </c>
    </row>
    <row r="426" spans="1:4">
      <c r="B426" t="s">
        <v>128</v>
      </c>
      <c r="D426">
        <v>142</v>
      </c>
    </row>
    <row r="429" spans="1:4">
      <c r="A429" s="67">
        <v>45667</v>
      </c>
      <c r="D429">
        <v>43.7</v>
      </c>
    </row>
    <row r="430" spans="1:4">
      <c r="B430" t="s">
        <v>1842</v>
      </c>
      <c r="C430">
        <v>210</v>
      </c>
    </row>
    <row r="431" spans="1:4">
      <c r="B431" t="s">
        <v>1794</v>
      </c>
      <c r="C431">
        <v>105</v>
      </c>
    </row>
    <row r="432" spans="1:4">
      <c r="B432" t="s">
        <v>1798</v>
      </c>
      <c r="C432">
        <v>105</v>
      </c>
    </row>
    <row r="433" spans="1:6">
      <c r="B433" t="s">
        <v>1826</v>
      </c>
      <c r="D433">
        <v>94</v>
      </c>
    </row>
    <row r="434" spans="1:6">
      <c r="B434" t="s">
        <v>1827</v>
      </c>
      <c r="D434">
        <v>94</v>
      </c>
    </row>
    <row r="435" spans="1:6">
      <c r="B435" t="s">
        <v>1921</v>
      </c>
      <c r="D435">
        <v>338</v>
      </c>
    </row>
    <row r="436" spans="1:6">
      <c r="B436" t="s">
        <v>1759</v>
      </c>
      <c r="D436">
        <v>105</v>
      </c>
    </row>
    <row r="437" spans="1:6">
      <c r="F437">
        <v>600</v>
      </c>
    </row>
    <row r="440" spans="1:6">
      <c r="A440" s="67">
        <v>45670</v>
      </c>
      <c r="E440">
        <v>16</v>
      </c>
    </row>
    <row r="441" spans="1:6">
      <c r="B441" t="s">
        <v>1801</v>
      </c>
      <c r="D441">
        <v>42</v>
      </c>
    </row>
    <row r="442" spans="1:6">
      <c r="B442" t="s">
        <v>1893</v>
      </c>
      <c r="C442">
        <v>95</v>
      </c>
    </row>
    <row r="443" spans="1:6">
      <c r="B443" t="s">
        <v>198</v>
      </c>
      <c r="C443">
        <v>125</v>
      </c>
    </row>
    <row r="444" spans="1:6">
      <c r="F444">
        <v>220</v>
      </c>
    </row>
    <row r="446" spans="1:6">
      <c r="A446" s="67">
        <v>45671</v>
      </c>
      <c r="B446" t="s">
        <v>1923</v>
      </c>
      <c r="D446">
        <v>80</v>
      </c>
    </row>
    <row r="447" spans="1:6">
      <c r="B447" t="s">
        <v>1836</v>
      </c>
      <c r="C447">
        <v>219</v>
      </c>
    </row>
    <row r="448" spans="1:6">
      <c r="B448" t="s">
        <v>819</v>
      </c>
      <c r="D448">
        <v>90</v>
      </c>
    </row>
    <row r="449" spans="1:6">
      <c r="B449" t="s">
        <v>1854</v>
      </c>
      <c r="C449">
        <v>158</v>
      </c>
    </row>
    <row r="450" spans="1:6">
      <c r="B450" t="s">
        <v>1924</v>
      </c>
      <c r="C450">
        <v>300</v>
      </c>
    </row>
    <row r="451" spans="1:6">
      <c r="B451" t="s">
        <v>188</v>
      </c>
      <c r="C451">
        <v>90</v>
      </c>
    </row>
    <row r="452" spans="1:6">
      <c r="B452" t="s">
        <v>1793</v>
      </c>
      <c r="D452">
        <v>160</v>
      </c>
    </row>
    <row r="453" spans="1:6">
      <c r="F453">
        <v>760</v>
      </c>
    </row>
    <row r="455" spans="1:6">
      <c r="A455" s="67">
        <v>45672</v>
      </c>
      <c r="E455">
        <v>21.9</v>
      </c>
    </row>
    <row r="456" spans="1:6">
      <c r="E456">
        <v>8</v>
      </c>
    </row>
    <row r="457" spans="1:6">
      <c r="B457" t="s">
        <v>1341</v>
      </c>
      <c r="D457">
        <v>50</v>
      </c>
    </row>
    <row r="458" spans="1:6">
      <c r="B458" t="s">
        <v>1925</v>
      </c>
      <c r="C458">
        <v>240</v>
      </c>
    </row>
    <row r="459" spans="1:6">
      <c r="B459" t="s">
        <v>765</v>
      </c>
      <c r="D459">
        <v>80</v>
      </c>
    </row>
    <row r="462" spans="1:6">
      <c r="A462" s="67">
        <v>45673</v>
      </c>
      <c r="B462" t="s">
        <v>1926</v>
      </c>
      <c r="D462">
        <v>300</v>
      </c>
    </row>
    <row r="463" spans="1:6">
      <c r="B463" t="s">
        <v>1927</v>
      </c>
      <c r="C463">
        <v>300</v>
      </c>
    </row>
    <row r="464" spans="1:6">
      <c r="B464" t="s">
        <v>1806</v>
      </c>
      <c r="C464">
        <v>100</v>
      </c>
    </row>
    <row r="466" spans="1:6">
      <c r="F466">
        <v>640</v>
      </c>
    </row>
    <row r="468" spans="1:6">
      <c r="A468" s="67">
        <v>45677</v>
      </c>
      <c r="E468">
        <v>2</v>
      </c>
    </row>
    <row r="469" spans="1:6">
      <c r="B469" t="s">
        <v>1930</v>
      </c>
      <c r="C469">
        <v>48</v>
      </c>
    </row>
    <row r="470" spans="1:6">
      <c r="B470" t="s">
        <v>856</v>
      </c>
      <c r="D470">
        <v>120</v>
      </c>
    </row>
    <row r="471" spans="1:6">
      <c r="B471" t="s">
        <v>1858</v>
      </c>
      <c r="C471">
        <v>148</v>
      </c>
    </row>
    <row r="472" spans="1:6">
      <c r="F472">
        <v>200</v>
      </c>
    </row>
    <row r="474" spans="1:6">
      <c r="A474" s="67">
        <v>45678</v>
      </c>
      <c r="B474" t="s">
        <v>1931</v>
      </c>
      <c r="D474">
        <v>200</v>
      </c>
    </row>
    <row r="475" spans="1:6">
      <c r="B475" t="s">
        <v>1897</v>
      </c>
      <c r="C475">
        <v>104</v>
      </c>
    </row>
    <row r="476" spans="1:6">
      <c r="B476" t="s">
        <v>195</v>
      </c>
      <c r="D476">
        <v>124</v>
      </c>
    </row>
    <row r="478" spans="1:6">
      <c r="A478" s="67">
        <v>45679</v>
      </c>
      <c r="B478" t="s">
        <v>1807</v>
      </c>
      <c r="D478">
        <v>45</v>
      </c>
    </row>
    <row r="479" spans="1:6">
      <c r="B479" t="s">
        <v>950</v>
      </c>
      <c r="C479">
        <v>148</v>
      </c>
    </row>
    <row r="480" spans="1:6">
      <c r="B480" t="s">
        <v>1899</v>
      </c>
      <c r="C480">
        <v>114</v>
      </c>
    </row>
    <row r="481" spans="1:6">
      <c r="F481">
        <v>360</v>
      </c>
    </row>
    <row r="482" spans="1:6">
      <c r="A482" s="67">
        <v>45680</v>
      </c>
      <c r="B482" t="s">
        <v>172</v>
      </c>
      <c r="C482">
        <v>80</v>
      </c>
    </row>
    <row r="485" spans="1:6">
      <c r="A485" s="67">
        <v>45684</v>
      </c>
      <c r="B485" t="s">
        <v>1934</v>
      </c>
      <c r="C485">
        <v>120</v>
      </c>
    </row>
    <row r="486" spans="1:6">
      <c r="B486" t="s">
        <v>921</v>
      </c>
      <c r="C486">
        <v>318</v>
      </c>
    </row>
    <row r="487" spans="1:6">
      <c r="F487">
        <v>440</v>
      </c>
    </row>
    <row r="489" spans="1:6">
      <c r="A489" s="67">
        <v>45685</v>
      </c>
      <c r="B489" t="s">
        <v>148</v>
      </c>
      <c r="C489">
        <v>75</v>
      </c>
    </row>
    <row r="490" spans="1:6">
      <c r="B490" t="s">
        <v>1936</v>
      </c>
      <c r="C490">
        <v>170</v>
      </c>
    </row>
    <row r="491" spans="1:6">
      <c r="B491" t="s">
        <v>1937</v>
      </c>
      <c r="D491">
        <v>300</v>
      </c>
    </row>
    <row r="492" spans="1:6">
      <c r="B492" t="s">
        <v>1833</v>
      </c>
      <c r="D492">
        <v>70</v>
      </c>
    </row>
    <row r="493" spans="1:6">
      <c r="E493">
        <v>66</v>
      </c>
    </row>
    <row r="494" spans="1:6">
      <c r="F494">
        <v>260</v>
      </c>
    </row>
    <row r="496" spans="1:6">
      <c r="A496" s="67">
        <v>45687</v>
      </c>
      <c r="B496" t="s">
        <v>286</v>
      </c>
      <c r="C496">
        <v>100</v>
      </c>
    </row>
    <row r="497" spans="1:6">
      <c r="B497" t="s">
        <v>1853</v>
      </c>
      <c r="D497">
        <v>50</v>
      </c>
    </row>
    <row r="498" spans="1:6">
      <c r="B498" t="s">
        <v>187</v>
      </c>
      <c r="C498">
        <v>85</v>
      </c>
    </row>
    <row r="500" spans="1:6">
      <c r="F500">
        <v>200</v>
      </c>
    </row>
    <row r="501" spans="1:6">
      <c r="A501" s="67">
        <v>45688</v>
      </c>
      <c r="B501" t="s">
        <v>1759</v>
      </c>
      <c r="D501">
        <v>105</v>
      </c>
    </row>
    <row r="502" spans="1:6">
      <c r="B502" t="s">
        <v>819</v>
      </c>
      <c r="D502">
        <v>90</v>
      </c>
    </row>
    <row r="503" spans="1:6">
      <c r="B503" t="s">
        <v>1889</v>
      </c>
      <c r="D503">
        <v>268</v>
      </c>
    </row>
    <row r="506" spans="1:6">
      <c r="A506" s="67">
        <v>45691</v>
      </c>
      <c r="B506" t="s">
        <v>1188</v>
      </c>
      <c r="C506">
        <v>60</v>
      </c>
    </row>
    <row r="507" spans="1:6">
      <c r="B507" t="s">
        <v>1938</v>
      </c>
      <c r="C507">
        <v>240</v>
      </c>
    </row>
    <row r="508" spans="1:6">
      <c r="B508" t="s">
        <v>1835</v>
      </c>
      <c r="C508">
        <v>158</v>
      </c>
    </row>
    <row r="509" spans="1:6">
      <c r="B509" t="s">
        <v>1858</v>
      </c>
      <c r="C509">
        <v>148</v>
      </c>
    </row>
    <row r="510" spans="1:6">
      <c r="F510">
        <v>600</v>
      </c>
    </row>
    <row r="512" spans="1:6">
      <c r="A512" s="67">
        <v>45692</v>
      </c>
      <c r="B512" t="s">
        <v>1787</v>
      </c>
      <c r="D512">
        <v>55</v>
      </c>
    </row>
    <row r="513" spans="1:5">
      <c r="B513" t="s">
        <v>981</v>
      </c>
      <c r="D513">
        <v>80</v>
      </c>
    </row>
    <row r="514" spans="1:5">
      <c r="B514" t="s">
        <v>1778</v>
      </c>
      <c r="C514">
        <v>75</v>
      </c>
    </row>
    <row r="515" spans="1:5">
      <c r="B515" t="s">
        <v>128</v>
      </c>
      <c r="D515">
        <v>142</v>
      </c>
    </row>
    <row r="516" spans="1:5">
      <c r="B516" t="s">
        <v>1875</v>
      </c>
      <c r="C516">
        <v>124</v>
      </c>
    </row>
    <row r="517" spans="1:5">
      <c r="B517" t="s">
        <v>1445</v>
      </c>
      <c r="C517">
        <v>75</v>
      </c>
    </row>
    <row r="518" spans="1:5">
      <c r="B518" t="s">
        <v>98</v>
      </c>
      <c r="C518">
        <v>85</v>
      </c>
    </row>
    <row r="519" spans="1:5">
      <c r="B519" t="s">
        <v>1832</v>
      </c>
      <c r="D519">
        <v>110</v>
      </c>
    </row>
    <row r="520" spans="1:5">
      <c r="B520" t="s">
        <v>192</v>
      </c>
      <c r="C520">
        <v>75</v>
      </c>
    </row>
    <row r="521" spans="1:5">
      <c r="B521" t="s">
        <v>1939</v>
      </c>
      <c r="C521">
        <v>75</v>
      </c>
    </row>
    <row r="523" spans="1:5">
      <c r="A523" s="67">
        <v>45693</v>
      </c>
      <c r="B523" t="s">
        <v>1930</v>
      </c>
      <c r="C523">
        <v>48</v>
      </c>
    </row>
    <row r="524" spans="1:5">
      <c r="B524" t="s">
        <v>1893</v>
      </c>
      <c r="D524">
        <v>95</v>
      </c>
    </row>
    <row r="525" spans="1:5">
      <c r="B525" t="s">
        <v>1341</v>
      </c>
      <c r="D525">
        <v>50</v>
      </c>
    </row>
    <row r="526" spans="1:5">
      <c r="B526" t="s">
        <v>1767</v>
      </c>
      <c r="C526">
        <v>60</v>
      </c>
    </row>
    <row r="527" spans="1:5">
      <c r="B527" t="s">
        <v>765</v>
      </c>
      <c r="D527">
        <v>80</v>
      </c>
    </row>
    <row r="528" spans="1:5">
      <c r="E528">
        <v>47.5</v>
      </c>
    </row>
    <row r="529" spans="1:6">
      <c r="F529">
        <v>450</v>
      </c>
    </row>
    <row r="532" spans="1:6">
      <c r="A532" s="67">
        <v>45694</v>
      </c>
      <c r="B532" t="s">
        <v>60</v>
      </c>
      <c r="D532">
        <v>90</v>
      </c>
    </row>
    <row r="533" spans="1:6">
      <c r="B533" t="s">
        <v>947</v>
      </c>
      <c r="D533">
        <v>160</v>
      </c>
    </row>
    <row r="534" spans="1:6">
      <c r="B534" t="s">
        <v>172</v>
      </c>
      <c r="C534">
        <v>78</v>
      </c>
    </row>
    <row r="535" spans="1:6">
      <c r="B535" t="s">
        <v>195</v>
      </c>
      <c r="D535">
        <v>124</v>
      </c>
    </row>
    <row r="536" spans="1:6">
      <c r="B536" t="s">
        <v>496</v>
      </c>
      <c r="D536">
        <v>220</v>
      </c>
    </row>
    <row r="537" spans="1:6">
      <c r="B537" t="s">
        <v>984</v>
      </c>
      <c r="D537">
        <v>190</v>
      </c>
    </row>
    <row r="539" spans="1:6">
      <c r="A539" s="67">
        <v>45695</v>
      </c>
      <c r="B539" t="s">
        <v>1798</v>
      </c>
      <c r="D539">
        <v>105</v>
      </c>
    </row>
    <row r="540" spans="1:6">
      <c r="B540" t="s">
        <v>1794</v>
      </c>
      <c r="D540">
        <v>105</v>
      </c>
    </row>
    <row r="541" spans="1:6">
      <c r="B541" t="s">
        <v>1076</v>
      </c>
      <c r="C541">
        <v>67</v>
      </c>
    </row>
    <row r="542" spans="1:6">
      <c r="B542" t="s">
        <v>1826</v>
      </c>
      <c r="C542">
        <v>94</v>
      </c>
    </row>
    <row r="543" spans="1:6">
      <c r="B543" t="s">
        <v>1827</v>
      </c>
      <c r="C543">
        <v>94</v>
      </c>
    </row>
    <row r="544" spans="1:6">
      <c r="F544">
        <v>320</v>
      </c>
    </row>
    <row r="546" spans="1:7">
      <c r="A546" s="67">
        <v>45696</v>
      </c>
      <c r="B546" t="s">
        <v>164</v>
      </c>
      <c r="C546">
        <v>65</v>
      </c>
    </row>
    <row r="547" spans="1:7">
      <c r="A547" s="67"/>
      <c r="B547" t="s">
        <v>1939</v>
      </c>
      <c r="C547">
        <v>217</v>
      </c>
    </row>
    <row r="549" spans="1:7">
      <c r="A549" s="68">
        <v>45698</v>
      </c>
      <c r="E549">
        <v>12.5</v>
      </c>
    </row>
    <row r="550" spans="1:7">
      <c r="E550">
        <v>10</v>
      </c>
    </row>
    <row r="551" spans="1:7">
      <c r="F551">
        <v>920</v>
      </c>
    </row>
    <row r="552" spans="1:7">
      <c r="B552" t="s">
        <v>68</v>
      </c>
      <c r="D552">
        <v>148</v>
      </c>
    </row>
    <row r="554" spans="1:7">
      <c r="A554" s="67">
        <v>45699</v>
      </c>
      <c r="B554" t="s">
        <v>255</v>
      </c>
      <c r="D554">
        <v>258</v>
      </c>
    </row>
    <row r="555" spans="1:7">
      <c r="B555" t="s">
        <v>1854</v>
      </c>
      <c r="C555">
        <v>158</v>
      </c>
    </row>
    <row r="556" spans="1:7">
      <c r="B556" t="s">
        <v>1871</v>
      </c>
      <c r="C556">
        <v>380</v>
      </c>
    </row>
    <row r="557" spans="1:7">
      <c r="B557" t="s">
        <v>222</v>
      </c>
      <c r="D557">
        <v>264</v>
      </c>
    </row>
    <row r="558" spans="1:7">
      <c r="B558" t="s">
        <v>984</v>
      </c>
      <c r="G558">
        <v>44</v>
      </c>
    </row>
    <row r="559" spans="1:7">
      <c r="B559" t="s">
        <v>1793</v>
      </c>
      <c r="D559">
        <v>160</v>
      </c>
    </row>
    <row r="560" spans="1:7">
      <c r="F560">
        <v>500</v>
      </c>
    </row>
    <row r="562" spans="1:6">
      <c r="A562" s="67">
        <v>45700</v>
      </c>
      <c r="B562" t="s">
        <v>1807</v>
      </c>
      <c r="D562">
        <v>45</v>
      </c>
    </row>
    <row r="563" spans="1:6">
      <c r="B563" t="s">
        <v>966</v>
      </c>
      <c r="C563">
        <v>160</v>
      </c>
    </row>
    <row r="564" spans="1:6">
      <c r="B564" t="s">
        <v>856</v>
      </c>
      <c r="D564">
        <v>120</v>
      </c>
    </row>
    <row r="565" spans="1:6">
      <c r="F565">
        <v>160</v>
      </c>
    </row>
    <row r="567" spans="1:6">
      <c r="A567" s="67">
        <v>45701</v>
      </c>
      <c r="B567" t="s">
        <v>188</v>
      </c>
      <c r="C567">
        <v>90</v>
      </c>
    </row>
    <row r="568" spans="1:6">
      <c r="B568" t="s">
        <v>217</v>
      </c>
      <c r="D568">
        <v>180</v>
      </c>
    </row>
    <row r="571" spans="1:6">
      <c r="A571" s="67">
        <v>45702</v>
      </c>
      <c r="B571" t="s">
        <v>1842</v>
      </c>
      <c r="C571">
        <v>105</v>
      </c>
    </row>
    <row r="573" spans="1:6">
      <c r="A573" s="68">
        <v>45705</v>
      </c>
      <c r="E573">
        <v>6</v>
      </c>
    </row>
    <row r="574" spans="1:6">
      <c r="B574" t="s">
        <v>950</v>
      </c>
      <c r="C574">
        <v>148</v>
      </c>
    </row>
    <row r="575" spans="1:6">
      <c r="F575">
        <v>150</v>
      </c>
    </row>
    <row r="577" spans="1:6">
      <c r="A577" s="67">
        <v>45706</v>
      </c>
      <c r="B577" t="s">
        <v>148</v>
      </c>
      <c r="C577">
        <v>75</v>
      </c>
    </row>
    <row r="578" spans="1:6">
      <c r="B578" t="s">
        <v>1897</v>
      </c>
      <c r="D578">
        <v>104</v>
      </c>
    </row>
    <row r="579" spans="1:6">
      <c r="B579" t="s">
        <v>1823</v>
      </c>
      <c r="C579">
        <v>75</v>
      </c>
    </row>
    <row r="580" spans="1:6">
      <c r="F580">
        <v>150</v>
      </c>
    </row>
    <row r="582" spans="1:6">
      <c r="A582" s="67">
        <v>45707</v>
      </c>
      <c r="B582" t="s">
        <v>198</v>
      </c>
      <c r="C582">
        <v>125</v>
      </c>
    </row>
    <row r="583" spans="1:6">
      <c r="B583" t="s">
        <v>1940</v>
      </c>
      <c r="C583">
        <v>44</v>
      </c>
    </row>
    <row r="584" spans="1:6">
      <c r="F584">
        <v>230</v>
      </c>
    </row>
    <row r="585" spans="1:6">
      <c r="A585" s="67">
        <v>45708</v>
      </c>
      <c r="B585" t="s">
        <v>947</v>
      </c>
      <c r="C585">
        <v>22</v>
      </c>
    </row>
    <row r="587" spans="1:6">
      <c r="A587" s="67">
        <v>45712</v>
      </c>
      <c r="E587">
        <v>50</v>
      </c>
    </row>
    <row r="588" spans="1:6">
      <c r="B588" t="s">
        <v>1801</v>
      </c>
      <c r="D588">
        <v>42</v>
      </c>
    </row>
    <row r="590" spans="1:6">
      <c r="A590" s="67">
        <v>45713</v>
      </c>
      <c r="B590" t="s">
        <v>1941</v>
      </c>
      <c r="C590">
        <v>170</v>
      </c>
    </row>
    <row r="591" spans="1:6">
      <c r="B591" t="s">
        <v>1793</v>
      </c>
      <c r="C591">
        <v>252</v>
      </c>
    </row>
    <row r="592" spans="1:6">
      <c r="B592" t="s">
        <v>1902</v>
      </c>
      <c r="C592">
        <v>252</v>
      </c>
    </row>
    <row r="593" spans="1:6">
      <c r="F593">
        <v>690</v>
      </c>
    </row>
    <row r="595" spans="1:6">
      <c r="A595" s="67">
        <v>45714</v>
      </c>
      <c r="B595" t="s">
        <v>1942</v>
      </c>
      <c r="C595">
        <v>252</v>
      </c>
    </row>
    <row r="596" spans="1:6">
      <c r="B596" t="s">
        <v>500</v>
      </c>
      <c r="C596">
        <v>114</v>
      </c>
    </row>
    <row r="598" spans="1:6">
      <c r="A598" s="67">
        <v>45715</v>
      </c>
      <c r="E598">
        <v>12</v>
      </c>
    </row>
    <row r="599" spans="1:6">
      <c r="B599" t="s">
        <v>1943</v>
      </c>
      <c r="D599">
        <v>50</v>
      </c>
    </row>
    <row r="600" spans="1:6">
      <c r="B600" t="s">
        <v>172</v>
      </c>
      <c r="D600">
        <v>82</v>
      </c>
    </row>
    <row r="601" spans="1:6">
      <c r="B601" t="s">
        <v>819</v>
      </c>
      <c r="D601">
        <v>90</v>
      </c>
    </row>
    <row r="603" spans="1:6">
      <c r="A603" s="67">
        <v>45717</v>
      </c>
      <c r="B603" t="s">
        <v>1875</v>
      </c>
      <c r="C603">
        <v>124</v>
      </c>
    </row>
    <row r="604" spans="1:6">
      <c r="F604">
        <v>250</v>
      </c>
    </row>
    <row r="606" spans="1:6">
      <c r="A606" s="67">
        <v>45720</v>
      </c>
      <c r="B606" t="s">
        <v>981</v>
      </c>
      <c r="D606">
        <v>80</v>
      </c>
    </row>
    <row r="607" spans="1:6">
      <c r="B607" t="s">
        <v>1836</v>
      </c>
      <c r="C607">
        <v>219</v>
      </c>
    </row>
    <row r="608" spans="1:6">
      <c r="B608" t="s">
        <v>1787</v>
      </c>
      <c r="D608">
        <v>55</v>
      </c>
    </row>
    <row r="609" spans="1:6">
      <c r="B609" t="s">
        <v>128</v>
      </c>
      <c r="C609">
        <v>240</v>
      </c>
    </row>
    <row r="610" spans="1:6">
      <c r="B610" t="s">
        <v>128</v>
      </c>
      <c r="D610">
        <v>142</v>
      </c>
    </row>
    <row r="611" spans="1:6">
      <c r="B611" t="s">
        <v>1882</v>
      </c>
      <c r="C611">
        <v>85</v>
      </c>
    </row>
    <row r="612" spans="1:6">
      <c r="B612" t="s">
        <v>1767</v>
      </c>
      <c r="D612">
        <v>60</v>
      </c>
    </row>
    <row r="613" spans="1:6">
      <c r="B613" t="s">
        <v>1838</v>
      </c>
      <c r="D613">
        <v>190</v>
      </c>
    </row>
    <row r="614" spans="1:6">
      <c r="B614" t="s">
        <v>1823</v>
      </c>
      <c r="C614">
        <v>75</v>
      </c>
    </row>
    <row r="615" spans="1:6">
      <c r="B615" t="s">
        <v>187</v>
      </c>
      <c r="D615">
        <v>85</v>
      </c>
    </row>
    <row r="616" spans="1:6">
      <c r="B616" t="s">
        <v>1445</v>
      </c>
      <c r="C616">
        <v>75</v>
      </c>
    </row>
    <row r="617" spans="1:6">
      <c r="B617" t="s">
        <v>1906</v>
      </c>
      <c r="D617">
        <v>75</v>
      </c>
    </row>
    <row r="618" spans="1:6">
      <c r="B618" t="s">
        <v>1832</v>
      </c>
      <c r="D618">
        <v>110</v>
      </c>
    </row>
    <row r="619" spans="1:6">
      <c r="F619">
        <v>450</v>
      </c>
    </row>
    <row r="622" spans="1:6">
      <c r="A622" s="67">
        <v>45721</v>
      </c>
      <c r="B622" t="s">
        <v>1770</v>
      </c>
      <c r="C622">
        <v>48</v>
      </c>
    </row>
    <row r="623" spans="1:6">
      <c r="B623" t="s">
        <v>1188</v>
      </c>
      <c r="C623">
        <v>60</v>
      </c>
    </row>
    <row r="624" spans="1:6">
      <c r="B624" t="s">
        <v>1835</v>
      </c>
      <c r="D624">
        <v>154</v>
      </c>
    </row>
    <row r="625" spans="1:6">
      <c r="B625" t="s">
        <v>765</v>
      </c>
      <c r="D625">
        <v>80</v>
      </c>
    </row>
    <row r="626" spans="1:6">
      <c r="B626" t="s">
        <v>198</v>
      </c>
      <c r="C626">
        <v>220</v>
      </c>
    </row>
    <row r="627" spans="1:6">
      <c r="B627" t="s">
        <v>966</v>
      </c>
      <c r="C627">
        <v>217</v>
      </c>
    </row>
    <row r="628" spans="1:6">
      <c r="F628">
        <v>690</v>
      </c>
    </row>
    <row r="629" spans="1:6">
      <c r="F629">
        <v>90</v>
      </c>
    </row>
    <row r="631" spans="1:6">
      <c r="A631" s="67">
        <v>45722</v>
      </c>
      <c r="B631" t="s">
        <v>345</v>
      </c>
      <c r="D631">
        <v>360</v>
      </c>
    </row>
    <row r="632" spans="1:6">
      <c r="B632" t="s">
        <v>496</v>
      </c>
      <c r="D632">
        <v>220</v>
      </c>
    </row>
    <row r="633" spans="1:6">
      <c r="B633" t="s">
        <v>398</v>
      </c>
      <c r="D633">
        <v>124</v>
      </c>
    </row>
    <row r="634" spans="1:6">
      <c r="B634" t="s">
        <v>286</v>
      </c>
      <c r="C634">
        <v>100</v>
      </c>
    </row>
    <row r="635" spans="1:6">
      <c r="B635" t="s">
        <v>1871</v>
      </c>
      <c r="D635">
        <v>120</v>
      </c>
    </row>
    <row r="636" spans="1:6">
      <c r="B636" t="s">
        <v>1944</v>
      </c>
      <c r="C636">
        <v>220</v>
      </c>
    </row>
    <row r="637" spans="1:6">
      <c r="B637" t="s">
        <v>91</v>
      </c>
      <c r="C637">
        <v>185</v>
      </c>
    </row>
    <row r="638" spans="1:6">
      <c r="B638" t="s">
        <v>398</v>
      </c>
      <c r="C638">
        <v>182</v>
      </c>
    </row>
    <row r="639" spans="1:6">
      <c r="B639" t="s">
        <v>1833</v>
      </c>
      <c r="D639">
        <v>75</v>
      </c>
    </row>
    <row r="640" spans="1:6">
      <c r="B640" t="s">
        <v>98</v>
      </c>
      <c r="C640">
        <v>85</v>
      </c>
    </row>
    <row r="641" spans="1:6">
      <c r="B641" t="s">
        <v>1008</v>
      </c>
      <c r="C641">
        <v>217</v>
      </c>
    </row>
    <row r="642" spans="1:6">
      <c r="F642">
        <v>1060</v>
      </c>
    </row>
    <row r="643" spans="1:6">
      <c r="F643">
        <v>150</v>
      </c>
    </row>
    <row r="645" spans="1:6">
      <c r="A645" s="67">
        <v>45723</v>
      </c>
      <c r="B645" t="s">
        <v>1794</v>
      </c>
      <c r="C645">
        <v>105</v>
      </c>
    </row>
    <row r="646" spans="1:6">
      <c r="B646" t="s">
        <v>1798</v>
      </c>
      <c r="D646">
        <v>105</v>
      </c>
    </row>
    <row r="647" spans="1:6">
      <c r="B647" t="s">
        <v>1826</v>
      </c>
      <c r="D647">
        <v>94</v>
      </c>
    </row>
    <row r="648" spans="1:6">
      <c r="B648" t="s">
        <v>1827</v>
      </c>
      <c r="D648">
        <v>94</v>
      </c>
    </row>
    <row r="649" spans="1:6">
      <c r="B649" t="s">
        <v>1759</v>
      </c>
      <c r="C649">
        <v>100</v>
      </c>
    </row>
    <row r="650" spans="1:6">
      <c r="F650">
        <v>100</v>
      </c>
    </row>
    <row r="652" spans="1:6">
      <c r="A652" s="67">
        <v>45724</v>
      </c>
      <c r="F652">
        <v>100</v>
      </c>
    </row>
    <row r="655" spans="1:6">
      <c r="A655" s="67">
        <v>45726</v>
      </c>
      <c r="B655" t="s">
        <v>1801</v>
      </c>
      <c r="D655">
        <v>42</v>
      </c>
    </row>
    <row r="656" spans="1:6">
      <c r="B656" t="s">
        <v>1894</v>
      </c>
      <c r="C656">
        <v>240</v>
      </c>
    </row>
    <row r="657" spans="1:7">
      <c r="B657" t="s">
        <v>198</v>
      </c>
      <c r="C657">
        <v>125</v>
      </c>
    </row>
    <row r="658" spans="1:7">
      <c r="B658" t="s">
        <v>765</v>
      </c>
      <c r="G658">
        <v>22</v>
      </c>
    </row>
    <row r="659" spans="1:7">
      <c r="B659" t="s">
        <v>1341</v>
      </c>
      <c r="D659">
        <v>50</v>
      </c>
    </row>
    <row r="660" spans="1:7">
      <c r="B660" t="s">
        <v>68</v>
      </c>
      <c r="D660">
        <v>148</v>
      </c>
    </row>
    <row r="662" spans="1:7">
      <c r="F662">
        <v>380</v>
      </c>
    </row>
    <row r="666" spans="1:7">
      <c r="A666" s="67">
        <v>45727</v>
      </c>
      <c r="B666" t="s">
        <v>1854</v>
      </c>
      <c r="C666">
        <v>158</v>
      </c>
    </row>
    <row r="667" spans="1:7">
      <c r="B667" t="s">
        <v>255</v>
      </c>
      <c r="D667">
        <v>258</v>
      </c>
    </row>
    <row r="668" spans="1:7">
      <c r="B668" t="s">
        <v>1945</v>
      </c>
      <c r="C668">
        <v>90</v>
      </c>
    </row>
    <row r="669" spans="1:7">
      <c r="B669" t="s">
        <v>60</v>
      </c>
      <c r="D669">
        <v>90</v>
      </c>
    </row>
    <row r="670" spans="1:7">
      <c r="B670" t="s">
        <v>1793</v>
      </c>
      <c r="D670">
        <v>160</v>
      </c>
    </row>
    <row r="671" spans="1:7">
      <c r="F671">
        <v>250</v>
      </c>
    </row>
    <row r="673" spans="1:6">
      <c r="A673" s="67">
        <v>45728</v>
      </c>
      <c r="B673" t="s">
        <v>856</v>
      </c>
      <c r="D673">
        <v>120</v>
      </c>
    </row>
    <row r="674" spans="1:6">
      <c r="E674">
        <v>15</v>
      </c>
    </row>
    <row r="675" spans="1:6">
      <c r="B675" t="s">
        <v>1893</v>
      </c>
      <c r="D675">
        <v>95</v>
      </c>
    </row>
    <row r="678" spans="1:6">
      <c r="A678" s="67">
        <v>45729</v>
      </c>
      <c r="B678" t="s">
        <v>148</v>
      </c>
      <c r="C678">
        <v>75</v>
      </c>
    </row>
    <row r="680" spans="1:6">
      <c r="F680">
        <v>100</v>
      </c>
    </row>
    <row r="682" spans="1:6">
      <c r="A682" s="67">
        <v>45730</v>
      </c>
      <c r="E682">
        <v>15</v>
      </c>
    </row>
    <row r="683" spans="1:6">
      <c r="B683" t="s">
        <v>1076</v>
      </c>
      <c r="C683">
        <v>70</v>
      </c>
    </row>
    <row r="686" spans="1:6">
      <c r="A686" s="67">
        <v>45733</v>
      </c>
      <c r="B686" t="s">
        <v>1807</v>
      </c>
      <c r="D686">
        <v>45</v>
      </c>
    </row>
    <row r="688" spans="1:6">
      <c r="A688" s="67">
        <v>45736</v>
      </c>
      <c r="B688" t="s">
        <v>1766</v>
      </c>
      <c r="C688">
        <v>170</v>
      </c>
    </row>
    <row r="689" spans="1:6">
      <c r="B689" t="s">
        <v>1761</v>
      </c>
      <c r="C689">
        <v>104</v>
      </c>
    </row>
    <row r="690" spans="1:6">
      <c r="F690">
        <v>250</v>
      </c>
    </row>
    <row r="693" spans="1:6">
      <c r="A693" s="67">
        <v>45737</v>
      </c>
      <c r="B693" t="s">
        <v>1889</v>
      </c>
      <c r="D693">
        <v>134</v>
      </c>
    </row>
    <row r="695" spans="1:6">
      <c r="A695" s="67">
        <v>45740</v>
      </c>
      <c r="E695">
        <v>20</v>
      </c>
    </row>
    <row r="696" spans="1:6">
      <c r="B696" t="s">
        <v>1810</v>
      </c>
      <c r="C696">
        <v>45</v>
      </c>
    </row>
    <row r="697" spans="1:6">
      <c r="B697" t="s">
        <v>950</v>
      </c>
      <c r="C697">
        <v>148</v>
      </c>
    </row>
    <row r="699" spans="1:6">
      <c r="F699">
        <v>200</v>
      </c>
    </row>
    <row r="701" spans="1:6">
      <c r="A701" s="67">
        <v>45742</v>
      </c>
      <c r="B701" t="s">
        <v>1948</v>
      </c>
      <c r="C701">
        <v>114</v>
      </c>
    </row>
    <row r="702" spans="1:6">
      <c r="B702" t="s">
        <v>1949</v>
      </c>
      <c r="C702">
        <v>150</v>
      </c>
    </row>
    <row r="704" spans="1:6">
      <c r="F704">
        <v>230</v>
      </c>
    </row>
    <row r="705" spans="1:6">
      <c r="A705" s="67">
        <v>45743</v>
      </c>
      <c r="B705" t="s">
        <v>286</v>
      </c>
      <c r="C705">
        <v>100</v>
      </c>
    </row>
    <row r="706" spans="1:6">
      <c r="B706" t="s">
        <v>1833</v>
      </c>
      <c r="D706">
        <v>75</v>
      </c>
    </row>
    <row r="707" spans="1:6">
      <c r="F707">
        <v>100</v>
      </c>
    </row>
    <row r="709" spans="1:6">
      <c r="A709" s="67">
        <v>45744</v>
      </c>
      <c r="B709" t="s">
        <v>819</v>
      </c>
      <c r="D709">
        <v>90</v>
      </c>
    </row>
    <row r="710" spans="1:6">
      <c r="B710" t="s">
        <v>1842</v>
      </c>
      <c r="C710">
        <v>105</v>
      </c>
    </row>
    <row r="713" spans="1:6">
      <c r="A713" s="67">
        <v>45747</v>
      </c>
      <c r="E713">
        <v>12</v>
      </c>
    </row>
    <row r="714" spans="1:6">
      <c r="B714" t="s">
        <v>1894</v>
      </c>
      <c r="C714">
        <v>240</v>
      </c>
    </row>
    <row r="715" spans="1:6">
      <c r="B715" t="s">
        <v>1858</v>
      </c>
      <c r="C715">
        <v>296</v>
      </c>
    </row>
    <row r="717" spans="1:6">
      <c r="A717" s="67">
        <v>45748</v>
      </c>
      <c r="B717" t="s">
        <v>1853</v>
      </c>
      <c r="D717">
        <v>50</v>
      </c>
    </row>
    <row r="718" spans="1:6">
      <c r="B718" t="s">
        <v>1951</v>
      </c>
      <c r="C718">
        <v>219</v>
      </c>
    </row>
    <row r="719" spans="1:6">
      <c r="B719" t="s">
        <v>981</v>
      </c>
      <c r="D719">
        <v>80</v>
      </c>
    </row>
    <row r="720" spans="1:6">
      <c r="B720" t="s">
        <v>1952</v>
      </c>
      <c r="D720">
        <v>75</v>
      </c>
    </row>
    <row r="721" spans="1:6">
      <c r="B721" t="s">
        <v>362</v>
      </c>
      <c r="C721">
        <v>200</v>
      </c>
      <c r="D721">
        <v>200</v>
      </c>
    </row>
    <row r="722" spans="1:6">
      <c r="B722" t="s">
        <v>1823</v>
      </c>
      <c r="D722">
        <v>75</v>
      </c>
    </row>
    <row r="723" spans="1:6">
      <c r="B723" t="s">
        <v>1832</v>
      </c>
      <c r="D723">
        <v>110</v>
      </c>
    </row>
    <row r="724" spans="1:6">
      <c r="F724">
        <v>850</v>
      </c>
    </row>
    <row r="726" spans="1:6">
      <c r="A726" s="67">
        <v>45749</v>
      </c>
      <c r="B726" t="s">
        <v>1188</v>
      </c>
      <c r="C726">
        <v>60</v>
      </c>
    </row>
    <row r="727" spans="1:6">
      <c r="B727" t="s">
        <v>1767</v>
      </c>
      <c r="C727">
        <v>60</v>
      </c>
    </row>
    <row r="728" spans="1:6">
      <c r="F728">
        <v>100</v>
      </c>
    </row>
    <row r="730" spans="1:6">
      <c r="A730" s="67">
        <v>45750</v>
      </c>
      <c r="B730" t="s">
        <v>984</v>
      </c>
      <c r="D730">
        <v>190</v>
      </c>
    </row>
    <row r="731" spans="1:6">
      <c r="B731" t="s">
        <v>1954</v>
      </c>
      <c r="C731">
        <v>75</v>
      </c>
    </row>
    <row r="732" spans="1:6">
      <c r="B732" t="s">
        <v>1875</v>
      </c>
      <c r="C732">
        <v>124</v>
      </c>
    </row>
    <row r="733" spans="1:6">
      <c r="B733" t="s">
        <v>179</v>
      </c>
      <c r="C733">
        <v>50</v>
      </c>
    </row>
    <row r="734" spans="1:6">
      <c r="B734" t="s">
        <v>187</v>
      </c>
      <c r="C734">
        <v>50</v>
      </c>
    </row>
    <row r="735" spans="1:6">
      <c r="B735" t="s">
        <v>187</v>
      </c>
      <c r="D735">
        <v>85</v>
      </c>
    </row>
    <row r="736" spans="1:6">
      <c r="B736" t="s">
        <v>255</v>
      </c>
      <c r="D736">
        <v>258</v>
      </c>
    </row>
    <row r="737" spans="1:6">
      <c r="B737" t="s">
        <v>128</v>
      </c>
      <c r="D737">
        <v>142</v>
      </c>
    </row>
    <row r="739" spans="1:6">
      <c r="F739">
        <v>200</v>
      </c>
    </row>
    <row r="740" spans="1:6">
      <c r="A740" s="67">
        <v>45754</v>
      </c>
      <c r="B740" t="s">
        <v>1770</v>
      </c>
      <c r="C740">
        <v>48</v>
      </c>
    </row>
    <row r="741" spans="1:6">
      <c r="B741" t="s">
        <v>1801</v>
      </c>
      <c r="D741">
        <v>42</v>
      </c>
    </row>
    <row r="743" spans="1:6">
      <c r="A743" s="67">
        <v>45755</v>
      </c>
      <c r="B743" t="s">
        <v>496</v>
      </c>
      <c r="D743">
        <v>220</v>
      </c>
    </row>
    <row r="744" spans="1:6">
      <c r="B744" t="s">
        <v>1905</v>
      </c>
      <c r="C744">
        <v>170</v>
      </c>
    </row>
    <row r="745" spans="1:6">
      <c r="B745" t="s">
        <v>148</v>
      </c>
      <c r="D745">
        <v>75</v>
      </c>
    </row>
    <row r="746" spans="1:6">
      <c r="B746" t="s">
        <v>947</v>
      </c>
      <c r="D746">
        <v>80</v>
      </c>
    </row>
    <row r="747" spans="1:6">
      <c r="B747" t="s">
        <v>60</v>
      </c>
      <c r="D747">
        <v>90</v>
      </c>
    </row>
    <row r="748" spans="1:6">
      <c r="B748" t="s">
        <v>98</v>
      </c>
      <c r="C748">
        <v>85</v>
      </c>
    </row>
    <row r="749" spans="1:6">
      <c r="B749" t="s">
        <v>1957</v>
      </c>
      <c r="C749">
        <v>158</v>
      </c>
    </row>
    <row r="750" spans="1:6">
      <c r="F750">
        <v>340</v>
      </c>
    </row>
    <row r="752" spans="1:6">
      <c r="A752" s="67">
        <v>45756</v>
      </c>
      <c r="B752" t="s">
        <v>1341</v>
      </c>
      <c r="D752">
        <v>50</v>
      </c>
    </row>
    <row r="753" spans="1:6">
      <c r="B753" t="s">
        <v>765</v>
      </c>
      <c r="D753">
        <v>80</v>
      </c>
    </row>
    <row r="754" spans="1:6">
      <c r="B754" t="s">
        <v>1745</v>
      </c>
      <c r="C754">
        <v>50</v>
      </c>
    </row>
    <row r="756" spans="1:6">
      <c r="A756" s="67">
        <v>45757</v>
      </c>
      <c r="B756" t="s">
        <v>1871</v>
      </c>
      <c r="D756">
        <v>124</v>
      </c>
    </row>
    <row r="757" spans="1:6">
      <c r="B757" t="s">
        <v>195</v>
      </c>
      <c r="D757">
        <v>124</v>
      </c>
    </row>
    <row r="758" spans="1:6">
      <c r="B758" t="s">
        <v>188</v>
      </c>
      <c r="C758">
        <v>90</v>
      </c>
    </row>
    <row r="759" spans="1:6">
      <c r="B759" t="s">
        <v>217</v>
      </c>
      <c r="D759">
        <v>90</v>
      </c>
    </row>
    <row r="760" spans="1:6">
      <c r="B760" t="s">
        <v>1893</v>
      </c>
      <c r="D760">
        <v>95</v>
      </c>
    </row>
    <row r="761" spans="1:6">
      <c r="F761">
        <v>110</v>
      </c>
    </row>
    <row r="764" spans="1:6">
      <c r="A764" s="67">
        <v>45758</v>
      </c>
      <c r="B764" t="s">
        <v>1893</v>
      </c>
      <c r="C764">
        <v>50</v>
      </c>
    </row>
    <row r="765" spans="1:6">
      <c r="B765" t="s">
        <v>1793</v>
      </c>
      <c r="D765">
        <v>160</v>
      </c>
    </row>
    <row r="766" spans="1:6">
      <c r="B766" t="s">
        <v>1826</v>
      </c>
      <c r="D766">
        <v>94</v>
      </c>
    </row>
    <row r="767" spans="1:6">
      <c r="B767" t="s">
        <v>1827</v>
      </c>
      <c r="D767">
        <v>94</v>
      </c>
    </row>
    <row r="768" spans="1:6">
      <c r="B768" t="s">
        <v>921</v>
      </c>
      <c r="C768">
        <v>300</v>
      </c>
      <c r="D768">
        <v>18</v>
      </c>
    </row>
    <row r="769" spans="1:6">
      <c r="B769" t="s">
        <v>1759</v>
      </c>
      <c r="C769">
        <v>105</v>
      </c>
    </row>
    <row r="772" spans="1:6">
      <c r="A772" s="67">
        <v>45759</v>
      </c>
      <c r="B772" t="s">
        <v>198</v>
      </c>
      <c r="C772">
        <v>125</v>
      </c>
    </row>
    <row r="773" spans="1:6">
      <c r="A773" s="67"/>
      <c r="B773" t="s">
        <v>921</v>
      </c>
      <c r="C773">
        <v>318</v>
      </c>
    </row>
    <row r="774" spans="1:6">
      <c r="F774">
        <v>850</v>
      </c>
    </row>
    <row r="775" spans="1:6">
      <c r="F775">
        <v>250</v>
      </c>
    </row>
    <row r="778" spans="1:6">
      <c r="A778" s="67">
        <v>45761</v>
      </c>
      <c r="B778" t="s">
        <v>43</v>
      </c>
      <c r="C778">
        <v>100</v>
      </c>
    </row>
    <row r="779" spans="1:6">
      <c r="B779" t="s">
        <v>856</v>
      </c>
      <c r="D779">
        <v>120</v>
      </c>
    </row>
    <row r="781" spans="1:6">
      <c r="B781" t="s">
        <v>1916</v>
      </c>
      <c r="C781">
        <v>110</v>
      </c>
    </row>
    <row r="783" spans="1:6">
      <c r="A783" s="67">
        <v>45762</v>
      </c>
      <c r="B783" t="s">
        <v>219</v>
      </c>
      <c r="C783">
        <v>50</v>
      </c>
    </row>
    <row r="785" spans="1:6">
      <c r="A785" s="67">
        <v>45775</v>
      </c>
      <c r="B785" t="s">
        <v>1899</v>
      </c>
      <c r="C785">
        <v>114</v>
      </c>
    </row>
    <row r="786" spans="1:6">
      <c r="B786" t="s">
        <v>1056</v>
      </c>
      <c r="D786">
        <v>148</v>
      </c>
    </row>
    <row r="787" spans="1:6">
      <c r="F787">
        <v>340</v>
      </c>
    </row>
    <row r="788" spans="1:6">
      <c r="B788" t="s">
        <v>950</v>
      </c>
      <c r="C788">
        <v>148</v>
      </c>
    </row>
    <row r="789" spans="1:6">
      <c r="B789" t="s">
        <v>222</v>
      </c>
      <c r="D789">
        <v>264</v>
      </c>
    </row>
    <row r="791" spans="1:6">
      <c r="A791" s="67">
        <v>45776</v>
      </c>
      <c r="B791" t="s">
        <v>1761</v>
      </c>
      <c r="D791">
        <v>208</v>
      </c>
    </row>
    <row r="792" spans="1:6">
      <c r="B792" t="s">
        <v>286</v>
      </c>
      <c r="C792">
        <v>100</v>
      </c>
    </row>
    <row r="793" spans="1:6">
      <c r="B793" t="s">
        <v>1959</v>
      </c>
      <c r="C793">
        <v>200</v>
      </c>
    </row>
    <row r="794" spans="1:6">
      <c r="B794" t="s">
        <v>1960</v>
      </c>
      <c r="C794">
        <v>50</v>
      </c>
    </row>
    <row r="795" spans="1:6">
      <c r="F795">
        <v>440</v>
      </c>
    </row>
    <row r="797" spans="1:6">
      <c r="A797" s="67">
        <v>45777</v>
      </c>
      <c r="B797" t="s">
        <v>192</v>
      </c>
      <c r="C797">
        <v>175</v>
      </c>
    </row>
    <row r="798" spans="1:6">
      <c r="B798" t="s">
        <v>1807</v>
      </c>
      <c r="D798">
        <v>45</v>
      </c>
    </row>
    <row r="799" spans="1:6">
      <c r="B799" t="s">
        <v>1961</v>
      </c>
      <c r="C799">
        <v>240</v>
      </c>
    </row>
    <row r="800" spans="1:6">
      <c r="F800">
        <v>430</v>
      </c>
    </row>
    <row r="802" spans="1:6">
      <c r="A802" s="68">
        <v>45779</v>
      </c>
      <c r="B802" t="s">
        <v>1188</v>
      </c>
      <c r="C802">
        <v>60</v>
      </c>
    </row>
    <row r="803" spans="1:6">
      <c r="B803" t="s">
        <v>195</v>
      </c>
      <c r="D803">
        <v>124</v>
      </c>
    </row>
    <row r="804" spans="1:6">
      <c r="B804" t="s">
        <v>1767</v>
      </c>
      <c r="D804">
        <v>60</v>
      </c>
    </row>
    <row r="805" spans="1:6">
      <c r="B805" t="s">
        <v>1826</v>
      </c>
      <c r="D805">
        <v>92</v>
      </c>
    </row>
    <row r="806" spans="1:6">
      <c r="B806" t="s">
        <v>1827</v>
      </c>
      <c r="D806">
        <v>92</v>
      </c>
    </row>
    <row r="807" spans="1:6">
      <c r="B807" t="s">
        <v>1798</v>
      </c>
      <c r="D807">
        <v>105</v>
      </c>
    </row>
    <row r="808" spans="1:6">
      <c r="B808" t="s">
        <v>1794</v>
      </c>
      <c r="D808">
        <v>105</v>
      </c>
    </row>
    <row r="811" spans="1:6">
      <c r="A811" s="67">
        <v>45780</v>
      </c>
      <c r="B811" t="s">
        <v>1875</v>
      </c>
      <c r="D811">
        <v>127</v>
      </c>
    </row>
    <row r="812" spans="1:6">
      <c r="B812" t="s">
        <v>128</v>
      </c>
      <c r="D812">
        <v>133</v>
      </c>
    </row>
    <row r="813" spans="1:6">
      <c r="B813" t="s">
        <v>1862</v>
      </c>
      <c r="C813">
        <v>600</v>
      </c>
    </row>
    <row r="814" spans="1:6">
      <c r="F814">
        <v>750</v>
      </c>
    </row>
    <row r="817" spans="1:6">
      <c r="E817">
        <v>20</v>
      </c>
    </row>
    <row r="818" spans="1:6">
      <c r="A818" s="67">
        <v>45782</v>
      </c>
    </row>
    <row r="819" spans="1:6">
      <c r="B819" t="s">
        <v>198</v>
      </c>
      <c r="C819">
        <v>125</v>
      </c>
    </row>
    <row r="820" spans="1:6">
      <c r="B820" t="s">
        <v>43</v>
      </c>
      <c r="C820">
        <v>200</v>
      </c>
    </row>
    <row r="821" spans="1:6">
      <c r="B821" t="s">
        <v>950</v>
      </c>
      <c r="C821">
        <v>65</v>
      </c>
    </row>
    <row r="822" spans="1:6">
      <c r="F822">
        <v>400</v>
      </c>
    </row>
    <row r="824" spans="1:6">
      <c r="A824" s="67">
        <v>45783</v>
      </c>
      <c r="B824" t="s">
        <v>1936</v>
      </c>
      <c r="C824">
        <v>170</v>
      </c>
    </row>
    <row r="825" spans="1:6">
      <c r="A825" s="67"/>
      <c r="B825" t="s">
        <v>1853</v>
      </c>
      <c r="D825">
        <v>100</v>
      </c>
    </row>
    <row r="826" spans="1:6">
      <c r="A826" s="67"/>
      <c r="B826" t="s">
        <v>1787</v>
      </c>
      <c r="D826">
        <v>55</v>
      </c>
    </row>
    <row r="827" spans="1:6">
      <c r="A827" s="67"/>
      <c r="B827" t="s">
        <v>819</v>
      </c>
      <c r="D827">
        <v>90</v>
      </c>
    </row>
    <row r="828" spans="1:6">
      <c r="A828" s="67"/>
      <c r="B828" t="s">
        <v>1838</v>
      </c>
      <c r="D828">
        <v>179</v>
      </c>
    </row>
    <row r="829" spans="1:6">
      <c r="B829" t="s">
        <v>1823</v>
      </c>
      <c r="C829">
        <v>75</v>
      </c>
    </row>
    <row r="830" spans="1:6">
      <c r="B830" t="s">
        <v>1833</v>
      </c>
      <c r="D830">
        <v>75</v>
      </c>
    </row>
    <row r="831" spans="1:6">
      <c r="B831" t="s">
        <v>187</v>
      </c>
      <c r="D831">
        <v>85</v>
      </c>
    </row>
    <row r="832" spans="1:6">
      <c r="B832" t="s">
        <v>1832</v>
      </c>
      <c r="D832">
        <v>110</v>
      </c>
    </row>
    <row r="833" spans="1:6">
      <c r="B833" t="s">
        <v>286</v>
      </c>
      <c r="D833">
        <v>200</v>
      </c>
    </row>
    <row r="834" spans="1:6">
      <c r="B834" t="s">
        <v>1838</v>
      </c>
      <c r="D834">
        <v>130</v>
      </c>
    </row>
    <row r="835" spans="1:6">
      <c r="B835" t="s">
        <v>1838</v>
      </c>
      <c r="D835">
        <v>150</v>
      </c>
    </row>
    <row r="836" spans="1:6">
      <c r="B836" t="s">
        <v>819</v>
      </c>
      <c r="C836">
        <v>50</v>
      </c>
    </row>
    <row r="837" spans="1:6">
      <c r="F837">
        <v>150</v>
      </c>
    </row>
    <row r="838" spans="1:6">
      <c r="F838">
        <v>250</v>
      </c>
    </row>
    <row r="840" spans="1:6">
      <c r="A840" s="67">
        <v>45784</v>
      </c>
      <c r="B840" t="s">
        <v>1801</v>
      </c>
      <c r="D840">
        <v>41</v>
      </c>
    </row>
    <row r="841" spans="1:6">
      <c r="B841" t="s">
        <v>41</v>
      </c>
      <c r="C841">
        <v>100</v>
      </c>
    </row>
    <row r="842" spans="1:6">
      <c r="B842" t="s">
        <v>765</v>
      </c>
      <c r="C842">
        <v>80</v>
      </c>
    </row>
    <row r="843" spans="1:6">
      <c r="F843">
        <v>200</v>
      </c>
    </row>
    <row r="846" spans="1:6">
      <c r="A846" s="67">
        <v>45785</v>
      </c>
      <c r="B846" t="s">
        <v>1836</v>
      </c>
      <c r="C846">
        <v>220</v>
      </c>
    </row>
    <row r="847" spans="1:6">
      <c r="B847" t="s">
        <v>172</v>
      </c>
      <c r="C847">
        <v>160</v>
      </c>
    </row>
    <row r="848" spans="1:6">
      <c r="B848" t="s">
        <v>496</v>
      </c>
      <c r="D848">
        <v>220</v>
      </c>
    </row>
    <row r="849" spans="1:6">
      <c r="B849" t="s">
        <v>148</v>
      </c>
      <c r="D849">
        <v>75</v>
      </c>
    </row>
    <row r="850" spans="1:6">
      <c r="B850" t="s">
        <v>981</v>
      </c>
      <c r="D850">
        <v>80</v>
      </c>
    </row>
    <row r="851" spans="1:6">
      <c r="B851" t="s">
        <v>1768</v>
      </c>
      <c r="D851">
        <v>75</v>
      </c>
    </row>
    <row r="852" spans="1:6">
      <c r="B852" t="s">
        <v>98</v>
      </c>
      <c r="C852">
        <v>85</v>
      </c>
    </row>
    <row r="853" spans="1:6">
      <c r="B853" t="s">
        <v>189</v>
      </c>
      <c r="D853">
        <v>1000</v>
      </c>
    </row>
    <row r="854" spans="1:6">
      <c r="B854" t="s">
        <v>188</v>
      </c>
      <c r="C854">
        <v>90</v>
      </c>
    </row>
    <row r="856" spans="1:6">
      <c r="F856">
        <v>500</v>
      </c>
    </row>
    <row r="858" spans="1:6">
      <c r="A858" s="67">
        <v>45786</v>
      </c>
      <c r="B858" t="s">
        <v>1889</v>
      </c>
      <c r="D858">
        <v>270</v>
      </c>
    </row>
    <row r="859" spans="1:6">
      <c r="B859" t="s">
        <v>1842</v>
      </c>
      <c r="C859">
        <v>105</v>
      </c>
    </row>
    <row r="862" spans="1:6">
      <c r="A862" s="67">
        <v>45789</v>
      </c>
      <c r="B862" t="s">
        <v>1341</v>
      </c>
      <c r="D862">
        <v>50</v>
      </c>
    </row>
    <row r="863" spans="1:6">
      <c r="B863" t="s">
        <v>1893</v>
      </c>
      <c r="D863">
        <v>95</v>
      </c>
    </row>
    <row r="864" spans="1:6">
      <c r="B864" t="s">
        <v>1810</v>
      </c>
      <c r="D864">
        <v>90</v>
      </c>
    </row>
    <row r="865" spans="1:6">
      <c r="B865" t="s">
        <v>1893</v>
      </c>
      <c r="D865">
        <v>65</v>
      </c>
    </row>
    <row r="866" spans="1:6">
      <c r="B866" t="s">
        <v>1930</v>
      </c>
      <c r="C866">
        <v>49</v>
      </c>
    </row>
    <row r="867" spans="1:6">
      <c r="B867" t="s">
        <v>921</v>
      </c>
      <c r="C867">
        <v>318</v>
      </c>
    </row>
    <row r="868" spans="1:6">
      <c r="B868" t="s">
        <v>1056</v>
      </c>
      <c r="D868">
        <v>148</v>
      </c>
    </row>
    <row r="869" spans="1:6">
      <c r="F869">
        <v>400</v>
      </c>
    </row>
    <row r="872" spans="1:6">
      <c r="A872" s="67">
        <v>45790</v>
      </c>
      <c r="B872" t="s">
        <v>255</v>
      </c>
      <c r="D872">
        <v>258</v>
      </c>
    </row>
    <row r="873" spans="1:6">
      <c r="B873" t="s">
        <v>1871</v>
      </c>
      <c r="D873">
        <v>127</v>
      </c>
    </row>
    <row r="874" spans="1:6">
      <c r="B874" t="s">
        <v>947</v>
      </c>
      <c r="D874">
        <v>80</v>
      </c>
    </row>
    <row r="875" spans="1:6">
      <c r="B875" t="s">
        <v>1854</v>
      </c>
      <c r="C875">
        <v>160</v>
      </c>
    </row>
    <row r="876" spans="1:6">
      <c r="B876" t="s">
        <v>1793</v>
      </c>
      <c r="D876">
        <v>95</v>
      </c>
    </row>
    <row r="877" spans="1:6">
      <c r="B877" t="s">
        <v>188</v>
      </c>
      <c r="C877">
        <v>65</v>
      </c>
    </row>
    <row r="878" spans="1:6">
      <c r="F878">
        <v>200</v>
      </c>
    </row>
    <row r="880" spans="1:6">
      <c r="A880" s="67">
        <v>45791</v>
      </c>
      <c r="B880" t="s">
        <v>1767</v>
      </c>
      <c r="D880">
        <v>65</v>
      </c>
    </row>
    <row r="882" spans="1:7">
      <c r="A882" s="67">
        <v>45792</v>
      </c>
      <c r="E882">
        <v>20</v>
      </c>
    </row>
    <row r="883" spans="1:7">
      <c r="B883" t="s">
        <v>1793</v>
      </c>
      <c r="D883">
        <v>65</v>
      </c>
    </row>
    <row r="884" spans="1:7">
      <c r="B884" t="s">
        <v>172</v>
      </c>
      <c r="C884">
        <v>200</v>
      </c>
      <c r="G884">
        <v>85</v>
      </c>
    </row>
    <row r="885" spans="1:7">
      <c r="B885" t="s">
        <v>62</v>
      </c>
      <c r="C885">
        <v>65</v>
      </c>
      <c r="G885">
        <v>95</v>
      </c>
    </row>
    <row r="887" spans="1:7">
      <c r="F887">
        <v>250</v>
      </c>
    </row>
    <row r="889" spans="1:7">
      <c r="A889" s="67">
        <v>45793</v>
      </c>
      <c r="B889" t="s">
        <v>1076</v>
      </c>
      <c r="D889">
        <v>65</v>
      </c>
    </row>
    <row r="892" spans="1:7">
      <c r="A892" s="67">
        <v>45796</v>
      </c>
      <c r="B892" t="s">
        <v>1767</v>
      </c>
      <c r="G892">
        <v>55</v>
      </c>
    </row>
    <row r="893" spans="1:7">
      <c r="B893" t="s">
        <v>208</v>
      </c>
      <c r="D893">
        <v>100</v>
      </c>
    </row>
    <row r="894" spans="1:7">
      <c r="B894" t="s">
        <v>1858</v>
      </c>
      <c r="C894">
        <v>149</v>
      </c>
    </row>
    <row r="895" spans="1:7">
      <c r="B895" t="s">
        <v>1968</v>
      </c>
      <c r="C895">
        <v>195</v>
      </c>
    </row>
    <row r="896" spans="1:7">
      <c r="F896">
        <v>350</v>
      </c>
    </row>
    <row r="898" spans="1:7">
      <c r="A898" s="67">
        <v>45797</v>
      </c>
      <c r="B898" t="s">
        <v>345</v>
      </c>
      <c r="D898">
        <v>240</v>
      </c>
    </row>
    <row r="899" spans="1:7">
      <c r="B899" t="s">
        <v>345</v>
      </c>
      <c r="D899">
        <v>65</v>
      </c>
    </row>
    <row r="900" spans="1:7">
      <c r="B900" t="s">
        <v>1853</v>
      </c>
      <c r="D900">
        <v>120</v>
      </c>
    </row>
    <row r="901" spans="1:7">
      <c r="B901" t="s">
        <v>98</v>
      </c>
      <c r="C901">
        <v>65</v>
      </c>
      <c r="G901">
        <v>93</v>
      </c>
    </row>
    <row r="902" spans="1:7">
      <c r="B902" t="s">
        <v>189</v>
      </c>
      <c r="G902">
        <v>95</v>
      </c>
    </row>
    <row r="903" spans="1:7">
      <c r="F903">
        <v>423</v>
      </c>
    </row>
    <row r="905" spans="1:7">
      <c r="A905" s="67">
        <v>45798</v>
      </c>
      <c r="B905" t="s">
        <v>41</v>
      </c>
      <c r="C905">
        <v>100</v>
      </c>
      <c r="D905">
        <v>100</v>
      </c>
    </row>
    <row r="906" spans="1:7">
      <c r="B906" t="s">
        <v>950</v>
      </c>
      <c r="C906">
        <v>148</v>
      </c>
    </row>
    <row r="907" spans="1:7">
      <c r="E907">
        <v>15.3</v>
      </c>
    </row>
    <row r="908" spans="1:7">
      <c r="F908">
        <v>350</v>
      </c>
    </row>
    <row r="911" spans="1:7">
      <c r="A911" s="67">
        <v>45799</v>
      </c>
      <c r="B911" t="s">
        <v>362</v>
      </c>
      <c r="D911">
        <v>130</v>
      </c>
    </row>
    <row r="913" spans="1:7">
      <c r="A913" s="67">
        <v>45801</v>
      </c>
      <c r="B913" t="s">
        <v>921</v>
      </c>
      <c r="C913">
        <v>319</v>
      </c>
    </row>
    <row r="916" spans="1:7">
      <c r="A916" s="67">
        <v>45803</v>
      </c>
      <c r="B916" t="s">
        <v>1807</v>
      </c>
      <c r="D916">
        <v>110</v>
      </c>
    </row>
    <row r="917" spans="1:7">
      <c r="B917" t="s">
        <v>987</v>
      </c>
      <c r="D917">
        <v>65</v>
      </c>
      <c r="G917">
        <v>85</v>
      </c>
    </row>
    <row r="918" spans="1:7">
      <c r="B918" t="s">
        <v>1904</v>
      </c>
      <c r="C918">
        <v>65</v>
      </c>
    </row>
    <row r="919" spans="1:7">
      <c r="F919">
        <v>300</v>
      </c>
    </row>
    <row r="921" spans="1:7">
      <c r="A921" s="67">
        <v>45804</v>
      </c>
      <c r="B921" t="s">
        <v>1969</v>
      </c>
      <c r="C921">
        <v>74</v>
      </c>
    </row>
    <row r="922" spans="1:7">
      <c r="B922" t="s">
        <v>362</v>
      </c>
      <c r="D922">
        <v>200</v>
      </c>
    </row>
    <row r="924" spans="1:7">
      <c r="A924" s="67">
        <v>45805</v>
      </c>
      <c r="B924" t="s">
        <v>1948</v>
      </c>
      <c r="C924">
        <v>118</v>
      </c>
    </row>
    <row r="925" spans="1:7">
      <c r="B925" t="s">
        <v>43</v>
      </c>
      <c r="C925">
        <v>200</v>
      </c>
    </row>
    <row r="927" spans="1:7">
      <c r="F927">
        <v>450</v>
      </c>
    </row>
    <row r="929" spans="1:7">
      <c r="A929" s="67">
        <v>45806</v>
      </c>
      <c r="B929" t="s">
        <v>187</v>
      </c>
      <c r="C929">
        <v>65</v>
      </c>
      <c r="G929">
        <v>93</v>
      </c>
    </row>
    <row r="930" spans="1:7">
      <c r="B930" t="s">
        <v>1833</v>
      </c>
      <c r="D930">
        <v>145</v>
      </c>
    </row>
    <row r="933" spans="1:7">
      <c r="A933" s="67">
        <v>45807</v>
      </c>
      <c r="B933" t="s">
        <v>1745</v>
      </c>
      <c r="C933">
        <v>65</v>
      </c>
      <c r="G933">
        <v>85</v>
      </c>
    </row>
    <row r="934" spans="1:7">
      <c r="B934" t="s">
        <v>819</v>
      </c>
      <c r="D934">
        <v>65</v>
      </c>
    </row>
    <row r="935" spans="1:7">
      <c r="B935" t="s">
        <v>856</v>
      </c>
      <c r="D935">
        <v>120</v>
      </c>
    </row>
    <row r="936" spans="1:7">
      <c r="F936">
        <v>263</v>
      </c>
    </row>
    <row r="937" spans="1:7">
      <c r="F937">
        <v>100</v>
      </c>
    </row>
    <row r="938" spans="1:7">
      <c r="B938" t="s">
        <v>1858</v>
      </c>
      <c r="C938">
        <v>65</v>
      </c>
      <c r="G938">
        <v>79</v>
      </c>
    </row>
    <row r="941" spans="1:7">
      <c r="A941" t="s">
        <v>1972</v>
      </c>
      <c r="B941" t="s">
        <v>1973</v>
      </c>
      <c r="C941">
        <v>370</v>
      </c>
    </row>
    <row r="942" spans="1:7">
      <c r="B942" t="s">
        <v>1960</v>
      </c>
      <c r="C942">
        <v>75</v>
      </c>
    </row>
    <row r="943" spans="1:7">
      <c r="E943">
        <v>20</v>
      </c>
      <c r="F943">
        <v>510</v>
      </c>
    </row>
    <row r="946" spans="1:7">
      <c r="A946" s="67">
        <v>45811</v>
      </c>
      <c r="B946" t="s">
        <v>41</v>
      </c>
      <c r="C946">
        <v>150</v>
      </c>
    </row>
    <row r="947" spans="1:7">
      <c r="F947">
        <v>150</v>
      </c>
    </row>
    <row r="950" spans="1:7">
      <c r="A950" s="67">
        <v>45813</v>
      </c>
      <c r="B950" t="s">
        <v>981</v>
      </c>
      <c r="G950">
        <v>85</v>
      </c>
    </row>
    <row r="951" spans="1:7">
      <c r="B951" t="s">
        <v>1838</v>
      </c>
      <c r="G951">
        <v>178</v>
      </c>
    </row>
    <row r="952" spans="1:7">
      <c r="B952" t="s">
        <v>222</v>
      </c>
      <c r="D952">
        <v>193</v>
      </c>
    </row>
    <row r="955" spans="1:7">
      <c r="A955" s="67">
        <v>45814</v>
      </c>
      <c r="E955">
        <v>65</v>
      </c>
    </row>
    <row r="956" spans="1:7">
      <c r="B956" t="s">
        <v>1976</v>
      </c>
      <c r="G956">
        <v>205</v>
      </c>
    </row>
    <row r="959" spans="1:7">
      <c r="A959" s="67">
        <v>45815</v>
      </c>
      <c r="B959" t="s">
        <v>1761</v>
      </c>
      <c r="C959">
        <v>103</v>
      </c>
      <c r="D959">
        <v>65</v>
      </c>
    </row>
    <row r="961" spans="1:7">
      <c r="F961">
        <v>550</v>
      </c>
    </row>
    <row r="963" spans="1:7">
      <c r="A963" s="67">
        <v>45818</v>
      </c>
      <c r="B963" t="s">
        <v>981</v>
      </c>
      <c r="D963">
        <v>65</v>
      </c>
    </row>
    <row r="964" spans="1:7">
      <c r="B964" t="s">
        <v>198</v>
      </c>
      <c r="C964">
        <v>122</v>
      </c>
    </row>
    <row r="965" spans="1:7">
      <c r="B965" t="s">
        <v>286</v>
      </c>
      <c r="G965">
        <v>95</v>
      </c>
    </row>
    <row r="966" spans="1:7">
      <c r="B966" t="s">
        <v>1837</v>
      </c>
      <c r="C966">
        <v>65</v>
      </c>
    </row>
    <row r="967" spans="1:7">
      <c r="B967" t="s">
        <v>255</v>
      </c>
      <c r="D967">
        <v>260</v>
      </c>
    </row>
    <row r="968" spans="1:7">
      <c r="F968">
        <v>200</v>
      </c>
    </row>
    <row r="970" spans="1:7">
      <c r="A970" s="67">
        <v>45819</v>
      </c>
      <c r="B970" t="s">
        <v>1978</v>
      </c>
      <c r="C970">
        <v>130</v>
      </c>
      <c r="G970">
        <v>170</v>
      </c>
    </row>
    <row r="971" spans="1:7">
      <c r="B971" t="s">
        <v>999</v>
      </c>
      <c r="G971">
        <v>93</v>
      </c>
    </row>
    <row r="972" spans="1:7">
      <c r="B972" t="s">
        <v>1667</v>
      </c>
      <c r="G972">
        <v>55</v>
      </c>
    </row>
    <row r="974" spans="1:7">
      <c r="F974">
        <v>420</v>
      </c>
    </row>
    <row r="978" spans="1:7">
      <c r="A978" s="67">
        <v>45820</v>
      </c>
      <c r="B978" t="s">
        <v>216</v>
      </c>
      <c r="G978">
        <v>120</v>
      </c>
    </row>
    <row r="979" spans="1:7">
      <c r="B979" t="s">
        <v>1967</v>
      </c>
      <c r="G979">
        <v>55</v>
      </c>
    </row>
    <row r="980" spans="1:7">
      <c r="B980" t="s">
        <v>85</v>
      </c>
      <c r="C980">
        <v>1775</v>
      </c>
    </row>
    <row r="981" spans="1:7">
      <c r="B981" t="s">
        <v>1893</v>
      </c>
      <c r="D981">
        <v>95</v>
      </c>
      <c r="G981">
        <v>85</v>
      </c>
    </row>
    <row r="982" spans="1:7">
      <c r="B982" t="s">
        <v>192</v>
      </c>
      <c r="C982">
        <v>1249</v>
      </c>
      <c r="G982">
        <v>80</v>
      </c>
    </row>
    <row r="983" spans="1:7">
      <c r="B983" t="s">
        <v>1980</v>
      </c>
      <c r="C983">
        <v>290</v>
      </c>
      <c r="G983">
        <v>80</v>
      </c>
    </row>
    <row r="984" spans="1:7">
      <c r="B984" t="s">
        <v>217</v>
      </c>
      <c r="D984">
        <v>270</v>
      </c>
    </row>
    <row r="985" spans="1:7">
      <c r="F985">
        <v>3450</v>
      </c>
    </row>
    <row r="986" spans="1:7">
      <c r="F986">
        <v>420</v>
      </c>
    </row>
    <row r="988" spans="1:7">
      <c r="A988" s="67">
        <v>45821</v>
      </c>
      <c r="B988" t="s">
        <v>1889</v>
      </c>
      <c r="D988">
        <v>134</v>
      </c>
    </row>
    <row r="991" spans="1:7">
      <c r="A991" s="67">
        <v>45824</v>
      </c>
      <c r="B991" t="s">
        <v>209</v>
      </c>
      <c r="C991">
        <v>65</v>
      </c>
      <c r="G991">
        <v>85</v>
      </c>
    </row>
    <row r="992" spans="1:7">
      <c r="A992" s="67"/>
    </row>
    <row r="993" spans="1:7">
      <c r="A993" s="67"/>
    </row>
    <row r="994" spans="1:7">
      <c r="A994" s="67">
        <v>45825</v>
      </c>
      <c r="B994" t="s">
        <v>1056</v>
      </c>
      <c r="G994">
        <v>79</v>
      </c>
    </row>
    <row r="995" spans="1:7">
      <c r="B995" t="s">
        <v>1778</v>
      </c>
      <c r="C995">
        <v>65</v>
      </c>
      <c r="G995">
        <v>85</v>
      </c>
    </row>
    <row r="997" spans="1:7">
      <c r="F997">
        <v>140</v>
      </c>
    </row>
    <row r="998" spans="1:7">
      <c r="F998">
        <v>250</v>
      </c>
    </row>
    <row r="1001" spans="1:7">
      <c r="A1001" s="67">
        <v>45827</v>
      </c>
      <c r="B1001" t="s">
        <v>208</v>
      </c>
      <c r="D1001">
        <v>100</v>
      </c>
    </row>
    <row r="1002" spans="1:7">
      <c r="B1002" t="s">
        <v>148</v>
      </c>
      <c r="C1002">
        <v>65</v>
      </c>
      <c r="G1002">
        <v>85</v>
      </c>
    </row>
    <row r="1003" spans="1:7">
      <c r="B1003" t="s">
        <v>1837</v>
      </c>
      <c r="G1003">
        <v>95</v>
      </c>
    </row>
    <row r="1004" spans="1:7">
      <c r="B1004" t="s">
        <v>1981</v>
      </c>
      <c r="D1004">
        <v>65</v>
      </c>
      <c r="G1004">
        <v>80</v>
      </c>
    </row>
    <row r="1006" spans="1:7">
      <c r="A1006" s="67">
        <v>45828</v>
      </c>
      <c r="B1006" t="s">
        <v>1982</v>
      </c>
      <c r="G1006">
        <v>80</v>
      </c>
    </row>
    <row r="1007" spans="1:7">
      <c r="B1007" t="s">
        <v>1983</v>
      </c>
      <c r="G1007">
        <v>85</v>
      </c>
    </row>
    <row r="1008" spans="1:7">
      <c r="B1008" t="s">
        <v>43</v>
      </c>
      <c r="C1008">
        <v>165</v>
      </c>
      <c r="G1008">
        <v>118</v>
      </c>
    </row>
    <row r="1013" spans="1:7">
      <c r="A1013" s="67">
        <v>45831</v>
      </c>
      <c r="B1013" t="s">
        <v>1970</v>
      </c>
      <c r="G1013">
        <v>120</v>
      </c>
    </row>
    <row r="1015" spans="1:7">
      <c r="F1015">
        <v>260</v>
      </c>
    </row>
    <row r="1016" spans="1:7">
      <c r="F1016">
        <v>670</v>
      </c>
    </row>
    <row r="1018" spans="1:7">
      <c r="A1018" s="67">
        <v>45832</v>
      </c>
      <c r="B1018" t="s">
        <v>1990</v>
      </c>
      <c r="C1018">
        <v>500</v>
      </c>
    </row>
    <row r="1019" spans="1:7">
      <c r="B1019" t="s">
        <v>1837</v>
      </c>
      <c r="C1019">
        <v>150</v>
      </c>
    </row>
    <row r="1020" spans="1:7">
      <c r="B1020" t="s">
        <v>63</v>
      </c>
      <c r="C1020">
        <v>60</v>
      </c>
      <c r="G1020">
        <v>80</v>
      </c>
    </row>
    <row r="1021" spans="1:7">
      <c r="B1021" t="s">
        <v>1729</v>
      </c>
      <c r="G1021">
        <v>85</v>
      </c>
    </row>
    <row r="1022" spans="1:7">
      <c r="B1022" t="s">
        <v>1730</v>
      </c>
      <c r="G1022">
        <v>85</v>
      </c>
    </row>
    <row r="1023" spans="1:7">
      <c r="B1023" t="s">
        <v>765</v>
      </c>
      <c r="C1023">
        <v>130</v>
      </c>
      <c r="G1023">
        <v>85</v>
      </c>
    </row>
    <row r="1024" spans="1:7">
      <c r="B1024" t="s">
        <v>188</v>
      </c>
      <c r="C1024">
        <v>90</v>
      </c>
      <c r="G1024">
        <v>95</v>
      </c>
    </row>
    <row r="1025" spans="1:7">
      <c r="B1025" t="s">
        <v>1823</v>
      </c>
      <c r="C1025">
        <v>65</v>
      </c>
      <c r="G1025">
        <v>85</v>
      </c>
    </row>
    <row r="1026" spans="1:7">
      <c r="B1026" t="s">
        <v>1992</v>
      </c>
      <c r="C1026">
        <v>65</v>
      </c>
      <c r="G1026">
        <v>85</v>
      </c>
    </row>
    <row r="1027" spans="1:7">
      <c r="B1027" t="s">
        <v>1716</v>
      </c>
      <c r="C1027">
        <v>65</v>
      </c>
      <c r="G1027">
        <v>85</v>
      </c>
    </row>
    <row r="1029" spans="1:7">
      <c r="F1029">
        <v>685</v>
      </c>
    </row>
    <row r="1030" spans="1:7">
      <c r="F1030">
        <v>1150</v>
      </c>
    </row>
    <row r="1032" spans="1:7">
      <c r="A1032" s="67">
        <v>45833</v>
      </c>
      <c r="B1032" t="s">
        <v>1930</v>
      </c>
      <c r="G1032">
        <v>55</v>
      </c>
    </row>
    <row r="1034" spans="1:7">
      <c r="A1034" s="67">
        <v>45834</v>
      </c>
      <c r="B1034" t="s">
        <v>1995</v>
      </c>
      <c r="D1034">
        <v>195</v>
      </c>
      <c r="G1034">
        <v>140</v>
      </c>
    </row>
    <row r="1035" spans="1:7">
      <c r="B1035" t="s">
        <v>1854</v>
      </c>
      <c r="G1035">
        <v>180</v>
      </c>
    </row>
    <row r="1038" spans="1:7">
      <c r="A1038" s="67">
        <v>45835</v>
      </c>
      <c r="B1038" t="s">
        <v>1836</v>
      </c>
      <c r="C1038">
        <v>115</v>
      </c>
      <c r="D1038">
        <v>15</v>
      </c>
      <c r="G1038">
        <v>85</v>
      </c>
    </row>
    <row r="1039" spans="1:7">
      <c r="B1039" t="s">
        <v>1842</v>
      </c>
      <c r="C1039">
        <v>210</v>
      </c>
    </row>
    <row r="1040" spans="1:7">
      <c r="B1040" t="s">
        <v>1917</v>
      </c>
      <c r="C1040">
        <v>65</v>
      </c>
      <c r="G1040">
        <v>120</v>
      </c>
    </row>
    <row r="1041" spans="1:7">
      <c r="B1041" t="s">
        <v>819</v>
      </c>
      <c r="G1041">
        <v>85</v>
      </c>
    </row>
    <row r="1042" spans="1:7">
      <c r="B1042" t="s">
        <v>195</v>
      </c>
      <c r="C1042">
        <v>65</v>
      </c>
    </row>
    <row r="1043" spans="1:7">
      <c r="B1043" t="s">
        <v>135</v>
      </c>
      <c r="C1043">
        <v>65</v>
      </c>
    </row>
    <row r="1046" spans="1:7">
      <c r="A1046" s="67">
        <v>45838</v>
      </c>
      <c r="B1046" t="s">
        <v>1801</v>
      </c>
      <c r="C1046">
        <v>65</v>
      </c>
      <c r="G1046">
        <v>55</v>
      </c>
    </row>
    <row r="1047" spans="1:7">
      <c r="B1047" t="s">
        <v>93</v>
      </c>
      <c r="C1047">
        <v>65</v>
      </c>
      <c r="G1047">
        <v>85</v>
      </c>
    </row>
    <row r="1048" spans="1:7">
      <c r="B1048" t="s">
        <v>1787</v>
      </c>
      <c r="C1048">
        <v>65</v>
      </c>
      <c r="G1048">
        <v>85</v>
      </c>
    </row>
    <row r="1049" spans="1:7">
      <c r="B1049" t="s">
        <v>286</v>
      </c>
      <c r="C1049">
        <v>50</v>
      </c>
      <c r="D1049">
        <v>25</v>
      </c>
    </row>
    <row r="1050" spans="1:7">
      <c r="F1050">
        <v>780</v>
      </c>
    </row>
    <row r="1051" spans="1:7">
      <c r="F1051">
        <v>890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O611"/>
  <sheetViews>
    <sheetView tabSelected="1" zoomScale="91" zoomScaleNormal="91" workbookViewId="0">
      <pane ySplit="2" topLeftCell="A36" activePane="bottomLeft" state="frozen"/>
      <selection activeCell="D1" sqref="D1"/>
      <selection pane="bottomLeft" activeCell="E41" sqref="E41"/>
    </sheetView>
  </sheetViews>
  <sheetFormatPr defaultColWidth="8.85546875" defaultRowHeight="15.75"/>
  <cols>
    <col min="1" max="1" width="50.85546875" style="5" customWidth="1"/>
    <col min="2" max="2" width="47.42578125" style="6" customWidth="1"/>
    <col min="3" max="3" width="35.42578125" style="6" customWidth="1"/>
    <col min="4" max="4" width="18" style="6" customWidth="1"/>
    <col min="5" max="5" width="32" style="7" customWidth="1"/>
    <col min="6" max="7" width="34.140625" style="1" bestFit="1" customWidth="1"/>
    <col min="8" max="8" width="48.85546875" style="11" bestFit="1" customWidth="1"/>
    <col min="9" max="9" width="31.28515625" style="1" customWidth="1"/>
    <col min="10" max="10" width="23.28515625" style="1" customWidth="1"/>
    <col min="11" max="16384" width="8.85546875" style="1"/>
  </cols>
  <sheetData>
    <row r="1" spans="1:8" ht="18.75">
      <c r="A1" s="302" t="s">
        <v>244</v>
      </c>
      <c r="B1" s="302"/>
      <c r="C1" s="302"/>
      <c r="D1" s="302"/>
      <c r="E1" s="302"/>
      <c r="F1" s="302"/>
      <c r="G1" s="302"/>
      <c r="H1" s="302"/>
    </row>
    <row r="2" spans="1:8" ht="18.75">
      <c r="A2" s="2" t="s">
        <v>2</v>
      </c>
      <c r="B2" s="3" t="s">
        <v>232</v>
      </c>
      <c r="C2" s="3" t="s">
        <v>245</v>
      </c>
      <c r="D2" s="3" t="s">
        <v>246</v>
      </c>
      <c r="E2" s="4" t="s">
        <v>247</v>
      </c>
      <c r="F2" s="4" t="s">
        <v>248</v>
      </c>
      <c r="G2" s="4" t="s">
        <v>249</v>
      </c>
      <c r="H2" s="4" t="s">
        <v>250</v>
      </c>
    </row>
    <row r="3" spans="1:8" ht="15" customHeight="1">
      <c r="A3" s="5" t="s">
        <v>1805</v>
      </c>
      <c r="B3" s="6" t="s">
        <v>2088</v>
      </c>
      <c r="C3" s="6" t="s">
        <v>251</v>
      </c>
      <c r="D3" s="6" t="s">
        <v>252</v>
      </c>
      <c r="E3" s="7">
        <v>2102825301</v>
      </c>
      <c r="F3" s="7">
        <v>6947334533</v>
      </c>
      <c r="G3" s="7">
        <v>6946388866</v>
      </c>
      <c r="H3" s="56" t="s">
        <v>1557</v>
      </c>
    </row>
    <row r="4" spans="1:8">
      <c r="A4" s="5" t="s">
        <v>1324</v>
      </c>
      <c r="B4" s="6" t="s">
        <v>1468</v>
      </c>
      <c r="C4" s="6" t="s">
        <v>259</v>
      </c>
      <c r="D4" s="6" t="s">
        <v>271</v>
      </c>
      <c r="F4" s="7">
        <v>6955566585</v>
      </c>
      <c r="G4" s="7">
        <v>6944267653</v>
      </c>
      <c r="H4" s="56" t="s">
        <v>2357</v>
      </c>
    </row>
    <row r="5" spans="1:8">
      <c r="A5" s="5" t="s">
        <v>2014</v>
      </c>
      <c r="B5" s="6">
        <v>6980711389</v>
      </c>
      <c r="C5" s="6" t="s">
        <v>258</v>
      </c>
      <c r="D5" s="6" t="s">
        <v>2015</v>
      </c>
      <c r="F5" s="7">
        <v>6906858147</v>
      </c>
      <c r="G5" s="7">
        <v>6980711389</v>
      </c>
      <c r="H5" s="56" t="s">
        <v>2103</v>
      </c>
    </row>
    <row r="6" spans="1:8">
      <c r="A6" s="5" t="s">
        <v>420</v>
      </c>
      <c r="B6" s="6">
        <v>6936830400</v>
      </c>
      <c r="C6" s="6" t="s">
        <v>287</v>
      </c>
      <c r="F6" s="6">
        <v>6936830400</v>
      </c>
      <c r="G6" s="7"/>
      <c r="H6" s="70" t="s">
        <v>2209</v>
      </c>
    </row>
    <row r="7" spans="1:8">
      <c r="A7" s="5" t="s">
        <v>685</v>
      </c>
      <c r="B7" s="6">
        <v>6995312894</v>
      </c>
      <c r="C7" s="6" t="s">
        <v>686</v>
      </c>
      <c r="E7" s="7">
        <v>2102712416</v>
      </c>
      <c r="F7" s="6">
        <v>6995312894</v>
      </c>
      <c r="G7" s="7">
        <v>6972639764</v>
      </c>
      <c r="H7" s="56" t="s">
        <v>687</v>
      </c>
    </row>
    <row r="8" spans="1:8">
      <c r="A8" s="5" t="s">
        <v>2133</v>
      </c>
      <c r="B8" s="6">
        <v>6946077091</v>
      </c>
      <c r="C8" s="6" t="s">
        <v>2054</v>
      </c>
      <c r="F8" s="7">
        <v>6946077091</v>
      </c>
      <c r="G8" s="7"/>
      <c r="H8" s="56" t="s">
        <v>2131</v>
      </c>
    </row>
    <row r="9" spans="1:8">
      <c r="A9" s="5" t="s">
        <v>674</v>
      </c>
      <c r="B9" s="6" t="s">
        <v>2174</v>
      </c>
      <c r="C9" s="6" t="s">
        <v>1210</v>
      </c>
      <c r="D9" s="6" t="s">
        <v>1753</v>
      </c>
      <c r="F9" s="6">
        <v>6995520889</v>
      </c>
      <c r="G9" s="7">
        <v>6978627786</v>
      </c>
      <c r="H9" s="56" t="s">
        <v>801</v>
      </c>
    </row>
    <row r="10" spans="1:8">
      <c r="A10" s="5" t="s">
        <v>1928</v>
      </c>
      <c r="B10" s="6">
        <v>6949560990</v>
      </c>
      <c r="F10" s="7"/>
      <c r="G10" s="7"/>
      <c r="H10" s="56" t="s">
        <v>1830</v>
      </c>
    </row>
    <row r="11" spans="1:8">
      <c r="A11" s="5" t="s">
        <v>2052</v>
      </c>
      <c r="B11" s="6">
        <v>6948140583</v>
      </c>
      <c r="C11" s="6" t="s">
        <v>2130</v>
      </c>
      <c r="F11" s="7">
        <v>6948140583</v>
      </c>
      <c r="G11" s="7"/>
      <c r="H11" s="56" t="s">
        <v>2132</v>
      </c>
    </row>
    <row r="12" spans="1:8">
      <c r="A12" s="5" t="s">
        <v>41</v>
      </c>
      <c r="B12" s="6" t="s">
        <v>2061</v>
      </c>
      <c r="C12" s="6" t="s">
        <v>1529</v>
      </c>
      <c r="D12" s="6" t="s">
        <v>1528</v>
      </c>
      <c r="F12" s="7"/>
      <c r="G12" s="7" t="s">
        <v>253</v>
      </c>
      <c r="H12" s="70" t="s">
        <v>1527</v>
      </c>
    </row>
    <row r="13" spans="1:8">
      <c r="A13" s="5" t="s">
        <v>254</v>
      </c>
      <c r="B13" s="6" t="s">
        <v>2354</v>
      </c>
      <c r="C13" s="6" t="s">
        <v>1254</v>
      </c>
      <c r="D13" s="6" t="s">
        <v>1530</v>
      </c>
      <c r="F13" s="7">
        <v>6996752820</v>
      </c>
      <c r="G13" s="7">
        <v>6932543735</v>
      </c>
      <c r="H13" s="56" t="s">
        <v>1531</v>
      </c>
    </row>
    <row r="14" spans="1:8">
      <c r="A14" s="5" t="s">
        <v>1768</v>
      </c>
      <c r="B14" s="6">
        <v>6951365145</v>
      </c>
      <c r="C14" s="6" t="s">
        <v>1771</v>
      </c>
      <c r="D14" s="6" t="s">
        <v>1772</v>
      </c>
      <c r="E14" s="7">
        <v>2102796667</v>
      </c>
      <c r="F14" s="7">
        <v>6951365145</v>
      </c>
      <c r="G14" s="7">
        <v>6944809758</v>
      </c>
      <c r="H14" s="56" t="s">
        <v>1773</v>
      </c>
    </row>
    <row r="15" spans="1:8">
      <c r="A15" s="5" t="s">
        <v>1331</v>
      </c>
      <c r="B15" s="6" t="s">
        <v>2167</v>
      </c>
      <c r="C15" s="6" t="s">
        <v>1332</v>
      </c>
      <c r="D15" s="6" t="s">
        <v>1333</v>
      </c>
      <c r="E15" s="7">
        <v>2102513373</v>
      </c>
      <c r="F15" s="7">
        <v>6937662221</v>
      </c>
      <c r="G15" s="7">
        <v>6936018699</v>
      </c>
      <c r="H15" s="56" t="s">
        <v>1334</v>
      </c>
    </row>
    <row r="16" spans="1:8">
      <c r="A16" s="5" t="s">
        <v>1913</v>
      </c>
      <c r="C16" s="6" t="s">
        <v>1912</v>
      </c>
      <c r="F16" s="7">
        <v>6944544436</v>
      </c>
      <c r="G16" s="7"/>
      <c r="H16" s="7"/>
    </row>
    <row r="17" spans="1:9">
      <c r="A17" s="5" t="s">
        <v>255</v>
      </c>
      <c r="B17" s="6" t="s">
        <v>1860</v>
      </c>
      <c r="C17" s="6" t="s">
        <v>1750</v>
      </c>
      <c r="D17" s="6" t="s">
        <v>256</v>
      </c>
      <c r="E17" s="7">
        <v>2102827449</v>
      </c>
      <c r="F17" s="7">
        <v>6937521942</v>
      </c>
      <c r="G17" s="7">
        <v>6974797914</v>
      </c>
      <c r="H17" s="56" t="s">
        <v>257</v>
      </c>
    </row>
    <row r="18" spans="1:9">
      <c r="A18" s="5" t="s">
        <v>49</v>
      </c>
      <c r="B18" s="6" t="s">
        <v>234</v>
      </c>
      <c r="C18" s="6" t="s">
        <v>282</v>
      </c>
      <c r="D18" s="6" t="s">
        <v>258</v>
      </c>
      <c r="F18" s="7"/>
      <c r="G18" s="7"/>
      <c r="H18" s="56" t="s">
        <v>1789</v>
      </c>
    </row>
    <row r="19" spans="1:9">
      <c r="A19" s="5" t="s">
        <v>50</v>
      </c>
      <c r="B19" s="6">
        <v>6947776371</v>
      </c>
      <c r="D19" s="6" t="s">
        <v>258</v>
      </c>
      <c r="E19" s="7" t="s">
        <v>1779</v>
      </c>
      <c r="F19" s="7"/>
      <c r="G19" s="7"/>
      <c r="H19" s="7"/>
    </row>
    <row r="20" spans="1:9">
      <c r="A20" s="5" t="s">
        <v>2087</v>
      </c>
      <c r="C20" s="6" t="s">
        <v>259</v>
      </c>
      <c r="D20" s="6" t="s">
        <v>260</v>
      </c>
      <c r="E20" s="7">
        <v>2102794883</v>
      </c>
      <c r="F20" s="7">
        <v>6945298898</v>
      </c>
      <c r="G20" s="7">
        <v>6947943543</v>
      </c>
      <c r="H20" s="61" t="s">
        <v>261</v>
      </c>
    </row>
    <row r="21" spans="1:9">
      <c r="A21" s="5" t="s">
        <v>59</v>
      </c>
      <c r="B21" s="6" t="s">
        <v>235</v>
      </c>
      <c r="C21" s="6" t="s">
        <v>262</v>
      </c>
      <c r="E21" s="7">
        <v>2102791010</v>
      </c>
      <c r="F21" s="7"/>
      <c r="G21" s="7"/>
      <c r="H21" s="7"/>
    </row>
    <row r="22" spans="1:9">
      <c r="A22" s="5" t="s">
        <v>60</v>
      </c>
      <c r="B22" s="6" t="s">
        <v>236</v>
      </c>
      <c r="C22" s="6" t="s">
        <v>263</v>
      </c>
      <c r="F22" s="7">
        <v>6945630979</v>
      </c>
      <c r="G22" s="7"/>
      <c r="H22" s="70" t="s">
        <v>1532</v>
      </c>
    </row>
    <row r="23" spans="1:9" ht="15" customHeight="1">
      <c r="A23" s="5" t="s">
        <v>1005</v>
      </c>
      <c r="B23"/>
      <c r="C23"/>
      <c r="F23" s="7">
        <v>6983625237</v>
      </c>
      <c r="G23" s="7"/>
      <c r="H23" s="7"/>
    </row>
    <row r="24" spans="1:9">
      <c r="A24" s="5" t="s">
        <v>905</v>
      </c>
      <c r="B24" s="6" t="s">
        <v>2228</v>
      </c>
      <c r="C24" s="6" t="s">
        <v>328</v>
      </c>
      <c r="D24" s="6" t="s">
        <v>283</v>
      </c>
      <c r="E24" s="7">
        <v>2102710510</v>
      </c>
      <c r="F24" s="7">
        <v>6979254513</v>
      </c>
      <c r="G24" s="7"/>
      <c r="H24" s="56" t="s">
        <v>908</v>
      </c>
    </row>
    <row r="25" spans="1:9">
      <c r="A25" s="5" t="s">
        <v>62</v>
      </c>
      <c r="B25" s="6">
        <v>6945466593</v>
      </c>
      <c r="C25" s="6" t="s">
        <v>265</v>
      </c>
      <c r="D25" s="6" t="s">
        <v>266</v>
      </c>
      <c r="F25" s="7"/>
      <c r="G25" s="7"/>
      <c r="H25" s="56" t="s">
        <v>923</v>
      </c>
      <c r="I25" s="6" t="s">
        <v>267</v>
      </c>
    </row>
    <row r="26" spans="1:9">
      <c r="A26" s="5" t="s">
        <v>63</v>
      </c>
      <c r="B26" s="6">
        <v>6944271141</v>
      </c>
      <c r="C26" s="6" t="s">
        <v>268</v>
      </c>
      <c r="D26" s="6" t="s">
        <v>269</v>
      </c>
      <c r="E26" s="7">
        <v>2102812470</v>
      </c>
      <c r="F26" s="7">
        <v>6944271141</v>
      </c>
      <c r="G26" s="7"/>
      <c r="H26" s="70" t="s">
        <v>1533</v>
      </c>
    </row>
    <row r="27" spans="1:9">
      <c r="A27" s="5" t="s">
        <v>65</v>
      </c>
      <c r="F27" s="7">
        <v>6944271141</v>
      </c>
      <c r="G27" s="7">
        <v>6948071653</v>
      </c>
      <c r="H27" s="7"/>
    </row>
    <row r="28" spans="1:9">
      <c r="A28" s="5" t="s">
        <v>732</v>
      </c>
      <c r="C28" s="6" t="s">
        <v>733</v>
      </c>
      <c r="D28" s="6" t="s">
        <v>308</v>
      </c>
      <c r="E28" s="7">
        <v>2102837176</v>
      </c>
      <c r="F28" s="7">
        <v>6948893740</v>
      </c>
      <c r="G28" s="7">
        <v>6938384709</v>
      </c>
      <c r="H28" s="56" t="s">
        <v>777</v>
      </c>
    </row>
    <row r="29" spans="1:9">
      <c r="A29" s="5" t="s">
        <v>1745</v>
      </c>
      <c r="C29" s="6" t="s">
        <v>1746</v>
      </c>
      <c r="D29" s="6" t="s">
        <v>1747</v>
      </c>
      <c r="F29" s="7">
        <v>6944946895</v>
      </c>
      <c r="G29" s="7">
        <v>6946906181</v>
      </c>
      <c r="H29" s="56" t="s">
        <v>1748</v>
      </c>
    </row>
    <row r="30" spans="1:9">
      <c r="A30" s="5" t="s">
        <v>2380</v>
      </c>
      <c r="B30" s="6" t="s">
        <v>2378</v>
      </c>
      <c r="G30" s="7"/>
      <c r="H30" s="7" t="s">
        <v>2379</v>
      </c>
    </row>
    <row r="31" spans="1:9">
      <c r="A31" s="5" t="s">
        <v>976</v>
      </c>
      <c r="C31" s="6" t="s">
        <v>977</v>
      </c>
      <c r="D31" s="6" t="s">
        <v>2104</v>
      </c>
      <c r="E31" s="7">
        <v>2102521223</v>
      </c>
      <c r="F31" s="7">
        <v>6983000100</v>
      </c>
      <c r="G31" s="7">
        <v>6937290106</v>
      </c>
      <c r="H31" s="56" t="s">
        <v>978</v>
      </c>
    </row>
    <row r="32" spans="1:9">
      <c r="A32" s="5" t="s">
        <v>1056</v>
      </c>
      <c r="B32" s="6" t="s">
        <v>2089</v>
      </c>
      <c r="D32" s="6" t="s">
        <v>271</v>
      </c>
      <c r="E32" s="7">
        <v>2102828152</v>
      </c>
      <c r="F32" s="7">
        <v>6909192496</v>
      </c>
      <c r="G32" s="7">
        <v>6947344307</v>
      </c>
      <c r="H32" s="56" t="s">
        <v>272</v>
      </c>
    </row>
    <row r="33" spans="1:8">
      <c r="A33" s="5" t="s">
        <v>1885</v>
      </c>
      <c r="B33" s="18">
        <v>6983927527</v>
      </c>
      <c r="C33" s="6" t="s">
        <v>1900</v>
      </c>
      <c r="D33" s="74" t="s">
        <v>274</v>
      </c>
      <c r="E33" s="7">
        <v>2105051423</v>
      </c>
      <c r="F33">
        <v>6983927527</v>
      </c>
      <c r="G33" s="7">
        <v>6972172282</v>
      </c>
      <c r="H33" s="56" t="s">
        <v>1908</v>
      </c>
    </row>
    <row r="34" spans="1:8">
      <c r="A34" s="5" t="s">
        <v>1791</v>
      </c>
      <c r="B34" s="6">
        <v>6938500023</v>
      </c>
      <c r="C34" s="6" t="s">
        <v>275</v>
      </c>
      <c r="D34" s="6" t="s">
        <v>260</v>
      </c>
      <c r="F34" s="7"/>
      <c r="G34" s="7">
        <v>6973988055</v>
      </c>
      <c r="H34" s="70" t="s">
        <v>1534</v>
      </c>
    </row>
    <row r="35" spans="1:8">
      <c r="A35" s="5" t="s">
        <v>75</v>
      </c>
      <c r="B35" s="6">
        <v>6978146466</v>
      </c>
      <c r="C35" s="6" t="s">
        <v>276</v>
      </c>
      <c r="D35" s="6" t="s">
        <v>274</v>
      </c>
      <c r="E35" s="7">
        <v>2102751838</v>
      </c>
      <c r="F35" s="7">
        <v>6981568928</v>
      </c>
      <c r="G35" s="7"/>
      <c r="H35" s="70" t="s">
        <v>1535</v>
      </c>
    </row>
    <row r="36" spans="1:8">
      <c r="A36" s="5" t="s">
        <v>77</v>
      </c>
      <c r="B36" s="6" t="s">
        <v>2138</v>
      </c>
      <c r="D36" s="6" t="s">
        <v>274</v>
      </c>
      <c r="E36" s="7">
        <v>2102751838</v>
      </c>
      <c r="F36" s="7"/>
      <c r="G36" s="7"/>
      <c r="H36" s="56" t="s">
        <v>1535</v>
      </c>
    </row>
    <row r="37" spans="1:8">
      <c r="A37" s="5" t="s">
        <v>78</v>
      </c>
      <c r="B37" s="6">
        <v>6978146466</v>
      </c>
      <c r="E37" s="7">
        <v>2102751838</v>
      </c>
      <c r="F37" s="7"/>
      <c r="G37" s="7"/>
      <c r="H37" s="7"/>
    </row>
    <row r="38" spans="1:8">
      <c r="A38" s="5" t="s">
        <v>79</v>
      </c>
      <c r="B38" s="6" t="s">
        <v>238</v>
      </c>
      <c r="C38" s="6" t="s">
        <v>277</v>
      </c>
      <c r="D38" s="6" t="s">
        <v>271</v>
      </c>
      <c r="F38" s="7"/>
      <c r="G38" s="7"/>
      <c r="H38" s="7"/>
    </row>
    <row r="39" spans="1:8">
      <c r="A39" s="5" t="s">
        <v>1839</v>
      </c>
      <c r="B39" s="6">
        <v>6948522854</v>
      </c>
      <c r="F39" s="7"/>
      <c r="G39" s="7"/>
      <c r="H39" s="56" t="s">
        <v>1840</v>
      </c>
    </row>
    <row r="40" spans="1:8">
      <c r="A40" s="5" t="s">
        <v>835</v>
      </c>
      <c r="B40" s="6">
        <v>6983636266</v>
      </c>
      <c r="C40" s="6" t="s">
        <v>304</v>
      </c>
      <c r="D40" s="6" t="s">
        <v>836</v>
      </c>
      <c r="F40" s="7"/>
      <c r="G40" s="7">
        <v>6972292222</v>
      </c>
      <c r="H40" s="56" t="s">
        <v>837</v>
      </c>
    </row>
    <row r="41" spans="1:8">
      <c r="A41" s="5" t="s">
        <v>1372</v>
      </c>
      <c r="B41" s="6">
        <v>6940841496</v>
      </c>
      <c r="C41" s="6" t="s">
        <v>301</v>
      </c>
      <c r="F41" s="7">
        <v>6949694147</v>
      </c>
      <c r="G41" s="7"/>
      <c r="H41" s="7"/>
    </row>
    <row r="42" spans="1:8">
      <c r="A42" s="5" t="s">
        <v>1910</v>
      </c>
      <c r="D42" s="6" t="s">
        <v>1911</v>
      </c>
      <c r="F42" s="7"/>
      <c r="G42" s="7">
        <v>6948407279</v>
      </c>
      <c r="H42" s="56"/>
    </row>
    <row r="43" spans="1:8">
      <c r="A43" s="5" t="s">
        <v>1814</v>
      </c>
      <c r="B43" s="6">
        <v>6932489655</v>
      </c>
      <c r="F43" s="7"/>
      <c r="G43" s="7"/>
      <c r="H43" s="56" t="s">
        <v>1815</v>
      </c>
    </row>
    <row r="44" spans="1:8">
      <c r="A44" s="5" t="s">
        <v>1461</v>
      </c>
      <c r="B44" s="6" t="s">
        <v>1933</v>
      </c>
      <c r="C44" s="6" t="s">
        <v>845</v>
      </c>
      <c r="F44" s="7">
        <v>6983894351</v>
      </c>
      <c r="G44" s="7"/>
      <c r="H44" s="56" t="s">
        <v>1962</v>
      </c>
    </row>
    <row r="45" spans="1:8">
      <c r="A45" s="5" t="s">
        <v>2179</v>
      </c>
      <c r="B45" s="171">
        <v>6948814020</v>
      </c>
      <c r="C45" s="6" t="s">
        <v>2178</v>
      </c>
      <c r="D45" s="6" t="s">
        <v>813</v>
      </c>
      <c r="F45" s="168">
        <v>6948814020</v>
      </c>
      <c r="G45" s="7"/>
      <c r="H45" s="70" t="s">
        <v>2383</v>
      </c>
    </row>
    <row r="46" spans="1:8">
      <c r="A46" s="5" t="s">
        <v>1837</v>
      </c>
      <c r="C46" s="6" t="s">
        <v>1844</v>
      </c>
      <c r="D46" s="6" t="s">
        <v>1845</v>
      </c>
      <c r="E46" s="7">
        <v>2102795595</v>
      </c>
      <c r="F46" s="7">
        <v>6942900283</v>
      </c>
      <c r="G46" s="7">
        <v>6942980749</v>
      </c>
      <c r="H46" s="56" t="s">
        <v>1846</v>
      </c>
    </row>
    <row r="47" spans="1:8">
      <c r="A47" s="5" t="s">
        <v>85</v>
      </c>
      <c r="B47" s="6" t="s">
        <v>278</v>
      </c>
      <c r="C47" s="6" t="s">
        <v>279</v>
      </c>
      <c r="E47" s="7">
        <v>2102718884</v>
      </c>
      <c r="F47" s="7">
        <v>6942661170</v>
      </c>
      <c r="G47" s="7">
        <v>6944969018</v>
      </c>
      <c r="H47" s="56" t="s">
        <v>280</v>
      </c>
    </row>
    <row r="48" spans="1:8">
      <c r="A48" s="5" t="s">
        <v>1889</v>
      </c>
      <c r="B48" s="6" t="s">
        <v>1890</v>
      </c>
      <c r="F48" s="7"/>
      <c r="G48" s="7"/>
      <c r="H48" s="56" t="s">
        <v>1891</v>
      </c>
    </row>
    <row r="49" spans="1:9">
      <c r="A49" s="5" t="s">
        <v>720</v>
      </c>
      <c r="B49" s="6">
        <v>6947654845</v>
      </c>
      <c r="C49" s="6" t="s">
        <v>721</v>
      </c>
      <c r="D49" s="6" t="s">
        <v>722</v>
      </c>
      <c r="E49" s="7">
        <v>2114093961</v>
      </c>
      <c r="F49" s="7">
        <v>6947654845</v>
      </c>
      <c r="G49" s="7">
        <v>6946251704</v>
      </c>
      <c r="H49" s="56" t="s">
        <v>723</v>
      </c>
    </row>
    <row r="50" spans="1:9">
      <c r="A50" s="5" t="s">
        <v>1770</v>
      </c>
      <c r="B50" s="6">
        <v>6981069978</v>
      </c>
      <c r="C50" s="6" t="s">
        <v>1777</v>
      </c>
      <c r="D50" s="6" t="s">
        <v>258</v>
      </c>
      <c r="E50" s="7">
        <v>2102469724</v>
      </c>
      <c r="F50" s="6">
        <v>6981069978</v>
      </c>
      <c r="G50" s="7">
        <v>6936777925</v>
      </c>
      <c r="H50" s="56" t="s">
        <v>1776</v>
      </c>
      <c r="I50" s="58">
        <v>41839</v>
      </c>
    </row>
    <row r="51" spans="1:9">
      <c r="A51" s="5" t="s">
        <v>2198</v>
      </c>
      <c r="B51" s="6" t="s">
        <v>2214</v>
      </c>
      <c r="F51" s="7"/>
      <c r="G51" s="7"/>
      <c r="H51" s="56" t="s">
        <v>2298</v>
      </c>
    </row>
    <row r="52" spans="1:9">
      <c r="A52" s="5" t="s">
        <v>1761</v>
      </c>
      <c r="B52" s="6">
        <v>6946299382</v>
      </c>
      <c r="C52" s="6" t="s">
        <v>1762</v>
      </c>
      <c r="D52" s="6" t="s">
        <v>323</v>
      </c>
      <c r="E52" s="7" t="s">
        <v>1764</v>
      </c>
      <c r="F52" s="7">
        <v>6946299382</v>
      </c>
      <c r="G52" s="7"/>
      <c r="H52" s="56" t="s">
        <v>1763</v>
      </c>
    </row>
    <row r="53" spans="1:9">
      <c r="A53" s="5" t="s">
        <v>1898</v>
      </c>
      <c r="B53" s="6">
        <v>6978321728</v>
      </c>
      <c r="C53" s="6" t="s">
        <v>282</v>
      </c>
      <c r="D53" s="6" t="s">
        <v>256</v>
      </c>
      <c r="E53" s="7">
        <v>2102724527</v>
      </c>
      <c r="F53" s="6">
        <v>6978321728</v>
      </c>
      <c r="G53" s="62" t="s">
        <v>1113</v>
      </c>
      <c r="H53" s="56" t="s">
        <v>1536</v>
      </c>
    </row>
    <row r="54" spans="1:9">
      <c r="A54" s="5" t="s">
        <v>649</v>
      </c>
      <c r="B54" s="6">
        <v>6977455159</v>
      </c>
      <c r="C54" s="6" t="s">
        <v>279</v>
      </c>
      <c r="D54" s="6" t="s">
        <v>313</v>
      </c>
      <c r="E54" s="7">
        <v>2102798719</v>
      </c>
      <c r="F54" s="6">
        <v>6977455159</v>
      </c>
      <c r="G54" s="7">
        <v>6974433783</v>
      </c>
      <c r="H54" s="56" t="s">
        <v>650</v>
      </c>
    </row>
    <row r="55" spans="1:9">
      <c r="A55" s="5" t="s">
        <v>95</v>
      </c>
      <c r="B55" s="6" t="s">
        <v>581</v>
      </c>
      <c r="C55" s="6" t="s">
        <v>284</v>
      </c>
      <c r="D55" s="6" t="s">
        <v>285</v>
      </c>
      <c r="E55" s="7">
        <v>2111834652</v>
      </c>
      <c r="F55" s="7">
        <v>6946323857</v>
      </c>
      <c r="G55" s="7">
        <v>6906508029</v>
      </c>
      <c r="H55" s="63" t="s">
        <v>1537</v>
      </c>
      <c r="I55" s="58">
        <v>43023</v>
      </c>
    </row>
    <row r="56" spans="1:9">
      <c r="A56" s="5" t="s">
        <v>2125</v>
      </c>
      <c r="B56" s="6" t="s">
        <v>2203</v>
      </c>
      <c r="F56" s="7"/>
      <c r="G56" s="7"/>
      <c r="H56" s="56" t="s">
        <v>2204</v>
      </c>
    </row>
    <row r="57" spans="1:9">
      <c r="A57" s="5" t="s">
        <v>2225</v>
      </c>
      <c r="B57" s="6" t="s">
        <v>2226</v>
      </c>
      <c r="F57" s="7"/>
      <c r="G57" s="7"/>
      <c r="H57" s="56" t="s">
        <v>2227</v>
      </c>
    </row>
    <row r="58" spans="1:9">
      <c r="A58" s="5" t="s">
        <v>98</v>
      </c>
      <c r="B58" s="6" t="s">
        <v>2374</v>
      </c>
      <c r="C58" s="6" t="s">
        <v>288</v>
      </c>
      <c r="D58" s="6" t="s">
        <v>289</v>
      </c>
      <c r="F58" s="7"/>
      <c r="G58" s="7"/>
      <c r="H58" s="56" t="s">
        <v>1538</v>
      </c>
    </row>
    <row r="59" spans="1:9">
      <c r="A59" s="5" t="s">
        <v>1309</v>
      </c>
      <c r="B59" s="6">
        <v>6974146129</v>
      </c>
      <c r="C59" s="6" t="s">
        <v>971</v>
      </c>
      <c r="D59" s="6" t="s">
        <v>274</v>
      </c>
      <c r="E59" s="7">
        <v>2102833439</v>
      </c>
      <c r="F59" s="7"/>
      <c r="G59" s="7">
        <v>6947771617</v>
      </c>
      <c r="H59" s="56" t="s">
        <v>972</v>
      </c>
    </row>
    <row r="60" spans="1:9">
      <c r="A60" s="5" t="s">
        <v>101</v>
      </c>
      <c r="B60" s="6" t="s">
        <v>1749</v>
      </c>
      <c r="C60" s="6" t="s">
        <v>290</v>
      </c>
      <c r="D60" s="6" t="s">
        <v>291</v>
      </c>
      <c r="E60" s="7">
        <v>2102581836</v>
      </c>
      <c r="F60" s="7"/>
      <c r="G60" s="7"/>
      <c r="H60" s="56" t="s">
        <v>292</v>
      </c>
    </row>
    <row r="61" spans="1:9">
      <c r="A61" s="5" t="s">
        <v>1341</v>
      </c>
      <c r="B61" s="6">
        <v>6939487829</v>
      </c>
      <c r="C61" s="6" t="s">
        <v>263</v>
      </c>
      <c r="D61" s="6" t="s">
        <v>291</v>
      </c>
      <c r="F61" s="7">
        <v>6939481829</v>
      </c>
      <c r="G61" s="7">
        <v>6932981704</v>
      </c>
      <c r="H61" s="56" t="s">
        <v>1342</v>
      </c>
    </row>
    <row r="62" spans="1:9">
      <c r="A62" s="5" t="s">
        <v>1782</v>
      </c>
      <c r="B62" s="6">
        <v>6984140470</v>
      </c>
      <c r="F62" s="7"/>
      <c r="G62" s="7"/>
      <c r="H62" s="7"/>
    </row>
    <row r="63" spans="1:9">
      <c r="A63" s="5" t="s">
        <v>293</v>
      </c>
      <c r="B63" s="6" t="s">
        <v>2173</v>
      </c>
      <c r="C63" s="6" t="s">
        <v>294</v>
      </c>
      <c r="D63" s="6" t="s">
        <v>1947</v>
      </c>
      <c r="E63" s="6" t="s">
        <v>2171</v>
      </c>
      <c r="F63" s="7">
        <v>6986665326</v>
      </c>
      <c r="G63" s="7">
        <v>6946521498</v>
      </c>
      <c r="H63" s="56" t="s">
        <v>1541</v>
      </c>
    </row>
    <row r="64" spans="1:9">
      <c r="A64" s="5" t="s">
        <v>2034</v>
      </c>
      <c r="B64" s="6">
        <v>6983863174</v>
      </c>
      <c r="C64" s="6" t="s">
        <v>2042</v>
      </c>
      <c r="D64" s="6" t="s">
        <v>2041</v>
      </c>
      <c r="F64" s="7">
        <v>6983863174</v>
      </c>
      <c r="G64" s="7">
        <v>6932783218</v>
      </c>
      <c r="H64" s="56" t="s">
        <v>2043</v>
      </c>
    </row>
    <row r="65" spans="1:9" ht="17.25" customHeight="1">
      <c r="A65" s="5" t="s">
        <v>1488</v>
      </c>
      <c r="B65" s="6">
        <v>6945731499</v>
      </c>
      <c r="F65" s="7"/>
      <c r="G65" s="7"/>
      <c r="H65" s="7"/>
    </row>
    <row r="66" spans="1:9">
      <c r="A66" s="5" t="s">
        <v>296</v>
      </c>
      <c r="B66" s="6">
        <v>6937048105</v>
      </c>
      <c r="C66" s="6" t="s">
        <v>297</v>
      </c>
      <c r="F66" s="7"/>
      <c r="G66" s="7"/>
      <c r="H66" s="7"/>
    </row>
    <row r="67" spans="1:9">
      <c r="A67" s="5" t="s">
        <v>116</v>
      </c>
      <c r="B67" s="6" t="s">
        <v>298</v>
      </c>
      <c r="C67" s="6" t="s">
        <v>299</v>
      </c>
      <c r="D67" s="6" t="s">
        <v>300</v>
      </c>
      <c r="E67" s="7">
        <v>2102811676</v>
      </c>
      <c r="F67" s="7"/>
      <c r="G67" s="7"/>
      <c r="H67" s="70" t="s">
        <v>1539</v>
      </c>
    </row>
    <row r="68" spans="1:9">
      <c r="A68" s="5" t="s">
        <v>1625</v>
      </c>
      <c r="B68" s="6">
        <v>6976778768</v>
      </c>
      <c r="C68" s="6" t="s">
        <v>598</v>
      </c>
      <c r="D68" s="6" t="s">
        <v>588</v>
      </c>
      <c r="F68" s="7">
        <v>6972141068</v>
      </c>
      <c r="G68" s="7"/>
      <c r="H68" s="63" t="s">
        <v>1540</v>
      </c>
    </row>
    <row r="69" spans="1:9">
      <c r="A69" s="5" t="s">
        <v>123</v>
      </c>
      <c r="B69" s="6">
        <v>6974800917</v>
      </c>
      <c r="C69" s="6" t="s">
        <v>279</v>
      </c>
      <c r="E69" s="7">
        <v>2102812741</v>
      </c>
      <c r="F69" s="7"/>
      <c r="G69" s="7"/>
      <c r="H69" s="7"/>
      <c r="I69" s="1" t="s">
        <v>1131</v>
      </c>
    </row>
    <row r="70" spans="1:9" ht="17.25">
      <c r="A70" s="5" t="s">
        <v>2142</v>
      </c>
      <c r="B70" s="227" t="s">
        <v>2231</v>
      </c>
      <c r="C70" s="227" t="s">
        <v>2232</v>
      </c>
      <c r="D70" s="227" t="s">
        <v>2233</v>
      </c>
      <c r="E70" s="227" t="s">
        <v>2234</v>
      </c>
      <c r="F70" s="227"/>
      <c r="G70" s="227" t="s">
        <v>2235</v>
      </c>
      <c r="H70" s="228" t="s">
        <v>2236</v>
      </c>
    </row>
    <row r="71" spans="1:9">
      <c r="A71" s="5" t="s">
        <v>1406</v>
      </c>
      <c r="B71" s="6" t="s">
        <v>1950</v>
      </c>
      <c r="C71" s="6" t="s">
        <v>1405</v>
      </c>
      <c r="F71" s="7"/>
      <c r="G71" s="7"/>
      <c r="H71" s="56" t="s">
        <v>1929</v>
      </c>
    </row>
    <row r="72" spans="1:9">
      <c r="A72" s="5" t="s">
        <v>1717</v>
      </c>
      <c r="B72" s="6">
        <v>6978518648</v>
      </c>
      <c r="C72" s="6" t="s">
        <v>1727</v>
      </c>
      <c r="D72" s="6" t="s">
        <v>1728</v>
      </c>
      <c r="E72" s="7">
        <v>2102798290</v>
      </c>
      <c r="F72" s="7">
        <v>6978518648</v>
      </c>
      <c r="G72" s="7">
        <v>6974748037</v>
      </c>
      <c r="H72" s="56" t="s">
        <v>1859</v>
      </c>
    </row>
    <row r="73" spans="1:9">
      <c r="A73" s="5" t="s">
        <v>1995</v>
      </c>
      <c r="B73" s="6">
        <v>6958464849</v>
      </c>
      <c r="C73" s="6" t="s">
        <v>263</v>
      </c>
      <c r="D73" s="6" t="s">
        <v>264</v>
      </c>
      <c r="E73" s="7">
        <v>2102718432</v>
      </c>
      <c r="F73" s="7">
        <v>6958464849</v>
      </c>
      <c r="G73" s="7">
        <v>6937644654</v>
      </c>
      <c r="H73" s="56" t="s">
        <v>2242</v>
      </c>
    </row>
    <row r="74" spans="1:9">
      <c r="A74" s="5" t="s">
        <v>1349</v>
      </c>
      <c r="B74" s="6">
        <v>6972092607</v>
      </c>
      <c r="C74" s="6" t="s">
        <v>1350</v>
      </c>
      <c r="D74" s="6" t="s">
        <v>258</v>
      </c>
      <c r="E74" s="7">
        <v>2102752678</v>
      </c>
      <c r="F74" s="7">
        <v>6972092607</v>
      </c>
      <c r="G74" s="7">
        <v>6937937954</v>
      </c>
      <c r="H74" s="56" t="s">
        <v>1351</v>
      </c>
    </row>
    <row r="75" spans="1:9">
      <c r="A75" s="5" t="s">
        <v>1817</v>
      </c>
      <c r="B75" s="6">
        <v>6943107669</v>
      </c>
      <c r="C75" s="6" t="s">
        <v>1816</v>
      </c>
      <c r="D75" s="6" t="s">
        <v>323</v>
      </c>
      <c r="F75" s="7">
        <v>6943107669</v>
      </c>
      <c r="G75" s="7"/>
      <c r="H75" s="56" t="s">
        <v>1849</v>
      </c>
    </row>
    <row r="76" spans="1:9">
      <c r="A76" s="5" t="s">
        <v>126</v>
      </c>
      <c r="C76" s="6" t="s">
        <v>304</v>
      </c>
      <c r="D76" s="6" t="s">
        <v>291</v>
      </c>
      <c r="F76" s="7">
        <v>6932617171</v>
      </c>
      <c r="G76" s="6">
        <v>6978992588</v>
      </c>
      <c r="H76" s="56" t="s">
        <v>1288</v>
      </c>
    </row>
    <row r="77" spans="1:9">
      <c r="A77" s="5" t="s">
        <v>127</v>
      </c>
      <c r="F77" s="7"/>
      <c r="G77" s="7"/>
      <c r="H77" s="7"/>
    </row>
    <row r="78" spans="1:9">
      <c r="A78" s="5" t="s">
        <v>1692</v>
      </c>
      <c r="B78" s="6">
        <v>6973507597</v>
      </c>
      <c r="C78" s="6" t="s">
        <v>1693</v>
      </c>
      <c r="D78" s="6" t="s">
        <v>1694</v>
      </c>
      <c r="E78" s="7">
        <v>2114093477</v>
      </c>
      <c r="F78" s="7">
        <v>6973507597</v>
      </c>
      <c r="G78" s="7">
        <v>6942881616</v>
      </c>
      <c r="H78" s="56" t="s">
        <v>1695</v>
      </c>
    </row>
    <row r="79" spans="1:9">
      <c r="A79" s="5" t="s">
        <v>128</v>
      </c>
      <c r="B79" s="6">
        <v>6934851279</v>
      </c>
      <c r="C79" s="6" t="s">
        <v>305</v>
      </c>
      <c r="E79" s="7">
        <v>2102755515</v>
      </c>
      <c r="F79" s="7"/>
      <c r="G79" s="7"/>
      <c r="H79" s="70" t="s">
        <v>1543</v>
      </c>
    </row>
    <row r="80" spans="1:9">
      <c r="A80" s="5" t="s">
        <v>808</v>
      </c>
      <c r="B80" s="6">
        <v>6979796251</v>
      </c>
      <c r="C80" s="6" t="s">
        <v>809</v>
      </c>
      <c r="F80" s="7"/>
      <c r="G80" s="7">
        <v>6944185255</v>
      </c>
      <c r="H80" s="56" t="s">
        <v>810</v>
      </c>
    </row>
    <row r="81" spans="1:15">
      <c r="A81" s="5" t="s">
        <v>2137</v>
      </c>
      <c r="B81" s="6" t="s">
        <v>2206</v>
      </c>
      <c r="F81" s="7"/>
      <c r="G81" s="7"/>
      <c r="H81" s="56" t="s">
        <v>2207</v>
      </c>
    </row>
    <row r="82" spans="1:15" s="5" customFormat="1" ht="16.7" customHeight="1">
      <c r="A82" s="5" t="s">
        <v>130</v>
      </c>
      <c r="B82" s="6">
        <v>6985584076</v>
      </c>
      <c r="C82" s="6" t="s">
        <v>306</v>
      </c>
      <c r="D82" s="6"/>
      <c r="E82" s="7"/>
      <c r="F82" s="7"/>
      <c r="G82" s="7"/>
      <c r="H82" s="56" t="s">
        <v>1855</v>
      </c>
      <c r="I82" s="1"/>
      <c r="K82" s="6"/>
      <c r="L82" s="6"/>
      <c r="M82" s="6"/>
      <c r="N82" s="6"/>
      <c r="O82" s="6"/>
    </row>
    <row r="83" spans="1:15">
      <c r="A83" s="5" t="s">
        <v>132</v>
      </c>
      <c r="B83" s="6" t="s">
        <v>239</v>
      </c>
      <c r="C83" s="6" t="s">
        <v>263</v>
      </c>
      <c r="D83" s="6" t="s">
        <v>307</v>
      </c>
      <c r="E83" s="7">
        <v>2102724188</v>
      </c>
      <c r="F83" s="7"/>
      <c r="G83" s="7"/>
      <c r="H83" s="63" t="s">
        <v>1544</v>
      </c>
    </row>
    <row r="84" spans="1:15">
      <c r="A84" t="s">
        <v>1880</v>
      </c>
      <c r="B84">
        <v>6940526403</v>
      </c>
      <c r="C84" s="6" t="s">
        <v>1881</v>
      </c>
      <c r="F84" s="14">
        <v>6940526403</v>
      </c>
      <c r="G84" s="7"/>
      <c r="H84" s="7"/>
    </row>
    <row r="85" spans="1:15">
      <c r="A85" s="5" t="s">
        <v>1827</v>
      </c>
      <c r="B85" s="6">
        <v>6948525966</v>
      </c>
      <c r="F85" s="7"/>
      <c r="G85" s="7"/>
      <c r="H85" s="56" t="s">
        <v>1829</v>
      </c>
    </row>
    <row r="86" spans="1:15">
      <c r="A86" s="5" t="s">
        <v>1061</v>
      </c>
      <c r="B86" s="6">
        <v>6974480668</v>
      </c>
      <c r="C86" s="6" t="s">
        <v>865</v>
      </c>
      <c r="D86" s="6" t="s">
        <v>291</v>
      </c>
      <c r="F86" s="7">
        <v>6974480668</v>
      </c>
      <c r="G86" s="7">
        <v>6986333501</v>
      </c>
      <c r="H86" s="7" t="s">
        <v>866</v>
      </c>
    </row>
    <row r="87" spans="1:15">
      <c r="A87" s="5" t="s">
        <v>1807</v>
      </c>
      <c r="B87" s="6">
        <v>6979655901</v>
      </c>
      <c r="C87" s="6" t="s">
        <v>1808</v>
      </c>
      <c r="D87" s="6" t="s">
        <v>274</v>
      </c>
      <c r="E87" s="7">
        <v>2114024809</v>
      </c>
      <c r="F87" s="7">
        <v>6979655901</v>
      </c>
      <c r="G87" s="7"/>
      <c r="H87" s="56" t="s">
        <v>1809</v>
      </c>
    </row>
    <row r="88" spans="1:15">
      <c r="A88" s="5" t="s">
        <v>1862</v>
      </c>
      <c r="C88" s="6" t="s">
        <v>1863</v>
      </c>
      <c r="D88" s="6" t="s">
        <v>1864</v>
      </c>
      <c r="F88" s="7">
        <v>6993744883</v>
      </c>
      <c r="G88" s="7">
        <v>6945334842</v>
      </c>
      <c r="H88" s="56" t="s">
        <v>1865</v>
      </c>
    </row>
    <row r="89" spans="1:15">
      <c r="A89" s="5" t="s">
        <v>2121</v>
      </c>
      <c r="B89" s="6">
        <v>6973433425</v>
      </c>
      <c r="F89" s="7"/>
      <c r="G89" s="7"/>
      <c r="H89" s="56" t="s">
        <v>2127</v>
      </c>
    </row>
    <row r="90" spans="1:15">
      <c r="A90" s="5" t="s">
        <v>134</v>
      </c>
      <c r="B90" s="6">
        <v>6973401315</v>
      </c>
      <c r="C90" s="6" t="s">
        <v>305</v>
      </c>
      <c r="F90" s="7"/>
      <c r="G90" s="7"/>
      <c r="H90" s="70" t="s">
        <v>1545</v>
      </c>
      <c r="I90" s="9"/>
    </row>
    <row r="91" spans="1:15">
      <c r="A91" s="5" t="s">
        <v>1787</v>
      </c>
      <c r="C91" s="6" t="s">
        <v>1998</v>
      </c>
      <c r="D91" s="6" t="s">
        <v>264</v>
      </c>
      <c r="E91" s="7">
        <v>2102793476</v>
      </c>
      <c r="F91" s="7">
        <v>6980444301</v>
      </c>
      <c r="G91" s="7">
        <v>6936563643</v>
      </c>
      <c r="H91" s="56" t="s">
        <v>1788</v>
      </c>
    </row>
    <row r="92" spans="1:15">
      <c r="A92" s="5" t="s">
        <v>135</v>
      </c>
      <c r="B92" s="6">
        <v>6947184872</v>
      </c>
      <c r="C92" s="6" t="s">
        <v>1915</v>
      </c>
      <c r="E92" s="7">
        <v>2102798896</v>
      </c>
      <c r="F92" s="7"/>
      <c r="G92" s="7"/>
      <c r="H92" s="56" t="s">
        <v>1515</v>
      </c>
    </row>
    <row r="93" spans="1:15">
      <c r="A93" s="5" t="s">
        <v>230</v>
      </c>
      <c r="B93" s="6">
        <v>6947928825</v>
      </c>
      <c r="E93" s="7">
        <v>2102715167</v>
      </c>
      <c r="F93" s="7"/>
      <c r="G93" s="7"/>
      <c r="H93" s="56" t="s">
        <v>309</v>
      </c>
    </row>
    <row r="94" spans="1:15">
      <c r="A94" s="5" t="s">
        <v>310</v>
      </c>
      <c r="C94" s="6" t="s">
        <v>311</v>
      </c>
      <c r="D94" s="6" t="s">
        <v>260</v>
      </c>
      <c r="E94" s="7">
        <v>2102716319</v>
      </c>
      <c r="F94" s="7">
        <v>6983678324</v>
      </c>
      <c r="G94" s="6">
        <v>6973034080</v>
      </c>
      <c r="H94" s="70" t="s">
        <v>1546</v>
      </c>
    </row>
    <row r="95" spans="1:15">
      <c r="A95" s="5" t="s">
        <v>869</v>
      </c>
      <c r="B95" s="6">
        <v>6944704531</v>
      </c>
      <c r="C95" s="6" t="s">
        <v>1792</v>
      </c>
      <c r="D95" s="6" t="s">
        <v>252</v>
      </c>
      <c r="F95" s="7"/>
      <c r="G95" s="7">
        <v>6973328775</v>
      </c>
      <c r="H95" s="56" t="s">
        <v>1878</v>
      </c>
      <c r="I95" s="1">
        <v>2108663575</v>
      </c>
    </row>
    <row r="96" spans="1:15">
      <c r="A96" s="5" t="s">
        <v>2297</v>
      </c>
      <c r="B96" s="6" t="s">
        <v>2309</v>
      </c>
      <c r="F96" s="7"/>
      <c r="G96" s="7"/>
      <c r="H96" s="70" t="s">
        <v>2310</v>
      </c>
    </row>
    <row r="97" spans="1:9">
      <c r="A97" s="5" t="s">
        <v>147</v>
      </c>
      <c r="B97" s="6" t="s">
        <v>240</v>
      </c>
      <c r="C97" s="6" t="s">
        <v>265</v>
      </c>
      <c r="D97" s="6" t="s">
        <v>271</v>
      </c>
      <c r="F97" s="7"/>
      <c r="G97" s="7"/>
      <c r="H97" s="70" t="s">
        <v>1547</v>
      </c>
      <c r="I97" s="58">
        <v>41771</v>
      </c>
    </row>
    <row r="98" spans="1:9">
      <c r="A98" s="5" t="s">
        <v>148</v>
      </c>
      <c r="C98" s="6" t="s">
        <v>312</v>
      </c>
      <c r="D98" s="6" t="s">
        <v>313</v>
      </c>
      <c r="E98" s="7">
        <v>2102710475</v>
      </c>
      <c r="F98" s="7">
        <v>6981855083</v>
      </c>
      <c r="G98" s="7">
        <v>6983387153</v>
      </c>
      <c r="H98" s="56" t="s">
        <v>314</v>
      </c>
      <c r="I98" s="70" t="s">
        <v>1649</v>
      </c>
    </row>
    <row r="99" spans="1:9">
      <c r="A99" s="5" t="s">
        <v>149</v>
      </c>
      <c r="B99" s="6">
        <v>6944836679</v>
      </c>
      <c r="C99" s="6" t="s">
        <v>315</v>
      </c>
      <c r="F99" s="7"/>
      <c r="G99" s="7"/>
      <c r="H99" s="63" t="s">
        <v>1548</v>
      </c>
    </row>
    <row r="100" spans="1:9">
      <c r="A100" s="5" t="s">
        <v>928</v>
      </c>
      <c r="C100" s="6" t="s">
        <v>817</v>
      </c>
      <c r="D100" s="6" t="s">
        <v>291</v>
      </c>
      <c r="E100" s="7">
        <v>2102843188</v>
      </c>
      <c r="F100" s="7">
        <v>6945881895</v>
      </c>
      <c r="G100" s="7">
        <v>6979229288</v>
      </c>
      <c r="H100" s="7"/>
    </row>
    <row r="101" spans="1:9">
      <c r="A101" s="5" t="s">
        <v>151</v>
      </c>
      <c r="B101" s="6" t="s">
        <v>241</v>
      </c>
      <c r="C101" s="6" t="s">
        <v>316</v>
      </c>
      <c r="D101" s="6" t="s">
        <v>317</v>
      </c>
      <c r="F101" s="7"/>
      <c r="G101" s="7"/>
      <c r="H101" s="56" t="s">
        <v>833</v>
      </c>
    </row>
    <row r="102" spans="1:9">
      <c r="A102" s="5" t="s">
        <v>153</v>
      </c>
      <c r="B102" s="6" t="s">
        <v>242</v>
      </c>
      <c r="C102" s="6" t="s">
        <v>1549</v>
      </c>
      <c r="F102" s="7" t="s">
        <v>51</v>
      </c>
      <c r="G102" s="7"/>
      <c r="H102" s="56" t="s">
        <v>764</v>
      </c>
    </row>
    <row r="103" spans="1:9">
      <c r="A103" s="5" t="s">
        <v>155</v>
      </c>
      <c r="B103" s="6">
        <v>6945553317</v>
      </c>
      <c r="C103" s="6" t="s">
        <v>259</v>
      </c>
      <c r="D103" s="6" t="s">
        <v>313</v>
      </c>
      <c r="E103" s="7" t="s">
        <v>1428</v>
      </c>
      <c r="F103" s="7"/>
      <c r="G103" s="7"/>
      <c r="H103" s="70" t="s">
        <v>1800</v>
      </c>
    </row>
    <row r="104" spans="1:9">
      <c r="A104" s="5" t="s">
        <v>1416</v>
      </c>
      <c r="B104" s="6">
        <v>6944341157</v>
      </c>
      <c r="C104" s="6" t="s">
        <v>1196</v>
      </c>
      <c r="D104" s="6" t="s">
        <v>1197</v>
      </c>
      <c r="F104" s="7">
        <v>6944341157</v>
      </c>
      <c r="G104" s="7">
        <v>6984499691</v>
      </c>
      <c r="H104" s="56" t="s">
        <v>1198</v>
      </c>
    </row>
    <row r="105" spans="1:9">
      <c r="A105" s="5" t="s">
        <v>156</v>
      </c>
      <c r="B105" s="6">
        <v>6976636969</v>
      </c>
      <c r="C105" s="6" t="s">
        <v>288</v>
      </c>
      <c r="E105" s="7">
        <v>2102776648</v>
      </c>
      <c r="F105" s="7"/>
      <c r="G105" s="7"/>
      <c r="H105" s="7"/>
    </row>
    <row r="106" spans="1:9">
      <c r="A106" s="5" t="s">
        <v>318</v>
      </c>
      <c r="C106" s="6" t="s">
        <v>263</v>
      </c>
      <c r="D106" s="6" t="s">
        <v>271</v>
      </c>
      <c r="E106" s="7" t="s">
        <v>319</v>
      </c>
      <c r="F106" s="7">
        <v>6932352909</v>
      </c>
      <c r="G106" s="7">
        <v>6932352910</v>
      </c>
      <c r="H106" s="56" t="s">
        <v>320</v>
      </c>
    </row>
    <row r="107" spans="1:9">
      <c r="A107" s="5" t="s">
        <v>1758</v>
      </c>
      <c r="B107" s="6">
        <v>6971927437</v>
      </c>
      <c r="C107" s="6" t="s">
        <v>1755</v>
      </c>
      <c r="D107" s="6" t="s">
        <v>1756</v>
      </c>
      <c r="F107" s="7"/>
      <c r="G107" s="7"/>
      <c r="H107" s="56" t="s">
        <v>1757</v>
      </c>
    </row>
    <row r="108" spans="1:9">
      <c r="A108" s="5" t="s">
        <v>812</v>
      </c>
      <c r="B108" s="6">
        <v>6986904614</v>
      </c>
      <c r="C108" s="6" t="s">
        <v>288</v>
      </c>
      <c r="D108" s="6" t="s">
        <v>813</v>
      </c>
      <c r="E108" s="7">
        <v>2102751459</v>
      </c>
      <c r="F108" s="7"/>
      <c r="G108" s="7">
        <v>6972223535</v>
      </c>
      <c r="H108" s="56" t="s">
        <v>1550</v>
      </c>
    </row>
    <row r="109" spans="1:9">
      <c r="A109" s="5" t="s">
        <v>1981</v>
      </c>
      <c r="B109" s="6" t="s">
        <v>1989</v>
      </c>
      <c r="C109" s="6" t="s">
        <v>305</v>
      </c>
      <c r="D109" s="6" t="s">
        <v>283</v>
      </c>
      <c r="F109" s="7"/>
      <c r="G109" s="7">
        <v>6977305544</v>
      </c>
      <c r="H109" s="56" t="s">
        <v>2373</v>
      </c>
    </row>
    <row r="110" spans="1:9">
      <c r="A110" s="5" t="s">
        <v>1916</v>
      </c>
      <c r="B110" s="6">
        <v>6944650185</v>
      </c>
      <c r="F110" s="7"/>
      <c r="G110" s="7"/>
      <c r="H110" s="56" t="s">
        <v>1903</v>
      </c>
    </row>
    <row r="111" spans="1:9">
      <c r="A111" s="5" t="s">
        <v>1842</v>
      </c>
      <c r="B111" s="6">
        <v>6972400296</v>
      </c>
      <c r="E111" s="7">
        <v>2102385196</v>
      </c>
      <c r="F111" s="7"/>
      <c r="G111" s="7"/>
      <c r="H111" s="56" t="s">
        <v>1852</v>
      </c>
    </row>
    <row r="112" spans="1:9">
      <c r="A112" s="5" t="s">
        <v>880</v>
      </c>
      <c r="B112" s="6">
        <v>6979461723</v>
      </c>
      <c r="F112" s="7"/>
      <c r="G112" s="7"/>
      <c r="H112" s="56" t="s">
        <v>1175</v>
      </c>
    </row>
    <row r="113" spans="1:9">
      <c r="A113" s="5" t="s">
        <v>2141</v>
      </c>
      <c r="B113" s="172">
        <v>6949242625</v>
      </c>
      <c r="C113" s="6" t="s">
        <v>2190</v>
      </c>
      <c r="F113" s="7">
        <v>6949242625</v>
      </c>
      <c r="H113" s="70" t="s">
        <v>2191</v>
      </c>
    </row>
    <row r="114" spans="1:9">
      <c r="A114" s="5" t="s">
        <v>1783</v>
      </c>
      <c r="B114" s="6" t="s">
        <v>1784</v>
      </c>
      <c r="C114" s="6" t="s">
        <v>1785</v>
      </c>
      <c r="D114" s="6" t="s">
        <v>1786</v>
      </c>
      <c r="F114" s="7">
        <v>6906597950</v>
      </c>
      <c r="G114" s="7">
        <v>6946398469</v>
      </c>
      <c r="H114" s="56" t="s">
        <v>1856</v>
      </c>
      <c r="I114" s="58">
        <v>42331</v>
      </c>
    </row>
    <row r="115" spans="1:9">
      <c r="A115" s="5" t="s">
        <v>1870</v>
      </c>
      <c r="B115" s="6" t="s">
        <v>1872</v>
      </c>
      <c r="F115" s="7"/>
      <c r="G115" s="7"/>
      <c r="H115" s="56" t="s">
        <v>1873</v>
      </c>
    </row>
    <row r="116" spans="1:9">
      <c r="A116" s="5" t="s">
        <v>1512</v>
      </c>
      <c r="B116" s="6">
        <v>6946845513</v>
      </c>
      <c r="F116" s="7"/>
      <c r="G116" s="7">
        <v>6972842255</v>
      </c>
      <c r="H116" s="7"/>
    </row>
    <row r="117" spans="1:9">
      <c r="A117" s="5" t="s">
        <v>1946</v>
      </c>
      <c r="B117" s="6">
        <v>6976139559</v>
      </c>
      <c r="C117" s="6" t="s">
        <v>288</v>
      </c>
      <c r="D117" s="6" t="s">
        <v>308</v>
      </c>
      <c r="F117" s="6">
        <v>6976139559</v>
      </c>
      <c r="G117" s="7">
        <v>6985998452</v>
      </c>
      <c r="H117" s="70" t="s">
        <v>1922</v>
      </c>
      <c r="I117" s="1" t="s">
        <v>1726</v>
      </c>
    </row>
    <row r="118" spans="1:9">
      <c r="A118" s="5" t="s">
        <v>1813</v>
      </c>
      <c r="B118" s="6">
        <v>6945032727</v>
      </c>
      <c r="C118" s="6" t="s">
        <v>1795</v>
      </c>
      <c r="D118" s="6" t="s">
        <v>1796</v>
      </c>
      <c r="F118" s="7"/>
      <c r="G118" s="7"/>
      <c r="H118" s="56" t="s">
        <v>1797</v>
      </c>
    </row>
    <row r="119" spans="1:9">
      <c r="A119" s="5" t="s">
        <v>165</v>
      </c>
      <c r="B119" s="6">
        <v>6947470461</v>
      </c>
      <c r="C119" s="6" t="s">
        <v>321</v>
      </c>
      <c r="E119" s="7">
        <v>2102714697</v>
      </c>
      <c r="F119" s="7"/>
      <c r="G119" s="7"/>
      <c r="H119" s="56" t="s">
        <v>322</v>
      </c>
    </row>
    <row r="120" spans="1:9">
      <c r="A120" s="5" t="s">
        <v>830</v>
      </c>
      <c r="B120" s="6">
        <v>6972523789</v>
      </c>
      <c r="C120" s="6" t="s">
        <v>725</v>
      </c>
      <c r="F120" s="7"/>
      <c r="G120" s="7"/>
      <c r="H120" s="7"/>
      <c r="I120" s="1" t="s">
        <v>1735</v>
      </c>
    </row>
    <row r="121" spans="1:9">
      <c r="A121" s="5" t="s">
        <v>709</v>
      </c>
      <c r="B121" s="6">
        <v>6988531053</v>
      </c>
      <c r="C121" s="6" t="s">
        <v>725</v>
      </c>
      <c r="D121" s="6" t="s">
        <v>281</v>
      </c>
      <c r="E121" s="7">
        <v>2102814155</v>
      </c>
      <c r="F121" s="6">
        <v>6988531053</v>
      </c>
      <c r="G121" s="7">
        <v>6978005973</v>
      </c>
      <c r="H121" s="56" t="s">
        <v>726</v>
      </c>
    </row>
    <row r="122" spans="1:9">
      <c r="A122" s="5" t="s">
        <v>167</v>
      </c>
      <c r="B122" s="6">
        <v>6972226966</v>
      </c>
      <c r="C122" s="6" t="s">
        <v>288</v>
      </c>
      <c r="D122" s="6" t="s">
        <v>323</v>
      </c>
      <c r="E122" s="7">
        <v>2102790045</v>
      </c>
      <c r="F122" s="7">
        <v>6972226966</v>
      </c>
      <c r="G122" s="7"/>
      <c r="H122" s="56" t="s">
        <v>324</v>
      </c>
    </row>
    <row r="123" spans="1:9">
      <c r="A123" s="5" t="s">
        <v>169</v>
      </c>
      <c r="B123" s="6">
        <v>6945397852</v>
      </c>
      <c r="C123" s="6" t="s">
        <v>288</v>
      </c>
      <c r="F123" s="7"/>
      <c r="G123" s="7"/>
      <c r="H123" s="7"/>
    </row>
    <row r="124" spans="1:9">
      <c r="A124" s="5" t="s">
        <v>1766</v>
      </c>
      <c r="B124" s="6" t="s">
        <v>2166</v>
      </c>
      <c r="C124" s="6" t="s">
        <v>302</v>
      </c>
      <c r="D124" s="6" t="s">
        <v>291</v>
      </c>
      <c r="F124" s="7"/>
      <c r="G124" s="7"/>
      <c r="H124" s="56" t="s">
        <v>1558</v>
      </c>
      <c r="I124" s="58">
        <v>43484</v>
      </c>
    </row>
    <row r="125" spans="1:9">
      <c r="A125" s="5" t="s">
        <v>844</v>
      </c>
      <c r="B125" s="6">
        <v>6977905445</v>
      </c>
      <c r="C125" s="6" t="s">
        <v>288</v>
      </c>
      <c r="D125" s="6" t="s">
        <v>291</v>
      </c>
      <c r="E125" s="7">
        <v>2121046045</v>
      </c>
      <c r="F125" s="7">
        <v>6977905445</v>
      </c>
      <c r="G125" s="7">
        <v>6976644118</v>
      </c>
      <c r="H125" s="56" t="s">
        <v>1955</v>
      </c>
    </row>
    <row r="126" spans="1:9">
      <c r="A126" s="5" t="s">
        <v>2135</v>
      </c>
      <c r="B126" s="6">
        <v>6949560990</v>
      </c>
      <c r="F126" s="7"/>
      <c r="G126" s="7"/>
      <c r="H126" s="56" t="s">
        <v>1830</v>
      </c>
      <c r="I126" s="58">
        <v>41590</v>
      </c>
    </row>
    <row r="127" spans="1:9">
      <c r="A127" s="5" t="s">
        <v>171</v>
      </c>
      <c r="B127" s="6">
        <v>6976446317</v>
      </c>
      <c r="C127" s="6" t="s">
        <v>321</v>
      </c>
      <c r="D127" s="6" t="s">
        <v>260</v>
      </c>
      <c r="F127" s="56" t="s">
        <v>605</v>
      </c>
      <c r="G127" s="7"/>
      <c r="H127" s="7"/>
    </row>
    <row r="128" spans="1:9">
      <c r="A128" s="5" t="s">
        <v>172</v>
      </c>
      <c r="B128" s="6">
        <v>6980146941</v>
      </c>
      <c r="C128" s="6" t="s">
        <v>325</v>
      </c>
      <c r="D128" s="6" t="s">
        <v>326</v>
      </c>
      <c r="E128" s="7">
        <v>2102022768</v>
      </c>
      <c r="F128" s="7">
        <v>6980146941</v>
      </c>
      <c r="G128" s="7">
        <v>6971791551</v>
      </c>
      <c r="H128" s="69" t="s">
        <v>1563</v>
      </c>
    </row>
    <row r="129" spans="1:9">
      <c r="A129" s="5" t="s">
        <v>921</v>
      </c>
      <c r="B129" s="6">
        <v>6947263580</v>
      </c>
      <c r="C129" s="6" t="s">
        <v>288</v>
      </c>
      <c r="D129" s="6" t="s">
        <v>281</v>
      </c>
      <c r="F129" s="7"/>
      <c r="G129" s="7"/>
      <c r="H129" s="56" t="s">
        <v>1589</v>
      </c>
      <c r="I129" s="70" t="s">
        <v>2311</v>
      </c>
    </row>
    <row r="130" spans="1:9">
      <c r="A130" s="5" t="s">
        <v>1793</v>
      </c>
      <c r="C130" s="6" t="s">
        <v>327</v>
      </c>
      <c r="D130" s="6" t="s">
        <v>256</v>
      </c>
      <c r="F130" s="7">
        <v>6944411884</v>
      </c>
      <c r="G130" s="7">
        <v>6932427927</v>
      </c>
      <c r="H130" s="56" t="s">
        <v>1032</v>
      </c>
    </row>
    <row r="131" spans="1:9">
      <c r="A131" s="5" t="s">
        <v>1063</v>
      </c>
      <c r="C131" s="6" t="s">
        <v>274</v>
      </c>
      <c r="D131" s="6" t="s">
        <v>329</v>
      </c>
      <c r="E131" s="7">
        <v>2108169002</v>
      </c>
      <c r="F131" s="7">
        <v>6974940690</v>
      </c>
      <c r="G131" s="7">
        <v>6948544177</v>
      </c>
      <c r="H131" s="56" t="s">
        <v>330</v>
      </c>
    </row>
    <row r="132" spans="1:9">
      <c r="A132" s="5" t="s">
        <v>815</v>
      </c>
      <c r="B132" s="6">
        <v>6907338032</v>
      </c>
      <c r="C132" s="6" t="s">
        <v>817</v>
      </c>
      <c r="D132" s="6" t="s">
        <v>816</v>
      </c>
      <c r="E132" s="7">
        <v>2117057590</v>
      </c>
      <c r="F132" s="7"/>
      <c r="G132" s="7"/>
      <c r="H132" s="56" t="s">
        <v>818</v>
      </c>
    </row>
    <row r="133" spans="1:9">
      <c r="A133" s="5" t="s">
        <v>331</v>
      </c>
      <c r="B133" s="6" t="s">
        <v>667</v>
      </c>
      <c r="C133" s="6" t="s">
        <v>288</v>
      </c>
      <c r="D133" s="6" t="s">
        <v>51</v>
      </c>
      <c r="F133" s="6">
        <v>6972867456</v>
      </c>
      <c r="G133" s="7"/>
      <c r="H133" s="56" t="s">
        <v>800</v>
      </c>
    </row>
    <row r="134" spans="1:9">
      <c r="A134" s="5" t="s">
        <v>1875</v>
      </c>
      <c r="B134" s="6" t="s">
        <v>1876</v>
      </c>
      <c r="F134" s="7"/>
      <c r="G134" s="7"/>
      <c r="H134" s="56" t="s">
        <v>1877</v>
      </c>
    </row>
    <row r="135" spans="1:9">
      <c r="A135" s="5" t="s">
        <v>1386</v>
      </c>
      <c r="B135" s="6" t="s">
        <v>1389</v>
      </c>
      <c r="C135" s="6" t="s">
        <v>1387</v>
      </c>
      <c r="D135" s="6" t="s">
        <v>722</v>
      </c>
      <c r="E135" s="7">
        <v>2102795747</v>
      </c>
      <c r="F135" s="7">
        <v>6948266510</v>
      </c>
      <c r="G135" s="7">
        <v>6993218283</v>
      </c>
      <c r="H135" s="56" t="s">
        <v>1388</v>
      </c>
    </row>
    <row r="136" spans="1:9">
      <c r="A136" s="5" t="s">
        <v>1871</v>
      </c>
      <c r="B136" s="6" t="s">
        <v>2314</v>
      </c>
      <c r="C136" s="6" t="s">
        <v>2312</v>
      </c>
      <c r="D136" s="6" t="s">
        <v>2313</v>
      </c>
      <c r="E136" s="7">
        <v>2108329628</v>
      </c>
      <c r="F136" s="7"/>
      <c r="G136" s="7"/>
      <c r="H136" s="56" t="s">
        <v>1874</v>
      </c>
    </row>
    <row r="137" spans="1:9">
      <c r="A137" s="5" t="s">
        <v>2248</v>
      </c>
      <c r="B137" s="6" t="s">
        <v>2249</v>
      </c>
      <c r="F137" s="7"/>
      <c r="G137" s="7"/>
      <c r="H137" s="56" t="s">
        <v>2250</v>
      </c>
    </row>
    <row r="138" spans="1:9">
      <c r="A138" s="5" t="s">
        <v>2062</v>
      </c>
      <c r="C138" s="6" t="s">
        <v>297</v>
      </c>
      <c r="D138" s="6" t="s">
        <v>332</v>
      </c>
      <c r="E138" s="7">
        <v>2109211387</v>
      </c>
      <c r="F138" s="7">
        <v>6956672158</v>
      </c>
      <c r="G138" s="8">
        <v>6942462504</v>
      </c>
      <c r="H138" s="56" t="s">
        <v>333</v>
      </c>
    </row>
    <row r="139" spans="1:9">
      <c r="A139" s="5" t="s">
        <v>1866</v>
      </c>
      <c r="C139" s="6" t="s">
        <v>1867</v>
      </c>
      <c r="D139" s="6" t="s">
        <v>1868</v>
      </c>
      <c r="F139">
        <v>6944674786</v>
      </c>
      <c r="G139">
        <v>6944945119</v>
      </c>
      <c r="H139" s="73" t="s">
        <v>1869</v>
      </c>
    </row>
    <row r="140" spans="1:9">
      <c r="A140" s="5" t="s">
        <v>188</v>
      </c>
      <c r="B140" s="6">
        <v>6987323353</v>
      </c>
      <c r="C140" s="6" t="s">
        <v>334</v>
      </c>
      <c r="D140" s="6" t="s">
        <v>271</v>
      </c>
      <c r="E140" s="7">
        <v>2102775443</v>
      </c>
      <c r="F140" s="7">
        <v>6987323353</v>
      </c>
      <c r="G140" s="7">
        <v>6937462641</v>
      </c>
      <c r="H140" s="56" t="s">
        <v>1932</v>
      </c>
    </row>
    <row r="141" spans="1:9">
      <c r="A141" s="5" t="s">
        <v>2006</v>
      </c>
      <c r="B141" s="6" t="s">
        <v>2012</v>
      </c>
      <c r="C141" s="6" t="s">
        <v>2007</v>
      </c>
      <c r="F141" s="7">
        <v>6985959424</v>
      </c>
      <c r="G141" s="7"/>
      <c r="H141" s="56" t="s">
        <v>2035</v>
      </c>
    </row>
    <row r="142" spans="1:9">
      <c r="A142" s="5" t="s">
        <v>856</v>
      </c>
      <c r="B142" s="6">
        <v>6944170656</v>
      </c>
      <c r="C142" s="6" t="s">
        <v>328</v>
      </c>
      <c r="D142" s="6" t="s">
        <v>303</v>
      </c>
      <c r="F142" s="7"/>
      <c r="G142" s="7">
        <v>6944701618</v>
      </c>
      <c r="H142" s="56" t="s">
        <v>857</v>
      </c>
    </row>
    <row r="143" spans="1:9" ht="17.25">
      <c r="A143" s="5" t="s">
        <v>2258</v>
      </c>
      <c r="B143" s="231">
        <v>6974900714</v>
      </c>
      <c r="C143" s="6" t="s">
        <v>288</v>
      </c>
      <c r="D143" s="6" t="s">
        <v>271</v>
      </c>
      <c r="E143" s="232">
        <v>2103300426</v>
      </c>
      <c r="F143" s="232">
        <v>6973244045</v>
      </c>
      <c r="G143" s="231">
        <v>6974900714</v>
      </c>
      <c r="H143" s="7"/>
    </row>
    <row r="144" spans="1:9">
      <c r="A144" s="5" t="s">
        <v>335</v>
      </c>
      <c r="C144" s="6" t="s">
        <v>273</v>
      </c>
      <c r="D144" s="6" t="s">
        <v>260</v>
      </c>
      <c r="E144" s="7">
        <v>2102714993</v>
      </c>
      <c r="F144" s="7">
        <v>6940318307</v>
      </c>
      <c r="G144" s="7">
        <v>6936887082</v>
      </c>
      <c r="H144" s="56" t="s">
        <v>2139</v>
      </c>
    </row>
    <row r="145" spans="1:8">
      <c r="A145" s="5" t="s">
        <v>1355</v>
      </c>
      <c r="B145" s="6" t="s">
        <v>2255</v>
      </c>
      <c r="C145" s="6" t="s">
        <v>1357</v>
      </c>
      <c r="D145" s="6" t="s">
        <v>323</v>
      </c>
      <c r="F145" s="7">
        <v>6937211655</v>
      </c>
      <c r="G145" s="6">
        <v>6937211654</v>
      </c>
      <c r="H145" s="56" t="s">
        <v>1358</v>
      </c>
    </row>
    <row r="146" spans="1:8">
      <c r="A146" s="5" t="s">
        <v>1222</v>
      </c>
      <c r="B146" s="6">
        <v>6976147792</v>
      </c>
      <c r="C146" s="6" t="s">
        <v>1223</v>
      </c>
      <c r="F146" s="7"/>
      <c r="G146" s="7"/>
      <c r="H146" s="7"/>
    </row>
    <row r="147" spans="1:8">
      <c r="A147" s="5" t="s">
        <v>2046</v>
      </c>
      <c r="B147" s="6">
        <v>6972039822</v>
      </c>
      <c r="C147" s="6" t="s">
        <v>288</v>
      </c>
      <c r="D147" s="6" t="s">
        <v>291</v>
      </c>
      <c r="F147" s="7"/>
      <c r="G147" s="7">
        <v>6972874695</v>
      </c>
      <c r="H147" s="56" t="s">
        <v>1819</v>
      </c>
    </row>
    <row r="148" spans="1:8">
      <c r="A148" s="5" t="s">
        <v>2027</v>
      </c>
      <c r="B148" s="6">
        <v>6985083783</v>
      </c>
      <c r="D148" s="6" t="s">
        <v>2029</v>
      </c>
      <c r="F148" s="7"/>
      <c r="G148" s="7">
        <v>6985083783</v>
      </c>
      <c r="H148" s="56" t="s">
        <v>2030</v>
      </c>
    </row>
    <row r="149" spans="1:8">
      <c r="A149" s="5" t="s">
        <v>2009</v>
      </c>
      <c r="B149" s="6">
        <v>6951303046</v>
      </c>
      <c r="C149" s="6" t="s">
        <v>2028</v>
      </c>
      <c r="F149" s="7">
        <v>6951303046</v>
      </c>
      <c r="G149" s="7"/>
      <c r="H149" s="56" t="s">
        <v>2185</v>
      </c>
    </row>
    <row r="150" spans="1:8">
      <c r="A150" s="5" t="s">
        <v>2009</v>
      </c>
      <c r="B150" s="6" t="s">
        <v>2047</v>
      </c>
      <c r="C150" s="6" t="s">
        <v>2090</v>
      </c>
      <c r="F150" s="7"/>
      <c r="G150" s="7"/>
      <c r="H150" s="56" t="s">
        <v>2185</v>
      </c>
    </row>
    <row r="151" spans="1:8">
      <c r="A151" s="5" t="s">
        <v>194</v>
      </c>
      <c r="C151" s="6" t="s">
        <v>336</v>
      </c>
      <c r="E151" s="7">
        <v>2102830188</v>
      </c>
      <c r="F151" s="7">
        <v>6945354577</v>
      </c>
      <c r="G151" s="7">
        <v>6909867814</v>
      </c>
      <c r="H151" s="56" t="s">
        <v>337</v>
      </c>
    </row>
    <row r="152" spans="1:8">
      <c r="A152" s="5" t="s">
        <v>195</v>
      </c>
      <c r="B152" s="6">
        <v>6974938386</v>
      </c>
      <c r="C152" s="6" t="s">
        <v>338</v>
      </c>
      <c r="D152" s="6" t="s">
        <v>339</v>
      </c>
      <c r="E152" s="7">
        <v>2102723262</v>
      </c>
      <c r="F152" s="7"/>
      <c r="G152" s="7"/>
      <c r="H152" s="56" t="s">
        <v>1478</v>
      </c>
    </row>
    <row r="153" spans="1:8">
      <c r="A153" s="5" t="s">
        <v>198</v>
      </c>
      <c r="B153" s="6">
        <v>6972473895</v>
      </c>
      <c r="C153" s="6" t="s">
        <v>288</v>
      </c>
      <c r="D153" s="6" t="s">
        <v>264</v>
      </c>
      <c r="E153" s="7">
        <v>2102835635</v>
      </c>
      <c r="F153" s="7">
        <v>6972473895</v>
      </c>
      <c r="G153" s="7">
        <v>6948621244</v>
      </c>
      <c r="H153" s="56" t="s">
        <v>340</v>
      </c>
    </row>
    <row r="154" spans="1:8">
      <c r="A154" s="5" t="s">
        <v>819</v>
      </c>
      <c r="B154" s="104">
        <v>6979616203</v>
      </c>
      <c r="C154" s="6" t="s">
        <v>820</v>
      </c>
      <c r="D154" s="6" t="s">
        <v>821</v>
      </c>
      <c r="F154" s="63">
        <v>6979616203</v>
      </c>
      <c r="G154" s="7">
        <v>6988891577</v>
      </c>
      <c r="H154" s="56" t="s">
        <v>822</v>
      </c>
    </row>
    <row r="155" spans="1:8">
      <c r="A155" s="5" t="s">
        <v>201</v>
      </c>
      <c r="C155" s="6" t="s">
        <v>341</v>
      </c>
      <c r="D155" s="6" t="s">
        <v>295</v>
      </c>
      <c r="E155" s="7">
        <v>2114175346</v>
      </c>
      <c r="F155" s="7">
        <v>6949349146</v>
      </c>
      <c r="G155" s="7">
        <v>6946848124</v>
      </c>
      <c r="H155" s="56" t="s">
        <v>342</v>
      </c>
    </row>
    <row r="156" spans="1:8">
      <c r="A156" s="5" t="s">
        <v>2013</v>
      </c>
      <c r="C156" s="6" t="s">
        <v>2016</v>
      </c>
      <c r="D156" s="6" t="s">
        <v>1747</v>
      </c>
      <c r="G156" s="7">
        <v>6945876321</v>
      </c>
      <c r="H156" s="56" t="s">
        <v>2048</v>
      </c>
    </row>
    <row r="157" spans="1:8">
      <c r="A157" s="5" t="s">
        <v>202</v>
      </c>
      <c r="C157" s="6" t="s">
        <v>343</v>
      </c>
      <c r="E157" s="7">
        <v>2130056114</v>
      </c>
      <c r="F157" s="7">
        <v>6936631239</v>
      </c>
      <c r="G157" s="7">
        <v>6936635653</v>
      </c>
      <c r="H157" s="56" t="s">
        <v>344</v>
      </c>
    </row>
    <row r="158" spans="1:8">
      <c r="A158" s="5" t="s">
        <v>1801</v>
      </c>
      <c r="B158" s="6" t="s">
        <v>2251</v>
      </c>
      <c r="C158" s="6" t="s">
        <v>1803</v>
      </c>
      <c r="D158" s="6" t="s">
        <v>271</v>
      </c>
      <c r="E158" s="7">
        <v>2121053603</v>
      </c>
      <c r="F158" s="7">
        <v>6972269957</v>
      </c>
      <c r="G158" s="7">
        <v>6936903689</v>
      </c>
      <c r="H158" s="56" t="s">
        <v>1804</v>
      </c>
    </row>
    <row r="159" spans="1:8">
      <c r="A159" s="5" t="s">
        <v>345</v>
      </c>
      <c r="B159" s="6" t="s">
        <v>2177</v>
      </c>
      <c r="C159" s="6" t="s">
        <v>346</v>
      </c>
      <c r="D159" s="6" t="s">
        <v>347</v>
      </c>
      <c r="F159" s="7">
        <v>6987654833</v>
      </c>
      <c r="G159" s="7"/>
      <c r="H159" s="56" t="s">
        <v>1887</v>
      </c>
    </row>
    <row r="160" spans="1:8">
      <c r="A160" s="5" t="s">
        <v>1326</v>
      </c>
      <c r="B160" s="6">
        <v>6980915817</v>
      </c>
      <c r="F160" s="7"/>
      <c r="G160" s="7"/>
      <c r="H160" s="56" t="s">
        <v>1327</v>
      </c>
    </row>
    <row r="161" spans="1:8">
      <c r="A161" s="5" t="s">
        <v>1315</v>
      </c>
      <c r="B161" s="6">
        <v>6972712852</v>
      </c>
      <c r="C161" s="6" t="s">
        <v>1316</v>
      </c>
      <c r="D161" s="6" t="s">
        <v>1317</v>
      </c>
      <c r="E161" s="7">
        <v>2102712773</v>
      </c>
      <c r="F161" s="7"/>
      <c r="G161" s="7">
        <v>69327178855</v>
      </c>
      <c r="H161" s="56" t="s">
        <v>1318</v>
      </c>
    </row>
    <row r="162" spans="1:8">
      <c r="A162" s="5" t="s">
        <v>208</v>
      </c>
      <c r="B162" s="6" t="s">
        <v>2101</v>
      </c>
      <c r="C162" s="6" t="s">
        <v>348</v>
      </c>
      <c r="D162" s="6" t="s">
        <v>308</v>
      </c>
      <c r="E162" s="7">
        <v>2102797657</v>
      </c>
      <c r="F162" s="7">
        <v>6946129119</v>
      </c>
      <c r="G162" s="7"/>
      <c r="H162" s="61" t="s">
        <v>349</v>
      </c>
    </row>
    <row r="163" spans="1:8">
      <c r="A163" s="5" t="s">
        <v>496</v>
      </c>
      <c r="B163" s="6">
        <v>6942401177</v>
      </c>
      <c r="C163" s="6" t="s">
        <v>350</v>
      </c>
      <c r="D163" s="6" t="s">
        <v>291</v>
      </c>
      <c r="E163" s="7" t="s">
        <v>2002</v>
      </c>
      <c r="F163" s="7">
        <v>6980080677</v>
      </c>
      <c r="G163" s="7"/>
      <c r="H163" s="56" t="s">
        <v>648</v>
      </c>
    </row>
    <row r="164" spans="1:8">
      <c r="A164" s="5" t="s">
        <v>2169</v>
      </c>
      <c r="B164" s="6" t="s">
        <v>2218</v>
      </c>
      <c r="F164" s="7"/>
      <c r="G164" s="7"/>
      <c r="H164" s="56" t="s">
        <v>2217</v>
      </c>
    </row>
    <row r="165" spans="1:8">
      <c r="A165" s="5" t="s">
        <v>1798</v>
      </c>
      <c r="B165" s="6">
        <v>6982106467</v>
      </c>
      <c r="F165" s="7"/>
      <c r="G165" s="7"/>
      <c r="H165" s="56" t="s">
        <v>1857</v>
      </c>
    </row>
    <row r="166" spans="1:8">
      <c r="A166" s="5" t="s">
        <v>1968</v>
      </c>
      <c r="B166" s="6" t="s">
        <v>2352</v>
      </c>
      <c r="C166" s="6" t="s">
        <v>351</v>
      </c>
      <c r="D166" s="6" t="s">
        <v>256</v>
      </c>
      <c r="E166" s="7">
        <v>2114053301</v>
      </c>
      <c r="F166" s="7">
        <v>6947696859</v>
      </c>
      <c r="G166" s="7">
        <v>6945279626</v>
      </c>
      <c r="H166" s="56" t="s">
        <v>352</v>
      </c>
    </row>
    <row r="167" spans="1:8">
      <c r="A167" s="5" t="s">
        <v>2222</v>
      </c>
      <c r="B167" s="6" t="s">
        <v>2223</v>
      </c>
      <c r="F167" s="7"/>
      <c r="G167" s="7"/>
      <c r="H167" s="56" t="s">
        <v>2224</v>
      </c>
    </row>
    <row r="168" spans="1:8">
      <c r="A168" s="5" t="s">
        <v>1381</v>
      </c>
      <c r="C168" s="6" t="s">
        <v>842</v>
      </c>
      <c r="F168" s="7">
        <v>6976111444</v>
      </c>
      <c r="G168" s="7">
        <v>6977788827</v>
      </c>
      <c r="H168" s="7"/>
    </row>
    <row r="169" spans="1:8">
      <c r="A169" s="5" t="s">
        <v>2215</v>
      </c>
      <c r="B169" s="6" t="s">
        <v>2216</v>
      </c>
      <c r="F169" s="7"/>
      <c r="G169" s="7"/>
      <c r="H169" s="56" t="s">
        <v>2058</v>
      </c>
    </row>
    <row r="170" spans="1:8">
      <c r="A170" s="5" t="s">
        <v>1810</v>
      </c>
      <c r="B170" s="6">
        <v>6989936840</v>
      </c>
      <c r="C170" s="6" t="s">
        <v>2252</v>
      </c>
      <c r="D170" s="6" t="s">
        <v>1811</v>
      </c>
      <c r="F170" s="7">
        <v>6989936840</v>
      </c>
      <c r="G170" s="7"/>
      <c r="H170" s="56" t="s">
        <v>1812</v>
      </c>
    </row>
    <row r="171" spans="1:8">
      <c r="A171" s="5" t="s">
        <v>217</v>
      </c>
      <c r="B171" s="6" t="s">
        <v>2356</v>
      </c>
      <c r="C171" s="6" t="s">
        <v>351</v>
      </c>
      <c r="D171" s="6" t="s">
        <v>283</v>
      </c>
      <c r="E171" s="7" t="s">
        <v>1909</v>
      </c>
      <c r="F171" s="7"/>
      <c r="G171" s="7">
        <v>2102755063</v>
      </c>
      <c r="H171" s="70" t="s">
        <v>1901</v>
      </c>
    </row>
    <row r="172" spans="1:8">
      <c r="A172" s="5" t="s">
        <v>1398</v>
      </c>
      <c r="B172" s="6">
        <v>6947036047</v>
      </c>
      <c r="F172" s="7"/>
      <c r="G172" s="7"/>
      <c r="H172" s="7"/>
    </row>
    <row r="173" spans="1:8">
      <c r="A173" s="5" t="s">
        <v>218</v>
      </c>
      <c r="C173" s="6" t="s">
        <v>353</v>
      </c>
      <c r="D173" s="6" t="s">
        <v>354</v>
      </c>
      <c r="E173" s="7">
        <v>2111838858</v>
      </c>
      <c r="F173" s="7">
        <v>6951062013</v>
      </c>
      <c r="G173" s="7">
        <v>6942966766</v>
      </c>
      <c r="H173" s="56" t="s">
        <v>355</v>
      </c>
    </row>
    <row r="174" spans="1:8">
      <c r="A174" s="5" t="s">
        <v>1722</v>
      </c>
      <c r="B174" s="6">
        <v>6907588887</v>
      </c>
      <c r="C174" s="6" t="s">
        <v>1723</v>
      </c>
      <c r="D174" s="6" t="s">
        <v>1851</v>
      </c>
      <c r="E174" s="7" t="s">
        <v>1724</v>
      </c>
      <c r="F174" s="7">
        <v>6907588887</v>
      </c>
      <c r="G174" s="7">
        <v>6907588885</v>
      </c>
      <c r="H174" s="56" t="s">
        <v>1725</v>
      </c>
    </row>
    <row r="175" spans="1:8">
      <c r="A175" s="5" t="s">
        <v>934</v>
      </c>
      <c r="B175" s="6" t="s">
        <v>356</v>
      </c>
      <c r="C175" s="6" t="s">
        <v>357</v>
      </c>
      <c r="D175" s="6" t="s">
        <v>308</v>
      </c>
      <c r="F175" s="7">
        <v>6977240434</v>
      </c>
      <c r="G175" s="7">
        <v>6946681062</v>
      </c>
      <c r="H175" s="70" t="s">
        <v>1953</v>
      </c>
    </row>
    <row r="176" spans="1:8">
      <c r="A176" s="5" t="s">
        <v>937</v>
      </c>
      <c r="B176" s="6">
        <v>6932661343</v>
      </c>
      <c r="F176" s="7"/>
      <c r="G176" s="7"/>
      <c r="H176" s="7"/>
    </row>
    <row r="177" spans="1:9">
      <c r="A177" s="5" t="s">
        <v>1984</v>
      </c>
      <c r="B177" s="6" t="s">
        <v>1987</v>
      </c>
      <c r="C177" s="6" t="s">
        <v>1985</v>
      </c>
      <c r="D177" s="6" t="s">
        <v>1986</v>
      </c>
      <c r="F177" s="7"/>
      <c r="G177" s="7"/>
      <c r="H177" s="56" t="s">
        <v>1988</v>
      </c>
    </row>
    <row r="178" spans="1:9">
      <c r="A178" s="5" t="s">
        <v>1732</v>
      </c>
      <c r="B178" s="6">
        <v>6947362536</v>
      </c>
      <c r="C178" s="6" t="s">
        <v>1848</v>
      </c>
      <c r="D178" s="6" t="s">
        <v>1733</v>
      </c>
      <c r="E178" s="7">
        <v>2111197300</v>
      </c>
      <c r="F178" s="7">
        <v>6947362536</v>
      </c>
      <c r="G178" s="7">
        <v>6988693616</v>
      </c>
      <c r="H178" s="56" t="s">
        <v>1734</v>
      </c>
    </row>
    <row r="179" spans="1:9">
      <c r="A179" s="5" t="s">
        <v>803</v>
      </c>
      <c r="B179" s="6">
        <v>6971849562</v>
      </c>
      <c r="C179" s="6" t="s">
        <v>270</v>
      </c>
      <c r="E179" s="7">
        <v>2102835414</v>
      </c>
      <c r="F179" s="7"/>
      <c r="G179" s="7"/>
      <c r="H179" s="56" t="s">
        <v>804</v>
      </c>
    </row>
    <row r="180" spans="1:9">
      <c r="A180" s="5" t="s">
        <v>221</v>
      </c>
      <c r="B180" s="6">
        <v>6945234035</v>
      </c>
      <c r="C180" s="6" t="s">
        <v>358</v>
      </c>
      <c r="D180" s="6" t="s">
        <v>256</v>
      </c>
      <c r="E180" s="7">
        <v>2102842241</v>
      </c>
      <c r="F180" s="7"/>
      <c r="G180" s="7"/>
      <c r="H180" s="7"/>
    </row>
    <row r="181" spans="1:9">
      <c r="A181" s="169" t="s">
        <v>2187</v>
      </c>
      <c r="C181" s="6" t="s">
        <v>357</v>
      </c>
      <c r="D181" s="6" t="s">
        <v>339</v>
      </c>
      <c r="F181" s="7">
        <v>6974412776</v>
      </c>
      <c r="G181" s="7">
        <v>6948871664</v>
      </c>
      <c r="H181" s="56" t="s">
        <v>1935</v>
      </c>
      <c r="I181" s="61" t="s">
        <v>2237</v>
      </c>
    </row>
    <row r="182" spans="1:9">
      <c r="A182" s="5">
        <v>0</v>
      </c>
      <c r="B182" s="6">
        <v>6906144030</v>
      </c>
      <c r="F182" s="7">
        <v>6942558512</v>
      </c>
      <c r="G182" s="7">
        <v>6945234035</v>
      </c>
      <c r="H182" s="7"/>
    </row>
    <row r="183" spans="1:9">
      <c r="A183" s="5" t="s">
        <v>359</v>
      </c>
      <c r="C183" s="6" t="s">
        <v>360</v>
      </c>
      <c r="D183" s="6" t="s">
        <v>361</v>
      </c>
      <c r="F183" s="7">
        <v>6996076421</v>
      </c>
      <c r="G183" s="7"/>
      <c r="H183" s="7"/>
    </row>
    <row r="184" spans="1:9">
      <c r="A184" s="5" t="s">
        <v>1769</v>
      </c>
      <c r="B184" s="6" t="s">
        <v>1774</v>
      </c>
      <c r="C184" s="6" t="s">
        <v>305</v>
      </c>
      <c r="D184" s="6" t="s">
        <v>256</v>
      </c>
      <c r="F184" s="7">
        <v>6978265717</v>
      </c>
      <c r="G184" s="7">
        <v>6944410015</v>
      </c>
      <c r="H184" s="56" t="s">
        <v>1775</v>
      </c>
    </row>
    <row r="185" spans="1:9">
      <c r="A185" s="5" t="s">
        <v>362</v>
      </c>
      <c r="B185" s="6">
        <v>6930700307</v>
      </c>
      <c r="C185" s="6" t="s">
        <v>363</v>
      </c>
      <c r="D185" s="6" t="s">
        <v>283</v>
      </c>
      <c r="E185" s="7">
        <v>2102796322</v>
      </c>
      <c r="F185" s="7">
        <v>6930700307</v>
      </c>
      <c r="G185" s="10">
        <v>6932105151</v>
      </c>
      <c r="H185" s="56" t="s">
        <v>364</v>
      </c>
    </row>
    <row r="186" spans="1:9">
      <c r="F186" s="7"/>
      <c r="G186" s="7"/>
      <c r="H186" s="7"/>
    </row>
    <row r="187" spans="1:9">
      <c r="F187" s="7"/>
      <c r="G187" s="7"/>
      <c r="H187" s="7"/>
    </row>
    <row r="188" spans="1:9">
      <c r="F188" s="7"/>
      <c r="G188" s="7"/>
      <c r="H188" s="7"/>
    </row>
    <row r="189" spans="1:9">
      <c r="F189" s="7"/>
      <c r="G189" s="7"/>
      <c r="H189" s="7"/>
    </row>
    <row r="190" spans="1:9">
      <c r="F190" s="7"/>
      <c r="G190" s="7"/>
      <c r="H190" s="7"/>
    </row>
    <row r="191" spans="1:9">
      <c r="F191" s="7"/>
      <c r="G191" s="7"/>
      <c r="H191" s="7"/>
    </row>
    <row r="192" spans="1:9">
      <c r="F192" s="7"/>
      <c r="G192" s="7"/>
      <c r="H192" s="7"/>
    </row>
    <row r="193" spans="6:8">
      <c r="F193" s="7"/>
      <c r="G193" s="7"/>
      <c r="H193" s="7"/>
    </row>
    <row r="194" spans="6:8">
      <c r="F194" s="7"/>
      <c r="G194" s="7"/>
      <c r="H194" s="7"/>
    </row>
    <row r="195" spans="6:8">
      <c r="F195" s="7"/>
      <c r="G195" s="7"/>
      <c r="H195" s="7"/>
    </row>
    <row r="196" spans="6:8">
      <c r="F196" s="7"/>
      <c r="G196" s="7"/>
      <c r="H196" s="7"/>
    </row>
    <row r="197" spans="6:8">
      <c r="F197" s="7"/>
      <c r="G197" s="7"/>
      <c r="H197" s="7"/>
    </row>
    <row r="198" spans="6:8">
      <c r="F198" s="7"/>
      <c r="G198" s="7"/>
      <c r="H198" s="7"/>
    </row>
    <row r="199" spans="6:8">
      <c r="F199" s="7"/>
      <c r="G199" s="7"/>
      <c r="H199" s="7"/>
    </row>
    <row r="200" spans="6:8">
      <c r="F200" s="7"/>
      <c r="G200" s="7"/>
      <c r="H200" s="7"/>
    </row>
    <row r="201" spans="6:8">
      <c r="F201" s="7"/>
      <c r="G201" s="7"/>
      <c r="H201" s="7"/>
    </row>
    <row r="202" spans="6:8">
      <c r="F202" s="7"/>
      <c r="G202" s="7"/>
      <c r="H202" s="7"/>
    </row>
    <row r="203" spans="6:8">
      <c r="F203" s="7"/>
      <c r="G203" s="7"/>
      <c r="H203" s="7"/>
    </row>
    <row r="204" spans="6:8">
      <c r="F204" s="7"/>
      <c r="G204" s="7"/>
      <c r="H204" s="7"/>
    </row>
    <row r="205" spans="6:8">
      <c r="F205" s="7"/>
      <c r="G205" s="7"/>
      <c r="H205" s="7"/>
    </row>
    <row r="206" spans="6:8">
      <c r="F206" s="7"/>
      <c r="G206" s="7"/>
      <c r="H206" s="7"/>
    </row>
    <row r="207" spans="6:8">
      <c r="F207" s="7"/>
      <c r="G207" s="7"/>
      <c r="H207" s="7"/>
    </row>
    <row r="208" spans="6:8">
      <c r="F208" s="7"/>
      <c r="G208" s="7"/>
      <c r="H208" s="7"/>
    </row>
    <row r="209" spans="6:8">
      <c r="F209" s="7"/>
      <c r="G209" s="7"/>
      <c r="H209" s="7"/>
    </row>
    <row r="210" spans="6:8">
      <c r="F210" s="7"/>
      <c r="G210" s="7"/>
      <c r="H210" s="7"/>
    </row>
    <row r="211" spans="6:8">
      <c r="F211" s="7"/>
      <c r="G211" s="7"/>
      <c r="H211" s="7"/>
    </row>
    <row r="212" spans="6:8">
      <c r="F212" s="7"/>
      <c r="G212" s="7"/>
      <c r="H212" s="7"/>
    </row>
    <row r="213" spans="6:8">
      <c r="F213" s="7"/>
      <c r="G213" s="7"/>
      <c r="H213" s="7"/>
    </row>
    <row r="214" spans="6:8">
      <c r="F214" s="7"/>
      <c r="G214" s="7"/>
      <c r="H214" s="7"/>
    </row>
    <row r="215" spans="6:8">
      <c r="F215" s="7"/>
      <c r="G215" s="7"/>
      <c r="H215" s="7"/>
    </row>
    <row r="216" spans="6:8">
      <c r="F216" s="7"/>
      <c r="G216" s="7"/>
      <c r="H216" s="7"/>
    </row>
    <row r="217" spans="6:8">
      <c r="F217" s="7"/>
      <c r="G217" s="7"/>
      <c r="H217" s="7"/>
    </row>
    <row r="218" spans="6:8">
      <c r="F218" s="7"/>
      <c r="G218" s="7"/>
      <c r="H218" s="7"/>
    </row>
    <row r="219" spans="6:8">
      <c r="F219" s="7"/>
      <c r="G219" s="7"/>
      <c r="H219" s="7"/>
    </row>
    <row r="220" spans="6:8">
      <c r="F220" s="7"/>
      <c r="G220" s="7"/>
      <c r="H220" s="7"/>
    </row>
    <row r="221" spans="6:8">
      <c r="F221" s="7"/>
      <c r="G221" s="7"/>
      <c r="H221" s="7"/>
    </row>
    <row r="222" spans="6:8">
      <c r="F222" s="7"/>
      <c r="G222" s="7"/>
      <c r="H222" s="7"/>
    </row>
    <row r="223" spans="6:8">
      <c r="F223" s="7"/>
      <c r="G223" s="7"/>
      <c r="H223" s="7"/>
    </row>
    <row r="224" spans="6:8">
      <c r="F224" s="7"/>
      <c r="G224" s="7"/>
      <c r="H224" s="7"/>
    </row>
    <row r="225" spans="6:8">
      <c r="F225" s="7"/>
      <c r="G225" s="7"/>
      <c r="H225" s="7"/>
    </row>
    <row r="226" spans="6:8">
      <c r="F226" s="7"/>
      <c r="G226" s="7"/>
      <c r="H226" s="7"/>
    </row>
    <row r="227" spans="6:8">
      <c r="F227" s="7"/>
      <c r="G227" s="7"/>
      <c r="H227" s="7"/>
    </row>
    <row r="228" spans="6:8">
      <c r="F228" s="7"/>
      <c r="G228" s="7"/>
      <c r="H228" s="7"/>
    </row>
    <row r="229" spans="6:8">
      <c r="F229" s="7"/>
      <c r="G229" s="7"/>
      <c r="H229" s="7"/>
    </row>
    <row r="230" spans="6:8">
      <c r="F230" s="7"/>
      <c r="G230" s="7"/>
      <c r="H230" s="7"/>
    </row>
    <row r="231" spans="6:8">
      <c r="F231" s="7"/>
      <c r="G231" s="7"/>
      <c r="H231" s="7"/>
    </row>
    <row r="232" spans="6:8">
      <c r="F232" s="7"/>
      <c r="G232" s="7"/>
      <c r="H232" s="7"/>
    </row>
    <row r="233" spans="6:8">
      <c r="F233" s="7"/>
      <c r="G233" s="7"/>
      <c r="H233" s="7"/>
    </row>
    <row r="234" spans="6:8">
      <c r="F234" s="7"/>
      <c r="G234" s="7"/>
      <c r="H234" s="7"/>
    </row>
    <row r="235" spans="6:8">
      <c r="F235" s="7"/>
      <c r="G235" s="7"/>
      <c r="H235" s="7"/>
    </row>
    <row r="236" spans="6:8">
      <c r="F236" s="7"/>
      <c r="G236" s="7"/>
      <c r="H236" s="7"/>
    </row>
    <row r="237" spans="6:8">
      <c r="F237" s="7"/>
      <c r="G237" s="7"/>
      <c r="H237" s="7"/>
    </row>
    <row r="238" spans="6:8">
      <c r="F238" s="7"/>
      <c r="G238" s="7"/>
      <c r="H238" s="7"/>
    </row>
    <row r="239" spans="6:8">
      <c r="F239" s="7"/>
      <c r="G239" s="7"/>
      <c r="H239" s="7"/>
    </row>
    <row r="240" spans="6:8">
      <c r="F240" s="7"/>
      <c r="G240" s="7"/>
      <c r="H240" s="7"/>
    </row>
    <row r="241" spans="6:8">
      <c r="F241" s="7"/>
      <c r="G241" s="7"/>
      <c r="H241" s="7"/>
    </row>
    <row r="242" spans="6:8">
      <c r="F242" s="7"/>
      <c r="G242" s="7"/>
      <c r="H242" s="7"/>
    </row>
    <row r="243" spans="6:8">
      <c r="F243" s="7"/>
      <c r="G243" s="7"/>
      <c r="H243" s="7"/>
    </row>
    <row r="244" spans="6:8">
      <c r="F244" s="7"/>
      <c r="G244" s="7"/>
      <c r="H244" s="7"/>
    </row>
    <row r="245" spans="6:8">
      <c r="F245" s="7"/>
      <c r="G245" s="7"/>
      <c r="H245" s="7"/>
    </row>
    <row r="246" spans="6:8">
      <c r="F246" s="7"/>
      <c r="G246" s="7"/>
      <c r="H246" s="7"/>
    </row>
    <row r="247" spans="6:8">
      <c r="F247" s="7"/>
      <c r="G247" s="7"/>
      <c r="H247" s="7"/>
    </row>
    <row r="248" spans="6:8">
      <c r="F248" s="7"/>
      <c r="G248" s="7"/>
      <c r="H248" s="7"/>
    </row>
    <row r="249" spans="6:8">
      <c r="F249" s="7"/>
      <c r="G249" s="7"/>
      <c r="H249" s="7"/>
    </row>
    <row r="250" spans="6:8">
      <c r="F250" s="7"/>
      <c r="G250" s="7"/>
      <c r="H250" s="7"/>
    </row>
    <row r="251" spans="6:8">
      <c r="F251" s="7"/>
      <c r="G251" s="7"/>
      <c r="H251" s="7"/>
    </row>
    <row r="252" spans="6:8">
      <c r="F252" s="7"/>
      <c r="G252" s="7"/>
      <c r="H252" s="7"/>
    </row>
    <row r="253" spans="6:8">
      <c r="F253" s="7"/>
      <c r="G253" s="7"/>
      <c r="H253" s="7"/>
    </row>
    <row r="254" spans="6:8">
      <c r="F254" s="7"/>
      <c r="G254" s="7"/>
      <c r="H254" s="7"/>
    </row>
    <row r="255" spans="6:8">
      <c r="F255" s="7"/>
      <c r="G255" s="7"/>
      <c r="H255" s="7"/>
    </row>
    <row r="256" spans="6:8">
      <c r="F256" s="7"/>
      <c r="G256" s="7"/>
      <c r="H256" s="7"/>
    </row>
    <row r="257" spans="6:8">
      <c r="F257" s="7"/>
      <c r="G257" s="7"/>
      <c r="H257" s="7"/>
    </row>
    <row r="258" spans="6:8">
      <c r="F258" s="7"/>
      <c r="G258" s="7"/>
      <c r="H258" s="7"/>
    </row>
    <row r="259" spans="6:8">
      <c r="F259" s="7"/>
      <c r="G259" s="7"/>
      <c r="H259" s="7"/>
    </row>
    <row r="260" spans="6:8">
      <c r="F260" s="7"/>
      <c r="G260" s="7"/>
      <c r="H260" s="7"/>
    </row>
    <row r="261" spans="6:8">
      <c r="F261" s="7"/>
      <c r="G261" s="7"/>
      <c r="H261" s="7"/>
    </row>
    <row r="262" spans="6:8">
      <c r="F262" s="7"/>
      <c r="G262" s="7"/>
      <c r="H262" s="7"/>
    </row>
    <row r="263" spans="6:8">
      <c r="F263" s="7"/>
      <c r="G263" s="7"/>
      <c r="H263" s="7"/>
    </row>
    <row r="264" spans="6:8">
      <c r="F264" s="7"/>
      <c r="G264" s="7"/>
      <c r="H264" s="7"/>
    </row>
    <row r="265" spans="6:8">
      <c r="F265" s="7"/>
      <c r="G265" s="7"/>
      <c r="H265" s="7"/>
    </row>
    <row r="266" spans="6:8">
      <c r="F266" s="7"/>
      <c r="G266" s="7"/>
      <c r="H266" s="7"/>
    </row>
    <row r="267" spans="6:8">
      <c r="F267" s="7"/>
      <c r="G267" s="7"/>
      <c r="H267" s="7"/>
    </row>
    <row r="268" spans="6:8">
      <c r="F268" s="7"/>
      <c r="G268" s="7"/>
      <c r="H268" s="7"/>
    </row>
    <row r="269" spans="6:8">
      <c r="F269" s="7"/>
      <c r="G269" s="7"/>
      <c r="H269" s="7"/>
    </row>
    <row r="270" spans="6:8">
      <c r="F270" s="7"/>
      <c r="G270" s="7"/>
      <c r="H270" s="7"/>
    </row>
    <row r="271" spans="6:8">
      <c r="F271" s="7"/>
      <c r="G271" s="7"/>
      <c r="H271" s="7"/>
    </row>
    <row r="272" spans="6:8">
      <c r="F272" s="7"/>
      <c r="G272" s="7"/>
      <c r="H272" s="7"/>
    </row>
    <row r="273" spans="6:8">
      <c r="F273" s="7"/>
      <c r="G273" s="7"/>
      <c r="H273" s="7"/>
    </row>
    <row r="274" spans="6:8">
      <c r="F274" s="7"/>
      <c r="G274" s="7"/>
      <c r="H274" s="7"/>
    </row>
    <row r="275" spans="6:8">
      <c r="F275" s="7"/>
      <c r="G275" s="7"/>
      <c r="H275" s="7"/>
    </row>
    <row r="276" spans="6:8">
      <c r="F276" s="7"/>
      <c r="G276" s="7"/>
      <c r="H276" s="7"/>
    </row>
    <row r="277" spans="6:8">
      <c r="F277" s="7"/>
      <c r="G277" s="7"/>
      <c r="H277" s="7"/>
    </row>
    <row r="278" spans="6:8">
      <c r="F278" s="7"/>
      <c r="G278" s="7"/>
      <c r="H278" s="7"/>
    </row>
    <row r="279" spans="6:8">
      <c r="F279" s="7"/>
      <c r="G279" s="7"/>
      <c r="H279" s="7"/>
    </row>
    <row r="280" spans="6:8">
      <c r="F280" s="7"/>
      <c r="G280" s="7"/>
      <c r="H280" s="7"/>
    </row>
    <row r="281" spans="6:8">
      <c r="F281" s="7"/>
      <c r="G281" s="7"/>
      <c r="H281" s="7"/>
    </row>
    <row r="282" spans="6:8">
      <c r="F282" s="7"/>
      <c r="G282" s="7"/>
      <c r="H282" s="7"/>
    </row>
    <row r="283" spans="6:8">
      <c r="F283" s="7"/>
      <c r="G283" s="7"/>
      <c r="H283" s="7"/>
    </row>
    <row r="284" spans="6:8">
      <c r="F284" s="7"/>
      <c r="G284" s="7"/>
      <c r="H284" s="7"/>
    </row>
    <row r="285" spans="6:8">
      <c r="F285" s="7"/>
      <c r="G285" s="7"/>
      <c r="H285" s="7"/>
    </row>
    <row r="286" spans="6:8">
      <c r="F286" s="7"/>
      <c r="G286" s="7"/>
      <c r="H286" s="7"/>
    </row>
    <row r="287" spans="6:8">
      <c r="F287" s="7"/>
      <c r="G287" s="7"/>
      <c r="H287" s="7"/>
    </row>
    <row r="288" spans="6:8">
      <c r="F288" s="7"/>
      <c r="G288" s="7"/>
      <c r="H288" s="7"/>
    </row>
    <row r="289" spans="6:8">
      <c r="F289" s="7"/>
      <c r="G289" s="7"/>
      <c r="H289" s="7"/>
    </row>
    <row r="290" spans="6:8">
      <c r="F290" s="7"/>
      <c r="G290" s="7"/>
      <c r="H290" s="7"/>
    </row>
    <row r="291" spans="6:8">
      <c r="F291" s="7"/>
      <c r="G291" s="7"/>
      <c r="H291" s="7"/>
    </row>
    <row r="292" spans="6:8">
      <c r="F292" s="7"/>
      <c r="G292" s="7"/>
      <c r="H292" s="7"/>
    </row>
    <row r="293" spans="6:8">
      <c r="F293" s="7"/>
      <c r="G293" s="7"/>
      <c r="H293" s="7"/>
    </row>
    <row r="294" spans="6:8">
      <c r="F294" s="7"/>
      <c r="G294" s="7"/>
      <c r="H294" s="7"/>
    </row>
    <row r="295" spans="6:8">
      <c r="F295" s="7"/>
      <c r="G295" s="7"/>
      <c r="H295" s="7"/>
    </row>
    <row r="296" spans="6:8">
      <c r="F296" s="7"/>
      <c r="G296" s="7"/>
      <c r="H296" s="7"/>
    </row>
    <row r="297" spans="6:8">
      <c r="F297" s="7"/>
      <c r="G297" s="7"/>
      <c r="H297" s="7"/>
    </row>
    <row r="298" spans="6:8">
      <c r="F298" s="7"/>
      <c r="G298" s="7"/>
      <c r="H298" s="7"/>
    </row>
    <row r="299" spans="6:8">
      <c r="F299" s="7"/>
      <c r="G299" s="7"/>
      <c r="H299" s="7"/>
    </row>
    <row r="300" spans="6:8">
      <c r="F300" s="7"/>
      <c r="G300" s="7"/>
      <c r="H300" s="7"/>
    </row>
    <row r="301" spans="6:8">
      <c r="F301" s="7"/>
      <c r="G301" s="7"/>
      <c r="H301" s="7"/>
    </row>
    <row r="302" spans="6:8">
      <c r="F302" s="7"/>
      <c r="G302" s="7"/>
      <c r="H302" s="7"/>
    </row>
    <row r="303" spans="6:8">
      <c r="F303" s="7"/>
      <c r="G303" s="7"/>
      <c r="H303" s="7"/>
    </row>
    <row r="304" spans="6:8">
      <c r="F304" s="7"/>
      <c r="G304" s="7"/>
      <c r="H304" s="7"/>
    </row>
    <row r="305" spans="6:8">
      <c r="F305" s="7"/>
      <c r="G305" s="7"/>
      <c r="H305" s="7"/>
    </row>
    <row r="306" spans="6:8">
      <c r="F306" s="7"/>
      <c r="G306" s="7"/>
      <c r="H306" s="7"/>
    </row>
    <row r="307" spans="6:8">
      <c r="F307" s="7"/>
      <c r="G307" s="7"/>
      <c r="H307" s="7"/>
    </row>
    <row r="308" spans="6:8">
      <c r="F308" s="7"/>
      <c r="G308" s="7"/>
      <c r="H308" s="7"/>
    </row>
    <row r="309" spans="6:8">
      <c r="F309" s="7"/>
      <c r="G309" s="7"/>
      <c r="H309" s="7"/>
    </row>
    <row r="310" spans="6:8">
      <c r="F310" s="7"/>
      <c r="G310" s="7"/>
      <c r="H310" s="7"/>
    </row>
    <row r="311" spans="6:8">
      <c r="F311" s="7"/>
      <c r="G311" s="7"/>
      <c r="H311" s="7"/>
    </row>
    <row r="312" spans="6:8">
      <c r="F312" s="7"/>
      <c r="G312" s="7"/>
      <c r="H312" s="7"/>
    </row>
    <row r="313" spans="6:8">
      <c r="F313" s="7"/>
      <c r="G313" s="7"/>
      <c r="H313" s="7"/>
    </row>
    <row r="314" spans="6:8">
      <c r="F314" s="7"/>
      <c r="G314" s="7"/>
      <c r="H314" s="7"/>
    </row>
    <row r="315" spans="6:8">
      <c r="F315" s="7"/>
      <c r="G315" s="7"/>
      <c r="H315" s="7"/>
    </row>
    <row r="316" spans="6:8">
      <c r="F316" s="7"/>
      <c r="G316" s="7"/>
      <c r="H316" s="7"/>
    </row>
    <row r="317" spans="6:8">
      <c r="F317" s="7"/>
      <c r="G317" s="7"/>
      <c r="H317" s="7"/>
    </row>
    <row r="318" spans="6:8">
      <c r="F318" s="7"/>
      <c r="G318" s="7"/>
      <c r="H318" s="7"/>
    </row>
    <row r="319" spans="6:8">
      <c r="F319" s="7"/>
      <c r="G319" s="7"/>
      <c r="H319" s="7"/>
    </row>
    <row r="320" spans="6:8">
      <c r="F320" s="7"/>
      <c r="G320" s="7"/>
      <c r="H320" s="7"/>
    </row>
    <row r="321" spans="6:8">
      <c r="F321" s="7"/>
      <c r="G321" s="7"/>
      <c r="H321" s="7"/>
    </row>
    <row r="322" spans="6:8">
      <c r="F322" s="7"/>
      <c r="G322" s="7"/>
      <c r="H322" s="7"/>
    </row>
    <row r="323" spans="6:8">
      <c r="F323" s="7"/>
      <c r="G323" s="7"/>
      <c r="H323" s="7"/>
    </row>
    <row r="324" spans="6:8">
      <c r="F324" s="7"/>
      <c r="G324" s="7"/>
      <c r="H324" s="7"/>
    </row>
    <row r="325" spans="6:8">
      <c r="F325" s="7"/>
      <c r="G325" s="7"/>
      <c r="H325" s="7"/>
    </row>
    <row r="326" spans="6:8">
      <c r="F326" s="7"/>
      <c r="G326" s="7"/>
      <c r="H326" s="7"/>
    </row>
    <row r="327" spans="6:8">
      <c r="F327" s="7"/>
      <c r="G327" s="7"/>
      <c r="H327" s="7"/>
    </row>
    <row r="328" spans="6:8">
      <c r="F328" s="7"/>
      <c r="G328" s="7"/>
      <c r="H328" s="7"/>
    </row>
    <row r="329" spans="6:8">
      <c r="F329" s="7"/>
      <c r="G329" s="7"/>
      <c r="H329" s="7"/>
    </row>
    <row r="330" spans="6:8">
      <c r="F330" s="7"/>
      <c r="G330" s="7"/>
      <c r="H330" s="7"/>
    </row>
    <row r="331" spans="6:8">
      <c r="F331" s="7"/>
      <c r="G331" s="7"/>
      <c r="H331" s="7"/>
    </row>
    <row r="332" spans="6:8">
      <c r="F332" s="7"/>
      <c r="G332" s="7"/>
      <c r="H332" s="7"/>
    </row>
    <row r="333" spans="6:8">
      <c r="F333" s="7"/>
      <c r="G333" s="7"/>
      <c r="H333" s="7"/>
    </row>
    <row r="334" spans="6:8">
      <c r="F334" s="7"/>
      <c r="G334" s="7"/>
      <c r="H334" s="7"/>
    </row>
    <row r="335" spans="6:8">
      <c r="F335" s="7"/>
      <c r="G335" s="7"/>
      <c r="H335" s="7"/>
    </row>
    <row r="336" spans="6:8">
      <c r="F336" s="7"/>
      <c r="G336" s="7"/>
      <c r="H336" s="7"/>
    </row>
    <row r="337" spans="6:8">
      <c r="F337" s="7"/>
      <c r="G337" s="7"/>
      <c r="H337" s="7"/>
    </row>
    <row r="338" spans="6:8">
      <c r="F338" s="7"/>
      <c r="G338" s="7"/>
      <c r="H338" s="7"/>
    </row>
    <row r="339" spans="6:8">
      <c r="F339" s="7"/>
      <c r="G339" s="7"/>
      <c r="H339" s="7"/>
    </row>
    <row r="340" spans="6:8">
      <c r="F340" s="7"/>
      <c r="G340" s="7"/>
      <c r="H340" s="7"/>
    </row>
    <row r="341" spans="6:8">
      <c r="F341" s="7"/>
      <c r="G341" s="7"/>
      <c r="H341" s="7"/>
    </row>
    <row r="342" spans="6:8">
      <c r="F342" s="7"/>
      <c r="G342" s="7"/>
      <c r="H342" s="7"/>
    </row>
    <row r="343" spans="6:8">
      <c r="F343" s="7"/>
      <c r="G343" s="7"/>
      <c r="H343" s="7"/>
    </row>
    <row r="344" spans="6:8">
      <c r="F344" s="7"/>
      <c r="G344" s="7"/>
      <c r="H344" s="7"/>
    </row>
    <row r="345" spans="6:8">
      <c r="F345" s="7"/>
      <c r="G345" s="7"/>
      <c r="H345" s="7"/>
    </row>
    <row r="346" spans="6:8">
      <c r="F346" s="7"/>
      <c r="G346" s="7"/>
      <c r="H346" s="7"/>
    </row>
    <row r="347" spans="6:8">
      <c r="F347" s="7"/>
      <c r="G347" s="7"/>
      <c r="H347" s="7"/>
    </row>
    <row r="348" spans="6:8">
      <c r="F348" s="7"/>
      <c r="G348" s="7"/>
      <c r="H348" s="7"/>
    </row>
    <row r="349" spans="6:8">
      <c r="F349" s="7"/>
      <c r="G349" s="7"/>
      <c r="H349" s="7"/>
    </row>
    <row r="350" spans="6:8">
      <c r="F350" s="7"/>
      <c r="G350" s="7"/>
      <c r="H350" s="7"/>
    </row>
    <row r="351" spans="6:8">
      <c r="F351" s="7"/>
      <c r="G351" s="7"/>
      <c r="H351" s="7"/>
    </row>
    <row r="352" spans="6:8">
      <c r="F352" s="7"/>
      <c r="G352" s="7"/>
      <c r="H352" s="7"/>
    </row>
    <row r="353" spans="6:8">
      <c r="F353" s="7"/>
      <c r="G353" s="7"/>
      <c r="H353" s="7"/>
    </row>
    <row r="354" spans="6:8">
      <c r="F354" s="7"/>
      <c r="G354" s="7"/>
      <c r="H354" s="7"/>
    </row>
    <row r="355" spans="6:8">
      <c r="F355" s="7"/>
      <c r="G355" s="7"/>
      <c r="H355" s="7"/>
    </row>
    <row r="356" spans="6:8">
      <c r="F356" s="7"/>
      <c r="G356" s="7"/>
      <c r="H356" s="7"/>
    </row>
    <row r="357" spans="6:8">
      <c r="F357" s="7"/>
      <c r="G357" s="7"/>
      <c r="H357" s="7"/>
    </row>
    <row r="358" spans="6:8">
      <c r="F358" s="7"/>
      <c r="G358" s="7"/>
      <c r="H358" s="7"/>
    </row>
    <row r="359" spans="6:8">
      <c r="F359" s="7"/>
      <c r="G359" s="7"/>
      <c r="H359" s="7"/>
    </row>
    <row r="360" spans="6:8">
      <c r="F360" s="7"/>
      <c r="G360" s="7"/>
      <c r="H360" s="7"/>
    </row>
    <row r="361" spans="6:8">
      <c r="F361" s="7"/>
      <c r="G361" s="7"/>
      <c r="H361" s="7"/>
    </row>
    <row r="362" spans="6:8">
      <c r="F362" s="7"/>
      <c r="G362" s="7"/>
      <c r="H362" s="7"/>
    </row>
    <row r="363" spans="6:8">
      <c r="F363" s="7"/>
      <c r="G363" s="7"/>
      <c r="H363" s="7"/>
    </row>
    <row r="364" spans="6:8">
      <c r="F364" s="7"/>
      <c r="G364" s="7"/>
      <c r="H364" s="7"/>
    </row>
    <row r="365" spans="6:8">
      <c r="F365" s="7"/>
      <c r="G365" s="7"/>
      <c r="H365" s="7"/>
    </row>
    <row r="366" spans="6:8">
      <c r="F366" s="7"/>
      <c r="G366" s="7"/>
      <c r="H366" s="7"/>
    </row>
    <row r="367" spans="6:8">
      <c r="F367" s="7"/>
      <c r="G367" s="7"/>
      <c r="H367" s="7"/>
    </row>
    <row r="368" spans="6:8">
      <c r="F368" s="7"/>
      <c r="G368" s="7"/>
      <c r="H368" s="7"/>
    </row>
    <row r="369" spans="6:8">
      <c r="F369" s="7"/>
      <c r="G369" s="7"/>
      <c r="H369" s="7"/>
    </row>
    <row r="370" spans="6:8">
      <c r="F370" s="7"/>
      <c r="G370" s="7"/>
      <c r="H370" s="7"/>
    </row>
    <row r="371" spans="6:8">
      <c r="F371" s="7"/>
      <c r="G371" s="7"/>
      <c r="H371" s="7"/>
    </row>
    <row r="372" spans="6:8">
      <c r="F372" s="7"/>
      <c r="G372" s="7"/>
      <c r="H372" s="7"/>
    </row>
    <row r="373" spans="6:8">
      <c r="F373" s="7"/>
      <c r="G373" s="7"/>
      <c r="H373" s="7"/>
    </row>
    <row r="374" spans="6:8">
      <c r="F374" s="7"/>
      <c r="G374" s="7"/>
      <c r="H374" s="7"/>
    </row>
    <row r="375" spans="6:8">
      <c r="F375" s="7"/>
      <c r="G375" s="7"/>
      <c r="H375" s="7"/>
    </row>
    <row r="376" spans="6:8">
      <c r="F376" s="7"/>
      <c r="G376" s="7"/>
      <c r="H376" s="7"/>
    </row>
    <row r="377" spans="6:8">
      <c r="F377" s="7"/>
      <c r="G377" s="7"/>
      <c r="H377" s="7"/>
    </row>
    <row r="378" spans="6:8">
      <c r="F378" s="7"/>
      <c r="G378" s="7"/>
      <c r="H378" s="7"/>
    </row>
    <row r="379" spans="6:8">
      <c r="F379" s="7"/>
      <c r="G379" s="7"/>
      <c r="H379" s="7"/>
    </row>
    <row r="380" spans="6:8">
      <c r="F380" s="7"/>
      <c r="G380" s="7"/>
      <c r="H380" s="7"/>
    </row>
    <row r="381" spans="6:8">
      <c r="F381" s="7"/>
      <c r="G381" s="7"/>
      <c r="H381" s="7"/>
    </row>
    <row r="382" spans="6:8">
      <c r="F382" s="7"/>
      <c r="G382" s="7"/>
      <c r="H382" s="7"/>
    </row>
    <row r="383" spans="6:8">
      <c r="F383" s="7"/>
      <c r="G383" s="7"/>
      <c r="H383" s="7"/>
    </row>
    <row r="384" spans="6:8">
      <c r="F384" s="7"/>
      <c r="G384" s="7"/>
      <c r="H384" s="7"/>
    </row>
    <row r="385" spans="6:8">
      <c r="F385" s="7"/>
      <c r="G385" s="7"/>
      <c r="H385" s="7"/>
    </row>
    <row r="386" spans="6:8">
      <c r="F386" s="7"/>
      <c r="G386" s="7"/>
      <c r="H386" s="7"/>
    </row>
    <row r="387" spans="6:8">
      <c r="F387" s="7"/>
      <c r="G387" s="7"/>
      <c r="H387" s="7"/>
    </row>
    <row r="388" spans="6:8">
      <c r="F388" s="7"/>
      <c r="G388" s="7"/>
      <c r="H388" s="7"/>
    </row>
    <row r="389" spans="6:8">
      <c r="F389" s="7"/>
      <c r="G389" s="7"/>
      <c r="H389" s="7"/>
    </row>
    <row r="390" spans="6:8">
      <c r="F390" s="7"/>
      <c r="G390" s="7"/>
      <c r="H390" s="7"/>
    </row>
    <row r="391" spans="6:8">
      <c r="F391" s="7"/>
      <c r="G391" s="7"/>
      <c r="H391" s="7"/>
    </row>
    <row r="392" spans="6:8">
      <c r="F392" s="7"/>
      <c r="G392" s="7"/>
      <c r="H392" s="7"/>
    </row>
    <row r="393" spans="6:8">
      <c r="F393" s="7"/>
      <c r="G393" s="7"/>
      <c r="H393" s="7"/>
    </row>
    <row r="394" spans="6:8">
      <c r="F394" s="7"/>
      <c r="G394" s="7"/>
      <c r="H394" s="7"/>
    </row>
    <row r="395" spans="6:8">
      <c r="F395" s="7"/>
      <c r="G395" s="7"/>
      <c r="H395" s="7"/>
    </row>
    <row r="396" spans="6:8">
      <c r="F396" s="7"/>
      <c r="G396" s="7"/>
      <c r="H396" s="7"/>
    </row>
    <row r="397" spans="6:8">
      <c r="F397" s="7"/>
      <c r="G397" s="7"/>
      <c r="H397" s="7"/>
    </row>
    <row r="398" spans="6:8">
      <c r="F398" s="7"/>
      <c r="G398" s="7"/>
      <c r="H398" s="7"/>
    </row>
    <row r="399" spans="6:8">
      <c r="F399" s="7"/>
      <c r="G399" s="7"/>
      <c r="H399" s="7"/>
    </row>
    <row r="400" spans="6:8">
      <c r="F400" s="7"/>
      <c r="G400" s="7"/>
      <c r="H400" s="7"/>
    </row>
    <row r="401" spans="6:8">
      <c r="F401" s="7"/>
      <c r="G401" s="7"/>
      <c r="H401" s="7"/>
    </row>
    <row r="402" spans="6:8">
      <c r="F402" s="7"/>
      <c r="G402" s="7"/>
      <c r="H402" s="7"/>
    </row>
    <row r="403" spans="6:8">
      <c r="F403" s="7"/>
      <c r="G403" s="7"/>
      <c r="H403" s="7"/>
    </row>
    <row r="404" spans="6:8">
      <c r="F404" s="7"/>
      <c r="G404" s="7"/>
      <c r="H404" s="7"/>
    </row>
    <row r="405" spans="6:8">
      <c r="F405" s="7"/>
      <c r="G405" s="7"/>
      <c r="H405" s="7"/>
    </row>
    <row r="406" spans="6:8">
      <c r="F406" s="7"/>
      <c r="G406" s="7"/>
      <c r="H406" s="7"/>
    </row>
    <row r="407" spans="6:8">
      <c r="F407" s="7"/>
      <c r="G407" s="7"/>
      <c r="H407" s="7"/>
    </row>
    <row r="408" spans="6:8">
      <c r="F408" s="7"/>
      <c r="G408" s="7"/>
      <c r="H408" s="7"/>
    </row>
    <row r="409" spans="6:8">
      <c r="F409" s="7"/>
      <c r="G409" s="7"/>
      <c r="H409" s="7"/>
    </row>
    <row r="410" spans="6:8">
      <c r="F410" s="7"/>
      <c r="G410" s="7"/>
      <c r="H410" s="7"/>
    </row>
    <row r="411" spans="6:8">
      <c r="F411" s="7"/>
      <c r="G411" s="7"/>
      <c r="H411" s="7"/>
    </row>
    <row r="412" spans="6:8">
      <c r="F412" s="7"/>
      <c r="G412" s="7"/>
      <c r="H412" s="7"/>
    </row>
    <row r="413" spans="6:8">
      <c r="F413" s="7"/>
      <c r="G413" s="7"/>
      <c r="H413" s="7"/>
    </row>
    <row r="414" spans="6:8">
      <c r="F414" s="7"/>
      <c r="G414" s="7"/>
      <c r="H414" s="7"/>
    </row>
    <row r="415" spans="6:8">
      <c r="F415" s="7"/>
      <c r="G415" s="7"/>
      <c r="H415" s="7"/>
    </row>
    <row r="416" spans="6:8">
      <c r="F416" s="7"/>
      <c r="G416" s="7"/>
      <c r="H416" s="7"/>
    </row>
    <row r="417" spans="6:8">
      <c r="F417" s="7"/>
      <c r="G417" s="7"/>
      <c r="H417" s="7"/>
    </row>
    <row r="418" spans="6:8">
      <c r="F418" s="7"/>
      <c r="G418" s="7"/>
      <c r="H418" s="7"/>
    </row>
    <row r="419" spans="6:8">
      <c r="F419" s="7"/>
      <c r="G419" s="7"/>
      <c r="H419" s="7"/>
    </row>
    <row r="420" spans="6:8">
      <c r="F420" s="7"/>
      <c r="G420" s="7"/>
      <c r="H420" s="7"/>
    </row>
    <row r="421" spans="6:8">
      <c r="F421" s="7"/>
      <c r="G421" s="7"/>
      <c r="H421" s="7"/>
    </row>
    <row r="422" spans="6:8">
      <c r="F422" s="7"/>
      <c r="G422" s="7"/>
      <c r="H422" s="7"/>
    </row>
    <row r="423" spans="6:8">
      <c r="F423" s="7"/>
      <c r="G423" s="7"/>
      <c r="H423" s="7"/>
    </row>
    <row r="424" spans="6:8">
      <c r="F424" s="7"/>
      <c r="G424" s="7"/>
      <c r="H424" s="7"/>
    </row>
    <row r="425" spans="6:8">
      <c r="F425" s="7"/>
      <c r="G425" s="7"/>
      <c r="H425" s="7"/>
    </row>
    <row r="426" spans="6:8">
      <c r="F426" s="7"/>
      <c r="G426" s="7"/>
      <c r="H426" s="7"/>
    </row>
    <row r="427" spans="6:8">
      <c r="F427" s="7"/>
      <c r="G427" s="7"/>
      <c r="H427" s="7"/>
    </row>
    <row r="428" spans="6:8">
      <c r="F428" s="7"/>
      <c r="G428" s="7"/>
      <c r="H428" s="7"/>
    </row>
    <row r="429" spans="6:8">
      <c r="F429" s="7"/>
      <c r="G429" s="7"/>
      <c r="H429" s="7"/>
    </row>
    <row r="430" spans="6:8">
      <c r="F430" s="7"/>
      <c r="G430" s="7"/>
      <c r="H430" s="7"/>
    </row>
    <row r="431" spans="6:8">
      <c r="F431" s="7"/>
      <c r="G431" s="7"/>
      <c r="H431" s="7"/>
    </row>
    <row r="432" spans="6:8">
      <c r="F432" s="7"/>
      <c r="G432" s="7"/>
      <c r="H432" s="7"/>
    </row>
    <row r="433" spans="6:8">
      <c r="F433" s="7"/>
      <c r="G433" s="7"/>
      <c r="H433" s="7"/>
    </row>
    <row r="434" spans="6:8">
      <c r="F434" s="7"/>
      <c r="G434" s="7"/>
      <c r="H434" s="7"/>
    </row>
    <row r="435" spans="6:8">
      <c r="F435" s="7"/>
      <c r="G435" s="7"/>
      <c r="H435" s="7"/>
    </row>
    <row r="436" spans="6:8">
      <c r="F436" s="7"/>
      <c r="G436" s="7"/>
      <c r="H436" s="7"/>
    </row>
    <row r="437" spans="6:8">
      <c r="F437" s="7"/>
      <c r="G437" s="7"/>
      <c r="H437" s="7"/>
    </row>
    <row r="438" spans="6:8">
      <c r="F438" s="7"/>
      <c r="G438" s="7"/>
      <c r="H438" s="7"/>
    </row>
    <row r="439" spans="6:8">
      <c r="F439" s="7"/>
      <c r="G439" s="7"/>
      <c r="H439" s="7"/>
    </row>
    <row r="440" spans="6:8">
      <c r="F440" s="7"/>
      <c r="G440" s="7"/>
      <c r="H440" s="7"/>
    </row>
    <row r="441" spans="6:8">
      <c r="F441" s="7"/>
      <c r="G441" s="7"/>
      <c r="H441" s="7"/>
    </row>
    <row r="442" spans="6:8">
      <c r="F442" s="7"/>
      <c r="G442" s="7"/>
      <c r="H442" s="7"/>
    </row>
    <row r="443" spans="6:8">
      <c r="F443" s="7"/>
      <c r="G443" s="7"/>
      <c r="H443" s="7"/>
    </row>
    <row r="444" spans="6:8">
      <c r="F444" s="7"/>
      <c r="G444" s="7"/>
      <c r="H444" s="7"/>
    </row>
    <row r="445" spans="6:8">
      <c r="F445" s="7"/>
      <c r="G445" s="7"/>
      <c r="H445" s="7"/>
    </row>
    <row r="446" spans="6:8">
      <c r="F446" s="7"/>
      <c r="G446" s="7"/>
      <c r="H446" s="7"/>
    </row>
    <row r="447" spans="6:8">
      <c r="F447" s="7"/>
      <c r="G447" s="7"/>
      <c r="H447" s="7"/>
    </row>
    <row r="448" spans="6:8">
      <c r="F448" s="7"/>
      <c r="G448" s="7"/>
      <c r="H448" s="7"/>
    </row>
    <row r="449" spans="6:8">
      <c r="F449" s="7"/>
      <c r="G449" s="7"/>
      <c r="H449" s="7"/>
    </row>
    <row r="450" spans="6:8">
      <c r="F450" s="7"/>
      <c r="G450" s="7"/>
      <c r="H450" s="7"/>
    </row>
    <row r="451" spans="6:8">
      <c r="F451" s="7"/>
      <c r="G451" s="7"/>
      <c r="H451" s="7"/>
    </row>
    <row r="452" spans="6:8">
      <c r="F452" s="7"/>
      <c r="G452" s="7"/>
      <c r="H452" s="7"/>
    </row>
    <row r="453" spans="6:8">
      <c r="F453" s="7"/>
      <c r="G453" s="7"/>
      <c r="H453" s="7"/>
    </row>
    <row r="454" spans="6:8">
      <c r="F454" s="7"/>
      <c r="G454" s="7"/>
      <c r="H454" s="7"/>
    </row>
    <row r="455" spans="6:8">
      <c r="F455" s="7"/>
      <c r="G455" s="7"/>
      <c r="H455" s="7"/>
    </row>
    <row r="456" spans="6:8">
      <c r="F456" s="7"/>
      <c r="G456" s="7"/>
      <c r="H456" s="7"/>
    </row>
    <row r="457" spans="6:8">
      <c r="F457" s="7"/>
      <c r="G457" s="7"/>
      <c r="H457" s="7"/>
    </row>
    <row r="458" spans="6:8">
      <c r="F458" s="7"/>
      <c r="G458" s="7"/>
      <c r="H458" s="7"/>
    </row>
    <row r="459" spans="6:8">
      <c r="F459" s="7"/>
      <c r="G459" s="7"/>
      <c r="H459" s="7"/>
    </row>
    <row r="460" spans="6:8">
      <c r="F460" s="7"/>
      <c r="G460" s="7"/>
      <c r="H460" s="7"/>
    </row>
    <row r="461" spans="6:8">
      <c r="F461" s="7"/>
      <c r="G461" s="7"/>
      <c r="H461" s="7"/>
    </row>
    <row r="462" spans="6:8">
      <c r="F462" s="7"/>
      <c r="G462" s="7"/>
      <c r="H462" s="7"/>
    </row>
    <row r="463" spans="6:8">
      <c r="F463" s="7"/>
      <c r="G463" s="7"/>
      <c r="H463" s="7"/>
    </row>
    <row r="464" spans="6:8">
      <c r="F464" s="7"/>
      <c r="G464" s="7"/>
      <c r="H464" s="7"/>
    </row>
    <row r="465" spans="6:8">
      <c r="F465" s="7"/>
      <c r="G465" s="7"/>
      <c r="H465" s="7"/>
    </row>
    <row r="466" spans="6:8">
      <c r="F466" s="7"/>
      <c r="G466" s="7"/>
      <c r="H466" s="7"/>
    </row>
    <row r="467" spans="6:8">
      <c r="F467" s="7"/>
      <c r="G467" s="7"/>
      <c r="H467" s="7"/>
    </row>
    <row r="468" spans="6:8">
      <c r="F468" s="7"/>
      <c r="G468" s="7"/>
      <c r="H468" s="7"/>
    </row>
    <row r="469" spans="6:8">
      <c r="F469" s="7"/>
      <c r="G469" s="7"/>
      <c r="H469" s="7"/>
    </row>
    <row r="470" spans="6:8">
      <c r="F470" s="7"/>
      <c r="G470" s="7"/>
      <c r="H470" s="7"/>
    </row>
    <row r="471" spans="6:8">
      <c r="F471" s="7"/>
      <c r="G471" s="7"/>
      <c r="H471" s="7"/>
    </row>
    <row r="472" spans="6:8">
      <c r="F472" s="7"/>
      <c r="G472" s="7"/>
      <c r="H472" s="7"/>
    </row>
    <row r="473" spans="6:8">
      <c r="F473" s="7"/>
      <c r="G473" s="7"/>
      <c r="H473" s="7"/>
    </row>
    <row r="474" spans="6:8">
      <c r="F474" s="7"/>
      <c r="G474" s="7"/>
      <c r="H474" s="7"/>
    </row>
    <row r="475" spans="6:8">
      <c r="F475" s="7"/>
      <c r="G475" s="7"/>
      <c r="H475" s="7"/>
    </row>
    <row r="476" spans="6:8">
      <c r="F476" s="7"/>
      <c r="G476" s="7"/>
      <c r="H476" s="7"/>
    </row>
    <row r="477" spans="6:8">
      <c r="F477" s="7"/>
      <c r="G477" s="7"/>
      <c r="H477" s="7"/>
    </row>
    <row r="478" spans="6:8">
      <c r="F478" s="7"/>
      <c r="G478" s="7"/>
      <c r="H478" s="7"/>
    </row>
    <row r="479" spans="6:8">
      <c r="F479" s="7"/>
      <c r="G479" s="7"/>
      <c r="H479" s="7"/>
    </row>
    <row r="480" spans="6:8">
      <c r="F480" s="7"/>
      <c r="G480" s="7"/>
      <c r="H480" s="7"/>
    </row>
    <row r="481" spans="6:8">
      <c r="F481" s="7"/>
      <c r="G481" s="7"/>
      <c r="H481" s="7"/>
    </row>
    <row r="482" spans="6:8">
      <c r="F482" s="7"/>
      <c r="G482" s="7"/>
      <c r="H482" s="7"/>
    </row>
    <row r="483" spans="6:8">
      <c r="F483" s="7"/>
      <c r="G483" s="7"/>
      <c r="H483" s="7"/>
    </row>
    <row r="484" spans="6:8">
      <c r="F484" s="7"/>
      <c r="G484" s="7"/>
      <c r="H484" s="7"/>
    </row>
    <row r="485" spans="6:8">
      <c r="F485" s="7"/>
      <c r="G485" s="7"/>
      <c r="H485" s="7"/>
    </row>
    <row r="486" spans="6:8">
      <c r="F486" s="7"/>
      <c r="G486" s="7"/>
      <c r="H486" s="7"/>
    </row>
    <row r="487" spans="6:8">
      <c r="F487" s="7"/>
      <c r="G487" s="7"/>
      <c r="H487" s="7"/>
    </row>
    <row r="488" spans="6:8">
      <c r="F488" s="7"/>
      <c r="G488" s="7"/>
      <c r="H488" s="7"/>
    </row>
    <row r="489" spans="6:8">
      <c r="F489" s="7"/>
      <c r="G489" s="7"/>
      <c r="H489" s="7"/>
    </row>
    <row r="490" spans="6:8">
      <c r="F490" s="7"/>
      <c r="G490" s="7"/>
      <c r="H490" s="7"/>
    </row>
    <row r="491" spans="6:8">
      <c r="F491" s="7"/>
      <c r="G491" s="7"/>
      <c r="H491" s="7"/>
    </row>
    <row r="492" spans="6:8">
      <c r="F492" s="7"/>
      <c r="G492" s="7"/>
      <c r="H492" s="7"/>
    </row>
    <row r="493" spans="6:8">
      <c r="F493" s="7"/>
      <c r="G493" s="7"/>
      <c r="H493" s="7"/>
    </row>
    <row r="494" spans="6:8">
      <c r="F494" s="7"/>
      <c r="G494" s="7"/>
      <c r="H494" s="7"/>
    </row>
    <row r="495" spans="6:8">
      <c r="F495" s="7"/>
      <c r="G495" s="7"/>
      <c r="H495" s="7"/>
    </row>
    <row r="496" spans="6:8">
      <c r="F496" s="7"/>
      <c r="G496" s="7"/>
      <c r="H496" s="7"/>
    </row>
    <row r="497" spans="6:8">
      <c r="F497" s="7"/>
      <c r="G497" s="7"/>
      <c r="H497" s="7"/>
    </row>
    <row r="498" spans="6:8">
      <c r="F498" s="7"/>
      <c r="G498" s="7"/>
      <c r="H498" s="7"/>
    </row>
    <row r="499" spans="6:8">
      <c r="F499" s="7"/>
      <c r="G499" s="7"/>
      <c r="H499" s="7"/>
    </row>
    <row r="500" spans="6:8">
      <c r="F500" s="7"/>
      <c r="G500" s="7"/>
      <c r="H500" s="7"/>
    </row>
    <row r="501" spans="6:8">
      <c r="F501" s="7"/>
      <c r="G501" s="7"/>
      <c r="H501" s="7"/>
    </row>
    <row r="502" spans="6:8">
      <c r="F502" s="7"/>
      <c r="G502" s="7"/>
      <c r="H502" s="7"/>
    </row>
    <row r="503" spans="6:8">
      <c r="F503" s="7"/>
      <c r="G503" s="7"/>
      <c r="H503" s="7"/>
    </row>
    <row r="504" spans="6:8">
      <c r="F504" s="7"/>
      <c r="G504" s="7"/>
      <c r="H504" s="7"/>
    </row>
    <row r="505" spans="6:8">
      <c r="F505" s="7"/>
      <c r="G505" s="7"/>
      <c r="H505" s="7"/>
    </row>
    <row r="506" spans="6:8">
      <c r="F506" s="7"/>
      <c r="G506" s="7"/>
      <c r="H506" s="7"/>
    </row>
    <row r="507" spans="6:8">
      <c r="F507" s="7"/>
      <c r="G507" s="7"/>
      <c r="H507" s="7"/>
    </row>
    <row r="508" spans="6:8">
      <c r="F508" s="7"/>
      <c r="G508" s="7"/>
      <c r="H508" s="7"/>
    </row>
    <row r="509" spans="6:8">
      <c r="F509" s="7"/>
      <c r="G509" s="7"/>
      <c r="H509" s="7"/>
    </row>
    <row r="510" spans="6:8">
      <c r="F510" s="7"/>
      <c r="G510" s="7"/>
      <c r="H510" s="7"/>
    </row>
    <row r="511" spans="6:8">
      <c r="F511" s="7"/>
      <c r="G511" s="7"/>
      <c r="H511" s="7"/>
    </row>
    <row r="512" spans="6:8">
      <c r="F512" s="7"/>
      <c r="G512" s="7"/>
      <c r="H512" s="7"/>
    </row>
    <row r="513" spans="6:8">
      <c r="F513" s="7"/>
      <c r="G513" s="7"/>
      <c r="H513" s="7"/>
    </row>
    <row r="514" spans="6:8">
      <c r="F514" s="7"/>
      <c r="G514" s="7"/>
      <c r="H514" s="7"/>
    </row>
    <row r="515" spans="6:8">
      <c r="F515" s="7"/>
      <c r="G515" s="7"/>
      <c r="H515" s="7"/>
    </row>
    <row r="516" spans="6:8">
      <c r="F516" s="7"/>
      <c r="G516" s="7"/>
      <c r="H516" s="7"/>
    </row>
    <row r="517" spans="6:8">
      <c r="F517" s="7"/>
      <c r="G517" s="7"/>
      <c r="H517" s="7"/>
    </row>
    <row r="518" spans="6:8">
      <c r="F518" s="7"/>
      <c r="G518" s="7"/>
      <c r="H518" s="7"/>
    </row>
    <row r="519" spans="6:8">
      <c r="F519" s="7"/>
      <c r="G519" s="7"/>
      <c r="H519" s="7"/>
    </row>
    <row r="520" spans="6:8">
      <c r="F520" s="7"/>
      <c r="G520" s="7"/>
      <c r="H520" s="7"/>
    </row>
    <row r="521" spans="6:8">
      <c r="F521" s="7"/>
      <c r="G521" s="7"/>
      <c r="H521" s="7"/>
    </row>
    <row r="522" spans="6:8">
      <c r="F522" s="7"/>
      <c r="G522" s="7"/>
      <c r="H522" s="7"/>
    </row>
    <row r="523" spans="6:8">
      <c r="F523" s="7"/>
      <c r="G523" s="7"/>
      <c r="H523" s="7"/>
    </row>
    <row r="524" spans="6:8">
      <c r="F524" s="7"/>
      <c r="G524" s="7"/>
      <c r="H524" s="7"/>
    </row>
    <row r="525" spans="6:8">
      <c r="F525" s="7"/>
      <c r="G525" s="7"/>
      <c r="H525" s="7"/>
    </row>
    <row r="526" spans="6:8">
      <c r="F526" s="7"/>
      <c r="G526" s="7"/>
      <c r="H526" s="7"/>
    </row>
    <row r="527" spans="6:8">
      <c r="F527" s="7"/>
      <c r="G527" s="7"/>
      <c r="H527" s="7"/>
    </row>
    <row r="528" spans="6:8">
      <c r="F528" s="7"/>
      <c r="G528" s="7"/>
      <c r="H528" s="7"/>
    </row>
    <row r="529" spans="6:8">
      <c r="F529" s="7"/>
      <c r="G529" s="7"/>
      <c r="H529" s="7"/>
    </row>
    <row r="530" spans="6:8">
      <c r="F530" s="7"/>
      <c r="G530" s="7"/>
      <c r="H530" s="7"/>
    </row>
    <row r="531" spans="6:8">
      <c r="F531" s="7"/>
      <c r="G531" s="7"/>
      <c r="H531" s="7"/>
    </row>
    <row r="532" spans="6:8">
      <c r="F532" s="7"/>
      <c r="G532" s="7"/>
      <c r="H532" s="7"/>
    </row>
    <row r="533" spans="6:8">
      <c r="F533" s="7"/>
      <c r="G533" s="7"/>
      <c r="H533" s="7"/>
    </row>
    <row r="534" spans="6:8">
      <c r="F534" s="7"/>
      <c r="G534" s="7"/>
      <c r="H534" s="7"/>
    </row>
    <row r="535" spans="6:8">
      <c r="F535" s="7"/>
      <c r="G535" s="7"/>
      <c r="H535" s="7"/>
    </row>
    <row r="536" spans="6:8">
      <c r="F536" s="7"/>
      <c r="G536" s="7"/>
      <c r="H536" s="7"/>
    </row>
    <row r="537" spans="6:8">
      <c r="F537" s="7"/>
      <c r="G537" s="7"/>
      <c r="H537" s="7"/>
    </row>
    <row r="538" spans="6:8">
      <c r="F538" s="7"/>
      <c r="G538" s="7"/>
      <c r="H538" s="7"/>
    </row>
    <row r="539" spans="6:8">
      <c r="F539" s="7"/>
      <c r="G539" s="7"/>
      <c r="H539" s="7"/>
    </row>
    <row r="540" spans="6:8">
      <c r="F540" s="7"/>
      <c r="G540" s="7"/>
      <c r="H540" s="7"/>
    </row>
    <row r="541" spans="6:8">
      <c r="F541" s="7"/>
      <c r="G541" s="7"/>
      <c r="H541" s="7"/>
    </row>
    <row r="542" spans="6:8">
      <c r="F542" s="7"/>
      <c r="G542" s="7"/>
      <c r="H542" s="7"/>
    </row>
    <row r="543" spans="6:8">
      <c r="F543" s="7"/>
      <c r="G543" s="7"/>
      <c r="H543" s="7"/>
    </row>
    <row r="544" spans="6:8">
      <c r="F544" s="7"/>
      <c r="G544" s="7"/>
      <c r="H544" s="7"/>
    </row>
    <row r="545" spans="6:8">
      <c r="F545" s="7"/>
      <c r="G545" s="7"/>
      <c r="H545" s="7"/>
    </row>
    <row r="546" spans="6:8">
      <c r="F546" s="7"/>
      <c r="G546" s="7"/>
      <c r="H546" s="7"/>
    </row>
    <row r="547" spans="6:8">
      <c r="F547" s="7"/>
      <c r="G547" s="7"/>
      <c r="H547" s="7"/>
    </row>
    <row r="548" spans="6:8">
      <c r="F548" s="7"/>
      <c r="G548" s="7"/>
      <c r="H548" s="7"/>
    </row>
    <row r="549" spans="6:8">
      <c r="F549" s="7"/>
      <c r="G549" s="7"/>
      <c r="H549" s="7"/>
    </row>
    <row r="550" spans="6:8">
      <c r="F550" s="7"/>
      <c r="G550" s="7"/>
      <c r="H550" s="7"/>
    </row>
    <row r="551" spans="6:8">
      <c r="F551" s="7"/>
      <c r="G551" s="7"/>
      <c r="H551" s="7"/>
    </row>
    <row r="552" spans="6:8">
      <c r="F552" s="7"/>
      <c r="G552" s="7"/>
      <c r="H552" s="7"/>
    </row>
    <row r="553" spans="6:8">
      <c r="F553" s="7"/>
      <c r="G553" s="7"/>
      <c r="H553" s="7"/>
    </row>
    <row r="554" spans="6:8">
      <c r="F554" s="7"/>
      <c r="G554" s="7"/>
      <c r="H554" s="7"/>
    </row>
    <row r="555" spans="6:8">
      <c r="F555" s="7"/>
      <c r="G555" s="7"/>
      <c r="H555" s="7"/>
    </row>
    <row r="556" spans="6:8">
      <c r="F556" s="7"/>
      <c r="G556" s="7"/>
      <c r="H556" s="7"/>
    </row>
    <row r="557" spans="6:8">
      <c r="F557" s="7"/>
      <c r="G557" s="7"/>
      <c r="H557" s="7"/>
    </row>
    <row r="558" spans="6:8">
      <c r="F558" s="7"/>
      <c r="G558" s="7"/>
      <c r="H558" s="7"/>
    </row>
    <row r="559" spans="6:8">
      <c r="F559" s="7"/>
      <c r="G559" s="7"/>
      <c r="H559" s="7"/>
    </row>
    <row r="560" spans="6:8">
      <c r="F560" s="7"/>
      <c r="G560" s="7"/>
      <c r="H560" s="7"/>
    </row>
    <row r="561" spans="6:8">
      <c r="F561" s="7"/>
      <c r="G561" s="7"/>
      <c r="H561" s="7"/>
    </row>
    <row r="562" spans="6:8">
      <c r="F562" s="7"/>
      <c r="G562" s="7"/>
      <c r="H562" s="7"/>
    </row>
    <row r="563" spans="6:8">
      <c r="F563" s="7"/>
      <c r="G563" s="7"/>
      <c r="H563" s="7"/>
    </row>
    <row r="564" spans="6:8">
      <c r="F564" s="7"/>
      <c r="G564" s="7"/>
      <c r="H564" s="7"/>
    </row>
    <row r="565" spans="6:8">
      <c r="F565" s="7"/>
      <c r="G565" s="7"/>
      <c r="H565" s="7"/>
    </row>
    <row r="566" spans="6:8">
      <c r="F566" s="7"/>
      <c r="G566" s="7"/>
      <c r="H566" s="7"/>
    </row>
    <row r="567" spans="6:8">
      <c r="F567" s="7"/>
      <c r="G567" s="7"/>
      <c r="H567" s="7"/>
    </row>
    <row r="568" spans="6:8">
      <c r="F568" s="7"/>
      <c r="G568" s="7"/>
      <c r="H568" s="7"/>
    </row>
    <row r="569" spans="6:8">
      <c r="F569" s="7"/>
      <c r="G569" s="7"/>
      <c r="H569" s="7"/>
    </row>
    <row r="570" spans="6:8">
      <c r="F570" s="7"/>
      <c r="G570" s="7"/>
      <c r="H570" s="7"/>
    </row>
    <row r="571" spans="6:8">
      <c r="F571" s="7"/>
      <c r="G571" s="7"/>
      <c r="H571" s="7"/>
    </row>
    <row r="572" spans="6:8">
      <c r="F572" s="7"/>
      <c r="G572" s="7"/>
      <c r="H572" s="7"/>
    </row>
    <row r="573" spans="6:8">
      <c r="F573" s="7"/>
      <c r="G573" s="7"/>
      <c r="H573" s="7"/>
    </row>
    <row r="574" spans="6:8">
      <c r="F574" s="7"/>
      <c r="G574" s="7"/>
      <c r="H574" s="7"/>
    </row>
    <row r="575" spans="6:8">
      <c r="F575" s="7"/>
      <c r="G575" s="7"/>
      <c r="H575" s="7"/>
    </row>
    <row r="576" spans="6:8">
      <c r="F576" s="7"/>
      <c r="G576" s="7"/>
      <c r="H576" s="7"/>
    </row>
    <row r="577" spans="6:8">
      <c r="F577" s="7"/>
      <c r="G577" s="7"/>
      <c r="H577" s="7"/>
    </row>
    <row r="578" spans="6:8">
      <c r="F578" s="7"/>
      <c r="G578" s="7"/>
      <c r="H578" s="7"/>
    </row>
    <row r="579" spans="6:8">
      <c r="F579" s="7"/>
      <c r="G579" s="7"/>
      <c r="H579" s="7"/>
    </row>
    <row r="580" spans="6:8">
      <c r="F580" s="7"/>
      <c r="G580" s="7"/>
      <c r="H580" s="7"/>
    </row>
    <row r="581" spans="6:8">
      <c r="F581" s="7"/>
      <c r="G581" s="7"/>
      <c r="H581" s="7"/>
    </row>
    <row r="582" spans="6:8">
      <c r="F582" s="7"/>
      <c r="G582" s="7"/>
      <c r="H582" s="7"/>
    </row>
    <row r="583" spans="6:8">
      <c r="F583" s="7"/>
      <c r="G583" s="7"/>
      <c r="H583" s="7"/>
    </row>
    <row r="584" spans="6:8">
      <c r="F584" s="7"/>
      <c r="G584" s="7"/>
      <c r="H584" s="7"/>
    </row>
    <row r="585" spans="6:8">
      <c r="F585" s="7"/>
      <c r="G585" s="7"/>
      <c r="H585" s="7"/>
    </row>
    <row r="586" spans="6:8">
      <c r="F586" s="7"/>
      <c r="G586" s="7"/>
      <c r="H586" s="7"/>
    </row>
    <row r="587" spans="6:8">
      <c r="F587" s="7"/>
      <c r="G587" s="7"/>
      <c r="H587" s="7"/>
    </row>
    <row r="588" spans="6:8">
      <c r="F588" s="7"/>
      <c r="G588" s="7"/>
      <c r="H588" s="7"/>
    </row>
    <row r="589" spans="6:8">
      <c r="F589" s="7"/>
      <c r="G589" s="7"/>
      <c r="H589" s="7"/>
    </row>
    <row r="590" spans="6:8">
      <c r="F590" s="7"/>
      <c r="G590" s="7"/>
      <c r="H590" s="7"/>
    </row>
    <row r="591" spans="6:8">
      <c r="F591" s="7"/>
      <c r="G591" s="7"/>
      <c r="H591" s="7"/>
    </row>
    <row r="592" spans="6:8">
      <c r="F592" s="7"/>
      <c r="G592" s="7"/>
      <c r="H592" s="7"/>
    </row>
    <row r="593" spans="6:8">
      <c r="F593" s="7"/>
      <c r="G593" s="7"/>
      <c r="H593" s="7"/>
    </row>
    <row r="594" spans="6:8">
      <c r="F594" s="7"/>
      <c r="G594" s="7"/>
      <c r="H594" s="7"/>
    </row>
    <row r="595" spans="6:8">
      <c r="F595" s="7"/>
      <c r="G595" s="7"/>
      <c r="H595" s="7"/>
    </row>
    <row r="596" spans="6:8">
      <c r="F596" s="7"/>
      <c r="G596" s="7"/>
      <c r="H596" s="7"/>
    </row>
    <row r="597" spans="6:8">
      <c r="F597" s="7"/>
      <c r="G597" s="7"/>
      <c r="H597" s="7"/>
    </row>
    <row r="598" spans="6:8">
      <c r="F598" s="7"/>
      <c r="G598" s="7"/>
      <c r="H598" s="7"/>
    </row>
    <row r="599" spans="6:8">
      <c r="F599" s="7"/>
      <c r="G599" s="7"/>
      <c r="H599" s="7"/>
    </row>
    <row r="600" spans="6:8">
      <c r="F600" s="7"/>
      <c r="G600" s="7"/>
      <c r="H600" s="7"/>
    </row>
    <row r="601" spans="6:8">
      <c r="F601" s="7"/>
      <c r="G601" s="7"/>
      <c r="H601" s="7"/>
    </row>
    <row r="602" spans="6:8">
      <c r="F602" s="7"/>
      <c r="G602" s="7"/>
      <c r="H602" s="7"/>
    </row>
    <row r="603" spans="6:8">
      <c r="F603" s="7"/>
      <c r="G603" s="7"/>
      <c r="H603" s="7"/>
    </row>
    <row r="604" spans="6:8">
      <c r="F604" s="7"/>
      <c r="G604" s="7"/>
      <c r="H604" s="7"/>
    </row>
    <row r="605" spans="6:8">
      <c r="F605" s="7"/>
      <c r="G605" s="7"/>
      <c r="H605" s="7"/>
    </row>
    <row r="606" spans="6:8">
      <c r="F606" s="7"/>
      <c r="G606" s="7"/>
      <c r="H606" s="7"/>
    </row>
    <row r="607" spans="6:8">
      <c r="F607" s="7"/>
      <c r="G607" s="7"/>
      <c r="H607" s="7"/>
    </row>
    <row r="608" spans="6:8">
      <c r="F608" s="7"/>
      <c r="G608" s="7"/>
      <c r="H608" s="7"/>
    </row>
    <row r="609" spans="6:8">
      <c r="F609" s="7"/>
      <c r="G609" s="7"/>
      <c r="H609" s="7"/>
    </row>
    <row r="610" spans="6:8">
      <c r="F610" s="7"/>
      <c r="G610" s="7"/>
      <c r="H610" s="7"/>
    </row>
    <row r="611" spans="6:8">
      <c r="F611" s="7"/>
      <c r="G611" s="7"/>
      <c r="H611" s="7"/>
    </row>
  </sheetData>
  <autoFilter ref="A2:H127">
    <sortState ref="A3:H185">
      <sortCondition ref="A2:A127"/>
    </sortState>
  </autoFilter>
  <sortState ref="A3:I128">
    <sortCondition ref="A1"/>
  </sortState>
  <mergeCells count="1">
    <mergeCell ref="A1:H1"/>
  </mergeCells>
  <hyperlinks>
    <hyperlink ref="H166" r:id="rId1"/>
    <hyperlink ref="H131" r:id="rId2"/>
    <hyperlink ref="H47" r:id="rId3"/>
    <hyperlink ref="H17" r:id="rId4"/>
    <hyperlink ref="H32" r:id="rId5"/>
    <hyperlink ref="H155" r:id="rId6"/>
    <hyperlink ref="H144" r:id="rId7" display="giorgosrigo21@gmail.com"/>
    <hyperlink ref="H93" r:id="rId8"/>
    <hyperlink ref="H153" r:id="rId9"/>
    <hyperlink ref="H157" r:id="rId10"/>
    <hyperlink ref="H151" r:id="rId11"/>
    <hyperlink ref="H162" r:id="rId12"/>
    <hyperlink ref="H138" r:id="rId13"/>
    <hyperlink ref="H106" r:id="rId14"/>
    <hyperlink ref="H185" r:id="rId15"/>
    <hyperlink ref="H173" r:id="rId16"/>
    <hyperlink ref="H20" r:id="rId17"/>
    <hyperlink ref="H98" r:id="rId18"/>
    <hyperlink ref="H122" r:id="rId19"/>
    <hyperlink ref="H119" r:id="rId20"/>
    <hyperlink ref="H60" r:id="rId21"/>
    <hyperlink ref="F127" r:id="rId22"/>
    <hyperlink ref="H163" r:id="rId23"/>
    <hyperlink ref="H54" r:id="rId24"/>
    <hyperlink ref="H7" r:id="rId25"/>
    <hyperlink ref="H49" r:id="rId26"/>
    <hyperlink ref="H121" r:id="rId27"/>
    <hyperlink ref="H102" r:id="rId28"/>
    <hyperlink ref="H28" r:id="rId29"/>
    <hyperlink ref="H133" r:id="rId30"/>
    <hyperlink ref="H9" r:id="rId31"/>
    <hyperlink ref="H179" r:id="rId32"/>
    <hyperlink ref="H80" r:id="rId33"/>
    <hyperlink ref="H132" r:id="rId34"/>
    <hyperlink ref="H154" r:id="rId35"/>
    <hyperlink ref="H101" r:id="rId36"/>
    <hyperlink ref="H40" r:id="rId37"/>
    <hyperlink ref="H142" r:id="rId38"/>
    <hyperlink ref="H24" r:id="rId39"/>
    <hyperlink ref="H25" r:id="rId40"/>
    <hyperlink ref="H59" r:id="rId41"/>
    <hyperlink ref="H31" r:id="rId42"/>
    <hyperlink ref="H130" r:id="rId43"/>
    <hyperlink ref="H112" r:id="rId44"/>
    <hyperlink ref="H104" r:id="rId45"/>
    <hyperlink ref="H76" r:id="rId46"/>
    <hyperlink ref="H161" r:id="rId47"/>
    <hyperlink ref="H160" r:id="rId48"/>
    <hyperlink ref="H15" r:id="rId49"/>
    <hyperlink ref="H61" r:id="rId50"/>
    <hyperlink ref="H74" r:id="rId51"/>
    <hyperlink ref="H145" r:id="rId52"/>
    <hyperlink ref="H135" r:id="rId53"/>
    <hyperlink ref="H152" r:id="rId54"/>
    <hyperlink ref="H92" r:id="rId55"/>
    <hyperlink ref="H13" r:id="rId56"/>
    <hyperlink ref="H53" r:id="rId57"/>
    <hyperlink ref="H58" r:id="rId58"/>
    <hyperlink ref="H63" r:id="rId59"/>
    <hyperlink ref="H108" r:id="rId60"/>
    <hyperlink ref="H3" r:id="rId61"/>
    <hyperlink ref="H124" r:id="rId62"/>
    <hyperlink ref="H4" r:id="rId63" display="elvanaagoli3@gmail.com"/>
    <hyperlink ref="H128" r:id="rId64"/>
    <hyperlink ref="I98" r:id="rId65"/>
    <hyperlink ref="H78" r:id="rId66"/>
    <hyperlink ref="H174" r:id="rId67"/>
    <hyperlink ref="H29" r:id="rId68"/>
    <hyperlink ref="H107" r:id="rId69"/>
    <hyperlink ref="H52" r:id="rId70"/>
    <hyperlink ref="H14" r:id="rId71"/>
    <hyperlink ref="H50" r:id="rId72"/>
    <hyperlink ref="H91" r:id="rId73"/>
    <hyperlink ref="H18" r:id="rId74"/>
    <hyperlink ref="H118" r:id="rId75"/>
    <hyperlink ref="H103" r:id="rId76"/>
    <hyperlink ref="H158" r:id="rId77"/>
    <hyperlink ref="H87" r:id="rId78"/>
    <hyperlink ref="H170" r:id="rId79"/>
    <hyperlink ref="H43" r:id="rId80"/>
    <hyperlink ref="H75" r:id="rId81"/>
    <hyperlink ref="H147" r:id="rId82"/>
    <hyperlink ref="H117" r:id="rId83" display="mariouskafar@hotmail.com"/>
    <hyperlink ref="H85" r:id="rId84"/>
    <hyperlink ref="H10" r:id="rId85"/>
    <hyperlink ref="H39" r:id="rId86"/>
    <hyperlink ref="H46" r:id="rId87"/>
    <hyperlink ref="H111" r:id="rId88"/>
    <hyperlink ref="H82" r:id="rId89"/>
    <hyperlink ref="H114" r:id="rId90"/>
    <hyperlink ref="H165" r:id="rId91"/>
    <hyperlink ref="H72" r:id="rId92"/>
    <hyperlink ref="H34" r:id="rId93"/>
    <hyperlink ref="H88" r:id="rId94"/>
    <hyperlink ref="H115" r:id="rId95"/>
    <hyperlink ref="H136" r:id="rId96"/>
    <hyperlink ref="H134" r:id="rId97"/>
    <hyperlink ref="H95" r:id="rId98"/>
    <hyperlink ref="H159" r:id="rId99"/>
    <hyperlink ref="H94" r:id="rId100"/>
    <hyperlink ref="H48" r:id="rId101"/>
    <hyperlink ref="H33" r:id="rId102" display="nightshark76@yahoo.com"/>
    <hyperlink ref="H171" r:id="rId103"/>
    <hyperlink ref="H110" r:id="rId104"/>
    <hyperlink ref="H12" r:id="rId105"/>
    <hyperlink ref="H22" r:id="rId106"/>
    <hyperlink ref="H26" r:id="rId107"/>
    <hyperlink ref="H35" r:id="rId108"/>
    <hyperlink ref="H6" r:id="rId109"/>
    <hyperlink ref="H67" r:id="rId110"/>
    <hyperlink ref="H79" r:id="rId111"/>
    <hyperlink ref="H90" r:id="rId112"/>
    <hyperlink ref="H97" r:id="rId113"/>
    <hyperlink ref="H71" r:id="rId114"/>
    <hyperlink ref="H140" r:id="rId115"/>
    <hyperlink ref="H181" r:id="rId116"/>
    <hyperlink ref="H175" r:id="rId117"/>
    <hyperlink ref="H125" r:id="rId118"/>
    <hyperlink ref="H44" r:id="rId119"/>
    <hyperlink ref="H177" r:id="rId120"/>
    <hyperlink ref="H109" r:id="rId121"/>
    <hyperlink ref="H148" r:id="rId122"/>
    <hyperlink ref="H64" r:id="rId123"/>
    <hyperlink ref="H141" r:id="rId124"/>
    <hyperlink ref="H156" r:id="rId125"/>
    <hyperlink ref="H169" r:id="rId126"/>
    <hyperlink ref="H5" r:id="rId127"/>
    <hyperlink ref="H89" r:id="rId128"/>
    <hyperlink ref="H8" r:id="rId129"/>
    <hyperlink ref="H11" r:id="rId130"/>
    <hyperlink ref="H36" r:id="rId131"/>
    <hyperlink ref="H149" r:id="rId132"/>
    <hyperlink ref="H56" r:id="rId133"/>
    <hyperlink ref="H81" r:id="rId134"/>
    <hyperlink ref="H164" r:id="rId135"/>
    <hyperlink ref="H178" r:id="rId136"/>
    <hyperlink ref="H167" r:id="rId137"/>
    <hyperlink ref="H57" r:id="rId138"/>
    <hyperlink ref="I181" r:id="rId139"/>
    <hyperlink ref="H73" r:id="rId140"/>
    <hyperlink ref="H113" r:id="rId141"/>
    <hyperlink ref="H137" r:id="rId142"/>
    <hyperlink ref="H51" r:id="rId143"/>
    <hyperlink ref="H96" r:id="rId144"/>
    <hyperlink ref="I129" r:id="rId145"/>
    <hyperlink ref="H150" r:id="rId146"/>
    <hyperlink ref="H126" r:id="rId147"/>
    <hyperlink ref="H129" r:id="rId148"/>
    <hyperlink ref="H45" r:id="rId149" display="mailto:%20mdiakostamatis@gmail.com"/>
    <hyperlink ref="H184" r:id="rId150"/>
  </hyperlinks>
  <pageMargins left="0.7" right="0.7" top="0.75" bottom="0.75" header="0.3" footer="0.3"/>
  <pageSetup paperSize="9" orientation="portrait" r:id="rId151"/>
  <legacyDrawing r:id="rId15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XFC301"/>
  <sheetViews>
    <sheetView zoomScale="90" zoomScaleNormal="90" workbookViewId="0">
      <pane ySplit="3" topLeftCell="A34" activePane="bottomLeft" state="frozen"/>
      <selection activeCell="D1" sqref="D1"/>
      <selection pane="bottomLeft" activeCell="M37" sqref="M37"/>
    </sheetView>
  </sheetViews>
  <sheetFormatPr defaultColWidth="13" defaultRowHeight="17.25"/>
  <cols>
    <col min="1" max="1" width="35.140625" style="84" customWidth="1"/>
    <col min="2" max="2" width="7.7109375" style="87" customWidth="1"/>
    <col min="3" max="3" width="8.7109375" style="93" customWidth="1"/>
    <col min="4" max="4" width="10.7109375" style="93" bestFit="1" customWidth="1"/>
    <col min="5" max="5" width="13.5703125" style="93" customWidth="1"/>
    <col min="6" max="6" width="13.85546875" style="93" customWidth="1"/>
    <col min="7" max="7" width="15.42578125" style="93" customWidth="1"/>
    <col min="8" max="8" width="7.28515625" style="94" bestFit="1" customWidth="1"/>
    <col min="9" max="10" width="8.42578125" style="93" customWidth="1"/>
    <col min="11" max="11" width="9.7109375" style="93" customWidth="1"/>
    <col min="12" max="13" width="8.7109375" style="93" customWidth="1"/>
    <col min="14" max="14" width="9.28515625" style="93" customWidth="1"/>
    <col min="15" max="15" width="8.28515625" style="93" customWidth="1"/>
    <col min="16" max="16" width="8" style="93" customWidth="1"/>
    <col min="17" max="18" width="6.42578125" style="93" bestFit="1" customWidth="1"/>
    <col min="19" max="19" width="6.42578125" style="93" customWidth="1"/>
    <col min="20" max="20" width="11.42578125" style="54" bestFit="1" customWidth="1"/>
    <col min="21" max="21" width="9.42578125" style="51" bestFit="1" customWidth="1"/>
    <col min="22" max="22" width="26.7109375" style="52" customWidth="1"/>
    <col min="23" max="23" width="13" style="38"/>
    <col min="24" max="24" width="17.42578125" style="53" bestFit="1" customWidth="1"/>
    <col min="25" max="16384" width="13" style="21"/>
  </cols>
  <sheetData>
    <row r="1" spans="1:445" ht="18.75">
      <c r="A1" s="296" t="s">
        <v>1963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8"/>
    </row>
    <row r="2" spans="1:445" s="22" customFormat="1" ht="18.75">
      <c r="A2" s="22" t="s">
        <v>1</v>
      </c>
      <c r="B2" s="23"/>
      <c r="C2" s="23">
        <f>SUM(C4:C1048576)</f>
        <v>8292</v>
      </c>
      <c r="D2" s="23"/>
      <c r="E2" s="23">
        <f t="shared" ref="E2:T2" si="0">SUM(E4:E1048576)</f>
        <v>2155</v>
      </c>
      <c r="F2" s="23">
        <f t="shared" si="0"/>
        <v>112550</v>
      </c>
      <c r="G2" s="23">
        <f t="shared" si="0"/>
        <v>13936</v>
      </c>
      <c r="H2" s="23">
        <f t="shared" si="0"/>
        <v>3211</v>
      </c>
      <c r="I2" s="23">
        <f t="shared" si="0"/>
        <v>11795</v>
      </c>
      <c r="J2" s="23">
        <f t="shared" si="0"/>
        <v>11761</v>
      </c>
      <c r="K2" s="23">
        <f t="shared" si="0"/>
        <v>11891</v>
      </c>
      <c r="L2" s="23">
        <f t="shared" si="0"/>
        <v>10495</v>
      </c>
      <c r="M2" s="23">
        <f t="shared" si="0"/>
        <v>7311</v>
      </c>
      <c r="N2" s="23">
        <f t="shared" si="0"/>
        <v>320</v>
      </c>
      <c r="O2" s="23">
        <f t="shared" si="0"/>
        <v>0</v>
      </c>
      <c r="P2" s="23">
        <f t="shared" si="0"/>
        <v>0</v>
      </c>
      <c r="Q2" s="23">
        <f t="shared" si="0"/>
        <v>0</v>
      </c>
      <c r="R2" s="23">
        <f t="shared" si="0"/>
        <v>0</v>
      </c>
      <c r="S2" s="23">
        <f t="shared" si="0"/>
        <v>0</v>
      </c>
      <c r="T2" s="23">
        <f t="shared" si="0"/>
        <v>70720</v>
      </c>
      <c r="U2" s="23">
        <f>SUMIF(U4:U1048576,"&gt;=0")</f>
        <v>40813</v>
      </c>
      <c r="V2" s="24">
        <f>IF(AND(ISBLANK(E2),ISBLANK(F2), ISBLANK(G2), ISBLANK(H2), ISBLANK(I2), ISBLANK(J2), ISBLANK(K2), ISBLANK(L2), ISBLANK(M2),ISBLANK(N2), ISBLANK(O2), ISBLANK(P2), ISBLANK(Q2), ISBLANK(R2), ISBLANK(S2)), "",IFERROR(((F2+E2)-U2)/(F2+E2),""))</f>
        <v>0.64419162198683577</v>
      </c>
      <c r="W2" s="23">
        <f>COUNTA(W4:W1048576)</f>
        <v>7</v>
      </c>
      <c r="X2" s="23">
        <f>SUM(X4:X300)</f>
        <v>2637</v>
      </c>
    </row>
    <row r="3" spans="1:445" ht="19.5" thickBot="1">
      <c r="A3" s="25" t="s">
        <v>2</v>
      </c>
      <c r="B3" s="26" t="s">
        <v>3</v>
      </c>
      <c r="C3" s="27" t="s">
        <v>4</v>
      </c>
      <c r="D3" s="27" t="s">
        <v>5</v>
      </c>
      <c r="E3" s="27" t="s">
        <v>6</v>
      </c>
      <c r="F3" s="27" t="s">
        <v>7</v>
      </c>
      <c r="G3" s="27" t="s">
        <v>8</v>
      </c>
      <c r="H3" s="27" t="s">
        <v>9</v>
      </c>
      <c r="I3" s="27" t="s">
        <v>10</v>
      </c>
      <c r="J3" s="27" t="s">
        <v>11</v>
      </c>
      <c r="K3" s="27" t="s">
        <v>12</v>
      </c>
      <c r="L3" s="27" t="s">
        <v>13</v>
      </c>
      <c r="M3" s="27" t="s">
        <v>14</v>
      </c>
      <c r="N3" s="27" t="s">
        <v>15</v>
      </c>
      <c r="O3" s="27" t="s">
        <v>16</v>
      </c>
      <c r="P3" s="27" t="s">
        <v>17</v>
      </c>
      <c r="Q3" s="27" t="s">
        <v>18</v>
      </c>
      <c r="R3" s="27" t="s">
        <v>19</v>
      </c>
      <c r="S3" s="27" t="s">
        <v>20</v>
      </c>
      <c r="T3" s="28" t="s">
        <v>21</v>
      </c>
      <c r="U3" s="28" t="s">
        <v>22</v>
      </c>
      <c r="V3" s="29" t="s">
        <v>23</v>
      </c>
      <c r="W3" s="30" t="s">
        <v>24</v>
      </c>
      <c r="X3" s="30" t="s">
        <v>25</v>
      </c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  <c r="FY3" s="31"/>
      <c r="FZ3" s="31"/>
      <c r="GA3" s="31"/>
      <c r="GB3" s="31"/>
      <c r="GC3" s="31"/>
      <c r="GD3" s="31"/>
      <c r="GE3" s="31"/>
      <c r="GF3" s="31"/>
      <c r="GG3" s="31"/>
      <c r="GH3" s="31"/>
      <c r="GI3" s="31"/>
      <c r="GJ3" s="31"/>
      <c r="GK3" s="31"/>
      <c r="GL3" s="31"/>
      <c r="GM3" s="31"/>
      <c r="GN3" s="31"/>
      <c r="GO3" s="31"/>
      <c r="GP3" s="31"/>
      <c r="GQ3" s="31"/>
      <c r="GR3" s="3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1"/>
      <c r="HF3" s="31"/>
      <c r="HG3" s="31"/>
      <c r="HH3" s="31"/>
      <c r="HI3" s="31"/>
      <c r="HJ3" s="31"/>
      <c r="HK3" s="31"/>
      <c r="HL3" s="31"/>
      <c r="HM3" s="31"/>
      <c r="HN3" s="31"/>
      <c r="HO3" s="31"/>
      <c r="HP3" s="31"/>
      <c r="HQ3" s="31"/>
      <c r="HR3" s="31"/>
      <c r="HS3" s="31"/>
      <c r="HT3" s="31"/>
      <c r="HU3" s="31"/>
      <c r="HV3" s="31"/>
      <c r="HW3" s="31"/>
      <c r="HX3" s="31"/>
      <c r="HY3" s="31"/>
      <c r="HZ3" s="31"/>
      <c r="IA3" s="31"/>
      <c r="IB3" s="31"/>
      <c r="IC3" s="31"/>
      <c r="ID3" s="31"/>
      <c r="IE3" s="31"/>
      <c r="IF3" s="31"/>
      <c r="IG3" s="31"/>
      <c r="IH3" s="31"/>
      <c r="II3" s="31"/>
      <c r="IJ3" s="31"/>
      <c r="IK3" s="31"/>
      <c r="IL3" s="31"/>
      <c r="IM3" s="31"/>
      <c r="IN3" s="31"/>
      <c r="IO3" s="31"/>
      <c r="IP3" s="31"/>
      <c r="IQ3" s="31"/>
      <c r="IR3" s="31"/>
      <c r="IS3" s="31"/>
      <c r="IT3" s="31"/>
      <c r="IU3" s="31"/>
      <c r="IV3" s="31"/>
      <c r="IW3" s="31"/>
      <c r="IX3" s="31"/>
      <c r="IY3" s="31"/>
      <c r="IZ3" s="31"/>
      <c r="JA3" s="31"/>
      <c r="JB3" s="31"/>
      <c r="JC3" s="31"/>
      <c r="JD3" s="31"/>
      <c r="JE3" s="31"/>
      <c r="JF3" s="31"/>
      <c r="JG3" s="31"/>
      <c r="JH3" s="31"/>
      <c r="JI3" s="31"/>
      <c r="JJ3" s="31"/>
      <c r="JK3" s="31"/>
      <c r="JL3" s="31"/>
      <c r="JM3" s="31"/>
      <c r="JN3" s="31"/>
      <c r="JO3" s="31"/>
      <c r="JP3" s="31"/>
      <c r="JQ3" s="31"/>
      <c r="JR3" s="31"/>
      <c r="JS3" s="31"/>
      <c r="JT3" s="31"/>
      <c r="JU3" s="31"/>
      <c r="JV3" s="31"/>
      <c r="JW3" s="31"/>
      <c r="JX3" s="31"/>
      <c r="JY3" s="31"/>
      <c r="JZ3" s="31"/>
      <c r="KA3" s="31"/>
      <c r="KB3" s="31"/>
      <c r="KC3" s="31"/>
      <c r="KD3" s="31"/>
      <c r="KE3" s="31"/>
      <c r="KF3" s="31"/>
      <c r="KG3" s="31"/>
      <c r="KH3" s="31"/>
      <c r="KI3" s="31"/>
      <c r="KJ3" s="31"/>
      <c r="KK3" s="31"/>
      <c r="KL3" s="31"/>
      <c r="KM3" s="31"/>
      <c r="KN3" s="31"/>
      <c r="KO3" s="31"/>
      <c r="KP3" s="31"/>
      <c r="KQ3" s="31"/>
      <c r="KR3" s="31"/>
      <c r="KS3" s="31"/>
      <c r="KT3" s="31"/>
      <c r="KU3" s="31"/>
      <c r="KV3" s="31"/>
      <c r="KW3" s="31"/>
      <c r="KX3" s="31"/>
      <c r="KY3" s="31"/>
      <c r="KZ3" s="31"/>
      <c r="LA3" s="31"/>
      <c r="LB3" s="31"/>
      <c r="LC3" s="31"/>
      <c r="LD3" s="31"/>
      <c r="LE3" s="31"/>
      <c r="LF3" s="31"/>
      <c r="LG3" s="31"/>
      <c r="LH3" s="31"/>
      <c r="LI3" s="31"/>
      <c r="LJ3" s="31"/>
      <c r="LK3" s="31"/>
      <c r="LL3" s="31"/>
      <c r="LM3" s="31"/>
      <c r="LN3" s="31"/>
      <c r="LO3" s="31"/>
      <c r="LP3" s="31"/>
      <c r="LQ3" s="31"/>
      <c r="LR3" s="31"/>
      <c r="LS3" s="31"/>
      <c r="LT3" s="31"/>
      <c r="LU3" s="31"/>
      <c r="LV3" s="31"/>
      <c r="LW3" s="31"/>
      <c r="LX3" s="31"/>
      <c r="LY3" s="31"/>
      <c r="LZ3" s="31"/>
      <c r="MA3" s="31"/>
      <c r="MB3" s="31"/>
      <c r="MC3" s="31"/>
      <c r="MD3" s="31"/>
      <c r="ME3" s="31"/>
      <c r="MF3" s="31"/>
      <c r="MG3" s="31"/>
      <c r="MH3" s="31"/>
      <c r="MI3" s="31"/>
      <c r="MJ3" s="31"/>
      <c r="MK3" s="31"/>
      <c r="ML3" s="31"/>
      <c r="MM3" s="31"/>
      <c r="MN3" s="31"/>
      <c r="MO3" s="31"/>
      <c r="MP3" s="31"/>
      <c r="MQ3" s="31"/>
      <c r="MR3" s="31"/>
      <c r="MS3" s="31"/>
      <c r="MT3" s="31"/>
      <c r="MU3" s="31"/>
      <c r="MV3" s="31"/>
      <c r="MW3" s="31"/>
      <c r="MX3" s="31"/>
      <c r="MY3" s="31"/>
      <c r="MZ3" s="31"/>
      <c r="NA3" s="31"/>
      <c r="NB3" s="31"/>
      <c r="NC3" s="31"/>
      <c r="ND3" s="31"/>
      <c r="NE3" s="31"/>
      <c r="NF3" s="31"/>
      <c r="NG3" s="31"/>
      <c r="NH3" s="31"/>
      <c r="NI3" s="31"/>
      <c r="NJ3" s="31"/>
      <c r="NK3" s="31"/>
      <c r="NL3" s="31"/>
      <c r="NM3" s="31"/>
      <c r="NN3" s="31"/>
      <c r="NO3" s="31"/>
      <c r="NP3" s="31"/>
      <c r="NQ3" s="31"/>
      <c r="NR3" s="31"/>
      <c r="NS3" s="31"/>
      <c r="NT3" s="31"/>
      <c r="NU3" s="31"/>
      <c r="NV3" s="31"/>
      <c r="NW3" s="31"/>
      <c r="NX3" s="31"/>
      <c r="NY3" s="31"/>
      <c r="NZ3" s="31"/>
      <c r="OA3" s="31"/>
      <c r="OB3" s="31"/>
      <c r="OC3" s="31"/>
      <c r="OD3" s="31"/>
      <c r="OE3" s="31"/>
      <c r="OF3" s="31"/>
      <c r="OG3" s="31"/>
      <c r="OH3" s="31"/>
      <c r="OI3" s="31"/>
      <c r="OJ3" s="31"/>
      <c r="OK3" s="31"/>
      <c r="OL3" s="31"/>
      <c r="OM3" s="31"/>
      <c r="ON3" s="31"/>
      <c r="OO3" s="31"/>
      <c r="OP3" s="31"/>
      <c r="OQ3" s="31"/>
      <c r="OR3" s="31"/>
      <c r="OS3" s="31"/>
      <c r="OT3" s="31"/>
      <c r="OU3" s="31"/>
      <c r="OV3" s="31"/>
      <c r="OW3" s="31"/>
      <c r="OX3" s="31"/>
      <c r="OY3" s="31"/>
      <c r="OZ3" s="31"/>
      <c r="PA3" s="31"/>
      <c r="PB3" s="31"/>
      <c r="PC3" s="31"/>
      <c r="PD3" s="31"/>
      <c r="PE3" s="31"/>
      <c r="PF3" s="31"/>
      <c r="PG3" s="31"/>
      <c r="PH3" s="31"/>
      <c r="PI3" s="31"/>
      <c r="PJ3" s="31"/>
      <c r="PK3" s="31"/>
      <c r="PL3" s="31"/>
      <c r="PM3" s="31"/>
      <c r="PN3" s="31"/>
      <c r="PO3" s="31"/>
      <c r="PP3" s="31"/>
      <c r="PQ3" s="31"/>
      <c r="PR3" s="31"/>
      <c r="PS3" s="31"/>
      <c r="PT3" s="31"/>
      <c r="PU3" s="31"/>
      <c r="PV3" s="31"/>
      <c r="PW3" s="31"/>
      <c r="PX3" s="31"/>
      <c r="PY3" s="31"/>
      <c r="PZ3" s="31"/>
      <c r="QA3" s="31"/>
      <c r="QB3" s="31"/>
      <c r="QC3" s="31"/>
    </row>
    <row r="4" spans="1:445" s="36" customFormat="1" ht="16.5" customHeight="1">
      <c r="A4" s="82" t="s">
        <v>2014</v>
      </c>
      <c r="B4" s="83" t="s">
        <v>27</v>
      </c>
      <c r="C4" s="83">
        <v>90</v>
      </c>
      <c r="D4" s="83" t="s">
        <v>141</v>
      </c>
      <c r="E4" s="83"/>
      <c r="F4" s="83">
        <v>697</v>
      </c>
      <c r="G4" s="83">
        <v>65</v>
      </c>
      <c r="H4" s="83"/>
      <c r="I4" s="83">
        <v>79</v>
      </c>
      <c r="J4" s="83">
        <v>79</v>
      </c>
      <c r="K4" s="83">
        <v>79</v>
      </c>
      <c r="L4" s="83">
        <v>79</v>
      </c>
      <c r="M4" s="83">
        <v>79</v>
      </c>
      <c r="N4" s="83"/>
      <c r="O4" s="83"/>
      <c r="P4" s="83"/>
      <c r="Q4" s="83"/>
      <c r="R4" s="83"/>
      <c r="S4" s="83"/>
      <c r="T4" s="20">
        <f t="shared" ref="T4:T67" si="1">IF(AND(ISBLANK(E4),ISBLANK(F4),ISBLANK(G4),ISBLANK(H4),ISBLANK(I4),ISBLANK(J4),ISBLANK(K4), ISBLANK(L4), ISBLANK(M4), ISBLANK(N4), ISBLANK(O4), ISBLANK(P4), ISBLANK(Q4), ISBLANK(R4), ISBLANK(S4)),"",SUM(G4:S4))</f>
        <v>460</v>
      </c>
      <c r="U4" s="20">
        <f t="shared" ref="U4:U67" si="2">IF(W4&lt;&gt;0,0,IF(AND(ISBLANK(E4),ISBLANK(F4),ISBLANK(G4),ISBLANK(H4),ISBLANK(I4),ISBLANK(J4),ISBLANK(K4), ISBLANK(L4), ISBLANK(M4), ISBLANK(N4), ISBLANK(O4), ISBLANK(P4), ISBLANK(Q4), ISBLANK(R4), ISBLANK(S4)),"", (F4+E4)-T4))</f>
        <v>237</v>
      </c>
      <c r="V4" s="34">
        <f t="shared" ref="V4:V67" si="3">IF(AND(ISBLANK(E4),ISBLANK(F4), ISBLANK(G4), ISBLANK(H4), ISBLANK(I4), ISBLANK(J4), ISBLANK(K4), ISBLANK(L4), ISBLANK(M4),ISBLANK(N4), ISBLANK(O4), ISBLANK(P4), ISBLANK(Q4), ISBLANK(R4), ISBLANK(S4)), "",IFERROR(((F4+E4)-U4)/(F4+E4),""))</f>
        <v>0.65997130559540884</v>
      </c>
      <c r="W4" s="33"/>
      <c r="X4" s="35" t="str">
        <f t="shared" ref="X4:X35" si="4">IF(W4&lt;&gt;"",F4 - (SUM(G4:S4)),"")</f>
        <v/>
      </c>
    </row>
    <row r="5" spans="1:445" s="36" customFormat="1" ht="15.75">
      <c r="A5" s="84" t="s">
        <v>2133</v>
      </c>
      <c r="B5" s="83" t="s">
        <v>27</v>
      </c>
      <c r="C5" s="91">
        <v>90</v>
      </c>
      <c r="D5" s="91" t="s">
        <v>141</v>
      </c>
      <c r="E5" s="91"/>
      <c r="F5" s="91">
        <v>697</v>
      </c>
      <c r="G5" s="91">
        <v>65</v>
      </c>
      <c r="H5" s="91"/>
      <c r="I5" s="91">
        <v>79</v>
      </c>
      <c r="J5" s="91">
        <v>80</v>
      </c>
      <c r="K5" s="91">
        <v>77</v>
      </c>
      <c r="L5" s="91">
        <v>79</v>
      </c>
      <c r="M5" s="91">
        <v>79</v>
      </c>
      <c r="N5" s="91"/>
      <c r="O5" s="91"/>
      <c r="P5" s="91"/>
      <c r="Q5" s="91"/>
      <c r="R5" s="91"/>
      <c r="S5" s="91"/>
      <c r="T5" s="20">
        <f t="shared" si="1"/>
        <v>459</v>
      </c>
      <c r="U5" s="20">
        <f t="shared" si="2"/>
        <v>238</v>
      </c>
      <c r="V5" s="34">
        <f t="shared" si="3"/>
        <v>0.65853658536585369</v>
      </c>
      <c r="W5" s="47"/>
      <c r="X5" s="48" t="str">
        <f t="shared" si="4"/>
        <v/>
      </c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  <c r="EM5" s="31"/>
      <c r="EN5" s="31"/>
      <c r="EO5" s="31"/>
      <c r="EP5" s="31"/>
      <c r="EQ5" s="31"/>
      <c r="ER5" s="31"/>
      <c r="ES5" s="31"/>
      <c r="ET5" s="31"/>
      <c r="EU5" s="31"/>
      <c r="EV5" s="31"/>
      <c r="EW5" s="31"/>
      <c r="EX5" s="31"/>
      <c r="EY5" s="31"/>
      <c r="EZ5" s="31"/>
      <c r="FA5" s="31"/>
      <c r="FB5" s="31"/>
      <c r="FC5" s="31"/>
      <c r="FD5" s="31"/>
      <c r="FE5" s="31"/>
      <c r="FF5" s="31"/>
      <c r="FG5" s="31"/>
      <c r="FH5" s="31"/>
      <c r="FI5" s="31"/>
      <c r="FJ5" s="31"/>
      <c r="FK5" s="31"/>
      <c r="FL5" s="31"/>
      <c r="FM5" s="31"/>
      <c r="FN5" s="31"/>
      <c r="FO5" s="31"/>
      <c r="FP5" s="31"/>
      <c r="FQ5" s="31"/>
      <c r="FR5" s="31"/>
      <c r="FS5" s="31"/>
      <c r="FT5" s="31"/>
      <c r="FU5" s="31"/>
      <c r="FV5" s="31"/>
      <c r="FW5" s="31"/>
      <c r="FX5" s="31"/>
      <c r="FY5" s="31"/>
      <c r="FZ5" s="31"/>
      <c r="GA5" s="31"/>
      <c r="GB5" s="31"/>
      <c r="GC5" s="31"/>
      <c r="GD5" s="31"/>
      <c r="GE5" s="31"/>
      <c r="GF5" s="31"/>
      <c r="GG5" s="31"/>
      <c r="GH5" s="31"/>
      <c r="GI5" s="31"/>
      <c r="GJ5" s="31"/>
      <c r="GK5" s="31"/>
      <c r="GL5" s="31"/>
      <c r="GM5" s="31"/>
      <c r="GN5" s="31"/>
      <c r="GO5" s="31"/>
      <c r="GP5" s="31"/>
      <c r="GQ5" s="31"/>
      <c r="GR5" s="31"/>
      <c r="GS5" s="31"/>
      <c r="GT5" s="31"/>
      <c r="GU5" s="31"/>
      <c r="GV5" s="31"/>
      <c r="GW5" s="31"/>
      <c r="GX5" s="31"/>
      <c r="GY5" s="31"/>
      <c r="GZ5" s="31"/>
      <c r="HA5" s="31"/>
      <c r="HB5" s="31"/>
      <c r="HC5" s="31"/>
      <c r="HD5" s="31"/>
      <c r="HE5" s="31"/>
      <c r="HF5" s="31"/>
      <c r="HG5" s="31"/>
      <c r="HH5" s="31"/>
      <c r="HI5" s="31"/>
      <c r="HJ5" s="31"/>
      <c r="HK5" s="31"/>
      <c r="HL5" s="31"/>
      <c r="HM5" s="31"/>
      <c r="HN5" s="31"/>
      <c r="HO5" s="31"/>
      <c r="HP5" s="31"/>
      <c r="HQ5" s="31"/>
      <c r="HR5" s="31"/>
      <c r="HS5" s="31"/>
      <c r="HT5" s="31"/>
      <c r="HU5" s="31"/>
      <c r="HV5" s="31"/>
      <c r="HW5" s="31"/>
      <c r="HX5" s="31"/>
      <c r="HY5" s="31"/>
      <c r="HZ5" s="31"/>
      <c r="IA5" s="31"/>
      <c r="IB5" s="31"/>
      <c r="IC5" s="31"/>
      <c r="ID5" s="31"/>
      <c r="IE5" s="31"/>
      <c r="IF5" s="31"/>
      <c r="IG5" s="31"/>
      <c r="IH5" s="31"/>
      <c r="II5" s="31"/>
      <c r="IJ5" s="31"/>
      <c r="IK5" s="31"/>
      <c r="IL5" s="31"/>
      <c r="IM5" s="31"/>
      <c r="IN5" s="31"/>
      <c r="IO5" s="31"/>
      <c r="IP5" s="31"/>
      <c r="IQ5" s="31"/>
      <c r="IR5" s="31"/>
      <c r="IS5" s="31"/>
      <c r="IT5" s="31"/>
      <c r="IU5" s="31"/>
      <c r="IV5" s="31"/>
      <c r="IW5" s="31"/>
      <c r="IX5" s="31"/>
      <c r="IY5" s="31"/>
      <c r="IZ5" s="31"/>
      <c r="JA5" s="31"/>
      <c r="JB5" s="31"/>
      <c r="JC5" s="31"/>
      <c r="JD5" s="31"/>
      <c r="JE5" s="31"/>
      <c r="JF5" s="31"/>
      <c r="JG5" s="31"/>
      <c r="JH5" s="31"/>
      <c r="JI5" s="31"/>
      <c r="JJ5" s="31"/>
      <c r="JK5" s="31"/>
      <c r="JL5" s="31"/>
      <c r="JM5" s="31"/>
      <c r="JN5" s="31"/>
      <c r="JO5" s="31"/>
      <c r="JP5" s="31"/>
      <c r="JQ5" s="31"/>
      <c r="JR5" s="31"/>
      <c r="JS5" s="31"/>
      <c r="JT5" s="31"/>
      <c r="JU5" s="31"/>
      <c r="JV5" s="31"/>
      <c r="JW5" s="31"/>
      <c r="JX5" s="31"/>
      <c r="JY5" s="31"/>
      <c r="JZ5" s="31"/>
      <c r="KA5" s="31"/>
      <c r="KB5" s="31"/>
      <c r="KC5" s="31"/>
      <c r="KD5" s="31"/>
      <c r="KE5" s="31"/>
      <c r="KF5" s="31"/>
      <c r="KG5" s="31"/>
      <c r="KH5" s="31"/>
      <c r="KI5" s="31"/>
      <c r="KJ5" s="31"/>
      <c r="KK5" s="31"/>
      <c r="KL5" s="31"/>
      <c r="KM5" s="31"/>
      <c r="KN5" s="31"/>
      <c r="KO5" s="31"/>
      <c r="KP5" s="31"/>
      <c r="KQ5" s="31"/>
      <c r="KR5" s="31"/>
      <c r="KS5" s="31"/>
      <c r="KT5" s="31"/>
      <c r="KU5" s="31"/>
      <c r="KV5" s="31"/>
      <c r="KW5" s="31"/>
      <c r="KX5" s="31"/>
      <c r="KY5" s="31"/>
      <c r="KZ5" s="31"/>
      <c r="LA5" s="31"/>
      <c r="LB5" s="31"/>
      <c r="LC5" s="31"/>
      <c r="LD5" s="31"/>
      <c r="LE5" s="31"/>
      <c r="LF5" s="31"/>
      <c r="LG5" s="31"/>
      <c r="LH5" s="31"/>
      <c r="LI5" s="31"/>
      <c r="LJ5" s="31"/>
      <c r="LK5" s="31"/>
      <c r="LL5" s="31"/>
      <c r="LM5" s="31"/>
      <c r="LN5" s="31"/>
      <c r="LO5" s="31"/>
      <c r="LP5" s="31"/>
      <c r="LQ5" s="31"/>
      <c r="LR5" s="31"/>
      <c r="LS5" s="31"/>
      <c r="LT5" s="31"/>
      <c r="LU5" s="31"/>
      <c r="LV5" s="31"/>
      <c r="LW5" s="31"/>
      <c r="LX5" s="31"/>
      <c r="LY5" s="31"/>
      <c r="LZ5" s="31"/>
      <c r="MA5" s="31"/>
      <c r="MB5" s="31"/>
      <c r="MC5" s="31"/>
      <c r="MD5" s="31"/>
      <c r="ME5" s="31"/>
      <c r="MF5" s="31"/>
      <c r="MG5" s="31"/>
      <c r="MH5" s="31"/>
      <c r="MI5" s="31"/>
      <c r="MJ5" s="31"/>
      <c r="MK5" s="31"/>
      <c r="ML5" s="31"/>
      <c r="MM5" s="31"/>
      <c r="MN5" s="31"/>
      <c r="MO5" s="31"/>
      <c r="MP5" s="31"/>
      <c r="MQ5" s="31"/>
      <c r="MR5" s="31"/>
      <c r="MS5" s="31"/>
      <c r="MT5" s="31"/>
      <c r="MU5" s="31"/>
      <c r="MV5" s="31"/>
      <c r="MW5" s="31"/>
      <c r="MX5" s="31"/>
      <c r="MY5" s="31"/>
      <c r="MZ5" s="31"/>
      <c r="NA5" s="31"/>
      <c r="NB5" s="31"/>
      <c r="NC5" s="31"/>
      <c r="ND5" s="31"/>
      <c r="NE5" s="31"/>
      <c r="NF5" s="31"/>
      <c r="NG5" s="31"/>
      <c r="NH5" s="31"/>
      <c r="NI5" s="31"/>
      <c r="NJ5" s="31"/>
      <c r="NK5" s="31"/>
      <c r="NL5" s="31"/>
      <c r="NM5" s="31"/>
      <c r="NN5" s="31"/>
      <c r="NO5" s="31"/>
      <c r="NP5" s="31"/>
      <c r="NQ5" s="31"/>
      <c r="NR5" s="31"/>
      <c r="NS5" s="31"/>
      <c r="NT5" s="31"/>
      <c r="NU5" s="31"/>
      <c r="NV5" s="31"/>
      <c r="NW5" s="31"/>
      <c r="NX5" s="31"/>
      <c r="NY5" s="31"/>
      <c r="NZ5" s="31"/>
      <c r="OA5" s="31"/>
      <c r="OB5" s="31"/>
      <c r="OC5" s="31"/>
      <c r="OD5" s="31"/>
      <c r="OE5" s="31"/>
      <c r="OF5" s="31"/>
      <c r="OG5" s="31"/>
      <c r="OH5" s="31"/>
      <c r="OI5" s="31"/>
      <c r="OJ5" s="31"/>
      <c r="OK5" s="31"/>
      <c r="OL5" s="31"/>
      <c r="OM5" s="31"/>
      <c r="ON5" s="31"/>
      <c r="OO5" s="31"/>
      <c r="OP5" s="31"/>
      <c r="OQ5" s="31"/>
      <c r="OR5" s="31"/>
      <c r="OS5" s="31"/>
      <c r="OT5" s="31"/>
      <c r="OU5" s="31"/>
      <c r="OV5" s="31"/>
      <c r="OW5" s="31"/>
      <c r="OX5" s="31"/>
      <c r="OY5" s="31"/>
      <c r="OZ5" s="31"/>
      <c r="PA5" s="31"/>
      <c r="PB5" s="31"/>
      <c r="PC5" s="31"/>
      <c r="PD5" s="31"/>
      <c r="PE5" s="31"/>
      <c r="PF5" s="31"/>
      <c r="PG5" s="31"/>
      <c r="PH5" s="31"/>
      <c r="PI5" s="31"/>
      <c r="PJ5" s="31"/>
      <c r="PK5" s="31"/>
      <c r="PL5" s="31"/>
      <c r="PM5" s="31"/>
      <c r="PN5" s="31"/>
      <c r="PO5" s="31"/>
      <c r="PP5" s="31"/>
      <c r="PQ5" s="31"/>
      <c r="PR5" s="31"/>
      <c r="PS5" s="31"/>
      <c r="PT5" s="31"/>
      <c r="PU5" s="31"/>
      <c r="PV5" s="31"/>
      <c r="PW5" s="31"/>
      <c r="PX5" s="31"/>
      <c r="PY5" s="31"/>
      <c r="PZ5" s="31"/>
      <c r="QA5" s="31"/>
      <c r="QB5" s="31"/>
      <c r="QC5" s="31"/>
    </row>
    <row r="6" spans="1:445">
      <c r="A6" s="84" t="s">
        <v>2052</v>
      </c>
      <c r="B6" s="83" t="s">
        <v>27</v>
      </c>
      <c r="C6" s="83">
        <v>90</v>
      </c>
      <c r="D6" s="83" t="s">
        <v>141</v>
      </c>
      <c r="E6" s="83"/>
      <c r="F6" s="83">
        <v>697</v>
      </c>
      <c r="G6" s="83">
        <v>65</v>
      </c>
      <c r="H6" s="83"/>
      <c r="I6" s="83">
        <v>79</v>
      </c>
      <c r="J6" s="83">
        <v>79</v>
      </c>
      <c r="K6" s="83">
        <v>79</v>
      </c>
      <c r="L6" s="83">
        <v>79</v>
      </c>
      <c r="M6" s="83">
        <v>79</v>
      </c>
      <c r="N6" s="83"/>
      <c r="O6" s="83"/>
      <c r="P6" s="83"/>
      <c r="Q6" s="83"/>
      <c r="R6" s="83"/>
      <c r="S6" s="83"/>
      <c r="T6" s="20">
        <f t="shared" si="1"/>
        <v>460</v>
      </c>
      <c r="U6" s="20">
        <f t="shared" si="2"/>
        <v>237</v>
      </c>
      <c r="V6" s="34">
        <f t="shared" si="3"/>
        <v>0.65997130559540884</v>
      </c>
      <c r="W6" s="37"/>
      <c r="X6" s="35" t="str">
        <f t="shared" si="4"/>
        <v/>
      </c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  <c r="DW6" s="31"/>
      <c r="DX6" s="31"/>
      <c r="DY6" s="31"/>
      <c r="DZ6" s="31"/>
      <c r="EA6" s="31"/>
      <c r="EB6" s="31"/>
      <c r="EC6" s="31"/>
      <c r="ED6" s="31"/>
      <c r="EE6" s="31"/>
      <c r="EF6" s="31"/>
      <c r="EG6" s="31"/>
      <c r="EH6" s="31"/>
      <c r="EI6" s="31"/>
      <c r="EJ6" s="31"/>
      <c r="EK6" s="31"/>
      <c r="EL6" s="31"/>
      <c r="EM6" s="31"/>
      <c r="EN6" s="31"/>
      <c r="EO6" s="31"/>
      <c r="EP6" s="31"/>
      <c r="EQ6" s="31"/>
      <c r="ER6" s="31"/>
      <c r="ES6" s="31"/>
      <c r="ET6" s="31"/>
      <c r="EU6" s="31"/>
      <c r="EV6" s="31"/>
      <c r="EW6" s="31"/>
      <c r="EX6" s="31"/>
      <c r="EY6" s="31"/>
      <c r="EZ6" s="31"/>
      <c r="FA6" s="31"/>
      <c r="FB6" s="31"/>
      <c r="FC6" s="31"/>
      <c r="FD6" s="31"/>
      <c r="FE6" s="31"/>
      <c r="FF6" s="31"/>
      <c r="FG6" s="31"/>
      <c r="FH6" s="31"/>
      <c r="FI6" s="31"/>
      <c r="FJ6" s="31"/>
      <c r="FK6" s="31"/>
      <c r="FL6" s="31"/>
      <c r="FM6" s="31"/>
      <c r="FN6" s="31"/>
      <c r="FO6" s="31"/>
      <c r="FP6" s="31"/>
      <c r="FQ6" s="31"/>
      <c r="FR6" s="31"/>
      <c r="FS6" s="31"/>
      <c r="FT6" s="31"/>
      <c r="FU6" s="31"/>
      <c r="FV6" s="31"/>
      <c r="FW6" s="31"/>
      <c r="FX6" s="31"/>
      <c r="FY6" s="31"/>
      <c r="FZ6" s="31"/>
      <c r="GA6" s="31"/>
      <c r="GB6" s="31"/>
      <c r="GC6" s="31"/>
      <c r="GD6" s="31"/>
      <c r="GE6" s="31"/>
      <c r="GF6" s="31"/>
      <c r="GG6" s="31"/>
      <c r="GH6" s="31"/>
      <c r="GI6" s="31"/>
      <c r="GJ6" s="31"/>
      <c r="GK6" s="31"/>
      <c r="GL6" s="31"/>
      <c r="GM6" s="31"/>
      <c r="GN6" s="31"/>
      <c r="GO6" s="31"/>
      <c r="GP6" s="31"/>
      <c r="GQ6" s="31"/>
      <c r="GR6" s="31"/>
      <c r="GS6" s="31"/>
      <c r="GT6" s="31"/>
      <c r="GU6" s="31"/>
      <c r="GV6" s="31"/>
      <c r="GW6" s="31"/>
      <c r="GX6" s="31"/>
      <c r="GY6" s="31"/>
      <c r="GZ6" s="31"/>
      <c r="HA6" s="31"/>
      <c r="HB6" s="31"/>
      <c r="HC6" s="31"/>
      <c r="HD6" s="31"/>
      <c r="HE6" s="31"/>
      <c r="HF6" s="31"/>
      <c r="HG6" s="31"/>
      <c r="HH6" s="31"/>
      <c r="HI6" s="31"/>
      <c r="HJ6" s="31"/>
      <c r="HK6" s="31"/>
      <c r="HL6" s="31"/>
      <c r="HM6" s="31"/>
      <c r="HN6" s="31"/>
      <c r="HO6" s="31"/>
      <c r="HP6" s="31"/>
      <c r="HQ6" s="31"/>
      <c r="HR6" s="31"/>
      <c r="HS6" s="31"/>
      <c r="HT6" s="31"/>
      <c r="HU6" s="31"/>
      <c r="HV6" s="31"/>
      <c r="HW6" s="31"/>
      <c r="HX6" s="31"/>
      <c r="HY6" s="31"/>
      <c r="HZ6" s="31"/>
      <c r="IA6" s="31"/>
      <c r="IB6" s="31"/>
      <c r="IC6" s="31"/>
      <c r="ID6" s="31"/>
      <c r="IE6" s="31"/>
      <c r="IF6" s="31"/>
      <c r="IG6" s="31"/>
      <c r="IH6" s="31"/>
      <c r="II6" s="31"/>
      <c r="IJ6" s="31"/>
      <c r="IK6" s="31"/>
      <c r="IL6" s="31"/>
      <c r="IM6" s="31"/>
      <c r="IN6" s="31"/>
      <c r="IO6" s="31"/>
      <c r="IP6" s="31"/>
      <c r="IQ6" s="31"/>
      <c r="IR6" s="31"/>
      <c r="IS6" s="31"/>
      <c r="IT6" s="31"/>
      <c r="IU6" s="31"/>
      <c r="IV6" s="31"/>
      <c r="IW6" s="31"/>
      <c r="IX6" s="31"/>
      <c r="IY6" s="31"/>
      <c r="IZ6" s="31"/>
      <c r="JA6" s="31"/>
      <c r="JB6" s="31"/>
      <c r="JC6" s="31"/>
      <c r="JD6" s="31"/>
      <c r="JE6" s="31"/>
      <c r="JF6" s="31"/>
      <c r="JG6" s="31"/>
      <c r="JH6" s="31"/>
      <c r="JI6" s="31"/>
      <c r="JJ6" s="31"/>
      <c r="JK6" s="31"/>
      <c r="JL6" s="31"/>
      <c r="JM6" s="31"/>
      <c r="JN6" s="31"/>
      <c r="JO6" s="31"/>
      <c r="JP6" s="31"/>
      <c r="JQ6" s="31"/>
      <c r="JR6" s="31"/>
      <c r="JS6" s="31"/>
      <c r="JT6" s="31"/>
      <c r="JU6" s="31"/>
      <c r="JV6" s="31"/>
      <c r="JW6" s="31"/>
      <c r="JX6" s="31"/>
      <c r="JY6" s="31"/>
      <c r="JZ6" s="31"/>
      <c r="KA6" s="31"/>
      <c r="KB6" s="31"/>
      <c r="KC6" s="31"/>
      <c r="KD6" s="31"/>
      <c r="KE6" s="31"/>
      <c r="KF6" s="31"/>
      <c r="KG6" s="31"/>
      <c r="KH6" s="31"/>
      <c r="KI6" s="31"/>
      <c r="KJ6" s="31"/>
      <c r="KK6" s="31"/>
      <c r="KL6" s="31"/>
      <c r="KM6" s="31"/>
      <c r="KN6" s="31"/>
      <c r="KO6" s="31"/>
      <c r="KP6" s="31"/>
      <c r="KQ6" s="31"/>
      <c r="KR6" s="31"/>
      <c r="KS6" s="31"/>
      <c r="KT6" s="31"/>
      <c r="KU6" s="31"/>
      <c r="KV6" s="31"/>
      <c r="KW6" s="31"/>
      <c r="KX6" s="31"/>
      <c r="KY6" s="31"/>
      <c r="KZ6" s="31"/>
      <c r="LA6" s="31"/>
      <c r="LB6" s="31"/>
      <c r="LC6" s="31"/>
      <c r="LD6" s="31"/>
      <c r="LE6" s="31"/>
      <c r="LF6" s="31"/>
      <c r="LG6" s="31"/>
      <c r="LH6" s="31"/>
      <c r="LI6" s="31"/>
      <c r="LJ6" s="31"/>
      <c r="LK6" s="31"/>
      <c r="LL6" s="31"/>
      <c r="LM6" s="31"/>
      <c r="LN6" s="31"/>
      <c r="LO6" s="31"/>
      <c r="LP6" s="31"/>
      <c r="LQ6" s="31"/>
      <c r="LR6" s="31"/>
      <c r="LS6" s="31"/>
      <c r="LT6" s="31"/>
      <c r="LU6" s="31"/>
      <c r="LV6" s="31"/>
      <c r="LW6" s="31"/>
      <c r="LX6" s="31"/>
      <c r="LY6" s="31"/>
      <c r="LZ6" s="31"/>
      <c r="MA6" s="31"/>
      <c r="MB6" s="31"/>
      <c r="MC6" s="31"/>
      <c r="MD6" s="31"/>
      <c r="ME6" s="31"/>
      <c r="MF6" s="31"/>
      <c r="MG6" s="31"/>
      <c r="MH6" s="31"/>
      <c r="MI6" s="31"/>
      <c r="MJ6" s="31"/>
      <c r="MK6" s="31"/>
      <c r="ML6" s="31"/>
      <c r="MM6" s="31"/>
      <c r="MN6" s="31"/>
      <c r="MO6" s="31"/>
      <c r="MP6" s="31"/>
      <c r="MQ6" s="31"/>
      <c r="MR6" s="31"/>
      <c r="MS6" s="31"/>
      <c r="MT6" s="31"/>
      <c r="MU6" s="31"/>
      <c r="MV6" s="31"/>
      <c r="MW6" s="31"/>
      <c r="MX6" s="31"/>
      <c r="MY6" s="31"/>
      <c r="MZ6" s="31"/>
      <c r="NA6" s="31"/>
      <c r="NB6" s="31"/>
      <c r="NC6" s="31"/>
      <c r="ND6" s="31"/>
      <c r="NE6" s="31"/>
      <c r="NF6" s="31"/>
      <c r="NG6" s="31"/>
      <c r="NH6" s="31"/>
      <c r="NI6" s="31"/>
      <c r="NJ6" s="31"/>
      <c r="NK6" s="31"/>
      <c r="NL6" s="31"/>
      <c r="NM6" s="31"/>
      <c r="NN6" s="31"/>
      <c r="NO6" s="31"/>
      <c r="NP6" s="31"/>
      <c r="NQ6" s="31"/>
      <c r="NR6" s="31"/>
      <c r="NS6" s="31"/>
      <c r="NT6" s="31"/>
      <c r="NU6" s="31"/>
      <c r="NV6" s="31"/>
      <c r="NW6" s="31"/>
      <c r="NX6" s="31"/>
      <c r="NY6" s="31"/>
      <c r="NZ6" s="31"/>
      <c r="OA6" s="31"/>
      <c r="OB6" s="31"/>
      <c r="OC6" s="31"/>
      <c r="OD6" s="31"/>
      <c r="OE6" s="31"/>
      <c r="OF6" s="31"/>
      <c r="OG6" s="31"/>
      <c r="OH6" s="31"/>
      <c r="OI6" s="31"/>
      <c r="OJ6" s="31"/>
      <c r="OK6" s="31"/>
      <c r="OL6" s="31"/>
      <c r="OM6" s="31"/>
      <c r="ON6" s="31"/>
      <c r="OO6" s="31"/>
      <c r="OP6" s="31"/>
      <c r="OQ6" s="31"/>
      <c r="OR6" s="31"/>
      <c r="OS6" s="31"/>
      <c r="OT6" s="31"/>
      <c r="OU6" s="31"/>
      <c r="OV6" s="31"/>
      <c r="OW6" s="31"/>
      <c r="OX6" s="31"/>
      <c r="OY6" s="31"/>
      <c r="OZ6" s="31"/>
      <c r="PA6" s="31"/>
      <c r="PB6" s="31"/>
      <c r="PC6" s="31"/>
      <c r="PD6" s="31"/>
      <c r="PE6" s="31"/>
      <c r="PF6" s="31"/>
      <c r="PG6" s="31"/>
      <c r="PH6" s="31"/>
      <c r="PI6" s="31"/>
      <c r="PJ6" s="31"/>
      <c r="PK6" s="31"/>
      <c r="PL6" s="31"/>
      <c r="PM6" s="31"/>
      <c r="PN6" s="31"/>
      <c r="PO6" s="31"/>
      <c r="PP6" s="31"/>
      <c r="PQ6" s="31"/>
      <c r="PR6" s="31"/>
      <c r="PS6" s="31"/>
      <c r="PT6" s="31"/>
      <c r="PU6" s="31"/>
      <c r="PV6" s="31"/>
      <c r="PW6" s="31"/>
      <c r="PX6" s="31"/>
      <c r="PY6" s="31"/>
      <c r="PZ6" s="31"/>
      <c r="QA6" s="31"/>
      <c r="QB6" s="31"/>
      <c r="QC6" s="31"/>
    </row>
    <row r="7" spans="1:445">
      <c r="A7" s="84" t="s">
        <v>1917</v>
      </c>
      <c r="B7" s="83" t="s">
        <v>45</v>
      </c>
      <c r="C7" s="83">
        <v>120</v>
      </c>
      <c r="D7" s="83" t="s">
        <v>28</v>
      </c>
      <c r="E7" s="83"/>
      <c r="F7" s="83">
        <v>1185</v>
      </c>
      <c r="G7" s="83">
        <v>65</v>
      </c>
      <c r="H7" s="83"/>
      <c r="I7" s="83">
        <v>124</v>
      </c>
      <c r="J7" s="83">
        <v>124</v>
      </c>
      <c r="K7" s="83">
        <v>124</v>
      </c>
      <c r="L7" s="83">
        <v>124</v>
      </c>
      <c r="M7" s="83">
        <v>124</v>
      </c>
      <c r="N7" s="83">
        <v>50</v>
      </c>
      <c r="O7" s="83"/>
      <c r="P7" s="83"/>
      <c r="Q7" s="83"/>
      <c r="R7" s="83"/>
      <c r="S7" s="83"/>
      <c r="T7" s="20">
        <f t="shared" si="1"/>
        <v>735</v>
      </c>
      <c r="U7" s="20">
        <f t="shared" si="2"/>
        <v>450</v>
      </c>
      <c r="V7" s="34">
        <f t="shared" si="3"/>
        <v>0.620253164556962</v>
      </c>
      <c r="W7" s="37"/>
      <c r="X7" s="35" t="str">
        <f t="shared" si="4"/>
        <v/>
      </c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  <c r="IS7" s="31"/>
      <c r="IT7" s="31"/>
      <c r="IU7" s="31"/>
      <c r="IV7" s="31"/>
      <c r="IW7" s="31"/>
      <c r="IX7" s="31"/>
      <c r="IY7" s="31"/>
      <c r="IZ7" s="31"/>
      <c r="JA7" s="31"/>
      <c r="JB7" s="31"/>
      <c r="JC7" s="31"/>
      <c r="JD7" s="31"/>
      <c r="JE7" s="31"/>
      <c r="JF7" s="31"/>
      <c r="JG7" s="31"/>
      <c r="JH7" s="31"/>
      <c r="JI7" s="31"/>
      <c r="JJ7" s="31"/>
      <c r="JK7" s="31"/>
      <c r="JL7" s="31"/>
      <c r="JM7" s="31"/>
      <c r="JN7" s="31"/>
      <c r="JO7" s="31"/>
      <c r="JP7" s="31"/>
      <c r="JQ7" s="31"/>
      <c r="JR7" s="31"/>
      <c r="JS7" s="31"/>
      <c r="JT7" s="31"/>
      <c r="JU7" s="31"/>
      <c r="JV7" s="31"/>
      <c r="JW7" s="31"/>
      <c r="JX7" s="31"/>
      <c r="JY7" s="31"/>
      <c r="JZ7" s="31"/>
      <c r="KA7" s="31"/>
      <c r="KB7" s="31"/>
      <c r="KC7" s="31"/>
      <c r="KD7" s="31"/>
      <c r="KE7" s="31"/>
      <c r="KF7" s="31"/>
      <c r="KG7" s="31"/>
      <c r="KH7" s="31"/>
      <c r="KI7" s="31"/>
      <c r="KJ7" s="31"/>
      <c r="KK7" s="31"/>
      <c r="KL7" s="31"/>
      <c r="KM7" s="31"/>
      <c r="KN7" s="31"/>
      <c r="KO7" s="31"/>
      <c r="KP7" s="31"/>
      <c r="KQ7" s="31"/>
      <c r="KR7" s="31"/>
      <c r="KS7" s="31"/>
      <c r="KT7" s="31"/>
      <c r="KU7" s="31"/>
      <c r="KV7" s="31"/>
      <c r="KW7" s="31"/>
      <c r="KX7" s="31"/>
      <c r="KY7" s="31"/>
      <c r="KZ7" s="31"/>
      <c r="LA7" s="31"/>
      <c r="LB7" s="31"/>
      <c r="LC7" s="31"/>
      <c r="LD7" s="31"/>
      <c r="LE7" s="31"/>
      <c r="LF7" s="31"/>
      <c r="LG7" s="31"/>
      <c r="LH7" s="31"/>
      <c r="LI7" s="31"/>
      <c r="LJ7" s="31"/>
      <c r="LK7" s="31"/>
      <c r="LL7" s="31"/>
      <c r="LM7" s="31"/>
      <c r="LN7" s="31"/>
      <c r="LO7" s="31"/>
      <c r="LP7" s="31"/>
      <c r="LQ7" s="31"/>
      <c r="LR7" s="31"/>
      <c r="LS7" s="31"/>
      <c r="LT7" s="31"/>
      <c r="LU7" s="31"/>
      <c r="LV7" s="31"/>
      <c r="LW7" s="31"/>
      <c r="LX7" s="31"/>
      <c r="LY7" s="31"/>
      <c r="LZ7" s="31"/>
      <c r="MA7" s="31"/>
      <c r="MB7" s="31"/>
      <c r="MC7" s="31"/>
      <c r="MD7" s="31"/>
      <c r="ME7" s="31"/>
      <c r="MF7" s="31"/>
      <c r="MG7" s="31"/>
      <c r="MH7" s="31"/>
      <c r="MI7" s="31"/>
      <c r="MJ7" s="31"/>
      <c r="MK7" s="31"/>
      <c r="ML7" s="31"/>
      <c r="MM7" s="31"/>
      <c r="MN7" s="31"/>
      <c r="MO7" s="31"/>
      <c r="MP7" s="31"/>
      <c r="MQ7" s="31"/>
      <c r="MR7" s="31"/>
      <c r="MS7" s="31"/>
      <c r="MT7" s="31"/>
      <c r="MU7" s="31"/>
      <c r="MV7" s="31"/>
      <c r="MW7" s="31"/>
      <c r="MX7" s="31"/>
      <c r="MY7" s="31"/>
      <c r="MZ7" s="31"/>
      <c r="NA7" s="31"/>
      <c r="NB7" s="31"/>
      <c r="NC7" s="31"/>
      <c r="ND7" s="31"/>
      <c r="NE7" s="31"/>
      <c r="NF7" s="31"/>
      <c r="NG7" s="31"/>
      <c r="NH7" s="31"/>
      <c r="NI7" s="31"/>
      <c r="NJ7" s="31"/>
      <c r="NK7" s="31"/>
      <c r="NL7" s="31"/>
      <c r="NM7" s="31"/>
      <c r="NN7" s="31"/>
      <c r="NO7" s="31"/>
      <c r="NP7" s="31"/>
      <c r="NQ7" s="31"/>
      <c r="NR7" s="31"/>
      <c r="NS7" s="31"/>
      <c r="NT7" s="31"/>
      <c r="NU7" s="31"/>
      <c r="NV7" s="31"/>
      <c r="NW7" s="31"/>
      <c r="NX7" s="31"/>
      <c r="NY7" s="31"/>
      <c r="NZ7" s="31"/>
      <c r="OA7" s="31"/>
      <c r="OB7" s="31"/>
      <c r="OC7" s="31"/>
      <c r="OD7" s="31"/>
      <c r="OE7" s="31"/>
      <c r="OF7" s="31"/>
      <c r="OG7" s="31"/>
      <c r="OH7" s="31"/>
      <c r="OI7" s="31"/>
      <c r="OJ7" s="31"/>
      <c r="OK7" s="31"/>
      <c r="OL7" s="31"/>
      <c r="OM7" s="31"/>
      <c r="ON7" s="31"/>
      <c r="OO7" s="31"/>
      <c r="OP7" s="31"/>
      <c r="OQ7" s="31"/>
      <c r="OR7" s="31"/>
      <c r="OS7" s="31"/>
      <c r="OT7" s="31"/>
      <c r="OU7" s="31"/>
      <c r="OV7" s="31"/>
      <c r="OW7" s="31"/>
      <c r="OX7" s="31"/>
      <c r="OY7" s="31"/>
      <c r="OZ7" s="31"/>
      <c r="PA7" s="31"/>
      <c r="PB7" s="31"/>
      <c r="PC7" s="31"/>
      <c r="PD7" s="31"/>
      <c r="PE7" s="31"/>
      <c r="PF7" s="31"/>
      <c r="PG7" s="31"/>
      <c r="PH7" s="31"/>
      <c r="PI7" s="31"/>
      <c r="PJ7" s="31"/>
      <c r="PK7" s="31"/>
      <c r="PL7" s="31"/>
      <c r="PM7" s="31"/>
      <c r="PN7" s="31"/>
      <c r="PO7" s="31"/>
      <c r="PP7" s="31"/>
      <c r="PQ7" s="31"/>
      <c r="PR7" s="31"/>
      <c r="PS7" s="31"/>
      <c r="PT7" s="31"/>
      <c r="PU7" s="31"/>
      <c r="PV7" s="31"/>
      <c r="PW7" s="31"/>
      <c r="PX7" s="31"/>
      <c r="PY7" s="31"/>
      <c r="PZ7" s="31"/>
      <c r="QA7" s="31"/>
      <c r="QB7" s="31"/>
      <c r="QC7" s="31"/>
    </row>
    <row r="8" spans="1:445">
      <c r="A8" s="84" t="s">
        <v>43</v>
      </c>
      <c r="B8" s="83" t="s">
        <v>45</v>
      </c>
      <c r="C8" s="83">
        <v>118</v>
      </c>
      <c r="D8" s="83" t="s">
        <v>28</v>
      </c>
      <c r="E8" s="83"/>
      <c r="F8" s="83">
        <v>1185</v>
      </c>
      <c r="G8" s="83">
        <v>65</v>
      </c>
      <c r="H8" s="83"/>
      <c r="I8" s="83">
        <v>140</v>
      </c>
      <c r="J8" s="83">
        <v>140</v>
      </c>
      <c r="K8" s="83">
        <v>120</v>
      </c>
      <c r="L8" s="83"/>
      <c r="M8" s="83"/>
      <c r="N8" s="83"/>
      <c r="O8" s="83"/>
      <c r="P8" s="83"/>
      <c r="Q8" s="83"/>
      <c r="R8" s="83"/>
      <c r="S8" s="83"/>
      <c r="T8" s="20">
        <f t="shared" si="1"/>
        <v>465</v>
      </c>
      <c r="U8" s="20">
        <f t="shared" si="2"/>
        <v>720</v>
      </c>
      <c r="V8" s="34">
        <f t="shared" si="3"/>
        <v>0.39240506329113922</v>
      </c>
      <c r="W8" s="37"/>
      <c r="X8" s="35" t="str">
        <f t="shared" si="4"/>
        <v/>
      </c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31"/>
      <c r="EJ8" s="31"/>
      <c r="EK8" s="31"/>
      <c r="EL8" s="31"/>
      <c r="EM8" s="31"/>
      <c r="EN8" s="31"/>
      <c r="EO8" s="31"/>
      <c r="EP8" s="31"/>
      <c r="EQ8" s="31"/>
      <c r="ER8" s="31"/>
      <c r="ES8" s="31"/>
      <c r="ET8" s="31"/>
      <c r="EU8" s="31"/>
      <c r="EV8" s="31"/>
      <c r="EW8" s="31"/>
      <c r="EX8" s="31"/>
      <c r="EY8" s="31"/>
      <c r="EZ8" s="31"/>
      <c r="FA8" s="31"/>
      <c r="FB8" s="31"/>
      <c r="FC8" s="31"/>
      <c r="FD8" s="31"/>
      <c r="FE8" s="31"/>
      <c r="FF8" s="31"/>
      <c r="FG8" s="31"/>
      <c r="FH8" s="31"/>
      <c r="FI8" s="31"/>
      <c r="FJ8" s="31"/>
      <c r="FK8" s="31"/>
      <c r="FL8" s="31"/>
      <c r="FM8" s="31"/>
      <c r="FN8" s="31"/>
      <c r="FO8" s="31"/>
      <c r="FP8" s="31"/>
      <c r="FQ8" s="31"/>
      <c r="FR8" s="31"/>
      <c r="FS8" s="31"/>
      <c r="FT8" s="31"/>
      <c r="FU8" s="31"/>
      <c r="FV8" s="31"/>
      <c r="FW8" s="31"/>
      <c r="FX8" s="3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  <c r="GP8" s="31"/>
      <c r="GQ8" s="31"/>
      <c r="GR8" s="31"/>
      <c r="GS8" s="31"/>
      <c r="GT8" s="31"/>
      <c r="GU8" s="31"/>
      <c r="GV8" s="31"/>
      <c r="GW8" s="31"/>
      <c r="GX8" s="31"/>
      <c r="GY8" s="31"/>
      <c r="GZ8" s="31"/>
      <c r="HA8" s="31"/>
      <c r="HB8" s="31"/>
      <c r="HC8" s="31"/>
      <c r="HD8" s="31"/>
      <c r="HE8" s="31"/>
      <c r="HF8" s="31"/>
      <c r="HG8" s="31"/>
      <c r="HH8" s="31"/>
      <c r="HI8" s="31"/>
      <c r="HJ8" s="31"/>
      <c r="HK8" s="31"/>
      <c r="HL8" s="31"/>
      <c r="HM8" s="31"/>
      <c r="HN8" s="31"/>
      <c r="HO8" s="31"/>
      <c r="HP8" s="31"/>
      <c r="HQ8" s="31"/>
      <c r="HR8" s="31"/>
      <c r="HS8" s="31"/>
      <c r="HT8" s="31"/>
      <c r="HU8" s="31"/>
      <c r="HV8" s="31"/>
      <c r="HW8" s="31"/>
      <c r="HX8" s="31"/>
      <c r="HY8" s="31"/>
      <c r="HZ8" s="31"/>
      <c r="IA8" s="31"/>
      <c r="IB8" s="31"/>
      <c r="IC8" s="31"/>
      <c r="ID8" s="31"/>
      <c r="IE8" s="31"/>
      <c r="IF8" s="31"/>
      <c r="IG8" s="31"/>
      <c r="IH8" s="31"/>
      <c r="II8" s="31"/>
      <c r="IJ8" s="31"/>
      <c r="IK8" s="31"/>
      <c r="IL8" s="31"/>
      <c r="IM8" s="31"/>
      <c r="IN8" s="31"/>
      <c r="IO8" s="31"/>
      <c r="IP8" s="31"/>
      <c r="IQ8" s="31"/>
      <c r="IR8" s="31"/>
      <c r="IS8" s="31"/>
      <c r="IT8" s="31"/>
      <c r="IU8" s="31"/>
      <c r="IV8" s="31"/>
      <c r="IW8" s="31"/>
      <c r="IX8" s="31"/>
      <c r="IY8" s="31"/>
      <c r="IZ8" s="31"/>
      <c r="JA8" s="31"/>
      <c r="JB8" s="31"/>
      <c r="JC8" s="31"/>
      <c r="JD8" s="31"/>
      <c r="JE8" s="31"/>
      <c r="JF8" s="31"/>
      <c r="JG8" s="31"/>
      <c r="JH8" s="31"/>
      <c r="JI8" s="31"/>
      <c r="JJ8" s="31"/>
      <c r="JK8" s="31"/>
      <c r="JL8" s="31"/>
      <c r="JM8" s="31"/>
      <c r="JN8" s="31"/>
      <c r="JO8" s="31"/>
      <c r="JP8" s="31"/>
      <c r="JQ8" s="31"/>
      <c r="JR8" s="31"/>
      <c r="JS8" s="31"/>
      <c r="JT8" s="31"/>
      <c r="JU8" s="31"/>
      <c r="JV8" s="31"/>
      <c r="JW8" s="31"/>
      <c r="JX8" s="31"/>
      <c r="JY8" s="31"/>
      <c r="JZ8" s="31"/>
      <c r="KA8" s="31"/>
      <c r="KB8" s="31"/>
      <c r="KC8" s="31"/>
      <c r="KD8" s="31"/>
      <c r="KE8" s="31"/>
      <c r="KF8" s="31"/>
      <c r="KG8" s="31"/>
      <c r="KH8" s="31"/>
      <c r="KI8" s="31"/>
      <c r="KJ8" s="31"/>
      <c r="KK8" s="31"/>
      <c r="KL8" s="31"/>
      <c r="KM8" s="31"/>
      <c r="KN8" s="31"/>
      <c r="KO8" s="31"/>
      <c r="KP8" s="31"/>
      <c r="KQ8" s="31"/>
      <c r="KR8" s="31"/>
      <c r="KS8" s="31"/>
      <c r="KT8" s="31"/>
      <c r="KU8" s="31"/>
      <c r="KV8" s="31"/>
      <c r="KW8" s="31"/>
      <c r="KX8" s="31"/>
      <c r="KY8" s="31"/>
      <c r="KZ8" s="31"/>
      <c r="LA8" s="31"/>
      <c r="LB8" s="31"/>
      <c r="LC8" s="31"/>
      <c r="LD8" s="31"/>
      <c r="LE8" s="31"/>
      <c r="LF8" s="31"/>
      <c r="LG8" s="31"/>
      <c r="LH8" s="31"/>
      <c r="LI8" s="31"/>
      <c r="LJ8" s="31"/>
      <c r="LK8" s="31"/>
      <c r="LL8" s="31"/>
      <c r="LM8" s="31"/>
      <c r="LN8" s="31"/>
      <c r="LO8" s="31"/>
      <c r="LP8" s="31"/>
      <c r="LQ8" s="31"/>
      <c r="LR8" s="31"/>
      <c r="LS8" s="31"/>
      <c r="LT8" s="31"/>
      <c r="LU8" s="31"/>
      <c r="LV8" s="31"/>
      <c r="LW8" s="31"/>
      <c r="LX8" s="31"/>
      <c r="LY8" s="31"/>
      <c r="LZ8" s="31"/>
      <c r="MA8" s="31"/>
      <c r="MB8" s="31"/>
      <c r="MC8" s="31"/>
      <c r="MD8" s="31"/>
      <c r="ME8" s="31"/>
      <c r="MF8" s="31"/>
      <c r="MG8" s="31"/>
      <c r="MH8" s="31"/>
      <c r="MI8" s="31"/>
      <c r="MJ8" s="31"/>
      <c r="MK8" s="31"/>
      <c r="ML8" s="31"/>
      <c r="MM8" s="31"/>
      <c r="MN8" s="31"/>
      <c r="MO8" s="31"/>
      <c r="MP8" s="31"/>
      <c r="MQ8" s="31"/>
      <c r="MR8" s="31"/>
      <c r="MS8" s="31"/>
      <c r="MT8" s="31"/>
      <c r="MU8" s="31"/>
      <c r="MV8" s="31"/>
      <c r="MW8" s="31"/>
      <c r="MX8" s="31"/>
      <c r="MY8" s="31"/>
      <c r="MZ8" s="31"/>
      <c r="NA8" s="31"/>
      <c r="NB8" s="31"/>
      <c r="NC8" s="31"/>
      <c r="ND8" s="31"/>
      <c r="NE8" s="31"/>
      <c r="NF8" s="31"/>
      <c r="NG8" s="31"/>
      <c r="NH8" s="31"/>
      <c r="NI8" s="31"/>
      <c r="NJ8" s="31"/>
      <c r="NK8" s="31"/>
      <c r="NL8" s="31"/>
      <c r="NM8" s="31"/>
      <c r="NN8" s="31"/>
      <c r="NO8" s="31"/>
      <c r="NP8" s="31"/>
      <c r="NQ8" s="31"/>
      <c r="NR8" s="31"/>
      <c r="NS8" s="31"/>
      <c r="NT8" s="31"/>
      <c r="NU8" s="31"/>
      <c r="NV8" s="31"/>
      <c r="NW8" s="31"/>
      <c r="NX8" s="31"/>
      <c r="NY8" s="31"/>
      <c r="NZ8" s="31"/>
      <c r="OA8" s="31"/>
      <c r="OB8" s="31"/>
      <c r="OC8" s="31"/>
      <c r="OD8" s="31"/>
      <c r="OE8" s="31"/>
      <c r="OF8" s="31"/>
      <c r="OG8" s="31"/>
      <c r="OH8" s="31"/>
      <c r="OI8" s="31"/>
      <c r="OJ8" s="31"/>
      <c r="OK8" s="31"/>
      <c r="OL8" s="31"/>
      <c r="OM8" s="31"/>
      <c r="ON8" s="31"/>
      <c r="OO8" s="31"/>
      <c r="OP8" s="31"/>
      <c r="OQ8" s="31"/>
      <c r="OR8" s="31"/>
      <c r="OS8" s="31"/>
      <c r="OT8" s="31"/>
      <c r="OU8" s="31"/>
      <c r="OV8" s="31"/>
      <c r="OW8" s="31"/>
      <c r="OX8" s="31"/>
      <c r="OY8" s="31"/>
      <c r="OZ8" s="31"/>
      <c r="PA8" s="31"/>
      <c r="PB8" s="31"/>
      <c r="PC8" s="31"/>
      <c r="PD8" s="31"/>
      <c r="PE8" s="31"/>
      <c r="PF8" s="31"/>
      <c r="PG8" s="31"/>
      <c r="PH8" s="31"/>
      <c r="PI8" s="31"/>
      <c r="PJ8" s="31"/>
      <c r="PK8" s="31"/>
      <c r="PL8" s="31"/>
      <c r="PM8" s="31"/>
      <c r="PN8" s="31"/>
      <c r="PO8" s="31"/>
      <c r="PP8" s="31"/>
      <c r="PQ8" s="31"/>
      <c r="PR8" s="31"/>
      <c r="PS8" s="31"/>
      <c r="PT8" s="31"/>
      <c r="PU8" s="31"/>
      <c r="PV8" s="31"/>
      <c r="PW8" s="31"/>
      <c r="PX8" s="31"/>
      <c r="PY8" s="31"/>
      <c r="PZ8" s="31"/>
      <c r="QA8" s="31"/>
      <c r="QB8" s="31"/>
      <c r="QC8" s="31"/>
    </row>
    <row r="9" spans="1:445">
      <c r="A9" s="84" t="s">
        <v>1768</v>
      </c>
      <c r="B9" s="83" t="s">
        <v>27</v>
      </c>
      <c r="C9" s="83">
        <v>85</v>
      </c>
      <c r="D9" s="83" t="s">
        <v>174</v>
      </c>
      <c r="E9" s="83"/>
      <c r="F9" s="83">
        <v>745</v>
      </c>
      <c r="G9" s="83">
        <v>65</v>
      </c>
      <c r="H9" s="85"/>
      <c r="I9" s="83">
        <v>85</v>
      </c>
      <c r="J9" s="83">
        <v>85</v>
      </c>
      <c r="K9" s="83">
        <v>85</v>
      </c>
      <c r="L9" s="83">
        <v>85</v>
      </c>
      <c r="M9" s="83">
        <v>85</v>
      </c>
      <c r="N9" s="83"/>
      <c r="O9" s="83"/>
      <c r="P9" s="83"/>
      <c r="Q9" s="83"/>
      <c r="R9" s="83"/>
      <c r="S9" s="83"/>
      <c r="T9" s="20">
        <f t="shared" si="1"/>
        <v>490</v>
      </c>
      <c r="U9" s="20">
        <f t="shared" si="2"/>
        <v>255</v>
      </c>
      <c r="V9" s="34">
        <f t="shared" si="3"/>
        <v>0.65771812080536918</v>
      </c>
      <c r="W9" s="37"/>
      <c r="X9" s="35" t="str">
        <f t="shared" si="4"/>
        <v/>
      </c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1"/>
      <c r="IO9" s="31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31"/>
      <c r="JD9" s="31"/>
      <c r="JE9" s="31"/>
      <c r="JF9" s="31"/>
      <c r="JG9" s="31"/>
      <c r="JH9" s="31"/>
      <c r="JI9" s="31"/>
      <c r="JJ9" s="31"/>
      <c r="JK9" s="31"/>
      <c r="JL9" s="31"/>
      <c r="JM9" s="31"/>
      <c r="JN9" s="31"/>
      <c r="JO9" s="31"/>
      <c r="JP9" s="31"/>
      <c r="JQ9" s="31"/>
      <c r="JR9" s="31"/>
      <c r="JS9" s="31"/>
      <c r="JT9" s="31"/>
      <c r="JU9" s="31"/>
      <c r="JV9" s="31"/>
      <c r="JW9" s="31"/>
      <c r="JX9" s="31"/>
      <c r="JY9" s="31"/>
      <c r="JZ9" s="31"/>
      <c r="KA9" s="31"/>
      <c r="KB9" s="31"/>
      <c r="KC9" s="31"/>
      <c r="KD9" s="31"/>
      <c r="KE9" s="31"/>
      <c r="KF9" s="31"/>
      <c r="KG9" s="31"/>
      <c r="KH9" s="31"/>
      <c r="KI9" s="31"/>
      <c r="KJ9" s="31"/>
      <c r="KK9" s="31"/>
      <c r="KL9" s="31"/>
      <c r="KM9" s="31"/>
      <c r="KN9" s="31"/>
      <c r="KO9" s="31"/>
      <c r="KP9" s="31"/>
      <c r="KQ9" s="31"/>
      <c r="KR9" s="31"/>
      <c r="KS9" s="31"/>
      <c r="KT9" s="31"/>
      <c r="KU9" s="31"/>
      <c r="KV9" s="31"/>
      <c r="KW9" s="31"/>
      <c r="KX9" s="31"/>
      <c r="KY9" s="31"/>
      <c r="KZ9" s="31"/>
      <c r="LA9" s="31"/>
      <c r="LB9" s="31"/>
      <c r="LC9" s="31"/>
      <c r="LD9" s="31"/>
      <c r="LE9" s="31"/>
      <c r="LF9" s="31"/>
      <c r="LG9" s="31"/>
      <c r="LH9" s="31"/>
      <c r="LI9" s="31"/>
      <c r="LJ9" s="31"/>
      <c r="LK9" s="31"/>
      <c r="LL9" s="31"/>
      <c r="LM9" s="31"/>
      <c r="LN9" s="31"/>
      <c r="LO9" s="31"/>
      <c r="LP9" s="31"/>
      <c r="LQ9" s="31"/>
      <c r="LR9" s="31"/>
      <c r="LS9" s="31"/>
      <c r="LT9" s="31"/>
      <c r="LU9" s="31"/>
      <c r="LV9" s="31"/>
      <c r="LW9" s="31"/>
      <c r="LX9" s="31"/>
      <c r="LY9" s="31"/>
      <c r="LZ9" s="31"/>
      <c r="MA9" s="31"/>
      <c r="MB9" s="31"/>
      <c r="MC9" s="31"/>
      <c r="MD9" s="31"/>
      <c r="ME9" s="31"/>
      <c r="MF9" s="31"/>
      <c r="MG9" s="31"/>
      <c r="MH9" s="31"/>
      <c r="MI9" s="31"/>
      <c r="MJ9" s="31"/>
      <c r="MK9" s="31"/>
      <c r="ML9" s="31"/>
      <c r="MM9" s="31"/>
      <c r="MN9" s="31"/>
      <c r="MO9" s="31"/>
      <c r="MP9" s="31"/>
      <c r="MQ9" s="31"/>
      <c r="MR9" s="31"/>
      <c r="MS9" s="31"/>
      <c r="MT9" s="31"/>
      <c r="MU9" s="31"/>
      <c r="MV9" s="31"/>
      <c r="MW9" s="31"/>
      <c r="MX9" s="31"/>
      <c r="MY9" s="31"/>
      <c r="MZ9" s="31"/>
      <c r="NA9" s="31"/>
      <c r="NB9" s="31"/>
      <c r="NC9" s="31"/>
      <c r="ND9" s="31"/>
      <c r="NE9" s="31"/>
      <c r="NF9" s="31"/>
      <c r="NG9" s="31"/>
      <c r="NH9" s="31"/>
      <c r="NI9" s="31"/>
      <c r="NJ9" s="31"/>
      <c r="NK9" s="31"/>
      <c r="NL9" s="31"/>
      <c r="NM9" s="31"/>
      <c r="NN9" s="31"/>
      <c r="NO9" s="31"/>
      <c r="NP9" s="31"/>
      <c r="NQ9" s="31"/>
      <c r="NR9" s="31"/>
      <c r="NS9" s="31"/>
      <c r="NT9" s="31"/>
      <c r="NU9" s="31"/>
      <c r="NV9" s="31"/>
      <c r="NW9" s="31"/>
      <c r="NX9" s="31"/>
      <c r="NY9" s="31"/>
      <c r="NZ9" s="31"/>
      <c r="OA9" s="31"/>
      <c r="OB9" s="31"/>
      <c r="OC9" s="31"/>
      <c r="OD9" s="31"/>
      <c r="OE9" s="31"/>
      <c r="OF9" s="31"/>
      <c r="OG9" s="31"/>
      <c r="OH9" s="31"/>
      <c r="OI9" s="31"/>
      <c r="OJ9" s="31"/>
      <c r="OK9" s="31"/>
      <c r="OL9" s="31"/>
      <c r="OM9" s="31"/>
      <c r="ON9" s="31"/>
      <c r="OO9" s="31"/>
      <c r="OP9" s="31"/>
      <c r="OQ9" s="31"/>
      <c r="OR9" s="31"/>
      <c r="OS9" s="31"/>
      <c r="OT9" s="31"/>
      <c r="OU9" s="31"/>
      <c r="OV9" s="31"/>
      <c r="OW9" s="31"/>
      <c r="OX9" s="31"/>
      <c r="OY9" s="31"/>
      <c r="OZ9" s="31"/>
      <c r="PA9" s="31"/>
      <c r="PB9" s="31"/>
      <c r="PC9" s="31"/>
      <c r="PD9" s="31"/>
      <c r="PE9" s="31"/>
      <c r="PF9" s="31"/>
      <c r="PG9" s="31"/>
      <c r="PH9" s="31"/>
      <c r="PI9" s="31"/>
      <c r="PJ9" s="31"/>
      <c r="PK9" s="31"/>
      <c r="PL9" s="31"/>
      <c r="PM9" s="31"/>
      <c r="PN9" s="31"/>
      <c r="PO9" s="31"/>
      <c r="PP9" s="31"/>
      <c r="PQ9" s="31"/>
      <c r="PR9" s="31"/>
      <c r="PS9" s="31"/>
      <c r="PT9" s="31"/>
      <c r="PU9" s="31"/>
      <c r="PV9" s="31"/>
      <c r="PW9" s="31"/>
      <c r="PX9" s="31"/>
      <c r="PY9" s="31"/>
      <c r="PZ9" s="31"/>
      <c r="QA9" s="31"/>
      <c r="QB9" s="31"/>
      <c r="QC9" s="31"/>
    </row>
    <row r="10" spans="1:445">
      <c r="A10" s="84" t="s">
        <v>1330</v>
      </c>
      <c r="B10" s="83" t="s">
        <v>27</v>
      </c>
      <c r="C10" s="83">
        <v>85</v>
      </c>
      <c r="D10" s="83" t="s">
        <v>141</v>
      </c>
      <c r="E10" s="83"/>
      <c r="F10" s="83">
        <v>657</v>
      </c>
      <c r="G10" s="83">
        <v>65</v>
      </c>
      <c r="H10" s="83"/>
      <c r="I10" s="83">
        <v>74</v>
      </c>
      <c r="J10" s="83">
        <v>74</v>
      </c>
      <c r="K10" s="83">
        <v>74</v>
      </c>
      <c r="L10" s="83">
        <v>74</v>
      </c>
      <c r="M10" s="83"/>
      <c r="N10" s="83"/>
      <c r="O10" s="83"/>
      <c r="P10" s="83"/>
      <c r="Q10" s="83"/>
      <c r="R10" s="83"/>
      <c r="S10" s="83"/>
      <c r="T10" s="20">
        <f t="shared" si="1"/>
        <v>361</v>
      </c>
      <c r="U10" s="20">
        <f t="shared" si="2"/>
        <v>296</v>
      </c>
      <c r="V10" s="34">
        <f t="shared" si="3"/>
        <v>0.54946727549467278</v>
      </c>
      <c r="X10" s="35" t="str">
        <f t="shared" si="4"/>
        <v/>
      </c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  <c r="IS10" s="31"/>
      <c r="IT10" s="31"/>
      <c r="IU10" s="31"/>
      <c r="IV10" s="31"/>
      <c r="IW10" s="31"/>
      <c r="IX10" s="31"/>
      <c r="IY10" s="31"/>
      <c r="IZ10" s="31"/>
      <c r="JA10" s="31"/>
      <c r="JB10" s="31"/>
      <c r="JC10" s="31"/>
      <c r="JD10" s="31"/>
      <c r="JE10" s="31"/>
      <c r="JF10" s="31"/>
      <c r="JG10" s="31"/>
      <c r="JH10" s="31"/>
      <c r="JI10" s="31"/>
      <c r="JJ10" s="31"/>
      <c r="JK10" s="31"/>
      <c r="JL10" s="31"/>
      <c r="JM10" s="31"/>
      <c r="JN10" s="31"/>
      <c r="JO10" s="31"/>
      <c r="JP10" s="31"/>
      <c r="JQ10" s="31"/>
      <c r="JR10" s="31"/>
      <c r="JS10" s="31"/>
      <c r="JT10" s="31"/>
      <c r="JU10" s="31"/>
      <c r="JV10" s="31"/>
      <c r="JW10" s="31"/>
      <c r="JX10" s="31"/>
      <c r="JY10" s="31"/>
      <c r="JZ10" s="31"/>
      <c r="KA10" s="31"/>
      <c r="KB10" s="31"/>
      <c r="KC10" s="31"/>
      <c r="KD10" s="31"/>
      <c r="KE10" s="31"/>
      <c r="KF10" s="31"/>
      <c r="KG10" s="31"/>
      <c r="KH10" s="31"/>
      <c r="KI10" s="31"/>
      <c r="KJ10" s="31"/>
      <c r="KK10" s="31"/>
      <c r="KL10" s="31"/>
      <c r="KM10" s="31"/>
      <c r="KN10" s="31"/>
      <c r="KO10" s="31"/>
      <c r="KP10" s="31"/>
      <c r="KQ10" s="31"/>
      <c r="KR10" s="31"/>
      <c r="KS10" s="31"/>
      <c r="KT10" s="31"/>
      <c r="KU10" s="31"/>
      <c r="KV10" s="31"/>
      <c r="KW10" s="31"/>
      <c r="KX10" s="31"/>
      <c r="KY10" s="31"/>
      <c r="KZ10" s="31"/>
      <c r="LA10" s="31"/>
      <c r="LB10" s="31"/>
      <c r="LC10" s="31"/>
      <c r="LD10" s="31"/>
      <c r="LE10" s="31"/>
      <c r="LF10" s="31"/>
      <c r="LG10" s="31"/>
      <c r="LH10" s="31"/>
      <c r="LI10" s="31"/>
      <c r="LJ10" s="31"/>
      <c r="LK10" s="31"/>
      <c r="LL10" s="31"/>
      <c r="LM10" s="31"/>
      <c r="LN10" s="31"/>
      <c r="LO10" s="31"/>
      <c r="LP10" s="31"/>
      <c r="LQ10" s="31"/>
      <c r="LR10" s="31"/>
      <c r="LS10" s="31"/>
      <c r="LT10" s="31"/>
      <c r="LU10" s="31"/>
      <c r="LV10" s="31"/>
      <c r="LW10" s="31"/>
      <c r="LX10" s="31"/>
      <c r="LY10" s="31"/>
      <c r="LZ10" s="31"/>
      <c r="MA10" s="31"/>
      <c r="MB10" s="31"/>
      <c r="MC10" s="31"/>
      <c r="MD10" s="31"/>
      <c r="ME10" s="31"/>
      <c r="MF10" s="31"/>
      <c r="MG10" s="31"/>
      <c r="MH10" s="31"/>
      <c r="MI10" s="31"/>
      <c r="MJ10" s="31"/>
      <c r="MK10" s="31"/>
      <c r="ML10" s="31"/>
      <c r="MM10" s="31"/>
      <c r="MN10" s="31"/>
      <c r="MO10" s="31"/>
      <c r="MP10" s="31"/>
      <c r="MQ10" s="31"/>
      <c r="MR10" s="31"/>
      <c r="MS10" s="31"/>
      <c r="MT10" s="31"/>
      <c r="MU10" s="31"/>
      <c r="MV10" s="31"/>
      <c r="MW10" s="31"/>
      <c r="MX10" s="31"/>
      <c r="MY10" s="31"/>
      <c r="MZ10" s="31"/>
      <c r="NA10" s="31"/>
      <c r="NB10" s="31"/>
      <c r="NC10" s="31"/>
      <c r="ND10" s="31"/>
      <c r="NE10" s="31"/>
      <c r="NF10" s="31"/>
      <c r="NG10" s="31"/>
      <c r="NH10" s="31"/>
      <c r="NI10" s="31"/>
      <c r="NJ10" s="31"/>
      <c r="NK10" s="31"/>
      <c r="NL10" s="31"/>
      <c r="NM10" s="31"/>
      <c r="NN10" s="31"/>
      <c r="NO10" s="31"/>
      <c r="NP10" s="31"/>
      <c r="NQ10" s="31"/>
      <c r="NR10" s="31"/>
      <c r="NS10" s="31"/>
      <c r="NT10" s="31"/>
      <c r="NU10" s="31"/>
      <c r="NV10" s="31"/>
      <c r="NW10" s="31"/>
      <c r="NX10" s="31"/>
      <c r="NY10" s="31"/>
      <c r="NZ10" s="31"/>
      <c r="OA10" s="31"/>
      <c r="OB10" s="31"/>
      <c r="OC10" s="31"/>
      <c r="OD10" s="31"/>
      <c r="OE10" s="31"/>
      <c r="OF10" s="31"/>
      <c r="OG10" s="31"/>
      <c r="OH10" s="31"/>
      <c r="OI10" s="31"/>
      <c r="OJ10" s="31"/>
      <c r="OK10" s="31"/>
      <c r="OL10" s="31"/>
      <c r="OM10" s="31"/>
      <c r="ON10" s="31"/>
      <c r="OO10" s="31"/>
      <c r="OP10" s="31"/>
      <c r="OQ10" s="31"/>
      <c r="OR10" s="31"/>
      <c r="OS10" s="31"/>
      <c r="OT10" s="31"/>
      <c r="OU10" s="31"/>
      <c r="OV10" s="31"/>
      <c r="OW10" s="31"/>
      <c r="OX10" s="31"/>
      <c r="OY10" s="31"/>
      <c r="OZ10" s="31"/>
      <c r="PA10" s="31"/>
      <c r="PB10" s="31"/>
      <c r="PC10" s="31"/>
      <c r="PD10" s="31"/>
      <c r="PE10" s="31"/>
      <c r="PF10" s="31"/>
      <c r="PG10" s="31"/>
      <c r="PH10" s="31"/>
      <c r="PI10" s="31"/>
      <c r="PJ10" s="31"/>
      <c r="PK10" s="31"/>
      <c r="PL10" s="31"/>
      <c r="PM10" s="31"/>
      <c r="PN10" s="31"/>
      <c r="PO10" s="31"/>
      <c r="PP10" s="31"/>
      <c r="PQ10" s="31"/>
      <c r="PR10" s="31"/>
      <c r="PS10" s="31"/>
      <c r="PT10" s="31"/>
      <c r="PU10" s="31"/>
      <c r="PV10" s="31"/>
      <c r="PW10" s="31"/>
      <c r="PX10" s="31"/>
      <c r="PY10" s="31"/>
      <c r="PZ10" s="31"/>
      <c r="QA10" s="31"/>
      <c r="QB10" s="31"/>
      <c r="QC10" s="31"/>
    </row>
    <row r="11" spans="1:445">
      <c r="A11" s="84" t="s">
        <v>1977</v>
      </c>
      <c r="B11" s="83" t="s">
        <v>27</v>
      </c>
      <c r="C11" s="83">
        <v>85</v>
      </c>
      <c r="D11" s="83" t="s">
        <v>180</v>
      </c>
      <c r="E11" s="83"/>
      <c r="F11" s="83">
        <v>657</v>
      </c>
      <c r="G11" s="83">
        <v>65</v>
      </c>
      <c r="H11" s="83"/>
      <c r="I11" s="83">
        <v>74</v>
      </c>
      <c r="J11" s="83">
        <v>74</v>
      </c>
      <c r="K11" s="83">
        <v>74</v>
      </c>
      <c r="L11" s="83">
        <v>74</v>
      </c>
      <c r="M11" s="83"/>
      <c r="N11" s="83"/>
      <c r="O11" s="83"/>
      <c r="P11" s="83"/>
      <c r="Q11" s="83"/>
      <c r="R11" s="83"/>
      <c r="S11" s="83"/>
      <c r="T11" s="20">
        <f t="shared" si="1"/>
        <v>361</v>
      </c>
      <c r="U11" s="20">
        <f t="shared" si="2"/>
        <v>296</v>
      </c>
      <c r="V11" s="34">
        <f t="shared" si="3"/>
        <v>0.54946727549467278</v>
      </c>
      <c r="X11" s="35" t="str">
        <f t="shared" si="4"/>
        <v/>
      </c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  <c r="GJ11" s="31"/>
      <c r="GK11" s="31"/>
      <c r="GL11" s="31"/>
      <c r="GM11" s="31"/>
      <c r="GN11" s="31"/>
      <c r="GO11" s="31"/>
      <c r="GP11" s="31"/>
      <c r="GQ11" s="31"/>
      <c r="GR11" s="31"/>
      <c r="GS11" s="31"/>
      <c r="GT11" s="31"/>
      <c r="GU11" s="31"/>
      <c r="GV11" s="31"/>
      <c r="GW11" s="31"/>
      <c r="GX11" s="31"/>
      <c r="GY11" s="31"/>
      <c r="GZ11" s="31"/>
      <c r="HA11" s="31"/>
      <c r="HB11" s="31"/>
      <c r="HC11" s="31"/>
      <c r="HD11" s="31"/>
      <c r="HE11" s="31"/>
      <c r="HF11" s="31"/>
      <c r="HG11" s="31"/>
      <c r="HH11" s="31"/>
      <c r="HI11" s="31"/>
      <c r="HJ11" s="31"/>
      <c r="HK11" s="31"/>
      <c r="HL11" s="31"/>
      <c r="HM11" s="31"/>
      <c r="HN11" s="31"/>
      <c r="HO11" s="31"/>
      <c r="HP11" s="31"/>
      <c r="HQ11" s="31"/>
      <c r="HR11" s="31"/>
      <c r="HS11" s="31"/>
      <c r="HT11" s="31"/>
      <c r="HU11" s="31"/>
      <c r="HV11" s="31"/>
      <c r="HW11" s="31"/>
      <c r="HX11" s="31"/>
      <c r="HY11" s="31"/>
      <c r="HZ11" s="31"/>
      <c r="IA11" s="31"/>
      <c r="IB11" s="31"/>
      <c r="IC11" s="31"/>
      <c r="ID11" s="31"/>
      <c r="IE11" s="31"/>
      <c r="IF11" s="31"/>
      <c r="IG11" s="31"/>
      <c r="IH11" s="31"/>
      <c r="II11" s="31"/>
      <c r="IJ11" s="31"/>
      <c r="IK11" s="31"/>
      <c r="IL11" s="31"/>
      <c r="IM11" s="31"/>
      <c r="IN11" s="31"/>
      <c r="IO11" s="31"/>
      <c r="IP11" s="31"/>
      <c r="IQ11" s="31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1"/>
      <c r="JS11" s="31"/>
      <c r="JT11" s="31"/>
      <c r="JU11" s="31"/>
      <c r="JV11" s="31"/>
      <c r="JW11" s="31"/>
      <c r="JX11" s="31"/>
      <c r="JY11" s="31"/>
      <c r="JZ11" s="31"/>
      <c r="KA11" s="31"/>
      <c r="KB11" s="31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1"/>
      <c r="KX11" s="31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Y11" s="31"/>
      <c r="LZ11" s="31"/>
      <c r="MA11" s="31"/>
      <c r="MB11" s="31"/>
      <c r="MC11" s="31"/>
      <c r="MD11" s="31"/>
      <c r="ME11" s="31"/>
      <c r="MF11" s="31"/>
      <c r="MG11" s="31"/>
      <c r="MH11" s="31"/>
      <c r="MI11" s="31"/>
      <c r="MJ11" s="31"/>
      <c r="MK11" s="31"/>
      <c r="ML11" s="31"/>
      <c r="MM11" s="31"/>
      <c r="MN11" s="31"/>
      <c r="MO11" s="31"/>
      <c r="MP11" s="31"/>
      <c r="MQ11" s="31"/>
      <c r="MR11" s="31"/>
      <c r="MS11" s="31"/>
      <c r="MT11" s="31"/>
      <c r="MU11" s="31"/>
      <c r="MV11" s="31"/>
      <c r="MW11" s="31"/>
      <c r="MX11" s="31"/>
      <c r="MY11" s="31"/>
      <c r="MZ11" s="31"/>
      <c r="NA11" s="31"/>
      <c r="NB11" s="31"/>
      <c r="NC11" s="31"/>
      <c r="ND11" s="31"/>
      <c r="NE11" s="31"/>
      <c r="NF11" s="31"/>
      <c r="NG11" s="31"/>
      <c r="NH11" s="31"/>
      <c r="NI11" s="31"/>
      <c r="NJ11" s="31"/>
      <c r="NK11" s="31"/>
      <c r="NL11" s="31"/>
      <c r="NM11" s="31"/>
      <c r="NN11" s="31"/>
      <c r="NO11" s="31"/>
      <c r="NP11" s="31"/>
      <c r="NQ11" s="31"/>
      <c r="NR11" s="31"/>
      <c r="NS11" s="31"/>
      <c r="NT11" s="31"/>
      <c r="NU11" s="31"/>
      <c r="NV11" s="31"/>
      <c r="NW11" s="31"/>
      <c r="NX11" s="31"/>
      <c r="NY11" s="31"/>
      <c r="NZ11" s="31"/>
      <c r="OA11" s="31"/>
      <c r="OB11" s="31"/>
      <c r="OC11" s="31"/>
      <c r="OD11" s="31"/>
      <c r="OE11" s="31"/>
      <c r="OF11" s="31"/>
      <c r="OG11" s="31"/>
      <c r="OH11" s="31"/>
      <c r="OI11" s="31"/>
      <c r="OJ11" s="31"/>
      <c r="OK11" s="31"/>
      <c r="OL11" s="31"/>
      <c r="OM11" s="31"/>
      <c r="ON11" s="31"/>
      <c r="OO11" s="31"/>
      <c r="OP11" s="31"/>
      <c r="OQ11" s="31"/>
      <c r="OR11" s="31"/>
      <c r="OS11" s="31"/>
      <c r="OT11" s="31"/>
      <c r="OU11" s="31"/>
      <c r="OV11" s="31"/>
      <c r="OW11" s="31"/>
      <c r="OX11" s="31"/>
      <c r="OY11" s="31"/>
      <c r="OZ11" s="31"/>
      <c r="PA11" s="31"/>
      <c r="PB11" s="31"/>
      <c r="PC11" s="31"/>
      <c r="PD11" s="31"/>
      <c r="PE11" s="31"/>
      <c r="PF11" s="31"/>
      <c r="PG11" s="31"/>
      <c r="PH11" s="31"/>
      <c r="PI11" s="31"/>
      <c r="PJ11" s="31"/>
      <c r="PK11" s="31"/>
      <c r="PL11" s="31"/>
      <c r="PM11" s="31"/>
      <c r="PN11" s="31"/>
      <c r="PO11" s="31"/>
      <c r="PP11" s="31"/>
      <c r="PQ11" s="31"/>
      <c r="PR11" s="31"/>
      <c r="PS11" s="31"/>
      <c r="PT11" s="31"/>
      <c r="PU11" s="31"/>
      <c r="PV11" s="31"/>
      <c r="PW11" s="31"/>
      <c r="PX11" s="31"/>
      <c r="PY11" s="31"/>
      <c r="PZ11" s="31"/>
      <c r="QA11" s="31"/>
      <c r="QB11" s="31"/>
      <c r="QC11" s="31"/>
    </row>
    <row r="12" spans="1:445">
      <c r="A12" s="84" t="s">
        <v>44</v>
      </c>
      <c r="B12" s="83" t="s">
        <v>27</v>
      </c>
      <c r="C12" s="83">
        <v>120</v>
      </c>
      <c r="D12" s="83" t="s">
        <v>28</v>
      </c>
      <c r="E12" s="83"/>
      <c r="F12" s="83">
        <v>1185</v>
      </c>
      <c r="G12" s="83">
        <v>65</v>
      </c>
      <c r="H12" s="83"/>
      <c r="I12" s="83">
        <v>140</v>
      </c>
      <c r="J12" s="83">
        <v>140</v>
      </c>
      <c r="K12" s="83">
        <v>140</v>
      </c>
      <c r="L12" s="83">
        <v>140</v>
      </c>
      <c r="M12" s="83">
        <v>140</v>
      </c>
      <c r="N12" s="83"/>
      <c r="O12" s="83"/>
      <c r="P12" s="83"/>
      <c r="Q12" s="83"/>
      <c r="R12" s="83"/>
      <c r="S12" s="83"/>
      <c r="T12" s="20">
        <f t="shared" si="1"/>
        <v>765</v>
      </c>
      <c r="U12" s="20">
        <f t="shared" si="2"/>
        <v>420</v>
      </c>
      <c r="V12" s="34">
        <f t="shared" si="3"/>
        <v>0.64556962025316456</v>
      </c>
      <c r="W12" s="37"/>
      <c r="X12" s="35" t="str">
        <f t="shared" si="4"/>
        <v/>
      </c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 s="31"/>
      <c r="GL12" s="31"/>
      <c r="GM12" s="31"/>
      <c r="GN12" s="31"/>
      <c r="GO12" s="31"/>
      <c r="GP12" s="31"/>
      <c r="GQ12" s="31"/>
      <c r="GR12" s="31"/>
      <c r="GS12" s="31"/>
      <c r="GT12" s="31"/>
      <c r="GU12" s="31"/>
      <c r="GV12" s="31"/>
      <c r="GW12" s="31"/>
      <c r="GX12" s="31"/>
      <c r="GY12" s="31"/>
      <c r="GZ12" s="31"/>
      <c r="HA12" s="31"/>
      <c r="HB12" s="31"/>
      <c r="HC12" s="31"/>
      <c r="HD12" s="31"/>
      <c r="HE12" s="31"/>
      <c r="HF12" s="31"/>
      <c r="HG12" s="31"/>
      <c r="HH12" s="31"/>
      <c r="HI12" s="31"/>
      <c r="HJ12" s="31"/>
      <c r="HK12" s="31"/>
      <c r="HL12" s="31"/>
      <c r="HM12" s="31"/>
      <c r="HN12" s="31"/>
      <c r="HO12" s="31"/>
      <c r="HP12" s="31"/>
      <c r="HQ12" s="31"/>
      <c r="HR12" s="31"/>
      <c r="HS12" s="31"/>
      <c r="HT12" s="31"/>
      <c r="HU12" s="31"/>
      <c r="HV12" s="31"/>
      <c r="HW12" s="31"/>
      <c r="HX12" s="31"/>
      <c r="HY12" s="31"/>
      <c r="HZ12" s="31"/>
      <c r="IA12" s="31"/>
      <c r="IB12" s="31"/>
      <c r="IC12" s="31"/>
      <c r="ID12" s="31"/>
      <c r="IE12" s="31"/>
      <c r="IF12" s="31"/>
      <c r="IG12" s="31"/>
      <c r="IH12" s="31"/>
      <c r="II12" s="31"/>
      <c r="IJ12" s="31"/>
      <c r="IK12" s="31"/>
      <c r="IL12" s="31"/>
      <c r="IM12" s="31"/>
      <c r="IN12" s="31"/>
      <c r="IO12" s="31"/>
      <c r="IP12" s="31"/>
      <c r="IQ12" s="31"/>
      <c r="IR12" s="31"/>
      <c r="IS12" s="31"/>
      <c r="IT12" s="31"/>
      <c r="IU12" s="31"/>
      <c r="IV12" s="31"/>
      <c r="IW12" s="31"/>
      <c r="IX12" s="31"/>
      <c r="IY12" s="31"/>
      <c r="IZ12" s="31"/>
      <c r="JA12" s="31"/>
      <c r="JB12" s="31"/>
      <c r="JC12" s="31"/>
      <c r="JD12" s="31"/>
      <c r="JE12" s="31"/>
      <c r="JF12" s="31"/>
      <c r="JG12" s="31"/>
      <c r="JH12" s="31"/>
      <c r="JI12" s="31"/>
      <c r="JJ12" s="31"/>
      <c r="JK12" s="31"/>
      <c r="JL12" s="31"/>
      <c r="JM12" s="31"/>
      <c r="JN12" s="31"/>
      <c r="JO12" s="31"/>
      <c r="JP12" s="31"/>
      <c r="JQ12" s="31"/>
      <c r="JR12" s="31"/>
      <c r="JS12" s="31"/>
      <c r="JT12" s="31"/>
      <c r="JU12" s="31"/>
      <c r="JV12" s="31"/>
      <c r="JW12" s="31"/>
      <c r="JX12" s="31"/>
      <c r="JY12" s="31"/>
      <c r="JZ12" s="31"/>
      <c r="KA12" s="31"/>
      <c r="KB12" s="31"/>
      <c r="KC12" s="31"/>
      <c r="KD12" s="31"/>
      <c r="KE12" s="31"/>
      <c r="KF12" s="31"/>
      <c r="KG12" s="31"/>
      <c r="KH12" s="31"/>
      <c r="KI12" s="31"/>
      <c r="KJ12" s="31"/>
      <c r="KK12" s="31"/>
      <c r="KL12" s="31"/>
      <c r="KM12" s="31"/>
      <c r="KN12" s="31"/>
      <c r="KO12" s="31"/>
      <c r="KP12" s="31"/>
      <c r="KQ12" s="31"/>
      <c r="KR12" s="31"/>
      <c r="KS12" s="31"/>
      <c r="KT12" s="31"/>
      <c r="KU12" s="31"/>
      <c r="KV12" s="31"/>
      <c r="KW12" s="31"/>
      <c r="KX12" s="31"/>
      <c r="KY12" s="31"/>
      <c r="KZ12" s="31"/>
      <c r="LA12" s="31"/>
      <c r="LB12" s="31"/>
      <c r="LC12" s="31"/>
      <c r="LD12" s="31"/>
      <c r="LE12" s="31"/>
      <c r="LF12" s="31"/>
      <c r="LG12" s="31"/>
      <c r="LH12" s="31"/>
      <c r="LI12" s="31"/>
      <c r="LJ12" s="31"/>
      <c r="LK12" s="31"/>
      <c r="LL12" s="31"/>
      <c r="LM12" s="31"/>
      <c r="LN12" s="31"/>
      <c r="LO12" s="31"/>
      <c r="LP12" s="31"/>
      <c r="LQ12" s="31"/>
      <c r="LR12" s="31"/>
      <c r="LS12" s="31"/>
      <c r="LT12" s="31"/>
      <c r="LU12" s="31"/>
      <c r="LV12" s="31"/>
      <c r="LW12" s="31"/>
      <c r="LX12" s="31"/>
      <c r="LY12" s="31"/>
      <c r="LZ12" s="31"/>
      <c r="MA12" s="31"/>
      <c r="MB12" s="31"/>
      <c r="MC12" s="31"/>
      <c r="MD12" s="31"/>
      <c r="ME12" s="31"/>
      <c r="MF12" s="31"/>
      <c r="MG12" s="31"/>
      <c r="MH12" s="31"/>
      <c r="MI12" s="31"/>
      <c r="MJ12" s="31"/>
      <c r="MK12" s="31"/>
      <c r="ML12" s="31"/>
      <c r="MM12" s="31"/>
      <c r="MN12" s="31"/>
      <c r="MO12" s="31"/>
      <c r="MP12" s="31"/>
      <c r="MQ12" s="31"/>
      <c r="MR12" s="31"/>
      <c r="MS12" s="31"/>
      <c r="MT12" s="31"/>
      <c r="MU12" s="31"/>
      <c r="MV12" s="31"/>
      <c r="MW12" s="31"/>
      <c r="MX12" s="31"/>
      <c r="MY12" s="31"/>
      <c r="MZ12" s="31"/>
      <c r="NA12" s="31"/>
      <c r="NB12" s="31"/>
      <c r="NC12" s="31"/>
      <c r="ND12" s="31"/>
      <c r="NE12" s="31"/>
      <c r="NF12" s="31"/>
      <c r="NG12" s="31"/>
      <c r="NH12" s="31"/>
      <c r="NI12" s="31"/>
      <c r="NJ12" s="31"/>
      <c r="NK12" s="31"/>
      <c r="NL12" s="31"/>
      <c r="NM12" s="31"/>
      <c r="NN12" s="31"/>
      <c r="NO12" s="31"/>
      <c r="NP12" s="31"/>
      <c r="NQ12" s="31"/>
      <c r="NR12" s="31"/>
      <c r="NS12" s="31"/>
      <c r="NT12" s="31"/>
      <c r="NU12" s="31"/>
      <c r="NV12" s="31"/>
      <c r="NW12" s="31"/>
      <c r="NX12" s="31"/>
      <c r="NY12" s="31"/>
      <c r="NZ12" s="31"/>
      <c r="OA12" s="31"/>
      <c r="OB12" s="31"/>
      <c r="OC12" s="31"/>
      <c r="OD12" s="31"/>
      <c r="OE12" s="31"/>
      <c r="OF12" s="31"/>
      <c r="OG12" s="31"/>
      <c r="OH12" s="31"/>
      <c r="OI12" s="31"/>
      <c r="OJ12" s="31"/>
      <c r="OK12" s="31"/>
      <c r="OL12" s="31"/>
      <c r="OM12" s="31"/>
      <c r="ON12" s="31"/>
      <c r="OO12" s="31"/>
      <c r="OP12" s="31"/>
      <c r="OQ12" s="31"/>
      <c r="OR12" s="31"/>
      <c r="OS12" s="31"/>
      <c r="OT12" s="31"/>
      <c r="OU12" s="31"/>
      <c r="OV12" s="31"/>
      <c r="OW12" s="31"/>
      <c r="OX12" s="31"/>
      <c r="OY12" s="31"/>
      <c r="OZ12" s="31"/>
      <c r="PA12" s="31"/>
      <c r="PB12" s="31"/>
      <c r="PC12" s="31"/>
      <c r="PD12" s="31"/>
      <c r="PE12" s="31"/>
      <c r="PF12" s="31"/>
      <c r="PG12" s="31"/>
      <c r="PH12" s="31"/>
      <c r="PI12" s="31"/>
      <c r="PJ12" s="31"/>
      <c r="PK12" s="31"/>
      <c r="PL12" s="31"/>
      <c r="PM12" s="31"/>
      <c r="PN12" s="31"/>
      <c r="PO12" s="31"/>
      <c r="PP12" s="31"/>
      <c r="PQ12" s="31"/>
      <c r="PR12" s="31"/>
      <c r="PS12" s="31"/>
      <c r="PT12" s="31"/>
      <c r="PU12" s="31"/>
      <c r="PV12" s="31"/>
      <c r="PW12" s="31"/>
      <c r="PX12" s="31"/>
      <c r="PY12" s="31"/>
      <c r="PZ12" s="31"/>
      <c r="QA12" s="31"/>
      <c r="QB12" s="31"/>
      <c r="QC12" s="31"/>
    </row>
    <row r="13" spans="1:445">
      <c r="A13" s="84" t="s">
        <v>47</v>
      </c>
      <c r="B13" s="83"/>
      <c r="C13" s="83"/>
      <c r="D13" s="83" t="s">
        <v>66</v>
      </c>
      <c r="E13" s="83"/>
      <c r="F13" s="83"/>
      <c r="G13" s="83"/>
      <c r="H13" s="83"/>
      <c r="I13" s="83"/>
      <c r="J13" s="83"/>
      <c r="K13" s="83"/>
      <c r="L13" s="83"/>
      <c r="M13" s="83"/>
      <c r="N13" s="86"/>
      <c r="O13" s="83"/>
      <c r="P13" s="83"/>
      <c r="Q13" s="83"/>
      <c r="R13" s="83"/>
      <c r="S13" s="83"/>
      <c r="T13" s="20" t="str">
        <f t="shared" si="1"/>
        <v/>
      </c>
      <c r="U13" s="20">
        <f t="shared" si="2"/>
        <v>0</v>
      </c>
      <c r="V13" s="34" t="str">
        <f t="shared" si="3"/>
        <v/>
      </c>
      <c r="W13" s="37" t="s">
        <v>27</v>
      </c>
      <c r="X13" s="35">
        <f t="shared" si="4"/>
        <v>0</v>
      </c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1"/>
      <c r="HJ13" s="31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  <c r="IC13" s="31"/>
      <c r="ID13" s="31"/>
      <c r="IE13" s="31"/>
      <c r="IF13" s="31"/>
      <c r="IG13" s="31"/>
      <c r="IH13" s="31"/>
      <c r="II13" s="31"/>
      <c r="IJ13" s="31"/>
      <c r="IK13" s="31"/>
      <c r="IL13" s="31"/>
      <c r="IM13" s="31"/>
      <c r="IN13" s="31"/>
      <c r="IO13" s="31"/>
      <c r="IP13" s="31"/>
      <c r="IQ13" s="31"/>
      <c r="IR13" s="31"/>
      <c r="IS13" s="31"/>
      <c r="IT13" s="31"/>
      <c r="IU13" s="31"/>
      <c r="IV13" s="31"/>
      <c r="IW13" s="31"/>
      <c r="IX13" s="31"/>
      <c r="IY13" s="31"/>
      <c r="IZ13" s="31"/>
      <c r="JA13" s="31"/>
      <c r="JB13" s="31"/>
      <c r="JC13" s="31"/>
      <c r="JD13" s="31"/>
      <c r="JE13" s="31"/>
      <c r="JF13" s="31"/>
      <c r="JG13" s="31"/>
      <c r="JH13" s="31"/>
      <c r="JI13" s="31"/>
      <c r="JJ13" s="31"/>
      <c r="JK13" s="31"/>
      <c r="JL13" s="31"/>
      <c r="JM13" s="31"/>
      <c r="JN13" s="31"/>
      <c r="JO13" s="31"/>
      <c r="JP13" s="31"/>
      <c r="JQ13" s="31"/>
      <c r="JR13" s="31"/>
      <c r="JS13" s="31"/>
      <c r="JT13" s="31"/>
      <c r="JU13" s="31"/>
      <c r="JV13" s="31"/>
      <c r="JW13" s="31"/>
      <c r="JX13" s="31"/>
      <c r="JY13" s="31"/>
      <c r="JZ13" s="31"/>
      <c r="KA13" s="31"/>
      <c r="KB13" s="31"/>
      <c r="KC13" s="31"/>
      <c r="KD13" s="31"/>
      <c r="KE13" s="31"/>
      <c r="KF13" s="31"/>
      <c r="KG13" s="31"/>
      <c r="KH13" s="31"/>
      <c r="KI13" s="31"/>
      <c r="KJ13" s="31"/>
      <c r="KK13" s="31"/>
      <c r="KL13" s="31"/>
      <c r="KM13" s="31"/>
      <c r="KN13" s="31"/>
      <c r="KO13" s="31"/>
      <c r="KP13" s="31"/>
      <c r="KQ13" s="31"/>
      <c r="KR13" s="31"/>
      <c r="KS13" s="31"/>
      <c r="KT13" s="31"/>
      <c r="KU13" s="31"/>
      <c r="KV13" s="31"/>
      <c r="KW13" s="31"/>
      <c r="KX13" s="31"/>
      <c r="KY13" s="31"/>
      <c r="KZ13" s="31"/>
      <c r="LA13" s="31"/>
      <c r="LB13" s="31"/>
      <c r="LC13" s="31"/>
      <c r="LD13" s="31"/>
      <c r="LE13" s="31"/>
      <c r="LF13" s="31"/>
      <c r="LG13" s="31"/>
      <c r="LH13" s="31"/>
      <c r="LI13" s="31"/>
      <c r="LJ13" s="31"/>
      <c r="LK13" s="31"/>
      <c r="LL13" s="31"/>
      <c r="LM13" s="31"/>
      <c r="LN13" s="31"/>
      <c r="LO13" s="31"/>
      <c r="LP13" s="31"/>
      <c r="LQ13" s="31"/>
      <c r="LR13" s="31"/>
      <c r="LS13" s="31"/>
      <c r="LT13" s="31"/>
      <c r="LU13" s="31"/>
      <c r="LV13" s="31"/>
      <c r="LW13" s="31"/>
      <c r="LX13" s="31"/>
      <c r="LY13" s="31"/>
      <c r="LZ13" s="31"/>
      <c r="MA13" s="31"/>
      <c r="MB13" s="31"/>
      <c r="MC13" s="31"/>
      <c r="MD13" s="31"/>
      <c r="ME13" s="31"/>
      <c r="MF13" s="31"/>
      <c r="MG13" s="31"/>
      <c r="MH13" s="31"/>
      <c r="MI13" s="31"/>
      <c r="MJ13" s="31"/>
      <c r="MK13" s="31"/>
      <c r="ML13" s="31"/>
      <c r="MM13" s="31"/>
      <c r="MN13" s="31"/>
      <c r="MO13" s="31"/>
      <c r="MP13" s="31"/>
      <c r="MQ13" s="31"/>
      <c r="MR13" s="31"/>
      <c r="MS13" s="31"/>
      <c r="MT13" s="31"/>
      <c r="MU13" s="31"/>
      <c r="MV13" s="31"/>
      <c r="MW13" s="31"/>
      <c r="MX13" s="31"/>
      <c r="MY13" s="31"/>
      <c r="MZ13" s="31"/>
      <c r="NA13" s="31"/>
      <c r="NB13" s="31"/>
      <c r="NC13" s="31"/>
      <c r="ND13" s="31"/>
      <c r="NE13" s="31"/>
      <c r="NF13" s="31"/>
      <c r="NG13" s="31"/>
      <c r="NH13" s="31"/>
      <c r="NI13" s="31"/>
      <c r="NJ13" s="31"/>
      <c r="NK13" s="31"/>
      <c r="NL13" s="31"/>
      <c r="NM13" s="31"/>
      <c r="NN13" s="31"/>
      <c r="NO13" s="31"/>
      <c r="NP13" s="31"/>
      <c r="NQ13" s="31"/>
      <c r="NR13" s="31"/>
      <c r="NS13" s="31"/>
      <c r="NT13" s="31"/>
      <c r="NU13" s="31"/>
      <c r="NV13" s="31"/>
      <c r="NW13" s="31"/>
      <c r="NX13" s="31"/>
      <c r="NY13" s="31"/>
      <c r="NZ13" s="31"/>
      <c r="OA13" s="31"/>
      <c r="OB13" s="31"/>
      <c r="OC13" s="31"/>
      <c r="OD13" s="31"/>
      <c r="OE13" s="31"/>
      <c r="OF13" s="31"/>
      <c r="OG13" s="31"/>
      <c r="OH13" s="31"/>
      <c r="OI13" s="31"/>
      <c r="OJ13" s="31"/>
      <c r="OK13" s="31"/>
      <c r="OL13" s="31"/>
      <c r="OM13" s="31"/>
      <c r="ON13" s="31"/>
      <c r="OO13" s="31"/>
      <c r="OP13" s="31"/>
      <c r="OQ13" s="31"/>
      <c r="OR13" s="31"/>
      <c r="OS13" s="31"/>
      <c r="OT13" s="31"/>
      <c r="OU13" s="31"/>
      <c r="OV13" s="31"/>
      <c r="OW13" s="31"/>
      <c r="OX13" s="31"/>
      <c r="OY13" s="31"/>
      <c r="OZ13" s="31"/>
      <c r="PA13" s="31"/>
      <c r="PB13" s="31"/>
      <c r="PC13" s="31"/>
      <c r="PD13" s="31"/>
      <c r="PE13" s="31"/>
      <c r="PF13" s="31"/>
      <c r="PG13" s="31"/>
      <c r="PH13" s="31"/>
      <c r="PI13" s="31"/>
      <c r="PJ13" s="31"/>
      <c r="PK13" s="31"/>
      <c r="PL13" s="31"/>
      <c r="PM13" s="31"/>
      <c r="PN13" s="31"/>
      <c r="PO13" s="31"/>
      <c r="PP13" s="31"/>
      <c r="PQ13" s="31"/>
      <c r="PR13" s="31"/>
      <c r="PS13" s="31"/>
      <c r="PT13" s="31"/>
      <c r="PU13" s="31"/>
      <c r="PV13" s="31"/>
      <c r="PW13" s="31"/>
      <c r="PX13" s="31"/>
      <c r="PY13" s="31"/>
      <c r="PZ13" s="31"/>
      <c r="QA13" s="31"/>
      <c r="QB13" s="31"/>
      <c r="QC13" s="31"/>
    </row>
    <row r="14" spans="1:445">
      <c r="A14" s="84" t="s">
        <v>1971</v>
      </c>
      <c r="B14" s="83" t="s">
        <v>45</v>
      </c>
      <c r="C14" s="83">
        <v>85</v>
      </c>
      <c r="D14" s="83" t="s">
        <v>56</v>
      </c>
      <c r="E14" s="83">
        <v>160</v>
      </c>
      <c r="F14" s="83">
        <v>785</v>
      </c>
      <c r="G14" s="83">
        <v>65</v>
      </c>
      <c r="H14" s="83"/>
      <c r="I14" s="83">
        <v>110</v>
      </c>
      <c r="J14" s="83">
        <v>110</v>
      </c>
      <c r="K14" s="83">
        <v>110</v>
      </c>
      <c r="L14" s="83">
        <v>110</v>
      </c>
      <c r="M14" s="83">
        <v>110</v>
      </c>
      <c r="N14" s="83"/>
      <c r="O14" s="83"/>
      <c r="P14" s="83"/>
      <c r="Q14" s="83"/>
      <c r="R14" s="83"/>
      <c r="S14" s="83"/>
      <c r="T14" s="20">
        <f t="shared" si="1"/>
        <v>615</v>
      </c>
      <c r="U14" s="20">
        <f t="shared" si="2"/>
        <v>330</v>
      </c>
      <c r="V14" s="34">
        <f t="shared" si="3"/>
        <v>0.65079365079365081</v>
      </c>
      <c r="W14" s="37"/>
      <c r="X14" s="35" t="str">
        <f t="shared" si="4"/>
        <v/>
      </c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  <c r="IS14" s="31"/>
      <c r="IT14" s="31"/>
      <c r="IU14" s="31"/>
      <c r="IV14" s="31"/>
      <c r="IW14" s="31"/>
      <c r="IX14" s="31"/>
      <c r="IY14" s="31"/>
      <c r="IZ14" s="31"/>
      <c r="JA14" s="31"/>
      <c r="JB14" s="31"/>
      <c r="JC14" s="31"/>
      <c r="JD14" s="31"/>
      <c r="JE14" s="31"/>
      <c r="JF14" s="31"/>
      <c r="JG14" s="31"/>
      <c r="JH14" s="31"/>
      <c r="JI14" s="31"/>
      <c r="JJ14" s="31"/>
      <c r="JK14" s="31"/>
      <c r="JL14" s="31"/>
      <c r="JM14" s="31"/>
      <c r="JN14" s="31"/>
      <c r="JO14" s="31"/>
      <c r="JP14" s="31"/>
      <c r="JQ14" s="31"/>
      <c r="JR14" s="31"/>
      <c r="JS14" s="31"/>
      <c r="JT14" s="31"/>
      <c r="JU14" s="31"/>
      <c r="JV14" s="31"/>
      <c r="JW14" s="31"/>
      <c r="JX14" s="31"/>
      <c r="JY14" s="31"/>
      <c r="JZ14" s="31"/>
      <c r="KA14" s="31"/>
      <c r="KB14" s="31"/>
      <c r="KC14" s="31"/>
      <c r="KD14" s="31"/>
      <c r="KE14" s="31"/>
      <c r="KF14" s="31"/>
      <c r="KG14" s="31"/>
      <c r="KH14" s="31"/>
      <c r="KI14" s="31"/>
      <c r="KJ14" s="31"/>
      <c r="KK14" s="31"/>
      <c r="KL14" s="31"/>
      <c r="KM14" s="31"/>
      <c r="KN14" s="31"/>
      <c r="KO14" s="31"/>
      <c r="KP14" s="31"/>
      <c r="KQ14" s="31"/>
      <c r="KR14" s="31"/>
      <c r="KS14" s="31"/>
      <c r="KT14" s="31"/>
      <c r="KU14" s="31"/>
      <c r="KV14" s="31"/>
      <c r="KW14" s="31"/>
      <c r="KX14" s="31"/>
      <c r="KY14" s="31"/>
      <c r="KZ14" s="31"/>
      <c r="LA14" s="31"/>
      <c r="LB14" s="31"/>
      <c r="LC14" s="31"/>
      <c r="LD14" s="31"/>
      <c r="LE14" s="31"/>
      <c r="LF14" s="31"/>
      <c r="LG14" s="31"/>
      <c r="LH14" s="31"/>
      <c r="LI14" s="31"/>
      <c r="LJ14" s="31"/>
      <c r="LK14" s="31"/>
      <c r="LL14" s="31"/>
      <c r="LM14" s="31"/>
      <c r="LN14" s="31"/>
      <c r="LO14" s="31"/>
      <c r="LP14" s="31"/>
      <c r="LQ14" s="31"/>
      <c r="LR14" s="31"/>
      <c r="LS14" s="31"/>
      <c r="LT14" s="31"/>
      <c r="LU14" s="31"/>
      <c r="LV14" s="31"/>
      <c r="LW14" s="31"/>
      <c r="LX14" s="31"/>
      <c r="LY14" s="31"/>
      <c r="LZ14" s="31"/>
      <c r="MA14" s="31"/>
      <c r="MB14" s="31"/>
      <c r="MC14" s="31"/>
      <c r="MD14" s="31"/>
      <c r="ME14" s="31"/>
      <c r="MF14" s="31"/>
      <c r="MG14" s="31"/>
      <c r="MH14" s="31"/>
      <c r="MI14" s="31"/>
      <c r="MJ14" s="31"/>
      <c r="MK14" s="31"/>
      <c r="ML14" s="31"/>
      <c r="MM14" s="31"/>
      <c r="MN14" s="31"/>
      <c r="MO14" s="31"/>
      <c r="MP14" s="31"/>
      <c r="MQ14" s="31"/>
      <c r="MR14" s="31"/>
      <c r="MS14" s="31"/>
      <c r="MT14" s="31"/>
      <c r="MU14" s="31"/>
      <c r="MV14" s="31"/>
      <c r="MW14" s="31"/>
      <c r="MX14" s="31"/>
      <c r="MY14" s="31"/>
      <c r="MZ14" s="31"/>
      <c r="NA14" s="31"/>
      <c r="NB14" s="31"/>
      <c r="NC14" s="31"/>
      <c r="ND14" s="31"/>
      <c r="NE14" s="31"/>
      <c r="NF14" s="31"/>
      <c r="NG14" s="31"/>
      <c r="NH14" s="31"/>
      <c r="NI14" s="31"/>
      <c r="NJ14" s="31"/>
      <c r="NK14" s="31"/>
      <c r="NL14" s="31"/>
      <c r="NM14" s="31"/>
      <c r="NN14" s="31"/>
      <c r="NO14" s="31"/>
      <c r="NP14" s="31"/>
      <c r="NQ14" s="31"/>
      <c r="NR14" s="31"/>
      <c r="NS14" s="31"/>
      <c r="NT14" s="31"/>
      <c r="NU14" s="31"/>
      <c r="NV14" s="31"/>
      <c r="NW14" s="31"/>
      <c r="NX14" s="31"/>
      <c r="NY14" s="31"/>
      <c r="NZ14" s="31"/>
      <c r="OA14" s="31"/>
      <c r="OB14" s="31"/>
      <c r="OC14" s="31"/>
      <c r="OD14" s="31"/>
      <c r="OE14" s="31"/>
      <c r="OF14" s="31"/>
      <c r="OG14" s="31"/>
      <c r="OH14" s="31"/>
      <c r="OI14" s="31"/>
      <c r="OJ14" s="31"/>
      <c r="OK14" s="31"/>
      <c r="OL14" s="31"/>
      <c r="OM14" s="31"/>
      <c r="ON14" s="31"/>
      <c r="OO14" s="31"/>
      <c r="OP14" s="31"/>
      <c r="OQ14" s="31"/>
      <c r="OR14" s="31"/>
      <c r="OS14" s="31"/>
      <c r="OT14" s="31"/>
      <c r="OU14" s="31"/>
      <c r="OV14" s="31"/>
      <c r="OW14" s="31"/>
      <c r="OX14" s="31"/>
      <c r="OY14" s="31"/>
      <c r="OZ14" s="31"/>
      <c r="PA14" s="31"/>
      <c r="PB14" s="31"/>
      <c r="PC14" s="31"/>
      <c r="PD14" s="31"/>
      <c r="PE14" s="31"/>
      <c r="PF14" s="31"/>
      <c r="PG14" s="31"/>
      <c r="PH14" s="31"/>
      <c r="PI14" s="31"/>
      <c r="PJ14" s="31"/>
      <c r="PK14" s="31"/>
      <c r="PL14" s="31"/>
      <c r="PM14" s="31"/>
      <c r="PN14" s="31"/>
      <c r="PO14" s="31"/>
      <c r="PP14" s="31"/>
      <c r="PQ14" s="31"/>
      <c r="PR14" s="31"/>
      <c r="PS14" s="31"/>
      <c r="PT14" s="31"/>
      <c r="PU14" s="31"/>
      <c r="PV14" s="31"/>
      <c r="PW14" s="31"/>
      <c r="PX14" s="31"/>
      <c r="PY14" s="31"/>
      <c r="PZ14" s="31"/>
      <c r="QA14" s="31"/>
      <c r="QB14" s="31"/>
      <c r="QC14" s="31"/>
    </row>
    <row r="15" spans="1:445">
      <c r="A15" s="84" t="s">
        <v>1974</v>
      </c>
      <c r="B15" s="83" t="s">
        <v>27</v>
      </c>
      <c r="C15" s="83">
        <v>85</v>
      </c>
      <c r="D15" s="83" t="s">
        <v>56</v>
      </c>
      <c r="E15" s="83">
        <v>160</v>
      </c>
      <c r="F15" s="83">
        <v>785</v>
      </c>
      <c r="G15" s="83">
        <v>65</v>
      </c>
      <c r="H15" s="83"/>
      <c r="I15" s="83">
        <v>110</v>
      </c>
      <c r="J15" s="83">
        <v>110</v>
      </c>
      <c r="K15" s="83">
        <v>110</v>
      </c>
      <c r="L15" s="83">
        <v>110</v>
      </c>
      <c r="M15" s="83">
        <v>110</v>
      </c>
      <c r="N15" s="83"/>
      <c r="O15" s="83"/>
      <c r="P15" s="83"/>
      <c r="Q15" s="83"/>
      <c r="R15" s="83"/>
      <c r="S15" s="83"/>
      <c r="T15" s="20">
        <f t="shared" si="1"/>
        <v>615</v>
      </c>
      <c r="U15" s="20">
        <f t="shared" si="2"/>
        <v>330</v>
      </c>
      <c r="V15" s="34">
        <f t="shared" si="3"/>
        <v>0.65079365079365081</v>
      </c>
      <c r="W15" s="37"/>
      <c r="X15" s="35" t="str">
        <f t="shared" si="4"/>
        <v/>
      </c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1"/>
      <c r="HJ15" s="31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  <c r="IC15" s="31"/>
      <c r="ID15" s="31"/>
      <c r="IE15" s="31"/>
      <c r="IF15" s="31"/>
      <c r="IG15" s="31"/>
      <c r="IH15" s="31"/>
      <c r="II15" s="31"/>
      <c r="IJ15" s="31"/>
      <c r="IK15" s="31"/>
      <c r="IL15" s="31"/>
      <c r="IM15" s="31"/>
      <c r="IN15" s="31"/>
      <c r="IO15" s="31"/>
      <c r="IP15" s="31"/>
      <c r="IQ15" s="31"/>
      <c r="IR15" s="31"/>
      <c r="IS15" s="31"/>
      <c r="IT15" s="31"/>
      <c r="IU15" s="31"/>
      <c r="IV15" s="31"/>
      <c r="IW15" s="31"/>
      <c r="IX15" s="31"/>
      <c r="IY15" s="31"/>
      <c r="IZ15" s="31"/>
      <c r="JA15" s="31"/>
      <c r="JB15" s="31"/>
      <c r="JC15" s="31"/>
      <c r="JD15" s="31"/>
      <c r="JE15" s="31"/>
      <c r="JF15" s="31"/>
      <c r="JG15" s="31"/>
      <c r="JH15" s="31"/>
      <c r="JI15" s="31"/>
      <c r="JJ15" s="31"/>
      <c r="JK15" s="31"/>
      <c r="JL15" s="31"/>
      <c r="JM15" s="31"/>
      <c r="JN15" s="31"/>
      <c r="JO15" s="31"/>
      <c r="JP15" s="31"/>
      <c r="JQ15" s="31"/>
      <c r="JR15" s="31"/>
      <c r="JS15" s="31"/>
      <c r="JT15" s="31"/>
      <c r="JU15" s="31"/>
      <c r="JV15" s="31"/>
      <c r="JW15" s="31"/>
      <c r="JX15" s="31"/>
      <c r="JY15" s="31"/>
      <c r="JZ15" s="31"/>
      <c r="KA15" s="31"/>
      <c r="KB15" s="31"/>
      <c r="KC15" s="31"/>
      <c r="KD15" s="31"/>
      <c r="KE15" s="31"/>
      <c r="KF15" s="31"/>
      <c r="KG15" s="31"/>
      <c r="KH15" s="31"/>
      <c r="KI15" s="31"/>
      <c r="KJ15" s="31"/>
      <c r="KK15" s="31"/>
      <c r="KL15" s="31"/>
      <c r="KM15" s="31"/>
      <c r="KN15" s="31"/>
      <c r="KO15" s="31"/>
      <c r="KP15" s="31"/>
      <c r="KQ15" s="31"/>
      <c r="KR15" s="31"/>
      <c r="KS15" s="31"/>
      <c r="KT15" s="31"/>
      <c r="KU15" s="31"/>
      <c r="KV15" s="31"/>
      <c r="KW15" s="31"/>
      <c r="KX15" s="31"/>
      <c r="KY15" s="31"/>
      <c r="KZ15" s="31"/>
      <c r="LA15" s="31"/>
      <c r="LB15" s="31"/>
      <c r="LC15" s="31"/>
      <c r="LD15" s="31"/>
      <c r="LE15" s="31"/>
      <c r="LF15" s="31"/>
      <c r="LG15" s="31"/>
      <c r="LH15" s="31"/>
      <c r="LI15" s="31"/>
      <c r="LJ15" s="31"/>
      <c r="LK15" s="31"/>
      <c r="LL15" s="31"/>
      <c r="LM15" s="31"/>
      <c r="LN15" s="31"/>
      <c r="LO15" s="31"/>
      <c r="LP15" s="31"/>
      <c r="LQ15" s="31"/>
      <c r="LR15" s="31"/>
      <c r="LS15" s="31"/>
      <c r="LT15" s="31"/>
      <c r="LU15" s="31"/>
      <c r="LV15" s="31"/>
      <c r="LW15" s="31"/>
      <c r="LX15" s="31"/>
      <c r="LY15" s="31"/>
      <c r="LZ15" s="31"/>
      <c r="MA15" s="31"/>
      <c r="MB15" s="31"/>
      <c r="MC15" s="31"/>
      <c r="MD15" s="31"/>
      <c r="ME15" s="31"/>
      <c r="MF15" s="31"/>
      <c r="MG15" s="31"/>
      <c r="MH15" s="31"/>
      <c r="MI15" s="31"/>
      <c r="MJ15" s="31"/>
      <c r="MK15" s="31"/>
      <c r="ML15" s="31"/>
      <c r="MM15" s="31"/>
      <c r="MN15" s="31"/>
      <c r="MO15" s="31"/>
      <c r="MP15" s="31"/>
      <c r="MQ15" s="31"/>
      <c r="MR15" s="31"/>
      <c r="MS15" s="31"/>
      <c r="MT15" s="31"/>
      <c r="MU15" s="31"/>
      <c r="MV15" s="31"/>
      <c r="MW15" s="31"/>
      <c r="MX15" s="31"/>
      <c r="MY15" s="31"/>
      <c r="MZ15" s="31"/>
      <c r="NA15" s="31"/>
      <c r="NB15" s="31"/>
      <c r="NC15" s="31"/>
      <c r="ND15" s="31"/>
      <c r="NE15" s="31"/>
      <c r="NF15" s="31"/>
      <c r="NG15" s="31"/>
      <c r="NH15" s="31"/>
      <c r="NI15" s="31"/>
      <c r="NJ15" s="31"/>
      <c r="NK15" s="31"/>
      <c r="NL15" s="31"/>
      <c r="NM15" s="31"/>
      <c r="NN15" s="31"/>
      <c r="NO15" s="31"/>
      <c r="NP15" s="31"/>
      <c r="NQ15" s="31"/>
      <c r="NR15" s="31"/>
      <c r="NS15" s="31"/>
      <c r="NT15" s="31"/>
      <c r="NU15" s="31"/>
      <c r="NV15" s="31"/>
      <c r="NW15" s="31"/>
      <c r="NX15" s="31"/>
      <c r="NY15" s="31"/>
      <c r="NZ15" s="31"/>
      <c r="OA15" s="31"/>
      <c r="OB15" s="31"/>
      <c r="OC15" s="31"/>
      <c r="OD15" s="31"/>
      <c r="OE15" s="31"/>
      <c r="OF15" s="31"/>
      <c r="OG15" s="31"/>
      <c r="OH15" s="31"/>
      <c r="OI15" s="31"/>
      <c r="OJ15" s="31"/>
      <c r="OK15" s="31"/>
      <c r="OL15" s="31"/>
      <c r="OM15" s="31"/>
      <c r="ON15" s="31"/>
      <c r="OO15" s="31"/>
      <c r="OP15" s="31"/>
      <c r="OQ15" s="31"/>
      <c r="OR15" s="31"/>
      <c r="OS15" s="31"/>
      <c r="OT15" s="31"/>
      <c r="OU15" s="31"/>
      <c r="OV15" s="31"/>
      <c r="OW15" s="31"/>
      <c r="OX15" s="31"/>
      <c r="OY15" s="31"/>
      <c r="OZ15" s="31"/>
      <c r="PA15" s="31"/>
      <c r="PB15" s="31"/>
      <c r="PC15" s="31"/>
      <c r="PD15" s="31"/>
      <c r="PE15" s="31"/>
      <c r="PF15" s="31"/>
      <c r="PG15" s="31"/>
      <c r="PH15" s="31"/>
      <c r="PI15" s="31"/>
      <c r="PJ15" s="31"/>
      <c r="PK15" s="31"/>
      <c r="PL15" s="31"/>
      <c r="PM15" s="31"/>
      <c r="PN15" s="31"/>
      <c r="PO15" s="31"/>
      <c r="PP15" s="31"/>
      <c r="PQ15" s="31"/>
      <c r="PR15" s="31"/>
      <c r="PS15" s="31"/>
      <c r="PT15" s="31"/>
      <c r="PU15" s="31"/>
      <c r="PV15" s="31"/>
      <c r="PW15" s="31"/>
      <c r="PX15" s="31"/>
      <c r="PY15" s="31"/>
      <c r="PZ15" s="31"/>
      <c r="QA15" s="31"/>
      <c r="QB15" s="31"/>
      <c r="QC15" s="31"/>
    </row>
    <row r="16" spans="1:445">
      <c r="A16" s="84" t="s">
        <v>1975</v>
      </c>
      <c r="B16" s="83" t="s">
        <v>27</v>
      </c>
      <c r="C16" s="83">
        <v>85</v>
      </c>
      <c r="D16" s="83" t="s">
        <v>174</v>
      </c>
      <c r="E16" s="83">
        <v>160</v>
      </c>
      <c r="F16" s="83">
        <v>700</v>
      </c>
      <c r="G16" s="83">
        <v>65</v>
      </c>
      <c r="H16" s="83"/>
      <c r="I16" s="83">
        <v>99</v>
      </c>
      <c r="J16" s="83">
        <v>99</v>
      </c>
      <c r="K16" s="83">
        <v>99</v>
      </c>
      <c r="L16" s="83">
        <v>99</v>
      </c>
      <c r="M16" s="83">
        <v>99</v>
      </c>
      <c r="N16" s="83"/>
      <c r="O16" s="83"/>
      <c r="P16" s="83"/>
      <c r="Q16" s="83"/>
      <c r="R16" s="83"/>
      <c r="S16" s="83"/>
      <c r="T16" s="20">
        <f t="shared" si="1"/>
        <v>560</v>
      </c>
      <c r="U16" s="20">
        <f t="shared" si="2"/>
        <v>300</v>
      </c>
      <c r="V16" s="34">
        <f t="shared" si="3"/>
        <v>0.65116279069767447</v>
      </c>
      <c r="X16" s="35" t="str">
        <f t="shared" si="4"/>
        <v/>
      </c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  <c r="FX16" s="31"/>
      <c r="FY16" s="31"/>
      <c r="FZ16" s="31"/>
      <c r="GA16" s="31"/>
      <c r="GB16" s="31"/>
      <c r="GC16" s="31"/>
      <c r="GD16" s="31"/>
      <c r="GE16" s="31"/>
      <c r="GF16" s="31"/>
      <c r="GG16" s="31"/>
      <c r="GH16" s="31"/>
      <c r="GI16" s="31"/>
      <c r="GJ16" s="31"/>
      <c r="GK16" s="31"/>
      <c r="GL16" s="31"/>
      <c r="GM16" s="31"/>
      <c r="GN16" s="31"/>
      <c r="GO16" s="31"/>
      <c r="GP16" s="31"/>
      <c r="GQ16" s="31"/>
      <c r="GR16" s="31"/>
      <c r="GS16" s="31"/>
      <c r="GT16" s="31"/>
      <c r="GU16" s="31"/>
      <c r="GV16" s="31"/>
      <c r="GW16" s="31"/>
      <c r="GX16" s="31"/>
      <c r="GY16" s="31"/>
      <c r="GZ16" s="31"/>
      <c r="HA16" s="31"/>
      <c r="HB16" s="31"/>
      <c r="HC16" s="31"/>
      <c r="HD16" s="31"/>
      <c r="HE16" s="31"/>
      <c r="HF16" s="31"/>
      <c r="HG16" s="31"/>
      <c r="HH16" s="31"/>
      <c r="HI16" s="31"/>
      <c r="HJ16" s="31"/>
      <c r="HK16" s="31"/>
      <c r="HL16" s="31"/>
      <c r="HM16" s="31"/>
      <c r="HN16" s="31"/>
      <c r="HO16" s="31"/>
      <c r="HP16" s="31"/>
      <c r="HQ16" s="31"/>
      <c r="HR16" s="31"/>
      <c r="HS16" s="31"/>
      <c r="HT16" s="31"/>
      <c r="HU16" s="31"/>
      <c r="HV16" s="31"/>
      <c r="HW16" s="31"/>
      <c r="HX16" s="31"/>
      <c r="HY16" s="31"/>
      <c r="HZ16" s="31"/>
      <c r="IA16" s="31"/>
      <c r="IB16" s="31"/>
      <c r="IC16" s="31"/>
      <c r="ID16" s="31"/>
      <c r="IE16" s="31"/>
      <c r="IF16" s="31"/>
      <c r="IG16" s="31"/>
      <c r="IH16" s="31"/>
      <c r="II16" s="31"/>
      <c r="IJ16" s="31"/>
      <c r="IK16" s="31"/>
      <c r="IL16" s="31"/>
      <c r="IM16" s="31"/>
      <c r="IN16" s="31"/>
      <c r="IO16" s="31"/>
      <c r="IP16" s="31"/>
      <c r="IQ16" s="31"/>
      <c r="IR16" s="31"/>
      <c r="IS16" s="31"/>
      <c r="IT16" s="31"/>
      <c r="IU16" s="31"/>
      <c r="IV16" s="31"/>
      <c r="IW16" s="31"/>
      <c r="IX16" s="31"/>
      <c r="IY16" s="31"/>
      <c r="IZ16" s="31"/>
      <c r="JA16" s="31"/>
      <c r="JB16" s="31"/>
      <c r="JC16" s="31"/>
      <c r="JD16" s="31"/>
      <c r="JE16" s="31"/>
      <c r="JF16" s="31"/>
      <c r="JG16" s="31"/>
      <c r="JH16" s="31"/>
      <c r="JI16" s="31"/>
      <c r="JJ16" s="31"/>
      <c r="JK16" s="31"/>
      <c r="JL16" s="31"/>
      <c r="JM16" s="31"/>
      <c r="JN16" s="31"/>
      <c r="JO16" s="31"/>
      <c r="JP16" s="31"/>
      <c r="JQ16" s="31"/>
      <c r="JR16" s="31"/>
      <c r="JS16" s="31"/>
      <c r="JT16" s="31"/>
      <c r="JU16" s="31"/>
      <c r="JV16" s="31"/>
      <c r="JW16" s="31"/>
      <c r="JX16" s="31"/>
      <c r="JY16" s="31"/>
      <c r="JZ16" s="31"/>
      <c r="KA16" s="31"/>
      <c r="KB16" s="31"/>
      <c r="KC16" s="31"/>
      <c r="KD16" s="31"/>
      <c r="KE16" s="31"/>
      <c r="KF16" s="31"/>
      <c r="KG16" s="31"/>
      <c r="KH16" s="31"/>
      <c r="KI16" s="31"/>
      <c r="KJ16" s="31"/>
      <c r="KK16" s="31"/>
      <c r="KL16" s="31"/>
      <c r="KM16" s="31"/>
      <c r="KN16" s="31"/>
      <c r="KO16" s="31"/>
      <c r="KP16" s="31"/>
      <c r="KQ16" s="31"/>
      <c r="KR16" s="31"/>
      <c r="KS16" s="31"/>
      <c r="KT16" s="31"/>
      <c r="KU16" s="31"/>
      <c r="KV16" s="31"/>
      <c r="KW16" s="31"/>
      <c r="KX16" s="31"/>
      <c r="KY16" s="31"/>
      <c r="KZ16" s="31"/>
      <c r="LA16" s="31"/>
      <c r="LB16" s="31"/>
      <c r="LC16" s="31"/>
      <c r="LD16" s="31"/>
      <c r="LE16" s="31"/>
      <c r="LF16" s="31"/>
      <c r="LG16" s="31"/>
      <c r="LH16" s="31"/>
      <c r="LI16" s="31"/>
      <c r="LJ16" s="31"/>
      <c r="LK16" s="31"/>
      <c r="LL16" s="31"/>
      <c r="LM16" s="31"/>
      <c r="LN16" s="31"/>
      <c r="LO16" s="31"/>
      <c r="LP16" s="31"/>
      <c r="LQ16" s="31"/>
      <c r="LR16" s="31"/>
      <c r="LS16" s="31"/>
      <c r="LT16" s="31"/>
      <c r="LU16" s="31"/>
      <c r="LV16" s="31"/>
      <c r="LW16" s="31"/>
      <c r="LX16" s="31"/>
      <c r="LY16" s="31"/>
      <c r="LZ16" s="31"/>
      <c r="MA16" s="31"/>
      <c r="MB16" s="31"/>
      <c r="MC16" s="31"/>
      <c r="MD16" s="31"/>
      <c r="ME16" s="31"/>
      <c r="MF16" s="31"/>
      <c r="MG16" s="31"/>
      <c r="MH16" s="31"/>
      <c r="MI16" s="31"/>
      <c r="MJ16" s="31"/>
      <c r="MK16" s="31"/>
      <c r="ML16" s="31"/>
      <c r="MM16" s="31"/>
      <c r="MN16" s="31"/>
      <c r="MO16" s="31"/>
      <c r="MP16" s="31"/>
      <c r="MQ16" s="31"/>
      <c r="MR16" s="31"/>
      <c r="MS16" s="31"/>
      <c r="MT16" s="31"/>
      <c r="MU16" s="31"/>
      <c r="MV16" s="31"/>
      <c r="MW16" s="31"/>
      <c r="MX16" s="31"/>
      <c r="MY16" s="31"/>
      <c r="MZ16" s="31"/>
      <c r="NA16" s="31"/>
      <c r="NB16" s="31"/>
      <c r="NC16" s="31"/>
      <c r="ND16" s="31"/>
      <c r="NE16" s="31"/>
      <c r="NF16" s="31"/>
      <c r="NG16" s="31"/>
      <c r="NH16" s="31"/>
      <c r="NI16" s="31"/>
      <c r="NJ16" s="31"/>
      <c r="NK16" s="31"/>
      <c r="NL16" s="31"/>
      <c r="NM16" s="31"/>
      <c r="NN16" s="31"/>
      <c r="NO16" s="31"/>
      <c r="NP16" s="31"/>
      <c r="NQ16" s="31"/>
      <c r="NR16" s="31"/>
      <c r="NS16" s="31"/>
      <c r="NT16" s="31"/>
      <c r="NU16" s="31"/>
      <c r="NV16" s="31"/>
      <c r="NW16" s="31"/>
      <c r="NX16" s="31"/>
      <c r="NY16" s="31"/>
      <c r="NZ16" s="31"/>
      <c r="OA16" s="31"/>
      <c r="OB16" s="31"/>
      <c r="OC16" s="31"/>
      <c r="OD16" s="31"/>
      <c r="OE16" s="31"/>
      <c r="OF16" s="31"/>
      <c r="OG16" s="31"/>
      <c r="OH16" s="31"/>
      <c r="OI16" s="31"/>
      <c r="OJ16" s="31"/>
      <c r="OK16" s="31"/>
      <c r="OL16" s="31"/>
      <c r="OM16" s="31"/>
      <c r="ON16" s="31"/>
      <c r="OO16" s="31"/>
      <c r="OP16" s="31"/>
      <c r="OQ16" s="31"/>
      <c r="OR16" s="31"/>
      <c r="OS16" s="31"/>
      <c r="OT16" s="31"/>
      <c r="OU16" s="31"/>
      <c r="OV16" s="31"/>
      <c r="OW16" s="31"/>
      <c r="OX16" s="31"/>
      <c r="OY16" s="31"/>
      <c r="OZ16" s="31"/>
      <c r="PA16" s="31"/>
      <c r="PB16" s="31"/>
      <c r="PC16" s="31"/>
      <c r="PD16" s="31"/>
      <c r="PE16" s="31"/>
      <c r="PF16" s="31"/>
      <c r="PG16" s="31"/>
      <c r="PH16" s="31"/>
      <c r="PI16" s="31"/>
      <c r="PJ16" s="31"/>
      <c r="PK16" s="31"/>
      <c r="PL16" s="31"/>
      <c r="PM16" s="31"/>
      <c r="PN16" s="31"/>
      <c r="PO16" s="31"/>
      <c r="PP16" s="31"/>
      <c r="PQ16" s="31"/>
      <c r="PR16" s="31"/>
      <c r="PS16" s="31"/>
      <c r="PT16" s="31"/>
      <c r="PU16" s="31"/>
      <c r="PV16" s="31"/>
      <c r="PW16" s="31"/>
      <c r="PX16" s="31"/>
      <c r="PY16" s="31"/>
      <c r="PZ16" s="31"/>
      <c r="QA16" s="31"/>
      <c r="QB16" s="31"/>
      <c r="QC16" s="31"/>
    </row>
    <row r="17" spans="1:445">
      <c r="A17" s="84" t="s">
        <v>1667</v>
      </c>
      <c r="B17" s="83" t="s">
        <v>27</v>
      </c>
      <c r="C17" s="83">
        <v>55</v>
      </c>
      <c r="D17" s="83" t="s">
        <v>33</v>
      </c>
      <c r="E17" s="83"/>
      <c r="F17" s="83">
        <v>445</v>
      </c>
      <c r="G17" s="83">
        <v>445</v>
      </c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20">
        <f t="shared" si="1"/>
        <v>445</v>
      </c>
      <c r="U17" s="20">
        <f t="shared" si="2"/>
        <v>0</v>
      </c>
      <c r="V17" s="34">
        <f t="shared" si="3"/>
        <v>1</v>
      </c>
      <c r="W17" s="37"/>
      <c r="X17" s="35" t="str">
        <f t="shared" si="4"/>
        <v/>
      </c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1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1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1"/>
      <c r="GS17" s="31"/>
      <c r="GT17" s="31"/>
      <c r="GU17" s="31"/>
      <c r="GV17" s="31"/>
      <c r="GW17" s="31"/>
      <c r="GX17" s="31"/>
      <c r="GY17" s="31"/>
      <c r="GZ17" s="31"/>
      <c r="HA17" s="31"/>
      <c r="HB17" s="31"/>
      <c r="HC17" s="31"/>
      <c r="HD17" s="31"/>
      <c r="HE17" s="31"/>
      <c r="HF17" s="31"/>
      <c r="HG17" s="31"/>
      <c r="HH17" s="31"/>
      <c r="HI17" s="31"/>
      <c r="HJ17" s="31"/>
      <c r="HK17" s="31"/>
      <c r="HL17" s="31"/>
      <c r="HM17" s="31"/>
      <c r="HN17" s="31"/>
      <c r="HO17" s="31"/>
      <c r="HP17" s="31"/>
      <c r="HQ17" s="31"/>
      <c r="HR17" s="31"/>
      <c r="HS17" s="31"/>
      <c r="HT17" s="31"/>
      <c r="HU17" s="31"/>
      <c r="HV17" s="31"/>
      <c r="HW17" s="31"/>
      <c r="HX17" s="31"/>
      <c r="HY17" s="31"/>
      <c r="HZ17" s="31"/>
      <c r="IA17" s="31"/>
      <c r="IB17" s="31"/>
      <c r="IC17" s="31"/>
      <c r="ID17" s="31"/>
      <c r="IE17" s="31"/>
      <c r="IF17" s="31"/>
      <c r="IG17" s="31"/>
      <c r="IH17" s="31"/>
      <c r="II17" s="31"/>
      <c r="IJ17" s="31"/>
      <c r="IK17" s="31"/>
      <c r="IL17" s="31"/>
      <c r="IM17" s="31"/>
      <c r="IN17" s="31"/>
      <c r="IO17" s="31"/>
      <c r="IP17" s="31"/>
      <c r="IQ17" s="31"/>
      <c r="IR17" s="31"/>
      <c r="IS17" s="31"/>
      <c r="IT17" s="31"/>
      <c r="IU17" s="31"/>
      <c r="IV17" s="31"/>
      <c r="IW17" s="31"/>
      <c r="IX17" s="31"/>
      <c r="IY17" s="31"/>
      <c r="IZ17" s="31"/>
      <c r="JA17" s="31"/>
      <c r="JB17" s="31"/>
      <c r="JC17" s="31"/>
      <c r="JD17" s="31"/>
      <c r="JE17" s="31"/>
      <c r="JF17" s="31"/>
      <c r="JG17" s="31"/>
      <c r="JH17" s="31"/>
      <c r="JI17" s="31"/>
      <c r="JJ17" s="31"/>
      <c r="JK17" s="31"/>
      <c r="JL17" s="31"/>
      <c r="JM17" s="31"/>
      <c r="JN17" s="31"/>
      <c r="JO17" s="31"/>
      <c r="JP17" s="31"/>
      <c r="JQ17" s="31"/>
      <c r="JR17" s="31"/>
      <c r="JS17" s="31"/>
      <c r="JT17" s="31"/>
      <c r="JU17" s="31"/>
      <c r="JV17" s="31"/>
      <c r="JW17" s="31"/>
      <c r="JX17" s="31"/>
      <c r="JY17" s="31"/>
      <c r="JZ17" s="31"/>
      <c r="KA17" s="31"/>
      <c r="KB17" s="31"/>
      <c r="KC17" s="31"/>
      <c r="KD17" s="31"/>
      <c r="KE17" s="31"/>
      <c r="KF17" s="31"/>
      <c r="KG17" s="31"/>
      <c r="KH17" s="31"/>
      <c r="KI17" s="31"/>
      <c r="KJ17" s="31"/>
      <c r="KK17" s="31"/>
      <c r="KL17" s="31"/>
      <c r="KM17" s="31"/>
      <c r="KN17" s="31"/>
      <c r="KO17" s="31"/>
      <c r="KP17" s="31"/>
      <c r="KQ17" s="31"/>
      <c r="KR17" s="31"/>
      <c r="KS17" s="31"/>
      <c r="KT17" s="31"/>
      <c r="KU17" s="31"/>
      <c r="KV17" s="31"/>
      <c r="KW17" s="31"/>
      <c r="KX17" s="31"/>
      <c r="KY17" s="31"/>
      <c r="KZ17" s="31"/>
      <c r="LA17" s="31"/>
      <c r="LB17" s="31"/>
      <c r="LC17" s="31"/>
      <c r="LD17" s="31"/>
      <c r="LE17" s="31"/>
      <c r="LF17" s="31"/>
      <c r="LG17" s="31"/>
      <c r="LH17" s="31"/>
      <c r="LI17" s="31"/>
      <c r="LJ17" s="31"/>
      <c r="LK17" s="31"/>
      <c r="LL17" s="31"/>
      <c r="LM17" s="31"/>
      <c r="LN17" s="31"/>
      <c r="LO17" s="31"/>
      <c r="LP17" s="31"/>
      <c r="LQ17" s="31"/>
      <c r="LR17" s="31"/>
      <c r="LS17" s="31"/>
      <c r="LT17" s="31"/>
      <c r="LU17" s="31"/>
      <c r="LV17" s="31"/>
      <c r="LW17" s="31"/>
      <c r="LX17" s="31"/>
      <c r="LY17" s="31"/>
      <c r="LZ17" s="31"/>
      <c r="MA17" s="31"/>
      <c r="MB17" s="31"/>
      <c r="MC17" s="31"/>
      <c r="MD17" s="31"/>
      <c r="ME17" s="31"/>
      <c r="MF17" s="31"/>
      <c r="MG17" s="31"/>
      <c r="MH17" s="31"/>
      <c r="MI17" s="31"/>
      <c r="MJ17" s="31"/>
      <c r="MK17" s="31"/>
      <c r="ML17" s="31"/>
      <c r="MM17" s="31"/>
      <c r="MN17" s="31"/>
      <c r="MO17" s="31"/>
      <c r="MP17" s="31"/>
      <c r="MQ17" s="31"/>
      <c r="MR17" s="31"/>
      <c r="MS17" s="31"/>
      <c r="MT17" s="31"/>
      <c r="MU17" s="31"/>
      <c r="MV17" s="31"/>
      <c r="MW17" s="31"/>
      <c r="MX17" s="31"/>
      <c r="MY17" s="31"/>
      <c r="MZ17" s="31"/>
      <c r="NA17" s="31"/>
      <c r="NB17" s="31"/>
      <c r="NC17" s="31"/>
      <c r="ND17" s="31"/>
      <c r="NE17" s="31"/>
      <c r="NF17" s="31"/>
      <c r="NG17" s="31"/>
      <c r="NH17" s="31"/>
      <c r="NI17" s="31"/>
      <c r="NJ17" s="31"/>
      <c r="NK17" s="31"/>
      <c r="NL17" s="31"/>
      <c r="NM17" s="31"/>
      <c r="NN17" s="31"/>
      <c r="NO17" s="31"/>
      <c r="NP17" s="31"/>
      <c r="NQ17" s="31"/>
      <c r="NR17" s="31"/>
      <c r="NS17" s="31"/>
      <c r="NT17" s="31"/>
      <c r="NU17" s="31"/>
      <c r="NV17" s="31"/>
      <c r="NW17" s="31"/>
      <c r="NX17" s="31"/>
      <c r="NY17" s="31"/>
      <c r="NZ17" s="31"/>
      <c r="OA17" s="31"/>
      <c r="OB17" s="31"/>
      <c r="OC17" s="31"/>
      <c r="OD17" s="31"/>
      <c r="OE17" s="31"/>
      <c r="OF17" s="31"/>
      <c r="OG17" s="31"/>
      <c r="OH17" s="31"/>
      <c r="OI17" s="31"/>
      <c r="OJ17" s="31"/>
      <c r="OK17" s="31"/>
      <c r="OL17" s="31"/>
      <c r="OM17" s="31"/>
      <c r="ON17" s="31"/>
      <c r="OO17" s="31"/>
      <c r="OP17" s="31"/>
      <c r="OQ17" s="31"/>
      <c r="OR17" s="31"/>
      <c r="OS17" s="31"/>
      <c r="OT17" s="31"/>
      <c r="OU17" s="31"/>
      <c r="OV17" s="31"/>
      <c r="OW17" s="31"/>
      <c r="OX17" s="31"/>
      <c r="OY17" s="31"/>
      <c r="OZ17" s="31"/>
      <c r="PA17" s="31"/>
      <c r="PB17" s="31"/>
      <c r="PC17" s="31"/>
      <c r="PD17" s="31"/>
      <c r="PE17" s="31"/>
      <c r="PF17" s="31"/>
      <c r="PG17" s="31"/>
      <c r="PH17" s="31"/>
      <c r="PI17" s="31"/>
      <c r="PJ17" s="31"/>
      <c r="PK17" s="31"/>
      <c r="PL17" s="31"/>
      <c r="PM17" s="31"/>
      <c r="PN17" s="31"/>
      <c r="PO17" s="31"/>
      <c r="PP17" s="31"/>
      <c r="PQ17" s="31"/>
      <c r="PR17" s="31"/>
      <c r="PS17" s="31"/>
      <c r="PT17" s="31"/>
      <c r="PU17" s="31"/>
      <c r="PV17" s="31"/>
      <c r="PW17" s="31"/>
      <c r="PX17" s="31"/>
      <c r="PY17" s="31"/>
      <c r="PZ17" s="31"/>
      <c r="QA17" s="31"/>
      <c r="QB17" s="31"/>
      <c r="QC17" s="31"/>
    </row>
    <row r="18" spans="1:445">
      <c r="A18" s="84" t="s">
        <v>999</v>
      </c>
      <c r="B18" s="83" t="s">
        <v>27</v>
      </c>
      <c r="C18" s="83">
        <v>93</v>
      </c>
      <c r="D18" s="83" t="s">
        <v>1765</v>
      </c>
      <c r="E18" s="83"/>
      <c r="F18" s="83">
        <v>1145</v>
      </c>
      <c r="G18" s="83">
        <v>1145</v>
      </c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20">
        <f t="shared" si="1"/>
        <v>1145</v>
      </c>
      <c r="U18" s="20">
        <f t="shared" si="2"/>
        <v>0</v>
      </c>
      <c r="V18" s="34">
        <f t="shared" si="3"/>
        <v>1</v>
      </c>
      <c r="X18" s="35" t="str">
        <f t="shared" si="4"/>
        <v/>
      </c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/>
      <c r="MP18" s="31"/>
      <c r="MQ18" s="31"/>
      <c r="MR18" s="31"/>
      <c r="MS18" s="31"/>
      <c r="MT18" s="31"/>
      <c r="MU18" s="31"/>
      <c r="MV18" s="31"/>
      <c r="MW18" s="31"/>
      <c r="MX18" s="31"/>
      <c r="MY18" s="31"/>
      <c r="MZ18" s="31"/>
      <c r="NA18" s="31"/>
      <c r="NB18" s="31"/>
      <c r="NC18" s="31"/>
      <c r="ND18" s="31"/>
      <c r="NE18" s="31"/>
      <c r="NF18" s="31"/>
      <c r="NG18" s="31"/>
      <c r="NH18" s="31"/>
      <c r="NI18" s="31"/>
      <c r="NJ18" s="31"/>
      <c r="NK18" s="31"/>
      <c r="NL18" s="31"/>
      <c r="NM18" s="31"/>
      <c r="NN18" s="31"/>
      <c r="NO18" s="31"/>
      <c r="NP18" s="31"/>
      <c r="NQ18" s="31"/>
      <c r="NR18" s="31"/>
      <c r="NS18" s="31"/>
      <c r="NT18" s="31"/>
      <c r="NU18" s="31"/>
      <c r="NV18" s="31"/>
      <c r="NW18" s="31"/>
      <c r="NX18" s="31"/>
      <c r="NY18" s="31"/>
      <c r="NZ18" s="31"/>
      <c r="OA18" s="31"/>
      <c r="OB18" s="31"/>
      <c r="OC18" s="31"/>
      <c r="OD18" s="31"/>
      <c r="OE18" s="31"/>
      <c r="OF18" s="31"/>
      <c r="OG18" s="31"/>
      <c r="OH18" s="31"/>
      <c r="OI18" s="31"/>
      <c r="OJ18" s="31"/>
      <c r="OK18" s="31"/>
      <c r="OL18" s="31"/>
      <c r="OM18" s="31"/>
      <c r="ON18" s="31"/>
      <c r="OO18" s="31"/>
      <c r="OP18" s="31"/>
      <c r="OQ18" s="31"/>
      <c r="OR18" s="31"/>
      <c r="OS18" s="31"/>
      <c r="OT18" s="31"/>
      <c r="OU18" s="31"/>
      <c r="OV18" s="31"/>
      <c r="OW18" s="31"/>
      <c r="OX18" s="31"/>
      <c r="OY18" s="31"/>
      <c r="OZ18" s="31"/>
      <c r="PA18" s="31"/>
      <c r="PB18" s="31"/>
      <c r="PC18" s="31"/>
      <c r="PD18" s="31"/>
      <c r="PE18" s="31"/>
      <c r="PF18" s="31"/>
      <c r="PG18" s="31"/>
      <c r="PH18" s="31"/>
      <c r="PI18" s="31"/>
      <c r="PJ18" s="31"/>
      <c r="PK18" s="31"/>
      <c r="PL18" s="31"/>
      <c r="PM18" s="31"/>
      <c r="PN18" s="31"/>
      <c r="PO18" s="31"/>
      <c r="PP18" s="31"/>
      <c r="PQ18" s="31"/>
      <c r="PR18" s="31"/>
      <c r="PS18" s="31"/>
      <c r="PT18" s="31"/>
      <c r="PU18" s="31"/>
      <c r="PV18" s="31"/>
      <c r="PW18" s="31"/>
      <c r="PX18" s="31"/>
      <c r="PY18" s="31"/>
      <c r="PZ18" s="31"/>
      <c r="QA18" s="31"/>
      <c r="QB18" s="31"/>
      <c r="QC18" s="31"/>
    </row>
    <row r="19" spans="1:445">
      <c r="A19" s="84" t="s">
        <v>2008</v>
      </c>
      <c r="B19" s="83" t="s">
        <v>27</v>
      </c>
      <c r="C19" s="83" t="s">
        <v>2056</v>
      </c>
      <c r="D19" s="83" t="s">
        <v>31</v>
      </c>
      <c r="E19" s="83"/>
      <c r="F19" s="83">
        <v>400</v>
      </c>
      <c r="G19" s="83">
        <v>0</v>
      </c>
      <c r="H19" s="83">
        <v>40</v>
      </c>
      <c r="I19" s="83">
        <v>40</v>
      </c>
      <c r="J19" s="83">
        <v>40</v>
      </c>
      <c r="K19" s="83">
        <v>40</v>
      </c>
      <c r="L19" s="83">
        <v>40</v>
      </c>
      <c r="M19" s="83"/>
      <c r="N19" s="83"/>
      <c r="O19" s="83"/>
      <c r="P19" s="83"/>
      <c r="Q19" s="83"/>
      <c r="R19" s="83"/>
      <c r="S19" s="83"/>
      <c r="T19" s="20">
        <f t="shared" si="1"/>
        <v>200</v>
      </c>
      <c r="U19" s="20">
        <f t="shared" si="2"/>
        <v>200</v>
      </c>
      <c r="V19" s="34">
        <f t="shared" si="3"/>
        <v>0.5</v>
      </c>
      <c r="W19" s="37"/>
      <c r="X19" s="35" t="str">
        <f t="shared" si="4"/>
        <v/>
      </c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  <c r="FX19" s="31"/>
      <c r="FY19" s="31"/>
      <c r="FZ19" s="31"/>
      <c r="GA19" s="31"/>
      <c r="GB19" s="31"/>
      <c r="GC19" s="31"/>
      <c r="GD19" s="31"/>
      <c r="GE19" s="31"/>
      <c r="GF19" s="31"/>
      <c r="GG19" s="31"/>
      <c r="GH19" s="31"/>
      <c r="GI19" s="31"/>
      <c r="GJ19" s="31"/>
      <c r="GK19" s="31"/>
      <c r="GL19" s="31"/>
      <c r="GM19" s="31"/>
      <c r="GN19" s="31"/>
      <c r="GO19" s="31"/>
      <c r="GP19" s="31"/>
      <c r="GQ19" s="31"/>
      <c r="GR19" s="31"/>
      <c r="GS19" s="31"/>
      <c r="GT19" s="31"/>
      <c r="GU19" s="31"/>
      <c r="GV19" s="31"/>
      <c r="GW19" s="31"/>
      <c r="GX19" s="31"/>
      <c r="GY19" s="31"/>
      <c r="GZ19" s="31"/>
      <c r="HA19" s="31"/>
      <c r="HB19" s="31"/>
      <c r="HC19" s="31"/>
      <c r="HD19" s="31"/>
      <c r="HE19" s="31"/>
      <c r="HF19" s="31"/>
      <c r="HG19" s="31"/>
      <c r="HH19" s="31"/>
      <c r="HI19" s="31"/>
      <c r="HJ19" s="31"/>
      <c r="HK19" s="31"/>
      <c r="HL19" s="31"/>
      <c r="HM19" s="31"/>
      <c r="HN19" s="31"/>
      <c r="HO19" s="31"/>
      <c r="HP19" s="31"/>
      <c r="HQ19" s="31"/>
      <c r="HR19" s="31"/>
      <c r="HS19" s="31"/>
      <c r="HT19" s="31"/>
      <c r="HU19" s="31"/>
      <c r="HV19" s="31"/>
      <c r="HW19" s="31"/>
      <c r="HX19" s="31"/>
      <c r="HY19" s="31"/>
      <c r="HZ19" s="31"/>
      <c r="IA19" s="31"/>
      <c r="IB19" s="31"/>
      <c r="IC19" s="31"/>
      <c r="ID19" s="31"/>
      <c r="IE19" s="31"/>
      <c r="IF19" s="31"/>
      <c r="IG19" s="31"/>
      <c r="IH19" s="31"/>
      <c r="II19" s="31"/>
      <c r="IJ19" s="31"/>
      <c r="IK19" s="31"/>
      <c r="IL19" s="31"/>
      <c r="IM19" s="31"/>
      <c r="IN19" s="31"/>
      <c r="IO19" s="31"/>
      <c r="IP19" s="31"/>
      <c r="IQ19" s="31"/>
      <c r="IR19" s="31"/>
      <c r="IS19" s="31"/>
      <c r="IT19" s="31"/>
      <c r="IU19" s="31"/>
      <c r="IV19" s="31"/>
      <c r="IW19" s="31"/>
      <c r="IX19" s="31"/>
      <c r="IY19" s="31"/>
      <c r="IZ19" s="31"/>
      <c r="JA19" s="31"/>
      <c r="JB19" s="31"/>
      <c r="JC19" s="31"/>
      <c r="JD19" s="31"/>
      <c r="JE19" s="31"/>
      <c r="JF19" s="31"/>
      <c r="JG19" s="31"/>
      <c r="JH19" s="31"/>
      <c r="JI19" s="31"/>
      <c r="JJ19" s="31"/>
      <c r="JK19" s="31"/>
      <c r="JL19" s="31"/>
      <c r="JM19" s="31"/>
      <c r="JN19" s="31"/>
      <c r="JO19" s="31"/>
      <c r="JP19" s="31"/>
      <c r="JQ19" s="31"/>
      <c r="JR19" s="31"/>
      <c r="JS19" s="31"/>
      <c r="JT19" s="31"/>
      <c r="JU19" s="31"/>
      <c r="JV19" s="31"/>
      <c r="JW19" s="31"/>
      <c r="JX19" s="31"/>
      <c r="JY19" s="31"/>
      <c r="JZ19" s="31"/>
      <c r="KA19" s="31"/>
      <c r="KB19" s="31"/>
      <c r="KC19" s="31"/>
      <c r="KD19" s="31"/>
      <c r="KE19" s="31"/>
      <c r="KF19" s="31"/>
      <c r="KG19" s="31"/>
      <c r="KH19" s="31"/>
      <c r="KI19" s="31"/>
      <c r="KJ19" s="31"/>
      <c r="KK19" s="31"/>
      <c r="KL19" s="31"/>
      <c r="KM19" s="31"/>
      <c r="KN19" s="31"/>
      <c r="KO19" s="31"/>
      <c r="KP19" s="31"/>
      <c r="KQ19" s="31"/>
      <c r="KR19" s="31"/>
      <c r="KS19" s="31"/>
      <c r="KT19" s="31"/>
      <c r="KU19" s="31"/>
      <c r="KV19" s="31"/>
      <c r="KW19" s="31"/>
      <c r="KX19" s="31"/>
      <c r="KY19" s="31"/>
      <c r="KZ19" s="31"/>
      <c r="LA19" s="31"/>
      <c r="LB19" s="31"/>
      <c r="LC19" s="31"/>
      <c r="LD19" s="31"/>
      <c r="LE19" s="31"/>
      <c r="LF19" s="31"/>
      <c r="LG19" s="31"/>
      <c r="LH19" s="31"/>
      <c r="LI19" s="31"/>
      <c r="LJ19" s="31"/>
      <c r="LK19" s="31"/>
      <c r="LL19" s="31"/>
      <c r="LM19" s="31"/>
      <c r="LN19" s="31"/>
      <c r="LO19" s="31"/>
      <c r="LP19" s="31"/>
      <c r="LQ19" s="31"/>
      <c r="LR19" s="31"/>
      <c r="LS19" s="31"/>
      <c r="LT19" s="31"/>
      <c r="LU19" s="31"/>
      <c r="LV19" s="31"/>
      <c r="LW19" s="31"/>
      <c r="LX19" s="31"/>
      <c r="LY19" s="31"/>
      <c r="LZ19" s="31"/>
      <c r="MA19" s="31"/>
      <c r="MB19" s="31"/>
      <c r="MC19" s="31"/>
      <c r="MD19" s="31"/>
      <c r="ME19" s="31"/>
      <c r="MF19" s="31"/>
      <c r="MG19" s="31"/>
      <c r="MH19" s="31"/>
      <c r="MI19" s="31"/>
      <c r="MJ19" s="31"/>
      <c r="MK19" s="31"/>
      <c r="ML19" s="31"/>
      <c r="MM19" s="31"/>
      <c r="MN19" s="31"/>
      <c r="MO19" s="31"/>
      <c r="MP19" s="31"/>
      <c r="MQ19" s="31"/>
      <c r="MR19" s="31"/>
      <c r="MS19" s="31"/>
      <c r="MT19" s="31"/>
      <c r="MU19" s="31"/>
      <c r="MV19" s="31"/>
      <c r="MW19" s="31"/>
      <c r="MX19" s="31"/>
      <c r="MY19" s="31"/>
      <c r="MZ19" s="31"/>
      <c r="NA19" s="31"/>
      <c r="NB19" s="31"/>
      <c r="NC19" s="31"/>
      <c r="ND19" s="31"/>
      <c r="NE19" s="31"/>
      <c r="NF19" s="31"/>
      <c r="NG19" s="31"/>
      <c r="NH19" s="31"/>
      <c r="NI19" s="31"/>
      <c r="NJ19" s="31"/>
      <c r="NK19" s="31"/>
      <c r="NL19" s="31"/>
      <c r="NM19" s="31"/>
      <c r="NN19" s="31"/>
      <c r="NO19" s="31"/>
      <c r="NP19" s="31"/>
      <c r="NQ19" s="31"/>
      <c r="NR19" s="31"/>
      <c r="NS19" s="31"/>
      <c r="NT19" s="31"/>
      <c r="NU19" s="31"/>
      <c r="NV19" s="31"/>
      <c r="NW19" s="31"/>
      <c r="NX19" s="31"/>
      <c r="NY19" s="31"/>
      <c r="NZ19" s="31"/>
      <c r="OA19" s="31"/>
      <c r="OB19" s="31"/>
      <c r="OC19" s="31"/>
      <c r="OD19" s="31"/>
      <c r="OE19" s="31"/>
      <c r="OF19" s="31"/>
      <c r="OG19" s="31"/>
      <c r="OH19" s="31"/>
      <c r="OI19" s="31"/>
      <c r="OJ19" s="31"/>
      <c r="OK19" s="31"/>
      <c r="OL19" s="31"/>
      <c r="OM19" s="31"/>
      <c r="ON19" s="31"/>
      <c r="OO19" s="31"/>
      <c r="OP19" s="31"/>
      <c r="OQ19" s="31"/>
      <c r="OR19" s="31"/>
      <c r="OS19" s="31"/>
      <c r="OT19" s="31"/>
      <c r="OU19" s="31"/>
      <c r="OV19" s="31"/>
      <c r="OW19" s="31"/>
      <c r="OX19" s="31"/>
      <c r="OY19" s="31"/>
      <c r="OZ19" s="31"/>
      <c r="PA19" s="31"/>
      <c r="PB19" s="31"/>
      <c r="PC19" s="31"/>
      <c r="PD19" s="31"/>
      <c r="PE19" s="31"/>
      <c r="PF19" s="31"/>
      <c r="PG19" s="31"/>
      <c r="PH19" s="31"/>
      <c r="PI19" s="31"/>
      <c r="PJ19" s="31"/>
      <c r="PK19" s="31"/>
      <c r="PL19" s="31"/>
      <c r="PM19" s="31"/>
      <c r="PN19" s="31"/>
      <c r="PO19" s="31"/>
      <c r="PP19" s="31"/>
      <c r="PQ19" s="31"/>
      <c r="PR19" s="31"/>
      <c r="PS19" s="31"/>
      <c r="PT19" s="31"/>
      <c r="PU19" s="31"/>
      <c r="PV19" s="31"/>
      <c r="PW19" s="31"/>
      <c r="PX19" s="31"/>
      <c r="PY19" s="31"/>
      <c r="PZ19" s="31"/>
      <c r="QA19" s="31"/>
      <c r="QB19" s="31"/>
      <c r="QC19" s="31"/>
    </row>
    <row r="20" spans="1:445">
      <c r="A20" s="84" t="s">
        <v>1308</v>
      </c>
      <c r="B20" s="83" t="s">
        <v>27</v>
      </c>
      <c r="C20" s="83" t="s">
        <v>2056</v>
      </c>
      <c r="D20" s="83" t="s">
        <v>141</v>
      </c>
      <c r="E20" s="83"/>
      <c r="F20" s="83">
        <v>650</v>
      </c>
      <c r="G20" s="83">
        <v>0</v>
      </c>
      <c r="H20" s="83">
        <v>65</v>
      </c>
      <c r="I20" s="83">
        <v>65</v>
      </c>
      <c r="J20" s="83">
        <v>65</v>
      </c>
      <c r="K20" s="83">
        <v>65</v>
      </c>
      <c r="L20" s="83">
        <v>65</v>
      </c>
      <c r="M20" s="83"/>
      <c r="N20" s="83"/>
      <c r="O20" s="83"/>
      <c r="P20" s="83"/>
      <c r="Q20" s="83"/>
      <c r="R20" s="83"/>
      <c r="S20" s="83"/>
      <c r="T20" s="20">
        <f t="shared" si="1"/>
        <v>325</v>
      </c>
      <c r="U20" s="20">
        <f t="shared" si="2"/>
        <v>325</v>
      </c>
      <c r="V20" s="34">
        <f t="shared" si="3"/>
        <v>0.5</v>
      </c>
      <c r="W20" s="37"/>
      <c r="X20" s="35" t="str">
        <f t="shared" si="4"/>
        <v/>
      </c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</row>
    <row r="21" spans="1:445">
      <c r="A21" s="84" t="s">
        <v>58</v>
      </c>
      <c r="B21" s="83" t="s">
        <v>27</v>
      </c>
      <c r="C21" s="83" t="s">
        <v>2056</v>
      </c>
      <c r="D21" s="83" t="s">
        <v>658</v>
      </c>
      <c r="E21" s="83"/>
      <c r="F21" s="83">
        <v>1000</v>
      </c>
      <c r="G21" s="83">
        <v>0</v>
      </c>
      <c r="H21" s="83">
        <v>100</v>
      </c>
      <c r="I21" s="83">
        <v>100</v>
      </c>
      <c r="J21" s="83">
        <v>100</v>
      </c>
      <c r="K21" s="83">
        <v>100</v>
      </c>
      <c r="L21" s="83">
        <v>100</v>
      </c>
      <c r="M21" s="83"/>
      <c r="N21" s="83"/>
      <c r="O21" s="83"/>
      <c r="P21" s="83"/>
      <c r="Q21" s="83"/>
      <c r="R21" s="83"/>
      <c r="S21" s="83"/>
      <c r="T21" s="20">
        <f t="shared" si="1"/>
        <v>500</v>
      </c>
      <c r="U21" s="20">
        <f t="shared" si="2"/>
        <v>500</v>
      </c>
      <c r="V21" s="34">
        <f t="shared" si="3"/>
        <v>0.5</v>
      </c>
      <c r="W21" s="37"/>
      <c r="X21" s="35" t="str">
        <f t="shared" si="4"/>
        <v/>
      </c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</row>
    <row r="22" spans="1:445">
      <c r="A22" s="84" t="s">
        <v>60</v>
      </c>
      <c r="B22" s="83" t="s">
        <v>27</v>
      </c>
      <c r="C22" s="83">
        <v>95</v>
      </c>
      <c r="D22" s="83" t="s">
        <v>658</v>
      </c>
      <c r="E22" s="83"/>
      <c r="F22" s="83">
        <v>1025</v>
      </c>
      <c r="G22" s="83">
        <v>65</v>
      </c>
      <c r="H22" s="87"/>
      <c r="I22" s="83">
        <v>120</v>
      </c>
      <c r="J22" s="83">
        <v>120</v>
      </c>
      <c r="K22" s="83">
        <v>120</v>
      </c>
      <c r="L22" s="83">
        <v>120</v>
      </c>
      <c r="M22" s="83">
        <v>120</v>
      </c>
      <c r="N22" s="83"/>
      <c r="O22" s="83"/>
      <c r="P22" s="83"/>
      <c r="Q22" s="83"/>
      <c r="R22" s="83"/>
      <c r="S22" s="83"/>
      <c r="T22" s="20">
        <f t="shared" si="1"/>
        <v>665</v>
      </c>
      <c r="U22" s="20">
        <f t="shared" si="2"/>
        <v>360</v>
      </c>
      <c r="V22" s="34">
        <f t="shared" si="3"/>
        <v>0.64878048780487807</v>
      </c>
      <c r="W22" s="37"/>
      <c r="X22" s="35" t="str">
        <f t="shared" si="4"/>
        <v/>
      </c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</row>
    <row r="23" spans="1:445">
      <c r="A23" s="84" t="s">
        <v>1448</v>
      </c>
      <c r="B23" s="83" t="s">
        <v>27</v>
      </c>
      <c r="C23" s="83"/>
      <c r="D23" s="83" t="s">
        <v>143</v>
      </c>
      <c r="E23" s="83"/>
      <c r="F23" s="83">
        <v>800</v>
      </c>
      <c r="G23" s="83">
        <v>65</v>
      </c>
      <c r="H23" s="83"/>
      <c r="I23" s="83">
        <v>92</v>
      </c>
      <c r="J23" s="83">
        <v>92</v>
      </c>
      <c r="K23" s="83">
        <v>92</v>
      </c>
      <c r="L23" s="83">
        <v>92</v>
      </c>
      <c r="M23" s="83">
        <v>92</v>
      </c>
      <c r="N23" s="83"/>
      <c r="O23" s="83"/>
      <c r="P23" s="83"/>
      <c r="Q23" s="83"/>
      <c r="R23" s="83"/>
      <c r="S23" s="83"/>
      <c r="T23" s="20">
        <f t="shared" si="1"/>
        <v>525</v>
      </c>
      <c r="U23" s="20">
        <f t="shared" si="2"/>
        <v>275</v>
      </c>
      <c r="V23" s="34">
        <f t="shared" si="3"/>
        <v>0.65625</v>
      </c>
      <c r="X23" s="35" t="str">
        <f t="shared" si="4"/>
        <v/>
      </c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  <c r="DW23" s="31"/>
      <c r="DX23" s="31"/>
      <c r="DY23" s="31"/>
      <c r="DZ23" s="31"/>
      <c r="EA23" s="31"/>
      <c r="EB23" s="31"/>
      <c r="EC23" s="31"/>
      <c r="ED23" s="31"/>
      <c r="EE23" s="31"/>
      <c r="EF23" s="31"/>
      <c r="EG23" s="31"/>
      <c r="EH23" s="31"/>
      <c r="EI23" s="31"/>
      <c r="EJ23" s="31"/>
      <c r="EK23" s="31"/>
      <c r="EL23" s="31"/>
      <c r="EM23" s="31"/>
      <c r="EN23" s="31"/>
      <c r="EO23" s="31"/>
      <c r="EP23" s="31"/>
      <c r="EQ23" s="31"/>
      <c r="ER23" s="31"/>
      <c r="ES23" s="31"/>
      <c r="ET23" s="31"/>
      <c r="EU23" s="31"/>
      <c r="EV23" s="31"/>
      <c r="EW23" s="31"/>
      <c r="EX23" s="31"/>
      <c r="EY23" s="31"/>
      <c r="EZ23" s="31"/>
      <c r="FA23" s="31"/>
      <c r="FB23" s="31"/>
      <c r="FC23" s="31"/>
      <c r="FD23" s="31"/>
      <c r="FE23" s="31"/>
      <c r="FF23" s="31"/>
      <c r="FG23" s="31"/>
      <c r="FH23" s="31"/>
      <c r="FI23" s="31"/>
      <c r="FJ23" s="31"/>
      <c r="FK23" s="31"/>
      <c r="FL23" s="31"/>
      <c r="FM23" s="31"/>
      <c r="FN23" s="31"/>
      <c r="FO23" s="31"/>
      <c r="FP23" s="31"/>
      <c r="FQ23" s="31"/>
      <c r="FR23" s="31"/>
      <c r="FS23" s="31"/>
      <c r="FT23" s="31"/>
      <c r="FU23" s="31"/>
      <c r="FV23" s="31"/>
      <c r="FW23" s="31"/>
      <c r="FX23" s="31"/>
      <c r="FY23" s="31"/>
      <c r="FZ23" s="31"/>
      <c r="GA23" s="31"/>
      <c r="GB23" s="31"/>
      <c r="GC23" s="31"/>
      <c r="GD23" s="31"/>
      <c r="GE23" s="31"/>
      <c r="GF23" s="31"/>
      <c r="GG23" s="31"/>
      <c r="GH23" s="31"/>
      <c r="GI23" s="31"/>
      <c r="GJ23" s="31"/>
      <c r="GK23" s="31"/>
      <c r="GL23" s="31"/>
      <c r="GM23" s="31"/>
      <c r="GN23" s="31"/>
      <c r="GO23" s="31"/>
      <c r="GP23" s="31"/>
      <c r="GQ23" s="31"/>
      <c r="GR23" s="31"/>
      <c r="GS23" s="31"/>
      <c r="GT23" s="31"/>
      <c r="GU23" s="31"/>
      <c r="GV23" s="31"/>
      <c r="GW23" s="31"/>
      <c r="GX23" s="31"/>
      <c r="GY23" s="31"/>
      <c r="GZ23" s="31"/>
      <c r="HA23" s="31"/>
      <c r="HB23" s="31"/>
      <c r="HC23" s="31"/>
      <c r="HD23" s="31"/>
      <c r="HE23" s="31"/>
      <c r="HF23" s="31"/>
      <c r="HG23" s="31"/>
      <c r="HH23" s="31"/>
      <c r="HI23" s="31"/>
      <c r="HJ23" s="31"/>
      <c r="HK23" s="31"/>
      <c r="HL23" s="31"/>
      <c r="HM23" s="31"/>
      <c r="HN23" s="31"/>
      <c r="HO23" s="31"/>
      <c r="HP23" s="31"/>
      <c r="HQ23" s="31"/>
      <c r="HR23" s="31"/>
      <c r="HS23" s="31"/>
      <c r="HT23" s="31"/>
      <c r="HU23" s="31"/>
      <c r="HV23" s="31"/>
      <c r="HW23" s="31"/>
      <c r="HX23" s="31"/>
      <c r="HY23" s="31"/>
      <c r="HZ23" s="31"/>
      <c r="IA23" s="31"/>
      <c r="IB23" s="31"/>
      <c r="IC23" s="31"/>
      <c r="ID23" s="31"/>
      <c r="IE23" s="31"/>
      <c r="IF23" s="31"/>
      <c r="IG23" s="31"/>
      <c r="IH23" s="31"/>
      <c r="II23" s="31"/>
      <c r="IJ23" s="31"/>
      <c r="IK23" s="31"/>
      <c r="IL23" s="31"/>
      <c r="IM23" s="31"/>
      <c r="IN23" s="31"/>
      <c r="IO23" s="31"/>
      <c r="IP23" s="31"/>
      <c r="IQ23" s="31"/>
      <c r="IR23" s="31"/>
      <c r="IS23" s="31"/>
      <c r="IT23" s="31"/>
      <c r="IU23" s="31"/>
      <c r="IV23" s="31"/>
      <c r="IW23" s="31"/>
      <c r="IX23" s="31"/>
      <c r="IY23" s="31"/>
      <c r="IZ23" s="31"/>
      <c r="JA23" s="31"/>
      <c r="JB23" s="31"/>
      <c r="JC23" s="31"/>
      <c r="JD23" s="31"/>
      <c r="JE23" s="31"/>
      <c r="JF23" s="31"/>
      <c r="JG23" s="31"/>
      <c r="JH23" s="31"/>
      <c r="JI23" s="31"/>
      <c r="JJ23" s="31"/>
      <c r="JK23" s="31"/>
      <c r="JL23" s="31"/>
      <c r="JM23" s="31"/>
      <c r="JN23" s="31"/>
      <c r="JO23" s="31"/>
      <c r="JP23" s="31"/>
      <c r="JQ23" s="31"/>
      <c r="JR23" s="31"/>
      <c r="JS23" s="31"/>
      <c r="JT23" s="31"/>
      <c r="JU23" s="31"/>
      <c r="JV23" s="31"/>
      <c r="JW23" s="31"/>
      <c r="JX23" s="31"/>
      <c r="JY23" s="31"/>
      <c r="JZ23" s="31"/>
      <c r="KA23" s="31"/>
      <c r="KB23" s="31"/>
      <c r="KC23" s="31"/>
      <c r="KD23" s="31"/>
      <c r="KE23" s="31"/>
      <c r="KF23" s="31"/>
      <c r="KG23" s="31"/>
      <c r="KH23" s="31"/>
      <c r="KI23" s="31"/>
      <c r="KJ23" s="31"/>
      <c r="KK23" s="31"/>
      <c r="KL23" s="31"/>
      <c r="KM23" s="31"/>
      <c r="KN23" s="31"/>
      <c r="KO23" s="31"/>
      <c r="KP23" s="31"/>
      <c r="KQ23" s="31"/>
      <c r="KR23" s="31"/>
      <c r="KS23" s="31"/>
      <c r="KT23" s="31"/>
      <c r="KU23" s="31"/>
      <c r="KV23" s="31"/>
      <c r="KW23" s="31"/>
      <c r="KX23" s="31"/>
      <c r="KY23" s="31"/>
      <c r="KZ23" s="31"/>
      <c r="LA23" s="31"/>
      <c r="LB23" s="31"/>
      <c r="LC23" s="31"/>
      <c r="LD23" s="31"/>
      <c r="LE23" s="31"/>
      <c r="LF23" s="31"/>
      <c r="LG23" s="31"/>
      <c r="LH23" s="31"/>
      <c r="LI23" s="31"/>
      <c r="LJ23" s="31"/>
      <c r="LK23" s="31"/>
      <c r="LL23" s="31"/>
      <c r="LM23" s="31"/>
      <c r="LN23" s="31"/>
      <c r="LO23" s="31"/>
      <c r="LP23" s="31"/>
      <c r="LQ23" s="31"/>
      <c r="LR23" s="31"/>
      <c r="LS23" s="31"/>
      <c r="LT23" s="31"/>
      <c r="LU23" s="31"/>
      <c r="LV23" s="31"/>
      <c r="LW23" s="31"/>
      <c r="LX23" s="31"/>
      <c r="LY23" s="31"/>
      <c r="LZ23" s="31"/>
      <c r="MA23" s="31"/>
      <c r="MB23" s="31"/>
      <c r="MC23" s="31"/>
      <c r="MD23" s="31"/>
      <c r="ME23" s="31"/>
      <c r="MF23" s="31"/>
      <c r="MG23" s="31"/>
      <c r="MH23" s="31"/>
      <c r="MI23" s="31"/>
      <c r="MJ23" s="31"/>
      <c r="MK23" s="31"/>
      <c r="ML23" s="31"/>
      <c r="MM23" s="31"/>
      <c r="MN23" s="31"/>
      <c r="MO23" s="31"/>
      <c r="MP23" s="31"/>
      <c r="MQ23" s="31"/>
      <c r="MR23" s="31"/>
      <c r="MS23" s="31"/>
      <c r="MT23" s="31"/>
      <c r="MU23" s="31"/>
      <c r="MV23" s="31"/>
      <c r="MW23" s="31"/>
      <c r="MX23" s="31"/>
      <c r="MY23" s="31"/>
      <c r="MZ23" s="31"/>
      <c r="NA23" s="31"/>
      <c r="NB23" s="31"/>
      <c r="NC23" s="31"/>
      <c r="ND23" s="31"/>
      <c r="NE23" s="31"/>
      <c r="NF23" s="31"/>
      <c r="NG23" s="31"/>
      <c r="NH23" s="31"/>
      <c r="NI23" s="31"/>
      <c r="NJ23" s="31"/>
      <c r="NK23" s="31"/>
      <c r="NL23" s="31"/>
      <c r="NM23" s="31"/>
      <c r="NN23" s="31"/>
      <c r="NO23" s="31"/>
      <c r="NP23" s="31"/>
      <c r="NQ23" s="31"/>
      <c r="NR23" s="31"/>
      <c r="NS23" s="31"/>
      <c r="NT23" s="31"/>
      <c r="NU23" s="31"/>
      <c r="NV23" s="31"/>
      <c r="NW23" s="31"/>
      <c r="NX23" s="31"/>
      <c r="NY23" s="31"/>
      <c r="NZ23" s="31"/>
      <c r="OA23" s="31"/>
      <c r="OB23" s="31"/>
      <c r="OC23" s="31"/>
      <c r="OD23" s="31"/>
      <c r="OE23" s="31"/>
      <c r="OF23" s="31"/>
      <c r="OG23" s="31"/>
      <c r="OH23" s="31"/>
      <c r="OI23" s="31"/>
      <c r="OJ23" s="31"/>
      <c r="OK23" s="31"/>
      <c r="OL23" s="31"/>
      <c r="OM23" s="31"/>
      <c r="ON23" s="31"/>
      <c r="OO23" s="31"/>
      <c r="OP23" s="31"/>
      <c r="OQ23" s="31"/>
      <c r="OR23" s="31"/>
      <c r="OS23" s="31"/>
      <c r="OT23" s="31"/>
      <c r="OU23" s="31"/>
      <c r="OV23" s="31"/>
      <c r="OW23" s="31"/>
      <c r="OX23" s="31"/>
      <c r="OY23" s="31"/>
      <c r="OZ23" s="31"/>
      <c r="PA23" s="31"/>
      <c r="PB23" s="31"/>
      <c r="PC23" s="31"/>
      <c r="PD23" s="31"/>
      <c r="PE23" s="31"/>
      <c r="PF23" s="31"/>
      <c r="PG23" s="31"/>
      <c r="PH23" s="31"/>
      <c r="PI23" s="31"/>
      <c r="PJ23" s="31"/>
      <c r="PK23" s="31"/>
      <c r="PL23" s="31"/>
      <c r="PM23" s="31"/>
      <c r="PN23" s="31"/>
      <c r="PO23" s="31"/>
      <c r="PP23" s="31"/>
      <c r="PQ23" s="31"/>
      <c r="PR23" s="31"/>
      <c r="PS23" s="31"/>
      <c r="PT23" s="31"/>
      <c r="PU23" s="31"/>
      <c r="PV23" s="31"/>
      <c r="PW23" s="31"/>
      <c r="PX23" s="31"/>
      <c r="PY23" s="31"/>
      <c r="PZ23" s="31"/>
      <c r="QA23" s="31"/>
      <c r="QB23" s="31"/>
      <c r="QC23" s="31"/>
    </row>
    <row r="24" spans="1:445">
      <c r="A24" s="84" t="s">
        <v>62</v>
      </c>
      <c r="B24" s="83" t="s">
        <v>27</v>
      </c>
      <c r="C24" s="83">
        <v>95</v>
      </c>
      <c r="D24" s="83" t="s">
        <v>1765</v>
      </c>
      <c r="E24" s="83"/>
      <c r="F24" s="83">
        <v>1100</v>
      </c>
      <c r="G24" s="83">
        <v>65</v>
      </c>
      <c r="H24" s="83">
        <v>1100</v>
      </c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20">
        <f t="shared" si="1"/>
        <v>1165</v>
      </c>
      <c r="U24" s="20">
        <f t="shared" si="2"/>
        <v>-65</v>
      </c>
      <c r="V24" s="34">
        <f t="shared" si="3"/>
        <v>1.0590909090909091</v>
      </c>
      <c r="X24" s="35" t="str">
        <f t="shared" si="4"/>
        <v/>
      </c>
    </row>
    <row r="25" spans="1:445">
      <c r="A25" s="84" t="s">
        <v>63</v>
      </c>
      <c r="B25" s="83" t="s">
        <v>27</v>
      </c>
      <c r="C25" s="83">
        <v>80</v>
      </c>
      <c r="D25" s="83" t="s">
        <v>66</v>
      </c>
      <c r="E25" s="83"/>
      <c r="F25" s="83">
        <v>1305</v>
      </c>
      <c r="G25" s="83">
        <v>60</v>
      </c>
      <c r="H25" s="83"/>
      <c r="I25" s="83">
        <v>155</v>
      </c>
      <c r="J25" s="83">
        <v>155</v>
      </c>
      <c r="K25" s="83">
        <v>155</v>
      </c>
      <c r="L25" s="83">
        <v>155</v>
      </c>
      <c r="M25" s="83">
        <v>155</v>
      </c>
      <c r="N25" s="83">
        <v>155</v>
      </c>
      <c r="O25" s="83"/>
      <c r="P25" s="83"/>
      <c r="Q25" s="83"/>
      <c r="R25" s="83"/>
      <c r="S25" s="83"/>
      <c r="T25" s="20">
        <f t="shared" si="1"/>
        <v>990</v>
      </c>
      <c r="U25" s="20">
        <f t="shared" si="2"/>
        <v>315</v>
      </c>
      <c r="V25" s="34">
        <f t="shared" si="3"/>
        <v>0.75862068965517238</v>
      </c>
      <c r="W25" s="37"/>
      <c r="X25" s="35" t="str">
        <f t="shared" si="4"/>
        <v/>
      </c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  <c r="DW25" s="31"/>
      <c r="DX25" s="31"/>
      <c r="DY25" s="31"/>
      <c r="DZ25" s="31"/>
      <c r="EA25" s="31"/>
      <c r="EB25" s="31"/>
      <c r="EC25" s="31"/>
      <c r="ED25" s="31"/>
      <c r="EE25" s="31"/>
      <c r="EF25" s="31"/>
      <c r="EG25" s="31"/>
      <c r="EH25" s="31"/>
      <c r="EI25" s="31"/>
      <c r="EJ25" s="31"/>
      <c r="EK25" s="31"/>
      <c r="EL25" s="31"/>
      <c r="EM25" s="31"/>
      <c r="EN25" s="31"/>
      <c r="EO25" s="31"/>
      <c r="EP25" s="31"/>
      <c r="EQ25" s="31"/>
      <c r="ER25" s="31"/>
      <c r="ES25" s="31"/>
      <c r="ET25" s="31"/>
      <c r="EU25" s="31"/>
      <c r="EV25" s="31"/>
      <c r="EW25" s="31"/>
      <c r="EX25" s="31"/>
      <c r="EY25" s="31"/>
      <c r="EZ25" s="31"/>
      <c r="FA25" s="31"/>
      <c r="FB25" s="31"/>
      <c r="FC25" s="31"/>
      <c r="FD25" s="31"/>
      <c r="FE25" s="31"/>
      <c r="FF25" s="31"/>
      <c r="FG25" s="31"/>
      <c r="FH25" s="31"/>
      <c r="FI25" s="31"/>
      <c r="FJ25" s="31"/>
      <c r="FK25" s="31"/>
      <c r="FL25" s="31"/>
      <c r="FM25" s="31"/>
      <c r="FN25" s="31"/>
      <c r="FO25" s="31"/>
      <c r="FP25" s="31"/>
      <c r="FQ25" s="31"/>
      <c r="FR25" s="31"/>
      <c r="FS25" s="31"/>
      <c r="FT25" s="31"/>
      <c r="FU25" s="31"/>
      <c r="FV25" s="31"/>
      <c r="FW25" s="31"/>
      <c r="FX25" s="31"/>
      <c r="FY25" s="31"/>
      <c r="FZ25" s="31"/>
      <c r="GA25" s="31"/>
      <c r="GB25" s="31"/>
      <c r="GC25" s="31"/>
      <c r="GD25" s="31"/>
      <c r="GE25" s="31"/>
      <c r="GF25" s="31"/>
      <c r="GG25" s="31"/>
      <c r="GH25" s="31"/>
      <c r="GI25" s="31"/>
      <c r="GJ25" s="31"/>
      <c r="GK25" s="31"/>
      <c r="GL25" s="31"/>
      <c r="GM25" s="31"/>
      <c r="GN25" s="31"/>
      <c r="GO25" s="31"/>
      <c r="GP25" s="31"/>
      <c r="GQ25" s="31"/>
      <c r="GR25" s="31"/>
      <c r="GS25" s="31"/>
      <c r="GT25" s="31"/>
      <c r="GU25" s="31"/>
      <c r="GV25" s="31"/>
      <c r="GW25" s="31"/>
      <c r="GX25" s="31"/>
      <c r="GY25" s="31"/>
      <c r="GZ25" s="31"/>
      <c r="HA25" s="31"/>
      <c r="HB25" s="31"/>
      <c r="HC25" s="31"/>
      <c r="HD25" s="31"/>
      <c r="HE25" s="31"/>
      <c r="HF25" s="31"/>
      <c r="HG25" s="31"/>
      <c r="HH25" s="31"/>
      <c r="HI25" s="31"/>
      <c r="HJ25" s="31"/>
      <c r="HK25" s="31"/>
      <c r="HL25" s="31"/>
      <c r="HM25" s="31"/>
      <c r="HN25" s="31"/>
      <c r="HO25" s="31"/>
      <c r="HP25" s="31"/>
      <c r="HQ25" s="31"/>
      <c r="HR25" s="31"/>
      <c r="HS25" s="31"/>
      <c r="HT25" s="31"/>
      <c r="HU25" s="31"/>
      <c r="HV25" s="31"/>
      <c r="HW25" s="31"/>
      <c r="HX25" s="31"/>
      <c r="HY25" s="31"/>
      <c r="HZ25" s="31"/>
      <c r="IA25" s="31"/>
      <c r="IB25" s="31"/>
      <c r="IC25" s="31"/>
      <c r="ID25" s="31"/>
      <c r="IE25" s="31"/>
      <c r="IF25" s="31"/>
      <c r="IG25" s="31"/>
      <c r="IH25" s="31"/>
      <c r="II25" s="31"/>
      <c r="IJ25" s="31"/>
      <c r="IK25" s="31"/>
      <c r="IL25" s="31"/>
      <c r="IM25" s="31"/>
      <c r="IN25" s="31"/>
      <c r="IO25" s="31"/>
      <c r="IP25" s="31"/>
      <c r="IQ25" s="31"/>
      <c r="IR25" s="31"/>
      <c r="IS25" s="31"/>
      <c r="IT25" s="31"/>
      <c r="IU25" s="31"/>
      <c r="IV25" s="31"/>
      <c r="IW25" s="31"/>
      <c r="IX25" s="31"/>
      <c r="IY25" s="31"/>
      <c r="IZ25" s="31"/>
      <c r="JA25" s="31"/>
      <c r="JB25" s="31"/>
      <c r="JC25" s="31"/>
      <c r="JD25" s="31"/>
      <c r="JE25" s="31"/>
      <c r="JF25" s="31"/>
      <c r="JG25" s="31"/>
      <c r="JH25" s="31"/>
      <c r="JI25" s="31"/>
      <c r="JJ25" s="31"/>
      <c r="JK25" s="31"/>
      <c r="JL25" s="31"/>
      <c r="JM25" s="31"/>
      <c r="JN25" s="31"/>
      <c r="JO25" s="31"/>
      <c r="JP25" s="31"/>
      <c r="JQ25" s="31"/>
      <c r="JR25" s="31"/>
      <c r="JS25" s="31"/>
      <c r="JT25" s="31"/>
      <c r="JU25" s="31"/>
      <c r="JV25" s="31"/>
      <c r="JW25" s="31"/>
      <c r="JX25" s="31"/>
      <c r="JY25" s="31"/>
      <c r="JZ25" s="31"/>
      <c r="KA25" s="31"/>
      <c r="KB25" s="31"/>
      <c r="KC25" s="31"/>
      <c r="KD25" s="31"/>
      <c r="KE25" s="31"/>
      <c r="KF25" s="31"/>
      <c r="KG25" s="31"/>
      <c r="KH25" s="31"/>
      <c r="KI25" s="31"/>
      <c r="KJ25" s="31"/>
      <c r="KK25" s="31"/>
      <c r="KL25" s="31"/>
      <c r="KM25" s="31"/>
      <c r="KN25" s="31"/>
      <c r="KO25" s="31"/>
      <c r="KP25" s="31"/>
      <c r="KQ25" s="31"/>
      <c r="KR25" s="31"/>
      <c r="KS25" s="31"/>
      <c r="KT25" s="31"/>
      <c r="KU25" s="31"/>
      <c r="KV25" s="31"/>
      <c r="KW25" s="31"/>
      <c r="KX25" s="31"/>
      <c r="KY25" s="31"/>
      <c r="KZ25" s="31"/>
      <c r="LA25" s="31"/>
      <c r="LB25" s="31"/>
      <c r="LC25" s="31"/>
      <c r="LD25" s="31"/>
      <c r="LE25" s="31"/>
      <c r="LF25" s="31"/>
      <c r="LG25" s="31"/>
      <c r="LH25" s="31"/>
      <c r="LI25" s="31"/>
      <c r="LJ25" s="31"/>
      <c r="LK25" s="31"/>
      <c r="LL25" s="31"/>
      <c r="LM25" s="31"/>
      <c r="LN25" s="31"/>
      <c r="LO25" s="31"/>
      <c r="LP25" s="31"/>
      <c r="LQ25" s="31"/>
      <c r="LR25" s="31"/>
      <c r="LS25" s="31"/>
      <c r="LT25" s="31"/>
      <c r="LU25" s="31"/>
      <c r="LV25" s="31"/>
      <c r="LW25" s="31"/>
      <c r="LX25" s="31"/>
      <c r="LY25" s="31"/>
      <c r="LZ25" s="31"/>
      <c r="MA25" s="31"/>
      <c r="MB25" s="31"/>
      <c r="MC25" s="31"/>
      <c r="MD25" s="31"/>
      <c r="ME25" s="31"/>
      <c r="MF25" s="31"/>
      <c r="MG25" s="31"/>
      <c r="MH25" s="31"/>
      <c r="MI25" s="31"/>
      <c r="MJ25" s="31"/>
      <c r="MK25" s="31"/>
      <c r="ML25" s="31"/>
      <c r="MM25" s="31"/>
      <c r="MN25" s="31"/>
      <c r="MO25" s="31"/>
      <c r="MP25" s="31"/>
      <c r="MQ25" s="31"/>
      <c r="MR25" s="31"/>
      <c r="MS25" s="31"/>
      <c r="MT25" s="31"/>
      <c r="MU25" s="31"/>
      <c r="MV25" s="31"/>
      <c r="MW25" s="31"/>
      <c r="MX25" s="31"/>
      <c r="MY25" s="31"/>
      <c r="MZ25" s="31"/>
      <c r="NA25" s="31"/>
      <c r="NB25" s="31"/>
      <c r="NC25" s="31"/>
      <c r="ND25" s="31"/>
      <c r="NE25" s="31"/>
      <c r="NF25" s="31"/>
      <c r="NG25" s="31"/>
      <c r="NH25" s="31"/>
      <c r="NI25" s="31"/>
      <c r="NJ25" s="31"/>
      <c r="NK25" s="31"/>
      <c r="NL25" s="31"/>
      <c r="NM25" s="31"/>
      <c r="NN25" s="31"/>
      <c r="NO25" s="31"/>
      <c r="NP25" s="31"/>
      <c r="NQ25" s="31"/>
      <c r="NR25" s="31"/>
      <c r="NS25" s="31"/>
      <c r="NT25" s="31"/>
      <c r="NU25" s="31"/>
      <c r="NV25" s="31"/>
      <c r="NW25" s="31"/>
      <c r="NX25" s="31"/>
      <c r="NY25" s="31"/>
      <c r="NZ25" s="31"/>
      <c r="OA25" s="31"/>
      <c r="OB25" s="31"/>
      <c r="OC25" s="31"/>
      <c r="OD25" s="31"/>
      <c r="OE25" s="31"/>
      <c r="OF25" s="31"/>
      <c r="OG25" s="31"/>
      <c r="OH25" s="31"/>
      <c r="OI25" s="31"/>
      <c r="OJ25" s="31"/>
      <c r="OK25" s="31"/>
      <c r="OL25" s="31"/>
      <c r="OM25" s="31"/>
      <c r="ON25" s="31"/>
      <c r="OO25" s="31"/>
      <c r="OP25" s="31"/>
      <c r="OQ25" s="31"/>
      <c r="OR25" s="31"/>
      <c r="OS25" s="31"/>
      <c r="OT25" s="31"/>
      <c r="OU25" s="31"/>
      <c r="OV25" s="31"/>
      <c r="OW25" s="31"/>
      <c r="OX25" s="31"/>
      <c r="OY25" s="31"/>
      <c r="OZ25" s="31"/>
      <c r="PA25" s="31"/>
      <c r="PB25" s="31"/>
      <c r="PC25" s="31"/>
      <c r="PD25" s="31"/>
      <c r="PE25" s="31"/>
      <c r="PF25" s="31"/>
      <c r="PG25" s="31"/>
      <c r="PH25" s="31"/>
      <c r="PI25" s="31"/>
      <c r="PJ25" s="31"/>
      <c r="PK25" s="31"/>
      <c r="PL25" s="31"/>
      <c r="PM25" s="31"/>
      <c r="PN25" s="31"/>
      <c r="PO25" s="31"/>
      <c r="PP25" s="31"/>
      <c r="PQ25" s="31"/>
      <c r="PR25" s="31"/>
      <c r="PS25" s="31"/>
      <c r="PT25" s="31"/>
      <c r="PU25" s="31"/>
      <c r="PV25" s="31"/>
      <c r="PW25" s="31"/>
      <c r="PX25" s="31"/>
      <c r="PY25" s="31"/>
      <c r="PZ25" s="31"/>
      <c r="QA25" s="31"/>
      <c r="QB25" s="31"/>
      <c r="QC25" s="31"/>
    </row>
    <row r="26" spans="1:445" s="39" customFormat="1">
      <c r="A26" s="84" t="s">
        <v>1745</v>
      </c>
      <c r="B26" s="83" t="s">
        <v>27</v>
      </c>
      <c r="C26" s="83">
        <v>85</v>
      </c>
      <c r="D26" s="83" t="s">
        <v>56</v>
      </c>
      <c r="E26" s="83"/>
      <c r="F26" s="83">
        <v>785</v>
      </c>
      <c r="G26" s="83">
        <v>65</v>
      </c>
      <c r="H26" s="83"/>
      <c r="I26" s="83">
        <v>90</v>
      </c>
      <c r="J26" s="83">
        <v>90</v>
      </c>
      <c r="K26" s="83">
        <v>90</v>
      </c>
      <c r="L26" s="83">
        <v>90</v>
      </c>
      <c r="M26" s="83">
        <v>90</v>
      </c>
      <c r="N26" s="83"/>
      <c r="O26" s="83"/>
      <c r="P26" s="83"/>
      <c r="Q26" s="83"/>
      <c r="R26" s="83"/>
      <c r="S26" s="83"/>
      <c r="T26" s="20">
        <f t="shared" si="1"/>
        <v>515</v>
      </c>
      <c r="U26" s="20">
        <f t="shared" si="2"/>
        <v>270</v>
      </c>
      <c r="V26" s="34">
        <f t="shared" si="3"/>
        <v>0.6560509554140127</v>
      </c>
      <c r="W26" s="37"/>
      <c r="X26" s="35" t="str">
        <f t="shared" si="4"/>
        <v/>
      </c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  <c r="IS26" s="31"/>
      <c r="IT26" s="31"/>
      <c r="IU26" s="31"/>
      <c r="IV26" s="31"/>
      <c r="IW26" s="31"/>
      <c r="IX26" s="31"/>
      <c r="IY26" s="31"/>
      <c r="IZ26" s="31"/>
      <c r="JA26" s="31"/>
      <c r="JB26" s="31"/>
      <c r="JC26" s="31"/>
      <c r="JD26" s="31"/>
      <c r="JE26" s="31"/>
      <c r="JF26" s="31"/>
      <c r="JG26" s="31"/>
      <c r="JH26" s="31"/>
      <c r="JI26" s="31"/>
      <c r="JJ26" s="31"/>
      <c r="JK26" s="31"/>
      <c r="JL26" s="31"/>
      <c r="JM26" s="31"/>
      <c r="JN26" s="31"/>
      <c r="JO26" s="31"/>
      <c r="JP26" s="31"/>
      <c r="JQ26" s="31"/>
      <c r="JR26" s="31"/>
      <c r="JS26" s="31"/>
      <c r="JT26" s="31"/>
      <c r="JU26" s="31"/>
      <c r="JV26" s="31"/>
      <c r="JW26" s="31"/>
      <c r="JX26" s="31"/>
      <c r="JY26" s="31"/>
      <c r="JZ26" s="31"/>
      <c r="KA26" s="31"/>
      <c r="KB26" s="31"/>
      <c r="KC26" s="31"/>
      <c r="KD26" s="31"/>
      <c r="KE26" s="31"/>
      <c r="KF26" s="31"/>
      <c r="KG26" s="31"/>
      <c r="KH26" s="31"/>
      <c r="KI26" s="31"/>
      <c r="KJ26" s="31"/>
      <c r="KK26" s="31"/>
      <c r="KL26" s="31"/>
      <c r="KM26" s="31"/>
      <c r="KN26" s="31"/>
      <c r="KO26" s="31"/>
      <c r="KP26" s="31"/>
      <c r="KQ26" s="31"/>
      <c r="KR26" s="31"/>
      <c r="KS26" s="31"/>
      <c r="KT26" s="31"/>
      <c r="KU26" s="31"/>
      <c r="KV26" s="31"/>
      <c r="KW26" s="31"/>
      <c r="KX26" s="31"/>
      <c r="KY26" s="31"/>
      <c r="KZ26" s="31"/>
      <c r="LA26" s="31"/>
      <c r="LB26" s="31"/>
      <c r="LC26" s="31"/>
      <c r="LD26" s="31"/>
      <c r="LE26" s="31"/>
      <c r="LF26" s="31"/>
      <c r="LG26" s="31"/>
      <c r="LH26" s="31"/>
      <c r="LI26" s="31"/>
      <c r="LJ26" s="31"/>
      <c r="LK26" s="31"/>
      <c r="LL26" s="31"/>
      <c r="LM26" s="31"/>
      <c r="LN26" s="31"/>
      <c r="LO26" s="31"/>
      <c r="LP26" s="31"/>
      <c r="LQ26" s="31"/>
      <c r="LR26" s="31"/>
      <c r="LS26" s="31"/>
      <c r="LT26" s="31"/>
      <c r="LU26" s="31"/>
      <c r="LV26" s="31"/>
      <c r="LW26" s="31"/>
      <c r="LX26" s="31"/>
      <c r="LY26" s="31"/>
      <c r="LZ26" s="31"/>
      <c r="MA26" s="31"/>
      <c r="MB26" s="31"/>
      <c r="MC26" s="31"/>
      <c r="MD26" s="31"/>
      <c r="ME26" s="31"/>
      <c r="MF26" s="31"/>
      <c r="MG26" s="31"/>
      <c r="MH26" s="31"/>
      <c r="MI26" s="31"/>
      <c r="MJ26" s="31"/>
      <c r="MK26" s="31"/>
      <c r="ML26" s="31"/>
      <c r="MM26" s="31"/>
      <c r="MN26" s="31"/>
      <c r="MO26" s="31"/>
      <c r="MP26" s="31"/>
      <c r="MQ26" s="31"/>
      <c r="MR26" s="31"/>
      <c r="MS26" s="31"/>
      <c r="MT26" s="31"/>
      <c r="MU26" s="31"/>
      <c r="MV26" s="31"/>
      <c r="MW26" s="31"/>
      <c r="MX26" s="31"/>
      <c r="MY26" s="31"/>
      <c r="MZ26" s="31"/>
      <c r="NA26" s="31"/>
      <c r="NB26" s="31"/>
      <c r="NC26" s="31"/>
      <c r="ND26" s="31"/>
      <c r="NE26" s="31"/>
      <c r="NF26" s="31"/>
      <c r="NG26" s="31"/>
      <c r="NH26" s="31"/>
      <c r="NI26" s="31"/>
      <c r="NJ26" s="31"/>
      <c r="NK26" s="31"/>
      <c r="NL26" s="31"/>
      <c r="NM26" s="31"/>
      <c r="NN26" s="31"/>
      <c r="NO26" s="31"/>
      <c r="NP26" s="31"/>
      <c r="NQ26" s="31"/>
      <c r="NR26" s="31"/>
      <c r="NS26" s="31"/>
      <c r="NT26" s="31"/>
      <c r="NU26" s="31"/>
      <c r="NV26" s="31"/>
      <c r="NW26" s="31"/>
      <c r="NX26" s="31"/>
      <c r="NY26" s="31"/>
      <c r="NZ26" s="31"/>
      <c r="OA26" s="31"/>
      <c r="OB26" s="31"/>
      <c r="OC26" s="31"/>
      <c r="OD26" s="31"/>
      <c r="OE26" s="31"/>
      <c r="OF26" s="31"/>
      <c r="OG26" s="31"/>
      <c r="OH26" s="31"/>
      <c r="OI26" s="31"/>
      <c r="OJ26" s="31"/>
      <c r="OK26" s="31"/>
      <c r="OL26" s="31"/>
      <c r="OM26" s="31"/>
      <c r="ON26" s="31"/>
      <c r="OO26" s="31"/>
      <c r="OP26" s="31"/>
      <c r="OQ26" s="31"/>
      <c r="OR26" s="31"/>
      <c r="OS26" s="31"/>
      <c r="OT26" s="31"/>
      <c r="OU26" s="31"/>
      <c r="OV26" s="31"/>
      <c r="OW26" s="31"/>
      <c r="OX26" s="31"/>
      <c r="OY26" s="31"/>
      <c r="OZ26" s="31"/>
      <c r="PA26" s="31"/>
      <c r="PB26" s="31"/>
      <c r="PC26" s="31"/>
      <c r="PD26" s="31"/>
      <c r="PE26" s="31"/>
      <c r="PF26" s="31"/>
      <c r="PG26" s="31"/>
      <c r="PH26" s="31"/>
      <c r="PI26" s="31"/>
      <c r="PJ26" s="31"/>
      <c r="PK26" s="31"/>
      <c r="PL26" s="31"/>
      <c r="PM26" s="31"/>
      <c r="PN26" s="31"/>
      <c r="PO26" s="31"/>
      <c r="PP26" s="31"/>
      <c r="PQ26" s="31"/>
      <c r="PR26" s="31"/>
      <c r="PS26" s="31"/>
      <c r="PT26" s="31"/>
      <c r="PU26" s="31"/>
      <c r="PV26" s="31"/>
      <c r="PW26" s="31"/>
      <c r="PX26" s="31"/>
      <c r="PY26" s="31"/>
      <c r="PZ26" s="31"/>
      <c r="QA26" s="31"/>
      <c r="QB26" s="31"/>
      <c r="QC26" s="31"/>
    </row>
    <row r="27" spans="1:445" s="39" customFormat="1">
      <c r="A27" s="84" t="s">
        <v>2375</v>
      </c>
      <c r="B27" s="83" t="s">
        <v>27</v>
      </c>
      <c r="C27" s="83"/>
      <c r="D27" s="83" t="s">
        <v>2376</v>
      </c>
      <c r="E27" s="83"/>
      <c r="F27" s="83">
        <v>500</v>
      </c>
      <c r="G27" s="83">
        <v>0</v>
      </c>
      <c r="H27" s="83"/>
      <c r="I27" s="83"/>
      <c r="J27" s="83"/>
      <c r="K27" s="83"/>
      <c r="L27" s="83">
        <v>100</v>
      </c>
      <c r="M27" s="83">
        <v>100</v>
      </c>
      <c r="N27" s="83"/>
      <c r="O27" s="83"/>
      <c r="P27" s="83"/>
      <c r="Q27" s="83"/>
      <c r="R27" s="83"/>
      <c r="S27" s="83"/>
      <c r="T27" s="20">
        <f t="shared" si="1"/>
        <v>200</v>
      </c>
      <c r="U27" s="20">
        <f t="shared" si="2"/>
        <v>300</v>
      </c>
      <c r="V27" s="34">
        <f t="shared" si="3"/>
        <v>0.4</v>
      </c>
      <c r="W27" s="37"/>
      <c r="X27" s="35" t="str">
        <f t="shared" si="4"/>
        <v/>
      </c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  <c r="DW27" s="31"/>
      <c r="DX27" s="31"/>
      <c r="DY27" s="31"/>
      <c r="DZ27" s="31"/>
      <c r="EA27" s="31"/>
      <c r="EB27" s="31"/>
      <c r="EC27" s="31"/>
      <c r="ED27" s="31"/>
      <c r="EE27" s="31"/>
      <c r="EF27" s="31"/>
      <c r="EG27" s="31"/>
      <c r="EH27" s="31"/>
      <c r="EI27" s="31"/>
      <c r="EJ27" s="31"/>
      <c r="EK27" s="31"/>
      <c r="EL27" s="31"/>
      <c r="EM27" s="31"/>
      <c r="EN27" s="31"/>
      <c r="EO27" s="31"/>
      <c r="EP27" s="31"/>
      <c r="EQ27" s="31"/>
      <c r="ER27" s="31"/>
      <c r="ES27" s="31"/>
      <c r="ET27" s="31"/>
      <c r="EU27" s="31"/>
      <c r="EV27" s="31"/>
      <c r="EW27" s="31"/>
      <c r="EX27" s="31"/>
      <c r="EY27" s="31"/>
      <c r="EZ27" s="31"/>
      <c r="FA27" s="31"/>
      <c r="FB27" s="31"/>
      <c r="FC27" s="31"/>
      <c r="FD27" s="31"/>
      <c r="FE27" s="31"/>
      <c r="FF27" s="31"/>
      <c r="FG27" s="31"/>
      <c r="FH27" s="31"/>
      <c r="FI27" s="31"/>
      <c r="FJ27" s="31"/>
      <c r="FK27" s="31"/>
      <c r="FL27" s="31"/>
      <c r="FM27" s="31"/>
      <c r="FN27" s="31"/>
      <c r="FO27" s="31"/>
      <c r="FP27" s="31"/>
      <c r="FQ27" s="31"/>
      <c r="FR27" s="31"/>
      <c r="FS27" s="31"/>
      <c r="FT27" s="31"/>
      <c r="FU27" s="31"/>
      <c r="FV27" s="31"/>
      <c r="FW27" s="31"/>
      <c r="FX27" s="31"/>
      <c r="FY27" s="31"/>
      <c r="FZ27" s="31"/>
      <c r="GA27" s="31"/>
      <c r="GB27" s="31"/>
      <c r="GC27" s="31"/>
      <c r="GD27" s="31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  <c r="GP27" s="31"/>
      <c r="GQ27" s="31"/>
      <c r="GR27" s="31"/>
      <c r="GS27" s="31"/>
      <c r="GT27" s="31"/>
      <c r="GU27" s="31"/>
      <c r="GV27" s="31"/>
      <c r="GW27" s="31"/>
      <c r="GX27" s="31"/>
      <c r="GY27" s="31"/>
      <c r="GZ27" s="31"/>
      <c r="HA27" s="31"/>
      <c r="HB27" s="31"/>
      <c r="HC27" s="31"/>
      <c r="HD27" s="31"/>
      <c r="HE27" s="31"/>
      <c r="HF27" s="31"/>
      <c r="HG27" s="31"/>
      <c r="HH27" s="31"/>
      <c r="HI27" s="31"/>
      <c r="HJ27" s="31"/>
      <c r="HK27" s="31"/>
      <c r="HL27" s="31"/>
      <c r="HM27" s="31"/>
      <c r="HN27" s="31"/>
      <c r="HO27" s="31"/>
      <c r="HP27" s="31"/>
      <c r="HQ27" s="31"/>
      <c r="HR27" s="31"/>
      <c r="HS27" s="31"/>
      <c r="HT27" s="31"/>
      <c r="HU27" s="31"/>
      <c r="HV27" s="31"/>
      <c r="HW27" s="31"/>
      <c r="HX27" s="31"/>
      <c r="HY27" s="31"/>
      <c r="HZ27" s="31"/>
      <c r="IA27" s="31"/>
      <c r="IB27" s="31"/>
      <c r="IC27" s="31"/>
      <c r="ID27" s="31"/>
      <c r="IE27" s="31"/>
      <c r="IF27" s="31"/>
      <c r="IG27" s="31"/>
      <c r="IH27" s="31"/>
      <c r="II27" s="31"/>
      <c r="IJ27" s="31"/>
      <c r="IK27" s="31"/>
      <c r="IL27" s="31"/>
      <c r="IM27" s="31"/>
      <c r="IN27" s="31"/>
      <c r="IO27" s="31"/>
      <c r="IP27" s="31"/>
      <c r="IQ27" s="31"/>
      <c r="IR27" s="31"/>
      <c r="IS27" s="31"/>
      <c r="IT27" s="31"/>
      <c r="IU27" s="31"/>
      <c r="IV27" s="31"/>
      <c r="IW27" s="31"/>
      <c r="IX27" s="31"/>
      <c r="IY27" s="31"/>
      <c r="IZ27" s="31"/>
      <c r="JA27" s="31"/>
      <c r="JB27" s="31"/>
      <c r="JC27" s="31"/>
      <c r="JD27" s="31"/>
      <c r="JE27" s="31"/>
      <c r="JF27" s="31"/>
      <c r="JG27" s="31"/>
      <c r="JH27" s="31"/>
      <c r="JI27" s="31"/>
      <c r="JJ27" s="31"/>
      <c r="JK27" s="31"/>
      <c r="JL27" s="31"/>
      <c r="JM27" s="31"/>
      <c r="JN27" s="31"/>
      <c r="JO27" s="31"/>
      <c r="JP27" s="31"/>
      <c r="JQ27" s="31"/>
      <c r="JR27" s="31"/>
      <c r="JS27" s="31"/>
      <c r="JT27" s="31"/>
      <c r="JU27" s="31"/>
      <c r="JV27" s="31"/>
      <c r="JW27" s="31"/>
      <c r="JX27" s="31"/>
      <c r="JY27" s="31"/>
      <c r="JZ27" s="31"/>
      <c r="KA27" s="31"/>
      <c r="KB27" s="31"/>
      <c r="KC27" s="31"/>
      <c r="KD27" s="31"/>
      <c r="KE27" s="31"/>
      <c r="KF27" s="31"/>
      <c r="KG27" s="31"/>
      <c r="KH27" s="31"/>
      <c r="KI27" s="31"/>
      <c r="KJ27" s="31"/>
      <c r="KK27" s="31"/>
      <c r="KL27" s="31"/>
      <c r="KM27" s="31"/>
      <c r="KN27" s="31"/>
      <c r="KO27" s="31"/>
      <c r="KP27" s="31"/>
      <c r="KQ27" s="31"/>
      <c r="KR27" s="31"/>
      <c r="KS27" s="31"/>
      <c r="KT27" s="31"/>
      <c r="KU27" s="31"/>
      <c r="KV27" s="31"/>
      <c r="KW27" s="31"/>
      <c r="KX27" s="31"/>
      <c r="KY27" s="31"/>
      <c r="KZ27" s="31"/>
      <c r="LA27" s="31"/>
      <c r="LB27" s="31"/>
      <c r="LC27" s="31"/>
      <c r="LD27" s="31"/>
      <c r="LE27" s="31"/>
      <c r="LF27" s="31"/>
      <c r="LG27" s="31"/>
      <c r="LH27" s="31"/>
      <c r="LI27" s="31"/>
      <c r="LJ27" s="31"/>
      <c r="LK27" s="31"/>
      <c r="LL27" s="31"/>
      <c r="LM27" s="31"/>
      <c r="LN27" s="31"/>
      <c r="LO27" s="31"/>
      <c r="LP27" s="31"/>
      <c r="LQ27" s="31"/>
      <c r="LR27" s="31"/>
      <c r="LS27" s="31"/>
      <c r="LT27" s="31"/>
      <c r="LU27" s="31"/>
      <c r="LV27" s="31"/>
      <c r="LW27" s="31"/>
      <c r="LX27" s="31"/>
      <c r="LY27" s="31"/>
      <c r="LZ27" s="31"/>
      <c r="MA27" s="31"/>
      <c r="MB27" s="31"/>
      <c r="MC27" s="31"/>
      <c r="MD27" s="31"/>
      <c r="ME27" s="31"/>
      <c r="MF27" s="31"/>
      <c r="MG27" s="31"/>
      <c r="MH27" s="31"/>
      <c r="MI27" s="31"/>
      <c r="MJ27" s="31"/>
      <c r="MK27" s="31"/>
      <c r="ML27" s="31"/>
      <c r="MM27" s="31"/>
      <c r="MN27" s="31"/>
      <c r="MO27" s="31"/>
      <c r="MP27" s="31"/>
      <c r="MQ27" s="31"/>
      <c r="MR27" s="31"/>
      <c r="MS27" s="31"/>
      <c r="MT27" s="31"/>
      <c r="MU27" s="31"/>
      <c r="MV27" s="31"/>
      <c r="MW27" s="31"/>
      <c r="MX27" s="31"/>
      <c r="MY27" s="31"/>
      <c r="MZ27" s="31"/>
      <c r="NA27" s="31"/>
      <c r="NB27" s="31"/>
      <c r="NC27" s="31"/>
      <c r="ND27" s="31"/>
      <c r="NE27" s="31"/>
      <c r="NF27" s="31"/>
      <c r="NG27" s="31"/>
      <c r="NH27" s="31"/>
      <c r="NI27" s="31"/>
      <c r="NJ27" s="31"/>
      <c r="NK27" s="31"/>
      <c r="NL27" s="31"/>
      <c r="NM27" s="31"/>
      <c r="NN27" s="31"/>
      <c r="NO27" s="31"/>
      <c r="NP27" s="31"/>
      <c r="NQ27" s="31"/>
      <c r="NR27" s="31"/>
      <c r="NS27" s="31"/>
      <c r="NT27" s="31"/>
      <c r="NU27" s="31"/>
      <c r="NV27" s="31"/>
      <c r="NW27" s="31"/>
      <c r="NX27" s="31"/>
      <c r="NY27" s="31"/>
      <c r="NZ27" s="31"/>
      <c r="OA27" s="31"/>
      <c r="OB27" s="31"/>
      <c r="OC27" s="31"/>
      <c r="OD27" s="31"/>
      <c r="OE27" s="31"/>
      <c r="OF27" s="31"/>
      <c r="OG27" s="31"/>
      <c r="OH27" s="31"/>
      <c r="OI27" s="31"/>
      <c r="OJ27" s="31"/>
      <c r="OK27" s="31"/>
      <c r="OL27" s="31"/>
      <c r="OM27" s="31"/>
      <c r="ON27" s="31"/>
      <c r="OO27" s="31"/>
      <c r="OP27" s="31"/>
      <c r="OQ27" s="31"/>
      <c r="OR27" s="31"/>
      <c r="OS27" s="31"/>
      <c r="OT27" s="31"/>
      <c r="OU27" s="31"/>
      <c r="OV27" s="31"/>
      <c r="OW27" s="31"/>
      <c r="OX27" s="31"/>
      <c r="OY27" s="31"/>
      <c r="OZ27" s="31"/>
      <c r="PA27" s="31"/>
      <c r="PB27" s="31"/>
      <c r="PC27" s="31"/>
      <c r="PD27" s="31"/>
      <c r="PE27" s="31"/>
      <c r="PF27" s="31"/>
      <c r="PG27" s="31"/>
      <c r="PH27" s="31"/>
      <c r="PI27" s="31"/>
      <c r="PJ27" s="31"/>
      <c r="PK27" s="31"/>
      <c r="PL27" s="31"/>
      <c r="PM27" s="31"/>
      <c r="PN27" s="31"/>
      <c r="PO27" s="31"/>
      <c r="PP27" s="31"/>
      <c r="PQ27" s="31"/>
      <c r="PR27" s="31"/>
      <c r="PS27" s="31"/>
      <c r="PT27" s="31"/>
      <c r="PU27" s="31"/>
      <c r="PV27" s="31"/>
      <c r="PW27" s="31"/>
      <c r="PX27" s="31"/>
      <c r="PY27" s="31"/>
      <c r="PZ27" s="31"/>
      <c r="QA27" s="31"/>
      <c r="QB27" s="31"/>
      <c r="QC27" s="31"/>
    </row>
    <row r="28" spans="1:445" s="39" customFormat="1">
      <c r="A28" s="36" t="s">
        <v>975</v>
      </c>
      <c r="B28" s="83" t="s">
        <v>27</v>
      </c>
      <c r="C28" s="83" t="s">
        <v>2095</v>
      </c>
      <c r="D28" s="83" t="s">
        <v>31</v>
      </c>
      <c r="E28" s="83"/>
      <c r="F28" s="83">
        <v>697</v>
      </c>
      <c r="G28" s="83">
        <v>697</v>
      </c>
      <c r="H28" s="83"/>
      <c r="I28" s="83"/>
      <c r="J28" s="83"/>
      <c r="K28" s="86"/>
      <c r="L28" s="83"/>
      <c r="M28" s="83"/>
      <c r="N28" s="83"/>
      <c r="O28" s="83"/>
      <c r="P28" s="83"/>
      <c r="Q28" s="83"/>
      <c r="R28" s="83"/>
      <c r="S28" s="83"/>
      <c r="T28" s="20">
        <f t="shared" si="1"/>
        <v>697</v>
      </c>
      <c r="U28" s="20">
        <f t="shared" si="2"/>
        <v>0</v>
      </c>
      <c r="V28" s="34">
        <f t="shared" si="3"/>
        <v>1</v>
      </c>
      <c r="W28" s="37"/>
      <c r="X28" s="35" t="str">
        <f t="shared" si="4"/>
        <v/>
      </c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  <c r="FI28" s="31"/>
      <c r="FJ28" s="31"/>
      <c r="FK28" s="31"/>
      <c r="FL28" s="31"/>
      <c r="FM28" s="31"/>
      <c r="FN28" s="31"/>
      <c r="FO28" s="31"/>
      <c r="FP28" s="31"/>
      <c r="FQ28" s="31"/>
      <c r="FR28" s="31"/>
      <c r="FS28" s="31"/>
      <c r="FT28" s="31"/>
      <c r="FU28" s="31"/>
      <c r="FV28" s="31"/>
      <c r="FW28" s="31"/>
      <c r="FX28" s="31"/>
      <c r="FY28" s="31"/>
      <c r="FZ28" s="31"/>
      <c r="GA28" s="31"/>
      <c r="GB28" s="31"/>
      <c r="GC28" s="31"/>
      <c r="GD28" s="31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  <c r="GP28" s="31"/>
      <c r="GQ28" s="31"/>
      <c r="GR28" s="31"/>
      <c r="GS28" s="31"/>
      <c r="GT28" s="31"/>
      <c r="GU28" s="31"/>
      <c r="GV28" s="31"/>
      <c r="GW28" s="31"/>
      <c r="GX28" s="31"/>
      <c r="GY28" s="31"/>
      <c r="GZ28" s="31"/>
      <c r="HA28" s="31"/>
      <c r="HB28" s="31"/>
      <c r="HC28" s="31"/>
      <c r="HD28" s="31"/>
      <c r="HE28" s="31"/>
      <c r="HF28" s="31"/>
      <c r="HG28" s="31"/>
      <c r="HH28" s="31"/>
      <c r="HI28" s="31"/>
      <c r="HJ28" s="31"/>
      <c r="HK28" s="31"/>
      <c r="HL28" s="31"/>
      <c r="HM28" s="31"/>
      <c r="HN28" s="31"/>
      <c r="HO28" s="31"/>
      <c r="HP28" s="31"/>
      <c r="HQ28" s="31"/>
      <c r="HR28" s="31"/>
      <c r="HS28" s="31"/>
      <c r="HT28" s="31"/>
      <c r="HU28" s="31"/>
      <c r="HV28" s="31"/>
      <c r="HW28" s="31"/>
      <c r="HX28" s="31"/>
      <c r="HY28" s="31"/>
      <c r="HZ28" s="31"/>
      <c r="IA28" s="31"/>
      <c r="IB28" s="31"/>
      <c r="IC28" s="31"/>
      <c r="ID28" s="31"/>
      <c r="IE28" s="31"/>
      <c r="IF28" s="31"/>
      <c r="IG28" s="31"/>
      <c r="IH28" s="31"/>
      <c r="II28" s="31"/>
      <c r="IJ28" s="31"/>
      <c r="IK28" s="31"/>
      <c r="IL28" s="31"/>
      <c r="IM28" s="31"/>
      <c r="IN28" s="31"/>
      <c r="IO28" s="31"/>
      <c r="IP28" s="31"/>
      <c r="IQ28" s="31"/>
      <c r="IR28" s="31"/>
      <c r="IS28" s="31"/>
      <c r="IT28" s="31"/>
      <c r="IU28" s="31"/>
      <c r="IV28" s="31"/>
      <c r="IW28" s="31"/>
      <c r="IX28" s="31"/>
      <c r="IY28" s="31"/>
      <c r="IZ28" s="31"/>
      <c r="JA28" s="31"/>
      <c r="JB28" s="31"/>
      <c r="JC28" s="31"/>
      <c r="JD28" s="31"/>
      <c r="JE28" s="31"/>
      <c r="JF28" s="31"/>
      <c r="JG28" s="31"/>
      <c r="JH28" s="31"/>
      <c r="JI28" s="31"/>
      <c r="JJ28" s="31"/>
      <c r="JK28" s="31"/>
      <c r="JL28" s="31"/>
      <c r="JM28" s="31"/>
      <c r="JN28" s="31"/>
      <c r="JO28" s="31"/>
      <c r="JP28" s="31"/>
      <c r="JQ28" s="31"/>
      <c r="JR28" s="31"/>
      <c r="JS28" s="31"/>
      <c r="JT28" s="31"/>
      <c r="JU28" s="31"/>
      <c r="JV28" s="31"/>
      <c r="JW28" s="31"/>
      <c r="JX28" s="31"/>
      <c r="JY28" s="31"/>
      <c r="JZ28" s="31"/>
      <c r="KA28" s="31"/>
      <c r="KB28" s="31"/>
      <c r="KC28" s="31"/>
      <c r="KD28" s="31"/>
      <c r="KE28" s="31"/>
      <c r="KF28" s="31"/>
      <c r="KG28" s="31"/>
      <c r="KH28" s="31"/>
      <c r="KI28" s="31"/>
      <c r="KJ28" s="31"/>
      <c r="KK28" s="31"/>
      <c r="KL28" s="31"/>
      <c r="KM28" s="31"/>
      <c r="KN28" s="31"/>
      <c r="KO28" s="31"/>
      <c r="KP28" s="31"/>
      <c r="KQ28" s="31"/>
      <c r="KR28" s="31"/>
      <c r="KS28" s="31"/>
      <c r="KT28" s="31"/>
      <c r="KU28" s="31"/>
      <c r="KV28" s="31"/>
      <c r="KW28" s="31"/>
      <c r="KX28" s="31"/>
      <c r="KY28" s="31"/>
      <c r="KZ28" s="31"/>
      <c r="LA28" s="31"/>
      <c r="LB28" s="31"/>
      <c r="LC28" s="31"/>
      <c r="LD28" s="31"/>
      <c r="LE28" s="31"/>
      <c r="LF28" s="31"/>
      <c r="LG28" s="31"/>
      <c r="LH28" s="31"/>
      <c r="LI28" s="31"/>
      <c r="LJ28" s="31"/>
      <c r="LK28" s="31"/>
      <c r="LL28" s="31"/>
      <c r="LM28" s="31"/>
      <c r="LN28" s="31"/>
      <c r="LO28" s="31"/>
      <c r="LP28" s="31"/>
      <c r="LQ28" s="31"/>
      <c r="LR28" s="31"/>
      <c r="LS28" s="31"/>
      <c r="LT28" s="31"/>
      <c r="LU28" s="31"/>
      <c r="LV28" s="31"/>
      <c r="LW28" s="31"/>
      <c r="LX28" s="31"/>
      <c r="LY28" s="31"/>
      <c r="LZ28" s="31"/>
      <c r="MA28" s="31"/>
      <c r="MB28" s="31"/>
      <c r="MC28" s="31"/>
      <c r="MD28" s="31"/>
      <c r="ME28" s="31"/>
      <c r="MF28" s="31"/>
      <c r="MG28" s="31"/>
      <c r="MH28" s="31"/>
      <c r="MI28" s="31"/>
      <c r="MJ28" s="31"/>
      <c r="MK28" s="31"/>
      <c r="ML28" s="31"/>
      <c r="MM28" s="31"/>
      <c r="MN28" s="31"/>
      <c r="MO28" s="31"/>
      <c r="MP28" s="31"/>
      <c r="MQ28" s="31"/>
      <c r="MR28" s="31"/>
      <c r="MS28" s="31"/>
      <c r="MT28" s="31"/>
      <c r="MU28" s="31"/>
      <c r="MV28" s="31"/>
      <c r="MW28" s="31"/>
      <c r="MX28" s="31"/>
      <c r="MY28" s="31"/>
      <c r="MZ28" s="31"/>
      <c r="NA28" s="31"/>
      <c r="NB28" s="31"/>
      <c r="NC28" s="31"/>
      <c r="ND28" s="31"/>
      <c r="NE28" s="31"/>
      <c r="NF28" s="31"/>
      <c r="NG28" s="31"/>
      <c r="NH28" s="31"/>
      <c r="NI28" s="31"/>
      <c r="NJ28" s="31"/>
      <c r="NK28" s="31"/>
      <c r="NL28" s="31"/>
      <c r="NM28" s="31"/>
      <c r="NN28" s="31"/>
      <c r="NO28" s="31"/>
      <c r="NP28" s="31"/>
      <c r="NQ28" s="31"/>
      <c r="NR28" s="31"/>
      <c r="NS28" s="31"/>
      <c r="NT28" s="31"/>
      <c r="NU28" s="31"/>
      <c r="NV28" s="31"/>
      <c r="NW28" s="31"/>
      <c r="NX28" s="31"/>
      <c r="NY28" s="31"/>
      <c r="NZ28" s="31"/>
      <c r="OA28" s="31"/>
      <c r="OB28" s="31"/>
      <c r="OC28" s="31"/>
      <c r="OD28" s="31"/>
      <c r="OE28" s="31"/>
      <c r="OF28" s="31"/>
      <c r="OG28" s="31"/>
      <c r="OH28" s="31"/>
      <c r="OI28" s="31"/>
      <c r="OJ28" s="31"/>
      <c r="OK28" s="31"/>
      <c r="OL28" s="31"/>
      <c r="OM28" s="31"/>
      <c r="ON28" s="31"/>
      <c r="OO28" s="31"/>
      <c r="OP28" s="31"/>
      <c r="OQ28" s="31"/>
      <c r="OR28" s="31"/>
      <c r="OS28" s="31"/>
      <c r="OT28" s="31"/>
      <c r="OU28" s="31"/>
      <c r="OV28" s="31"/>
      <c r="OW28" s="31"/>
      <c r="OX28" s="31"/>
      <c r="OY28" s="31"/>
      <c r="OZ28" s="31"/>
      <c r="PA28" s="31"/>
      <c r="PB28" s="31"/>
      <c r="PC28" s="31"/>
      <c r="PD28" s="31"/>
      <c r="PE28" s="31"/>
      <c r="PF28" s="31"/>
      <c r="PG28" s="31"/>
      <c r="PH28" s="31"/>
      <c r="PI28" s="31"/>
      <c r="PJ28" s="31"/>
      <c r="PK28" s="31"/>
      <c r="PL28" s="31"/>
      <c r="PM28" s="31"/>
      <c r="PN28" s="31"/>
      <c r="PO28" s="31"/>
      <c r="PP28" s="31"/>
      <c r="PQ28" s="31"/>
      <c r="PR28" s="31"/>
      <c r="PS28" s="31"/>
      <c r="PT28" s="31"/>
      <c r="PU28" s="31"/>
      <c r="PV28" s="31"/>
      <c r="PW28" s="31"/>
      <c r="PX28" s="31"/>
      <c r="PY28" s="31"/>
      <c r="PZ28" s="31"/>
      <c r="QA28" s="31"/>
      <c r="QB28" s="31"/>
      <c r="QC28" s="31"/>
    </row>
    <row r="29" spans="1:445" s="39" customFormat="1">
      <c r="A29" s="84" t="s">
        <v>1056</v>
      </c>
      <c r="B29" s="83" t="s">
        <v>27</v>
      </c>
      <c r="C29" s="83">
        <v>79</v>
      </c>
      <c r="D29" s="83" t="s">
        <v>66</v>
      </c>
      <c r="E29" s="83"/>
      <c r="F29" s="83">
        <v>1345</v>
      </c>
      <c r="G29" s="83">
        <v>65</v>
      </c>
      <c r="H29" s="83"/>
      <c r="I29" s="83">
        <v>160</v>
      </c>
      <c r="J29" s="83">
        <v>160</v>
      </c>
      <c r="K29" s="83">
        <v>160</v>
      </c>
      <c r="L29" s="83">
        <v>160</v>
      </c>
      <c r="M29" s="83"/>
      <c r="N29" s="83"/>
      <c r="O29" s="83"/>
      <c r="P29" s="83"/>
      <c r="Q29" s="83"/>
      <c r="R29" s="83"/>
      <c r="S29" s="83"/>
      <c r="T29" s="20">
        <f t="shared" si="1"/>
        <v>705</v>
      </c>
      <c r="U29" s="20">
        <f t="shared" si="2"/>
        <v>640</v>
      </c>
      <c r="V29" s="34">
        <f t="shared" si="3"/>
        <v>0.52416356877323422</v>
      </c>
      <c r="W29" s="37"/>
      <c r="X29" s="35" t="str">
        <f t="shared" si="4"/>
        <v/>
      </c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  <c r="DW29" s="31"/>
      <c r="DX29" s="31"/>
      <c r="DY29" s="31"/>
      <c r="DZ29" s="31"/>
      <c r="EA29" s="31"/>
      <c r="EB29" s="31"/>
      <c r="EC29" s="31"/>
      <c r="ED29" s="31"/>
      <c r="EE29" s="31"/>
      <c r="EF29" s="31"/>
      <c r="EG29" s="31"/>
      <c r="EH29" s="31"/>
      <c r="EI29" s="31"/>
      <c r="EJ29" s="31"/>
      <c r="EK29" s="31"/>
      <c r="EL29" s="31"/>
      <c r="EM29" s="31"/>
      <c r="EN29" s="31"/>
      <c r="EO29" s="31"/>
      <c r="EP29" s="31"/>
      <c r="EQ29" s="31"/>
      <c r="ER29" s="31"/>
      <c r="ES29" s="31"/>
      <c r="ET29" s="31"/>
      <c r="EU29" s="31"/>
      <c r="EV29" s="31"/>
      <c r="EW29" s="31"/>
      <c r="EX29" s="31"/>
      <c r="EY29" s="31"/>
      <c r="EZ29" s="31"/>
      <c r="FA29" s="31"/>
      <c r="FB29" s="31"/>
      <c r="FC29" s="31"/>
      <c r="FD29" s="31"/>
      <c r="FE29" s="31"/>
      <c r="FF29" s="31"/>
      <c r="FG29" s="31"/>
      <c r="FH29" s="31"/>
      <c r="FI29" s="31"/>
      <c r="FJ29" s="31"/>
      <c r="FK29" s="31"/>
      <c r="FL29" s="31"/>
      <c r="FM29" s="31"/>
      <c r="FN29" s="31"/>
      <c r="FO29" s="31"/>
      <c r="FP29" s="31"/>
      <c r="FQ29" s="31"/>
      <c r="FR29" s="31"/>
      <c r="FS29" s="31"/>
      <c r="FT29" s="31"/>
      <c r="FU29" s="31"/>
      <c r="FV29" s="31"/>
      <c r="FW29" s="31"/>
      <c r="FX29" s="31"/>
      <c r="FY29" s="31"/>
      <c r="FZ29" s="31"/>
      <c r="GA29" s="31"/>
      <c r="GB29" s="31"/>
      <c r="GC29" s="31"/>
      <c r="GD29" s="31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  <c r="GP29" s="31"/>
      <c r="GQ29" s="31"/>
      <c r="GR29" s="31"/>
      <c r="GS29" s="31"/>
      <c r="GT29" s="31"/>
      <c r="GU29" s="31"/>
      <c r="GV29" s="31"/>
      <c r="GW29" s="31"/>
      <c r="GX29" s="31"/>
      <c r="GY29" s="31"/>
      <c r="GZ29" s="31"/>
      <c r="HA29" s="31"/>
      <c r="HB29" s="31"/>
      <c r="HC29" s="31"/>
      <c r="HD29" s="31"/>
      <c r="HE29" s="31"/>
      <c r="HF29" s="31"/>
      <c r="HG29" s="31"/>
      <c r="HH29" s="31"/>
      <c r="HI29" s="31"/>
      <c r="HJ29" s="31"/>
      <c r="HK29" s="31"/>
      <c r="HL29" s="31"/>
      <c r="HM29" s="31"/>
      <c r="HN29" s="31"/>
      <c r="HO29" s="31"/>
      <c r="HP29" s="31"/>
      <c r="HQ29" s="31"/>
      <c r="HR29" s="31"/>
      <c r="HS29" s="31"/>
      <c r="HT29" s="31"/>
      <c r="HU29" s="31"/>
      <c r="HV29" s="31"/>
      <c r="HW29" s="31"/>
      <c r="HX29" s="31"/>
      <c r="HY29" s="31"/>
      <c r="HZ29" s="31"/>
      <c r="IA29" s="31"/>
      <c r="IB29" s="31"/>
      <c r="IC29" s="31"/>
      <c r="ID29" s="31"/>
      <c r="IE29" s="31"/>
      <c r="IF29" s="31"/>
      <c r="IG29" s="31"/>
      <c r="IH29" s="31"/>
      <c r="II29" s="31"/>
      <c r="IJ29" s="31"/>
      <c r="IK29" s="31"/>
      <c r="IL29" s="31"/>
      <c r="IM29" s="31"/>
      <c r="IN29" s="31"/>
      <c r="IO29" s="31"/>
      <c r="IP29" s="31"/>
      <c r="IQ29" s="31"/>
      <c r="IR29" s="31"/>
      <c r="IS29" s="31"/>
      <c r="IT29" s="31"/>
      <c r="IU29" s="31"/>
      <c r="IV29" s="31"/>
      <c r="IW29" s="31"/>
      <c r="IX29" s="31"/>
      <c r="IY29" s="31"/>
      <c r="IZ29" s="31"/>
      <c r="JA29" s="31"/>
      <c r="JB29" s="31"/>
      <c r="JC29" s="31"/>
      <c r="JD29" s="31"/>
      <c r="JE29" s="31"/>
      <c r="JF29" s="31"/>
      <c r="JG29" s="31"/>
      <c r="JH29" s="31"/>
      <c r="JI29" s="31"/>
      <c r="JJ29" s="31"/>
      <c r="JK29" s="31"/>
      <c r="JL29" s="31"/>
      <c r="JM29" s="31"/>
      <c r="JN29" s="31"/>
      <c r="JO29" s="31"/>
      <c r="JP29" s="31"/>
      <c r="JQ29" s="31"/>
      <c r="JR29" s="31"/>
      <c r="JS29" s="31"/>
      <c r="JT29" s="31"/>
      <c r="JU29" s="31"/>
      <c r="JV29" s="31"/>
      <c r="JW29" s="31"/>
      <c r="JX29" s="31"/>
      <c r="JY29" s="31"/>
      <c r="JZ29" s="31"/>
      <c r="KA29" s="31"/>
      <c r="KB29" s="31"/>
      <c r="KC29" s="31"/>
      <c r="KD29" s="31"/>
      <c r="KE29" s="31"/>
      <c r="KF29" s="31"/>
      <c r="KG29" s="31"/>
      <c r="KH29" s="31"/>
      <c r="KI29" s="31"/>
      <c r="KJ29" s="31"/>
      <c r="KK29" s="31"/>
      <c r="KL29" s="31"/>
      <c r="KM29" s="31"/>
      <c r="KN29" s="31"/>
      <c r="KO29" s="31"/>
      <c r="KP29" s="31"/>
      <c r="KQ29" s="31"/>
      <c r="KR29" s="31"/>
      <c r="KS29" s="31"/>
      <c r="KT29" s="31"/>
      <c r="KU29" s="31"/>
      <c r="KV29" s="31"/>
      <c r="KW29" s="31"/>
      <c r="KX29" s="31"/>
      <c r="KY29" s="31"/>
      <c r="KZ29" s="31"/>
      <c r="LA29" s="31"/>
      <c r="LB29" s="31"/>
      <c r="LC29" s="31"/>
      <c r="LD29" s="31"/>
      <c r="LE29" s="31"/>
      <c r="LF29" s="31"/>
      <c r="LG29" s="31"/>
      <c r="LH29" s="31"/>
      <c r="LI29" s="31"/>
      <c r="LJ29" s="31"/>
      <c r="LK29" s="31"/>
      <c r="LL29" s="31"/>
      <c r="LM29" s="31"/>
      <c r="LN29" s="31"/>
      <c r="LO29" s="31"/>
      <c r="LP29" s="31"/>
      <c r="LQ29" s="31"/>
      <c r="LR29" s="31"/>
      <c r="LS29" s="31"/>
      <c r="LT29" s="31"/>
      <c r="LU29" s="31"/>
      <c r="LV29" s="31"/>
      <c r="LW29" s="31"/>
      <c r="LX29" s="31"/>
      <c r="LY29" s="31"/>
      <c r="LZ29" s="31"/>
      <c r="MA29" s="31"/>
      <c r="MB29" s="31"/>
      <c r="MC29" s="31"/>
      <c r="MD29" s="31"/>
      <c r="ME29" s="31"/>
      <c r="MF29" s="31"/>
      <c r="MG29" s="31"/>
      <c r="MH29" s="31"/>
      <c r="MI29" s="31"/>
      <c r="MJ29" s="31"/>
      <c r="MK29" s="31"/>
      <c r="ML29" s="31"/>
      <c r="MM29" s="31"/>
      <c r="MN29" s="31"/>
      <c r="MO29" s="31"/>
      <c r="MP29" s="31"/>
      <c r="MQ29" s="31"/>
      <c r="MR29" s="31"/>
      <c r="MS29" s="31"/>
      <c r="MT29" s="31"/>
      <c r="MU29" s="31"/>
      <c r="MV29" s="31"/>
      <c r="MW29" s="31"/>
      <c r="MX29" s="31"/>
      <c r="MY29" s="31"/>
      <c r="MZ29" s="31"/>
      <c r="NA29" s="31"/>
      <c r="NB29" s="31"/>
      <c r="NC29" s="31"/>
      <c r="ND29" s="31"/>
      <c r="NE29" s="31"/>
      <c r="NF29" s="31"/>
      <c r="NG29" s="31"/>
      <c r="NH29" s="31"/>
      <c r="NI29" s="31"/>
      <c r="NJ29" s="31"/>
      <c r="NK29" s="31"/>
      <c r="NL29" s="31"/>
      <c r="NM29" s="31"/>
      <c r="NN29" s="31"/>
      <c r="NO29" s="31"/>
      <c r="NP29" s="31"/>
      <c r="NQ29" s="31"/>
      <c r="NR29" s="31"/>
      <c r="NS29" s="31"/>
      <c r="NT29" s="31"/>
      <c r="NU29" s="31"/>
      <c r="NV29" s="31"/>
      <c r="NW29" s="31"/>
      <c r="NX29" s="31"/>
      <c r="NY29" s="31"/>
      <c r="NZ29" s="31"/>
      <c r="OA29" s="31"/>
      <c r="OB29" s="31"/>
      <c r="OC29" s="31"/>
      <c r="OD29" s="31"/>
      <c r="OE29" s="31"/>
      <c r="OF29" s="31"/>
      <c r="OG29" s="31"/>
      <c r="OH29" s="31"/>
      <c r="OI29" s="31"/>
      <c r="OJ29" s="31"/>
      <c r="OK29" s="31"/>
      <c r="OL29" s="31"/>
      <c r="OM29" s="31"/>
      <c r="ON29" s="31"/>
      <c r="OO29" s="31"/>
      <c r="OP29" s="31"/>
      <c r="OQ29" s="31"/>
      <c r="OR29" s="31"/>
      <c r="OS29" s="31"/>
      <c r="OT29" s="31"/>
      <c r="OU29" s="31"/>
      <c r="OV29" s="31"/>
      <c r="OW29" s="31"/>
      <c r="OX29" s="31"/>
      <c r="OY29" s="31"/>
      <c r="OZ29" s="31"/>
      <c r="PA29" s="31"/>
      <c r="PB29" s="31"/>
      <c r="PC29" s="31"/>
      <c r="PD29" s="31"/>
      <c r="PE29" s="31"/>
      <c r="PF29" s="31"/>
      <c r="PG29" s="31"/>
      <c r="PH29" s="31"/>
      <c r="PI29" s="31"/>
      <c r="PJ29" s="31"/>
      <c r="PK29" s="31"/>
      <c r="PL29" s="31"/>
      <c r="PM29" s="31"/>
      <c r="PN29" s="31"/>
      <c r="PO29" s="31"/>
      <c r="PP29" s="31"/>
      <c r="PQ29" s="31"/>
      <c r="PR29" s="31"/>
      <c r="PS29" s="31"/>
      <c r="PT29" s="31"/>
      <c r="PU29" s="31"/>
      <c r="PV29" s="31"/>
      <c r="PW29" s="31"/>
      <c r="PX29" s="31"/>
      <c r="PY29" s="31"/>
      <c r="PZ29" s="31"/>
      <c r="QA29" s="31"/>
      <c r="QB29" s="31"/>
      <c r="QC29" s="31"/>
    </row>
    <row r="30" spans="1:445" s="39" customFormat="1">
      <c r="A30" s="84" t="s">
        <v>74</v>
      </c>
      <c r="B30" s="83" t="s">
        <v>27</v>
      </c>
      <c r="C30" s="83" t="s">
        <v>2055</v>
      </c>
      <c r="D30" s="83" t="s">
        <v>66</v>
      </c>
      <c r="E30" s="83"/>
      <c r="F30" s="83">
        <v>1345</v>
      </c>
      <c r="G30" s="83">
        <v>65</v>
      </c>
      <c r="H30" s="83"/>
      <c r="I30" s="83">
        <v>160</v>
      </c>
      <c r="J30" s="86">
        <v>160</v>
      </c>
      <c r="K30" s="83">
        <v>160</v>
      </c>
      <c r="L30" s="83">
        <v>160</v>
      </c>
      <c r="M30" s="83">
        <v>160</v>
      </c>
      <c r="N30" s="83"/>
      <c r="O30" s="83"/>
      <c r="P30" s="83"/>
      <c r="Q30" s="83"/>
      <c r="R30" s="83"/>
      <c r="S30" s="83"/>
      <c r="T30" s="20">
        <f t="shared" si="1"/>
        <v>865</v>
      </c>
      <c r="U30" s="20">
        <f t="shared" si="2"/>
        <v>480</v>
      </c>
      <c r="V30" s="34">
        <f t="shared" si="3"/>
        <v>0.64312267657992561</v>
      </c>
      <c r="W30" s="37"/>
      <c r="X30" s="35" t="str">
        <f t="shared" si="4"/>
        <v/>
      </c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  <c r="IC30" s="31"/>
      <c r="ID30" s="31"/>
      <c r="IE30" s="31"/>
      <c r="IF30" s="31"/>
      <c r="IG30" s="31"/>
      <c r="IH30" s="31"/>
      <c r="II30" s="31"/>
      <c r="IJ30" s="31"/>
      <c r="IK30" s="31"/>
      <c r="IL30" s="31"/>
      <c r="IM30" s="31"/>
      <c r="IN30" s="31"/>
      <c r="IO30" s="31"/>
      <c r="IP30" s="31"/>
      <c r="IQ30" s="31"/>
      <c r="IR30" s="31"/>
      <c r="IS30" s="31"/>
      <c r="IT30" s="31"/>
      <c r="IU30" s="31"/>
      <c r="IV30" s="31"/>
      <c r="IW30" s="31"/>
      <c r="IX30" s="31"/>
      <c r="IY30" s="31"/>
      <c r="IZ30" s="31"/>
      <c r="JA30" s="31"/>
      <c r="JB30" s="31"/>
      <c r="JC30" s="31"/>
      <c r="JD30" s="31"/>
      <c r="JE30" s="31"/>
      <c r="JF30" s="31"/>
      <c r="JG30" s="31"/>
      <c r="JH30" s="31"/>
      <c r="JI30" s="31"/>
      <c r="JJ30" s="31"/>
      <c r="JK30" s="31"/>
      <c r="JL30" s="31"/>
      <c r="JM30" s="31"/>
      <c r="JN30" s="31"/>
      <c r="JO30" s="31"/>
      <c r="JP30" s="31"/>
      <c r="JQ30" s="31"/>
      <c r="JR30" s="31"/>
      <c r="JS30" s="31"/>
      <c r="JT30" s="31"/>
      <c r="JU30" s="31"/>
      <c r="JV30" s="31"/>
      <c r="JW30" s="31"/>
      <c r="JX30" s="31"/>
      <c r="JY30" s="31"/>
      <c r="JZ30" s="31"/>
      <c r="KA30" s="31"/>
      <c r="KB30" s="31"/>
      <c r="KC30" s="31"/>
      <c r="KD30" s="31"/>
      <c r="KE30" s="31"/>
      <c r="KF30" s="31"/>
      <c r="KG30" s="31"/>
      <c r="KH30" s="31"/>
      <c r="KI30" s="31"/>
      <c r="KJ30" s="31"/>
      <c r="KK30" s="31"/>
      <c r="KL30" s="31"/>
      <c r="KM30" s="31"/>
      <c r="KN30" s="31"/>
      <c r="KO30" s="31"/>
      <c r="KP30" s="31"/>
      <c r="KQ30" s="31"/>
      <c r="KR30" s="31"/>
      <c r="KS30" s="31"/>
      <c r="KT30" s="31"/>
      <c r="KU30" s="31"/>
      <c r="KV30" s="31"/>
      <c r="KW30" s="31"/>
      <c r="KX30" s="31"/>
      <c r="KY30" s="31"/>
      <c r="KZ30" s="31"/>
      <c r="LA30" s="31"/>
      <c r="LB30" s="31"/>
      <c r="LC30" s="31"/>
      <c r="LD30" s="31"/>
      <c r="LE30" s="31"/>
      <c r="LF30" s="31"/>
      <c r="LG30" s="31"/>
      <c r="LH30" s="31"/>
      <c r="LI30" s="31"/>
      <c r="LJ30" s="31"/>
      <c r="LK30" s="31"/>
      <c r="LL30" s="31"/>
      <c r="LM30" s="31"/>
      <c r="LN30" s="31"/>
      <c r="LO30" s="31"/>
      <c r="LP30" s="31"/>
      <c r="LQ30" s="31"/>
      <c r="LR30" s="31"/>
      <c r="LS30" s="31"/>
      <c r="LT30" s="31"/>
      <c r="LU30" s="31"/>
      <c r="LV30" s="31"/>
      <c r="LW30" s="31"/>
      <c r="LX30" s="31"/>
      <c r="LY30" s="31"/>
      <c r="LZ30" s="31"/>
      <c r="MA30" s="31"/>
      <c r="MB30" s="31"/>
      <c r="MC30" s="31"/>
      <c r="MD30" s="31"/>
      <c r="ME30" s="31"/>
      <c r="MF30" s="31"/>
      <c r="MG30" s="31"/>
      <c r="MH30" s="31"/>
      <c r="MI30" s="31"/>
      <c r="MJ30" s="31"/>
      <c r="MK30" s="31"/>
      <c r="ML30" s="31"/>
      <c r="MM30" s="31"/>
      <c r="MN30" s="31"/>
      <c r="MO30" s="31"/>
      <c r="MP30" s="31"/>
      <c r="MQ30" s="31"/>
      <c r="MR30" s="31"/>
      <c r="MS30" s="31"/>
      <c r="MT30" s="31"/>
      <c r="MU30" s="31"/>
      <c r="MV30" s="31"/>
      <c r="MW30" s="31"/>
      <c r="MX30" s="31"/>
      <c r="MY30" s="31"/>
      <c r="MZ30" s="31"/>
      <c r="NA30" s="31"/>
      <c r="NB30" s="31"/>
      <c r="NC30" s="31"/>
      <c r="ND30" s="31"/>
      <c r="NE30" s="31"/>
      <c r="NF30" s="31"/>
      <c r="NG30" s="31"/>
      <c r="NH30" s="31"/>
      <c r="NI30" s="31"/>
      <c r="NJ30" s="31"/>
      <c r="NK30" s="31"/>
      <c r="NL30" s="31"/>
      <c r="NM30" s="31"/>
      <c r="NN30" s="31"/>
      <c r="NO30" s="31"/>
      <c r="NP30" s="31"/>
      <c r="NQ30" s="31"/>
      <c r="NR30" s="31"/>
      <c r="NS30" s="31"/>
      <c r="NT30" s="31"/>
      <c r="NU30" s="31"/>
      <c r="NV30" s="31"/>
      <c r="NW30" s="31"/>
      <c r="NX30" s="31"/>
      <c r="NY30" s="31"/>
      <c r="NZ30" s="31"/>
      <c r="OA30" s="31"/>
      <c r="OB30" s="31"/>
      <c r="OC30" s="31"/>
      <c r="OD30" s="31"/>
      <c r="OE30" s="31"/>
      <c r="OF30" s="31"/>
      <c r="OG30" s="31"/>
      <c r="OH30" s="31"/>
      <c r="OI30" s="31"/>
      <c r="OJ30" s="31"/>
      <c r="OK30" s="31"/>
      <c r="OL30" s="31"/>
      <c r="OM30" s="31"/>
      <c r="ON30" s="31"/>
      <c r="OO30" s="31"/>
      <c r="OP30" s="31"/>
      <c r="OQ30" s="31"/>
      <c r="OR30" s="31"/>
      <c r="OS30" s="31"/>
      <c r="OT30" s="31"/>
      <c r="OU30" s="31"/>
      <c r="OV30" s="31"/>
      <c r="OW30" s="31"/>
      <c r="OX30" s="31"/>
      <c r="OY30" s="31"/>
      <c r="OZ30" s="31"/>
      <c r="PA30" s="31"/>
      <c r="PB30" s="31"/>
      <c r="PC30" s="31"/>
      <c r="PD30" s="31"/>
      <c r="PE30" s="31"/>
      <c r="PF30" s="31"/>
      <c r="PG30" s="31"/>
      <c r="PH30" s="31"/>
      <c r="PI30" s="31"/>
      <c r="PJ30" s="31"/>
      <c r="PK30" s="31"/>
      <c r="PL30" s="31"/>
      <c r="PM30" s="31"/>
      <c r="PN30" s="31"/>
      <c r="PO30" s="31"/>
      <c r="PP30" s="31"/>
      <c r="PQ30" s="31"/>
      <c r="PR30" s="31"/>
      <c r="PS30" s="31"/>
      <c r="PT30" s="31"/>
      <c r="PU30" s="31"/>
      <c r="PV30" s="31"/>
      <c r="PW30" s="31"/>
      <c r="PX30" s="31"/>
      <c r="PY30" s="31"/>
      <c r="PZ30" s="31"/>
      <c r="QA30" s="31"/>
      <c r="QB30" s="31"/>
      <c r="QC30" s="31"/>
    </row>
    <row r="31" spans="1:445" s="39" customFormat="1">
      <c r="A31" s="84" t="s">
        <v>1997</v>
      </c>
      <c r="B31" s="83" t="s">
        <v>27</v>
      </c>
      <c r="C31" s="83">
        <v>85</v>
      </c>
      <c r="D31" s="83" t="s">
        <v>56</v>
      </c>
      <c r="E31" s="83"/>
      <c r="F31" s="83">
        <v>745</v>
      </c>
      <c r="G31" s="83">
        <v>65</v>
      </c>
      <c r="H31" s="83"/>
      <c r="I31" s="83">
        <v>85</v>
      </c>
      <c r="J31" s="83">
        <v>85</v>
      </c>
      <c r="K31" s="83">
        <v>85</v>
      </c>
      <c r="L31" s="83">
        <v>85</v>
      </c>
      <c r="M31" s="83">
        <v>85</v>
      </c>
      <c r="N31" s="83"/>
      <c r="O31" s="83"/>
      <c r="P31" s="83"/>
      <c r="Q31" s="83"/>
      <c r="R31" s="83"/>
      <c r="S31" s="83"/>
      <c r="T31" s="20">
        <f t="shared" si="1"/>
        <v>490</v>
      </c>
      <c r="U31" s="20">
        <f t="shared" si="2"/>
        <v>255</v>
      </c>
      <c r="V31" s="34">
        <f t="shared" si="3"/>
        <v>0.65771812080536918</v>
      </c>
      <c r="W31" s="37"/>
      <c r="X31" s="35" t="str">
        <f t="shared" si="4"/>
        <v/>
      </c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1"/>
      <c r="EE31" s="31"/>
      <c r="EF31" s="31"/>
      <c r="EG31" s="31"/>
      <c r="EH31" s="31"/>
      <c r="EI31" s="31"/>
      <c r="EJ31" s="31"/>
      <c r="EK31" s="31"/>
      <c r="EL31" s="31"/>
      <c r="EM31" s="31"/>
      <c r="EN31" s="31"/>
      <c r="EO31" s="31"/>
      <c r="EP31" s="31"/>
      <c r="EQ31" s="31"/>
      <c r="ER31" s="31"/>
      <c r="ES31" s="31"/>
      <c r="ET31" s="31"/>
      <c r="EU31" s="31"/>
      <c r="EV31" s="31"/>
      <c r="EW31" s="31"/>
      <c r="EX31" s="31"/>
      <c r="EY31" s="31"/>
      <c r="EZ31" s="31"/>
      <c r="FA31" s="31"/>
      <c r="FB31" s="31"/>
      <c r="FC31" s="31"/>
      <c r="FD31" s="31"/>
      <c r="FE31" s="31"/>
      <c r="FF31" s="31"/>
      <c r="FG31" s="31"/>
      <c r="FH31" s="31"/>
      <c r="FI31" s="31"/>
      <c r="FJ31" s="31"/>
      <c r="FK31" s="31"/>
      <c r="FL31" s="31"/>
      <c r="FM31" s="31"/>
      <c r="FN31" s="31"/>
      <c r="FO31" s="31"/>
      <c r="FP31" s="31"/>
      <c r="FQ31" s="31"/>
      <c r="FR31" s="31"/>
      <c r="FS31" s="31"/>
      <c r="FT31" s="31"/>
      <c r="FU31" s="31"/>
      <c r="FV31" s="31"/>
      <c r="FW31" s="31"/>
      <c r="FX31" s="31"/>
      <c r="FY31" s="31"/>
      <c r="FZ31" s="31"/>
      <c r="GA31" s="31"/>
      <c r="GB31" s="31"/>
      <c r="GC31" s="31"/>
      <c r="GD31" s="31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  <c r="GP31" s="31"/>
      <c r="GQ31" s="31"/>
      <c r="GR31" s="31"/>
      <c r="GS31" s="31"/>
      <c r="GT31" s="31"/>
      <c r="GU31" s="31"/>
      <c r="GV31" s="31"/>
      <c r="GW31" s="31"/>
      <c r="GX31" s="31"/>
      <c r="GY31" s="31"/>
      <c r="GZ31" s="31"/>
      <c r="HA31" s="31"/>
      <c r="HB31" s="31"/>
      <c r="HC31" s="31"/>
      <c r="HD31" s="31"/>
      <c r="HE31" s="31"/>
      <c r="HF31" s="31"/>
      <c r="HG31" s="31"/>
      <c r="HH31" s="31"/>
      <c r="HI31" s="31"/>
      <c r="HJ31" s="31"/>
      <c r="HK31" s="31"/>
      <c r="HL31" s="31"/>
      <c r="HM31" s="31"/>
      <c r="HN31" s="31"/>
      <c r="HO31" s="31"/>
      <c r="HP31" s="31"/>
      <c r="HQ31" s="31"/>
      <c r="HR31" s="31"/>
      <c r="HS31" s="31"/>
      <c r="HT31" s="31"/>
      <c r="HU31" s="31"/>
      <c r="HV31" s="31"/>
      <c r="HW31" s="31"/>
      <c r="HX31" s="31"/>
      <c r="HY31" s="31"/>
      <c r="HZ31" s="31"/>
      <c r="IA31" s="31"/>
      <c r="IB31" s="31"/>
      <c r="IC31" s="31"/>
      <c r="ID31" s="31"/>
      <c r="IE31" s="31"/>
      <c r="IF31" s="31"/>
      <c r="IG31" s="31"/>
      <c r="IH31" s="31"/>
      <c r="II31" s="31"/>
      <c r="IJ31" s="31"/>
      <c r="IK31" s="31"/>
      <c r="IL31" s="31"/>
      <c r="IM31" s="31"/>
      <c r="IN31" s="31"/>
      <c r="IO31" s="31"/>
      <c r="IP31" s="31"/>
      <c r="IQ31" s="31"/>
      <c r="IR31" s="31"/>
      <c r="IS31" s="31"/>
      <c r="IT31" s="31"/>
      <c r="IU31" s="31"/>
      <c r="IV31" s="31"/>
      <c r="IW31" s="31"/>
      <c r="IX31" s="31"/>
      <c r="IY31" s="31"/>
      <c r="IZ31" s="31"/>
      <c r="JA31" s="31"/>
      <c r="JB31" s="31"/>
      <c r="JC31" s="31"/>
      <c r="JD31" s="31"/>
      <c r="JE31" s="31"/>
      <c r="JF31" s="31"/>
      <c r="JG31" s="31"/>
      <c r="JH31" s="31"/>
      <c r="JI31" s="31"/>
      <c r="JJ31" s="31"/>
      <c r="JK31" s="31"/>
      <c r="JL31" s="31"/>
      <c r="JM31" s="31"/>
      <c r="JN31" s="31"/>
      <c r="JO31" s="31"/>
      <c r="JP31" s="31"/>
      <c r="JQ31" s="31"/>
      <c r="JR31" s="31"/>
      <c r="JS31" s="31"/>
      <c r="JT31" s="31"/>
      <c r="JU31" s="31"/>
      <c r="JV31" s="31"/>
      <c r="JW31" s="31"/>
      <c r="JX31" s="31"/>
      <c r="JY31" s="31"/>
      <c r="JZ31" s="31"/>
      <c r="KA31" s="31"/>
      <c r="KB31" s="31"/>
      <c r="KC31" s="31"/>
      <c r="KD31" s="31"/>
      <c r="KE31" s="31"/>
      <c r="KF31" s="31"/>
      <c r="KG31" s="31"/>
      <c r="KH31" s="31"/>
      <c r="KI31" s="31"/>
      <c r="KJ31" s="31"/>
      <c r="KK31" s="31"/>
      <c r="KL31" s="31"/>
      <c r="KM31" s="31"/>
      <c r="KN31" s="31"/>
      <c r="KO31" s="31"/>
      <c r="KP31" s="31"/>
      <c r="KQ31" s="31"/>
      <c r="KR31" s="31"/>
      <c r="KS31" s="31"/>
      <c r="KT31" s="31"/>
      <c r="KU31" s="31"/>
      <c r="KV31" s="31"/>
      <c r="KW31" s="31"/>
      <c r="KX31" s="31"/>
      <c r="KY31" s="31"/>
      <c r="KZ31" s="31"/>
      <c r="LA31" s="31"/>
      <c r="LB31" s="31"/>
      <c r="LC31" s="31"/>
      <c r="LD31" s="31"/>
      <c r="LE31" s="31"/>
      <c r="LF31" s="31"/>
      <c r="LG31" s="31"/>
      <c r="LH31" s="31"/>
      <c r="LI31" s="31"/>
      <c r="LJ31" s="31"/>
      <c r="LK31" s="31"/>
      <c r="LL31" s="31"/>
      <c r="LM31" s="31"/>
      <c r="LN31" s="31"/>
      <c r="LO31" s="31"/>
      <c r="LP31" s="31"/>
      <c r="LQ31" s="31"/>
      <c r="LR31" s="31"/>
      <c r="LS31" s="31"/>
      <c r="LT31" s="31"/>
      <c r="LU31" s="31"/>
      <c r="LV31" s="31"/>
      <c r="LW31" s="31"/>
      <c r="LX31" s="31"/>
      <c r="LY31" s="31"/>
      <c r="LZ31" s="31"/>
      <c r="MA31" s="31"/>
      <c r="MB31" s="31"/>
      <c r="MC31" s="31"/>
      <c r="MD31" s="31"/>
      <c r="ME31" s="31"/>
      <c r="MF31" s="31"/>
      <c r="MG31" s="31"/>
      <c r="MH31" s="31"/>
      <c r="MI31" s="31"/>
      <c r="MJ31" s="31"/>
      <c r="MK31" s="31"/>
      <c r="ML31" s="31"/>
      <c r="MM31" s="31"/>
      <c r="MN31" s="31"/>
      <c r="MO31" s="31"/>
      <c r="MP31" s="31"/>
      <c r="MQ31" s="31"/>
      <c r="MR31" s="31"/>
      <c r="MS31" s="31"/>
      <c r="MT31" s="31"/>
      <c r="MU31" s="31"/>
      <c r="MV31" s="31"/>
      <c r="MW31" s="31"/>
      <c r="MX31" s="31"/>
      <c r="MY31" s="31"/>
      <c r="MZ31" s="31"/>
      <c r="NA31" s="31"/>
      <c r="NB31" s="31"/>
      <c r="NC31" s="31"/>
      <c r="ND31" s="31"/>
      <c r="NE31" s="31"/>
      <c r="NF31" s="31"/>
      <c r="NG31" s="31"/>
      <c r="NH31" s="31"/>
      <c r="NI31" s="31"/>
      <c r="NJ31" s="31"/>
      <c r="NK31" s="31"/>
      <c r="NL31" s="31"/>
      <c r="NM31" s="31"/>
      <c r="NN31" s="31"/>
      <c r="NO31" s="31"/>
      <c r="NP31" s="31"/>
      <c r="NQ31" s="31"/>
      <c r="NR31" s="31"/>
      <c r="NS31" s="31"/>
      <c r="NT31" s="31"/>
      <c r="NU31" s="31"/>
      <c r="NV31" s="31"/>
      <c r="NW31" s="31"/>
      <c r="NX31" s="31"/>
      <c r="NY31" s="31"/>
      <c r="NZ31" s="31"/>
      <c r="OA31" s="31"/>
      <c r="OB31" s="31"/>
      <c r="OC31" s="31"/>
      <c r="OD31" s="31"/>
      <c r="OE31" s="31"/>
      <c r="OF31" s="31"/>
      <c r="OG31" s="31"/>
      <c r="OH31" s="31"/>
      <c r="OI31" s="31"/>
      <c r="OJ31" s="31"/>
      <c r="OK31" s="31"/>
      <c r="OL31" s="31"/>
      <c r="OM31" s="31"/>
      <c r="ON31" s="31"/>
      <c r="OO31" s="31"/>
      <c r="OP31" s="31"/>
      <c r="OQ31" s="31"/>
      <c r="OR31" s="31"/>
      <c r="OS31" s="31"/>
      <c r="OT31" s="31"/>
      <c r="OU31" s="31"/>
      <c r="OV31" s="31"/>
      <c r="OW31" s="31"/>
      <c r="OX31" s="31"/>
      <c r="OY31" s="31"/>
      <c r="OZ31" s="31"/>
      <c r="PA31" s="31"/>
      <c r="PB31" s="31"/>
      <c r="PC31" s="31"/>
      <c r="PD31" s="31"/>
      <c r="PE31" s="31"/>
      <c r="PF31" s="31"/>
      <c r="PG31" s="31"/>
      <c r="PH31" s="31"/>
      <c r="PI31" s="31"/>
      <c r="PJ31" s="31"/>
      <c r="PK31" s="31"/>
      <c r="PL31" s="31"/>
      <c r="PM31" s="31"/>
      <c r="PN31" s="31"/>
      <c r="PO31" s="31"/>
      <c r="PP31" s="31"/>
      <c r="PQ31" s="31"/>
      <c r="PR31" s="31"/>
      <c r="PS31" s="31"/>
      <c r="PT31" s="31"/>
      <c r="PU31" s="31"/>
      <c r="PV31" s="31"/>
      <c r="PW31" s="31"/>
      <c r="PX31" s="31"/>
      <c r="PY31" s="31"/>
      <c r="PZ31" s="31"/>
      <c r="QA31" s="31"/>
      <c r="QB31" s="31"/>
      <c r="QC31" s="31"/>
    </row>
    <row r="32" spans="1:445" s="39" customFormat="1">
      <c r="A32" s="84" t="s">
        <v>1882</v>
      </c>
      <c r="B32" s="83"/>
      <c r="C32" s="83">
        <v>95</v>
      </c>
      <c r="D32" s="83" t="s">
        <v>129</v>
      </c>
      <c r="E32" s="83"/>
      <c r="F32" s="83">
        <v>1145</v>
      </c>
      <c r="G32" s="83">
        <v>65</v>
      </c>
      <c r="H32" s="83">
        <v>120</v>
      </c>
      <c r="I32" s="83">
        <v>65</v>
      </c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20">
        <f t="shared" si="1"/>
        <v>250</v>
      </c>
      <c r="U32" s="20">
        <f t="shared" si="2"/>
        <v>895</v>
      </c>
      <c r="V32" s="34">
        <f t="shared" si="3"/>
        <v>0.2183406113537118</v>
      </c>
      <c r="W32" s="37"/>
      <c r="X32" s="35" t="str">
        <f t="shared" si="4"/>
        <v/>
      </c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  <c r="IS32" s="31"/>
      <c r="IT32" s="31"/>
      <c r="IU32" s="31"/>
      <c r="IV32" s="31"/>
      <c r="IW32" s="31"/>
      <c r="IX32" s="31"/>
      <c r="IY32" s="31"/>
      <c r="IZ32" s="31"/>
      <c r="JA32" s="31"/>
      <c r="JB32" s="31"/>
      <c r="JC32" s="31"/>
      <c r="JD32" s="31"/>
      <c r="JE32" s="31"/>
      <c r="JF32" s="31"/>
      <c r="JG32" s="31"/>
      <c r="JH32" s="31"/>
      <c r="JI32" s="31"/>
      <c r="JJ32" s="31"/>
      <c r="JK32" s="31"/>
      <c r="JL32" s="31"/>
      <c r="JM32" s="31"/>
      <c r="JN32" s="31"/>
      <c r="JO32" s="31"/>
      <c r="JP32" s="31"/>
      <c r="JQ32" s="31"/>
      <c r="JR32" s="31"/>
      <c r="JS32" s="31"/>
      <c r="JT32" s="31"/>
      <c r="JU32" s="31"/>
      <c r="JV32" s="31"/>
      <c r="JW32" s="31"/>
      <c r="JX32" s="31"/>
      <c r="JY32" s="31"/>
      <c r="JZ32" s="31"/>
      <c r="KA32" s="31"/>
      <c r="KB32" s="31"/>
      <c r="KC32" s="31"/>
      <c r="KD32" s="31"/>
      <c r="KE32" s="31"/>
      <c r="KF32" s="31"/>
      <c r="KG32" s="31"/>
      <c r="KH32" s="31"/>
      <c r="KI32" s="31"/>
      <c r="KJ32" s="31"/>
      <c r="KK32" s="31"/>
      <c r="KL32" s="31"/>
      <c r="KM32" s="31"/>
      <c r="KN32" s="31"/>
      <c r="KO32" s="31"/>
      <c r="KP32" s="31"/>
      <c r="KQ32" s="31"/>
      <c r="KR32" s="31"/>
      <c r="KS32" s="31"/>
      <c r="KT32" s="31"/>
      <c r="KU32" s="31"/>
      <c r="KV32" s="31"/>
      <c r="KW32" s="31"/>
      <c r="KX32" s="31"/>
      <c r="KY32" s="31"/>
      <c r="KZ32" s="31"/>
      <c r="LA32" s="31"/>
      <c r="LB32" s="31"/>
      <c r="LC32" s="31"/>
      <c r="LD32" s="31"/>
      <c r="LE32" s="31"/>
      <c r="LF32" s="31"/>
      <c r="LG32" s="31"/>
      <c r="LH32" s="31"/>
      <c r="LI32" s="31"/>
      <c r="LJ32" s="31"/>
      <c r="LK32" s="31"/>
      <c r="LL32" s="31"/>
      <c r="LM32" s="31"/>
      <c r="LN32" s="31"/>
      <c r="LO32" s="31"/>
      <c r="LP32" s="31"/>
      <c r="LQ32" s="31"/>
      <c r="LR32" s="31"/>
      <c r="LS32" s="31"/>
      <c r="LT32" s="31"/>
      <c r="LU32" s="31"/>
      <c r="LV32" s="31"/>
      <c r="LW32" s="31"/>
      <c r="LX32" s="31"/>
      <c r="LY32" s="31"/>
      <c r="LZ32" s="31"/>
      <c r="MA32" s="31"/>
      <c r="MB32" s="31"/>
      <c r="MC32" s="31"/>
      <c r="MD32" s="31"/>
      <c r="ME32" s="31"/>
      <c r="MF32" s="31"/>
      <c r="MG32" s="31"/>
      <c r="MH32" s="31"/>
      <c r="MI32" s="31"/>
      <c r="MJ32" s="31"/>
      <c r="MK32" s="31"/>
      <c r="ML32" s="31"/>
      <c r="MM32" s="31"/>
      <c r="MN32" s="31"/>
      <c r="MO32" s="31"/>
      <c r="MP32" s="31"/>
      <c r="MQ32" s="31"/>
      <c r="MR32" s="31"/>
      <c r="MS32" s="31"/>
      <c r="MT32" s="31"/>
      <c r="MU32" s="31"/>
      <c r="MV32" s="31"/>
      <c r="MW32" s="31"/>
      <c r="MX32" s="31"/>
      <c r="MY32" s="31"/>
      <c r="MZ32" s="31"/>
      <c r="NA32" s="31"/>
      <c r="NB32" s="31"/>
      <c r="NC32" s="31"/>
      <c r="ND32" s="31"/>
      <c r="NE32" s="31"/>
      <c r="NF32" s="31"/>
      <c r="NG32" s="31"/>
      <c r="NH32" s="31"/>
      <c r="NI32" s="31"/>
      <c r="NJ32" s="31"/>
      <c r="NK32" s="31"/>
      <c r="NL32" s="31"/>
      <c r="NM32" s="31"/>
      <c r="NN32" s="31"/>
      <c r="NO32" s="31"/>
      <c r="NP32" s="31"/>
      <c r="NQ32" s="31"/>
      <c r="NR32" s="31"/>
      <c r="NS32" s="31"/>
      <c r="NT32" s="31"/>
      <c r="NU32" s="31"/>
      <c r="NV32" s="31"/>
      <c r="NW32" s="31"/>
      <c r="NX32" s="31"/>
      <c r="NY32" s="31"/>
      <c r="NZ32" s="31"/>
      <c r="OA32" s="31"/>
      <c r="OB32" s="31"/>
      <c r="OC32" s="31"/>
      <c r="OD32" s="31"/>
      <c r="OE32" s="31"/>
      <c r="OF32" s="31"/>
      <c r="OG32" s="31"/>
      <c r="OH32" s="31"/>
      <c r="OI32" s="31"/>
      <c r="OJ32" s="31"/>
      <c r="OK32" s="31"/>
      <c r="OL32" s="31"/>
      <c r="OM32" s="31"/>
      <c r="ON32" s="31"/>
      <c r="OO32" s="31"/>
      <c r="OP32" s="31"/>
      <c r="OQ32" s="31"/>
      <c r="OR32" s="31"/>
      <c r="OS32" s="31"/>
      <c r="OT32" s="31"/>
      <c r="OU32" s="31"/>
      <c r="OV32" s="31"/>
      <c r="OW32" s="31"/>
      <c r="OX32" s="31"/>
      <c r="OY32" s="31"/>
      <c r="OZ32" s="31"/>
      <c r="PA32" s="31"/>
      <c r="PB32" s="31"/>
      <c r="PC32" s="31"/>
      <c r="PD32" s="31"/>
      <c r="PE32" s="31"/>
      <c r="PF32" s="31"/>
      <c r="PG32" s="31"/>
      <c r="PH32" s="31"/>
      <c r="PI32" s="31"/>
      <c r="PJ32" s="31"/>
      <c r="PK32" s="31"/>
      <c r="PL32" s="31"/>
      <c r="PM32" s="31"/>
      <c r="PN32" s="31"/>
      <c r="PO32" s="31"/>
      <c r="PP32" s="31"/>
      <c r="PQ32" s="31"/>
      <c r="PR32" s="31"/>
      <c r="PS32" s="31"/>
      <c r="PT32" s="31"/>
      <c r="PU32" s="31"/>
      <c r="PV32" s="31"/>
      <c r="PW32" s="31"/>
      <c r="PX32" s="31"/>
      <c r="PY32" s="31"/>
      <c r="PZ32" s="31"/>
      <c r="QA32" s="31"/>
      <c r="QB32" s="31"/>
      <c r="QC32" s="31"/>
    </row>
    <row r="33" spans="1:16383" s="39" customFormat="1">
      <c r="A33" s="84" t="s">
        <v>1814</v>
      </c>
      <c r="B33" s="83" t="s">
        <v>27</v>
      </c>
      <c r="C33" s="83"/>
      <c r="D33" s="83" t="s">
        <v>1892</v>
      </c>
      <c r="E33" s="83"/>
      <c r="F33" s="83">
        <v>940</v>
      </c>
      <c r="G33" s="83">
        <v>100</v>
      </c>
      <c r="H33" s="83"/>
      <c r="I33" s="83">
        <v>105</v>
      </c>
      <c r="J33" s="83">
        <v>105</v>
      </c>
      <c r="K33" s="83">
        <v>105</v>
      </c>
      <c r="L33" s="83">
        <v>105</v>
      </c>
      <c r="M33" s="83">
        <v>105</v>
      </c>
      <c r="N33" s="83"/>
      <c r="O33" s="83"/>
      <c r="P33" s="83"/>
      <c r="Q33" s="83"/>
      <c r="R33" s="83"/>
      <c r="S33" s="83"/>
      <c r="T33" s="20">
        <f t="shared" si="1"/>
        <v>625</v>
      </c>
      <c r="U33" s="20">
        <f t="shared" si="2"/>
        <v>315</v>
      </c>
      <c r="V33" s="34">
        <f t="shared" si="3"/>
        <v>0.66489361702127658</v>
      </c>
      <c r="W33" s="38"/>
      <c r="X33" s="35" t="str">
        <f t="shared" si="4"/>
        <v/>
      </c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31"/>
      <c r="EA33" s="31"/>
      <c r="EB33" s="31"/>
      <c r="EC33" s="31"/>
      <c r="ED33" s="31"/>
      <c r="EE33" s="31"/>
      <c r="EF33" s="31"/>
      <c r="EG33" s="31"/>
      <c r="EH33" s="31"/>
      <c r="EI33" s="31"/>
      <c r="EJ33" s="31"/>
      <c r="EK33" s="31"/>
      <c r="EL33" s="31"/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  <c r="FI33" s="31"/>
      <c r="FJ33" s="31"/>
      <c r="FK33" s="31"/>
      <c r="FL33" s="31"/>
      <c r="FM33" s="31"/>
      <c r="FN33" s="31"/>
      <c r="FO33" s="31"/>
      <c r="FP33" s="31"/>
      <c r="FQ33" s="31"/>
      <c r="FR33" s="31"/>
      <c r="FS33" s="31"/>
      <c r="FT33" s="31"/>
      <c r="FU33" s="31"/>
      <c r="FV33" s="31"/>
      <c r="FW33" s="31"/>
      <c r="FX33" s="31"/>
      <c r="FY33" s="31"/>
      <c r="FZ33" s="31"/>
      <c r="GA33" s="31"/>
      <c r="GB33" s="31"/>
      <c r="GC33" s="31"/>
      <c r="GD33" s="31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  <c r="GP33" s="31"/>
      <c r="GQ33" s="31"/>
      <c r="GR33" s="31"/>
      <c r="GS33" s="31"/>
      <c r="GT33" s="31"/>
      <c r="GU33" s="31"/>
      <c r="GV33" s="31"/>
      <c r="GW33" s="31"/>
      <c r="GX33" s="31"/>
      <c r="GY33" s="31"/>
      <c r="GZ33" s="31"/>
      <c r="HA33" s="31"/>
      <c r="HB33" s="31"/>
      <c r="HC33" s="31"/>
      <c r="HD33" s="31"/>
      <c r="HE33" s="31"/>
      <c r="HF33" s="31"/>
      <c r="HG33" s="31"/>
      <c r="HH33" s="31"/>
      <c r="HI33" s="31"/>
      <c r="HJ33" s="31"/>
      <c r="HK33" s="31"/>
      <c r="HL33" s="31"/>
      <c r="HM33" s="31"/>
      <c r="HN33" s="31"/>
      <c r="HO33" s="31"/>
      <c r="HP33" s="31"/>
      <c r="HQ33" s="31"/>
      <c r="HR33" s="31"/>
      <c r="HS33" s="31"/>
      <c r="HT33" s="31"/>
      <c r="HU33" s="31"/>
      <c r="HV33" s="31"/>
      <c r="HW33" s="31"/>
      <c r="HX33" s="31"/>
      <c r="HY33" s="31"/>
      <c r="HZ33" s="31"/>
      <c r="IA33" s="31"/>
      <c r="IB33" s="31"/>
      <c r="IC33" s="31"/>
      <c r="ID33" s="31"/>
      <c r="IE33" s="31"/>
      <c r="IF33" s="31"/>
      <c r="IG33" s="31"/>
      <c r="IH33" s="31"/>
      <c r="II33" s="31"/>
      <c r="IJ33" s="31"/>
      <c r="IK33" s="31"/>
      <c r="IL33" s="31"/>
      <c r="IM33" s="31"/>
      <c r="IN33" s="31"/>
      <c r="IO33" s="31"/>
      <c r="IP33" s="31"/>
      <c r="IQ33" s="31"/>
      <c r="IR33" s="31"/>
      <c r="IS33" s="31"/>
      <c r="IT33" s="31"/>
      <c r="IU33" s="31"/>
      <c r="IV33" s="31"/>
      <c r="IW33" s="31"/>
      <c r="IX33" s="31"/>
      <c r="IY33" s="31"/>
      <c r="IZ33" s="31"/>
      <c r="JA33" s="31"/>
      <c r="JB33" s="31"/>
      <c r="JC33" s="31"/>
      <c r="JD33" s="31"/>
      <c r="JE33" s="31"/>
      <c r="JF33" s="31"/>
      <c r="JG33" s="31"/>
      <c r="JH33" s="31"/>
      <c r="JI33" s="31"/>
      <c r="JJ33" s="31"/>
      <c r="JK33" s="31"/>
      <c r="JL33" s="31"/>
      <c r="JM33" s="31"/>
      <c r="JN33" s="31"/>
      <c r="JO33" s="31"/>
      <c r="JP33" s="31"/>
      <c r="JQ33" s="31"/>
      <c r="JR33" s="31"/>
      <c r="JS33" s="31"/>
      <c r="JT33" s="31"/>
      <c r="JU33" s="31"/>
      <c r="JV33" s="31"/>
      <c r="JW33" s="31"/>
      <c r="JX33" s="31"/>
      <c r="JY33" s="31"/>
      <c r="JZ33" s="31"/>
      <c r="KA33" s="31"/>
      <c r="KB33" s="31"/>
      <c r="KC33" s="31"/>
      <c r="KD33" s="31"/>
      <c r="KE33" s="31"/>
      <c r="KF33" s="31"/>
      <c r="KG33" s="31"/>
      <c r="KH33" s="31"/>
      <c r="KI33" s="31"/>
      <c r="KJ33" s="31"/>
      <c r="KK33" s="31"/>
      <c r="KL33" s="31"/>
      <c r="KM33" s="31"/>
      <c r="KN33" s="31"/>
      <c r="KO33" s="31"/>
      <c r="KP33" s="31"/>
      <c r="KQ33" s="31"/>
      <c r="KR33" s="31"/>
      <c r="KS33" s="31"/>
      <c r="KT33" s="31"/>
      <c r="KU33" s="31"/>
      <c r="KV33" s="31"/>
      <c r="KW33" s="31"/>
      <c r="KX33" s="31"/>
      <c r="KY33" s="31"/>
      <c r="KZ33" s="31"/>
      <c r="LA33" s="31"/>
      <c r="LB33" s="31"/>
      <c r="LC33" s="31"/>
      <c r="LD33" s="31"/>
      <c r="LE33" s="31"/>
      <c r="LF33" s="31"/>
      <c r="LG33" s="31"/>
      <c r="LH33" s="31"/>
      <c r="LI33" s="31"/>
      <c r="LJ33" s="31"/>
      <c r="LK33" s="31"/>
      <c r="LL33" s="31"/>
      <c r="LM33" s="31"/>
      <c r="LN33" s="31"/>
      <c r="LO33" s="31"/>
      <c r="LP33" s="31"/>
      <c r="LQ33" s="31"/>
      <c r="LR33" s="31"/>
      <c r="LS33" s="31"/>
      <c r="LT33" s="31"/>
      <c r="LU33" s="31"/>
      <c r="LV33" s="31"/>
      <c r="LW33" s="31"/>
      <c r="LX33" s="31"/>
      <c r="LY33" s="31"/>
      <c r="LZ33" s="31"/>
      <c r="MA33" s="31"/>
      <c r="MB33" s="31"/>
      <c r="MC33" s="31"/>
      <c r="MD33" s="31"/>
      <c r="ME33" s="31"/>
      <c r="MF33" s="31"/>
      <c r="MG33" s="31"/>
      <c r="MH33" s="31"/>
      <c r="MI33" s="31"/>
      <c r="MJ33" s="31"/>
      <c r="MK33" s="31"/>
      <c r="ML33" s="31"/>
      <c r="MM33" s="31"/>
      <c r="MN33" s="31"/>
      <c r="MO33" s="31"/>
      <c r="MP33" s="31"/>
      <c r="MQ33" s="31"/>
      <c r="MR33" s="31"/>
      <c r="MS33" s="31"/>
      <c r="MT33" s="31"/>
      <c r="MU33" s="31"/>
      <c r="MV33" s="31"/>
      <c r="MW33" s="31"/>
      <c r="MX33" s="31"/>
      <c r="MY33" s="31"/>
      <c r="MZ33" s="31"/>
      <c r="NA33" s="31"/>
      <c r="NB33" s="31"/>
      <c r="NC33" s="31"/>
      <c r="ND33" s="31"/>
      <c r="NE33" s="31"/>
      <c r="NF33" s="31"/>
      <c r="NG33" s="31"/>
      <c r="NH33" s="31"/>
      <c r="NI33" s="31"/>
      <c r="NJ33" s="31"/>
      <c r="NK33" s="31"/>
      <c r="NL33" s="31"/>
      <c r="NM33" s="31"/>
      <c r="NN33" s="31"/>
      <c r="NO33" s="31"/>
      <c r="NP33" s="31"/>
      <c r="NQ33" s="31"/>
      <c r="NR33" s="31"/>
      <c r="NS33" s="31"/>
      <c r="NT33" s="31"/>
      <c r="NU33" s="31"/>
      <c r="NV33" s="31"/>
      <c r="NW33" s="31"/>
      <c r="NX33" s="31"/>
      <c r="NY33" s="31"/>
      <c r="NZ33" s="31"/>
      <c r="OA33" s="31"/>
      <c r="OB33" s="31"/>
      <c r="OC33" s="31"/>
      <c r="OD33" s="31"/>
      <c r="OE33" s="31"/>
      <c r="OF33" s="31"/>
      <c r="OG33" s="31"/>
      <c r="OH33" s="31"/>
      <c r="OI33" s="31"/>
      <c r="OJ33" s="31"/>
      <c r="OK33" s="31"/>
      <c r="OL33" s="31"/>
      <c r="OM33" s="31"/>
      <c r="ON33" s="31"/>
      <c r="OO33" s="31"/>
      <c r="OP33" s="31"/>
      <c r="OQ33" s="31"/>
      <c r="OR33" s="31"/>
      <c r="OS33" s="31"/>
      <c r="OT33" s="31"/>
      <c r="OU33" s="31"/>
      <c r="OV33" s="31"/>
      <c r="OW33" s="31"/>
      <c r="OX33" s="31"/>
      <c r="OY33" s="31"/>
      <c r="OZ33" s="31"/>
      <c r="PA33" s="31"/>
      <c r="PB33" s="31"/>
      <c r="PC33" s="31"/>
      <c r="PD33" s="31"/>
      <c r="PE33" s="31"/>
      <c r="PF33" s="31"/>
      <c r="PG33" s="31"/>
      <c r="PH33" s="31"/>
      <c r="PI33" s="31"/>
      <c r="PJ33" s="31"/>
      <c r="PK33" s="31"/>
      <c r="PL33" s="31"/>
      <c r="PM33" s="31"/>
      <c r="PN33" s="31"/>
      <c r="PO33" s="31"/>
      <c r="PP33" s="31"/>
      <c r="PQ33" s="31"/>
      <c r="PR33" s="31"/>
      <c r="PS33" s="31"/>
      <c r="PT33" s="31"/>
      <c r="PU33" s="31"/>
      <c r="PV33" s="31"/>
      <c r="PW33" s="31"/>
      <c r="PX33" s="31"/>
      <c r="PY33" s="31"/>
      <c r="PZ33" s="31"/>
      <c r="QA33" s="31"/>
      <c r="QB33" s="31"/>
      <c r="QC33" s="31"/>
    </row>
    <row r="34" spans="1:16383" s="39" customFormat="1">
      <c r="A34" s="84" t="s">
        <v>1893</v>
      </c>
      <c r="B34" s="83" t="s">
        <v>27</v>
      </c>
      <c r="C34" s="83">
        <v>85</v>
      </c>
      <c r="D34" s="83" t="s">
        <v>56</v>
      </c>
      <c r="E34" s="83">
        <v>120</v>
      </c>
      <c r="F34" s="83">
        <v>785</v>
      </c>
      <c r="G34" s="83">
        <v>65</v>
      </c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20">
        <f t="shared" si="1"/>
        <v>65</v>
      </c>
      <c r="U34" s="20">
        <f t="shared" si="2"/>
        <v>0</v>
      </c>
      <c r="V34" s="34">
        <f t="shared" si="3"/>
        <v>1</v>
      </c>
      <c r="W34" s="37" t="s">
        <v>27</v>
      </c>
      <c r="X34" s="35">
        <f t="shared" si="4"/>
        <v>720</v>
      </c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  <c r="IS34" s="31"/>
      <c r="IT34" s="31"/>
      <c r="IU34" s="31"/>
      <c r="IV34" s="31"/>
      <c r="IW34" s="31"/>
      <c r="IX34" s="31"/>
      <c r="IY34" s="31"/>
      <c r="IZ34" s="31"/>
      <c r="JA34" s="31"/>
      <c r="JB34" s="31"/>
      <c r="JC34" s="31"/>
      <c r="JD34" s="31"/>
      <c r="JE34" s="31"/>
      <c r="JF34" s="31"/>
      <c r="JG34" s="31"/>
      <c r="JH34" s="31"/>
      <c r="JI34" s="31"/>
      <c r="JJ34" s="31"/>
      <c r="JK34" s="31"/>
      <c r="JL34" s="31"/>
      <c r="JM34" s="31"/>
      <c r="JN34" s="31"/>
      <c r="JO34" s="31"/>
      <c r="JP34" s="31"/>
      <c r="JQ34" s="31"/>
      <c r="JR34" s="31"/>
      <c r="JS34" s="31"/>
      <c r="JT34" s="31"/>
      <c r="JU34" s="31"/>
      <c r="JV34" s="31"/>
      <c r="JW34" s="31"/>
      <c r="JX34" s="31"/>
      <c r="JY34" s="31"/>
      <c r="JZ34" s="31"/>
      <c r="KA34" s="31"/>
      <c r="KB34" s="31"/>
      <c r="KC34" s="31"/>
      <c r="KD34" s="31"/>
      <c r="KE34" s="31"/>
      <c r="KF34" s="31"/>
      <c r="KG34" s="31"/>
      <c r="KH34" s="31"/>
      <c r="KI34" s="31"/>
      <c r="KJ34" s="31"/>
      <c r="KK34" s="31"/>
      <c r="KL34" s="31"/>
      <c r="KM34" s="31"/>
      <c r="KN34" s="31"/>
      <c r="KO34" s="31"/>
      <c r="KP34" s="31"/>
      <c r="KQ34" s="31"/>
      <c r="KR34" s="31"/>
      <c r="KS34" s="31"/>
      <c r="KT34" s="31"/>
      <c r="KU34" s="31"/>
      <c r="KV34" s="31"/>
      <c r="KW34" s="31"/>
      <c r="KX34" s="31"/>
      <c r="KY34" s="31"/>
      <c r="KZ34" s="31"/>
      <c r="LA34" s="31"/>
      <c r="LB34" s="31"/>
      <c r="LC34" s="31"/>
      <c r="LD34" s="31"/>
      <c r="LE34" s="31"/>
      <c r="LF34" s="31"/>
      <c r="LG34" s="31"/>
      <c r="LH34" s="31"/>
      <c r="LI34" s="31"/>
      <c r="LJ34" s="31"/>
      <c r="LK34" s="31"/>
      <c r="LL34" s="31"/>
      <c r="LM34" s="31"/>
      <c r="LN34" s="31"/>
      <c r="LO34" s="31"/>
      <c r="LP34" s="31"/>
      <c r="LQ34" s="31"/>
      <c r="LR34" s="31"/>
      <c r="LS34" s="31"/>
      <c r="LT34" s="31"/>
      <c r="LU34" s="31"/>
      <c r="LV34" s="31"/>
      <c r="LW34" s="31"/>
      <c r="LX34" s="31"/>
      <c r="LY34" s="31"/>
      <c r="LZ34" s="31"/>
      <c r="MA34" s="31"/>
      <c r="MB34" s="31"/>
      <c r="MC34" s="31"/>
      <c r="MD34" s="31"/>
      <c r="ME34" s="31"/>
      <c r="MF34" s="31"/>
      <c r="MG34" s="31"/>
      <c r="MH34" s="31"/>
      <c r="MI34" s="31"/>
      <c r="MJ34" s="31"/>
      <c r="MK34" s="31"/>
      <c r="ML34" s="31"/>
      <c r="MM34" s="31"/>
      <c r="MN34" s="31"/>
      <c r="MO34" s="31"/>
      <c r="MP34" s="31"/>
      <c r="MQ34" s="31"/>
      <c r="MR34" s="31"/>
      <c r="MS34" s="31"/>
      <c r="MT34" s="31"/>
      <c r="MU34" s="31"/>
      <c r="MV34" s="31"/>
      <c r="MW34" s="31"/>
      <c r="MX34" s="31"/>
      <c r="MY34" s="31"/>
      <c r="MZ34" s="31"/>
      <c r="NA34" s="31"/>
      <c r="NB34" s="31"/>
      <c r="NC34" s="31"/>
      <c r="ND34" s="31"/>
      <c r="NE34" s="31"/>
      <c r="NF34" s="31"/>
      <c r="NG34" s="31"/>
      <c r="NH34" s="31"/>
      <c r="NI34" s="31"/>
      <c r="NJ34" s="31"/>
      <c r="NK34" s="31"/>
      <c r="NL34" s="31"/>
      <c r="NM34" s="31"/>
      <c r="NN34" s="31"/>
      <c r="NO34" s="31"/>
      <c r="NP34" s="31"/>
      <c r="NQ34" s="31"/>
      <c r="NR34" s="31"/>
      <c r="NS34" s="31"/>
      <c r="NT34" s="31"/>
      <c r="NU34" s="31"/>
      <c r="NV34" s="31"/>
      <c r="NW34" s="31"/>
      <c r="NX34" s="31"/>
      <c r="NY34" s="31"/>
      <c r="NZ34" s="31"/>
      <c r="OA34" s="31"/>
      <c r="OB34" s="31"/>
      <c r="OC34" s="31"/>
      <c r="OD34" s="31"/>
      <c r="OE34" s="31"/>
      <c r="OF34" s="31"/>
      <c r="OG34" s="31"/>
      <c r="OH34" s="31"/>
      <c r="OI34" s="31"/>
      <c r="OJ34" s="31"/>
      <c r="OK34" s="31"/>
      <c r="OL34" s="31"/>
      <c r="OM34" s="31"/>
      <c r="ON34" s="31"/>
      <c r="OO34" s="31"/>
      <c r="OP34" s="31"/>
      <c r="OQ34" s="31"/>
      <c r="OR34" s="31"/>
      <c r="OS34" s="31"/>
      <c r="OT34" s="31"/>
      <c r="OU34" s="31"/>
      <c r="OV34" s="31"/>
      <c r="OW34" s="31"/>
      <c r="OX34" s="31"/>
      <c r="OY34" s="31"/>
      <c r="OZ34" s="31"/>
      <c r="PA34" s="31"/>
      <c r="PB34" s="31"/>
      <c r="PC34" s="31"/>
      <c r="PD34" s="31"/>
      <c r="PE34" s="31"/>
      <c r="PF34" s="31"/>
      <c r="PG34" s="31"/>
      <c r="PH34" s="31"/>
      <c r="PI34" s="31"/>
      <c r="PJ34" s="31"/>
      <c r="PK34" s="31"/>
      <c r="PL34" s="31"/>
      <c r="PM34" s="31"/>
      <c r="PN34" s="31"/>
      <c r="PO34" s="31"/>
      <c r="PP34" s="31"/>
      <c r="PQ34" s="31"/>
      <c r="PR34" s="31"/>
      <c r="PS34" s="31"/>
      <c r="PT34" s="31"/>
      <c r="PU34" s="31"/>
      <c r="PV34" s="31"/>
      <c r="PW34" s="31"/>
      <c r="PX34" s="31"/>
      <c r="PY34" s="31"/>
      <c r="PZ34" s="31"/>
      <c r="QA34" s="31"/>
      <c r="QB34" s="31"/>
      <c r="QC34" s="31"/>
    </row>
    <row r="35" spans="1:16383" s="39" customFormat="1">
      <c r="A35" s="84" t="s">
        <v>1837</v>
      </c>
      <c r="B35" s="83" t="s">
        <v>27</v>
      </c>
      <c r="C35" s="83">
        <v>95</v>
      </c>
      <c r="D35" s="83" t="s">
        <v>1765</v>
      </c>
      <c r="E35" s="83"/>
      <c r="F35" s="83">
        <v>1145</v>
      </c>
      <c r="G35" s="83">
        <v>65</v>
      </c>
      <c r="H35" s="83">
        <v>120</v>
      </c>
      <c r="I35" s="83">
        <v>120</v>
      </c>
      <c r="J35" s="83">
        <v>120</v>
      </c>
      <c r="K35" s="83">
        <v>120</v>
      </c>
      <c r="L35" s="83">
        <v>120</v>
      </c>
      <c r="M35" s="83"/>
      <c r="N35" s="83"/>
      <c r="O35" s="83"/>
      <c r="P35" s="83"/>
      <c r="Q35" s="83"/>
      <c r="R35" s="83"/>
      <c r="S35" s="83"/>
      <c r="T35" s="20">
        <f t="shared" si="1"/>
        <v>665</v>
      </c>
      <c r="U35" s="20">
        <f t="shared" si="2"/>
        <v>480</v>
      </c>
      <c r="V35" s="34">
        <f t="shared" si="3"/>
        <v>0.58078602620087338</v>
      </c>
      <c r="W35" s="37"/>
      <c r="X35" s="35" t="str">
        <f t="shared" si="4"/>
        <v/>
      </c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  <c r="DW35" s="31"/>
      <c r="DX35" s="31"/>
      <c r="DY35" s="31"/>
      <c r="DZ35" s="31"/>
      <c r="EA35" s="31"/>
      <c r="EB35" s="31"/>
      <c r="EC35" s="31"/>
      <c r="ED35" s="31"/>
      <c r="EE35" s="31"/>
      <c r="EF35" s="31"/>
      <c r="EG35" s="31"/>
      <c r="EH35" s="31"/>
      <c r="EI35" s="31"/>
      <c r="EJ35" s="31"/>
      <c r="EK35" s="31"/>
      <c r="EL35" s="31"/>
      <c r="EM35" s="31"/>
      <c r="EN35" s="31"/>
      <c r="EO35" s="31"/>
      <c r="EP35" s="31"/>
      <c r="EQ35" s="31"/>
      <c r="ER35" s="31"/>
      <c r="ES35" s="31"/>
      <c r="ET35" s="31"/>
      <c r="EU35" s="31"/>
      <c r="EV35" s="31"/>
      <c r="EW35" s="31"/>
      <c r="EX35" s="31"/>
      <c r="EY35" s="31"/>
      <c r="EZ35" s="31"/>
      <c r="FA35" s="31"/>
      <c r="FB35" s="31"/>
      <c r="FC35" s="31"/>
      <c r="FD35" s="31"/>
      <c r="FE35" s="31"/>
      <c r="FF35" s="31"/>
      <c r="FG35" s="31"/>
      <c r="FH35" s="31"/>
      <c r="FI35" s="31"/>
      <c r="FJ35" s="31"/>
      <c r="FK35" s="31"/>
      <c r="FL35" s="31"/>
      <c r="FM35" s="31"/>
      <c r="FN35" s="31"/>
      <c r="FO35" s="31"/>
      <c r="FP35" s="31"/>
      <c r="FQ35" s="31"/>
      <c r="FR35" s="31"/>
      <c r="FS35" s="31"/>
      <c r="FT35" s="31"/>
      <c r="FU35" s="31"/>
      <c r="FV35" s="31"/>
      <c r="FW35" s="31"/>
      <c r="FX35" s="31"/>
      <c r="FY35" s="31"/>
      <c r="FZ35" s="31"/>
      <c r="GA35" s="31"/>
      <c r="GB35" s="31"/>
      <c r="GC35" s="31"/>
      <c r="GD35" s="31"/>
      <c r="GE35" s="31"/>
      <c r="GF35" s="31"/>
      <c r="GG35" s="31"/>
      <c r="GH35" s="31"/>
      <c r="GI35" s="31"/>
      <c r="GJ35" s="31"/>
      <c r="GK35" s="31"/>
      <c r="GL35" s="31"/>
      <c r="GM35" s="31"/>
      <c r="GN35" s="31"/>
      <c r="GO35" s="31"/>
      <c r="GP35" s="31"/>
      <c r="GQ35" s="31"/>
      <c r="GR35" s="31"/>
      <c r="GS35" s="31"/>
      <c r="GT35" s="31"/>
      <c r="GU35" s="31"/>
      <c r="GV35" s="31"/>
      <c r="GW35" s="31"/>
      <c r="GX35" s="31"/>
      <c r="GY35" s="31"/>
      <c r="GZ35" s="31"/>
      <c r="HA35" s="31"/>
      <c r="HB35" s="31"/>
      <c r="HC35" s="31"/>
      <c r="HD35" s="31"/>
      <c r="HE35" s="31"/>
      <c r="HF35" s="31"/>
      <c r="HG35" s="31"/>
      <c r="HH35" s="31"/>
      <c r="HI35" s="31"/>
      <c r="HJ35" s="31"/>
      <c r="HK35" s="31"/>
      <c r="HL35" s="31"/>
      <c r="HM35" s="31"/>
      <c r="HN35" s="31"/>
      <c r="HO35" s="31"/>
      <c r="HP35" s="31"/>
      <c r="HQ35" s="31"/>
      <c r="HR35" s="31"/>
      <c r="HS35" s="31"/>
      <c r="HT35" s="31"/>
      <c r="HU35" s="31"/>
      <c r="HV35" s="31"/>
      <c r="HW35" s="31"/>
      <c r="HX35" s="31"/>
      <c r="HY35" s="31"/>
      <c r="HZ35" s="31"/>
      <c r="IA35" s="31"/>
      <c r="IB35" s="31"/>
      <c r="IC35" s="31"/>
      <c r="ID35" s="31"/>
      <c r="IE35" s="31"/>
      <c r="IF35" s="31"/>
      <c r="IG35" s="31"/>
      <c r="IH35" s="31"/>
      <c r="II35" s="31"/>
      <c r="IJ35" s="31"/>
      <c r="IK35" s="31"/>
      <c r="IL35" s="31"/>
      <c r="IM35" s="31"/>
      <c r="IN35" s="31"/>
      <c r="IO35" s="31"/>
      <c r="IP35" s="31"/>
      <c r="IQ35" s="31"/>
      <c r="IR35" s="31"/>
      <c r="IS35" s="31"/>
      <c r="IT35" s="31"/>
      <c r="IU35" s="31"/>
      <c r="IV35" s="31"/>
      <c r="IW35" s="31"/>
      <c r="IX35" s="31"/>
      <c r="IY35" s="31"/>
      <c r="IZ35" s="31"/>
      <c r="JA35" s="31"/>
      <c r="JB35" s="31"/>
      <c r="JC35" s="31"/>
      <c r="JD35" s="31"/>
      <c r="JE35" s="31"/>
      <c r="JF35" s="31"/>
      <c r="JG35" s="31"/>
      <c r="JH35" s="31"/>
      <c r="JI35" s="31"/>
      <c r="JJ35" s="31"/>
      <c r="JK35" s="31"/>
      <c r="JL35" s="31"/>
      <c r="JM35" s="31"/>
      <c r="JN35" s="31"/>
      <c r="JO35" s="31"/>
      <c r="JP35" s="31"/>
      <c r="JQ35" s="31"/>
      <c r="JR35" s="31"/>
      <c r="JS35" s="31"/>
      <c r="JT35" s="31"/>
      <c r="JU35" s="31"/>
      <c r="JV35" s="31"/>
      <c r="JW35" s="31"/>
      <c r="JX35" s="31"/>
      <c r="JY35" s="31"/>
      <c r="JZ35" s="31"/>
      <c r="KA35" s="31"/>
      <c r="KB35" s="31"/>
      <c r="KC35" s="31"/>
      <c r="KD35" s="31"/>
      <c r="KE35" s="31"/>
      <c r="KF35" s="31"/>
      <c r="KG35" s="31"/>
      <c r="KH35" s="31"/>
      <c r="KI35" s="31"/>
      <c r="KJ35" s="31"/>
      <c r="KK35" s="31"/>
      <c r="KL35" s="31"/>
      <c r="KM35" s="31"/>
      <c r="KN35" s="31"/>
      <c r="KO35" s="31"/>
      <c r="KP35" s="31"/>
      <c r="KQ35" s="31"/>
      <c r="KR35" s="31"/>
      <c r="KS35" s="31"/>
      <c r="KT35" s="31"/>
      <c r="KU35" s="31"/>
      <c r="KV35" s="31"/>
      <c r="KW35" s="31"/>
      <c r="KX35" s="31"/>
      <c r="KY35" s="31"/>
      <c r="KZ35" s="31"/>
      <c r="LA35" s="31"/>
      <c r="LB35" s="31"/>
      <c r="LC35" s="31"/>
      <c r="LD35" s="31"/>
      <c r="LE35" s="31"/>
      <c r="LF35" s="31"/>
      <c r="LG35" s="31"/>
      <c r="LH35" s="31"/>
      <c r="LI35" s="31"/>
      <c r="LJ35" s="31"/>
      <c r="LK35" s="31"/>
      <c r="LL35" s="31"/>
      <c r="LM35" s="31"/>
      <c r="LN35" s="31"/>
      <c r="LO35" s="31"/>
      <c r="LP35" s="31"/>
      <c r="LQ35" s="31"/>
      <c r="LR35" s="31"/>
      <c r="LS35" s="31"/>
      <c r="LT35" s="31"/>
      <c r="LU35" s="31"/>
      <c r="LV35" s="31"/>
      <c r="LW35" s="31"/>
      <c r="LX35" s="31"/>
      <c r="LY35" s="31"/>
      <c r="LZ35" s="31"/>
      <c r="MA35" s="31"/>
      <c r="MB35" s="31"/>
      <c r="MC35" s="31"/>
      <c r="MD35" s="31"/>
      <c r="ME35" s="31"/>
      <c r="MF35" s="31"/>
      <c r="MG35" s="31"/>
      <c r="MH35" s="31"/>
      <c r="MI35" s="31"/>
      <c r="MJ35" s="31"/>
      <c r="MK35" s="31"/>
      <c r="ML35" s="31"/>
      <c r="MM35" s="31"/>
      <c r="MN35" s="31"/>
      <c r="MO35" s="31"/>
      <c r="MP35" s="31"/>
      <c r="MQ35" s="31"/>
      <c r="MR35" s="31"/>
      <c r="MS35" s="31"/>
      <c r="MT35" s="31"/>
      <c r="MU35" s="31"/>
      <c r="MV35" s="31"/>
      <c r="MW35" s="31"/>
      <c r="MX35" s="31"/>
      <c r="MY35" s="31"/>
      <c r="MZ35" s="31"/>
      <c r="NA35" s="31"/>
      <c r="NB35" s="31"/>
      <c r="NC35" s="31"/>
      <c r="ND35" s="31"/>
      <c r="NE35" s="31"/>
      <c r="NF35" s="31"/>
      <c r="NG35" s="31"/>
      <c r="NH35" s="31"/>
      <c r="NI35" s="31"/>
      <c r="NJ35" s="31"/>
      <c r="NK35" s="31"/>
      <c r="NL35" s="31"/>
      <c r="NM35" s="31"/>
      <c r="NN35" s="31"/>
      <c r="NO35" s="31"/>
      <c r="NP35" s="31"/>
      <c r="NQ35" s="31"/>
      <c r="NR35" s="31"/>
      <c r="NS35" s="31"/>
      <c r="NT35" s="31"/>
      <c r="NU35" s="31"/>
      <c r="NV35" s="31"/>
      <c r="NW35" s="31"/>
      <c r="NX35" s="31"/>
      <c r="NY35" s="31"/>
      <c r="NZ35" s="31"/>
      <c r="OA35" s="31"/>
      <c r="OB35" s="31"/>
      <c r="OC35" s="31"/>
      <c r="OD35" s="31"/>
      <c r="OE35" s="31"/>
      <c r="OF35" s="31"/>
      <c r="OG35" s="31"/>
      <c r="OH35" s="31"/>
      <c r="OI35" s="31"/>
      <c r="OJ35" s="31"/>
      <c r="OK35" s="31"/>
      <c r="OL35" s="31"/>
      <c r="OM35" s="31"/>
      <c r="ON35" s="31"/>
      <c r="OO35" s="31"/>
      <c r="OP35" s="31"/>
      <c r="OQ35" s="31"/>
      <c r="OR35" s="31"/>
      <c r="OS35" s="31"/>
      <c r="OT35" s="31"/>
      <c r="OU35" s="31"/>
      <c r="OV35" s="31"/>
      <c r="OW35" s="31"/>
      <c r="OX35" s="31"/>
      <c r="OY35" s="31"/>
      <c r="OZ35" s="31"/>
      <c r="PA35" s="31"/>
      <c r="PB35" s="31"/>
      <c r="PC35" s="31"/>
      <c r="PD35" s="31"/>
      <c r="PE35" s="31"/>
      <c r="PF35" s="31"/>
      <c r="PG35" s="31"/>
      <c r="PH35" s="31"/>
      <c r="PI35" s="31"/>
      <c r="PJ35" s="31"/>
      <c r="PK35" s="31"/>
      <c r="PL35" s="31"/>
      <c r="PM35" s="31"/>
      <c r="PN35" s="31"/>
      <c r="PO35" s="31"/>
      <c r="PP35" s="31"/>
      <c r="PQ35" s="31"/>
      <c r="PR35" s="31"/>
      <c r="PS35" s="31"/>
      <c r="PT35" s="31"/>
      <c r="PU35" s="31"/>
      <c r="PV35" s="31"/>
      <c r="PW35" s="31"/>
      <c r="PX35" s="31"/>
      <c r="PY35" s="31"/>
      <c r="PZ35" s="31"/>
      <c r="QA35" s="31"/>
      <c r="QB35" s="31"/>
      <c r="QC35" s="31"/>
    </row>
    <row r="36" spans="1:16383" s="39" customFormat="1">
      <c r="A36" s="84" t="s">
        <v>85</v>
      </c>
      <c r="B36" s="83" t="s">
        <v>27</v>
      </c>
      <c r="C36" s="83">
        <v>120</v>
      </c>
      <c r="D36" s="83" t="s">
        <v>28</v>
      </c>
      <c r="E36" s="83"/>
      <c r="F36" s="83">
        <v>1125</v>
      </c>
      <c r="G36" s="83">
        <v>1125</v>
      </c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20">
        <f t="shared" si="1"/>
        <v>1125</v>
      </c>
      <c r="U36" s="20">
        <f t="shared" si="2"/>
        <v>0</v>
      </c>
      <c r="V36" s="34">
        <f t="shared" si="3"/>
        <v>1</v>
      </c>
      <c r="W36" s="37"/>
      <c r="X36" s="35" t="str">
        <f t="shared" ref="X36:X67" si="5">IF(W36&lt;&gt;"",F36 - (SUM(G36:S36)),"")</f>
        <v/>
      </c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  <c r="DW36" s="31"/>
      <c r="DX36" s="31"/>
      <c r="DY36" s="31"/>
      <c r="DZ36" s="31"/>
      <c r="EA36" s="31"/>
      <c r="EB36" s="31"/>
      <c r="EC36" s="31"/>
      <c r="ED36" s="31"/>
      <c r="EE36" s="31"/>
      <c r="EF36" s="31"/>
      <c r="EG36" s="31"/>
      <c r="EH36" s="31"/>
      <c r="EI36" s="31"/>
      <c r="EJ36" s="31"/>
      <c r="EK36" s="31"/>
      <c r="EL36" s="31"/>
      <c r="EM36" s="31"/>
      <c r="EN36" s="31"/>
      <c r="EO36" s="31"/>
      <c r="EP36" s="31"/>
      <c r="EQ36" s="31"/>
      <c r="ER36" s="31"/>
      <c r="ES36" s="31"/>
      <c r="ET36" s="31"/>
      <c r="EU36" s="31"/>
      <c r="EV36" s="31"/>
      <c r="EW36" s="31"/>
      <c r="EX36" s="31"/>
      <c r="EY36" s="31"/>
      <c r="EZ36" s="31"/>
      <c r="FA36" s="31"/>
      <c r="FB36" s="31"/>
      <c r="FC36" s="31"/>
      <c r="FD36" s="31"/>
      <c r="FE36" s="31"/>
      <c r="FF36" s="31"/>
      <c r="FG36" s="31"/>
      <c r="FH36" s="31"/>
      <c r="FI36" s="31"/>
      <c r="FJ36" s="31"/>
      <c r="FK36" s="31"/>
      <c r="FL36" s="31"/>
      <c r="FM36" s="31"/>
      <c r="FN36" s="31"/>
      <c r="FO36" s="31"/>
      <c r="FP36" s="31"/>
      <c r="FQ36" s="31"/>
      <c r="FR36" s="31"/>
      <c r="FS36" s="31"/>
      <c r="FT36" s="31"/>
      <c r="FU36" s="31"/>
      <c r="FV36" s="31"/>
      <c r="FW36" s="31"/>
      <c r="FX36" s="31"/>
      <c r="FY36" s="31"/>
      <c r="FZ36" s="31"/>
      <c r="GA36" s="31"/>
      <c r="GB36" s="31"/>
      <c r="GC36" s="31"/>
      <c r="GD36" s="31"/>
      <c r="GE36" s="31"/>
      <c r="GF36" s="31"/>
      <c r="GG36" s="31"/>
      <c r="GH36" s="31"/>
      <c r="GI36" s="31"/>
      <c r="GJ36" s="31"/>
      <c r="GK36" s="31"/>
      <c r="GL36" s="31"/>
      <c r="GM36" s="31"/>
      <c r="GN36" s="31"/>
      <c r="GO36" s="31"/>
      <c r="GP36" s="31"/>
      <c r="GQ36" s="31"/>
      <c r="GR36" s="31"/>
      <c r="GS36" s="31"/>
      <c r="GT36" s="31"/>
      <c r="GU36" s="31"/>
      <c r="GV36" s="31"/>
      <c r="GW36" s="31"/>
      <c r="GX36" s="31"/>
      <c r="GY36" s="31"/>
      <c r="GZ36" s="31"/>
      <c r="HA36" s="31"/>
      <c r="HB36" s="31"/>
      <c r="HC36" s="31"/>
      <c r="HD36" s="31"/>
      <c r="HE36" s="31"/>
      <c r="HF36" s="31"/>
      <c r="HG36" s="31"/>
      <c r="HH36" s="31"/>
      <c r="HI36" s="31"/>
      <c r="HJ36" s="31"/>
      <c r="HK36" s="31"/>
      <c r="HL36" s="31"/>
      <c r="HM36" s="31"/>
      <c r="HN36" s="31"/>
      <c r="HO36" s="31"/>
      <c r="HP36" s="31"/>
      <c r="HQ36" s="31"/>
      <c r="HR36" s="31"/>
      <c r="HS36" s="31"/>
      <c r="HT36" s="31"/>
      <c r="HU36" s="31"/>
      <c r="HV36" s="31"/>
      <c r="HW36" s="31"/>
      <c r="HX36" s="31"/>
      <c r="HY36" s="31"/>
      <c r="HZ36" s="31"/>
      <c r="IA36" s="31"/>
      <c r="IB36" s="31"/>
      <c r="IC36" s="31"/>
      <c r="ID36" s="31"/>
      <c r="IE36" s="31"/>
      <c r="IF36" s="31"/>
      <c r="IG36" s="31"/>
      <c r="IH36" s="31"/>
      <c r="II36" s="31"/>
      <c r="IJ36" s="31"/>
      <c r="IK36" s="31"/>
      <c r="IL36" s="31"/>
      <c r="IM36" s="31"/>
      <c r="IN36" s="31"/>
      <c r="IO36" s="31"/>
      <c r="IP36" s="31"/>
      <c r="IQ36" s="31"/>
      <c r="IR36" s="31"/>
      <c r="IS36" s="31"/>
      <c r="IT36" s="31"/>
      <c r="IU36" s="31"/>
      <c r="IV36" s="31"/>
      <c r="IW36" s="31"/>
      <c r="IX36" s="31"/>
      <c r="IY36" s="31"/>
      <c r="IZ36" s="31"/>
      <c r="JA36" s="31"/>
      <c r="JB36" s="31"/>
      <c r="JC36" s="31"/>
      <c r="JD36" s="31"/>
      <c r="JE36" s="31"/>
      <c r="JF36" s="31"/>
      <c r="JG36" s="31"/>
      <c r="JH36" s="31"/>
      <c r="JI36" s="31"/>
      <c r="JJ36" s="31"/>
      <c r="JK36" s="31"/>
      <c r="JL36" s="31"/>
      <c r="JM36" s="31"/>
      <c r="JN36" s="31"/>
      <c r="JO36" s="31"/>
      <c r="JP36" s="31"/>
      <c r="JQ36" s="31"/>
      <c r="JR36" s="31"/>
      <c r="JS36" s="31"/>
      <c r="JT36" s="31"/>
      <c r="JU36" s="31"/>
      <c r="JV36" s="31"/>
      <c r="JW36" s="31"/>
      <c r="JX36" s="31"/>
      <c r="JY36" s="31"/>
      <c r="JZ36" s="31"/>
      <c r="KA36" s="31"/>
      <c r="KB36" s="31"/>
      <c r="KC36" s="31"/>
      <c r="KD36" s="31"/>
      <c r="KE36" s="31"/>
      <c r="KF36" s="31"/>
      <c r="KG36" s="31"/>
      <c r="KH36" s="31"/>
      <c r="KI36" s="31"/>
      <c r="KJ36" s="31"/>
      <c r="KK36" s="31"/>
      <c r="KL36" s="31"/>
      <c r="KM36" s="31"/>
      <c r="KN36" s="31"/>
      <c r="KO36" s="31"/>
      <c r="KP36" s="31"/>
      <c r="KQ36" s="31"/>
      <c r="KR36" s="31"/>
      <c r="KS36" s="31"/>
      <c r="KT36" s="31"/>
      <c r="KU36" s="31"/>
      <c r="KV36" s="31"/>
      <c r="KW36" s="31"/>
      <c r="KX36" s="31"/>
      <c r="KY36" s="31"/>
      <c r="KZ36" s="31"/>
      <c r="LA36" s="31"/>
      <c r="LB36" s="31"/>
      <c r="LC36" s="31"/>
      <c r="LD36" s="31"/>
      <c r="LE36" s="31"/>
      <c r="LF36" s="31"/>
      <c r="LG36" s="31"/>
      <c r="LH36" s="31"/>
      <c r="LI36" s="31"/>
      <c r="LJ36" s="31"/>
      <c r="LK36" s="31"/>
      <c r="LL36" s="31"/>
      <c r="LM36" s="31"/>
      <c r="LN36" s="31"/>
      <c r="LO36" s="31"/>
      <c r="LP36" s="31"/>
      <c r="LQ36" s="31"/>
      <c r="LR36" s="31"/>
      <c r="LS36" s="31"/>
      <c r="LT36" s="31"/>
      <c r="LU36" s="31"/>
      <c r="LV36" s="31"/>
      <c r="LW36" s="31"/>
      <c r="LX36" s="31"/>
      <c r="LY36" s="31"/>
      <c r="LZ36" s="31"/>
      <c r="MA36" s="31"/>
      <c r="MB36" s="31"/>
      <c r="MC36" s="31"/>
      <c r="MD36" s="31"/>
      <c r="ME36" s="31"/>
      <c r="MF36" s="31"/>
      <c r="MG36" s="31"/>
      <c r="MH36" s="31"/>
      <c r="MI36" s="31"/>
      <c r="MJ36" s="31"/>
      <c r="MK36" s="31"/>
      <c r="ML36" s="31"/>
      <c r="MM36" s="31"/>
      <c r="MN36" s="31"/>
      <c r="MO36" s="31"/>
      <c r="MP36" s="31"/>
      <c r="MQ36" s="31"/>
      <c r="MR36" s="31"/>
      <c r="MS36" s="31"/>
      <c r="MT36" s="31"/>
      <c r="MU36" s="31"/>
      <c r="MV36" s="31"/>
      <c r="MW36" s="31"/>
      <c r="MX36" s="31"/>
      <c r="MY36" s="31"/>
      <c r="MZ36" s="31"/>
      <c r="NA36" s="31"/>
      <c r="NB36" s="31"/>
      <c r="NC36" s="31"/>
      <c r="ND36" s="31"/>
      <c r="NE36" s="31"/>
      <c r="NF36" s="31"/>
      <c r="NG36" s="31"/>
      <c r="NH36" s="31"/>
      <c r="NI36" s="31"/>
      <c r="NJ36" s="31"/>
      <c r="NK36" s="31"/>
      <c r="NL36" s="31"/>
      <c r="NM36" s="31"/>
      <c r="NN36" s="31"/>
      <c r="NO36" s="31"/>
      <c r="NP36" s="31"/>
      <c r="NQ36" s="31"/>
      <c r="NR36" s="31"/>
      <c r="NS36" s="31"/>
      <c r="NT36" s="31"/>
      <c r="NU36" s="31"/>
      <c r="NV36" s="31"/>
      <c r="NW36" s="31"/>
      <c r="NX36" s="31"/>
      <c r="NY36" s="31"/>
      <c r="NZ36" s="31"/>
      <c r="OA36" s="31"/>
      <c r="OB36" s="31"/>
      <c r="OC36" s="31"/>
      <c r="OD36" s="31"/>
      <c r="OE36" s="31"/>
      <c r="OF36" s="31"/>
      <c r="OG36" s="31"/>
      <c r="OH36" s="31"/>
      <c r="OI36" s="31"/>
      <c r="OJ36" s="31"/>
      <c r="OK36" s="31"/>
      <c r="OL36" s="31"/>
      <c r="OM36" s="31"/>
      <c r="ON36" s="31"/>
      <c r="OO36" s="31"/>
      <c r="OP36" s="31"/>
      <c r="OQ36" s="31"/>
      <c r="OR36" s="31"/>
      <c r="OS36" s="31"/>
      <c r="OT36" s="31"/>
      <c r="OU36" s="31"/>
      <c r="OV36" s="31"/>
      <c r="OW36" s="31"/>
      <c r="OX36" s="31"/>
      <c r="OY36" s="31"/>
      <c r="OZ36" s="31"/>
      <c r="PA36" s="31"/>
      <c r="PB36" s="31"/>
      <c r="PC36" s="31"/>
      <c r="PD36" s="31"/>
      <c r="PE36" s="31"/>
      <c r="PF36" s="31"/>
      <c r="PG36" s="31"/>
      <c r="PH36" s="31"/>
      <c r="PI36" s="31"/>
      <c r="PJ36" s="31"/>
      <c r="PK36" s="31"/>
      <c r="PL36" s="31"/>
      <c r="PM36" s="31"/>
      <c r="PN36" s="31"/>
      <c r="PO36" s="31"/>
      <c r="PP36" s="31"/>
      <c r="PQ36" s="31"/>
      <c r="PR36" s="31"/>
      <c r="PS36" s="31"/>
      <c r="PT36" s="31"/>
      <c r="PU36" s="31"/>
      <c r="PV36" s="31"/>
      <c r="PW36" s="31"/>
      <c r="PX36" s="31"/>
      <c r="PY36" s="31"/>
      <c r="PZ36" s="31"/>
      <c r="QA36" s="31"/>
      <c r="QB36" s="31"/>
      <c r="QC36" s="31"/>
    </row>
    <row r="37" spans="1:16383" s="39" customFormat="1">
      <c r="A37" s="84" t="s">
        <v>85</v>
      </c>
      <c r="B37" s="83" t="s">
        <v>1979</v>
      </c>
      <c r="C37" s="83"/>
      <c r="D37" s="83" t="s">
        <v>143</v>
      </c>
      <c r="E37" s="83"/>
      <c r="F37" s="83">
        <v>650</v>
      </c>
      <c r="G37" s="83">
        <v>650</v>
      </c>
      <c r="H37" s="83"/>
      <c r="I37" s="83"/>
      <c r="J37" s="88"/>
      <c r="K37" s="83"/>
      <c r="L37" s="83"/>
      <c r="M37" s="83"/>
      <c r="N37" s="83"/>
      <c r="O37" s="83"/>
      <c r="P37" s="83"/>
      <c r="Q37" s="83"/>
      <c r="R37" s="83"/>
      <c r="S37" s="83"/>
      <c r="T37" s="20">
        <f t="shared" si="1"/>
        <v>650</v>
      </c>
      <c r="U37" s="20">
        <f t="shared" si="2"/>
        <v>0</v>
      </c>
      <c r="V37" s="34">
        <f t="shared" si="3"/>
        <v>1</v>
      </c>
      <c r="W37" s="37"/>
      <c r="X37" s="35" t="str">
        <f t="shared" si="5"/>
        <v/>
      </c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  <c r="DW37" s="31"/>
      <c r="DX37" s="31"/>
      <c r="DY37" s="31"/>
      <c r="DZ37" s="31"/>
      <c r="EA37" s="31"/>
      <c r="EB37" s="31"/>
      <c r="EC37" s="31"/>
      <c r="ED37" s="31"/>
      <c r="EE37" s="31"/>
      <c r="EF37" s="31"/>
      <c r="EG37" s="31"/>
      <c r="EH37" s="31"/>
      <c r="EI37" s="31"/>
      <c r="EJ37" s="31"/>
      <c r="EK37" s="31"/>
      <c r="EL37" s="31"/>
      <c r="EM37" s="31"/>
      <c r="EN37" s="31"/>
      <c r="EO37" s="31"/>
      <c r="EP37" s="31"/>
      <c r="EQ37" s="31"/>
      <c r="ER37" s="31"/>
      <c r="ES37" s="31"/>
      <c r="ET37" s="31"/>
      <c r="EU37" s="31"/>
      <c r="EV37" s="31"/>
      <c r="EW37" s="31"/>
      <c r="EX37" s="31"/>
      <c r="EY37" s="31"/>
      <c r="EZ37" s="31"/>
      <c r="FA37" s="31"/>
      <c r="FB37" s="31"/>
      <c r="FC37" s="31"/>
      <c r="FD37" s="31"/>
      <c r="FE37" s="31"/>
      <c r="FF37" s="31"/>
      <c r="FG37" s="31"/>
      <c r="FH37" s="31"/>
      <c r="FI37" s="31"/>
      <c r="FJ37" s="31"/>
      <c r="FK37" s="31"/>
      <c r="FL37" s="31"/>
      <c r="FM37" s="31"/>
      <c r="FN37" s="31"/>
      <c r="FO37" s="31"/>
      <c r="FP37" s="31"/>
      <c r="FQ37" s="31"/>
      <c r="FR37" s="31"/>
      <c r="FS37" s="31"/>
      <c r="FT37" s="31"/>
      <c r="FU37" s="31"/>
      <c r="FV37" s="31"/>
      <c r="FW37" s="31"/>
      <c r="FX37" s="31"/>
      <c r="FY37" s="31"/>
      <c r="FZ37" s="31"/>
      <c r="GA37" s="31"/>
      <c r="GB37" s="31"/>
      <c r="GC37" s="31"/>
      <c r="GD37" s="31"/>
      <c r="GE37" s="31"/>
      <c r="GF37" s="31"/>
      <c r="GG37" s="31"/>
      <c r="GH37" s="31"/>
      <c r="GI37" s="31"/>
      <c r="GJ37" s="31"/>
      <c r="GK37" s="31"/>
      <c r="GL37" s="31"/>
      <c r="GM37" s="31"/>
      <c r="GN37" s="31"/>
      <c r="GO37" s="31"/>
      <c r="GP37" s="31"/>
      <c r="GQ37" s="31"/>
      <c r="GR37" s="31"/>
      <c r="GS37" s="31"/>
      <c r="GT37" s="31"/>
      <c r="GU37" s="31"/>
      <c r="GV37" s="31"/>
      <c r="GW37" s="31"/>
      <c r="GX37" s="31"/>
      <c r="GY37" s="31"/>
      <c r="GZ37" s="31"/>
      <c r="HA37" s="31"/>
      <c r="HB37" s="31"/>
      <c r="HC37" s="31"/>
      <c r="HD37" s="31"/>
      <c r="HE37" s="31"/>
      <c r="HF37" s="31"/>
      <c r="HG37" s="31"/>
      <c r="HH37" s="31"/>
      <c r="HI37" s="31"/>
      <c r="HJ37" s="31"/>
      <c r="HK37" s="31"/>
      <c r="HL37" s="31"/>
      <c r="HM37" s="31"/>
      <c r="HN37" s="31"/>
      <c r="HO37" s="31"/>
      <c r="HP37" s="31"/>
      <c r="HQ37" s="31"/>
      <c r="HR37" s="31"/>
      <c r="HS37" s="31"/>
      <c r="HT37" s="31"/>
      <c r="HU37" s="31"/>
      <c r="HV37" s="31"/>
      <c r="HW37" s="31"/>
      <c r="HX37" s="31"/>
      <c r="HY37" s="31"/>
      <c r="HZ37" s="31"/>
      <c r="IA37" s="31"/>
      <c r="IB37" s="31"/>
      <c r="IC37" s="31"/>
      <c r="ID37" s="31"/>
      <c r="IE37" s="31"/>
      <c r="IF37" s="31"/>
      <c r="IG37" s="31"/>
      <c r="IH37" s="31"/>
      <c r="II37" s="31"/>
      <c r="IJ37" s="31"/>
      <c r="IK37" s="31"/>
      <c r="IL37" s="31"/>
      <c r="IM37" s="31"/>
      <c r="IN37" s="31"/>
      <c r="IO37" s="31"/>
      <c r="IP37" s="31"/>
      <c r="IQ37" s="31"/>
      <c r="IR37" s="31"/>
      <c r="IS37" s="31"/>
      <c r="IT37" s="31"/>
      <c r="IU37" s="31"/>
      <c r="IV37" s="31"/>
      <c r="IW37" s="31"/>
      <c r="IX37" s="31"/>
      <c r="IY37" s="31"/>
      <c r="IZ37" s="31"/>
      <c r="JA37" s="31"/>
      <c r="JB37" s="31"/>
      <c r="JC37" s="31"/>
      <c r="JD37" s="31"/>
      <c r="JE37" s="31"/>
      <c r="JF37" s="31"/>
      <c r="JG37" s="31"/>
      <c r="JH37" s="31"/>
      <c r="JI37" s="31"/>
      <c r="JJ37" s="31"/>
      <c r="JK37" s="31"/>
      <c r="JL37" s="31"/>
      <c r="JM37" s="31"/>
      <c r="JN37" s="31"/>
      <c r="JO37" s="31"/>
      <c r="JP37" s="31"/>
      <c r="JQ37" s="31"/>
      <c r="JR37" s="31"/>
      <c r="JS37" s="31"/>
      <c r="JT37" s="31"/>
      <c r="JU37" s="31"/>
      <c r="JV37" s="31"/>
      <c r="JW37" s="31"/>
      <c r="JX37" s="31"/>
      <c r="JY37" s="31"/>
      <c r="JZ37" s="31"/>
      <c r="KA37" s="31"/>
      <c r="KB37" s="31"/>
      <c r="KC37" s="31"/>
      <c r="KD37" s="31"/>
      <c r="KE37" s="31"/>
      <c r="KF37" s="31"/>
      <c r="KG37" s="31"/>
      <c r="KH37" s="31"/>
      <c r="KI37" s="31"/>
      <c r="KJ37" s="31"/>
      <c r="KK37" s="31"/>
      <c r="KL37" s="31"/>
      <c r="KM37" s="31"/>
      <c r="KN37" s="31"/>
      <c r="KO37" s="31"/>
      <c r="KP37" s="31"/>
      <c r="KQ37" s="31"/>
      <c r="KR37" s="31"/>
      <c r="KS37" s="31"/>
      <c r="KT37" s="31"/>
      <c r="KU37" s="31"/>
      <c r="KV37" s="31"/>
      <c r="KW37" s="31"/>
      <c r="KX37" s="31"/>
      <c r="KY37" s="31"/>
      <c r="KZ37" s="31"/>
      <c r="LA37" s="31"/>
      <c r="LB37" s="31"/>
      <c r="LC37" s="31"/>
      <c r="LD37" s="31"/>
      <c r="LE37" s="31"/>
      <c r="LF37" s="31"/>
      <c r="LG37" s="31"/>
      <c r="LH37" s="31"/>
      <c r="LI37" s="31"/>
      <c r="LJ37" s="31"/>
      <c r="LK37" s="31"/>
      <c r="LL37" s="31"/>
      <c r="LM37" s="31"/>
      <c r="LN37" s="31"/>
      <c r="LO37" s="31"/>
      <c r="LP37" s="31"/>
      <c r="LQ37" s="31"/>
      <c r="LR37" s="31"/>
      <c r="LS37" s="31"/>
      <c r="LT37" s="31"/>
      <c r="LU37" s="31"/>
      <c r="LV37" s="31"/>
      <c r="LW37" s="31"/>
      <c r="LX37" s="31"/>
      <c r="LY37" s="31"/>
      <c r="LZ37" s="31"/>
      <c r="MA37" s="31"/>
      <c r="MB37" s="31"/>
      <c r="MC37" s="31"/>
      <c r="MD37" s="31"/>
      <c r="ME37" s="31"/>
      <c r="MF37" s="31"/>
      <c r="MG37" s="31"/>
      <c r="MH37" s="31"/>
      <c r="MI37" s="31"/>
      <c r="MJ37" s="31"/>
      <c r="MK37" s="31"/>
      <c r="ML37" s="31"/>
      <c r="MM37" s="31"/>
      <c r="MN37" s="31"/>
      <c r="MO37" s="31"/>
      <c r="MP37" s="31"/>
      <c r="MQ37" s="31"/>
      <c r="MR37" s="31"/>
      <c r="MS37" s="31"/>
      <c r="MT37" s="31"/>
      <c r="MU37" s="31"/>
      <c r="MV37" s="31"/>
      <c r="MW37" s="31"/>
      <c r="MX37" s="31"/>
      <c r="MY37" s="31"/>
      <c r="MZ37" s="31"/>
      <c r="NA37" s="31"/>
      <c r="NB37" s="31"/>
      <c r="NC37" s="31"/>
      <c r="ND37" s="31"/>
      <c r="NE37" s="31"/>
      <c r="NF37" s="31"/>
      <c r="NG37" s="31"/>
      <c r="NH37" s="31"/>
      <c r="NI37" s="31"/>
      <c r="NJ37" s="31"/>
      <c r="NK37" s="31"/>
      <c r="NL37" s="31"/>
      <c r="NM37" s="31"/>
      <c r="NN37" s="31"/>
      <c r="NO37" s="31"/>
      <c r="NP37" s="31"/>
      <c r="NQ37" s="31"/>
      <c r="NR37" s="31"/>
      <c r="NS37" s="31"/>
      <c r="NT37" s="31"/>
      <c r="NU37" s="31"/>
      <c r="NV37" s="31"/>
      <c r="NW37" s="31"/>
      <c r="NX37" s="31"/>
      <c r="NY37" s="31"/>
      <c r="NZ37" s="31"/>
      <c r="OA37" s="31"/>
      <c r="OB37" s="31"/>
      <c r="OC37" s="31"/>
      <c r="OD37" s="31"/>
      <c r="OE37" s="31"/>
      <c r="OF37" s="31"/>
      <c r="OG37" s="31"/>
      <c r="OH37" s="31"/>
      <c r="OI37" s="31"/>
      <c r="OJ37" s="31"/>
      <c r="OK37" s="31"/>
      <c r="OL37" s="31"/>
      <c r="OM37" s="31"/>
      <c r="ON37" s="31"/>
      <c r="OO37" s="31"/>
      <c r="OP37" s="31"/>
      <c r="OQ37" s="31"/>
      <c r="OR37" s="31"/>
      <c r="OS37" s="31"/>
      <c r="OT37" s="31"/>
      <c r="OU37" s="31"/>
      <c r="OV37" s="31"/>
      <c r="OW37" s="31"/>
      <c r="OX37" s="31"/>
      <c r="OY37" s="31"/>
      <c r="OZ37" s="31"/>
      <c r="PA37" s="31"/>
      <c r="PB37" s="31"/>
      <c r="PC37" s="31"/>
      <c r="PD37" s="31"/>
      <c r="PE37" s="31"/>
      <c r="PF37" s="31"/>
      <c r="PG37" s="31"/>
      <c r="PH37" s="31"/>
      <c r="PI37" s="31"/>
      <c r="PJ37" s="31"/>
      <c r="PK37" s="31"/>
      <c r="PL37" s="31"/>
      <c r="PM37" s="31"/>
      <c r="PN37" s="31"/>
      <c r="PO37" s="31"/>
      <c r="PP37" s="31"/>
      <c r="PQ37" s="31"/>
      <c r="PR37" s="31"/>
      <c r="PS37" s="31"/>
      <c r="PT37" s="31"/>
      <c r="PU37" s="31"/>
      <c r="PV37" s="31"/>
      <c r="PW37" s="31"/>
      <c r="PX37" s="31"/>
      <c r="PY37" s="31"/>
      <c r="PZ37" s="31"/>
      <c r="QA37" s="31"/>
      <c r="QB37" s="31"/>
      <c r="QC37" s="31"/>
    </row>
    <row r="38" spans="1:16383" s="39" customFormat="1">
      <c r="A38" s="84" t="s">
        <v>1889</v>
      </c>
      <c r="B38" s="83" t="s">
        <v>45</v>
      </c>
      <c r="C38" s="83"/>
      <c r="D38" s="83" t="s">
        <v>1892</v>
      </c>
      <c r="E38" s="83"/>
      <c r="F38" s="83">
        <v>1140</v>
      </c>
      <c r="G38" s="83"/>
      <c r="H38" s="83"/>
      <c r="I38" s="83">
        <v>200</v>
      </c>
      <c r="J38" s="87"/>
      <c r="K38" s="86">
        <v>134</v>
      </c>
      <c r="L38" s="83">
        <v>134</v>
      </c>
      <c r="M38" s="83"/>
      <c r="N38" s="83"/>
      <c r="O38" s="83"/>
      <c r="P38" s="83"/>
      <c r="Q38" s="83"/>
      <c r="R38" s="83"/>
      <c r="S38" s="83"/>
      <c r="T38" s="20">
        <f t="shared" si="1"/>
        <v>468</v>
      </c>
      <c r="U38" s="20">
        <f t="shared" si="2"/>
        <v>672</v>
      </c>
      <c r="V38" s="34">
        <f t="shared" si="3"/>
        <v>0.41052631578947368</v>
      </c>
      <c r="W38" s="37"/>
      <c r="X38" s="35" t="str">
        <f t="shared" si="5"/>
        <v/>
      </c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  <c r="IS38" s="31"/>
      <c r="IT38" s="31"/>
      <c r="IU38" s="31"/>
      <c r="IV38" s="31"/>
      <c r="IW38" s="31"/>
      <c r="IX38" s="31"/>
      <c r="IY38" s="31"/>
      <c r="IZ38" s="31"/>
      <c r="JA38" s="31"/>
      <c r="JB38" s="31"/>
      <c r="JC38" s="31"/>
      <c r="JD38" s="31"/>
      <c r="JE38" s="31"/>
      <c r="JF38" s="31"/>
      <c r="JG38" s="31"/>
      <c r="JH38" s="31"/>
      <c r="JI38" s="31"/>
      <c r="JJ38" s="31"/>
      <c r="JK38" s="31"/>
      <c r="JL38" s="31"/>
      <c r="JM38" s="31"/>
      <c r="JN38" s="31"/>
      <c r="JO38" s="31"/>
      <c r="JP38" s="31"/>
      <c r="JQ38" s="31"/>
      <c r="JR38" s="31"/>
      <c r="JS38" s="31"/>
      <c r="JT38" s="31"/>
      <c r="JU38" s="31"/>
      <c r="JV38" s="31"/>
      <c r="JW38" s="31"/>
      <c r="JX38" s="31"/>
      <c r="JY38" s="31"/>
      <c r="JZ38" s="31"/>
      <c r="KA38" s="31"/>
      <c r="KB38" s="31"/>
      <c r="KC38" s="31"/>
      <c r="KD38" s="31"/>
      <c r="KE38" s="31"/>
      <c r="KF38" s="31"/>
      <c r="KG38" s="31"/>
      <c r="KH38" s="31"/>
      <c r="KI38" s="31"/>
      <c r="KJ38" s="31"/>
      <c r="KK38" s="31"/>
      <c r="KL38" s="31"/>
      <c r="KM38" s="31"/>
      <c r="KN38" s="31"/>
      <c r="KO38" s="31"/>
      <c r="KP38" s="31"/>
      <c r="KQ38" s="31"/>
      <c r="KR38" s="31"/>
      <c r="KS38" s="31"/>
      <c r="KT38" s="31"/>
      <c r="KU38" s="31"/>
      <c r="KV38" s="31"/>
      <c r="KW38" s="31"/>
      <c r="KX38" s="31"/>
      <c r="KY38" s="31"/>
      <c r="KZ38" s="31"/>
      <c r="LA38" s="31"/>
      <c r="LB38" s="31"/>
      <c r="LC38" s="31"/>
      <c r="LD38" s="31"/>
      <c r="LE38" s="31"/>
      <c r="LF38" s="31"/>
      <c r="LG38" s="31"/>
      <c r="LH38" s="31"/>
      <c r="LI38" s="31"/>
      <c r="LJ38" s="31"/>
      <c r="LK38" s="31"/>
      <c r="LL38" s="31"/>
      <c r="LM38" s="31"/>
      <c r="LN38" s="31"/>
      <c r="LO38" s="31"/>
      <c r="LP38" s="31"/>
      <c r="LQ38" s="31"/>
      <c r="LR38" s="31"/>
      <c r="LS38" s="31"/>
      <c r="LT38" s="31"/>
      <c r="LU38" s="31"/>
      <c r="LV38" s="31"/>
      <c r="LW38" s="31"/>
      <c r="LX38" s="31"/>
      <c r="LY38" s="31"/>
      <c r="LZ38" s="31"/>
      <c r="MA38" s="31"/>
      <c r="MB38" s="31"/>
      <c r="MC38" s="31"/>
      <c r="MD38" s="31"/>
      <c r="ME38" s="31"/>
      <c r="MF38" s="31"/>
      <c r="MG38" s="31"/>
      <c r="MH38" s="31"/>
      <c r="MI38" s="31"/>
      <c r="MJ38" s="31"/>
      <c r="MK38" s="31"/>
      <c r="ML38" s="31"/>
      <c r="MM38" s="31"/>
      <c r="MN38" s="31"/>
      <c r="MO38" s="31"/>
      <c r="MP38" s="31"/>
      <c r="MQ38" s="31"/>
      <c r="MR38" s="31"/>
      <c r="MS38" s="31"/>
      <c r="MT38" s="31"/>
      <c r="MU38" s="31"/>
      <c r="MV38" s="31"/>
      <c r="MW38" s="31"/>
      <c r="MX38" s="31"/>
      <c r="MY38" s="31"/>
      <c r="MZ38" s="31"/>
      <c r="NA38" s="31"/>
      <c r="NB38" s="31"/>
      <c r="NC38" s="31"/>
      <c r="ND38" s="31"/>
      <c r="NE38" s="31"/>
      <c r="NF38" s="31"/>
      <c r="NG38" s="31"/>
      <c r="NH38" s="31"/>
      <c r="NI38" s="31"/>
      <c r="NJ38" s="31"/>
      <c r="NK38" s="31"/>
      <c r="NL38" s="31"/>
      <c r="NM38" s="31"/>
      <c r="NN38" s="31"/>
      <c r="NO38" s="31"/>
      <c r="NP38" s="31"/>
      <c r="NQ38" s="31"/>
      <c r="NR38" s="31"/>
      <c r="NS38" s="31"/>
      <c r="NT38" s="31"/>
      <c r="NU38" s="31"/>
      <c r="NV38" s="31"/>
      <c r="NW38" s="31"/>
      <c r="NX38" s="31"/>
      <c r="NY38" s="31"/>
      <c r="NZ38" s="31"/>
      <c r="OA38" s="31"/>
      <c r="OB38" s="31"/>
      <c r="OC38" s="31"/>
      <c r="OD38" s="31"/>
      <c r="OE38" s="31"/>
      <c r="OF38" s="31"/>
      <c r="OG38" s="31"/>
      <c r="OH38" s="31"/>
      <c r="OI38" s="31"/>
      <c r="OJ38" s="31"/>
      <c r="OK38" s="31"/>
      <c r="OL38" s="31"/>
      <c r="OM38" s="31"/>
      <c r="ON38" s="31"/>
      <c r="OO38" s="31"/>
      <c r="OP38" s="31"/>
      <c r="OQ38" s="31"/>
      <c r="OR38" s="31"/>
      <c r="OS38" s="31"/>
      <c r="OT38" s="31"/>
      <c r="OU38" s="31"/>
      <c r="OV38" s="31"/>
      <c r="OW38" s="31"/>
      <c r="OX38" s="31"/>
      <c r="OY38" s="31"/>
      <c r="OZ38" s="31"/>
      <c r="PA38" s="31"/>
      <c r="PB38" s="31"/>
      <c r="PC38" s="31"/>
      <c r="PD38" s="31"/>
      <c r="PE38" s="31"/>
      <c r="PF38" s="31"/>
      <c r="PG38" s="31"/>
      <c r="PH38" s="31"/>
      <c r="PI38" s="31"/>
      <c r="PJ38" s="31"/>
      <c r="PK38" s="31"/>
      <c r="PL38" s="31"/>
      <c r="PM38" s="31"/>
      <c r="PN38" s="31"/>
      <c r="PO38" s="31"/>
      <c r="PP38" s="31"/>
      <c r="PQ38" s="31"/>
      <c r="PR38" s="31"/>
      <c r="PS38" s="31"/>
      <c r="PT38" s="31"/>
      <c r="PU38" s="31"/>
      <c r="PV38" s="31"/>
      <c r="PW38" s="31"/>
      <c r="PX38" s="31"/>
      <c r="PY38" s="31"/>
      <c r="PZ38" s="31"/>
      <c r="QA38" s="31"/>
      <c r="QB38" s="31"/>
      <c r="QC38" s="31"/>
    </row>
    <row r="39" spans="1:16383" s="39" customFormat="1">
      <c r="A39" s="84" t="s">
        <v>1930</v>
      </c>
      <c r="B39" s="83" t="s">
        <v>27</v>
      </c>
      <c r="C39" s="83">
        <v>55</v>
      </c>
      <c r="D39" s="83" t="s">
        <v>33</v>
      </c>
      <c r="E39" s="83"/>
      <c r="F39" s="83">
        <v>497</v>
      </c>
      <c r="G39" s="83">
        <v>65</v>
      </c>
      <c r="H39" s="83"/>
      <c r="I39" s="83">
        <v>54</v>
      </c>
      <c r="J39" s="83">
        <v>55</v>
      </c>
      <c r="K39" s="83">
        <v>53</v>
      </c>
      <c r="L39" s="83">
        <v>54</v>
      </c>
      <c r="M39" s="83">
        <v>54</v>
      </c>
      <c r="N39" s="83"/>
      <c r="O39" s="83"/>
      <c r="P39" s="83"/>
      <c r="Q39" s="83"/>
      <c r="R39" s="83"/>
      <c r="S39" s="83"/>
      <c r="T39" s="20">
        <f t="shared" si="1"/>
        <v>335</v>
      </c>
      <c r="U39" s="20">
        <f t="shared" si="2"/>
        <v>162</v>
      </c>
      <c r="V39" s="34">
        <f t="shared" si="3"/>
        <v>0.67404426559356134</v>
      </c>
      <c r="W39" s="37"/>
      <c r="X39" s="35" t="str">
        <f t="shared" si="5"/>
        <v/>
      </c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3"/>
      <c r="AP39" s="20"/>
      <c r="AQ39" s="20"/>
      <c r="AR39" s="36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3"/>
      <c r="BL39" s="20"/>
      <c r="BM39" s="20"/>
      <c r="BN39" s="36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3"/>
      <c r="CH39" s="20"/>
      <c r="CI39" s="20"/>
      <c r="CJ39" s="36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3"/>
      <c r="DD39" s="20"/>
      <c r="DE39" s="20"/>
      <c r="DF39" s="36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3"/>
      <c r="DZ39" s="20"/>
      <c r="EA39" s="20"/>
      <c r="EB39" s="36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3"/>
      <c r="EV39" s="20"/>
      <c r="EW39" s="20"/>
      <c r="EX39" s="36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/>
      <c r="FN39" s="37"/>
      <c r="FO39" s="37"/>
      <c r="FP39" s="37"/>
      <c r="FQ39" s="33"/>
      <c r="FR39" s="20"/>
      <c r="FS39" s="20"/>
      <c r="FT39" s="36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3"/>
      <c r="GN39" s="20"/>
      <c r="GO39" s="20"/>
      <c r="GP39" s="36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3"/>
      <c r="HJ39" s="20"/>
      <c r="HK39" s="20"/>
      <c r="HL39" s="36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3"/>
      <c r="IF39" s="20"/>
      <c r="IG39" s="20"/>
      <c r="IH39" s="36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3"/>
      <c r="JB39" s="20"/>
      <c r="JC39" s="20"/>
      <c r="JD39" s="36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3"/>
      <c r="JX39" s="20"/>
      <c r="JY39" s="20"/>
      <c r="JZ39" s="36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3"/>
      <c r="KT39" s="20"/>
      <c r="KU39" s="20"/>
      <c r="KV39" s="36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3"/>
      <c r="LP39" s="20"/>
      <c r="LQ39" s="20"/>
      <c r="LR39" s="36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3"/>
      <c r="ML39" s="20"/>
      <c r="MM39" s="20"/>
      <c r="MN39" s="36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3"/>
      <c r="NH39" s="20"/>
      <c r="NI39" s="20"/>
      <c r="NJ39" s="36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3"/>
      <c r="OD39" s="20"/>
      <c r="OE39" s="20"/>
      <c r="OF39" s="36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  <c r="OU39" s="37"/>
      <c r="OV39" s="37"/>
      <c r="OW39" s="37"/>
      <c r="OX39" s="37"/>
      <c r="OY39" s="33"/>
      <c r="OZ39" s="20"/>
      <c r="PA39" s="20"/>
      <c r="PB39" s="36"/>
      <c r="PC39" s="37"/>
      <c r="PD39" s="37"/>
      <c r="PE39" s="37"/>
      <c r="PF39" s="37"/>
      <c r="PG39" s="37"/>
      <c r="PH39" s="37"/>
      <c r="PI39" s="37"/>
      <c r="PJ39" s="37"/>
      <c r="PK39" s="37"/>
      <c r="PL39" s="37"/>
      <c r="PM39" s="37"/>
      <c r="PN39" s="37"/>
      <c r="PO39" s="37"/>
      <c r="PP39" s="37"/>
      <c r="PQ39" s="37"/>
      <c r="PR39" s="37"/>
      <c r="PS39" s="37"/>
      <c r="PT39" s="37"/>
      <c r="PU39" s="33"/>
      <c r="PV39" s="20"/>
      <c r="PW39" s="20"/>
      <c r="PX39" s="36"/>
      <c r="PY39" s="37"/>
      <c r="PZ39" s="37"/>
      <c r="QA39" s="37"/>
      <c r="QB39" s="37"/>
      <c r="QC39" s="37"/>
      <c r="QD39" s="37"/>
      <c r="QE39" s="37"/>
      <c r="QF39" s="37"/>
      <c r="QG39" s="37"/>
      <c r="QH39" s="37"/>
      <c r="QI39" s="37"/>
      <c r="QJ39" s="37"/>
      <c r="QK39" s="37"/>
      <c r="QL39" s="37"/>
      <c r="QM39" s="37"/>
      <c r="QN39" s="37"/>
      <c r="QO39" s="37"/>
      <c r="QP39" s="37"/>
      <c r="QQ39" s="33"/>
      <c r="QR39" s="20"/>
      <c r="QS39" s="20"/>
      <c r="QT39" s="36"/>
      <c r="QU39" s="37"/>
      <c r="QV39" s="37"/>
      <c r="QW39" s="37"/>
      <c r="QX39" s="37"/>
      <c r="QY39" s="37"/>
      <c r="QZ39" s="37"/>
      <c r="RA39" s="37"/>
      <c r="RB39" s="37"/>
      <c r="RC39" s="37"/>
      <c r="RD39" s="37"/>
      <c r="RE39" s="37"/>
      <c r="RF39" s="37"/>
      <c r="RG39" s="37"/>
      <c r="RH39" s="37"/>
      <c r="RI39" s="37"/>
      <c r="RJ39" s="37"/>
      <c r="RK39" s="37"/>
      <c r="RL39" s="37"/>
      <c r="RM39" s="33"/>
      <c r="RN39" s="20"/>
      <c r="RO39" s="20"/>
      <c r="RP39" s="36"/>
      <c r="RQ39" s="37"/>
      <c r="RR39" s="37"/>
      <c r="RS39" s="37"/>
      <c r="RT39" s="37"/>
      <c r="RU39" s="37"/>
      <c r="RV39" s="37"/>
      <c r="RW39" s="37"/>
      <c r="RX39" s="37"/>
      <c r="RY39" s="37"/>
      <c r="RZ39" s="37"/>
      <c r="SA39" s="37"/>
      <c r="SB39" s="37"/>
      <c r="SC39" s="37"/>
      <c r="SD39" s="37"/>
      <c r="SE39" s="37"/>
      <c r="SF39" s="37"/>
      <c r="SG39" s="37"/>
      <c r="SH39" s="37"/>
      <c r="SI39" s="33"/>
      <c r="SJ39" s="20"/>
      <c r="SK39" s="20"/>
      <c r="SL39" s="36"/>
      <c r="SM39" s="37"/>
      <c r="SN39" s="37"/>
      <c r="SO39" s="37"/>
      <c r="SP39" s="37"/>
      <c r="SQ39" s="37"/>
      <c r="SR39" s="37"/>
      <c r="SS39" s="37"/>
      <c r="ST39" s="37"/>
      <c r="SU39" s="37"/>
      <c r="SV39" s="37"/>
      <c r="SW39" s="37"/>
      <c r="SX39" s="37"/>
      <c r="SY39" s="37"/>
      <c r="SZ39" s="37"/>
      <c r="TA39" s="37"/>
      <c r="TB39" s="37"/>
      <c r="TC39" s="37"/>
      <c r="TD39" s="37"/>
      <c r="TE39" s="33"/>
      <c r="TF39" s="20"/>
      <c r="TG39" s="20"/>
      <c r="TH39" s="36"/>
      <c r="TI39" s="37"/>
      <c r="TJ39" s="37"/>
      <c r="TK39" s="37"/>
      <c r="TL39" s="37"/>
      <c r="TM39" s="37"/>
      <c r="TN39" s="37"/>
      <c r="TO39" s="37"/>
      <c r="TP39" s="37"/>
      <c r="TQ39" s="37"/>
      <c r="TR39" s="37"/>
      <c r="TS39" s="37"/>
      <c r="TT39" s="37"/>
      <c r="TU39" s="37"/>
      <c r="TV39" s="37"/>
      <c r="TW39" s="37"/>
      <c r="TX39" s="37"/>
      <c r="TY39" s="37"/>
      <c r="TZ39" s="37"/>
      <c r="UA39" s="33"/>
      <c r="UB39" s="20"/>
      <c r="UC39" s="20"/>
      <c r="UD39" s="36"/>
      <c r="UE39" s="37"/>
      <c r="UF39" s="37"/>
      <c r="UG39" s="37"/>
      <c r="UH39" s="37"/>
      <c r="UI39" s="37"/>
      <c r="UJ39" s="37"/>
      <c r="UK39" s="37"/>
      <c r="UL39" s="37"/>
      <c r="UM39" s="37"/>
      <c r="UN39" s="37"/>
      <c r="UO39" s="37"/>
      <c r="UP39" s="37"/>
      <c r="UQ39" s="37"/>
      <c r="UR39" s="37"/>
      <c r="US39" s="37"/>
      <c r="UT39" s="37"/>
      <c r="UU39" s="37"/>
      <c r="UV39" s="37"/>
      <c r="UW39" s="33"/>
      <c r="UX39" s="20"/>
      <c r="UY39" s="20"/>
      <c r="UZ39" s="36"/>
      <c r="VA39" s="37"/>
      <c r="VB39" s="37"/>
      <c r="VC39" s="37"/>
      <c r="VD39" s="37"/>
      <c r="VE39" s="37"/>
      <c r="VF39" s="37"/>
      <c r="VG39" s="37"/>
      <c r="VH39" s="37"/>
      <c r="VI39" s="37"/>
      <c r="VJ39" s="37"/>
      <c r="VK39" s="37"/>
      <c r="VL39" s="37"/>
      <c r="VM39" s="37"/>
      <c r="VN39" s="37"/>
      <c r="VO39" s="37"/>
      <c r="VP39" s="37"/>
      <c r="VQ39" s="37"/>
      <c r="VR39" s="37"/>
      <c r="VS39" s="33"/>
      <c r="VT39" s="20"/>
      <c r="VU39" s="20"/>
      <c r="VV39" s="36"/>
      <c r="VW39" s="37"/>
      <c r="VX39" s="37"/>
      <c r="VY39" s="37"/>
      <c r="VZ39" s="37"/>
      <c r="WA39" s="37"/>
      <c r="WB39" s="37"/>
      <c r="WC39" s="37"/>
      <c r="WD39" s="37"/>
      <c r="WE39" s="37"/>
      <c r="WF39" s="37"/>
      <c r="WG39" s="37"/>
      <c r="WH39" s="37"/>
      <c r="WI39" s="37"/>
      <c r="WJ39" s="37"/>
      <c r="WK39" s="37"/>
      <c r="WL39" s="37"/>
      <c r="WM39" s="37"/>
      <c r="WN39" s="37"/>
      <c r="WO39" s="33"/>
      <c r="WP39" s="20"/>
      <c r="WQ39" s="20"/>
      <c r="WR39" s="36"/>
      <c r="WS39" s="37"/>
      <c r="WT39" s="37"/>
      <c r="WU39" s="37"/>
      <c r="WV39" s="37"/>
      <c r="WW39" s="37"/>
      <c r="WX39" s="37"/>
      <c r="WY39" s="37"/>
      <c r="WZ39" s="37"/>
      <c r="XA39" s="37"/>
      <c r="XB39" s="37"/>
      <c r="XC39" s="37"/>
      <c r="XD39" s="37"/>
      <c r="XE39" s="37"/>
      <c r="XF39" s="37"/>
      <c r="XG39" s="37"/>
      <c r="XH39" s="37"/>
      <c r="XI39" s="37"/>
      <c r="XJ39" s="37"/>
      <c r="XK39" s="33"/>
      <c r="XL39" s="20"/>
      <c r="XM39" s="20"/>
      <c r="XN39" s="36"/>
      <c r="XO39" s="37"/>
      <c r="XP39" s="37"/>
      <c r="XQ39" s="37"/>
      <c r="XR39" s="37"/>
      <c r="XS39" s="37"/>
      <c r="XT39" s="37"/>
      <c r="XU39" s="37"/>
      <c r="XV39" s="37"/>
      <c r="XW39" s="37"/>
      <c r="XX39" s="37"/>
      <c r="XY39" s="37"/>
      <c r="XZ39" s="37"/>
      <c r="YA39" s="37"/>
      <c r="YB39" s="37"/>
      <c r="YC39" s="37"/>
      <c r="YD39" s="37"/>
      <c r="YE39" s="37"/>
      <c r="YF39" s="37"/>
      <c r="YG39" s="33"/>
      <c r="YH39" s="20"/>
      <c r="YI39" s="20"/>
      <c r="YJ39" s="36"/>
      <c r="YK39" s="37"/>
      <c r="YL39" s="37"/>
      <c r="YM39" s="37"/>
      <c r="YN39" s="37"/>
      <c r="YO39" s="37"/>
      <c r="YP39" s="37"/>
      <c r="YQ39" s="37"/>
      <c r="YR39" s="37"/>
      <c r="YS39" s="37"/>
      <c r="YT39" s="37"/>
      <c r="YU39" s="37"/>
      <c r="YV39" s="37"/>
      <c r="YW39" s="37"/>
      <c r="YX39" s="37"/>
      <c r="YY39" s="37"/>
      <c r="YZ39" s="37"/>
      <c r="ZA39" s="37"/>
      <c r="ZB39" s="37"/>
      <c r="ZC39" s="33"/>
      <c r="ZD39" s="20"/>
      <c r="ZE39" s="20"/>
      <c r="ZF39" s="36"/>
      <c r="ZG39" s="37"/>
      <c r="ZH39" s="37"/>
      <c r="ZI39" s="37"/>
      <c r="ZJ39" s="37"/>
      <c r="ZK39" s="37"/>
      <c r="ZL39" s="37"/>
      <c r="ZM39" s="37"/>
      <c r="ZN39" s="37"/>
      <c r="ZO39" s="37"/>
      <c r="ZP39" s="37"/>
      <c r="ZQ39" s="37"/>
      <c r="ZR39" s="37"/>
      <c r="ZS39" s="37"/>
      <c r="ZT39" s="37"/>
      <c r="ZU39" s="37"/>
      <c r="ZV39" s="37"/>
      <c r="ZW39" s="37"/>
      <c r="ZX39" s="37"/>
      <c r="ZY39" s="33"/>
      <c r="ZZ39" s="20"/>
      <c r="AAA39" s="20"/>
      <c r="AAB39" s="36"/>
      <c r="AAC39" s="37"/>
      <c r="AAD39" s="37"/>
      <c r="AAE39" s="37"/>
      <c r="AAF39" s="37"/>
      <c r="AAG39" s="37"/>
      <c r="AAH39" s="37"/>
      <c r="AAI39" s="37"/>
      <c r="AAJ39" s="37"/>
      <c r="AAK39" s="37"/>
      <c r="AAL39" s="37"/>
      <c r="AAM39" s="37"/>
      <c r="AAN39" s="37"/>
      <c r="AAO39" s="37"/>
      <c r="AAP39" s="37"/>
      <c r="AAQ39" s="37"/>
      <c r="AAR39" s="37"/>
      <c r="AAS39" s="37"/>
      <c r="AAT39" s="37"/>
      <c r="AAU39" s="33"/>
      <c r="AAV39" s="20"/>
      <c r="AAW39" s="20"/>
      <c r="AAX39" s="36"/>
      <c r="AAY39" s="37"/>
      <c r="AAZ39" s="37"/>
      <c r="ABA39" s="37"/>
      <c r="ABB39" s="37"/>
      <c r="ABC39" s="37"/>
      <c r="ABD39" s="37"/>
      <c r="ABE39" s="37"/>
      <c r="ABF39" s="37"/>
      <c r="ABG39" s="37"/>
      <c r="ABH39" s="37"/>
      <c r="ABI39" s="37"/>
      <c r="ABJ39" s="37"/>
      <c r="ABK39" s="37"/>
      <c r="ABL39" s="37"/>
      <c r="ABM39" s="37"/>
      <c r="ABN39" s="37"/>
      <c r="ABO39" s="37"/>
      <c r="ABP39" s="37"/>
      <c r="ABQ39" s="33"/>
      <c r="ABR39" s="20"/>
      <c r="ABS39" s="20"/>
      <c r="ABT39" s="36"/>
      <c r="ABU39" s="37"/>
      <c r="ABV39" s="37"/>
      <c r="ABW39" s="37"/>
      <c r="ABX39" s="37"/>
      <c r="ABY39" s="37"/>
      <c r="ABZ39" s="37"/>
      <c r="ACA39" s="37"/>
      <c r="ACB39" s="37"/>
      <c r="ACC39" s="37"/>
      <c r="ACD39" s="37"/>
      <c r="ACE39" s="37"/>
      <c r="ACF39" s="37"/>
      <c r="ACG39" s="37"/>
      <c r="ACH39" s="37"/>
      <c r="ACI39" s="37"/>
      <c r="ACJ39" s="37"/>
      <c r="ACK39" s="37"/>
      <c r="ACL39" s="37"/>
      <c r="ACM39" s="33"/>
      <c r="ACN39" s="20"/>
      <c r="ACO39" s="20"/>
      <c r="ACP39" s="36"/>
      <c r="ACQ39" s="37"/>
      <c r="ACR39" s="37"/>
      <c r="ACS39" s="37"/>
      <c r="ACT39" s="37"/>
      <c r="ACU39" s="37"/>
      <c r="ACV39" s="37"/>
      <c r="ACW39" s="37"/>
      <c r="ACX39" s="37"/>
      <c r="ACY39" s="37"/>
      <c r="ACZ39" s="37"/>
      <c r="ADA39" s="37"/>
      <c r="ADB39" s="37"/>
      <c r="ADC39" s="37"/>
      <c r="ADD39" s="37"/>
      <c r="ADE39" s="37"/>
      <c r="ADF39" s="37"/>
      <c r="ADG39" s="37"/>
      <c r="ADH39" s="37"/>
      <c r="ADI39" s="33"/>
      <c r="ADJ39" s="20"/>
      <c r="ADK39" s="20"/>
      <c r="ADL39" s="36"/>
      <c r="ADM39" s="37"/>
      <c r="ADN39" s="37"/>
      <c r="ADO39" s="37"/>
      <c r="ADP39" s="37"/>
      <c r="ADQ39" s="37"/>
      <c r="ADR39" s="37"/>
      <c r="ADS39" s="37"/>
      <c r="ADT39" s="37"/>
      <c r="ADU39" s="37"/>
      <c r="ADV39" s="37"/>
      <c r="ADW39" s="37"/>
      <c r="ADX39" s="37"/>
      <c r="ADY39" s="37"/>
      <c r="ADZ39" s="37"/>
      <c r="AEA39" s="37"/>
      <c r="AEB39" s="37"/>
      <c r="AEC39" s="37"/>
      <c r="AED39" s="37"/>
      <c r="AEE39" s="33"/>
      <c r="AEF39" s="20"/>
      <c r="AEG39" s="20"/>
      <c r="AEH39" s="36"/>
      <c r="AEI39" s="37"/>
      <c r="AEJ39" s="37"/>
      <c r="AEK39" s="37"/>
      <c r="AEL39" s="37"/>
      <c r="AEM39" s="37"/>
      <c r="AEN39" s="37"/>
      <c r="AEO39" s="37"/>
      <c r="AEP39" s="37"/>
      <c r="AEQ39" s="37"/>
      <c r="AER39" s="37"/>
      <c r="AES39" s="37"/>
      <c r="AET39" s="37"/>
      <c r="AEU39" s="37"/>
      <c r="AEV39" s="37"/>
      <c r="AEW39" s="37"/>
      <c r="AEX39" s="37"/>
      <c r="AEY39" s="37"/>
      <c r="AEZ39" s="37"/>
      <c r="AFA39" s="33"/>
      <c r="AFB39" s="20"/>
      <c r="AFC39" s="20"/>
      <c r="AFD39" s="36"/>
      <c r="AFE39" s="37"/>
      <c r="AFF39" s="37"/>
      <c r="AFG39" s="37"/>
      <c r="AFH39" s="37"/>
      <c r="AFI39" s="37"/>
      <c r="AFJ39" s="37"/>
      <c r="AFK39" s="37"/>
      <c r="AFL39" s="37"/>
      <c r="AFM39" s="37"/>
      <c r="AFN39" s="37"/>
      <c r="AFO39" s="37"/>
      <c r="AFP39" s="37"/>
      <c r="AFQ39" s="37"/>
      <c r="AFR39" s="37"/>
      <c r="AFS39" s="37"/>
      <c r="AFT39" s="37"/>
      <c r="AFU39" s="37"/>
      <c r="AFV39" s="37"/>
      <c r="AFW39" s="33"/>
      <c r="AFX39" s="20"/>
      <c r="AFY39" s="20"/>
      <c r="AFZ39" s="36"/>
      <c r="AGA39" s="37"/>
      <c r="AGB39" s="37"/>
      <c r="AGC39" s="37"/>
      <c r="AGD39" s="37"/>
      <c r="AGE39" s="37"/>
      <c r="AGF39" s="37"/>
      <c r="AGG39" s="37"/>
      <c r="AGH39" s="37"/>
      <c r="AGI39" s="37"/>
      <c r="AGJ39" s="37"/>
      <c r="AGK39" s="37"/>
      <c r="AGL39" s="37"/>
      <c r="AGM39" s="37"/>
      <c r="AGN39" s="37"/>
      <c r="AGO39" s="37"/>
      <c r="AGP39" s="37"/>
      <c r="AGQ39" s="37"/>
      <c r="AGR39" s="37"/>
      <c r="AGS39" s="33"/>
      <c r="AGT39" s="20"/>
      <c r="AGU39" s="20"/>
      <c r="AGV39" s="36"/>
      <c r="AGW39" s="37"/>
      <c r="AGX39" s="37"/>
      <c r="AGY39" s="37"/>
      <c r="AGZ39" s="37"/>
      <c r="AHA39" s="37"/>
      <c r="AHB39" s="37"/>
      <c r="AHC39" s="37"/>
      <c r="AHD39" s="37"/>
      <c r="AHE39" s="37"/>
      <c r="AHF39" s="37"/>
      <c r="AHG39" s="37"/>
      <c r="AHH39" s="37"/>
      <c r="AHI39" s="37"/>
      <c r="AHJ39" s="37"/>
      <c r="AHK39" s="37"/>
      <c r="AHL39" s="37"/>
      <c r="AHM39" s="37"/>
      <c r="AHN39" s="37"/>
      <c r="AHO39" s="33"/>
      <c r="AHP39" s="20"/>
      <c r="AHQ39" s="20"/>
      <c r="AHR39" s="36"/>
      <c r="AHS39" s="37"/>
      <c r="AHT39" s="37"/>
      <c r="AHU39" s="37"/>
      <c r="AHV39" s="37"/>
      <c r="AHW39" s="37"/>
      <c r="AHX39" s="37"/>
      <c r="AHY39" s="37"/>
      <c r="AHZ39" s="37"/>
      <c r="AIA39" s="37"/>
      <c r="AIB39" s="37"/>
      <c r="AIC39" s="37"/>
      <c r="AID39" s="37"/>
      <c r="AIE39" s="37"/>
      <c r="AIF39" s="37"/>
      <c r="AIG39" s="37"/>
      <c r="AIH39" s="37"/>
      <c r="AII39" s="37"/>
      <c r="AIJ39" s="37"/>
      <c r="AIK39" s="33"/>
      <c r="AIL39" s="20"/>
      <c r="AIM39" s="20"/>
      <c r="AIN39" s="36"/>
      <c r="AIO39" s="37"/>
      <c r="AIP39" s="37"/>
      <c r="AIQ39" s="37"/>
      <c r="AIR39" s="37"/>
      <c r="AIS39" s="37"/>
      <c r="AIT39" s="37"/>
      <c r="AIU39" s="37"/>
      <c r="AIV39" s="37"/>
      <c r="AIW39" s="37"/>
      <c r="AIX39" s="37"/>
      <c r="AIY39" s="37"/>
      <c r="AIZ39" s="37"/>
      <c r="AJA39" s="37"/>
      <c r="AJB39" s="37"/>
      <c r="AJC39" s="37"/>
      <c r="AJD39" s="37"/>
      <c r="AJE39" s="37"/>
      <c r="AJF39" s="37"/>
      <c r="AJG39" s="33"/>
      <c r="AJH39" s="20"/>
      <c r="AJI39" s="20"/>
      <c r="AJJ39" s="36"/>
      <c r="AJK39" s="37"/>
      <c r="AJL39" s="37"/>
      <c r="AJM39" s="37"/>
      <c r="AJN39" s="37"/>
      <c r="AJO39" s="37"/>
      <c r="AJP39" s="37"/>
      <c r="AJQ39" s="37"/>
      <c r="AJR39" s="37"/>
      <c r="AJS39" s="37"/>
      <c r="AJT39" s="37"/>
      <c r="AJU39" s="37"/>
      <c r="AJV39" s="37"/>
      <c r="AJW39" s="37"/>
      <c r="AJX39" s="37"/>
      <c r="AJY39" s="37"/>
      <c r="AJZ39" s="37"/>
      <c r="AKA39" s="37"/>
      <c r="AKB39" s="37"/>
      <c r="AKC39" s="33"/>
      <c r="AKD39" s="20"/>
      <c r="AKE39" s="20"/>
      <c r="AKF39" s="36"/>
      <c r="AKG39" s="37"/>
      <c r="AKH39" s="37"/>
      <c r="AKI39" s="37"/>
      <c r="AKJ39" s="37"/>
      <c r="AKK39" s="37"/>
      <c r="AKL39" s="37"/>
      <c r="AKM39" s="37"/>
      <c r="AKN39" s="37"/>
      <c r="AKO39" s="37"/>
      <c r="AKP39" s="37"/>
      <c r="AKQ39" s="37"/>
      <c r="AKR39" s="37"/>
      <c r="AKS39" s="37"/>
      <c r="AKT39" s="37"/>
      <c r="AKU39" s="37"/>
      <c r="AKV39" s="37"/>
      <c r="AKW39" s="37"/>
      <c r="AKX39" s="37"/>
      <c r="AKY39" s="33"/>
      <c r="AKZ39" s="20"/>
      <c r="ALA39" s="20"/>
      <c r="ALB39" s="36"/>
      <c r="ALC39" s="37"/>
      <c r="ALD39" s="37"/>
      <c r="ALE39" s="37"/>
      <c r="ALF39" s="37"/>
      <c r="ALG39" s="37"/>
      <c r="ALH39" s="37"/>
      <c r="ALI39" s="37"/>
      <c r="ALJ39" s="37"/>
      <c r="ALK39" s="37"/>
      <c r="ALL39" s="37"/>
      <c r="ALM39" s="37"/>
      <c r="ALN39" s="37"/>
      <c r="ALO39" s="37"/>
      <c r="ALP39" s="37"/>
      <c r="ALQ39" s="37"/>
      <c r="ALR39" s="37"/>
      <c r="ALS39" s="37"/>
      <c r="ALT39" s="37"/>
      <c r="ALU39" s="33"/>
      <c r="ALV39" s="20"/>
      <c r="ALW39" s="20"/>
      <c r="ALX39" s="36"/>
      <c r="ALY39" s="37"/>
      <c r="ALZ39" s="37"/>
      <c r="AMA39" s="37"/>
      <c r="AMB39" s="37"/>
      <c r="AMC39" s="37"/>
      <c r="AMD39" s="37"/>
      <c r="AME39" s="37"/>
      <c r="AMF39" s="37"/>
      <c r="AMG39" s="37"/>
      <c r="AMH39" s="37"/>
      <c r="AMI39" s="37"/>
      <c r="AMJ39" s="37"/>
      <c r="AMK39" s="37"/>
      <c r="AML39" s="37"/>
      <c r="AMM39" s="37"/>
      <c r="AMN39" s="37"/>
      <c r="AMO39" s="37"/>
      <c r="AMP39" s="37"/>
      <c r="AMQ39" s="33"/>
      <c r="AMR39" s="20"/>
      <c r="AMS39" s="20"/>
      <c r="AMT39" s="36"/>
      <c r="AMU39" s="37"/>
      <c r="AMV39" s="37"/>
      <c r="AMW39" s="37"/>
      <c r="AMX39" s="37"/>
      <c r="AMY39" s="37"/>
      <c r="AMZ39" s="37"/>
      <c r="ANA39" s="37"/>
      <c r="ANB39" s="37"/>
      <c r="ANC39" s="37"/>
      <c r="AND39" s="37"/>
      <c r="ANE39" s="37"/>
      <c r="ANF39" s="37"/>
      <c r="ANG39" s="37"/>
      <c r="ANH39" s="37"/>
      <c r="ANI39" s="37"/>
      <c r="ANJ39" s="37"/>
      <c r="ANK39" s="37"/>
      <c r="ANL39" s="37"/>
      <c r="ANM39" s="33"/>
      <c r="ANN39" s="20"/>
      <c r="ANO39" s="20"/>
      <c r="ANP39" s="36"/>
      <c r="ANQ39" s="37"/>
      <c r="ANR39" s="37"/>
      <c r="ANS39" s="37"/>
      <c r="ANT39" s="37"/>
      <c r="ANU39" s="37"/>
      <c r="ANV39" s="37"/>
      <c r="ANW39" s="37"/>
      <c r="ANX39" s="37"/>
      <c r="ANY39" s="37"/>
      <c r="ANZ39" s="37"/>
      <c r="AOA39" s="37"/>
      <c r="AOB39" s="37"/>
      <c r="AOC39" s="37"/>
      <c r="AOD39" s="37"/>
      <c r="AOE39" s="37"/>
      <c r="AOF39" s="37"/>
      <c r="AOG39" s="37"/>
      <c r="AOH39" s="37"/>
      <c r="AOI39" s="33"/>
      <c r="AOJ39" s="20"/>
      <c r="AOK39" s="20"/>
      <c r="AOL39" s="36"/>
      <c r="AOM39" s="37"/>
      <c r="AON39" s="37"/>
      <c r="AOO39" s="37"/>
      <c r="AOP39" s="37"/>
      <c r="AOQ39" s="37"/>
      <c r="AOR39" s="37"/>
      <c r="AOS39" s="37"/>
      <c r="AOT39" s="37"/>
      <c r="AOU39" s="37"/>
      <c r="AOV39" s="37"/>
      <c r="AOW39" s="37"/>
      <c r="AOX39" s="37"/>
      <c r="AOY39" s="37"/>
      <c r="AOZ39" s="37"/>
      <c r="APA39" s="37"/>
      <c r="APB39" s="37"/>
      <c r="APC39" s="37"/>
      <c r="APD39" s="37"/>
      <c r="APE39" s="33"/>
      <c r="APF39" s="20"/>
      <c r="APG39" s="20"/>
      <c r="APH39" s="36"/>
      <c r="API39" s="37"/>
      <c r="APJ39" s="37"/>
      <c r="APK39" s="37"/>
      <c r="APL39" s="37"/>
      <c r="APM39" s="37"/>
      <c r="APN39" s="37"/>
      <c r="APO39" s="37"/>
      <c r="APP39" s="37"/>
      <c r="APQ39" s="37"/>
      <c r="APR39" s="37"/>
      <c r="APS39" s="37"/>
      <c r="APT39" s="37"/>
      <c r="APU39" s="37"/>
      <c r="APV39" s="37"/>
      <c r="APW39" s="37"/>
      <c r="APX39" s="37"/>
      <c r="APY39" s="37"/>
      <c r="APZ39" s="37"/>
      <c r="AQA39" s="33"/>
      <c r="AQB39" s="20"/>
      <c r="AQC39" s="20"/>
      <c r="AQD39" s="36"/>
      <c r="AQE39" s="37"/>
      <c r="AQF39" s="37"/>
      <c r="AQG39" s="37"/>
      <c r="AQH39" s="37"/>
      <c r="AQI39" s="37"/>
      <c r="AQJ39" s="37"/>
      <c r="AQK39" s="37"/>
      <c r="AQL39" s="37"/>
      <c r="AQM39" s="37"/>
      <c r="AQN39" s="37"/>
      <c r="AQO39" s="37"/>
      <c r="AQP39" s="37"/>
      <c r="AQQ39" s="37"/>
      <c r="AQR39" s="37"/>
      <c r="AQS39" s="37"/>
      <c r="AQT39" s="37"/>
      <c r="AQU39" s="37"/>
      <c r="AQV39" s="37"/>
      <c r="AQW39" s="33"/>
      <c r="AQX39" s="20"/>
      <c r="AQY39" s="20"/>
      <c r="AQZ39" s="36"/>
      <c r="ARA39" s="37"/>
      <c r="ARB39" s="37"/>
      <c r="ARC39" s="37"/>
      <c r="ARD39" s="37"/>
      <c r="ARE39" s="37"/>
      <c r="ARF39" s="37"/>
      <c r="ARG39" s="37"/>
      <c r="ARH39" s="37"/>
      <c r="ARI39" s="37"/>
      <c r="ARJ39" s="37"/>
      <c r="ARK39" s="37"/>
      <c r="ARL39" s="37"/>
      <c r="ARM39" s="37"/>
      <c r="ARN39" s="37"/>
      <c r="ARO39" s="37"/>
      <c r="ARP39" s="37"/>
      <c r="ARQ39" s="37"/>
      <c r="ARR39" s="37"/>
      <c r="ARS39" s="33"/>
      <c r="ART39" s="20"/>
      <c r="ARU39" s="20"/>
      <c r="ARV39" s="36"/>
      <c r="ARW39" s="37"/>
      <c r="ARX39" s="37"/>
      <c r="ARY39" s="37"/>
      <c r="ARZ39" s="37"/>
      <c r="ASA39" s="37"/>
      <c r="ASB39" s="37"/>
      <c r="ASC39" s="37"/>
      <c r="ASD39" s="37"/>
      <c r="ASE39" s="37"/>
      <c r="ASF39" s="37"/>
      <c r="ASG39" s="37"/>
      <c r="ASH39" s="37"/>
      <c r="ASI39" s="37"/>
      <c r="ASJ39" s="37"/>
      <c r="ASK39" s="37"/>
      <c r="ASL39" s="37"/>
      <c r="ASM39" s="37"/>
      <c r="ASN39" s="37"/>
      <c r="ASO39" s="33"/>
      <c r="ASP39" s="20"/>
      <c r="ASQ39" s="20"/>
      <c r="ASR39" s="36"/>
      <c r="ASS39" s="37"/>
      <c r="AST39" s="37"/>
      <c r="ASU39" s="37"/>
      <c r="ASV39" s="37"/>
      <c r="ASW39" s="37"/>
      <c r="ASX39" s="37"/>
      <c r="ASY39" s="37"/>
      <c r="ASZ39" s="37"/>
      <c r="ATA39" s="37"/>
      <c r="ATB39" s="37"/>
      <c r="ATC39" s="37"/>
      <c r="ATD39" s="37"/>
      <c r="ATE39" s="37"/>
      <c r="ATF39" s="37"/>
      <c r="ATG39" s="37"/>
      <c r="ATH39" s="37"/>
      <c r="ATI39" s="37"/>
      <c r="ATJ39" s="37"/>
      <c r="ATK39" s="33"/>
      <c r="ATL39" s="20"/>
      <c r="ATM39" s="20"/>
      <c r="ATN39" s="36"/>
      <c r="ATO39" s="37"/>
      <c r="ATP39" s="37"/>
      <c r="ATQ39" s="37"/>
      <c r="ATR39" s="37"/>
      <c r="ATS39" s="37"/>
      <c r="ATT39" s="37"/>
      <c r="ATU39" s="37"/>
      <c r="ATV39" s="37"/>
      <c r="ATW39" s="37"/>
      <c r="ATX39" s="37"/>
      <c r="ATY39" s="37"/>
      <c r="ATZ39" s="37"/>
      <c r="AUA39" s="37"/>
      <c r="AUB39" s="37"/>
      <c r="AUC39" s="37"/>
      <c r="AUD39" s="37"/>
      <c r="AUE39" s="37"/>
      <c r="AUF39" s="37"/>
      <c r="AUG39" s="33"/>
      <c r="AUH39" s="20"/>
      <c r="AUI39" s="20"/>
      <c r="AUJ39" s="36"/>
      <c r="AUK39" s="37"/>
      <c r="AUL39" s="37"/>
      <c r="AUM39" s="37"/>
      <c r="AUN39" s="37"/>
      <c r="AUO39" s="37"/>
      <c r="AUP39" s="37"/>
      <c r="AUQ39" s="37"/>
      <c r="AUR39" s="37"/>
      <c r="AUS39" s="37"/>
      <c r="AUT39" s="37"/>
      <c r="AUU39" s="37"/>
      <c r="AUV39" s="37"/>
      <c r="AUW39" s="37"/>
      <c r="AUX39" s="37"/>
      <c r="AUY39" s="37"/>
      <c r="AUZ39" s="37"/>
      <c r="AVA39" s="37"/>
      <c r="AVB39" s="37"/>
      <c r="AVC39" s="33"/>
      <c r="AVD39" s="20"/>
      <c r="AVE39" s="20"/>
      <c r="AVF39" s="36"/>
      <c r="AVG39" s="37"/>
      <c r="AVH39" s="37"/>
      <c r="AVI39" s="37"/>
      <c r="AVJ39" s="37"/>
      <c r="AVK39" s="37"/>
      <c r="AVL39" s="37"/>
      <c r="AVM39" s="37"/>
      <c r="AVN39" s="37"/>
      <c r="AVO39" s="37"/>
      <c r="AVP39" s="37"/>
      <c r="AVQ39" s="37"/>
      <c r="AVR39" s="37"/>
      <c r="AVS39" s="37"/>
      <c r="AVT39" s="37"/>
      <c r="AVU39" s="37"/>
      <c r="AVV39" s="37"/>
      <c r="AVW39" s="37"/>
      <c r="AVX39" s="37"/>
      <c r="AVY39" s="33"/>
      <c r="AVZ39" s="20"/>
      <c r="AWA39" s="20"/>
      <c r="AWB39" s="36"/>
      <c r="AWC39" s="37"/>
      <c r="AWD39" s="37"/>
      <c r="AWE39" s="37"/>
      <c r="AWF39" s="37"/>
      <c r="AWG39" s="37"/>
      <c r="AWH39" s="37"/>
      <c r="AWI39" s="37"/>
      <c r="AWJ39" s="37"/>
      <c r="AWK39" s="37"/>
      <c r="AWL39" s="37"/>
      <c r="AWM39" s="37"/>
      <c r="AWN39" s="37"/>
      <c r="AWO39" s="37"/>
      <c r="AWP39" s="37"/>
      <c r="AWQ39" s="37"/>
      <c r="AWR39" s="37"/>
      <c r="AWS39" s="37"/>
      <c r="AWT39" s="37"/>
      <c r="AWU39" s="33"/>
      <c r="AWV39" s="20"/>
      <c r="AWW39" s="20"/>
      <c r="AWX39" s="36"/>
      <c r="AWY39" s="37"/>
      <c r="AWZ39" s="37"/>
      <c r="AXA39" s="37"/>
      <c r="AXB39" s="37"/>
      <c r="AXC39" s="37"/>
      <c r="AXD39" s="37"/>
      <c r="AXE39" s="37"/>
      <c r="AXF39" s="37"/>
      <c r="AXG39" s="37"/>
      <c r="AXH39" s="37"/>
      <c r="AXI39" s="37"/>
      <c r="AXJ39" s="37"/>
      <c r="AXK39" s="37"/>
      <c r="AXL39" s="37"/>
      <c r="AXM39" s="37"/>
      <c r="AXN39" s="37"/>
      <c r="AXO39" s="37"/>
      <c r="AXP39" s="37"/>
      <c r="AXQ39" s="33"/>
      <c r="AXR39" s="20"/>
      <c r="AXS39" s="20"/>
      <c r="AXT39" s="36"/>
      <c r="AXU39" s="37"/>
      <c r="AXV39" s="37"/>
      <c r="AXW39" s="37"/>
      <c r="AXX39" s="37"/>
      <c r="AXY39" s="37"/>
      <c r="AXZ39" s="37"/>
      <c r="AYA39" s="37"/>
      <c r="AYB39" s="37"/>
      <c r="AYC39" s="37"/>
      <c r="AYD39" s="37"/>
      <c r="AYE39" s="37"/>
      <c r="AYF39" s="37"/>
      <c r="AYG39" s="37"/>
      <c r="AYH39" s="37"/>
      <c r="AYI39" s="37"/>
      <c r="AYJ39" s="37"/>
      <c r="AYK39" s="37"/>
      <c r="AYL39" s="37"/>
      <c r="AYM39" s="33"/>
      <c r="AYN39" s="20"/>
      <c r="AYO39" s="20"/>
      <c r="AYP39" s="36"/>
      <c r="AYQ39" s="37"/>
      <c r="AYR39" s="37"/>
      <c r="AYS39" s="37"/>
      <c r="AYT39" s="37"/>
      <c r="AYU39" s="37"/>
      <c r="AYV39" s="37"/>
      <c r="AYW39" s="37"/>
      <c r="AYX39" s="37"/>
      <c r="AYY39" s="37"/>
      <c r="AYZ39" s="37"/>
      <c r="AZA39" s="37"/>
      <c r="AZB39" s="37"/>
      <c r="AZC39" s="37"/>
      <c r="AZD39" s="37"/>
      <c r="AZE39" s="37"/>
      <c r="AZF39" s="37"/>
      <c r="AZG39" s="37"/>
      <c r="AZH39" s="37"/>
      <c r="AZI39" s="33"/>
      <c r="AZJ39" s="20"/>
      <c r="AZK39" s="20"/>
      <c r="AZL39" s="36"/>
      <c r="AZM39" s="37"/>
      <c r="AZN39" s="37"/>
      <c r="AZO39" s="37"/>
      <c r="AZP39" s="37"/>
      <c r="AZQ39" s="37"/>
      <c r="AZR39" s="37"/>
      <c r="AZS39" s="37"/>
      <c r="AZT39" s="37"/>
      <c r="AZU39" s="37"/>
      <c r="AZV39" s="37"/>
      <c r="AZW39" s="37"/>
      <c r="AZX39" s="37"/>
      <c r="AZY39" s="37"/>
      <c r="AZZ39" s="37"/>
      <c r="BAA39" s="37"/>
      <c r="BAB39" s="37"/>
      <c r="BAC39" s="37"/>
      <c r="BAD39" s="37"/>
      <c r="BAE39" s="33"/>
      <c r="BAF39" s="20"/>
      <c r="BAG39" s="20"/>
      <c r="BAH39" s="36"/>
      <c r="BAI39" s="37"/>
      <c r="BAJ39" s="37"/>
      <c r="BAK39" s="37"/>
      <c r="BAL39" s="37"/>
      <c r="BAM39" s="37"/>
      <c r="BAN39" s="37"/>
      <c r="BAO39" s="37"/>
      <c r="BAP39" s="37"/>
      <c r="BAQ39" s="37"/>
      <c r="BAR39" s="37"/>
      <c r="BAS39" s="37"/>
      <c r="BAT39" s="37"/>
      <c r="BAU39" s="37"/>
      <c r="BAV39" s="37"/>
      <c r="BAW39" s="37"/>
      <c r="BAX39" s="37"/>
      <c r="BAY39" s="37"/>
      <c r="BAZ39" s="37"/>
      <c r="BBA39" s="33"/>
      <c r="BBB39" s="20"/>
      <c r="BBC39" s="20"/>
      <c r="BBD39" s="36"/>
      <c r="BBE39" s="37"/>
      <c r="BBF39" s="37"/>
      <c r="BBG39" s="37"/>
      <c r="BBH39" s="37"/>
      <c r="BBI39" s="37"/>
      <c r="BBJ39" s="37"/>
      <c r="BBK39" s="37"/>
      <c r="BBL39" s="37"/>
      <c r="BBM39" s="37"/>
      <c r="BBN39" s="37"/>
      <c r="BBO39" s="37"/>
      <c r="BBP39" s="37"/>
      <c r="BBQ39" s="37"/>
      <c r="BBR39" s="37"/>
      <c r="BBS39" s="37"/>
      <c r="BBT39" s="37"/>
      <c r="BBU39" s="37"/>
      <c r="BBV39" s="37"/>
      <c r="BBW39" s="33"/>
      <c r="BBX39" s="20"/>
      <c r="BBY39" s="20"/>
      <c r="BBZ39" s="36"/>
      <c r="BCA39" s="37"/>
      <c r="BCB39" s="37"/>
      <c r="BCC39" s="37"/>
      <c r="BCD39" s="37"/>
      <c r="BCE39" s="37"/>
      <c r="BCF39" s="37"/>
      <c r="BCG39" s="37"/>
      <c r="BCH39" s="37"/>
      <c r="BCI39" s="37"/>
      <c r="BCJ39" s="37"/>
      <c r="BCK39" s="37"/>
      <c r="BCL39" s="37"/>
      <c r="BCM39" s="37"/>
      <c r="BCN39" s="37"/>
      <c r="BCO39" s="37"/>
      <c r="BCP39" s="37"/>
      <c r="BCQ39" s="37"/>
      <c r="BCR39" s="37"/>
      <c r="BCS39" s="33"/>
      <c r="BCT39" s="20"/>
      <c r="BCU39" s="20"/>
      <c r="BCV39" s="36"/>
      <c r="BCW39" s="37"/>
      <c r="BCX39" s="37"/>
      <c r="BCY39" s="37"/>
      <c r="BCZ39" s="37"/>
      <c r="BDA39" s="37"/>
      <c r="BDB39" s="37"/>
      <c r="BDC39" s="37"/>
      <c r="BDD39" s="37"/>
      <c r="BDE39" s="37"/>
      <c r="BDF39" s="37"/>
      <c r="BDG39" s="37"/>
      <c r="BDH39" s="37"/>
      <c r="BDI39" s="37"/>
      <c r="BDJ39" s="37"/>
      <c r="BDK39" s="37"/>
      <c r="BDL39" s="37"/>
      <c r="BDM39" s="37"/>
      <c r="BDN39" s="37"/>
      <c r="BDO39" s="33"/>
      <c r="BDP39" s="20"/>
      <c r="BDQ39" s="20"/>
      <c r="BDR39" s="36"/>
      <c r="BDS39" s="37"/>
      <c r="BDT39" s="37"/>
      <c r="BDU39" s="37"/>
      <c r="BDV39" s="37"/>
      <c r="BDW39" s="37"/>
      <c r="BDX39" s="37"/>
      <c r="BDY39" s="37"/>
      <c r="BDZ39" s="37"/>
      <c r="BEA39" s="37"/>
      <c r="BEB39" s="37"/>
      <c r="BEC39" s="37"/>
      <c r="BED39" s="37"/>
      <c r="BEE39" s="37"/>
      <c r="BEF39" s="37"/>
      <c r="BEG39" s="37"/>
      <c r="BEH39" s="37"/>
      <c r="BEI39" s="37"/>
      <c r="BEJ39" s="37"/>
      <c r="BEK39" s="33"/>
      <c r="BEL39" s="20"/>
      <c r="BEM39" s="20"/>
      <c r="BEN39" s="36"/>
      <c r="BEO39" s="37"/>
      <c r="BEP39" s="37"/>
      <c r="BEQ39" s="37"/>
      <c r="BER39" s="37"/>
      <c r="BES39" s="37"/>
      <c r="BET39" s="37"/>
      <c r="BEU39" s="37"/>
      <c r="BEV39" s="37"/>
      <c r="BEW39" s="37"/>
      <c r="BEX39" s="37"/>
      <c r="BEY39" s="37"/>
      <c r="BEZ39" s="37"/>
      <c r="BFA39" s="37"/>
      <c r="BFB39" s="37"/>
      <c r="BFC39" s="37"/>
      <c r="BFD39" s="37"/>
      <c r="BFE39" s="37"/>
      <c r="BFF39" s="37"/>
      <c r="BFG39" s="33"/>
      <c r="BFH39" s="20"/>
      <c r="BFI39" s="20"/>
      <c r="BFJ39" s="36"/>
      <c r="BFK39" s="37"/>
      <c r="BFL39" s="37"/>
      <c r="BFM39" s="37"/>
      <c r="BFN39" s="37"/>
      <c r="BFO39" s="37"/>
      <c r="BFP39" s="37"/>
      <c r="BFQ39" s="37"/>
      <c r="BFR39" s="37"/>
      <c r="BFS39" s="37"/>
      <c r="BFT39" s="37"/>
      <c r="BFU39" s="37"/>
      <c r="BFV39" s="37"/>
      <c r="BFW39" s="37"/>
      <c r="BFX39" s="37"/>
      <c r="BFY39" s="37"/>
      <c r="BFZ39" s="37"/>
      <c r="BGA39" s="37"/>
      <c r="BGB39" s="37"/>
      <c r="BGC39" s="33"/>
      <c r="BGD39" s="20"/>
      <c r="BGE39" s="20"/>
      <c r="BGF39" s="36"/>
      <c r="BGG39" s="37"/>
      <c r="BGH39" s="37"/>
      <c r="BGI39" s="37"/>
      <c r="BGJ39" s="37"/>
      <c r="BGK39" s="37"/>
      <c r="BGL39" s="37"/>
      <c r="BGM39" s="37"/>
      <c r="BGN39" s="37"/>
      <c r="BGO39" s="37"/>
      <c r="BGP39" s="37"/>
      <c r="BGQ39" s="37"/>
      <c r="BGR39" s="37"/>
      <c r="BGS39" s="37"/>
      <c r="BGT39" s="37"/>
      <c r="BGU39" s="37"/>
      <c r="BGV39" s="37"/>
      <c r="BGW39" s="37"/>
      <c r="BGX39" s="37"/>
      <c r="BGY39" s="33"/>
      <c r="BGZ39" s="20"/>
      <c r="BHA39" s="20"/>
      <c r="BHB39" s="36"/>
      <c r="BHC39" s="37"/>
      <c r="BHD39" s="37"/>
      <c r="BHE39" s="37"/>
      <c r="BHF39" s="37"/>
      <c r="BHG39" s="37"/>
      <c r="BHH39" s="37"/>
      <c r="BHI39" s="37"/>
      <c r="BHJ39" s="37"/>
      <c r="BHK39" s="37"/>
      <c r="BHL39" s="37"/>
      <c r="BHM39" s="37"/>
      <c r="BHN39" s="37"/>
      <c r="BHO39" s="37"/>
      <c r="BHP39" s="37"/>
      <c r="BHQ39" s="37"/>
      <c r="BHR39" s="37"/>
      <c r="BHS39" s="37"/>
      <c r="BHT39" s="37"/>
      <c r="BHU39" s="33"/>
      <c r="BHV39" s="20"/>
      <c r="BHW39" s="20"/>
      <c r="BHX39" s="36"/>
      <c r="BHY39" s="37"/>
      <c r="BHZ39" s="37"/>
      <c r="BIA39" s="37"/>
      <c r="BIB39" s="37"/>
      <c r="BIC39" s="37"/>
      <c r="BID39" s="37"/>
      <c r="BIE39" s="37"/>
      <c r="BIF39" s="37"/>
      <c r="BIG39" s="37"/>
      <c r="BIH39" s="37"/>
      <c r="BII39" s="37"/>
      <c r="BIJ39" s="37"/>
      <c r="BIK39" s="37"/>
      <c r="BIL39" s="37"/>
      <c r="BIM39" s="37"/>
      <c r="BIN39" s="37"/>
      <c r="BIO39" s="37"/>
      <c r="BIP39" s="37"/>
      <c r="BIQ39" s="33"/>
      <c r="BIR39" s="20"/>
      <c r="BIS39" s="20"/>
      <c r="BIT39" s="36"/>
      <c r="BIU39" s="37"/>
      <c r="BIV39" s="37"/>
      <c r="BIW39" s="37"/>
      <c r="BIX39" s="37"/>
      <c r="BIY39" s="37"/>
      <c r="BIZ39" s="37"/>
      <c r="BJA39" s="37"/>
      <c r="BJB39" s="37"/>
      <c r="BJC39" s="37"/>
      <c r="BJD39" s="37"/>
      <c r="BJE39" s="37"/>
      <c r="BJF39" s="37"/>
      <c r="BJG39" s="37"/>
      <c r="BJH39" s="37"/>
      <c r="BJI39" s="37"/>
      <c r="BJJ39" s="37"/>
      <c r="BJK39" s="37"/>
      <c r="BJL39" s="37"/>
      <c r="BJM39" s="33"/>
      <c r="BJN39" s="20"/>
      <c r="BJO39" s="20"/>
      <c r="BJP39" s="36"/>
      <c r="BJQ39" s="37"/>
      <c r="BJR39" s="37"/>
      <c r="BJS39" s="37"/>
      <c r="BJT39" s="37"/>
      <c r="BJU39" s="37"/>
      <c r="BJV39" s="37"/>
      <c r="BJW39" s="37"/>
      <c r="BJX39" s="37"/>
      <c r="BJY39" s="37"/>
      <c r="BJZ39" s="37"/>
      <c r="BKA39" s="37"/>
      <c r="BKB39" s="37"/>
      <c r="BKC39" s="37"/>
      <c r="BKD39" s="37"/>
      <c r="BKE39" s="37"/>
      <c r="BKF39" s="37"/>
      <c r="BKG39" s="37"/>
      <c r="BKH39" s="37"/>
      <c r="BKI39" s="33"/>
      <c r="BKJ39" s="20"/>
      <c r="BKK39" s="20"/>
      <c r="BKL39" s="36"/>
      <c r="BKM39" s="37"/>
      <c r="BKN39" s="37"/>
      <c r="BKO39" s="37"/>
      <c r="BKP39" s="37"/>
      <c r="BKQ39" s="37"/>
      <c r="BKR39" s="37"/>
      <c r="BKS39" s="37"/>
      <c r="BKT39" s="37"/>
      <c r="BKU39" s="37"/>
      <c r="BKV39" s="37"/>
      <c r="BKW39" s="37"/>
      <c r="BKX39" s="37"/>
      <c r="BKY39" s="37"/>
      <c r="BKZ39" s="37"/>
      <c r="BLA39" s="37"/>
      <c r="BLB39" s="37"/>
      <c r="BLC39" s="37"/>
      <c r="BLD39" s="37"/>
      <c r="BLE39" s="33"/>
      <c r="BLF39" s="20"/>
      <c r="BLG39" s="20"/>
      <c r="BLH39" s="36"/>
      <c r="BLI39" s="37"/>
      <c r="BLJ39" s="37"/>
      <c r="BLK39" s="37"/>
      <c r="BLL39" s="37"/>
      <c r="BLM39" s="37"/>
      <c r="BLN39" s="37"/>
      <c r="BLO39" s="37"/>
      <c r="BLP39" s="37"/>
      <c r="BLQ39" s="37"/>
      <c r="BLR39" s="37"/>
      <c r="BLS39" s="37"/>
      <c r="BLT39" s="37"/>
      <c r="BLU39" s="37"/>
      <c r="BLV39" s="37"/>
      <c r="BLW39" s="37"/>
      <c r="BLX39" s="37"/>
      <c r="BLY39" s="37"/>
      <c r="BLZ39" s="37"/>
      <c r="BMA39" s="33"/>
      <c r="BMB39" s="20"/>
      <c r="BMC39" s="20"/>
      <c r="BMD39" s="36"/>
      <c r="BME39" s="37"/>
      <c r="BMF39" s="37"/>
      <c r="BMG39" s="37"/>
      <c r="BMH39" s="37"/>
      <c r="BMI39" s="37"/>
      <c r="BMJ39" s="37"/>
      <c r="BMK39" s="37"/>
      <c r="BML39" s="37"/>
      <c r="BMM39" s="37"/>
      <c r="BMN39" s="37"/>
      <c r="BMO39" s="37"/>
      <c r="BMP39" s="37"/>
      <c r="BMQ39" s="37"/>
      <c r="BMR39" s="37"/>
      <c r="BMS39" s="37"/>
      <c r="BMT39" s="37"/>
      <c r="BMU39" s="37"/>
      <c r="BMV39" s="37"/>
      <c r="BMW39" s="33"/>
      <c r="BMX39" s="20"/>
      <c r="BMY39" s="20"/>
      <c r="BMZ39" s="36"/>
      <c r="BNA39" s="37"/>
      <c r="BNB39" s="37"/>
      <c r="BNC39" s="37"/>
      <c r="BND39" s="37"/>
      <c r="BNE39" s="37"/>
      <c r="BNF39" s="37"/>
      <c r="BNG39" s="37"/>
      <c r="BNH39" s="37"/>
      <c r="BNI39" s="37"/>
      <c r="BNJ39" s="37"/>
      <c r="BNK39" s="37"/>
      <c r="BNL39" s="37"/>
      <c r="BNM39" s="37"/>
      <c r="BNN39" s="37"/>
      <c r="BNO39" s="37"/>
      <c r="BNP39" s="37"/>
      <c r="BNQ39" s="37"/>
      <c r="BNR39" s="37"/>
      <c r="BNS39" s="33"/>
      <c r="BNT39" s="20"/>
      <c r="BNU39" s="20"/>
      <c r="BNV39" s="36"/>
      <c r="BNW39" s="37"/>
      <c r="BNX39" s="37"/>
      <c r="BNY39" s="37"/>
      <c r="BNZ39" s="37"/>
      <c r="BOA39" s="37"/>
      <c r="BOB39" s="37"/>
      <c r="BOC39" s="37"/>
      <c r="BOD39" s="37"/>
      <c r="BOE39" s="37"/>
      <c r="BOF39" s="37"/>
      <c r="BOG39" s="37"/>
      <c r="BOH39" s="37"/>
      <c r="BOI39" s="37"/>
      <c r="BOJ39" s="37"/>
      <c r="BOK39" s="37"/>
      <c r="BOL39" s="37"/>
      <c r="BOM39" s="37"/>
      <c r="BON39" s="37"/>
      <c r="BOO39" s="33"/>
      <c r="BOP39" s="20"/>
      <c r="BOQ39" s="20"/>
      <c r="BOR39" s="36"/>
      <c r="BOS39" s="37"/>
      <c r="BOT39" s="37"/>
      <c r="BOU39" s="37"/>
      <c r="BOV39" s="37"/>
      <c r="BOW39" s="37"/>
      <c r="BOX39" s="37"/>
      <c r="BOY39" s="37"/>
      <c r="BOZ39" s="37"/>
      <c r="BPA39" s="37"/>
      <c r="BPB39" s="37"/>
      <c r="BPC39" s="37"/>
      <c r="BPD39" s="37"/>
      <c r="BPE39" s="37"/>
      <c r="BPF39" s="37"/>
      <c r="BPG39" s="37"/>
      <c r="BPH39" s="37"/>
      <c r="BPI39" s="37"/>
      <c r="BPJ39" s="37"/>
      <c r="BPK39" s="33"/>
      <c r="BPL39" s="20"/>
      <c r="BPM39" s="20"/>
      <c r="BPN39" s="36"/>
      <c r="BPO39" s="37"/>
      <c r="BPP39" s="37"/>
      <c r="BPQ39" s="37"/>
      <c r="BPR39" s="37"/>
      <c r="BPS39" s="37"/>
      <c r="BPT39" s="37"/>
      <c r="BPU39" s="37"/>
      <c r="BPV39" s="37"/>
      <c r="BPW39" s="37"/>
      <c r="BPX39" s="37"/>
      <c r="BPY39" s="37"/>
      <c r="BPZ39" s="37"/>
      <c r="BQA39" s="37"/>
      <c r="BQB39" s="37"/>
      <c r="BQC39" s="37"/>
      <c r="BQD39" s="37"/>
      <c r="BQE39" s="37"/>
      <c r="BQF39" s="37"/>
      <c r="BQG39" s="33"/>
      <c r="BQH39" s="20"/>
      <c r="BQI39" s="20"/>
      <c r="BQJ39" s="36"/>
      <c r="BQK39" s="37"/>
      <c r="BQL39" s="37"/>
      <c r="BQM39" s="37"/>
      <c r="BQN39" s="37"/>
      <c r="BQO39" s="37"/>
      <c r="BQP39" s="37"/>
      <c r="BQQ39" s="37"/>
      <c r="BQR39" s="37"/>
      <c r="BQS39" s="37"/>
      <c r="BQT39" s="37"/>
      <c r="BQU39" s="37"/>
      <c r="BQV39" s="37"/>
      <c r="BQW39" s="37"/>
      <c r="BQX39" s="37"/>
      <c r="BQY39" s="37"/>
      <c r="BQZ39" s="37"/>
      <c r="BRA39" s="37"/>
      <c r="BRB39" s="37"/>
      <c r="BRC39" s="33"/>
      <c r="BRD39" s="20"/>
      <c r="BRE39" s="20"/>
      <c r="BRF39" s="36"/>
      <c r="BRG39" s="37"/>
      <c r="BRH39" s="37"/>
      <c r="BRI39" s="37"/>
      <c r="BRJ39" s="37"/>
      <c r="BRK39" s="37"/>
      <c r="BRL39" s="37"/>
      <c r="BRM39" s="37"/>
      <c r="BRN39" s="37"/>
      <c r="BRO39" s="37"/>
      <c r="BRP39" s="37"/>
      <c r="BRQ39" s="37"/>
      <c r="BRR39" s="37"/>
      <c r="BRS39" s="37"/>
      <c r="BRT39" s="37"/>
      <c r="BRU39" s="37"/>
      <c r="BRV39" s="37"/>
      <c r="BRW39" s="37"/>
      <c r="BRX39" s="37"/>
      <c r="BRY39" s="33"/>
      <c r="BRZ39" s="20"/>
      <c r="BSA39" s="20"/>
      <c r="BSB39" s="36"/>
      <c r="BSC39" s="37"/>
      <c r="BSD39" s="37"/>
      <c r="BSE39" s="37"/>
      <c r="BSF39" s="37"/>
      <c r="BSG39" s="37"/>
      <c r="BSH39" s="37"/>
      <c r="BSI39" s="37"/>
      <c r="BSJ39" s="37"/>
      <c r="BSK39" s="37"/>
      <c r="BSL39" s="37"/>
      <c r="BSM39" s="37"/>
      <c r="BSN39" s="37"/>
      <c r="BSO39" s="37"/>
      <c r="BSP39" s="37"/>
      <c r="BSQ39" s="37"/>
      <c r="BSR39" s="37"/>
      <c r="BSS39" s="37"/>
      <c r="BST39" s="37"/>
      <c r="BSU39" s="33"/>
      <c r="BSV39" s="20"/>
      <c r="BSW39" s="20"/>
      <c r="BSX39" s="36"/>
      <c r="BSY39" s="37"/>
      <c r="BSZ39" s="37"/>
      <c r="BTA39" s="37"/>
      <c r="BTB39" s="37"/>
      <c r="BTC39" s="37"/>
      <c r="BTD39" s="37"/>
      <c r="BTE39" s="37"/>
      <c r="BTF39" s="37"/>
      <c r="BTG39" s="37"/>
      <c r="BTH39" s="37"/>
      <c r="BTI39" s="37"/>
      <c r="BTJ39" s="37"/>
      <c r="BTK39" s="37"/>
      <c r="BTL39" s="37"/>
      <c r="BTM39" s="37"/>
      <c r="BTN39" s="37"/>
      <c r="BTO39" s="37"/>
      <c r="BTP39" s="37"/>
      <c r="BTQ39" s="33"/>
      <c r="BTR39" s="20"/>
      <c r="BTS39" s="20"/>
      <c r="BTT39" s="36"/>
      <c r="BTU39" s="37"/>
      <c r="BTV39" s="37"/>
      <c r="BTW39" s="37"/>
      <c r="BTX39" s="37"/>
      <c r="BTY39" s="37"/>
      <c r="BTZ39" s="37"/>
      <c r="BUA39" s="37"/>
      <c r="BUB39" s="37"/>
      <c r="BUC39" s="37"/>
      <c r="BUD39" s="37"/>
      <c r="BUE39" s="37"/>
      <c r="BUF39" s="37"/>
      <c r="BUG39" s="37"/>
      <c r="BUH39" s="37"/>
      <c r="BUI39" s="37"/>
      <c r="BUJ39" s="37"/>
      <c r="BUK39" s="37"/>
      <c r="BUL39" s="37"/>
      <c r="BUM39" s="33"/>
      <c r="BUN39" s="20"/>
      <c r="BUO39" s="20"/>
      <c r="BUP39" s="36"/>
      <c r="BUQ39" s="37"/>
      <c r="BUR39" s="37"/>
      <c r="BUS39" s="37"/>
      <c r="BUT39" s="37"/>
      <c r="BUU39" s="37"/>
      <c r="BUV39" s="37"/>
      <c r="BUW39" s="37"/>
      <c r="BUX39" s="37"/>
      <c r="BUY39" s="37"/>
      <c r="BUZ39" s="37"/>
      <c r="BVA39" s="37"/>
      <c r="BVB39" s="37"/>
      <c r="BVC39" s="37"/>
      <c r="BVD39" s="37"/>
      <c r="BVE39" s="37"/>
      <c r="BVF39" s="37"/>
      <c r="BVG39" s="37"/>
      <c r="BVH39" s="37"/>
      <c r="BVI39" s="33"/>
      <c r="BVJ39" s="20"/>
      <c r="BVK39" s="20"/>
      <c r="BVL39" s="36"/>
      <c r="BVM39" s="37"/>
      <c r="BVN39" s="37"/>
      <c r="BVO39" s="37"/>
      <c r="BVP39" s="37"/>
      <c r="BVQ39" s="37"/>
      <c r="BVR39" s="37"/>
      <c r="BVS39" s="37"/>
      <c r="BVT39" s="37"/>
      <c r="BVU39" s="37"/>
      <c r="BVV39" s="37"/>
      <c r="BVW39" s="37"/>
      <c r="BVX39" s="37"/>
      <c r="BVY39" s="37"/>
      <c r="BVZ39" s="37"/>
      <c r="BWA39" s="37"/>
      <c r="BWB39" s="37"/>
      <c r="BWC39" s="37"/>
      <c r="BWD39" s="37"/>
      <c r="BWE39" s="33"/>
      <c r="BWF39" s="20"/>
      <c r="BWG39" s="20"/>
      <c r="BWH39" s="36"/>
      <c r="BWI39" s="37"/>
      <c r="BWJ39" s="37"/>
      <c r="BWK39" s="37"/>
      <c r="BWL39" s="37"/>
      <c r="BWM39" s="37"/>
      <c r="BWN39" s="37"/>
      <c r="BWO39" s="37"/>
      <c r="BWP39" s="37"/>
      <c r="BWQ39" s="37"/>
      <c r="BWR39" s="37"/>
      <c r="BWS39" s="37"/>
      <c r="BWT39" s="37"/>
      <c r="BWU39" s="37"/>
      <c r="BWV39" s="37"/>
      <c r="BWW39" s="37"/>
      <c r="BWX39" s="37"/>
      <c r="BWY39" s="37"/>
      <c r="BWZ39" s="37"/>
      <c r="BXA39" s="33"/>
      <c r="BXB39" s="20"/>
      <c r="BXC39" s="20"/>
      <c r="BXD39" s="36"/>
      <c r="BXE39" s="37"/>
      <c r="BXF39" s="37"/>
      <c r="BXG39" s="37"/>
      <c r="BXH39" s="37"/>
      <c r="BXI39" s="37"/>
      <c r="BXJ39" s="37"/>
      <c r="BXK39" s="37"/>
      <c r="BXL39" s="37"/>
      <c r="BXM39" s="37"/>
      <c r="BXN39" s="37"/>
      <c r="BXO39" s="37"/>
      <c r="BXP39" s="37"/>
      <c r="BXQ39" s="37"/>
      <c r="BXR39" s="37"/>
      <c r="BXS39" s="37"/>
      <c r="BXT39" s="37"/>
      <c r="BXU39" s="37"/>
      <c r="BXV39" s="37"/>
      <c r="BXW39" s="33"/>
      <c r="BXX39" s="20"/>
      <c r="BXY39" s="20"/>
      <c r="BXZ39" s="36"/>
      <c r="BYA39" s="37"/>
      <c r="BYB39" s="37"/>
      <c r="BYC39" s="37"/>
      <c r="BYD39" s="37"/>
      <c r="BYE39" s="37"/>
      <c r="BYF39" s="37"/>
      <c r="BYG39" s="37"/>
      <c r="BYH39" s="37"/>
      <c r="BYI39" s="37"/>
      <c r="BYJ39" s="37"/>
      <c r="BYK39" s="37"/>
      <c r="BYL39" s="37"/>
      <c r="BYM39" s="37"/>
      <c r="BYN39" s="37"/>
      <c r="BYO39" s="37"/>
      <c r="BYP39" s="37"/>
      <c r="BYQ39" s="37"/>
      <c r="BYR39" s="37"/>
      <c r="BYS39" s="33"/>
      <c r="BYT39" s="20"/>
      <c r="BYU39" s="20"/>
      <c r="BYV39" s="36"/>
      <c r="BYW39" s="37"/>
      <c r="BYX39" s="37"/>
      <c r="BYY39" s="37"/>
      <c r="BYZ39" s="37"/>
      <c r="BZA39" s="37"/>
      <c r="BZB39" s="37"/>
      <c r="BZC39" s="37"/>
      <c r="BZD39" s="37"/>
      <c r="BZE39" s="37"/>
      <c r="BZF39" s="37"/>
      <c r="BZG39" s="37"/>
      <c r="BZH39" s="37"/>
      <c r="BZI39" s="37"/>
      <c r="BZJ39" s="37"/>
      <c r="BZK39" s="37"/>
      <c r="BZL39" s="37"/>
      <c r="BZM39" s="37"/>
      <c r="BZN39" s="37"/>
      <c r="BZO39" s="33"/>
      <c r="BZP39" s="20"/>
      <c r="BZQ39" s="20"/>
      <c r="BZR39" s="36"/>
      <c r="BZS39" s="37"/>
      <c r="BZT39" s="37"/>
      <c r="BZU39" s="37"/>
      <c r="BZV39" s="37"/>
      <c r="BZW39" s="37"/>
      <c r="BZX39" s="37"/>
      <c r="BZY39" s="37"/>
      <c r="BZZ39" s="37"/>
      <c r="CAA39" s="37"/>
      <c r="CAB39" s="37"/>
      <c r="CAC39" s="37"/>
      <c r="CAD39" s="37"/>
      <c r="CAE39" s="37"/>
      <c r="CAF39" s="37"/>
      <c r="CAG39" s="37"/>
      <c r="CAH39" s="37"/>
      <c r="CAI39" s="37"/>
      <c r="CAJ39" s="37"/>
      <c r="CAK39" s="33"/>
      <c r="CAL39" s="20"/>
      <c r="CAM39" s="20"/>
      <c r="CAN39" s="36"/>
      <c r="CAO39" s="37"/>
      <c r="CAP39" s="37"/>
      <c r="CAQ39" s="37"/>
      <c r="CAR39" s="37"/>
      <c r="CAS39" s="37"/>
      <c r="CAT39" s="37"/>
      <c r="CAU39" s="37"/>
      <c r="CAV39" s="37"/>
      <c r="CAW39" s="37"/>
      <c r="CAX39" s="37"/>
      <c r="CAY39" s="37"/>
      <c r="CAZ39" s="37"/>
      <c r="CBA39" s="37"/>
      <c r="CBB39" s="37"/>
      <c r="CBC39" s="37"/>
      <c r="CBD39" s="37"/>
      <c r="CBE39" s="37"/>
      <c r="CBF39" s="37"/>
      <c r="CBG39" s="33"/>
      <c r="CBH39" s="20"/>
      <c r="CBI39" s="20"/>
      <c r="CBJ39" s="36"/>
      <c r="CBK39" s="37"/>
      <c r="CBL39" s="37"/>
      <c r="CBM39" s="37"/>
      <c r="CBN39" s="37"/>
      <c r="CBO39" s="37"/>
      <c r="CBP39" s="37"/>
      <c r="CBQ39" s="37"/>
      <c r="CBR39" s="37"/>
      <c r="CBS39" s="37"/>
      <c r="CBT39" s="37"/>
      <c r="CBU39" s="37"/>
      <c r="CBV39" s="37"/>
      <c r="CBW39" s="37"/>
      <c r="CBX39" s="37"/>
      <c r="CBY39" s="37"/>
      <c r="CBZ39" s="37"/>
      <c r="CCA39" s="37"/>
      <c r="CCB39" s="37"/>
      <c r="CCC39" s="33"/>
      <c r="CCD39" s="20"/>
      <c r="CCE39" s="20"/>
      <c r="CCF39" s="36"/>
      <c r="CCG39" s="37"/>
      <c r="CCH39" s="37"/>
      <c r="CCI39" s="37"/>
      <c r="CCJ39" s="37"/>
      <c r="CCK39" s="37"/>
      <c r="CCL39" s="37"/>
      <c r="CCM39" s="37"/>
      <c r="CCN39" s="37"/>
      <c r="CCO39" s="37"/>
      <c r="CCP39" s="37"/>
      <c r="CCQ39" s="37"/>
      <c r="CCR39" s="37"/>
      <c r="CCS39" s="37"/>
      <c r="CCT39" s="37"/>
      <c r="CCU39" s="37"/>
      <c r="CCV39" s="37"/>
      <c r="CCW39" s="37"/>
      <c r="CCX39" s="37"/>
      <c r="CCY39" s="33"/>
      <c r="CCZ39" s="20"/>
      <c r="CDA39" s="20"/>
      <c r="CDB39" s="36"/>
      <c r="CDC39" s="37"/>
      <c r="CDD39" s="37"/>
      <c r="CDE39" s="37"/>
      <c r="CDF39" s="37"/>
      <c r="CDG39" s="37"/>
      <c r="CDH39" s="37"/>
      <c r="CDI39" s="37"/>
      <c r="CDJ39" s="37"/>
      <c r="CDK39" s="37"/>
      <c r="CDL39" s="37"/>
      <c r="CDM39" s="37"/>
      <c r="CDN39" s="37"/>
      <c r="CDO39" s="37"/>
      <c r="CDP39" s="37"/>
      <c r="CDQ39" s="37"/>
      <c r="CDR39" s="37"/>
      <c r="CDS39" s="37"/>
      <c r="CDT39" s="37"/>
      <c r="CDU39" s="33"/>
      <c r="CDV39" s="20"/>
      <c r="CDW39" s="20"/>
      <c r="CDX39" s="36"/>
      <c r="CDY39" s="37"/>
      <c r="CDZ39" s="37"/>
      <c r="CEA39" s="37"/>
      <c r="CEB39" s="37"/>
      <c r="CEC39" s="37"/>
      <c r="CED39" s="37"/>
      <c r="CEE39" s="37"/>
      <c r="CEF39" s="37"/>
      <c r="CEG39" s="37"/>
      <c r="CEH39" s="37"/>
      <c r="CEI39" s="37"/>
      <c r="CEJ39" s="37"/>
      <c r="CEK39" s="37"/>
      <c r="CEL39" s="37"/>
      <c r="CEM39" s="37"/>
      <c r="CEN39" s="37"/>
      <c r="CEO39" s="37"/>
      <c r="CEP39" s="37"/>
      <c r="CEQ39" s="33"/>
      <c r="CER39" s="20"/>
      <c r="CES39" s="20"/>
      <c r="CET39" s="36"/>
      <c r="CEU39" s="37"/>
      <c r="CEV39" s="37"/>
      <c r="CEW39" s="37"/>
      <c r="CEX39" s="37"/>
      <c r="CEY39" s="37"/>
      <c r="CEZ39" s="37"/>
      <c r="CFA39" s="37"/>
      <c r="CFB39" s="37"/>
      <c r="CFC39" s="37"/>
      <c r="CFD39" s="37"/>
      <c r="CFE39" s="37"/>
      <c r="CFF39" s="37"/>
      <c r="CFG39" s="37"/>
      <c r="CFH39" s="37"/>
      <c r="CFI39" s="37"/>
      <c r="CFJ39" s="37"/>
      <c r="CFK39" s="37"/>
      <c r="CFL39" s="37"/>
      <c r="CFM39" s="33"/>
      <c r="CFN39" s="20"/>
      <c r="CFO39" s="20"/>
      <c r="CFP39" s="36"/>
      <c r="CFQ39" s="37"/>
      <c r="CFR39" s="37"/>
      <c r="CFS39" s="37"/>
      <c r="CFT39" s="37"/>
      <c r="CFU39" s="37"/>
      <c r="CFV39" s="37"/>
      <c r="CFW39" s="37"/>
      <c r="CFX39" s="37"/>
      <c r="CFY39" s="37"/>
      <c r="CFZ39" s="37"/>
      <c r="CGA39" s="37"/>
      <c r="CGB39" s="37"/>
      <c r="CGC39" s="37"/>
      <c r="CGD39" s="37"/>
      <c r="CGE39" s="37"/>
      <c r="CGF39" s="37"/>
      <c r="CGG39" s="37"/>
      <c r="CGH39" s="37"/>
      <c r="CGI39" s="33"/>
      <c r="CGJ39" s="20"/>
      <c r="CGK39" s="20"/>
      <c r="CGL39" s="36"/>
      <c r="CGM39" s="37"/>
      <c r="CGN39" s="37"/>
      <c r="CGO39" s="37"/>
      <c r="CGP39" s="37"/>
      <c r="CGQ39" s="37"/>
      <c r="CGR39" s="37"/>
      <c r="CGS39" s="37"/>
      <c r="CGT39" s="37"/>
      <c r="CGU39" s="37"/>
      <c r="CGV39" s="37"/>
      <c r="CGW39" s="37"/>
      <c r="CGX39" s="37"/>
      <c r="CGY39" s="37"/>
      <c r="CGZ39" s="37"/>
      <c r="CHA39" s="37"/>
      <c r="CHB39" s="37"/>
      <c r="CHC39" s="37"/>
      <c r="CHD39" s="37"/>
      <c r="CHE39" s="33"/>
      <c r="CHF39" s="20"/>
      <c r="CHG39" s="20"/>
      <c r="CHH39" s="36"/>
      <c r="CHI39" s="37"/>
      <c r="CHJ39" s="37"/>
      <c r="CHK39" s="37"/>
      <c r="CHL39" s="37"/>
      <c r="CHM39" s="37"/>
      <c r="CHN39" s="37"/>
      <c r="CHO39" s="37"/>
      <c r="CHP39" s="37"/>
      <c r="CHQ39" s="37"/>
      <c r="CHR39" s="37"/>
      <c r="CHS39" s="37"/>
      <c r="CHT39" s="37"/>
      <c r="CHU39" s="37"/>
      <c r="CHV39" s="37"/>
      <c r="CHW39" s="37"/>
      <c r="CHX39" s="37"/>
      <c r="CHY39" s="37"/>
      <c r="CHZ39" s="37"/>
      <c r="CIA39" s="33"/>
      <c r="CIB39" s="20"/>
      <c r="CIC39" s="20"/>
      <c r="CID39" s="36"/>
      <c r="CIE39" s="37"/>
      <c r="CIF39" s="37"/>
      <c r="CIG39" s="37"/>
      <c r="CIH39" s="37"/>
      <c r="CII39" s="37"/>
      <c r="CIJ39" s="37"/>
      <c r="CIK39" s="37"/>
      <c r="CIL39" s="37"/>
      <c r="CIM39" s="37"/>
      <c r="CIN39" s="37"/>
      <c r="CIO39" s="37"/>
      <c r="CIP39" s="37"/>
      <c r="CIQ39" s="37"/>
      <c r="CIR39" s="37"/>
      <c r="CIS39" s="37"/>
      <c r="CIT39" s="37"/>
      <c r="CIU39" s="37"/>
      <c r="CIV39" s="37"/>
      <c r="CIW39" s="33"/>
      <c r="CIX39" s="20"/>
      <c r="CIY39" s="20"/>
      <c r="CIZ39" s="36"/>
      <c r="CJA39" s="37"/>
      <c r="CJB39" s="37"/>
      <c r="CJC39" s="37"/>
      <c r="CJD39" s="37"/>
      <c r="CJE39" s="37"/>
      <c r="CJF39" s="37"/>
      <c r="CJG39" s="37"/>
      <c r="CJH39" s="37"/>
      <c r="CJI39" s="37"/>
      <c r="CJJ39" s="37"/>
      <c r="CJK39" s="37"/>
      <c r="CJL39" s="37"/>
      <c r="CJM39" s="37"/>
      <c r="CJN39" s="37"/>
      <c r="CJO39" s="37"/>
      <c r="CJP39" s="37"/>
      <c r="CJQ39" s="37"/>
      <c r="CJR39" s="37"/>
      <c r="CJS39" s="33"/>
      <c r="CJT39" s="20"/>
      <c r="CJU39" s="20"/>
      <c r="CJV39" s="36"/>
      <c r="CJW39" s="37"/>
      <c r="CJX39" s="37"/>
      <c r="CJY39" s="37"/>
      <c r="CJZ39" s="37"/>
      <c r="CKA39" s="37"/>
      <c r="CKB39" s="37"/>
      <c r="CKC39" s="37"/>
      <c r="CKD39" s="37"/>
      <c r="CKE39" s="37"/>
      <c r="CKF39" s="37"/>
      <c r="CKG39" s="37"/>
      <c r="CKH39" s="37"/>
      <c r="CKI39" s="37"/>
      <c r="CKJ39" s="37"/>
      <c r="CKK39" s="37"/>
      <c r="CKL39" s="37"/>
      <c r="CKM39" s="37"/>
      <c r="CKN39" s="37"/>
      <c r="CKO39" s="33"/>
      <c r="CKP39" s="20"/>
      <c r="CKQ39" s="20"/>
      <c r="CKR39" s="36"/>
      <c r="CKS39" s="37"/>
      <c r="CKT39" s="37"/>
      <c r="CKU39" s="37"/>
      <c r="CKV39" s="37"/>
      <c r="CKW39" s="37"/>
      <c r="CKX39" s="37"/>
      <c r="CKY39" s="37"/>
      <c r="CKZ39" s="37"/>
      <c r="CLA39" s="37"/>
      <c r="CLB39" s="37"/>
      <c r="CLC39" s="37"/>
      <c r="CLD39" s="37"/>
      <c r="CLE39" s="37"/>
      <c r="CLF39" s="37"/>
      <c r="CLG39" s="37"/>
      <c r="CLH39" s="37"/>
      <c r="CLI39" s="37"/>
      <c r="CLJ39" s="37"/>
      <c r="CLK39" s="33"/>
      <c r="CLL39" s="20"/>
      <c r="CLM39" s="20"/>
      <c r="CLN39" s="36"/>
      <c r="CLO39" s="37"/>
      <c r="CLP39" s="37"/>
      <c r="CLQ39" s="37"/>
      <c r="CLR39" s="37"/>
      <c r="CLS39" s="37"/>
      <c r="CLT39" s="37"/>
      <c r="CLU39" s="37"/>
      <c r="CLV39" s="37"/>
      <c r="CLW39" s="37"/>
      <c r="CLX39" s="37"/>
      <c r="CLY39" s="37"/>
      <c r="CLZ39" s="37"/>
      <c r="CMA39" s="37"/>
      <c r="CMB39" s="37"/>
      <c r="CMC39" s="37"/>
      <c r="CMD39" s="37"/>
      <c r="CME39" s="37"/>
      <c r="CMF39" s="37"/>
      <c r="CMG39" s="33"/>
      <c r="CMH39" s="20"/>
      <c r="CMI39" s="20"/>
      <c r="CMJ39" s="36"/>
      <c r="CMK39" s="37"/>
      <c r="CML39" s="37"/>
      <c r="CMM39" s="37"/>
      <c r="CMN39" s="37"/>
      <c r="CMO39" s="37"/>
      <c r="CMP39" s="37"/>
      <c r="CMQ39" s="37"/>
      <c r="CMR39" s="37"/>
      <c r="CMS39" s="37"/>
      <c r="CMT39" s="37"/>
      <c r="CMU39" s="37"/>
      <c r="CMV39" s="37"/>
      <c r="CMW39" s="37"/>
      <c r="CMX39" s="37"/>
      <c r="CMY39" s="37"/>
      <c r="CMZ39" s="37"/>
      <c r="CNA39" s="37"/>
      <c r="CNB39" s="37"/>
      <c r="CNC39" s="33"/>
      <c r="CND39" s="20"/>
      <c r="CNE39" s="20"/>
      <c r="CNF39" s="36"/>
      <c r="CNG39" s="37"/>
      <c r="CNH39" s="37"/>
      <c r="CNI39" s="37"/>
      <c r="CNJ39" s="37"/>
      <c r="CNK39" s="37"/>
      <c r="CNL39" s="37"/>
      <c r="CNM39" s="37"/>
      <c r="CNN39" s="37"/>
      <c r="CNO39" s="37"/>
      <c r="CNP39" s="37"/>
      <c r="CNQ39" s="37"/>
      <c r="CNR39" s="37"/>
      <c r="CNS39" s="37"/>
      <c r="CNT39" s="37"/>
      <c r="CNU39" s="37"/>
      <c r="CNV39" s="37"/>
      <c r="CNW39" s="37"/>
      <c r="CNX39" s="37"/>
      <c r="CNY39" s="33"/>
      <c r="CNZ39" s="20"/>
      <c r="COA39" s="20"/>
      <c r="COB39" s="36"/>
      <c r="COC39" s="37"/>
      <c r="COD39" s="37"/>
      <c r="COE39" s="37"/>
      <c r="COF39" s="37"/>
      <c r="COG39" s="37"/>
      <c r="COH39" s="37"/>
      <c r="COI39" s="37"/>
      <c r="COJ39" s="37"/>
      <c r="COK39" s="37"/>
      <c r="COL39" s="37"/>
      <c r="COM39" s="37"/>
      <c r="CON39" s="37"/>
      <c r="COO39" s="37"/>
      <c r="COP39" s="37"/>
      <c r="COQ39" s="37"/>
      <c r="COR39" s="37"/>
      <c r="COS39" s="37"/>
      <c r="COT39" s="37"/>
      <c r="COU39" s="33"/>
      <c r="COV39" s="20"/>
      <c r="COW39" s="20"/>
      <c r="COX39" s="36"/>
      <c r="COY39" s="37"/>
      <c r="COZ39" s="37"/>
      <c r="CPA39" s="37"/>
      <c r="CPB39" s="37"/>
      <c r="CPC39" s="37"/>
      <c r="CPD39" s="37"/>
      <c r="CPE39" s="37"/>
      <c r="CPF39" s="37"/>
      <c r="CPG39" s="37"/>
      <c r="CPH39" s="37"/>
      <c r="CPI39" s="37"/>
      <c r="CPJ39" s="37"/>
      <c r="CPK39" s="37"/>
      <c r="CPL39" s="37"/>
      <c r="CPM39" s="37"/>
      <c r="CPN39" s="37"/>
      <c r="CPO39" s="37"/>
      <c r="CPP39" s="37"/>
      <c r="CPQ39" s="33"/>
      <c r="CPR39" s="20"/>
      <c r="CPS39" s="20"/>
      <c r="CPT39" s="36"/>
      <c r="CPU39" s="37"/>
      <c r="CPV39" s="37"/>
      <c r="CPW39" s="37"/>
      <c r="CPX39" s="37"/>
      <c r="CPY39" s="37"/>
      <c r="CPZ39" s="37"/>
      <c r="CQA39" s="37"/>
      <c r="CQB39" s="37"/>
      <c r="CQC39" s="37"/>
      <c r="CQD39" s="37"/>
      <c r="CQE39" s="37"/>
      <c r="CQF39" s="37"/>
      <c r="CQG39" s="37"/>
      <c r="CQH39" s="37"/>
      <c r="CQI39" s="37"/>
      <c r="CQJ39" s="37"/>
      <c r="CQK39" s="37"/>
      <c r="CQL39" s="37"/>
      <c r="CQM39" s="33"/>
      <c r="CQN39" s="20"/>
      <c r="CQO39" s="20"/>
      <c r="CQP39" s="36"/>
      <c r="CQQ39" s="37"/>
      <c r="CQR39" s="37"/>
      <c r="CQS39" s="37"/>
      <c r="CQT39" s="37"/>
      <c r="CQU39" s="37"/>
      <c r="CQV39" s="37"/>
      <c r="CQW39" s="37"/>
      <c r="CQX39" s="37"/>
      <c r="CQY39" s="37"/>
      <c r="CQZ39" s="37"/>
      <c r="CRA39" s="37"/>
      <c r="CRB39" s="37"/>
      <c r="CRC39" s="37"/>
      <c r="CRD39" s="37"/>
      <c r="CRE39" s="37"/>
      <c r="CRF39" s="37"/>
      <c r="CRG39" s="37"/>
      <c r="CRH39" s="37"/>
      <c r="CRI39" s="33"/>
      <c r="CRJ39" s="20"/>
      <c r="CRK39" s="20"/>
      <c r="CRL39" s="36"/>
      <c r="CRM39" s="37"/>
      <c r="CRN39" s="37"/>
      <c r="CRO39" s="37"/>
      <c r="CRP39" s="37"/>
      <c r="CRQ39" s="37"/>
      <c r="CRR39" s="37"/>
      <c r="CRS39" s="37"/>
      <c r="CRT39" s="37"/>
      <c r="CRU39" s="37"/>
      <c r="CRV39" s="37"/>
      <c r="CRW39" s="37"/>
      <c r="CRX39" s="37"/>
      <c r="CRY39" s="37"/>
      <c r="CRZ39" s="37"/>
      <c r="CSA39" s="37"/>
      <c r="CSB39" s="37"/>
      <c r="CSC39" s="37"/>
      <c r="CSD39" s="37"/>
      <c r="CSE39" s="33"/>
      <c r="CSF39" s="20"/>
      <c r="CSG39" s="20"/>
      <c r="CSH39" s="36"/>
      <c r="CSI39" s="37"/>
      <c r="CSJ39" s="37"/>
      <c r="CSK39" s="37"/>
      <c r="CSL39" s="37"/>
      <c r="CSM39" s="37"/>
      <c r="CSN39" s="37"/>
      <c r="CSO39" s="37"/>
      <c r="CSP39" s="37"/>
      <c r="CSQ39" s="37"/>
      <c r="CSR39" s="37"/>
      <c r="CSS39" s="37"/>
      <c r="CST39" s="37"/>
      <c r="CSU39" s="37"/>
      <c r="CSV39" s="37"/>
      <c r="CSW39" s="37"/>
      <c r="CSX39" s="37"/>
      <c r="CSY39" s="37"/>
      <c r="CSZ39" s="37"/>
      <c r="CTA39" s="33"/>
      <c r="CTB39" s="20"/>
      <c r="CTC39" s="20"/>
      <c r="CTD39" s="36"/>
      <c r="CTE39" s="37"/>
      <c r="CTF39" s="37"/>
      <c r="CTG39" s="37"/>
      <c r="CTH39" s="37"/>
      <c r="CTI39" s="37"/>
      <c r="CTJ39" s="37"/>
      <c r="CTK39" s="37"/>
      <c r="CTL39" s="37"/>
      <c r="CTM39" s="37"/>
      <c r="CTN39" s="37"/>
      <c r="CTO39" s="37"/>
      <c r="CTP39" s="37"/>
      <c r="CTQ39" s="37"/>
      <c r="CTR39" s="37"/>
      <c r="CTS39" s="37"/>
      <c r="CTT39" s="37"/>
      <c r="CTU39" s="37"/>
      <c r="CTV39" s="37"/>
      <c r="CTW39" s="33"/>
      <c r="CTX39" s="20"/>
      <c r="CTY39" s="20"/>
      <c r="CTZ39" s="36"/>
      <c r="CUA39" s="37"/>
      <c r="CUB39" s="37"/>
      <c r="CUC39" s="37"/>
      <c r="CUD39" s="37"/>
      <c r="CUE39" s="37"/>
      <c r="CUF39" s="37"/>
      <c r="CUG39" s="37"/>
      <c r="CUH39" s="37"/>
      <c r="CUI39" s="37"/>
      <c r="CUJ39" s="37"/>
      <c r="CUK39" s="37"/>
      <c r="CUL39" s="37"/>
      <c r="CUM39" s="37"/>
      <c r="CUN39" s="37"/>
      <c r="CUO39" s="37"/>
      <c r="CUP39" s="37"/>
      <c r="CUQ39" s="37"/>
      <c r="CUR39" s="37"/>
      <c r="CUS39" s="33"/>
      <c r="CUT39" s="20"/>
      <c r="CUU39" s="20"/>
      <c r="CUV39" s="36"/>
      <c r="CUW39" s="37"/>
      <c r="CUX39" s="37"/>
      <c r="CUY39" s="37"/>
      <c r="CUZ39" s="37"/>
      <c r="CVA39" s="37"/>
      <c r="CVB39" s="37"/>
      <c r="CVC39" s="37"/>
      <c r="CVD39" s="37"/>
      <c r="CVE39" s="37"/>
      <c r="CVF39" s="37"/>
      <c r="CVG39" s="37"/>
      <c r="CVH39" s="37"/>
      <c r="CVI39" s="37"/>
      <c r="CVJ39" s="37"/>
      <c r="CVK39" s="37"/>
      <c r="CVL39" s="37"/>
      <c r="CVM39" s="37"/>
      <c r="CVN39" s="37"/>
      <c r="CVO39" s="33"/>
      <c r="CVP39" s="20"/>
      <c r="CVQ39" s="20"/>
      <c r="CVR39" s="36"/>
      <c r="CVS39" s="37"/>
      <c r="CVT39" s="37"/>
      <c r="CVU39" s="37"/>
      <c r="CVV39" s="37"/>
      <c r="CVW39" s="37"/>
      <c r="CVX39" s="37"/>
      <c r="CVY39" s="37"/>
      <c r="CVZ39" s="37"/>
      <c r="CWA39" s="37"/>
      <c r="CWB39" s="37"/>
      <c r="CWC39" s="37"/>
      <c r="CWD39" s="37"/>
      <c r="CWE39" s="37"/>
      <c r="CWF39" s="37"/>
      <c r="CWG39" s="37"/>
      <c r="CWH39" s="37"/>
      <c r="CWI39" s="37"/>
      <c r="CWJ39" s="37"/>
      <c r="CWK39" s="33"/>
      <c r="CWL39" s="20"/>
      <c r="CWM39" s="20"/>
      <c r="CWN39" s="36"/>
      <c r="CWO39" s="37"/>
      <c r="CWP39" s="37"/>
      <c r="CWQ39" s="37"/>
      <c r="CWR39" s="37"/>
      <c r="CWS39" s="37"/>
      <c r="CWT39" s="37"/>
      <c r="CWU39" s="37"/>
      <c r="CWV39" s="37"/>
      <c r="CWW39" s="37"/>
      <c r="CWX39" s="37"/>
      <c r="CWY39" s="37"/>
      <c r="CWZ39" s="37"/>
      <c r="CXA39" s="37"/>
      <c r="CXB39" s="37"/>
      <c r="CXC39" s="37"/>
      <c r="CXD39" s="37"/>
      <c r="CXE39" s="37"/>
      <c r="CXF39" s="37"/>
      <c r="CXG39" s="33"/>
      <c r="CXH39" s="20"/>
      <c r="CXI39" s="20"/>
      <c r="CXJ39" s="36"/>
      <c r="CXK39" s="37"/>
      <c r="CXL39" s="37"/>
      <c r="CXM39" s="37"/>
      <c r="CXN39" s="37"/>
      <c r="CXO39" s="37"/>
      <c r="CXP39" s="37"/>
      <c r="CXQ39" s="37"/>
      <c r="CXR39" s="37"/>
      <c r="CXS39" s="37"/>
      <c r="CXT39" s="37"/>
      <c r="CXU39" s="37"/>
      <c r="CXV39" s="37"/>
      <c r="CXW39" s="37"/>
      <c r="CXX39" s="37"/>
      <c r="CXY39" s="37"/>
      <c r="CXZ39" s="37"/>
      <c r="CYA39" s="37"/>
      <c r="CYB39" s="37"/>
      <c r="CYC39" s="33"/>
      <c r="CYD39" s="20"/>
      <c r="CYE39" s="20"/>
      <c r="CYF39" s="36"/>
      <c r="CYG39" s="37"/>
      <c r="CYH39" s="37"/>
      <c r="CYI39" s="37"/>
      <c r="CYJ39" s="37"/>
      <c r="CYK39" s="37"/>
      <c r="CYL39" s="37"/>
      <c r="CYM39" s="37"/>
      <c r="CYN39" s="37"/>
      <c r="CYO39" s="37"/>
      <c r="CYP39" s="37"/>
      <c r="CYQ39" s="37"/>
      <c r="CYR39" s="37"/>
      <c r="CYS39" s="37"/>
      <c r="CYT39" s="37"/>
      <c r="CYU39" s="37"/>
      <c r="CYV39" s="37"/>
      <c r="CYW39" s="37"/>
      <c r="CYX39" s="37"/>
      <c r="CYY39" s="33"/>
      <c r="CYZ39" s="20"/>
      <c r="CZA39" s="20"/>
      <c r="CZB39" s="36"/>
      <c r="CZC39" s="37"/>
      <c r="CZD39" s="37"/>
      <c r="CZE39" s="37"/>
      <c r="CZF39" s="37"/>
      <c r="CZG39" s="37"/>
      <c r="CZH39" s="37"/>
      <c r="CZI39" s="37"/>
      <c r="CZJ39" s="37"/>
      <c r="CZK39" s="37"/>
      <c r="CZL39" s="37"/>
      <c r="CZM39" s="37"/>
      <c r="CZN39" s="37"/>
      <c r="CZO39" s="37"/>
      <c r="CZP39" s="37"/>
      <c r="CZQ39" s="37"/>
      <c r="CZR39" s="37"/>
      <c r="CZS39" s="37"/>
      <c r="CZT39" s="37"/>
      <c r="CZU39" s="33"/>
      <c r="CZV39" s="20"/>
      <c r="CZW39" s="20"/>
      <c r="CZX39" s="36"/>
      <c r="CZY39" s="37"/>
      <c r="CZZ39" s="37"/>
      <c r="DAA39" s="37"/>
      <c r="DAB39" s="37"/>
      <c r="DAC39" s="37"/>
      <c r="DAD39" s="37"/>
      <c r="DAE39" s="37"/>
      <c r="DAF39" s="37"/>
      <c r="DAG39" s="37"/>
      <c r="DAH39" s="37"/>
      <c r="DAI39" s="37"/>
      <c r="DAJ39" s="37"/>
      <c r="DAK39" s="37"/>
      <c r="DAL39" s="37"/>
      <c r="DAM39" s="37"/>
      <c r="DAN39" s="37"/>
      <c r="DAO39" s="37"/>
      <c r="DAP39" s="37"/>
      <c r="DAQ39" s="33"/>
      <c r="DAR39" s="20"/>
      <c r="DAS39" s="20"/>
      <c r="DAT39" s="36"/>
      <c r="DAU39" s="37"/>
      <c r="DAV39" s="37"/>
      <c r="DAW39" s="37"/>
      <c r="DAX39" s="37"/>
      <c r="DAY39" s="37"/>
      <c r="DAZ39" s="37"/>
      <c r="DBA39" s="37"/>
      <c r="DBB39" s="37"/>
      <c r="DBC39" s="37"/>
      <c r="DBD39" s="37"/>
      <c r="DBE39" s="37"/>
      <c r="DBF39" s="37"/>
      <c r="DBG39" s="37"/>
      <c r="DBH39" s="37"/>
      <c r="DBI39" s="37"/>
      <c r="DBJ39" s="37"/>
      <c r="DBK39" s="37"/>
      <c r="DBL39" s="37"/>
      <c r="DBM39" s="33"/>
      <c r="DBN39" s="20"/>
      <c r="DBO39" s="20"/>
      <c r="DBP39" s="36"/>
      <c r="DBQ39" s="37"/>
      <c r="DBR39" s="37"/>
      <c r="DBS39" s="37"/>
      <c r="DBT39" s="37"/>
      <c r="DBU39" s="37"/>
      <c r="DBV39" s="37"/>
      <c r="DBW39" s="37"/>
      <c r="DBX39" s="37"/>
      <c r="DBY39" s="37"/>
      <c r="DBZ39" s="37"/>
      <c r="DCA39" s="37"/>
      <c r="DCB39" s="37"/>
      <c r="DCC39" s="37"/>
      <c r="DCD39" s="37"/>
      <c r="DCE39" s="37"/>
      <c r="DCF39" s="37"/>
      <c r="DCG39" s="37"/>
      <c r="DCH39" s="37"/>
      <c r="DCI39" s="33"/>
      <c r="DCJ39" s="20"/>
      <c r="DCK39" s="20"/>
      <c r="DCL39" s="36"/>
      <c r="DCM39" s="37"/>
      <c r="DCN39" s="37"/>
      <c r="DCO39" s="37"/>
      <c r="DCP39" s="37"/>
      <c r="DCQ39" s="37"/>
      <c r="DCR39" s="37"/>
      <c r="DCS39" s="37"/>
      <c r="DCT39" s="37"/>
      <c r="DCU39" s="37"/>
      <c r="DCV39" s="37"/>
      <c r="DCW39" s="37"/>
      <c r="DCX39" s="37"/>
      <c r="DCY39" s="37"/>
      <c r="DCZ39" s="37"/>
      <c r="DDA39" s="37"/>
      <c r="DDB39" s="37"/>
      <c r="DDC39" s="37"/>
      <c r="DDD39" s="37"/>
      <c r="DDE39" s="33"/>
      <c r="DDF39" s="20"/>
      <c r="DDG39" s="20"/>
      <c r="DDH39" s="36"/>
      <c r="DDI39" s="37"/>
      <c r="DDJ39" s="37"/>
      <c r="DDK39" s="37"/>
      <c r="DDL39" s="37"/>
      <c r="DDM39" s="37"/>
      <c r="DDN39" s="37"/>
      <c r="DDO39" s="37"/>
      <c r="DDP39" s="37"/>
      <c r="DDQ39" s="37"/>
      <c r="DDR39" s="37"/>
      <c r="DDS39" s="37"/>
      <c r="DDT39" s="37"/>
      <c r="DDU39" s="37"/>
      <c r="DDV39" s="37"/>
      <c r="DDW39" s="37"/>
      <c r="DDX39" s="37"/>
      <c r="DDY39" s="37"/>
      <c r="DDZ39" s="37"/>
      <c r="DEA39" s="33"/>
      <c r="DEB39" s="20"/>
      <c r="DEC39" s="20"/>
      <c r="DED39" s="36"/>
      <c r="DEE39" s="37"/>
      <c r="DEF39" s="37"/>
      <c r="DEG39" s="37"/>
      <c r="DEH39" s="37"/>
      <c r="DEI39" s="37"/>
      <c r="DEJ39" s="37"/>
      <c r="DEK39" s="37"/>
      <c r="DEL39" s="37"/>
      <c r="DEM39" s="37"/>
      <c r="DEN39" s="37"/>
      <c r="DEO39" s="37"/>
      <c r="DEP39" s="37"/>
      <c r="DEQ39" s="37"/>
      <c r="DER39" s="37"/>
      <c r="DES39" s="37"/>
      <c r="DET39" s="37"/>
      <c r="DEU39" s="37"/>
      <c r="DEV39" s="37"/>
      <c r="DEW39" s="33"/>
      <c r="DEX39" s="20"/>
      <c r="DEY39" s="20"/>
      <c r="DEZ39" s="36"/>
      <c r="DFA39" s="37"/>
      <c r="DFB39" s="37"/>
      <c r="DFC39" s="37"/>
      <c r="DFD39" s="37"/>
      <c r="DFE39" s="37"/>
      <c r="DFF39" s="37"/>
      <c r="DFG39" s="37"/>
      <c r="DFH39" s="37"/>
      <c r="DFI39" s="37"/>
      <c r="DFJ39" s="37"/>
      <c r="DFK39" s="37"/>
      <c r="DFL39" s="37"/>
      <c r="DFM39" s="37"/>
      <c r="DFN39" s="37"/>
      <c r="DFO39" s="37"/>
      <c r="DFP39" s="37"/>
      <c r="DFQ39" s="37"/>
      <c r="DFR39" s="37"/>
      <c r="DFS39" s="33"/>
      <c r="DFT39" s="20"/>
      <c r="DFU39" s="20"/>
      <c r="DFV39" s="36"/>
      <c r="DFW39" s="37"/>
      <c r="DFX39" s="37"/>
      <c r="DFY39" s="37"/>
      <c r="DFZ39" s="37"/>
      <c r="DGA39" s="37"/>
      <c r="DGB39" s="37"/>
      <c r="DGC39" s="37"/>
      <c r="DGD39" s="37"/>
      <c r="DGE39" s="37"/>
      <c r="DGF39" s="37"/>
      <c r="DGG39" s="37"/>
      <c r="DGH39" s="37"/>
      <c r="DGI39" s="37"/>
      <c r="DGJ39" s="37"/>
      <c r="DGK39" s="37"/>
      <c r="DGL39" s="37"/>
      <c r="DGM39" s="37"/>
      <c r="DGN39" s="37"/>
      <c r="DGO39" s="33"/>
      <c r="DGP39" s="20"/>
      <c r="DGQ39" s="20"/>
      <c r="DGR39" s="36"/>
      <c r="DGS39" s="37"/>
      <c r="DGT39" s="37"/>
      <c r="DGU39" s="37"/>
      <c r="DGV39" s="37"/>
      <c r="DGW39" s="37"/>
      <c r="DGX39" s="37"/>
      <c r="DGY39" s="37"/>
      <c r="DGZ39" s="37"/>
      <c r="DHA39" s="37"/>
      <c r="DHB39" s="37"/>
      <c r="DHC39" s="37"/>
      <c r="DHD39" s="37"/>
      <c r="DHE39" s="37"/>
      <c r="DHF39" s="37"/>
      <c r="DHG39" s="37"/>
      <c r="DHH39" s="37"/>
      <c r="DHI39" s="37"/>
      <c r="DHJ39" s="37"/>
      <c r="DHK39" s="33"/>
      <c r="DHL39" s="20"/>
      <c r="DHM39" s="20"/>
      <c r="DHN39" s="36"/>
      <c r="DHO39" s="37"/>
      <c r="DHP39" s="37"/>
      <c r="DHQ39" s="37"/>
      <c r="DHR39" s="37"/>
      <c r="DHS39" s="37"/>
      <c r="DHT39" s="37"/>
      <c r="DHU39" s="37"/>
      <c r="DHV39" s="37"/>
      <c r="DHW39" s="37"/>
      <c r="DHX39" s="37"/>
      <c r="DHY39" s="37"/>
      <c r="DHZ39" s="37"/>
      <c r="DIA39" s="37"/>
      <c r="DIB39" s="37"/>
      <c r="DIC39" s="37"/>
      <c r="DID39" s="37"/>
      <c r="DIE39" s="37"/>
      <c r="DIF39" s="37"/>
      <c r="DIG39" s="33"/>
      <c r="DIH39" s="20"/>
      <c r="DII39" s="20"/>
      <c r="DIJ39" s="36"/>
      <c r="DIK39" s="37"/>
      <c r="DIL39" s="37"/>
      <c r="DIM39" s="37"/>
      <c r="DIN39" s="37"/>
      <c r="DIO39" s="37"/>
      <c r="DIP39" s="37"/>
      <c r="DIQ39" s="37"/>
      <c r="DIR39" s="37"/>
      <c r="DIS39" s="37"/>
      <c r="DIT39" s="37"/>
      <c r="DIU39" s="37"/>
      <c r="DIV39" s="37"/>
      <c r="DIW39" s="37"/>
      <c r="DIX39" s="37"/>
      <c r="DIY39" s="37"/>
      <c r="DIZ39" s="37"/>
      <c r="DJA39" s="37"/>
      <c r="DJB39" s="37"/>
      <c r="DJC39" s="33"/>
      <c r="DJD39" s="20"/>
      <c r="DJE39" s="20"/>
      <c r="DJF39" s="36"/>
      <c r="DJG39" s="37"/>
      <c r="DJH39" s="37"/>
      <c r="DJI39" s="37"/>
      <c r="DJJ39" s="37"/>
      <c r="DJK39" s="37"/>
      <c r="DJL39" s="37"/>
      <c r="DJM39" s="37"/>
      <c r="DJN39" s="37"/>
      <c r="DJO39" s="37"/>
      <c r="DJP39" s="37"/>
      <c r="DJQ39" s="37"/>
      <c r="DJR39" s="37"/>
      <c r="DJS39" s="37"/>
      <c r="DJT39" s="37"/>
      <c r="DJU39" s="37"/>
      <c r="DJV39" s="37"/>
      <c r="DJW39" s="37"/>
      <c r="DJX39" s="37"/>
      <c r="DJY39" s="33"/>
      <c r="DJZ39" s="20"/>
      <c r="DKA39" s="20"/>
      <c r="DKB39" s="36"/>
      <c r="DKC39" s="37"/>
      <c r="DKD39" s="37"/>
      <c r="DKE39" s="37"/>
      <c r="DKF39" s="37"/>
      <c r="DKG39" s="37"/>
      <c r="DKH39" s="37"/>
      <c r="DKI39" s="37"/>
      <c r="DKJ39" s="37"/>
      <c r="DKK39" s="37"/>
      <c r="DKL39" s="37"/>
      <c r="DKM39" s="37"/>
      <c r="DKN39" s="37"/>
      <c r="DKO39" s="37"/>
      <c r="DKP39" s="37"/>
      <c r="DKQ39" s="37"/>
      <c r="DKR39" s="37"/>
      <c r="DKS39" s="37"/>
      <c r="DKT39" s="37"/>
      <c r="DKU39" s="33"/>
      <c r="DKV39" s="20"/>
      <c r="DKW39" s="20"/>
      <c r="DKX39" s="36"/>
      <c r="DKY39" s="37"/>
      <c r="DKZ39" s="37"/>
      <c r="DLA39" s="37"/>
      <c r="DLB39" s="37"/>
      <c r="DLC39" s="37"/>
      <c r="DLD39" s="37"/>
      <c r="DLE39" s="37"/>
      <c r="DLF39" s="37"/>
      <c r="DLG39" s="37"/>
      <c r="DLH39" s="37"/>
      <c r="DLI39" s="37"/>
      <c r="DLJ39" s="37"/>
      <c r="DLK39" s="37"/>
      <c r="DLL39" s="37"/>
      <c r="DLM39" s="37"/>
      <c r="DLN39" s="37"/>
      <c r="DLO39" s="37"/>
      <c r="DLP39" s="37"/>
      <c r="DLQ39" s="33"/>
      <c r="DLR39" s="20"/>
      <c r="DLS39" s="20"/>
      <c r="DLT39" s="36"/>
      <c r="DLU39" s="37"/>
      <c r="DLV39" s="37"/>
      <c r="DLW39" s="37"/>
      <c r="DLX39" s="37"/>
      <c r="DLY39" s="37"/>
      <c r="DLZ39" s="37"/>
      <c r="DMA39" s="37"/>
      <c r="DMB39" s="37"/>
      <c r="DMC39" s="37"/>
      <c r="DMD39" s="37"/>
      <c r="DME39" s="37"/>
      <c r="DMF39" s="37"/>
      <c r="DMG39" s="37"/>
      <c r="DMH39" s="37"/>
      <c r="DMI39" s="37"/>
      <c r="DMJ39" s="37"/>
      <c r="DMK39" s="37"/>
      <c r="DML39" s="37"/>
      <c r="DMM39" s="33"/>
      <c r="DMN39" s="20"/>
      <c r="DMO39" s="20"/>
      <c r="DMP39" s="36"/>
      <c r="DMQ39" s="37"/>
      <c r="DMR39" s="37"/>
      <c r="DMS39" s="37"/>
      <c r="DMT39" s="37"/>
      <c r="DMU39" s="37"/>
      <c r="DMV39" s="37"/>
      <c r="DMW39" s="37"/>
      <c r="DMX39" s="37"/>
      <c r="DMY39" s="37"/>
      <c r="DMZ39" s="37"/>
      <c r="DNA39" s="37"/>
      <c r="DNB39" s="37"/>
      <c r="DNC39" s="37"/>
      <c r="DND39" s="37"/>
      <c r="DNE39" s="37"/>
      <c r="DNF39" s="37"/>
      <c r="DNG39" s="37"/>
      <c r="DNH39" s="37"/>
      <c r="DNI39" s="33"/>
      <c r="DNJ39" s="20"/>
      <c r="DNK39" s="20"/>
      <c r="DNL39" s="36"/>
      <c r="DNM39" s="37"/>
      <c r="DNN39" s="37"/>
      <c r="DNO39" s="37"/>
      <c r="DNP39" s="37"/>
      <c r="DNQ39" s="37"/>
      <c r="DNR39" s="37"/>
      <c r="DNS39" s="37"/>
      <c r="DNT39" s="37"/>
      <c r="DNU39" s="37"/>
      <c r="DNV39" s="37"/>
      <c r="DNW39" s="37"/>
      <c r="DNX39" s="37"/>
      <c r="DNY39" s="37"/>
      <c r="DNZ39" s="37"/>
      <c r="DOA39" s="37"/>
      <c r="DOB39" s="37"/>
      <c r="DOC39" s="37"/>
      <c r="DOD39" s="37"/>
      <c r="DOE39" s="33"/>
      <c r="DOF39" s="20"/>
      <c r="DOG39" s="20"/>
      <c r="DOH39" s="36"/>
      <c r="DOI39" s="37"/>
      <c r="DOJ39" s="37"/>
      <c r="DOK39" s="37"/>
      <c r="DOL39" s="37"/>
      <c r="DOM39" s="37"/>
      <c r="DON39" s="37"/>
      <c r="DOO39" s="37"/>
      <c r="DOP39" s="37"/>
      <c r="DOQ39" s="37"/>
      <c r="DOR39" s="37"/>
      <c r="DOS39" s="37"/>
      <c r="DOT39" s="37"/>
      <c r="DOU39" s="37"/>
      <c r="DOV39" s="37"/>
      <c r="DOW39" s="37"/>
      <c r="DOX39" s="37"/>
      <c r="DOY39" s="37"/>
      <c r="DOZ39" s="37"/>
      <c r="DPA39" s="33"/>
      <c r="DPB39" s="20"/>
      <c r="DPC39" s="20"/>
      <c r="DPD39" s="36"/>
      <c r="DPE39" s="37"/>
      <c r="DPF39" s="37"/>
      <c r="DPG39" s="37"/>
      <c r="DPH39" s="37"/>
      <c r="DPI39" s="37"/>
      <c r="DPJ39" s="37"/>
      <c r="DPK39" s="37"/>
      <c r="DPL39" s="37"/>
      <c r="DPM39" s="37"/>
      <c r="DPN39" s="37"/>
      <c r="DPO39" s="37"/>
      <c r="DPP39" s="37"/>
      <c r="DPQ39" s="37"/>
      <c r="DPR39" s="37"/>
      <c r="DPS39" s="37"/>
      <c r="DPT39" s="37"/>
      <c r="DPU39" s="37"/>
      <c r="DPV39" s="37"/>
      <c r="DPW39" s="33"/>
      <c r="DPX39" s="20"/>
      <c r="DPY39" s="20"/>
      <c r="DPZ39" s="36"/>
      <c r="DQA39" s="37"/>
      <c r="DQB39" s="37"/>
      <c r="DQC39" s="37"/>
      <c r="DQD39" s="37"/>
      <c r="DQE39" s="37"/>
      <c r="DQF39" s="37"/>
      <c r="DQG39" s="37"/>
      <c r="DQH39" s="37"/>
      <c r="DQI39" s="37"/>
      <c r="DQJ39" s="37"/>
      <c r="DQK39" s="37"/>
      <c r="DQL39" s="37"/>
      <c r="DQM39" s="37"/>
      <c r="DQN39" s="37"/>
      <c r="DQO39" s="37"/>
      <c r="DQP39" s="37"/>
      <c r="DQQ39" s="37"/>
      <c r="DQR39" s="37"/>
      <c r="DQS39" s="33"/>
      <c r="DQT39" s="20"/>
      <c r="DQU39" s="20"/>
      <c r="DQV39" s="36"/>
      <c r="DQW39" s="37"/>
      <c r="DQX39" s="37"/>
      <c r="DQY39" s="37"/>
      <c r="DQZ39" s="37"/>
      <c r="DRA39" s="37"/>
      <c r="DRB39" s="37"/>
      <c r="DRC39" s="37"/>
      <c r="DRD39" s="37"/>
      <c r="DRE39" s="37"/>
      <c r="DRF39" s="37"/>
      <c r="DRG39" s="37"/>
      <c r="DRH39" s="37"/>
      <c r="DRI39" s="37"/>
      <c r="DRJ39" s="37"/>
      <c r="DRK39" s="37"/>
      <c r="DRL39" s="37"/>
      <c r="DRM39" s="37"/>
      <c r="DRN39" s="37"/>
      <c r="DRO39" s="33"/>
      <c r="DRP39" s="20"/>
      <c r="DRQ39" s="20"/>
      <c r="DRR39" s="36"/>
      <c r="DRS39" s="37"/>
      <c r="DRT39" s="37"/>
      <c r="DRU39" s="37"/>
      <c r="DRV39" s="37"/>
      <c r="DRW39" s="37"/>
      <c r="DRX39" s="37"/>
      <c r="DRY39" s="37"/>
      <c r="DRZ39" s="37"/>
      <c r="DSA39" s="37"/>
      <c r="DSB39" s="37"/>
      <c r="DSC39" s="37"/>
      <c r="DSD39" s="37"/>
      <c r="DSE39" s="37"/>
      <c r="DSF39" s="37"/>
      <c r="DSG39" s="37"/>
      <c r="DSH39" s="37"/>
      <c r="DSI39" s="37"/>
      <c r="DSJ39" s="37"/>
      <c r="DSK39" s="33"/>
      <c r="DSL39" s="20"/>
      <c r="DSM39" s="20"/>
      <c r="DSN39" s="36"/>
      <c r="DSO39" s="37"/>
      <c r="DSP39" s="37"/>
      <c r="DSQ39" s="37"/>
      <c r="DSR39" s="37"/>
      <c r="DSS39" s="37"/>
      <c r="DST39" s="37"/>
      <c r="DSU39" s="37"/>
      <c r="DSV39" s="37"/>
      <c r="DSW39" s="37"/>
      <c r="DSX39" s="37"/>
      <c r="DSY39" s="37"/>
      <c r="DSZ39" s="37"/>
      <c r="DTA39" s="37"/>
      <c r="DTB39" s="37"/>
      <c r="DTC39" s="37"/>
      <c r="DTD39" s="37"/>
      <c r="DTE39" s="37"/>
      <c r="DTF39" s="37"/>
      <c r="DTG39" s="33"/>
      <c r="DTH39" s="20"/>
      <c r="DTI39" s="20"/>
      <c r="DTJ39" s="36"/>
      <c r="DTK39" s="37"/>
      <c r="DTL39" s="37"/>
      <c r="DTM39" s="37"/>
      <c r="DTN39" s="37"/>
      <c r="DTO39" s="37"/>
      <c r="DTP39" s="37"/>
      <c r="DTQ39" s="37"/>
      <c r="DTR39" s="37"/>
      <c r="DTS39" s="37"/>
      <c r="DTT39" s="37"/>
      <c r="DTU39" s="37"/>
      <c r="DTV39" s="37"/>
      <c r="DTW39" s="37"/>
      <c r="DTX39" s="37"/>
      <c r="DTY39" s="37"/>
      <c r="DTZ39" s="37"/>
      <c r="DUA39" s="37"/>
      <c r="DUB39" s="37"/>
      <c r="DUC39" s="33"/>
      <c r="DUD39" s="20"/>
      <c r="DUE39" s="20"/>
      <c r="DUF39" s="36"/>
      <c r="DUG39" s="37"/>
      <c r="DUH39" s="37"/>
      <c r="DUI39" s="37"/>
      <c r="DUJ39" s="37"/>
      <c r="DUK39" s="37"/>
      <c r="DUL39" s="37"/>
      <c r="DUM39" s="37"/>
      <c r="DUN39" s="37"/>
      <c r="DUO39" s="37"/>
      <c r="DUP39" s="37"/>
      <c r="DUQ39" s="37"/>
      <c r="DUR39" s="37"/>
      <c r="DUS39" s="37"/>
      <c r="DUT39" s="37"/>
      <c r="DUU39" s="37"/>
      <c r="DUV39" s="37"/>
      <c r="DUW39" s="37"/>
      <c r="DUX39" s="37"/>
      <c r="DUY39" s="33"/>
      <c r="DUZ39" s="20"/>
      <c r="DVA39" s="20"/>
      <c r="DVB39" s="36"/>
      <c r="DVC39" s="37"/>
      <c r="DVD39" s="37"/>
      <c r="DVE39" s="37"/>
      <c r="DVF39" s="37"/>
      <c r="DVG39" s="37"/>
      <c r="DVH39" s="37"/>
      <c r="DVI39" s="37"/>
      <c r="DVJ39" s="37"/>
      <c r="DVK39" s="37"/>
      <c r="DVL39" s="37"/>
      <c r="DVM39" s="37"/>
      <c r="DVN39" s="37"/>
      <c r="DVO39" s="37"/>
      <c r="DVP39" s="37"/>
      <c r="DVQ39" s="37"/>
      <c r="DVR39" s="37"/>
      <c r="DVS39" s="37"/>
      <c r="DVT39" s="37"/>
      <c r="DVU39" s="33"/>
      <c r="DVV39" s="20"/>
      <c r="DVW39" s="20"/>
      <c r="DVX39" s="36"/>
      <c r="DVY39" s="37"/>
      <c r="DVZ39" s="37"/>
      <c r="DWA39" s="37"/>
      <c r="DWB39" s="37"/>
      <c r="DWC39" s="37"/>
      <c r="DWD39" s="37"/>
      <c r="DWE39" s="37"/>
      <c r="DWF39" s="37"/>
      <c r="DWG39" s="37"/>
      <c r="DWH39" s="37"/>
      <c r="DWI39" s="37"/>
      <c r="DWJ39" s="37"/>
      <c r="DWK39" s="37"/>
      <c r="DWL39" s="37"/>
      <c r="DWM39" s="37"/>
      <c r="DWN39" s="37"/>
      <c r="DWO39" s="37"/>
      <c r="DWP39" s="37"/>
      <c r="DWQ39" s="33"/>
      <c r="DWR39" s="20"/>
      <c r="DWS39" s="20"/>
      <c r="DWT39" s="36"/>
      <c r="DWU39" s="37"/>
      <c r="DWV39" s="37"/>
      <c r="DWW39" s="37"/>
      <c r="DWX39" s="37"/>
      <c r="DWY39" s="37"/>
      <c r="DWZ39" s="37"/>
      <c r="DXA39" s="37"/>
      <c r="DXB39" s="37"/>
      <c r="DXC39" s="37"/>
      <c r="DXD39" s="37"/>
      <c r="DXE39" s="37"/>
      <c r="DXF39" s="37"/>
      <c r="DXG39" s="37"/>
      <c r="DXH39" s="37"/>
      <c r="DXI39" s="37"/>
      <c r="DXJ39" s="37"/>
      <c r="DXK39" s="37"/>
      <c r="DXL39" s="37"/>
      <c r="DXM39" s="33"/>
      <c r="DXN39" s="20"/>
      <c r="DXO39" s="20"/>
      <c r="DXP39" s="36"/>
      <c r="DXQ39" s="37"/>
      <c r="DXR39" s="37"/>
      <c r="DXS39" s="37"/>
      <c r="DXT39" s="37"/>
      <c r="DXU39" s="37"/>
      <c r="DXV39" s="37"/>
      <c r="DXW39" s="37"/>
      <c r="DXX39" s="37"/>
      <c r="DXY39" s="37"/>
      <c r="DXZ39" s="37"/>
      <c r="DYA39" s="37"/>
      <c r="DYB39" s="37"/>
      <c r="DYC39" s="37"/>
      <c r="DYD39" s="37"/>
      <c r="DYE39" s="37"/>
      <c r="DYF39" s="37"/>
      <c r="DYG39" s="37"/>
      <c r="DYH39" s="37"/>
      <c r="DYI39" s="33"/>
      <c r="DYJ39" s="20"/>
      <c r="DYK39" s="20"/>
      <c r="DYL39" s="36"/>
      <c r="DYM39" s="37"/>
      <c r="DYN39" s="37"/>
      <c r="DYO39" s="37"/>
      <c r="DYP39" s="37"/>
      <c r="DYQ39" s="37"/>
      <c r="DYR39" s="37"/>
      <c r="DYS39" s="37"/>
      <c r="DYT39" s="37"/>
      <c r="DYU39" s="37"/>
      <c r="DYV39" s="37"/>
      <c r="DYW39" s="37"/>
      <c r="DYX39" s="37"/>
      <c r="DYY39" s="37"/>
      <c r="DYZ39" s="37"/>
      <c r="DZA39" s="37"/>
      <c r="DZB39" s="37"/>
      <c r="DZC39" s="37"/>
      <c r="DZD39" s="37"/>
      <c r="DZE39" s="33"/>
      <c r="DZF39" s="20"/>
      <c r="DZG39" s="20"/>
      <c r="DZH39" s="36"/>
      <c r="DZI39" s="37"/>
      <c r="DZJ39" s="37"/>
      <c r="DZK39" s="37"/>
      <c r="DZL39" s="37"/>
      <c r="DZM39" s="37"/>
      <c r="DZN39" s="37"/>
      <c r="DZO39" s="37"/>
      <c r="DZP39" s="37"/>
      <c r="DZQ39" s="37"/>
      <c r="DZR39" s="37"/>
      <c r="DZS39" s="37"/>
      <c r="DZT39" s="37"/>
      <c r="DZU39" s="37"/>
      <c r="DZV39" s="37"/>
      <c r="DZW39" s="37"/>
      <c r="DZX39" s="37"/>
      <c r="DZY39" s="37"/>
      <c r="DZZ39" s="37"/>
      <c r="EAA39" s="33"/>
      <c r="EAB39" s="20"/>
      <c r="EAC39" s="20"/>
      <c r="EAD39" s="36"/>
      <c r="EAE39" s="37"/>
      <c r="EAF39" s="37"/>
      <c r="EAG39" s="37"/>
      <c r="EAH39" s="37"/>
      <c r="EAI39" s="37"/>
      <c r="EAJ39" s="37"/>
      <c r="EAK39" s="37"/>
      <c r="EAL39" s="37"/>
      <c r="EAM39" s="37"/>
      <c r="EAN39" s="37"/>
      <c r="EAO39" s="37"/>
      <c r="EAP39" s="37"/>
      <c r="EAQ39" s="37"/>
      <c r="EAR39" s="37"/>
      <c r="EAS39" s="37"/>
      <c r="EAT39" s="37"/>
      <c r="EAU39" s="37"/>
      <c r="EAV39" s="37"/>
      <c r="EAW39" s="33"/>
      <c r="EAX39" s="20"/>
      <c r="EAY39" s="20"/>
      <c r="EAZ39" s="36"/>
      <c r="EBA39" s="37"/>
      <c r="EBB39" s="37"/>
      <c r="EBC39" s="37"/>
      <c r="EBD39" s="37"/>
      <c r="EBE39" s="37"/>
      <c r="EBF39" s="37"/>
      <c r="EBG39" s="37"/>
      <c r="EBH39" s="37"/>
      <c r="EBI39" s="37"/>
      <c r="EBJ39" s="37"/>
      <c r="EBK39" s="37"/>
      <c r="EBL39" s="37"/>
      <c r="EBM39" s="37"/>
      <c r="EBN39" s="37"/>
      <c r="EBO39" s="37"/>
      <c r="EBP39" s="37"/>
      <c r="EBQ39" s="37"/>
      <c r="EBR39" s="37"/>
      <c r="EBS39" s="33"/>
      <c r="EBT39" s="20"/>
      <c r="EBU39" s="20"/>
      <c r="EBV39" s="36"/>
      <c r="EBW39" s="37"/>
      <c r="EBX39" s="37"/>
      <c r="EBY39" s="37"/>
      <c r="EBZ39" s="37"/>
      <c r="ECA39" s="37"/>
      <c r="ECB39" s="37"/>
      <c r="ECC39" s="37"/>
      <c r="ECD39" s="37"/>
      <c r="ECE39" s="37"/>
      <c r="ECF39" s="37"/>
      <c r="ECG39" s="37"/>
      <c r="ECH39" s="37"/>
      <c r="ECI39" s="37"/>
      <c r="ECJ39" s="37"/>
      <c r="ECK39" s="37"/>
      <c r="ECL39" s="37"/>
      <c r="ECM39" s="37"/>
      <c r="ECN39" s="37"/>
      <c r="ECO39" s="33"/>
      <c r="ECP39" s="20"/>
      <c r="ECQ39" s="20"/>
      <c r="ECR39" s="36"/>
      <c r="ECS39" s="37"/>
      <c r="ECT39" s="37"/>
      <c r="ECU39" s="37"/>
      <c r="ECV39" s="37"/>
      <c r="ECW39" s="37"/>
      <c r="ECX39" s="37"/>
      <c r="ECY39" s="37"/>
      <c r="ECZ39" s="37"/>
      <c r="EDA39" s="37"/>
      <c r="EDB39" s="37"/>
      <c r="EDC39" s="37"/>
      <c r="EDD39" s="37"/>
      <c r="EDE39" s="37"/>
      <c r="EDF39" s="37"/>
      <c r="EDG39" s="37"/>
      <c r="EDH39" s="37"/>
      <c r="EDI39" s="37"/>
      <c r="EDJ39" s="37"/>
      <c r="EDK39" s="33"/>
      <c r="EDL39" s="20"/>
      <c r="EDM39" s="20"/>
      <c r="EDN39" s="36"/>
      <c r="EDO39" s="37"/>
      <c r="EDP39" s="37"/>
      <c r="EDQ39" s="37"/>
      <c r="EDR39" s="37"/>
      <c r="EDS39" s="37"/>
      <c r="EDT39" s="37"/>
      <c r="EDU39" s="37"/>
      <c r="EDV39" s="37"/>
      <c r="EDW39" s="37"/>
      <c r="EDX39" s="37"/>
      <c r="EDY39" s="37"/>
      <c r="EDZ39" s="37"/>
      <c r="EEA39" s="37"/>
      <c r="EEB39" s="37"/>
      <c r="EEC39" s="37"/>
      <c r="EED39" s="37"/>
      <c r="EEE39" s="37"/>
      <c r="EEF39" s="37"/>
      <c r="EEG39" s="33"/>
      <c r="EEH39" s="20"/>
      <c r="EEI39" s="20"/>
      <c r="EEJ39" s="36"/>
      <c r="EEK39" s="37"/>
      <c r="EEL39" s="37"/>
      <c r="EEM39" s="37"/>
      <c r="EEN39" s="37"/>
      <c r="EEO39" s="37"/>
      <c r="EEP39" s="37"/>
      <c r="EEQ39" s="37"/>
      <c r="EER39" s="37"/>
      <c r="EES39" s="37"/>
      <c r="EET39" s="37"/>
      <c r="EEU39" s="37"/>
      <c r="EEV39" s="37"/>
      <c r="EEW39" s="37"/>
      <c r="EEX39" s="37"/>
      <c r="EEY39" s="37"/>
      <c r="EEZ39" s="37"/>
      <c r="EFA39" s="37"/>
      <c r="EFB39" s="37"/>
      <c r="EFC39" s="33"/>
      <c r="EFD39" s="20"/>
      <c r="EFE39" s="20"/>
      <c r="EFF39" s="36"/>
      <c r="EFG39" s="37"/>
      <c r="EFH39" s="37"/>
      <c r="EFI39" s="37"/>
      <c r="EFJ39" s="37"/>
      <c r="EFK39" s="37"/>
      <c r="EFL39" s="37"/>
      <c r="EFM39" s="37"/>
      <c r="EFN39" s="37"/>
      <c r="EFO39" s="37"/>
      <c r="EFP39" s="37"/>
      <c r="EFQ39" s="37"/>
      <c r="EFR39" s="37"/>
      <c r="EFS39" s="37"/>
      <c r="EFT39" s="37"/>
      <c r="EFU39" s="37"/>
      <c r="EFV39" s="37"/>
      <c r="EFW39" s="37"/>
      <c r="EFX39" s="37"/>
      <c r="EFY39" s="33"/>
      <c r="EFZ39" s="20"/>
      <c r="EGA39" s="20"/>
      <c r="EGB39" s="36"/>
      <c r="EGC39" s="37"/>
      <c r="EGD39" s="37"/>
      <c r="EGE39" s="37"/>
      <c r="EGF39" s="37"/>
      <c r="EGG39" s="37"/>
      <c r="EGH39" s="37"/>
      <c r="EGI39" s="37"/>
      <c r="EGJ39" s="37"/>
      <c r="EGK39" s="37"/>
      <c r="EGL39" s="37"/>
      <c r="EGM39" s="37"/>
      <c r="EGN39" s="37"/>
      <c r="EGO39" s="37"/>
      <c r="EGP39" s="37"/>
      <c r="EGQ39" s="37"/>
      <c r="EGR39" s="37"/>
      <c r="EGS39" s="37"/>
      <c r="EGT39" s="37"/>
      <c r="EGU39" s="33"/>
      <c r="EGV39" s="20"/>
      <c r="EGW39" s="20"/>
      <c r="EGX39" s="36"/>
      <c r="EGY39" s="37"/>
      <c r="EGZ39" s="37"/>
      <c r="EHA39" s="37"/>
      <c r="EHB39" s="37"/>
      <c r="EHC39" s="37"/>
      <c r="EHD39" s="37"/>
      <c r="EHE39" s="37"/>
      <c r="EHF39" s="37"/>
      <c r="EHG39" s="37"/>
      <c r="EHH39" s="37"/>
      <c r="EHI39" s="37"/>
      <c r="EHJ39" s="37"/>
      <c r="EHK39" s="37"/>
      <c r="EHL39" s="37"/>
      <c r="EHM39" s="37"/>
      <c r="EHN39" s="37"/>
      <c r="EHO39" s="37"/>
      <c r="EHP39" s="37"/>
      <c r="EHQ39" s="33"/>
      <c r="EHR39" s="20"/>
      <c r="EHS39" s="20"/>
      <c r="EHT39" s="36"/>
      <c r="EHU39" s="37"/>
      <c r="EHV39" s="37"/>
      <c r="EHW39" s="37"/>
      <c r="EHX39" s="37"/>
      <c r="EHY39" s="37"/>
      <c r="EHZ39" s="37"/>
      <c r="EIA39" s="37"/>
      <c r="EIB39" s="37"/>
      <c r="EIC39" s="37"/>
      <c r="EID39" s="37"/>
      <c r="EIE39" s="37"/>
      <c r="EIF39" s="37"/>
      <c r="EIG39" s="37"/>
      <c r="EIH39" s="37"/>
      <c r="EII39" s="37"/>
      <c r="EIJ39" s="37"/>
      <c r="EIK39" s="37"/>
      <c r="EIL39" s="37"/>
      <c r="EIM39" s="33"/>
      <c r="EIN39" s="20"/>
      <c r="EIO39" s="20"/>
      <c r="EIP39" s="36"/>
      <c r="EIQ39" s="37"/>
      <c r="EIR39" s="37"/>
      <c r="EIS39" s="37"/>
      <c r="EIT39" s="37"/>
      <c r="EIU39" s="37"/>
      <c r="EIV39" s="37"/>
      <c r="EIW39" s="37"/>
      <c r="EIX39" s="37"/>
      <c r="EIY39" s="37"/>
      <c r="EIZ39" s="37"/>
      <c r="EJA39" s="37"/>
      <c r="EJB39" s="37"/>
      <c r="EJC39" s="37"/>
      <c r="EJD39" s="37"/>
      <c r="EJE39" s="37"/>
      <c r="EJF39" s="37"/>
      <c r="EJG39" s="37"/>
      <c r="EJH39" s="37"/>
      <c r="EJI39" s="33"/>
      <c r="EJJ39" s="20"/>
      <c r="EJK39" s="20"/>
      <c r="EJL39" s="36"/>
      <c r="EJM39" s="37"/>
      <c r="EJN39" s="37"/>
      <c r="EJO39" s="37"/>
      <c r="EJP39" s="37"/>
      <c r="EJQ39" s="37"/>
      <c r="EJR39" s="37"/>
      <c r="EJS39" s="37"/>
      <c r="EJT39" s="37"/>
      <c r="EJU39" s="37"/>
      <c r="EJV39" s="37"/>
      <c r="EJW39" s="37"/>
      <c r="EJX39" s="37"/>
      <c r="EJY39" s="37"/>
      <c r="EJZ39" s="37"/>
      <c r="EKA39" s="37"/>
      <c r="EKB39" s="37"/>
      <c r="EKC39" s="37"/>
      <c r="EKD39" s="37"/>
      <c r="EKE39" s="33"/>
      <c r="EKF39" s="20"/>
      <c r="EKG39" s="20"/>
      <c r="EKH39" s="36"/>
      <c r="EKI39" s="37"/>
      <c r="EKJ39" s="37"/>
      <c r="EKK39" s="37"/>
      <c r="EKL39" s="37"/>
      <c r="EKM39" s="37"/>
      <c r="EKN39" s="37"/>
      <c r="EKO39" s="37"/>
      <c r="EKP39" s="37"/>
      <c r="EKQ39" s="37"/>
      <c r="EKR39" s="37"/>
      <c r="EKS39" s="37"/>
      <c r="EKT39" s="37"/>
      <c r="EKU39" s="37"/>
      <c r="EKV39" s="37"/>
      <c r="EKW39" s="37"/>
      <c r="EKX39" s="37"/>
      <c r="EKY39" s="37"/>
      <c r="EKZ39" s="37"/>
      <c r="ELA39" s="33"/>
      <c r="ELB39" s="20"/>
      <c r="ELC39" s="20"/>
      <c r="ELD39" s="36"/>
      <c r="ELE39" s="37"/>
      <c r="ELF39" s="37"/>
      <c r="ELG39" s="37"/>
      <c r="ELH39" s="37"/>
      <c r="ELI39" s="37"/>
      <c r="ELJ39" s="37"/>
      <c r="ELK39" s="37"/>
      <c r="ELL39" s="37"/>
      <c r="ELM39" s="37"/>
      <c r="ELN39" s="37"/>
      <c r="ELO39" s="37"/>
      <c r="ELP39" s="37"/>
      <c r="ELQ39" s="37"/>
      <c r="ELR39" s="37"/>
      <c r="ELS39" s="37"/>
      <c r="ELT39" s="37"/>
      <c r="ELU39" s="37"/>
      <c r="ELV39" s="37"/>
      <c r="ELW39" s="33"/>
      <c r="ELX39" s="20"/>
      <c r="ELY39" s="20"/>
      <c r="ELZ39" s="36"/>
      <c r="EMA39" s="37"/>
      <c r="EMB39" s="37"/>
      <c r="EMC39" s="37"/>
      <c r="EMD39" s="37"/>
      <c r="EME39" s="37"/>
      <c r="EMF39" s="37"/>
      <c r="EMG39" s="37"/>
      <c r="EMH39" s="37"/>
      <c r="EMI39" s="37"/>
      <c r="EMJ39" s="37"/>
      <c r="EMK39" s="37"/>
      <c r="EML39" s="37"/>
      <c r="EMM39" s="37"/>
      <c r="EMN39" s="37"/>
      <c r="EMO39" s="37"/>
      <c r="EMP39" s="37"/>
      <c r="EMQ39" s="37"/>
      <c r="EMR39" s="37"/>
      <c r="EMS39" s="33"/>
      <c r="EMT39" s="20"/>
      <c r="EMU39" s="20"/>
      <c r="EMV39" s="36"/>
      <c r="EMW39" s="37"/>
      <c r="EMX39" s="37"/>
      <c r="EMY39" s="37"/>
      <c r="EMZ39" s="37"/>
      <c r="ENA39" s="37"/>
      <c r="ENB39" s="37"/>
      <c r="ENC39" s="37"/>
      <c r="END39" s="37"/>
      <c r="ENE39" s="37"/>
      <c r="ENF39" s="37"/>
      <c r="ENG39" s="37"/>
      <c r="ENH39" s="37"/>
      <c r="ENI39" s="37"/>
      <c r="ENJ39" s="37"/>
      <c r="ENK39" s="37"/>
      <c r="ENL39" s="37"/>
      <c r="ENM39" s="37"/>
      <c r="ENN39" s="37"/>
      <c r="ENO39" s="33"/>
      <c r="ENP39" s="20"/>
      <c r="ENQ39" s="20"/>
      <c r="ENR39" s="36"/>
      <c r="ENS39" s="37"/>
      <c r="ENT39" s="37"/>
      <c r="ENU39" s="37"/>
      <c r="ENV39" s="37"/>
      <c r="ENW39" s="37"/>
      <c r="ENX39" s="37"/>
      <c r="ENY39" s="37"/>
      <c r="ENZ39" s="37"/>
      <c r="EOA39" s="37"/>
      <c r="EOB39" s="37"/>
      <c r="EOC39" s="37"/>
      <c r="EOD39" s="37"/>
      <c r="EOE39" s="37"/>
      <c r="EOF39" s="37"/>
      <c r="EOG39" s="37"/>
      <c r="EOH39" s="37"/>
      <c r="EOI39" s="37"/>
      <c r="EOJ39" s="37"/>
      <c r="EOK39" s="33"/>
      <c r="EOL39" s="20"/>
      <c r="EOM39" s="20"/>
      <c r="EON39" s="36"/>
      <c r="EOO39" s="37"/>
      <c r="EOP39" s="37"/>
      <c r="EOQ39" s="37"/>
      <c r="EOR39" s="37"/>
      <c r="EOS39" s="37"/>
      <c r="EOT39" s="37"/>
      <c r="EOU39" s="37"/>
      <c r="EOV39" s="37"/>
      <c r="EOW39" s="37"/>
      <c r="EOX39" s="37"/>
      <c r="EOY39" s="37"/>
      <c r="EOZ39" s="37"/>
      <c r="EPA39" s="37"/>
      <c r="EPB39" s="37"/>
      <c r="EPC39" s="37"/>
      <c r="EPD39" s="37"/>
      <c r="EPE39" s="37"/>
      <c r="EPF39" s="37"/>
      <c r="EPG39" s="33"/>
      <c r="EPH39" s="20"/>
      <c r="EPI39" s="20"/>
      <c r="EPJ39" s="36"/>
      <c r="EPK39" s="37"/>
      <c r="EPL39" s="37"/>
      <c r="EPM39" s="37"/>
      <c r="EPN39" s="37"/>
      <c r="EPO39" s="37"/>
      <c r="EPP39" s="37"/>
      <c r="EPQ39" s="37"/>
      <c r="EPR39" s="37"/>
      <c r="EPS39" s="37"/>
      <c r="EPT39" s="37"/>
      <c r="EPU39" s="37"/>
      <c r="EPV39" s="37"/>
      <c r="EPW39" s="37"/>
      <c r="EPX39" s="37"/>
      <c r="EPY39" s="37"/>
      <c r="EPZ39" s="37"/>
      <c r="EQA39" s="37"/>
      <c r="EQB39" s="37"/>
      <c r="EQC39" s="33"/>
      <c r="EQD39" s="20"/>
      <c r="EQE39" s="20"/>
      <c r="EQF39" s="36"/>
      <c r="EQG39" s="37"/>
      <c r="EQH39" s="37"/>
      <c r="EQI39" s="37"/>
      <c r="EQJ39" s="37"/>
      <c r="EQK39" s="37"/>
      <c r="EQL39" s="37"/>
      <c r="EQM39" s="37"/>
      <c r="EQN39" s="37"/>
      <c r="EQO39" s="37"/>
      <c r="EQP39" s="37"/>
      <c r="EQQ39" s="37"/>
      <c r="EQR39" s="37"/>
      <c r="EQS39" s="37"/>
      <c r="EQT39" s="37"/>
      <c r="EQU39" s="37"/>
      <c r="EQV39" s="37"/>
      <c r="EQW39" s="37"/>
      <c r="EQX39" s="37"/>
      <c r="EQY39" s="33"/>
      <c r="EQZ39" s="20"/>
      <c r="ERA39" s="20"/>
      <c r="ERB39" s="36"/>
      <c r="ERC39" s="37"/>
      <c r="ERD39" s="37"/>
      <c r="ERE39" s="37"/>
      <c r="ERF39" s="37"/>
      <c r="ERG39" s="37"/>
      <c r="ERH39" s="37"/>
      <c r="ERI39" s="37"/>
      <c r="ERJ39" s="37"/>
      <c r="ERK39" s="37"/>
      <c r="ERL39" s="37"/>
      <c r="ERM39" s="37"/>
      <c r="ERN39" s="37"/>
      <c r="ERO39" s="37"/>
      <c r="ERP39" s="37"/>
      <c r="ERQ39" s="37"/>
      <c r="ERR39" s="37"/>
      <c r="ERS39" s="37"/>
      <c r="ERT39" s="37"/>
      <c r="ERU39" s="33"/>
      <c r="ERV39" s="20"/>
      <c r="ERW39" s="20"/>
      <c r="ERX39" s="36"/>
      <c r="ERY39" s="37"/>
      <c r="ERZ39" s="37"/>
      <c r="ESA39" s="37"/>
      <c r="ESB39" s="37"/>
      <c r="ESC39" s="37"/>
      <c r="ESD39" s="37"/>
      <c r="ESE39" s="37"/>
      <c r="ESF39" s="37"/>
      <c r="ESG39" s="37"/>
      <c r="ESH39" s="37"/>
      <c r="ESI39" s="37"/>
      <c r="ESJ39" s="37"/>
      <c r="ESK39" s="37"/>
      <c r="ESL39" s="37"/>
      <c r="ESM39" s="37"/>
      <c r="ESN39" s="37"/>
      <c r="ESO39" s="37"/>
      <c r="ESP39" s="37"/>
      <c r="ESQ39" s="33"/>
      <c r="ESR39" s="20"/>
      <c r="ESS39" s="20"/>
      <c r="EST39" s="36"/>
      <c r="ESU39" s="37"/>
      <c r="ESV39" s="37"/>
      <c r="ESW39" s="37"/>
      <c r="ESX39" s="37"/>
      <c r="ESY39" s="37"/>
      <c r="ESZ39" s="37"/>
      <c r="ETA39" s="37"/>
      <c r="ETB39" s="37"/>
      <c r="ETC39" s="37"/>
      <c r="ETD39" s="37"/>
      <c r="ETE39" s="37"/>
      <c r="ETF39" s="37"/>
      <c r="ETG39" s="37"/>
      <c r="ETH39" s="37"/>
      <c r="ETI39" s="37"/>
      <c r="ETJ39" s="37"/>
      <c r="ETK39" s="37"/>
      <c r="ETL39" s="37"/>
      <c r="ETM39" s="33"/>
      <c r="ETN39" s="20"/>
      <c r="ETO39" s="20"/>
      <c r="ETP39" s="36"/>
      <c r="ETQ39" s="37"/>
      <c r="ETR39" s="37"/>
      <c r="ETS39" s="37"/>
      <c r="ETT39" s="37"/>
      <c r="ETU39" s="37"/>
      <c r="ETV39" s="37"/>
      <c r="ETW39" s="37"/>
      <c r="ETX39" s="37"/>
      <c r="ETY39" s="37"/>
      <c r="ETZ39" s="37"/>
      <c r="EUA39" s="37"/>
      <c r="EUB39" s="37"/>
      <c r="EUC39" s="37"/>
      <c r="EUD39" s="37"/>
      <c r="EUE39" s="37"/>
      <c r="EUF39" s="37"/>
      <c r="EUG39" s="37"/>
      <c r="EUH39" s="37"/>
      <c r="EUI39" s="33"/>
      <c r="EUJ39" s="20"/>
      <c r="EUK39" s="20"/>
      <c r="EUL39" s="36"/>
      <c r="EUM39" s="37"/>
      <c r="EUN39" s="37"/>
      <c r="EUO39" s="37"/>
      <c r="EUP39" s="37"/>
      <c r="EUQ39" s="37"/>
      <c r="EUR39" s="37"/>
      <c r="EUS39" s="37"/>
      <c r="EUT39" s="37"/>
      <c r="EUU39" s="37"/>
      <c r="EUV39" s="37"/>
      <c r="EUW39" s="37"/>
      <c r="EUX39" s="37"/>
      <c r="EUY39" s="37"/>
      <c r="EUZ39" s="37"/>
      <c r="EVA39" s="37"/>
      <c r="EVB39" s="37"/>
      <c r="EVC39" s="37"/>
      <c r="EVD39" s="37"/>
      <c r="EVE39" s="33"/>
      <c r="EVF39" s="20"/>
      <c r="EVG39" s="20"/>
      <c r="EVH39" s="36"/>
      <c r="EVI39" s="37"/>
      <c r="EVJ39" s="37"/>
      <c r="EVK39" s="37"/>
      <c r="EVL39" s="37"/>
      <c r="EVM39" s="37"/>
      <c r="EVN39" s="37"/>
      <c r="EVO39" s="37"/>
      <c r="EVP39" s="37"/>
      <c r="EVQ39" s="37"/>
      <c r="EVR39" s="37"/>
      <c r="EVS39" s="37"/>
      <c r="EVT39" s="37"/>
      <c r="EVU39" s="37"/>
      <c r="EVV39" s="37"/>
      <c r="EVW39" s="37"/>
      <c r="EVX39" s="37"/>
      <c r="EVY39" s="37"/>
      <c r="EVZ39" s="37"/>
      <c r="EWA39" s="33"/>
      <c r="EWB39" s="20"/>
      <c r="EWC39" s="20"/>
      <c r="EWD39" s="36"/>
      <c r="EWE39" s="37"/>
      <c r="EWF39" s="37"/>
      <c r="EWG39" s="37"/>
      <c r="EWH39" s="37"/>
      <c r="EWI39" s="37"/>
      <c r="EWJ39" s="37"/>
      <c r="EWK39" s="37"/>
      <c r="EWL39" s="37"/>
      <c r="EWM39" s="37"/>
      <c r="EWN39" s="37"/>
      <c r="EWO39" s="37"/>
      <c r="EWP39" s="37"/>
      <c r="EWQ39" s="37"/>
      <c r="EWR39" s="37"/>
      <c r="EWS39" s="37"/>
      <c r="EWT39" s="37"/>
      <c r="EWU39" s="37"/>
      <c r="EWV39" s="37"/>
      <c r="EWW39" s="33"/>
      <c r="EWX39" s="20"/>
      <c r="EWY39" s="20"/>
      <c r="EWZ39" s="36"/>
      <c r="EXA39" s="37"/>
      <c r="EXB39" s="37"/>
      <c r="EXC39" s="37"/>
      <c r="EXD39" s="37"/>
      <c r="EXE39" s="37"/>
      <c r="EXF39" s="37"/>
      <c r="EXG39" s="37"/>
      <c r="EXH39" s="37"/>
      <c r="EXI39" s="37"/>
      <c r="EXJ39" s="37"/>
      <c r="EXK39" s="37"/>
      <c r="EXL39" s="37"/>
      <c r="EXM39" s="37"/>
      <c r="EXN39" s="37"/>
      <c r="EXO39" s="37"/>
      <c r="EXP39" s="37"/>
      <c r="EXQ39" s="37"/>
      <c r="EXR39" s="37"/>
      <c r="EXS39" s="33"/>
      <c r="EXT39" s="20"/>
      <c r="EXU39" s="20"/>
      <c r="EXV39" s="36"/>
      <c r="EXW39" s="37"/>
      <c r="EXX39" s="37"/>
      <c r="EXY39" s="37"/>
      <c r="EXZ39" s="37"/>
      <c r="EYA39" s="37"/>
      <c r="EYB39" s="37"/>
      <c r="EYC39" s="37"/>
      <c r="EYD39" s="37"/>
      <c r="EYE39" s="37"/>
      <c r="EYF39" s="37"/>
      <c r="EYG39" s="37"/>
      <c r="EYH39" s="37"/>
      <c r="EYI39" s="37"/>
      <c r="EYJ39" s="37"/>
      <c r="EYK39" s="37"/>
      <c r="EYL39" s="37"/>
      <c r="EYM39" s="37"/>
      <c r="EYN39" s="37"/>
      <c r="EYO39" s="33"/>
      <c r="EYP39" s="20"/>
      <c r="EYQ39" s="20"/>
      <c r="EYR39" s="36"/>
      <c r="EYS39" s="37"/>
      <c r="EYT39" s="37"/>
      <c r="EYU39" s="37"/>
      <c r="EYV39" s="37"/>
      <c r="EYW39" s="37"/>
      <c r="EYX39" s="37"/>
      <c r="EYY39" s="37"/>
      <c r="EYZ39" s="37"/>
      <c r="EZA39" s="37"/>
      <c r="EZB39" s="37"/>
      <c r="EZC39" s="37"/>
      <c r="EZD39" s="37"/>
      <c r="EZE39" s="37"/>
      <c r="EZF39" s="37"/>
      <c r="EZG39" s="37"/>
      <c r="EZH39" s="37"/>
      <c r="EZI39" s="37"/>
      <c r="EZJ39" s="37"/>
      <c r="EZK39" s="33"/>
      <c r="EZL39" s="20"/>
      <c r="EZM39" s="20"/>
      <c r="EZN39" s="36"/>
      <c r="EZO39" s="37"/>
      <c r="EZP39" s="37"/>
      <c r="EZQ39" s="37"/>
      <c r="EZR39" s="37"/>
      <c r="EZS39" s="37"/>
      <c r="EZT39" s="37"/>
      <c r="EZU39" s="37"/>
      <c r="EZV39" s="37"/>
      <c r="EZW39" s="37"/>
      <c r="EZX39" s="37"/>
      <c r="EZY39" s="37"/>
      <c r="EZZ39" s="37"/>
      <c r="FAA39" s="37"/>
      <c r="FAB39" s="37"/>
      <c r="FAC39" s="37"/>
      <c r="FAD39" s="37"/>
      <c r="FAE39" s="37"/>
      <c r="FAF39" s="37"/>
      <c r="FAG39" s="33"/>
      <c r="FAH39" s="20"/>
      <c r="FAI39" s="20"/>
      <c r="FAJ39" s="36"/>
      <c r="FAK39" s="37"/>
      <c r="FAL39" s="37"/>
      <c r="FAM39" s="37"/>
      <c r="FAN39" s="37"/>
      <c r="FAO39" s="37"/>
      <c r="FAP39" s="37"/>
      <c r="FAQ39" s="37"/>
      <c r="FAR39" s="37"/>
      <c r="FAS39" s="37"/>
      <c r="FAT39" s="37"/>
      <c r="FAU39" s="37"/>
      <c r="FAV39" s="37"/>
      <c r="FAW39" s="37"/>
      <c r="FAX39" s="37"/>
      <c r="FAY39" s="37"/>
      <c r="FAZ39" s="37"/>
      <c r="FBA39" s="37"/>
      <c r="FBB39" s="37"/>
      <c r="FBC39" s="33"/>
      <c r="FBD39" s="20"/>
      <c r="FBE39" s="20"/>
      <c r="FBF39" s="36"/>
      <c r="FBG39" s="37"/>
      <c r="FBH39" s="37"/>
      <c r="FBI39" s="37"/>
      <c r="FBJ39" s="37"/>
      <c r="FBK39" s="37"/>
      <c r="FBL39" s="37"/>
      <c r="FBM39" s="37"/>
      <c r="FBN39" s="37"/>
      <c r="FBO39" s="37"/>
      <c r="FBP39" s="37"/>
      <c r="FBQ39" s="37"/>
      <c r="FBR39" s="37"/>
      <c r="FBS39" s="37"/>
      <c r="FBT39" s="37"/>
      <c r="FBU39" s="37"/>
      <c r="FBV39" s="37"/>
      <c r="FBW39" s="37"/>
      <c r="FBX39" s="37"/>
      <c r="FBY39" s="33"/>
      <c r="FBZ39" s="20"/>
      <c r="FCA39" s="20"/>
      <c r="FCB39" s="36"/>
      <c r="FCC39" s="37"/>
      <c r="FCD39" s="37"/>
      <c r="FCE39" s="37"/>
      <c r="FCF39" s="37"/>
      <c r="FCG39" s="37"/>
      <c r="FCH39" s="37"/>
      <c r="FCI39" s="37"/>
      <c r="FCJ39" s="37"/>
      <c r="FCK39" s="37"/>
      <c r="FCL39" s="37"/>
      <c r="FCM39" s="37"/>
      <c r="FCN39" s="37"/>
      <c r="FCO39" s="37"/>
      <c r="FCP39" s="37"/>
      <c r="FCQ39" s="37"/>
      <c r="FCR39" s="37"/>
      <c r="FCS39" s="37"/>
      <c r="FCT39" s="37"/>
      <c r="FCU39" s="33"/>
      <c r="FCV39" s="20"/>
      <c r="FCW39" s="20"/>
      <c r="FCX39" s="36"/>
      <c r="FCY39" s="37"/>
      <c r="FCZ39" s="37"/>
      <c r="FDA39" s="37"/>
      <c r="FDB39" s="37"/>
      <c r="FDC39" s="37"/>
      <c r="FDD39" s="37"/>
      <c r="FDE39" s="37"/>
      <c r="FDF39" s="37"/>
      <c r="FDG39" s="37"/>
      <c r="FDH39" s="37"/>
      <c r="FDI39" s="37"/>
      <c r="FDJ39" s="37"/>
      <c r="FDK39" s="37"/>
      <c r="FDL39" s="37"/>
      <c r="FDM39" s="37"/>
      <c r="FDN39" s="37"/>
      <c r="FDO39" s="37"/>
      <c r="FDP39" s="37"/>
      <c r="FDQ39" s="33"/>
      <c r="FDR39" s="20"/>
      <c r="FDS39" s="20"/>
      <c r="FDT39" s="36"/>
      <c r="FDU39" s="37"/>
      <c r="FDV39" s="37"/>
      <c r="FDW39" s="37"/>
      <c r="FDX39" s="37"/>
      <c r="FDY39" s="37"/>
      <c r="FDZ39" s="37"/>
      <c r="FEA39" s="37"/>
      <c r="FEB39" s="37"/>
      <c r="FEC39" s="37"/>
      <c r="FED39" s="37"/>
      <c r="FEE39" s="37"/>
      <c r="FEF39" s="37"/>
      <c r="FEG39" s="37"/>
      <c r="FEH39" s="37"/>
      <c r="FEI39" s="37"/>
      <c r="FEJ39" s="37"/>
      <c r="FEK39" s="37"/>
      <c r="FEL39" s="37"/>
      <c r="FEM39" s="33"/>
      <c r="FEN39" s="20"/>
      <c r="FEO39" s="20"/>
      <c r="FEP39" s="36"/>
      <c r="FEQ39" s="37"/>
      <c r="FER39" s="37"/>
      <c r="FES39" s="37"/>
      <c r="FET39" s="37"/>
      <c r="FEU39" s="37"/>
      <c r="FEV39" s="37"/>
      <c r="FEW39" s="37"/>
      <c r="FEX39" s="37"/>
      <c r="FEY39" s="37"/>
      <c r="FEZ39" s="37"/>
      <c r="FFA39" s="37"/>
      <c r="FFB39" s="37"/>
      <c r="FFC39" s="37"/>
      <c r="FFD39" s="37"/>
      <c r="FFE39" s="37"/>
      <c r="FFF39" s="37"/>
      <c r="FFG39" s="37"/>
      <c r="FFH39" s="37"/>
      <c r="FFI39" s="33"/>
      <c r="FFJ39" s="20"/>
      <c r="FFK39" s="20"/>
      <c r="FFL39" s="36"/>
      <c r="FFM39" s="37"/>
      <c r="FFN39" s="37"/>
      <c r="FFO39" s="37"/>
      <c r="FFP39" s="37"/>
      <c r="FFQ39" s="37"/>
      <c r="FFR39" s="37"/>
      <c r="FFS39" s="37"/>
      <c r="FFT39" s="37"/>
      <c r="FFU39" s="37"/>
      <c r="FFV39" s="37"/>
      <c r="FFW39" s="37"/>
      <c r="FFX39" s="37"/>
      <c r="FFY39" s="37"/>
      <c r="FFZ39" s="37"/>
      <c r="FGA39" s="37"/>
      <c r="FGB39" s="37"/>
      <c r="FGC39" s="37"/>
      <c r="FGD39" s="37"/>
      <c r="FGE39" s="33"/>
      <c r="FGF39" s="20"/>
      <c r="FGG39" s="20"/>
      <c r="FGH39" s="36"/>
      <c r="FGI39" s="37"/>
      <c r="FGJ39" s="37"/>
      <c r="FGK39" s="37"/>
      <c r="FGL39" s="37"/>
      <c r="FGM39" s="37"/>
      <c r="FGN39" s="37"/>
      <c r="FGO39" s="37"/>
      <c r="FGP39" s="37"/>
      <c r="FGQ39" s="37"/>
      <c r="FGR39" s="37"/>
      <c r="FGS39" s="37"/>
      <c r="FGT39" s="37"/>
      <c r="FGU39" s="37"/>
      <c r="FGV39" s="37"/>
      <c r="FGW39" s="37"/>
      <c r="FGX39" s="37"/>
      <c r="FGY39" s="37"/>
      <c r="FGZ39" s="37"/>
      <c r="FHA39" s="33"/>
      <c r="FHB39" s="20"/>
      <c r="FHC39" s="20"/>
      <c r="FHD39" s="36"/>
      <c r="FHE39" s="37"/>
      <c r="FHF39" s="37"/>
      <c r="FHG39" s="37"/>
      <c r="FHH39" s="37"/>
      <c r="FHI39" s="37"/>
      <c r="FHJ39" s="37"/>
      <c r="FHK39" s="37"/>
      <c r="FHL39" s="37"/>
      <c r="FHM39" s="37"/>
      <c r="FHN39" s="37"/>
      <c r="FHO39" s="37"/>
      <c r="FHP39" s="37"/>
      <c r="FHQ39" s="37"/>
      <c r="FHR39" s="37"/>
      <c r="FHS39" s="37"/>
      <c r="FHT39" s="37"/>
      <c r="FHU39" s="37"/>
      <c r="FHV39" s="37"/>
      <c r="FHW39" s="33"/>
      <c r="FHX39" s="20"/>
      <c r="FHY39" s="20"/>
      <c r="FHZ39" s="36"/>
      <c r="FIA39" s="37"/>
      <c r="FIB39" s="37"/>
      <c r="FIC39" s="37"/>
      <c r="FID39" s="37"/>
      <c r="FIE39" s="37"/>
      <c r="FIF39" s="37"/>
      <c r="FIG39" s="37"/>
      <c r="FIH39" s="37"/>
      <c r="FII39" s="37"/>
      <c r="FIJ39" s="37"/>
      <c r="FIK39" s="37"/>
      <c r="FIL39" s="37"/>
      <c r="FIM39" s="37"/>
      <c r="FIN39" s="37"/>
      <c r="FIO39" s="37"/>
      <c r="FIP39" s="37"/>
      <c r="FIQ39" s="37"/>
      <c r="FIR39" s="37"/>
      <c r="FIS39" s="33"/>
      <c r="FIT39" s="20"/>
      <c r="FIU39" s="20"/>
      <c r="FIV39" s="36"/>
      <c r="FIW39" s="37"/>
      <c r="FIX39" s="37"/>
      <c r="FIY39" s="37"/>
      <c r="FIZ39" s="37"/>
      <c r="FJA39" s="37"/>
      <c r="FJB39" s="37"/>
      <c r="FJC39" s="37"/>
      <c r="FJD39" s="37"/>
      <c r="FJE39" s="37"/>
      <c r="FJF39" s="37"/>
      <c r="FJG39" s="37"/>
      <c r="FJH39" s="37"/>
      <c r="FJI39" s="37"/>
      <c r="FJJ39" s="37"/>
      <c r="FJK39" s="37"/>
      <c r="FJL39" s="37"/>
      <c r="FJM39" s="37"/>
      <c r="FJN39" s="37"/>
      <c r="FJO39" s="33"/>
      <c r="FJP39" s="20"/>
      <c r="FJQ39" s="20"/>
      <c r="FJR39" s="36"/>
      <c r="FJS39" s="37"/>
      <c r="FJT39" s="37"/>
      <c r="FJU39" s="37"/>
      <c r="FJV39" s="37"/>
      <c r="FJW39" s="37"/>
      <c r="FJX39" s="37"/>
      <c r="FJY39" s="37"/>
      <c r="FJZ39" s="37"/>
      <c r="FKA39" s="37"/>
      <c r="FKB39" s="37"/>
      <c r="FKC39" s="37"/>
      <c r="FKD39" s="37"/>
      <c r="FKE39" s="37"/>
      <c r="FKF39" s="37"/>
      <c r="FKG39" s="37"/>
      <c r="FKH39" s="37"/>
      <c r="FKI39" s="37"/>
      <c r="FKJ39" s="37"/>
      <c r="FKK39" s="33"/>
      <c r="FKL39" s="20"/>
      <c r="FKM39" s="20"/>
      <c r="FKN39" s="36"/>
      <c r="FKO39" s="37"/>
      <c r="FKP39" s="37"/>
      <c r="FKQ39" s="37"/>
      <c r="FKR39" s="37"/>
      <c r="FKS39" s="37"/>
      <c r="FKT39" s="37"/>
      <c r="FKU39" s="37"/>
      <c r="FKV39" s="37"/>
      <c r="FKW39" s="37"/>
      <c r="FKX39" s="37"/>
      <c r="FKY39" s="37"/>
      <c r="FKZ39" s="37"/>
      <c r="FLA39" s="37"/>
      <c r="FLB39" s="37"/>
      <c r="FLC39" s="37"/>
      <c r="FLD39" s="37"/>
      <c r="FLE39" s="37"/>
      <c r="FLF39" s="37"/>
      <c r="FLG39" s="33"/>
      <c r="FLH39" s="20"/>
      <c r="FLI39" s="20"/>
      <c r="FLJ39" s="36"/>
      <c r="FLK39" s="37"/>
      <c r="FLL39" s="37"/>
      <c r="FLM39" s="37"/>
      <c r="FLN39" s="37"/>
      <c r="FLO39" s="37"/>
      <c r="FLP39" s="37"/>
      <c r="FLQ39" s="37"/>
      <c r="FLR39" s="37"/>
      <c r="FLS39" s="37"/>
      <c r="FLT39" s="37"/>
      <c r="FLU39" s="37"/>
      <c r="FLV39" s="37"/>
      <c r="FLW39" s="37"/>
      <c r="FLX39" s="37"/>
      <c r="FLY39" s="37"/>
      <c r="FLZ39" s="37"/>
      <c r="FMA39" s="37"/>
      <c r="FMB39" s="37"/>
      <c r="FMC39" s="33"/>
      <c r="FMD39" s="20"/>
      <c r="FME39" s="20"/>
      <c r="FMF39" s="36"/>
      <c r="FMG39" s="37"/>
      <c r="FMH39" s="37"/>
      <c r="FMI39" s="37"/>
      <c r="FMJ39" s="37"/>
      <c r="FMK39" s="37"/>
      <c r="FML39" s="37"/>
      <c r="FMM39" s="37"/>
      <c r="FMN39" s="37"/>
      <c r="FMO39" s="37"/>
      <c r="FMP39" s="37"/>
      <c r="FMQ39" s="37"/>
      <c r="FMR39" s="37"/>
      <c r="FMS39" s="37"/>
      <c r="FMT39" s="37"/>
      <c r="FMU39" s="37"/>
      <c r="FMV39" s="37"/>
      <c r="FMW39" s="37"/>
      <c r="FMX39" s="37"/>
      <c r="FMY39" s="33"/>
      <c r="FMZ39" s="20"/>
      <c r="FNA39" s="20"/>
      <c r="FNB39" s="36"/>
      <c r="FNC39" s="37"/>
      <c r="FND39" s="37"/>
      <c r="FNE39" s="37"/>
      <c r="FNF39" s="37"/>
      <c r="FNG39" s="37"/>
      <c r="FNH39" s="37"/>
      <c r="FNI39" s="37"/>
      <c r="FNJ39" s="37"/>
      <c r="FNK39" s="37"/>
      <c r="FNL39" s="37"/>
      <c r="FNM39" s="37"/>
      <c r="FNN39" s="37"/>
      <c r="FNO39" s="37"/>
      <c r="FNP39" s="37"/>
      <c r="FNQ39" s="37"/>
      <c r="FNR39" s="37"/>
      <c r="FNS39" s="37"/>
      <c r="FNT39" s="37"/>
      <c r="FNU39" s="33"/>
      <c r="FNV39" s="20"/>
      <c r="FNW39" s="20"/>
      <c r="FNX39" s="36"/>
      <c r="FNY39" s="37"/>
      <c r="FNZ39" s="37"/>
      <c r="FOA39" s="37"/>
      <c r="FOB39" s="37"/>
      <c r="FOC39" s="37"/>
      <c r="FOD39" s="37"/>
      <c r="FOE39" s="37"/>
      <c r="FOF39" s="37"/>
      <c r="FOG39" s="37"/>
      <c r="FOH39" s="37"/>
      <c r="FOI39" s="37"/>
      <c r="FOJ39" s="37"/>
      <c r="FOK39" s="37"/>
      <c r="FOL39" s="37"/>
      <c r="FOM39" s="37"/>
      <c r="FON39" s="37"/>
      <c r="FOO39" s="37"/>
      <c r="FOP39" s="37"/>
      <c r="FOQ39" s="33"/>
      <c r="FOR39" s="20"/>
      <c r="FOS39" s="20"/>
      <c r="FOT39" s="36"/>
      <c r="FOU39" s="37"/>
      <c r="FOV39" s="37"/>
      <c r="FOW39" s="37"/>
      <c r="FOX39" s="37"/>
      <c r="FOY39" s="37"/>
      <c r="FOZ39" s="37"/>
      <c r="FPA39" s="37"/>
      <c r="FPB39" s="37"/>
      <c r="FPC39" s="37"/>
      <c r="FPD39" s="37"/>
      <c r="FPE39" s="37"/>
      <c r="FPF39" s="37"/>
      <c r="FPG39" s="37"/>
      <c r="FPH39" s="37"/>
      <c r="FPI39" s="37"/>
      <c r="FPJ39" s="37"/>
      <c r="FPK39" s="37"/>
      <c r="FPL39" s="37"/>
      <c r="FPM39" s="33"/>
      <c r="FPN39" s="20"/>
      <c r="FPO39" s="20"/>
      <c r="FPP39" s="36"/>
      <c r="FPQ39" s="37"/>
      <c r="FPR39" s="37"/>
      <c r="FPS39" s="37"/>
      <c r="FPT39" s="37"/>
      <c r="FPU39" s="37"/>
      <c r="FPV39" s="37"/>
      <c r="FPW39" s="37"/>
      <c r="FPX39" s="37"/>
      <c r="FPY39" s="37"/>
      <c r="FPZ39" s="37"/>
      <c r="FQA39" s="37"/>
      <c r="FQB39" s="37"/>
      <c r="FQC39" s="37"/>
      <c r="FQD39" s="37"/>
      <c r="FQE39" s="37"/>
      <c r="FQF39" s="37"/>
      <c r="FQG39" s="37"/>
      <c r="FQH39" s="37"/>
      <c r="FQI39" s="33"/>
      <c r="FQJ39" s="20"/>
      <c r="FQK39" s="20"/>
      <c r="FQL39" s="36"/>
      <c r="FQM39" s="37"/>
      <c r="FQN39" s="37"/>
      <c r="FQO39" s="37"/>
      <c r="FQP39" s="37"/>
      <c r="FQQ39" s="37"/>
      <c r="FQR39" s="37"/>
      <c r="FQS39" s="37"/>
      <c r="FQT39" s="37"/>
      <c r="FQU39" s="37"/>
      <c r="FQV39" s="37"/>
      <c r="FQW39" s="37"/>
      <c r="FQX39" s="37"/>
      <c r="FQY39" s="37"/>
      <c r="FQZ39" s="37"/>
      <c r="FRA39" s="37"/>
      <c r="FRB39" s="37"/>
      <c r="FRC39" s="37"/>
      <c r="FRD39" s="37"/>
      <c r="FRE39" s="33"/>
      <c r="FRF39" s="20"/>
      <c r="FRG39" s="20"/>
      <c r="FRH39" s="36"/>
      <c r="FRI39" s="37"/>
      <c r="FRJ39" s="37"/>
      <c r="FRK39" s="37"/>
      <c r="FRL39" s="37"/>
      <c r="FRM39" s="37"/>
      <c r="FRN39" s="37"/>
      <c r="FRO39" s="37"/>
      <c r="FRP39" s="37"/>
      <c r="FRQ39" s="37"/>
      <c r="FRR39" s="37"/>
      <c r="FRS39" s="37"/>
      <c r="FRT39" s="37"/>
      <c r="FRU39" s="37"/>
      <c r="FRV39" s="37"/>
      <c r="FRW39" s="37"/>
      <c r="FRX39" s="37"/>
      <c r="FRY39" s="37"/>
      <c r="FRZ39" s="37"/>
      <c r="FSA39" s="33"/>
      <c r="FSB39" s="20"/>
      <c r="FSC39" s="20"/>
      <c r="FSD39" s="36"/>
      <c r="FSE39" s="37"/>
      <c r="FSF39" s="37"/>
      <c r="FSG39" s="37"/>
      <c r="FSH39" s="37"/>
      <c r="FSI39" s="37"/>
      <c r="FSJ39" s="37"/>
      <c r="FSK39" s="37"/>
      <c r="FSL39" s="37"/>
      <c r="FSM39" s="37"/>
      <c r="FSN39" s="37"/>
      <c r="FSO39" s="37"/>
      <c r="FSP39" s="37"/>
      <c r="FSQ39" s="37"/>
      <c r="FSR39" s="37"/>
      <c r="FSS39" s="37"/>
      <c r="FST39" s="37"/>
      <c r="FSU39" s="37"/>
      <c r="FSV39" s="37"/>
      <c r="FSW39" s="33"/>
      <c r="FSX39" s="20"/>
      <c r="FSY39" s="20"/>
      <c r="FSZ39" s="36"/>
      <c r="FTA39" s="37"/>
      <c r="FTB39" s="37"/>
      <c r="FTC39" s="37"/>
      <c r="FTD39" s="37"/>
      <c r="FTE39" s="37"/>
      <c r="FTF39" s="37"/>
      <c r="FTG39" s="37"/>
      <c r="FTH39" s="37"/>
      <c r="FTI39" s="37"/>
      <c r="FTJ39" s="37"/>
      <c r="FTK39" s="37"/>
      <c r="FTL39" s="37"/>
      <c r="FTM39" s="37"/>
      <c r="FTN39" s="37"/>
      <c r="FTO39" s="37"/>
      <c r="FTP39" s="37"/>
      <c r="FTQ39" s="37"/>
      <c r="FTR39" s="37"/>
      <c r="FTS39" s="33"/>
      <c r="FTT39" s="20"/>
      <c r="FTU39" s="20"/>
      <c r="FTV39" s="36"/>
      <c r="FTW39" s="37"/>
      <c r="FTX39" s="37"/>
      <c r="FTY39" s="37"/>
      <c r="FTZ39" s="37"/>
      <c r="FUA39" s="37"/>
      <c r="FUB39" s="37"/>
      <c r="FUC39" s="37"/>
      <c r="FUD39" s="37"/>
      <c r="FUE39" s="37"/>
      <c r="FUF39" s="37"/>
      <c r="FUG39" s="37"/>
      <c r="FUH39" s="37"/>
      <c r="FUI39" s="37"/>
      <c r="FUJ39" s="37"/>
      <c r="FUK39" s="37"/>
      <c r="FUL39" s="37"/>
      <c r="FUM39" s="37"/>
      <c r="FUN39" s="37"/>
      <c r="FUO39" s="33"/>
      <c r="FUP39" s="20"/>
      <c r="FUQ39" s="20"/>
      <c r="FUR39" s="36"/>
      <c r="FUS39" s="37"/>
      <c r="FUT39" s="37"/>
      <c r="FUU39" s="37"/>
      <c r="FUV39" s="37"/>
      <c r="FUW39" s="37"/>
      <c r="FUX39" s="37"/>
      <c r="FUY39" s="37"/>
      <c r="FUZ39" s="37"/>
      <c r="FVA39" s="37"/>
      <c r="FVB39" s="37"/>
      <c r="FVC39" s="37"/>
      <c r="FVD39" s="37"/>
      <c r="FVE39" s="37"/>
      <c r="FVF39" s="37"/>
      <c r="FVG39" s="37"/>
      <c r="FVH39" s="37"/>
      <c r="FVI39" s="37"/>
      <c r="FVJ39" s="37"/>
      <c r="FVK39" s="33"/>
      <c r="FVL39" s="20"/>
      <c r="FVM39" s="20"/>
      <c r="FVN39" s="36"/>
      <c r="FVO39" s="37"/>
      <c r="FVP39" s="37"/>
      <c r="FVQ39" s="37"/>
      <c r="FVR39" s="37"/>
      <c r="FVS39" s="37"/>
      <c r="FVT39" s="37"/>
      <c r="FVU39" s="37"/>
      <c r="FVV39" s="37"/>
      <c r="FVW39" s="37"/>
      <c r="FVX39" s="37"/>
      <c r="FVY39" s="37"/>
      <c r="FVZ39" s="37"/>
      <c r="FWA39" s="37"/>
      <c r="FWB39" s="37"/>
      <c r="FWC39" s="37"/>
      <c r="FWD39" s="37"/>
      <c r="FWE39" s="37"/>
      <c r="FWF39" s="37"/>
      <c r="FWG39" s="33"/>
      <c r="FWH39" s="20"/>
      <c r="FWI39" s="20"/>
      <c r="FWJ39" s="36"/>
      <c r="FWK39" s="37"/>
      <c r="FWL39" s="37"/>
      <c r="FWM39" s="37"/>
      <c r="FWN39" s="37"/>
      <c r="FWO39" s="37"/>
      <c r="FWP39" s="37"/>
      <c r="FWQ39" s="37"/>
      <c r="FWR39" s="37"/>
      <c r="FWS39" s="37"/>
      <c r="FWT39" s="37"/>
      <c r="FWU39" s="37"/>
      <c r="FWV39" s="37"/>
      <c r="FWW39" s="37"/>
      <c r="FWX39" s="37"/>
      <c r="FWY39" s="37"/>
      <c r="FWZ39" s="37"/>
      <c r="FXA39" s="37"/>
      <c r="FXB39" s="37"/>
      <c r="FXC39" s="33"/>
      <c r="FXD39" s="20"/>
      <c r="FXE39" s="20"/>
      <c r="FXF39" s="36"/>
      <c r="FXG39" s="37"/>
      <c r="FXH39" s="37"/>
      <c r="FXI39" s="37"/>
      <c r="FXJ39" s="37"/>
      <c r="FXK39" s="37"/>
      <c r="FXL39" s="37"/>
      <c r="FXM39" s="37"/>
      <c r="FXN39" s="37"/>
      <c r="FXO39" s="37"/>
      <c r="FXP39" s="37"/>
      <c r="FXQ39" s="37"/>
      <c r="FXR39" s="37"/>
      <c r="FXS39" s="37"/>
      <c r="FXT39" s="37"/>
      <c r="FXU39" s="37"/>
      <c r="FXV39" s="37"/>
      <c r="FXW39" s="37"/>
      <c r="FXX39" s="37"/>
      <c r="FXY39" s="33"/>
      <c r="FXZ39" s="20"/>
      <c r="FYA39" s="20"/>
      <c r="FYB39" s="36"/>
      <c r="FYC39" s="37"/>
      <c r="FYD39" s="37"/>
      <c r="FYE39" s="37"/>
      <c r="FYF39" s="37"/>
      <c r="FYG39" s="37"/>
      <c r="FYH39" s="37"/>
      <c r="FYI39" s="37"/>
      <c r="FYJ39" s="37"/>
      <c r="FYK39" s="37"/>
      <c r="FYL39" s="37"/>
      <c r="FYM39" s="37"/>
      <c r="FYN39" s="37"/>
      <c r="FYO39" s="37"/>
      <c r="FYP39" s="37"/>
      <c r="FYQ39" s="37"/>
      <c r="FYR39" s="37"/>
      <c r="FYS39" s="37"/>
      <c r="FYT39" s="37"/>
      <c r="FYU39" s="33"/>
      <c r="FYV39" s="20"/>
      <c r="FYW39" s="20"/>
      <c r="FYX39" s="36"/>
      <c r="FYY39" s="37"/>
      <c r="FYZ39" s="37"/>
      <c r="FZA39" s="37"/>
      <c r="FZB39" s="37"/>
      <c r="FZC39" s="37"/>
      <c r="FZD39" s="37"/>
      <c r="FZE39" s="37"/>
      <c r="FZF39" s="37"/>
      <c r="FZG39" s="37"/>
      <c r="FZH39" s="37"/>
      <c r="FZI39" s="37"/>
      <c r="FZJ39" s="37"/>
      <c r="FZK39" s="37"/>
      <c r="FZL39" s="37"/>
      <c r="FZM39" s="37"/>
      <c r="FZN39" s="37"/>
      <c r="FZO39" s="37"/>
      <c r="FZP39" s="37"/>
      <c r="FZQ39" s="33"/>
      <c r="FZR39" s="20"/>
      <c r="FZS39" s="20"/>
      <c r="FZT39" s="36"/>
      <c r="FZU39" s="37"/>
      <c r="FZV39" s="37"/>
      <c r="FZW39" s="37"/>
      <c r="FZX39" s="37"/>
      <c r="FZY39" s="37"/>
      <c r="FZZ39" s="37"/>
      <c r="GAA39" s="37"/>
      <c r="GAB39" s="37"/>
      <c r="GAC39" s="37"/>
      <c r="GAD39" s="37"/>
      <c r="GAE39" s="37"/>
      <c r="GAF39" s="37"/>
      <c r="GAG39" s="37"/>
      <c r="GAH39" s="37"/>
      <c r="GAI39" s="37"/>
      <c r="GAJ39" s="37"/>
      <c r="GAK39" s="37"/>
      <c r="GAL39" s="37"/>
      <c r="GAM39" s="33"/>
      <c r="GAN39" s="20"/>
      <c r="GAO39" s="20"/>
      <c r="GAP39" s="36"/>
      <c r="GAQ39" s="37"/>
      <c r="GAR39" s="37"/>
      <c r="GAS39" s="37"/>
      <c r="GAT39" s="37"/>
      <c r="GAU39" s="37"/>
      <c r="GAV39" s="37"/>
      <c r="GAW39" s="37"/>
      <c r="GAX39" s="37"/>
      <c r="GAY39" s="37"/>
      <c r="GAZ39" s="37"/>
      <c r="GBA39" s="37"/>
      <c r="GBB39" s="37"/>
      <c r="GBC39" s="37"/>
      <c r="GBD39" s="37"/>
      <c r="GBE39" s="37"/>
      <c r="GBF39" s="37"/>
      <c r="GBG39" s="37"/>
      <c r="GBH39" s="37"/>
      <c r="GBI39" s="33"/>
      <c r="GBJ39" s="20"/>
      <c r="GBK39" s="20"/>
      <c r="GBL39" s="36"/>
      <c r="GBM39" s="37"/>
      <c r="GBN39" s="37"/>
      <c r="GBO39" s="37"/>
      <c r="GBP39" s="37"/>
      <c r="GBQ39" s="37"/>
      <c r="GBR39" s="37"/>
      <c r="GBS39" s="37"/>
      <c r="GBT39" s="37"/>
      <c r="GBU39" s="37"/>
      <c r="GBV39" s="37"/>
      <c r="GBW39" s="37"/>
      <c r="GBX39" s="37"/>
      <c r="GBY39" s="37"/>
      <c r="GBZ39" s="37"/>
      <c r="GCA39" s="37"/>
      <c r="GCB39" s="37"/>
      <c r="GCC39" s="37"/>
      <c r="GCD39" s="37"/>
      <c r="GCE39" s="33"/>
      <c r="GCF39" s="20"/>
      <c r="GCG39" s="20"/>
      <c r="GCH39" s="36"/>
      <c r="GCI39" s="37"/>
      <c r="GCJ39" s="37"/>
      <c r="GCK39" s="37"/>
      <c r="GCL39" s="37"/>
      <c r="GCM39" s="37"/>
      <c r="GCN39" s="37"/>
      <c r="GCO39" s="37"/>
      <c r="GCP39" s="37"/>
      <c r="GCQ39" s="37"/>
      <c r="GCR39" s="37"/>
      <c r="GCS39" s="37"/>
      <c r="GCT39" s="37"/>
      <c r="GCU39" s="37"/>
      <c r="GCV39" s="37"/>
      <c r="GCW39" s="37"/>
      <c r="GCX39" s="37"/>
      <c r="GCY39" s="37"/>
      <c r="GCZ39" s="37"/>
      <c r="GDA39" s="33"/>
      <c r="GDB39" s="20"/>
      <c r="GDC39" s="20"/>
      <c r="GDD39" s="36"/>
      <c r="GDE39" s="37"/>
      <c r="GDF39" s="37"/>
      <c r="GDG39" s="37"/>
      <c r="GDH39" s="37"/>
      <c r="GDI39" s="37"/>
      <c r="GDJ39" s="37"/>
      <c r="GDK39" s="37"/>
      <c r="GDL39" s="37"/>
      <c r="GDM39" s="37"/>
      <c r="GDN39" s="37"/>
      <c r="GDO39" s="37"/>
      <c r="GDP39" s="37"/>
      <c r="GDQ39" s="37"/>
      <c r="GDR39" s="37"/>
      <c r="GDS39" s="37"/>
      <c r="GDT39" s="37"/>
      <c r="GDU39" s="37"/>
      <c r="GDV39" s="37"/>
      <c r="GDW39" s="33"/>
      <c r="GDX39" s="20"/>
      <c r="GDY39" s="20"/>
      <c r="GDZ39" s="36"/>
      <c r="GEA39" s="37"/>
      <c r="GEB39" s="37"/>
      <c r="GEC39" s="37"/>
      <c r="GED39" s="37"/>
      <c r="GEE39" s="37"/>
      <c r="GEF39" s="37"/>
      <c r="GEG39" s="37"/>
      <c r="GEH39" s="37"/>
      <c r="GEI39" s="37"/>
      <c r="GEJ39" s="37"/>
      <c r="GEK39" s="37"/>
      <c r="GEL39" s="37"/>
      <c r="GEM39" s="37"/>
      <c r="GEN39" s="37"/>
      <c r="GEO39" s="37"/>
      <c r="GEP39" s="37"/>
      <c r="GEQ39" s="37"/>
      <c r="GER39" s="37"/>
      <c r="GES39" s="33"/>
      <c r="GET39" s="20"/>
      <c r="GEU39" s="20"/>
      <c r="GEV39" s="36"/>
      <c r="GEW39" s="37"/>
      <c r="GEX39" s="37"/>
      <c r="GEY39" s="37"/>
      <c r="GEZ39" s="37"/>
      <c r="GFA39" s="37"/>
      <c r="GFB39" s="37"/>
      <c r="GFC39" s="37"/>
      <c r="GFD39" s="37"/>
      <c r="GFE39" s="37"/>
      <c r="GFF39" s="37"/>
      <c r="GFG39" s="37"/>
      <c r="GFH39" s="37"/>
      <c r="GFI39" s="37"/>
      <c r="GFJ39" s="37"/>
      <c r="GFK39" s="37"/>
      <c r="GFL39" s="37"/>
      <c r="GFM39" s="37"/>
      <c r="GFN39" s="37"/>
      <c r="GFO39" s="33"/>
      <c r="GFP39" s="20"/>
      <c r="GFQ39" s="20"/>
      <c r="GFR39" s="36"/>
      <c r="GFS39" s="37"/>
      <c r="GFT39" s="37"/>
      <c r="GFU39" s="37"/>
      <c r="GFV39" s="37"/>
      <c r="GFW39" s="37"/>
      <c r="GFX39" s="37"/>
      <c r="GFY39" s="37"/>
      <c r="GFZ39" s="37"/>
      <c r="GGA39" s="37"/>
      <c r="GGB39" s="37"/>
      <c r="GGC39" s="37"/>
      <c r="GGD39" s="37"/>
      <c r="GGE39" s="37"/>
      <c r="GGF39" s="37"/>
      <c r="GGG39" s="37"/>
      <c r="GGH39" s="37"/>
      <c r="GGI39" s="37"/>
      <c r="GGJ39" s="37"/>
      <c r="GGK39" s="33"/>
      <c r="GGL39" s="20"/>
      <c r="GGM39" s="20"/>
      <c r="GGN39" s="36"/>
      <c r="GGO39" s="37"/>
      <c r="GGP39" s="37"/>
      <c r="GGQ39" s="37"/>
      <c r="GGR39" s="37"/>
      <c r="GGS39" s="37"/>
      <c r="GGT39" s="37"/>
      <c r="GGU39" s="37"/>
      <c r="GGV39" s="37"/>
      <c r="GGW39" s="37"/>
      <c r="GGX39" s="37"/>
      <c r="GGY39" s="37"/>
      <c r="GGZ39" s="37"/>
      <c r="GHA39" s="37"/>
      <c r="GHB39" s="37"/>
      <c r="GHC39" s="37"/>
      <c r="GHD39" s="37"/>
      <c r="GHE39" s="37"/>
      <c r="GHF39" s="37"/>
      <c r="GHG39" s="33"/>
      <c r="GHH39" s="20"/>
      <c r="GHI39" s="20"/>
      <c r="GHJ39" s="36"/>
      <c r="GHK39" s="37"/>
      <c r="GHL39" s="37"/>
      <c r="GHM39" s="37"/>
      <c r="GHN39" s="37"/>
      <c r="GHO39" s="37"/>
      <c r="GHP39" s="37"/>
      <c r="GHQ39" s="37"/>
      <c r="GHR39" s="37"/>
      <c r="GHS39" s="37"/>
      <c r="GHT39" s="37"/>
      <c r="GHU39" s="37"/>
      <c r="GHV39" s="37"/>
      <c r="GHW39" s="37"/>
      <c r="GHX39" s="37"/>
      <c r="GHY39" s="37"/>
      <c r="GHZ39" s="37"/>
      <c r="GIA39" s="37"/>
      <c r="GIB39" s="37"/>
      <c r="GIC39" s="33"/>
      <c r="GID39" s="20"/>
      <c r="GIE39" s="20"/>
      <c r="GIF39" s="36"/>
      <c r="GIG39" s="37"/>
      <c r="GIH39" s="37"/>
      <c r="GII39" s="37"/>
      <c r="GIJ39" s="37"/>
      <c r="GIK39" s="37"/>
      <c r="GIL39" s="37"/>
      <c r="GIM39" s="37"/>
      <c r="GIN39" s="37"/>
      <c r="GIO39" s="37"/>
      <c r="GIP39" s="37"/>
      <c r="GIQ39" s="37"/>
      <c r="GIR39" s="37"/>
      <c r="GIS39" s="37"/>
      <c r="GIT39" s="37"/>
      <c r="GIU39" s="37"/>
      <c r="GIV39" s="37"/>
      <c r="GIW39" s="37"/>
      <c r="GIX39" s="37"/>
      <c r="GIY39" s="33"/>
      <c r="GIZ39" s="20"/>
      <c r="GJA39" s="20"/>
      <c r="GJB39" s="36"/>
      <c r="GJC39" s="37"/>
      <c r="GJD39" s="37"/>
      <c r="GJE39" s="37"/>
      <c r="GJF39" s="37"/>
      <c r="GJG39" s="37"/>
      <c r="GJH39" s="37"/>
      <c r="GJI39" s="37"/>
      <c r="GJJ39" s="37"/>
      <c r="GJK39" s="37"/>
      <c r="GJL39" s="37"/>
      <c r="GJM39" s="37"/>
      <c r="GJN39" s="37"/>
      <c r="GJO39" s="37"/>
      <c r="GJP39" s="37"/>
      <c r="GJQ39" s="37"/>
      <c r="GJR39" s="37"/>
      <c r="GJS39" s="37"/>
      <c r="GJT39" s="37"/>
      <c r="GJU39" s="33"/>
      <c r="GJV39" s="20"/>
      <c r="GJW39" s="20"/>
      <c r="GJX39" s="36"/>
      <c r="GJY39" s="37"/>
      <c r="GJZ39" s="37"/>
      <c r="GKA39" s="37"/>
      <c r="GKB39" s="37"/>
      <c r="GKC39" s="37"/>
      <c r="GKD39" s="37"/>
      <c r="GKE39" s="37"/>
      <c r="GKF39" s="37"/>
      <c r="GKG39" s="37"/>
      <c r="GKH39" s="37"/>
      <c r="GKI39" s="37"/>
      <c r="GKJ39" s="37"/>
      <c r="GKK39" s="37"/>
      <c r="GKL39" s="37"/>
      <c r="GKM39" s="37"/>
      <c r="GKN39" s="37"/>
      <c r="GKO39" s="37"/>
      <c r="GKP39" s="37"/>
      <c r="GKQ39" s="33"/>
      <c r="GKR39" s="20"/>
      <c r="GKS39" s="20"/>
      <c r="GKT39" s="36"/>
      <c r="GKU39" s="37"/>
      <c r="GKV39" s="37"/>
      <c r="GKW39" s="37"/>
      <c r="GKX39" s="37"/>
      <c r="GKY39" s="37"/>
      <c r="GKZ39" s="37"/>
      <c r="GLA39" s="37"/>
      <c r="GLB39" s="37"/>
      <c r="GLC39" s="37"/>
      <c r="GLD39" s="37"/>
      <c r="GLE39" s="37"/>
      <c r="GLF39" s="37"/>
      <c r="GLG39" s="37"/>
      <c r="GLH39" s="37"/>
      <c r="GLI39" s="37"/>
      <c r="GLJ39" s="37"/>
      <c r="GLK39" s="37"/>
      <c r="GLL39" s="37"/>
      <c r="GLM39" s="33"/>
      <c r="GLN39" s="20"/>
      <c r="GLO39" s="20"/>
      <c r="GLP39" s="36"/>
      <c r="GLQ39" s="37"/>
      <c r="GLR39" s="37"/>
      <c r="GLS39" s="37"/>
      <c r="GLT39" s="37"/>
      <c r="GLU39" s="37"/>
      <c r="GLV39" s="37"/>
      <c r="GLW39" s="37"/>
      <c r="GLX39" s="37"/>
      <c r="GLY39" s="37"/>
      <c r="GLZ39" s="37"/>
      <c r="GMA39" s="37"/>
      <c r="GMB39" s="37"/>
      <c r="GMC39" s="37"/>
      <c r="GMD39" s="37"/>
      <c r="GME39" s="37"/>
      <c r="GMF39" s="37"/>
      <c r="GMG39" s="37"/>
      <c r="GMH39" s="37"/>
      <c r="GMI39" s="33"/>
      <c r="GMJ39" s="20"/>
      <c r="GMK39" s="20"/>
      <c r="GML39" s="36"/>
      <c r="GMM39" s="37"/>
      <c r="GMN39" s="37"/>
      <c r="GMO39" s="37"/>
      <c r="GMP39" s="37"/>
      <c r="GMQ39" s="37"/>
      <c r="GMR39" s="37"/>
      <c r="GMS39" s="37"/>
      <c r="GMT39" s="37"/>
      <c r="GMU39" s="37"/>
      <c r="GMV39" s="37"/>
      <c r="GMW39" s="37"/>
      <c r="GMX39" s="37"/>
      <c r="GMY39" s="37"/>
      <c r="GMZ39" s="37"/>
      <c r="GNA39" s="37"/>
      <c r="GNB39" s="37"/>
      <c r="GNC39" s="37"/>
      <c r="GND39" s="37"/>
      <c r="GNE39" s="33"/>
      <c r="GNF39" s="20"/>
      <c r="GNG39" s="20"/>
      <c r="GNH39" s="36"/>
      <c r="GNI39" s="37"/>
      <c r="GNJ39" s="37"/>
      <c r="GNK39" s="37"/>
      <c r="GNL39" s="37"/>
      <c r="GNM39" s="37"/>
      <c r="GNN39" s="37"/>
      <c r="GNO39" s="37"/>
      <c r="GNP39" s="37"/>
      <c r="GNQ39" s="37"/>
      <c r="GNR39" s="37"/>
      <c r="GNS39" s="37"/>
      <c r="GNT39" s="37"/>
      <c r="GNU39" s="37"/>
      <c r="GNV39" s="37"/>
      <c r="GNW39" s="37"/>
      <c r="GNX39" s="37"/>
      <c r="GNY39" s="37"/>
      <c r="GNZ39" s="37"/>
      <c r="GOA39" s="33"/>
      <c r="GOB39" s="20"/>
      <c r="GOC39" s="20"/>
      <c r="GOD39" s="36"/>
      <c r="GOE39" s="37"/>
      <c r="GOF39" s="37"/>
      <c r="GOG39" s="37"/>
      <c r="GOH39" s="37"/>
      <c r="GOI39" s="37"/>
      <c r="GOJ39" s="37"/>
      <c r="GOK39" s="37"/>
      <c r="GOL39" s="37"/>
      <c r="GOM39" s="37"/>
      <c r="GON39" s="37"/>
      <c r="GOO39" s="37"/>
      <c r="GOP39" s="37"/>
      <c r="GOQ39" s="37"/>
      <c r="GOR39" s="37"/>
      <c r="GOS39" s="37"/>
      <c r="GOT39" s="37"/>
      <c r="GOU39" s="37"/>
      <c r="GOV39" s="37"/>
      <c r="GOW39" s="33"/>
      <c r="GOX39" s="20"/>
      <c r="GOY39" s="20"/>
      <c r="GOZ39" s="36"/>
      <c r="GPA39" s="37"/>
      <c r="GPB39" s="37"/>
      <c r="GPC39" s="37"/>
      <c r="GPD39" s="37"/>
      <c r="GPE39" s="37"/>
      <c r="GPF39" s="37"/>
      <c r="GPG39" s="37"/>
      <c r="GPH39" s="37"/>
      <c r="GPI39" s="37"/>
      <c r="GPJ39" s="37"/>
      <c r="GPK39" s="37"/>
      <c r="GPL39" s="37"/>
      <c r="GPM39" s="37"/>
      <c r="GPN39" s="37"/>
      <c r="GPO39" s="37"/>
      <c r="GPP39" s="37"/>
      <c r="GPQ39" s="37"/>
      <c r="GPR39" s="37"/>
      <c r="GPS39" s="33"/>
      <c r="GPT39" s="20"/>
      <c r="GPU39" s="20"/>
      <c r="GPV39" s="36"/>
      <c r="GPW39" s="37"/>
      <c r="GPX39" s="37"/>
      <c r="GPY39" s="37"/>
      <c r="GPZ39" s="37"/>
      <c r="GQA39" s="37"/>
      <c r="GQB39" s="37"/>
      <c r="GQC39" s="37"/>
      <c r="GQD39" s="37"/>
      <c r="GQE39" s="37"/>
      <c r="GQF39" s="37"/>
      <c r="GQG39" s="37"/>
      <c r="GQH39" s="37"/>
      <c r="GQI39" s="37"/>
      <c r="GQJ39" s="37"/>
      <c r="GQK39" s="37"/>
      <c r="GQL39" s="37"/>
      <c r="GQM39" s="37"/>
      <c r="GQN39" s="37"/>
      <c r="GQO39" s="33"/>
      <c r="GQP39" s="20"/>
      <c r="GQQ39" s="20"/>
      <c r="GQR39" s="36"/>
      <c r="GQS39" s="37"/>
      <c r="GQT39" s="37"/>
      <c r="GQU39" s="37"/>
      <c r="GQV39" s="37"/>
      <c r="GQW39" s="37"/>
      <c r="GQX39" s="37"/>
      <c r="GQY39" s="37"/>
      <c r="GQZ39" s="37"/>
      <c r="GRA39" s="37"/>
      <c r="GRB39" s="37"/>
      <c r="GRC39" s="37"/>
      <c r="GRD39" s="37"/>
      <c r="GRE39" s="37"/>
      <c r="GRF39" s="37"/>
      <c r="GRG39" s="37"/>
      <c r="GRH39" s="37"/>
      <c r="GRI39" s="37"/>
      <c r="GRJ39" s="37"/>
      <c r="GRK39" s="33"/>
      <c r="GRL39" s="20"/>
      <c r="GRM39" s="20"/>
      <c r="GRN39" s="36"/>
      <c r="GRO39" s="37"/>
      <c r="GRP39" s="37"/>
      <c r="GRQ39" s="37"/>
      <c r="GRR39" s="37"/>
      <c r="GRS39" s="37"/>
      <c r="GRT39" s="37"/>
      <c r="GRU39" s="37"/>
      <c r="GRV39" s="37"/>
      <c r="GRW39" s="37"/>
      <c r="GRX39" s="37"/>
      <c r="GRY39" s="37"/>
      <c r="GRZ39" s="37"/>
      <c r="GSA39" s="37"/>
      <c r="GSB39" s="37"/>
      <c r="GSC39" s="37"/>
      <c r="GSD39" s="37"/>
      <c r="GSE39" s="37"/>
      <c r="GSF39" s="37"/>
      <c r="GSG39" s="33"/>
      <c r="GSH39" s="20"/>
      <c r="GSI39" s="20"/>
      <c r="GSJ39" s="36"/>
      <c r="GSK39" s="37"/>
      <c r="GSL39" s="37"/>
      <c r="GSM39" s="37"/>
      <c r="GSN39" s="37"/>
      <c r="GSO39" s="37"/>
      <c r="GSP39" s="37"/>
      <c r="GSQ39" s="37"/>
      <c r="GSR39" s="37"/>
      <c r="GSS39" s="37"/>
      <c r="GST39" s="37"/>
      <c r="GSU39" s="37"/>
      <c r="GSV39" s="37"/>
      <c r="GSW39" s="37"/>
      <c r="GSX39" s="37"/>
      <c r="GSY39" s="37"/>
      <c r="GSZ39" s="37"/>
      <c r="GTA39" s="37"/>
      <c r="GTB39" s="37"/>
      <c r="GTC39" s="33"/>
      <c r="GTD39" s="20"/>
      <c r="GTE39" s="20"/>
      <c r="GTF39" s="36"/>
      <c r="GTG39" s="37"/>
      <c r="GTH39" s="37"/>
      <c r="GTI39" s="37"/>
      <c r="GTJ39" s="37"/>
      <c r="GTK39" s="37"/>
      <c r="GTL39" s="37"/>
      <c r="GTM39" s="37"/>
      <c r="GTN39" s="37"/>
      <c r="GTO39" s="37"/>
      <c r="GTP39" s="37"/>
      <c r="GTQ39" s="37"/>
      <c r="GTR39" s="37"/>
      <c r="GTS39" s="37"/>
      <c r="GTT39" s="37"/>
      <c r="GTU39" s="37"/>
      <c r="GTV39" s="37"/>
      <c r="GTW39" s="37"/>
      <c r="GTX39" s="37"/>
      <c r="GTY39" s="33"/>
      <c r="GTZ39" s="20"/>
      <c r="GUA39" s="20"/>
      <c r="GUB39" s="36"/>
      <c r="GUC39" s="37"/>
      <c r="GUD39" s="37"/>
      <c r="GUE39" s="37"/>
      <c r="GUF39" s="37"/>
      <c r="GUG39" s="37"/>
      <c r="GUH39" s="37"/>
      <c r="GUI39" s="37"/>
      <c r="GUJ39" s="37"/>
      <c r="GUK39" s="37"/>
      <c r="GUL39" s="37"/>
      <c r="GUM39" s="37"/>
      <c r="GUN39" s="37"/>
      <c r="GUO39" s="37"/>
      <c r="GUP39" s="37"/>
      <c r="GUQ39" s="37"/>
      <c r="GUR39" s="37"/>
      <c r="GUS39" s="37"/>
      <c r="GUT39" s="37"/>
      <c r="GUU39" s="33"/>
      <c r="GUV39" s="20"/>
      <c r="GUW39" s="20"/>
      <c r="GUX39" s="36"/>
      <c r="GUY39" s="37"/>
      <c r="GUZ39" s="37"/>
      <c r="GVA39" s="37"/>
      <c r="GVB39" s="37"/>
      <c r="GVC39" s="37"/>
      <c r="GVD39" s="37"/>
      <c r="GVE39" s="37"/>
      <c r="GVF39" s="37"/>
      <c r="GVG39" s="37"/>
      <c r="GVH39" s="37"/>
      <c r="GVI39" s="37"/>
      <c r="GVJ39" s="37"/>
      <c r="GVK39" s="37"/>
      <c r="GVL39" s="37"/>
      <c r="GVM39" s="37"/>
      <c r="GVN39" s="37"/>
      <c r="GVO39" s="37"/>
      <c r="GVP39" s="37"/>
      <c r="GVQ39" s="33"/>
      <c r="GVR39" s="20"/>
      <c r="GVS39" s="20"/>
      <c r="GVT39" s="36"/>
      <c r="GVU39" s="37"/>
      <c r="GVV39" s="37"/>
      <c r="GVW39" s="37"/>
      <c r="GVX39" s="37"/>
      <c r="GVY39" s="37"/>
      <c r="GVZ39" s="37"/>
      <c r="GWA39" s="37"/>
      <c r="GWB39" s="37"/>
      <c r="GWC39" s="37"/>
      <c r="GWD39" s="37"/>
      <c r="GWE39" s="37"/>
      <c r="GWF39" s="37"/>
      <c r="GWG39" s="37"/>
      <c r="GWH39" s="37"/>
      <c r="GWI39" s="37"/>
      <c r="GWJ39" s="37"/>
      <c r="GWK39" s="37"/>
      <c r="GWL39" s="37"/>
      <c r="GWM39" s="33"/>
      <c r="GWN39" s="20"/>
      <c r="GWO39" s="20"/>
      <c r="GWP39" s="36"/>
      <c r="GWQ39" s="37"/>
      <c r="GWR39" s="37"/>
      <c r="GWS39" s="37"/>
      <c r="GWT39" s="37"/>
      <c r="GWU39" s="37"/>
      <c r="GWV39" s="37"/>
      <c r="GWW39" s="37"/>
      <c r="GWX39" s="37"/>
      <c r="GWY39" s="37"/>
      <c r="GWZ39" s="37"/>
      <c r="GXA39" s="37"/>
      <c r="GXB39" s="37"/>
      <c r="GXC39" s="37"/>
      <c r="GXD39" s="37"/>
      <c r="GXE39" s="37"/>
      <c r="GXF39" s="37"/>
      <c r="GXG39" s="37"/>
      <c r="GXH39" s="37"/>
      <c r="GXI39" s="33"/>
      <c r="GXJ39" s="20"/>
      <c r="GXK39" s="20"/>
      <c r="GXL39" s="36"/>
      <c r="GXM39" s="37"/>
      <c r="GXN39" s="37"/>
      <c r="GXO39" s="37"/>
      <c r="GXP39" s="37"/>
      <c r="GXQ39" s="37"/>
      <c r="GXR39" s="37"/>
      <c r="GXS39" s="37"/>
      <c r="GXT39" s="37"/>
      <c r="GXU39" s="37"/>
      <c r="GXV39" s="37"/>
      <c r="GXW39" s="37"/>
      <c r="GXX39" s="37"/>
      <c r="GXY39" s="37"/>
      <c r="GXZ39" s="37"/>
      <c r="GYA39" s="37"/>
      <c r="GYB39" s="37"/>
      <c r="GYC39" s="37"/>
      <c r="GYD39" s="37"/>
      <c r="GYE39" s="33"/>
      <c r="GYF39" s="20"/>
      <c r="GYG39" s="20"/>
      <c r="GYH39" s="36"/>
      <c r="GYI39" s="37"/>
      <c r="GYJ39" s="37"/>
      <c r="GYK39" s="37"/>
      <c r="GYL39" s="37"/>
      <c r="GYM39" s="37"/>
      <c r="GYN39" s="37"/>
      <c r="GYO39" s="37"/>
      <c r="GYP39" s="37"/>
      <c r="GYQ39" s="37"/>
      <c r="GYR39" s="37"/>
      <c r="GYS39" s="37"/>
      <c r="GYT39" s="37"/>
      <c r="GYU39" s="37"/>
      <c r="GYV39" s="37"/>
      <c r="GYW39" s="37"/>
      <c r="GYX39" s="37"/>
      <c r="GYY39" s="37"/>
      <c r="GYZ39" s="37"/>
      <c r="GZA39" s="33"/>
      <c r="GZB39" s="20"/>
      <c r="GZC39" s="20"/>
      <c r="GZD39" s="36"/>
      <c r="GZE39" s="37"/>
      <c r="GZF39" s="37"/>
      <c r="GZG39" s="37"/>
      <c r="GZH39" s="37"/>
      <c r="GZI39" s="37"/>
      <c r="GZJ39" s="37"/>
      <c r="GZK39" s="37"/>
      <c r="GZL39" s="37"/>
      <c r="GZM39" s="37"/>
      <c r="GZN39" s="37"/>
      <c r="GZO39" s="37"/>
      <c r="GZP39" s="37"/>
      <c r="GZQ39" s="37"/>
      <c r="GZR39" s="37"/>
      <c r="GZS39" s="37"/>
      <c r="GZT39" s="37"/>
      <c r="GZU39" s="37"/>
      <c r="GZV39" s="37"/>
      <c r="GZW39" s="33"/>
      <c r="GZX39" s="20"/>
      <c r="GZY39" s="20"/>
      <c r="GZZ39" s="36"/>
      <c r="HAA39" s="37"/>
      <c r="HAB39" s="37"/>
      <c r="HAC39" s="37"/>
      <c r="HAD39" s="37"/>
      <c r="HAE39" s="37"/>
      <c r="HAF39" s="37"/>
      <c r="HAG39" s="37"/>
      <c r="HAH39" s="37"/>
      <c r="HAI39" s="37"/>
      <c r="HAJ39" s="37"/>
      <c r="HAK39" s="37"/>
      <c r="HAL39" s="37"/>
      <c r="HAM39" s="37"/>
      <c r="HAN39" s="37"/>
      <c r="HAO39" s="37"/>
      <c r="HAP39" s="37"/>
      <c r="HAQ39" s="37"/>
      <c r="HAR39" s="37"/>
      <c r="HAS39" s="33"/>
      <c r="HAT39" s="20"/>
      <c r="HAU39" s="20"/>
      <c r="HAV39" s="36"/>
      <c r="HAW39" s="37"/>
      <c r="HAX39" s="37"/>
      <c r="HAY39" s="37"/>
      <c r="HAZ39" s="37"/>
      <c r="HBA39" s="37"/>
      <c r="HBB39" s="37"/>
      <c r="HBC39" s="37"/>
      <c r="HBD39" s="37"/>
      <c r="HBE39" s="37"/>
      <c r="HBF39" s="37"/>
      <c r="HBG39" s="37"/>
      <c r="HBH39" s="37"/>
      <c r="HBI39" s="37"/>
      <c r="HBJ39" s="37"/>
      <c r="HBK39" s="37"/>
      <c r="HBL39" s="37"/>
      <c r="HBM39" s="37"/>
      <c r="HBN39" s="37"/>
      <c r="HBO39" s="33"/>
      <c r="HBP39" s="20"/>
      <c r="HBQ39" s="20"/>
      <c r="HBR39" s="36"/>
      <c r="HBS39" s="37"/>
      <c r="HBT39" s="37"/>
      <c r="HBU39" s="37"/>
      <c r="HBV39" s="37"/>
      <c r="HBW39" s="37"/>
      <c r="HBX39" s="37"/>
      <c r="HBY39" s="37"/>
      <c r="HBZ39" s="37"/>
      <c r="HCA39" s="37"/>
      <c r="HCB39" s="37"/>
      <c r="HCC39" s="37"/>
      <c r="HCD39" s="37"/>
      <c r="HCE39" s="37"/>
      <c r="HCF39" s="37"/>
      <c r="HCG39" s="37"/>
      <c r="HCH39" s="37"/>
      <c r="HCI39" s="37"/>
      <c r="HCJ39" s="37"/>
      <c r="HCK39" s="33"/>
      <c r="HCL39" s="20"/>
      <c r="HCM39" s="20"/>
      <c r="HCN39" s="36"/>
      <c r="HCO39" s="37"/>
      <c r="HCP39" s="37"/>
      <c r="HCQ39" s="37"/>
      <c r="HCR39" s="37"/>
      <c r="HCS39" s="37"/>
      <c r="HCT39" s="37"/>
      <c r="HCU39" s="37"/>
      <c r="HCV39" s="37"/>
      <c r="HCW39" s="37"/>
      <c r="HCX39" s="37"/>
      <c r="HCY39" s="37"/>
      <c r="HCZ39" s="37"/>
      <c r="HDA39" s="37"/>
      <c r="HDB39" s="37"/>
      <c r="HDC39" s="37"/>
      <c r="HDD39" s="37"/>
      <c r="HDE39" s="37"/>
      <c r="HDF39" s="37"/>
      <c r="HDG39" s="33"/>
      <c r="HDH39" s="20"/>
      <c r="HDI39" s="20"/>
      <c r="HDJ39" s="36"/>
      <c r="HDK39" s="37"/>
      <c r="HDL39" s="37"/>
      <c r="HDM39" s="37"/>
      <c r="HDN39" s="37"/>
      <c r="HDO39" s="37"/>
      <c r="HDP39" s="37"/>
      <c r="HDQ39" s="37"/>
      <c r="HDR39" s="37"/>
      <c r="HDS39" s="37"/>
      <c r="HDT39" s="37"/>
      <c r="HDU39" s="37"/>
      <c r="HDV39" s="37"/>
      <c r="HDW39" s="37"/>
      <c r="HDX39" s="37"/>
      <c r="HDY39" s="37"/>
      <c r="HDZ39" s="37"/>
      <c r="HEA39" s="37"/>
      <c r="HEB39" s="37"/>
      <c r="HEC39" s="33"/>
      <c r="HED39" s="20"/>
      <c r="HEE39" s="20"/>
      <c r="HEF39" s="36"/>
      <c r="HEG39" s="37"/>
      <c r="HEH39" s="37"/>
      <c r="HEI39" s="37"/>
      <c r="HEJ39" s="37"/>
      <c r="HEK39" s="37"/>
      <c r="HEL39" s="37"/>
      <c r="HEM39" s="37"/>
      <c r="HEN39" s="37"/>
      <c r="HEO39" s="37"/>
      <c r="HEP39" s="37"/>
      <c r="HEQ39" s="37"/>
      <c r="HER39" s="37"/>
      <c r="HES39" s="37"/>
      <c r="HET39" s="37"/>
      <c r="HEU39" s="37"/>
      <c r="HEV39" s="37"/>
      <c r="HEW39" s="37"/>
      <c r="HEX39" s="37"/>
      <c r="HEY39" s="33"/>
      <c r="HEZ39" s="20"/>
      <c r="HFA39" s="20"/>
      <c r="HFB39" s="36"/>
      <c r="HFC39" s="37"/>
      <c r="HFD39" s="37"/>
      <c r="HFE39" s="37"/>
      <c r="HFF39" s="37"/>
      <c r="HFG39" s="37"/>
      <c r="HFH39" s="37"/>
      <c r="HFI39" s="37"/>
      <c r="HFJ39" s="37"/>
      <c r="HFK39" s="37"/>
      <c r="HFL39" s="37"/>
      <c r="HFM39" s="37"/>
      <c r="HFN39" s="37"/>
      <c r="HFO39" s="37"/>
      <c r="HFP39" s="37"/>
      <c r="HFQ39" s="37"/>
      <c r="HFR39" s="37"/>
      <c r="HFS39" s="37"/>
      <c r="HFT39" s="37"/>
      <c r="HFU39" s="33"/>
      <c r="HFV39" s="20"/>
      <c r="HFW39" s="20"/>
      <c r="HFX39" s="36"/>
      <c r="HFY39" s="37"/>
      <c r="HFZ39" s="37"/>
      <c r="HGA39" s="37"/>
      <c r="HGB39" s="37"/>
      <c r="HGC39" s="37"/>
      <c r="HGD39" s="37"/>
      <c r="HGE39" s="37"/>
      <c r="HGF39" s="37"/>
      <c r="HGG39" s="37"/>
      <c r="HGH39" s="37"/>
      <c r="HGI39" s="37"/>
      <c r="HGJ39" s="37"/>
      <c r="HGK39" s="37"/>
      <c r="HGL39" s="37"/>
      <c r="HGM39" s="37"/>
      <c r="HGN39" s="37"/>
      <c r="HGO39" s="37"/>
      <c r="HGP39" s="37"/>
      <c r="HGQ39" s="33"/>
      <c r="HGR39" s="20"/>
      <c r="HGS39" s="20"/>
      <c r="HGT39" s="36"/>
      <c r="HGU39" s="37"/>
      <c r="HGV39" s="37"/>
      <c r="HGW39" s="37"/>
      <c r="HGX39" s="37"/>
      <c r="HGY39" s="37"/>
      <c r="HGZ39" s="37"/>
      <c r="HHA39" s="37"/>
      <c r="HHB39" s="37"/>
      <c r="HHC39" s="37"/>
      <c r="HHD39" s="37"/>
      <c r="HHE39" s="37"/>
      <c r="HHF39" s="37"/>
      <c r="HHG39" s="37"/>
      <c r="HHH39" s="37"/>
      <c r="HHI39" s="37"/>
      <c r="HHJ39" s="37"/>
      <c r="HHK39" s="37"/>
      <c r="HHL39" s="37"/>
      <c r="HHM39" s="33"/>
      <c r="HHN39" s="20"/>
      <c r="HHO39" s="20"/>
      <c r="HHP39" s="36"/>
      <c r="HHQ39" s="37"/>
      <c r="HHR39" s="37"/>
      <c r="HHS39" s="37"/>
      <c r="HHT39" s="37"/>
      <c r="HHU39" s="37"/>
      <c r="HHV39" s="37"/>
      <c r="HHW39" s="37"/>
      <c r="HHX39" s="37"/>
      <c r="HHY39" s="37"/>
      <c r="HHZ39" s="37"/>
      <c r="HIA39" s="37"/>
      <c r="HIB39" s="37"/>
      <c r="HIC39" s="37"/>
      <c r="HID39" s="37"/>
      <c r="HIE39" s="37"/>
      <c r="HIF39" s="37"/>
      <c r="HIG39" s="37"/>
      <c r="HIH39" s="37"/>
      <c r="HII39" s="33"/>
      <c r="HIJ39" s="20"/>
      <c r="HIK39" s="20"/>
      <c r="HIL39" s="36"/>
      <c r="HIM39" s="37"/>
      <c r="HIN39" s="37"/>
      <c r="HIO39" s="37"/>
      <c r="HIP39" s="37"/>
      <c r="HIQ39" s="37"/>
      <c r="HIR39" s="37"/>
      <c r="HIS39" s="37"/>
      <c r="HIT39" s="37"/>
      <c r="HIU39" s="37"/>
      <c r="HIV39" s="37"/>
      <c r="HIW39" s="37"/>
      <c r="HIX39" s="37"/>
      <c r="HIY39" s="37"/>
      <c r="HIZ39" s="37"/>
      <c r="HJA39" s="37"/>
      <c r="HJB39" s="37"/>
      <c r="HJC39" s="37"/>
      <c r="HJD39" s="37"/>
      <c r="HJE39" s="33"/>
      <c r="HJF39" s="20"/>
      <c r="HJG39" s="20"/>
      <c r="HJH39" s="36"/>
      <c r="HJI39" s="37"/>
      <c r="HJJ39" s="37"/>
      <c r="HJK39" s="37"/>
      <c r="HJL39" s="37"/>
      <c r="HJM39" s="37"/>
      <c r="HJN39" s="37"/>
      <c r="HJO39" s="37"/>
      <c r="HJP39" s="37"/>
      <c r="HJQ39" s="37"/>
      <c r="HJR39" s="37"/>
      <c r="HJS39" s="37"/>
      <c r="HJT39" s="37"/>
      <c r="HJU39" s="37"/>
      <c r="HJV39" s="37"/>
      <c r="HJW39" s="37"/>
      <c r="HJX39" s="37"/>
      <c r="HJY39" s="37"/>
      <c r="HJZ39" s="37"/>
      <c r="HKA39" s="33"/>
      <c r="HKB39" s="20"/>
      <c r="HKC39" s="20"/>
      <c r="HKD39" s="36"/>
      <c r="HKE39" s="37"/>
      <c r="HKF39" s="37"/>
      <c r="HKG39" s="37"/>
      <c r="HKH39" s="37"/>
      <c r="HKI39" s="37"/>
      <c r="HKJ39" s="37"/>
      <c r="HKK39" s="37"/>
      <c r="HKL39" s="37"/>
      <c r="HKM39" s="37"/>
      <c r="HKN39" s="37"/>
      <c r="HKO39" s="37"/>
      <c r="HKP39" s="37"/>
      <c r="HKQ39" s="37"/>
      <c r="HKR39" s="37"/>
      <c r="HKS39" s="37"/>
      <c r="HKT39" s="37"/>
      <c r="HKU39" s="37"/>
      <c r="HKV39" s="37"/>
      <c r="HKW39" s="33"/>
      <c r="HKX39" s="20"/>
      <c r="HKY39" s="20"/>
      <c r="HKZ39" s="36"/>
      <c r="HLA39" s="37"/>
      <c r="HLB39" s="37"/>
      <c r="HLC39" s="37"/>
      <c r="HLD39" s="37"/>
      <c r="HLE39" s="37"/>
      <c r="HLF39" s="37"/>
      <c r="HLG39" s="37"/>
      <c r="HLH39" s="37"/>
      <c r="HLI39" s="37"/>
      <c r="HLJ39" s="37"/>
      <c r="HLK39" s="37"/>
      <c r="HLL39" s="37"/>
      <c r="HLM39" s="37"/>
      <c r="HLN39" s="37"/>
      <c r="HLO39" s="37"/>
      <c r="HLP39" s="37"/>
      <c r="HLQ39" s="37"/>
      <c r="HLR39" s="37"/>
      <c r="HLS39" s="33"/>
      <c r="HLT39" s="20"/>
      <c r="HLU39" s="20"/>
      <c r="HLV39" s="36"/>
      <c r="HLW39" s="37"/>
      <c r="HLX39" s="37"/>
      <c r="HLY39" s="37"/>
      <c r="HLZ39" s="37"/>
      <c r="HMA39" s="37"/>
      <c r="HMB39" s="37"/>
      <c r="HMC39" s="37"/>
      <c r="HMD39" s="37"/>
      <c r="HME39" s="37"/>
      <c r="HMF39" s="37"/>
      <c r="HMG39" s="37"/>
      <c r="HMH39" s="37"/>
      <c r="HMI39" s="37"/>
      <c r="HMJ39" s="37"/>
      <c r="HMK39" s="37"/>
      <c r="HML39" s="37"/>
      <c r="HMM39" s="37"/>
      <c r="HMN39" s="37"/>
      <c r="HMO39" s="33"/>
      <c r="HMP39" s="20"/>
      <c r="HMQ39" s="20"/>
      <c r="HMR39" s="36"/>
      <c r="HMS39" s="37"/>
      <c r="HMT39" s="37"/>
      <c r="HMU39" s="37"/>
      <c r="HMV39" s="37"/>
      <c r="HMW39" s="37"/>
      <c r="HMX39" s="37"/>
      <c r="HMY39" s="37"/>
      <c r="HMZ39" s="37"/>
      <c r="HNA39" s="37"/>
      <c r="HNB39" s="37"/>
      <c r="HNC39" s="37"/>
      <c r="HND39" s="37"/>
      <c r="HNE39" s="37"/>
      <c r="HNF39" s="37"/>
      <c r="HNG39" s="37"/>
      <c r="HNH39" s="37"/>
      <c r="HNI39" s="37"/>
      <c r="HNJ39" s="37"/>
      <c r="HNK39" s="33"/>
      <c r="HNL39" s="20"/>
      <c r="HNM39" s="20"/>
      <c r="HNN39" s="36"/>
      <c r="HNO39" s="37"/>
      <c r="HNP39" s="37"/>
      <c r="HNQ39" s="37"/>
      <c r="HNR39" s="37"/>
      <c r="HNS39" s="37"/>
      <c r="HNT39" s="37"/>
      <c r="HNU39" s="37"/>
      <c r="HNV39" s="37"/>
      <c r="HNW39" s="37"/>
      <c r="HNX39" s="37"/>
      <c r="HNY39" s="37"/>
      <c r="HNZ39" s="37"/>
      <c r="HOA39" s="37"/>
      <c r="HOB39" s="37"/>
      <c r="HOC39" s="37"/>
      <c r="HOD39" s="37"/>
      <c r="HOE39" s="37"/>
      <c r="HOF39" s="37"/>
      <c r="HOG39" s="33"/>
      <c r="HOH39" s="20"/>
      <c r="HOI39" s="20"/>
      <c r="HOJ39" s="36"/>
      <c r="HOK39" s="37"/>
      <c r="HOL39" s="37"/>
      <c r="HOM39" s="37"/>
      <c r="HON39" s="37"/>
      <c r="HOO39" s="37"/>
      <c r="HOP39" s="37"/>
      <c r="HOQ39" s="37"/>
      <c r="HOR39" s="37"/>
      <c r="HOS39" s="37"/>
      <c r="HOT39" s="37"/>
      <c r="HOU39" s="37"/>
      <c r="HOV39" s="37"/>
      <c r="HOW39" s="37"/>
      <c r="HOX39" s="37"/>
      <c r="HOY39" s="37"/>
      <c r="HOZ39" s="37"/>
      <c r="HPA39" s="37"/>
      <c r="HPB39" s="37"/>
      <c r="HPC39" s="33"/>
      <c r="HPD39" s="20"/>
      <c r="HPE39" s="20"/>
      <c r="HPF39" s="36"/>
      <c r="HPG39" s="37"/>
      <c r="HPH39" s="37"/>
      <c r="HPI39" s="37"/>
      <c r="HPJ39" s="37"/>
      <c r="HPK39" s="37"/>
      <c r="HPL39" s="37"/>
      <c r="HPM39" s="37"/>
      <c r="HPN39" s="37"/>
      <c r="HPO39" s="37"/>
      <c r="HPP39" s="37"/>
      <c r="HPQ39" s="37"/>
      <c r="HPR39" s="37"/>
      <c r="HPS39" s="37"/>
      <c r="HPT39" s="37"/>
      <c r="HPU39" s="37"/>
      <c r="HPV39" s="37"/>
      <c r="HPW39" s="37"/>
      <c r="HPX39" s="37"/>
      <c r="HPY39" s="33"/>
      <c r="HPZ39" s="20"/>
      <c r="HQA39" s="20"/>
      <c r="HQB39" s="36"/>
      <c r="HQC39" s="37"/>
      <c r="HQD39" s="37"/>
      <c r="HQE39" s="37"/>
      <c r="HQF39" s="37"/>
      <c r="HQG39" s="37"/>
      <c r="HQH39" s="37"/>
      <c r="HQI39" s="37"/>
      <c r="HQJ39" s="37"/>
      <c r="HQK39" s="37"/>
      <c r="HQL39" s="37"/>
      <c r="HQM39" s="37"/>
      <c r="HQN39" s="37"/>
      <c r="HQO39" s="37"/>
      <c r="HQP39" s="37"/>
      <c r="HQQ39" s="37"/>
      <c r="HQR39" s="37"/>
      <c r="HQS39" s="37"/>
      <c r="HQT39" s="37"/>
      <c r="HQU39" s="33"/>
      <c r="HQV39" s="20"/>
      <c r="HQW39" s="20"/>
      <c r="HQX39" s="36"/>
      <c r="HQY39" s="37"/>
      <c r="HQZ39" s="37"/>
      <c r="HRA39" s="37"/>
      <c r="HRB39" s="37"/>
      <c r="HRC39" s="37"/>
      <c r="HRD39" s="37"/>
      <c r="HRE39" s="37"/>
      <c r="HRF39" s="37"/>
      <c r="HRG39" s="37"/>
      <c r="HRH39" s="37"/>
      <c r="HRI39" s="37"/>
      <c r="HRJ39" s="37"/>
      <c r="HRK39" s="37"/>
      <c r="HRL39" s="37"/>
      <c r="HRM39" s="37"/>
      <c r="HRN39" s="37"/>
      <c r="HRO39" s="37"/>
      <c r="HRP39" s="37"/>
      <c r="HRQ39" s="33"/>
      <c r="HRR39" s="20"/>
      <c r="HRS39" s="20"/>
      <c r="HRT39" s="36"/>
      <c r="HRU39" s="37"/>
      <c r="HRV39" s="37"/>
      <c r="HRW39" s="37"/>
      <c r="HRX39" s="37"/>
      <c r="HRY39" s="37"/>
      <c r="HRZ39" s="37"/>
      <c r="HSA39" s="37"/>
      <c r="HSB39" s="37"/>
      <c r="HSC39" s="37"/>
      <c r="HSD39" s="37"/>
      <c r="HSE39" s="37"/>
      <c r="HSF39" s="37"/>
      <c r="HSG39" s="37"/>
      <c r="HSH39" s="37"/>
      <c r="HSI39" s="37"/>
      <c r="HSJ39" s="37"/>
      <c r="HSK39" s="37"/>
      <c r="HSL39" s="37"/>
      <c r="HSM39" s="33"/>
      <c r="HSN39" s="20"/>
      <c r="HSO39" s="20"/>
      <c r="HSP39" s="36"/>
      <c r="HSQ39" s="37"/>
      <c r="HSR39" s="37"/>
      <c r="HSS39" s="37"/>
      <c r="HST39" s="37"/>
      <c r="HSU39" s="37"/>
      <c r="HSV39" s="37"/>
      <c r="HSW39" s="37"/>
      <c r="HSX39" s="37"/>
      <c r="HSY39" s="37"/>
      <c r="HSZ39" s="37"/>
      <c r="HTA39" s="37"/>
      <c r="HTB39" s="37"/>
      <c r="HTC39" s="37"/>
      <c r="HTD39" s="37"/>
      <c r="HTE39" s="37"/>
      <c r="HTF39" s="37"/>
      <c r="HTG39" s="37"/>
      <c r="HTH39" s="37"/>
      <c r="HTI39" s="33"/>
      <c r="HTJ39" s="20"/>
      <c r="HTK39" s="20"/>
      <c r="HTL39" s="36"/>
      <c r="HTM39" s="37"/>
      <c r="HTN39" s="37"/>
      <c r="HTO39" s="37"/>
      <c r="HTP39" s="37"/>
      <c r="HTQ39" s="37"/>
      <c r="HTR39" s="37"/>
      <c r="HTS39" s="37"/>
      <c r="HTT39" s="37"/>
      <c r="HTU39" s="37"/>
      <c r="HTV39" s="37"/>
      <c r="HTW39" s="37"/>
      <c r="HTX39" s="37"/>
      <c r="HTY39" s="37"/>
      <c r="HTZ39" s="37"/>
      <c r="HUA39" s="37"/>
      <c r="HUB39" s="37"/>
      <c r="HUC39" s="37"/>
      <c r="HUD39" s="37"/>
      <c r="HUE39" s="33"/>
      <c r="HUF39" s="20"/>
      <c r="HUG39" s="20"/>
      <c r="HUH39" s="36"/>
      <c r="HUI39" s="37"/>
      <c r="HUJ39" s="37"/>
      <c r="HUK39" s="37"/>
      <c r="HUL39" s="37"/>
      <c r="HUM39" s="37"/>
      <c r="HUN39" s="37"/>
      <c r="HUO39" s="37"/>
      <c r="HUP39" s="37"/>
      <c r="HUQ39" s="37"/>
      <c r="HUR39" s="37"/>
      <c r="HUS39" s="37"/>
      <c r="HUT39" s="37"/>
      <c r="HUU39" s="37"/>
      <c r="HUV39" s="37"/>
      <c r="HUW39" s="37"/>
      <c r="HUX39" s="37"/>
      <c r="HUY39" s="37"/>
      <c r="HUZ39" s="37"/>
      <c r="HVA39" s="33"/>
      <c r="HVB39" s="20"/>
      <c r="HVC39" s="20"/>
      <c r="HVD39" s="36"/>
      <c r="HVE39" s="37"/>
      <c r="HVF39" s="37"/>
      <c r="HVG39" s="37"/>
      <c r="HVH39" s="37"/>
      <c r="HVI39" s="37"/>
      <c r="HVJ39" s="37"/>
      <c r="HVK39" s="37"/>
      <c r="HVL39" s="37"/>
      <c r="HVM39" s="37"/>
      <c r="HVN39" s="37"/>
      <c r="HVO39" s="37"/>
      <c r="HVP39" s="37"/>
      <c r="HVQ39" s="37"/>
      <c r="HVR39" s="37"/>
      <c r="HVS39" s="37"/>
      <c r="HVT39" s="37"/>
      <c r="HVU39" s="37"/>
      <c r="HVV39" s="37"/>
      <c r="HVW39" s="33"/>
      <c r="HVX39" s="20"/>
      <c r="HVY39" s="20"/>
      <c r="HVZ39" s="36"/>
      <c r="HWA39" s="37"/>
      <c r="HWB39" s="37"/>
      <c r="HWC39" s="37"/>
      <c r="HWD39" s="37"/>
      <c r="HWE39" s="37"/>
      <c r="HWF39" s="37"/>
      <c r="HWG39" s="37"/>
      <c r="HWH39" s="37"/>
      <c r="HWI39" s="37"/>
      <c r="HWJ39" s="37"/>
      <c r="HWK39" s="37"/>
      <c r="HWL39" s="37"/>
      <c r="HWM39" s="37"/>
      <c r="HWN39" s="37"/>
      <c r="HWO39" s="37"/>
      <c r="HWP39" s="37"/>
      <c r="HWQ39" s="37"/>
      <c r="HWR39" s="37"/>
      <c r="HWS39" s="33"/>
      <c r="HWT39" s="20"/>
      <c r="HWU39" s="20"/>
      <c r="HWV39" s="36"/>
      <c r="HWW39" s="37"/>
      <c r="HWX39" s="37"/>
      <c r="HWY39" s="37"/>
      <c r="HWZ39" s="37"/>
      <c r="HXA39" s="37"/>
      <c r="HXB39" s="37"/>
      <c r="HXC39" s="37"/>
      <c r="HXD39" s="37"/>
      <c r="HXE39" s="37"/>
      <c r="HXF39" s="37"/>
      <c r="HXG39" s="37"/>
      <c r="HXH39" s="37"/>
      <c r="HXI39" s="37"/>
      <c r="HXJ39" s="37"/>
      <c r="HXK39" s="37"/>
      <c r="HXL39" s="37"/>
      <c r="HXM39" s="37"/>
      <c r="HXN39" s="37"/>
      <c r="HXO39" s="33"/>
      <c r="HXP39" s="20"/>
      <c r="HXQ39" s="20"/>
      <c r="HXR39" s="36"/>
      <c r="HXS39" s="37"/>
      <c r="HXT39" s="37"/>
      <c r="HXU39" s="37"/>
      <c r="HXV39" s="37"/>
      <c r="HXW39" s="37"/>
      <c r="HXX39" s="37"/>
      <c r="HXY39" s="37"/>
      <c r="HXZ39" s="37"/>
      <c r="HYA39" s="37"/>
      <c r="HYB39" s="37"/>
      <c r="HYC39" s="37"/>
      <c r="HYD39" s="37"/>
      <c r="HYE39" s="37"/>
      <c r="HYF39" s="37"/>
      <c r="HYG39" s="37"/>
      <c r="HYH39" s="37"/>
      <c r="HYI39" s="37"/>
      <c r="HYJ39" s="37"/>
      <c r="HYK39" s="33"/>
      <c r="HYL39" s="20"/>
      <c r="HYM39" s="20"/>
      <c r="HYN39" s="36"/>
      <c r="HYO39" s="37"/>
      <c r="HYP39" s="37"/>
      <c r="HYQ39" s="37"/>
      <c r="HYR39" s="37"/>
      <c r="HYS39" s="37"/>
      <c r="HYT39" s="37"/>
      <c r="HYU39" s="37"/>
      <c r="HYV39" s="37"/>
      <c r="HYW39" s="37"/>
      <c r="HYX39" s="37"/>
      <c r="HYY39" s="37"/>
      <c r="HYZ39" s="37"/>
      <c r="HZA39" s="37"/>
      <c r="HZB39" s="37"/>
      <c r="HZC39" s="37"/>
      <c r="HZD39" s="37"/>
      <c r="HZE39" s="37"/>
      <c r="HZF39" s="37"/>
      <c r="HZG39" s="33"/>
      <c r="HZH39" s="20"/>
      <c r="HZI39" s="20"/>
      <c r="HZJ39" s="36"/>
      <c r="HZK39" s="37"/>
      <c r="HZL39" s="37"/>
      <c r="HZM39" s="37"/>
      <c r="HZN39" s="37"/>
      <c r="HZO39" s="37"/>
      <c r="HZP39" s="37"/>
      <c r="HZQ39" s="37"/>
      <c r="HZR39" s="37"/>
      <c r="HZS39" s="37"/>
      <c r="HZT39" s="37"/>
      <c r="HZU39" s="37"/>
      <c r="HZV39" s="37"/>
      <c r="HZW39" s="37"/>
      <c r="HZX39" s="37"/>
      <c r="HZY39" s="37"/>
      <c r="HZZ39" s="37"/>
      <c r="IAA39" s="37"/>
      <c r="IAB39" s="37"/>
      <c r="IAC39" s="33"/>
      <c r="IAD39" s="20"/>
      <c r="IAE39" s="20"/>
      <c r="IAF39" s="36"/>
      <c r="IAG39" s="37"/>
      <c r="IAH39" s="37"/>
      <c r="IAI39" s="37"/>
      <c r="IAJ39" s="37"/>
      <c r="IAK39" s="37"/>
      <c r="IAL39" s="37"/>
      <c r="IAM39" s="37"/>
      <c r="IAN39" s="37"/>
      <c r="IAO39" s="37"/>
      <c r="IAP39" s="37"/>
      <c r="IAQ39" s="37"/>
      <c r="IAR39" s="37"/>
      <c r="IAS39" s="37"/>
      <c r="IAT39" s="37"/>
      <c r="IAU39" s="37"/>
      <c r="IAV39" s="37"/>
      <c r="IAW39" s="37"/>
      <c r="IAX39" s="37"/>
      <c r="IAY39" s="33"/>
      <c r="IAZ39" s="20"/>
      <c r="IBA39" s="20"/>
      <c r="IBB39" s="36"/>
      <c r="IBC39" s="37"/>
      <c r="IBD39" s="37"/>
      <c r="IBE39" s="37"/>
      <c r="IBF39" s="37"/>
      <c r="IBG39" s="37"/>
      <c r="IBH39" s="37"/>
      <c r="IBI39" s="37"/>
      <c r="IBJ39" s="37"/>
      <c r="IBK39" s="37"/>
      <c r="IBL39" s="37"/>
      <c r="IBM39" s="37"/>
      <c r="IBN39" s="37"/>
      <c r="IBO39" s="37"/>
      <c r="IBP39" s="37"/>
      <c r="IBQ39" s="37"/>
      <c r="IBR39" s="37"/>
      <c r="IBS39" s="37"/>
      <c r="IBT39" s="37"/>
      <c r="IBU39" s="33"/>
      <c r="IBV39" s="20"/>
      <c r="IBW39" s="20"/>
      <c r="IBX39" s="36"/>
      <c r="IBY39" s="37"/>
      <c r="IBZ39" s="37"/>
      <c r="ICA39" s="37"/>
      <c r="ICB39" s="37"/>
      <c r="ICC39" s="37"/>
      <c r="ICD39" s="37"/>
      <c r="ICE39" s="37"/>
      <c r="ICF39" s="37"/>
      <c r="ICG39" s="37"/>
      <c r="ICH39" s="37"/>
      <c r="ICI39" s="37"/>
      <c r="ICJ39" s="37"/>
      <c r="ICK39" s="37"/>
      <c r="ICL39" s="37"/>
      <c r="ICM39" s="37"/>
      <c r="ICN39" s="37"/>
      <c r="ICO39" s="37"/>
      <c r="ICP39" s="37"/>
      <c r="ICQ39" s="33"/>
      <c r="ICR39" s="20"/>
      <c r="ICS39" s="20"/>
      <c r="ICT39" s="36"/>
      <c r="ICU39" s="37"/>
      <c r="ICV39" s="37"/>
      <c r="ICW39" s="37"/>
      <c r="ICX39" s="37"/>
      <c r="ICY39" s="37"/>
      <c r="ICZ39" s="37"/>
      <c r="IDA39" s="37"/>
      <c r="IDB39" s="37"/>
      <c r="IDC39" s="37"/>
      <c r="IDD39" s="37"/>
      <c r="IDE39" s="37"/>
      <c r="IDF39" s="37"/>
      <c r="IDG39" s="37"/>
      <c r="IDH39" s="37"/>
      <c r="IDI39" s="37"/>
      <c r="IDJ39" s="37"/>
      <c r="IDK39" s="37"/>
      <c r="IDL39" s="37"/>
      <c r="IDM39" s="33"/>
      <c r="IDN39" s="20"/>
      <c r="IDO39" s="20"/>
      <c r="IDP39" s="36"/>
      <c r="IDQ39" s="37"/>
      <c r="IDR39" s="37"/>
      <c r="IDS39" s="37"/>
      <c r="IDT39" s="37"/>
      <c r="IDU39" s="37"/>
      <c r="IDV39" s="37"/>
      <c r="IDW39" s="37"/>
      <c r="IDX39" s="37"/>
      <c r="IDY39" s="37"/>
      <c r="IDZ39" s="37"/>
      <c r="IEA39" s="37"/>
      <c r="IEB39" s="37"/>
      <c r="IEC39" s="37"/>
      <c r="IED39" s="37"/>
      <c r="IEE39" s="37"/>
      <c r="IEF39" s="37"/>
      <c r="IEG39" s="37"/>
      <c r="IEH39" s="37"/>
      <c r="IEI39" s="33"/>
      <c r="IEJ39" s="20"/>
      <c r="IEK39" s="20"/>
      <c r="IEL39" s="36"/>
      <c r="IEM39" s="37"/>
      <c r="IEN39" s="37"/>
      <c r="IEO39" s="37"/>
      <c r="IEP39" s="37"/>
      <c r="IEQ39" s="37"/>
      <c r="IER39" s="37"/>
      <c r="IES39" s="37"/>
      <c r="IET39" s="37"/>
      <c r="IEU39" s="37"/>
      <c r="IEV39" s="37"/>
      <c r="IEW39" s="37"/>
      <c r="IEX39" s="37"/>
      <c r="IEY39" s="37"/>
      <c r="IEZ39" s="37"/>
      <c r="IFA39" s="37"/>
      <c r="IFB39" s="37"/>
      <c r="IFC39" s="37"/>
      <c r="IFD39" s="37"/>
      <c r="IFE39" s="33"/>
      <c r="IFF39" s="20"/>
      <c r="IFG39" s="20"/>
      <c r="IFH39" s="36"/>
      <c r="IFI39" s="37"/>
      <c r="IFJ39" s="37"/>
      <c r="IFK39" s="37"/>
      <c r="IFL39" s="37"/>
      <c r="IFM39" s="37"/>
      <c r="IFN39" s="37"/>
      <c r="IFO39" s="37"/>
      <c r="IFP39" s="37"/>
      <c r="IFQ39" s="37"/>
      <c r="IFR39" s="37"/>
      <c r="IFS39" s="37"/>
      <c r="IFT39" s="37"/>
      <c r="IFU39" s="37"/>
      <c r="IFV39" s="37"/>
      <c r="IFW39" s="37"/>
      <c r="IFX39" s="37"/>
      <c r="IFY39" s="37"/>
      <c r="IFZ39" s="37"/>
      <c r="IGA39" s="33"/>
      <c r="IGB39" s="20"/>
      <c r="IGC39" s="20"/>
      <c r="IGD39" s="36"/>
      <c r="IGE39" s="37"/>
      <c r="IGF39" s="37"/>
      <c r="IGG39" s="37"/>
      <c r="IGH39" s="37"/>
      <c r="IGI39" s="37"/>
      <c r="IGJ39" s="37"/>
      <c r="IGK39" s="37"/>
      <c r="IGL39" s="37"/>
      <c r="IGM39" s="37"/>
      <c r="IGN39" s="37"/>
      <c r="IGO39" s="37"/>
      <c r="IGP39" s="37"/>
      <c r="IGQ39" s="37"/>
      <c r="IGR39" s="37"/>
      <c r="IGS39" s="37"/>
      <c r="IGT39" s="37"/>
      <c r="IGU39" s="37"/>
      <c r="IGV39" s="37"/>
      <c r="IGW39" s="33"/>
      <c r="IGX39" s="20"/>
      <c r="IGY39" s="20"/>
      <c r="IGZ39" s="36"/>
      <c r="IHA39" s="37"/>
      <c r="IHB39" s="37"/>
      <c r="IHC39" s="37"/>
      <c r="IHD39" s="37"/>
      <c r="IHE39" s="37"/>
      <c r="IHF39" s="37"/>
      <c r="IHG39" s="37"/>
      <c r="IHH39" s="37"/>
      <c r="IHI39" s="37"/>
      <c r="IHJ39" s="37"/>
      <c r="IHK39" s="37"/>
      <c r="IHL39" s="37"/>
      <c r="IHM39" s="37"/>
      <c r="IHN39" s="37"/>
      <c r="IHO39" s="37"/>
      <c r="IHP39" s="37"/>
      <c r="IHQ39" s="37"/>
      <c r="IHR39" s="37"/>
      <c r="IHS39" s="33"/>
      <c r="IHT39" s="20"/>
      <c r="IHU39" s="20"/>
      <c r="IHV39" s="36"/>
      <c r="IHW39" s="37"/>
      <c r="IHX39" s="37"/>
      <c r="IHY39" s="37"/>
      <c r="IHZ39" s="37"/>
      <c r="IIA39" s="37"/>
      <c r="IIB39" s="37"/>
      <c r="IIC39" s="37"/>
      <c r="IID39" s="37"/>
      <c r="IIE39" s="37"/>
      <c r="IIF39" s="37"/>
      <c r="IIG39" s="37"/>
      <c r="IIH39" s="37"/>
      <c r="III39" s="37"/>
      <c r="IIJ39" s="37"/>
      <c r="IIK39" s="37"/>
      <c r="IIL39" s="37"/>
      <c r="IIM39" s="37"/>
      <c r="IIN39" s="37"/>
      <c r="IIO39" s="33"/>
      <c r="IIP39" s="20"/>
      <c r="IIQ39" s="20"/>
      <c r="IIR39" s="36"/>
      <c r="IIS39" s="37"/>
      <c r="IIT39" s="37"/>
      <c r="IIU39" s="37"/>
      <c r="IIV39" s="37"/>
      <c r="IIW39" s="37"/>
      <c r="IIX39" s="37"/>
      <c r="IIY39" s="37"/>
      <c r="IIZ39" s="37"/>
      <c r="IJA39" s="37"/>
      <c r="IJB39" s="37"/>
      <c r="IJC39" s="37"/>
      <c r="IJD39" s="37"/>
      <c r="IJE39" s="37"/>
      <c r="IJF39" s="37"/>
      <c r="IJG39" s="37"/>
      <c r="IJH39" s="37"/>
      <c r="IJI39" s="37"/>
      <c r="IJJ39" s="37"/>
      <c r="IJK39" s="33"/>
      <c r="IJL39" s="20"/>
      <c r="IJM39" s="20"/>
      <c r="IJN39" s="36"/>
      <c r="IJO39" s="37"/>
      <c r="IJP39" s="37"/>
      <c r="IJQ39" s="37"/>
      <c r="IJR39" s="37"/>
      <c r="IJS39" s="37"/>
      <c r="IJT39" s="37"/>
      <c r="IJU39" s="37"/>
      <c r="IJV39" s="37"/>
      <c r="IJW39" s="37"/>
      <c r="IJX39" s="37"/>
      <c r="IJY39" s="37"/>
      <c r="IJZ39" s="37"/>
      <c r="IKA39" s="37"/>
      <c r="IKB39" s="37"/>
      <c r="IKC39" s="37"/>
      <c r="IKD39" s="37"/>
      <c r="IKE39" s="37"/>
      <c r="IKF39" s="37"/>
      <c r="IKG39" s="33"/>
      <c r="IKH39" s="20"/>
      <c r="IKI39" s="20"/>
      <c r="IKJ39" s="36"/>
      <c r="IKK39" s="37"/>
      <c r="IKL39" s="37"/>
      <c r="IKM39" s="37"/>
      <c r="IKN39" s="37"/>
      <c r="IKO39" s="37"/>
      <c r="IKP39" s="37"/>
      <c r="IKQ39" s="37"/>
      <c r="IKR39" s="37"/>
      <c r="IKS39" s="37"/>
      <c r="IKT39" s="37"/>
      <c r="IKU39" s="37"/>
      <c r="IKV39" s="37"/>
      <c r="IKW39" s="37"/>
      <c r="IKX39" s="37"/>
      <c r="IKY39" s="37"/>
      <c r="IKZ39" s="37"/>
      <c r="ILA39" s="37"/>
      <c r="ILB39" s="37"/>
      <c r="ILC39" s="33"/>
      <c r="ILD39" s="20"/>
      <c r="ILE39" s="20"/>
      <c r="ILF39" s="36"/>
      <c r="ILG39" s="37"/>
      <c r="ILH39" s="37"/>
      <c r="ILI39" s="37"/>
      <c r="ILJ39" s="37"/>
      <c r="ILK39" s="37"/>
      <c r="ILL39" s="37"/>
      <c r="ILM39" s="37"/>
      <c r="ILN39" s="37"/>
      <c r="ILO39" s="37"/>
      <c r="ILP39" s="37"/>
      <c r="ILQ39" s="37"/>
      <c r="ILR39" s="37"/>
      <c r="ILS39" s="37"/>
      <c r="ILT39" s="37"/>
      <c r="ILU39" s="37"/>
      <c r="ILV39" s="37"/>
      <c r="ILW39" s="37"/>
      <c r="ILX39" s="37"/>
      <c r="ILY39" s="33"/>
      <c r="ILZ39" s="20"/>
      <c r="IMA39" s="20"/>
      <c r="IMB39" s="36"/>
      <c r="IMC39" s="37"/>
      <c r="IMD39" s="37"/>
      <c r="IME39" s="37"/>
      <c r="IMF39" s="37"/>
      <c r="IMG39" s="37"/>
      <c r="IMH39" s="37"/>
      <c r="IMI39" s="37"/>
      <c r="IMJ39" s="37"/>
      <c r="IMK39" s="37"/>
      <c r="IML39" s="37"/>
      <c r="IMM39" s="37"/>
      <c r="IMN39" s="37"/>
      <c r="IMO39" s="37"/>
      <c r="IMP39" s="37"/>
      <c r="IMQ39" s="37"/>
      <c r="IMR39" s="37"/>
      <c r="IMS39" s="37"/>
      <c r="IMT39" s="37"/>
      <c r="IMU39" s="33"/>
      <c r="IMV39" s="20"/>
      <c r="IMW39" s="20"/>
      <c r="IMX39" s="36"/>
      <c r="IMY39" s="37"/>
      <c r="IMZ39" s="37"/>
      <c r="INA39" s="37"/>
      <c r="INB39" s="37"/>
      <c r="INC39" s="37"/>
      <c r="IND39" s="37"/>
      <c r="INE39" s="37"/>
      <c r="INF39" s="37"/>
      <c r="ING39" s="37"/>
      <c r="INH39" s="37"/>
      <c r="INI39" s="37"/>
      <c r="INJ39" s="37"/>
      <c r="INK39" s="37"/>
      <c r="INL39" s="37"/>
      <c r="INM39" s="37"/>
      <c r="INN39" s="37"/>
      <c r="INO39" s="37"/>
      <c r="INP39" s="37"/>
      <c r="INQ39" s="33"/>
      <c r="INR39" s="20"/>
      <c r="INS39" s="20"/>
      <c r="INT39" s="36"/>
      <c r="INU39" s="37"/>
      <c r="INV39" s="37"/>
      <c r="INW39" s="37"/>
      <c r="INX39" s="37"/>
      <c r="INY39" s="37"/>
      <c r="INZ39" s="37"/>
      <c r="IOA39" s="37"/>
      <c r="IOB39" s="37"/>
      <c r="IOC39" s="37"/>
      <c r="IOD39" s="37"/>
      <c r="IOE39" s="37"/>
      <c r="IOF39" s="37"/>
      <c r="IOG39" s="37"/>
      <c r="IOH39" s="37"/>
      <c r="IOI39" s="37"/>
      <c r="IOJ39" s="37"/>
      <c r="IOK39" s="37"/>
      <c r="IOL39" s="37"/>
      <c r="IOM39" s="33"/>
      <c r="ION39" s="20"/>
      <c r="IOO39" s="20"/>
      <c r="IOP39" s="36"/>
      <c r="IOQ39" s="37"/>
      <c r="IOR39" s="37"/>
      <c r="IOS39" s="37"/>
      <c r="IOT39" s="37"/>
      <c r="IOU39" s="37"/>
      <c r="IOV39" s="37"/>
      <c r="IOW39" s="37"/>
      <c r="IOX39" s="37"/>
      <c r="IOY39" s="37"/>
      <c r="IOZ39" s="37"/>
      <c r="IPA39" s="37"/>
      <c r="IPB39" s="37"/>
      <c r="IPC39" s="37"/>
      <c r="IPD39" s="37"/>
      <c r="IPE39" s="37"/>
      <c r="IPF39" s="37"/>
      <c r="IPG39" s="37"/>
      <c r="IPH39" s="37"/>
      <c r="IPI39" s="33"/>
      <c r="IPJ39" s="20"/>
      <c r="IPK39" s="20"/>
      <c r="IPL39" s="36"/>
      <c r="IPM39" s="37"/>
      <c r="IPN39" s="37"/>
      <c r="IPO39" s="37"/>
      <c r="IPP39" s="37"/>
      <c r="IPQ39" s="37"/>
      <c r="IPR39" s="37"/>
      <c r="IPS39" s="37"/>
      <c r="IPT39" s="37"/>
      <c r="IPU39" s="37"/>
      <c r="IPV39" s="37"/>
      <c r="IPW39" s="37"/>
      <c r="IPX39" s="37"/>
      <c r="IPY39" s="37"/>
      <c r="IPZ39" s="37"/>
      <c r="IQA39" s="37"/>
      <c r="IQB39" s="37"/>
      <c r="IQC39" s="37"/>
      <c r="IQD39" s="37"/>
      <c r="IQE39" s="33"/>
      <c r="IQF39" s="20"/>
      <c r="IQG39" s="20"/>
      <c r="IQH39" s="36"/>
      <c r="IQI39" s="37"/>
      <c r="IQJ39" s="37"/>
      <c r="IQK39" s="37"/>
      <c r="IQL39" s="37"/>
      <c r="IQM39" s="37"/>
      <c r="IQN39" s="37"/>
      <c r="IQO39" s="37"/>
      <c r="IQP39" s="37"/>
      <c r="IQQ39" s="37"/>
      <c r="IQR39" s="37"/>
      <c r="IQS39" s="37"/>
      <c r="IQT39" s="37"/>
      <c r="IQU39" s="37"/>
      <c r="IQV39" s="37"/>
      <c r="IQW39" s="37"/>
      <c r="IQX39" s="37"/>
      <c r="IQY39" s="37"/>
      <c r="IQZ39" s="37"/>
      <c r="IRA39" s="33"/>
      <c r="IRB39" s="20"/>
      <c r="IRC39" s="20"/>
      <c r="IRD39" s="36"/>
      <c r="IRE39" s="37"/>
      <c r="IRF39" s="37"/>
      <c r="IRG39" s="37"/>
      <c r="IRH39" s="37"/>
      <c r="IRI39" s="37"/>
      <c r="IRJ39" s="37"/>
      <c r="IRK39" s="37"/>
      <c r="IRL39" s="37"/>
      <c r="IRM39" s="37"/>
      <c r="IRN39" s="37"/>
      <c r="IRO39" s="37"/>
      <c r="IRP39" s="37"/>
      <c r="IRQ39" s="37"/>
      <c r="IRR39" s="37"/>
      <c r="IRS39" s="37"/>
      <c r="IRT39" s="37"/>
      <c r="IRU39" s="37"/>
      <c r="IRV39" s="37"/>
      <c r="IRW39" s="33"/>
      <c r="IRX39" s="20"/>
      <c r="IRY39" s="20"/>
      <c r="IRZ39" s="36"/>
      <c r="ISA39" s="37"/>
      <c r="ISB39" s="37"/>
      <c r="ISC39" s="37"/>
      <c r="ISD39" s="37"/>
      <c r="ISE39" s="37"/>
      <c r="ISF39" s="37"/>
      <c r="ISG39" s="37"/>
      <c r="ISH39" s="37"/>
      <c r="ISI39" s="37"/>
      <c r="ISJ39" s="37"/>
      <c r="ISK39" s="37"/>
      <c r="ISL39" s="37"/>
      <c r="ISM39" s="37"/>
      <c r="ISN39" s="37"/>
      <c r="ISO39" s="37"/>
      <c r="ISP39" s="37"/>
      <c r="ISQ39" s="37"/>
      <c r="ISR39" s="37"/>
      <c r="ISS39" s="33"/>
      <c r="IST39" s="20"/>
      <c r="ISU39" s="20"/>
      <c r="ISV39" s="36"/>
      <c r="ISW39" s="37"/>
      <c r="ISX39" s="37"/>
      <c r="ISY39" s="37"/>
      <c r="ISZ39" s="37"/>
      <c r="ITA39" s="37"/>
      <c r="ITB39" s="37"/>
      <c r="ITC39" s="37"/>
      <c r="ITD39" s="37"/>
      <c r="ITE39" s="37"/>
      <c r="ITF39" s="37"/>
      <c r="ITG39" s="37"/>
      <c r="ITH39" s="37"/>
      <c r="ITI39" s="37"/>
      <c r="ITJ39" s="37"/>
      <c r="ITK39" s="37"/>
      <c r="ITL39" s="37"/>
      <c r="ITM39" s="37"/>
      <c r="ITN39" s="37"/>
      <c r="ITO39" s="33"/>
      <c r="ITP39" s="20"/>
      <c r="ITQ39" s="20"/>
      <c r="ITR39" s="36"/>
      <c r="ITS39" s="37"/>
      <c r="ITT39" s="37"/>
      <c r="ITU39" s="37"/>
      <c r="ITV39" s="37"/>
      <c r="ITW39" s="37"/>
      <c r="ITX39" s="37"/>
      <c r="ITY39" s="37"/>
      <c r="ITZ39" s="37"/>
      <c r="IUA39" s="37"/>
      <c r="IUB39" s="37"/>
      <c r="IUC39" s="37"/>
      <c r="IUD39" s="37"/>
      <c r="IUE39" s="37"/>
      <c r="IUF39" s="37"/>
      <c r="IUG39" s="37"/>
      <c r="IUH39" s="37"/>
      <c r="IUI39" s="37"/>
      <c r="IUJ39" s="37"/>
      <c r="IUK39" s="33"/>
      <c r="IUL39" s="20"/>
      <c r="IUM39" s="20"/>
      <c r="IUN39" s="36"/>
      <c r="IUO39" s="37"/>
      <c r="IUP39" s="37"/>
      <c r="IUQ39" s="37"/>
      <c r="IUR39" s="37"/>
      <c r="IUS39" s="37"/>
      <c r="IUT39" s="37"/>
      <c r="IUU39" s="37"/>
      <c r="IUV39" s="37"/>
      <c r="IUW39" s="37"/>
      <c r="IUX39" s="37"/>
      <c r="IUY39" s="37"/>
      <c r="IUZ39" s="37"/>
      <c r="IVA39" s="37"/>
      <c r="IVB39" s="37"/>
      <c r="IVC39" s="37"/>
      <c r="IVD39" s="37"/>
      <c r="IVE39" s="37"/>
      <c r="IVF39" s="37"/>
      <c r="IVG39" s="33"/>
      <c r="IVH39" s="20"/>
      <c r="IVI39" s="20"/>
      <c r="IVJ39" s="36"/>
      <c r="IVK39" s="37"/>
      <c r="IVL39" s="37"/>
      <c r="IVM39" s="37"/>
      <c r="IVN39" s="37"/>
      <c r="IVO39" s="37"/>
      <c r="IVP39" s="37"/>
      <c r="IVQ39" s="37"/>
      <c r="IVR39" s="37"/>
      <c r="IVS39" s="37"/>
      <c r="IVT39" s="37"/>
      <c r="IVU39" s="37"/>
      <c r="IVV39" s="37"/>
      <c r="IVW39" s="37"/>
      <c r="IVX39" s="37"/>
      <c r="IVY39" s="37"/>
      <c r="IVZ39" s="37"/>
      <c r="IWA39" s="37"/>
      <c r="IWB39" s="37"/>
      <c r="IWC39" s="33"/>
      <c r="IWD39" s="20"/>
      <c r="IWE39" s="20"/>
      <c r="IWF39" s="36"/>
      <c r="IWG39" s="37"/>
      <c r="IWH39" s="37"/>
      <c r="IWI39" s="37"/>
      <c r="IWJ39" s="37"/>
      <c r="IWK39" s="37"/>
      <c r="IWL39" s="37"/>
      <c r="IWM39" s="37"/>
      <c r="IWN39" s="37"/>
      <c r="IWO39" s="37"/>
      <c r="IWP39" s="37"/>
      <c r="IWQ39" s="37"/>
      <c r="IWR39" s="37"/>
      <c r="IWS39" s="37"/>
      <c r="IWT39" s="37"/>
      <c r="IWU39" s="37"/>
      <c r="IWV39" s="37"/>
      <c r="IWW39" s="37"/>
      <c r="IWX39" s="37"/>
      <c r="IWY39" s="33"/>
      <c r="IWZ39" s="20"/>
      <c r="IXA39" s="20"/>
      <c r="IXB39" s="36"/>
      <c r="IXC39" s="37"/>
      <c r="IXD39" s="37"/>
      <c r="IXE39" s="37"/>
      <c r="IXF39" s="37"/>
      <c r="IXG39" s="37"/>
      <c r="IXH39" s="37"/>
      <c r="IXI39" s="37"/>
      <c r="IXJ39" s="37"/>
      <c r="IXK39" s="37"/>
      <c r="IXL39" s="37"/>
      <c r="IXM39" s="37"/>
      <c r="IXN39" s="37"/>
      <c r="IXO39" s="37"/>
      <c r="IXP39" s="37"/>
      <c r="IXQ39" s="37"/>
      <c r="IXR39" s="37"/>
      <c r="IXS39" s="37"/>
      <c r="IXT39" s="37"/>
      <c r="IXU39" s="33"/>
      <c r="IXV39" s="20"/>
      <c r="IXW39" s="20"/>
      <c r="IXX39" s="36"/>
      <c r="IXY39" s="37"/>
      <c r="IXZ39" s="37"/>
      <c r="IYA39" s="37"/>
      <c r="IYB39" s="37"/>
      <c r="IYC39" s="37"/>
      <c r="IYD39" s="37"/>
      <c r="IYE39" s="37"/>
      <c r="IYF39" s="37"/>
      <c r="IYG39" s="37"/>
      <c r="IYH39" s="37"/>
      <c r="IYI39" s="37"/>
      <c r="IYJ39" s="37"/>
      <c r="IYK39" s="37"/>
      <c r="IYL39" s="37"/>
      <c r="IYM39" s="37"/>
      <c r="IYN39" s="37"/>
      <c r="IYO39" s="37"/>
      <c r="IYP39" s="37"/>
      <c r="IYQ39" s="33"/>
      <c r="IYR39" s="20"/>
      <c r="IYS39" s="20"/>
      <c r="IYT39" s="36"/>
      <c r="IYU39" s="37"/>
      <c r="IYV39" s="37"/>
      <c r="IYW39" s="37"/>
      <c r="IYX39" s="37"/>
      <c r="IYY39" s="37"/>
      <c r="IYZ39" s="37"/>
      <c r="IZA39" s="37"/>
      <c r="IZB39" s="37"/>
      <c r="IZC39" s="37"/>
      <c r="IZD39" s="37"/>
      <c r="IZE39" s="37"/>
      <c r="IZF39" s="37"/>
      <c r="IZG39" s="37"/>
      <c r="IZH39" s="37"/>
      <c r="IZI39" s="37"/>
      <c r="IZJ39" s="37"/>
      <c r="IZK39" s="37"/>
      <c r="IZL39" s="37"/>
      <c r="IZM39" s="33"/>
      <c r="IZN39" s="20"/>
      <c r="IZO39" s="20"/>
      <c r="IZP39" s="36"/>
      <c r="IZQ39" s="37"/>
      <c r="IZR39" s="37"/>
      <c r="IZS39" s="37"/>
      <c r="IZT39" s="37"/>
      <c r="IZU39" s="37"/>
      <c r="IZV39" s="37"/>
      <c r="IZW39" s="37"/>
      <c r="IZX39" s="37"/>
      <c r="IZY39" s="37"/>
      <c r="IZZ39" s="37"/>
      <c r="JAA39" s="37"/>
      <c r="JAB39" s="37"/>
      <c r="JAC39" s="37"/>
      <c r="JAD39" s="37"/>
      <c r="JAE39" s="37"/>
      <c r="JAF39" s="37"/>
      <c r="JAG39" s="37"/>
      <c r="JAH39" s="37"/>
      <c r="JAI39" s="33"/>
      <c r="JAJ39" s="20"/>
      <c r="JAK39" s="20"/>
      <c r="JAL39" s="36"/>
      <c r="JAM39" s="37"/>
      <c r="JAN39" s="37"/>
      <c r="JAO39" s="37"/>
      <c r="JAP39" s="37"/>
      <c r="JAQ39" s="37"/>
      <c r="JAR39" s="37"/>
      <c r="JAS39" s="37"/>
      <c r="JAT39" s="37"/>
      <c r="JAU39" s="37"/>
      <c r="JAV39" s="37"/>
      <c r="JAW39" s="37"/>
      <c r="JAX39" s="37"/>
      <c r="JAY39" s="37"/>
      <c r="JAZ39" s="37"/>
      <c r="JBA39" s="37"/>
      <c r="JBB39" s="37"/>
      <c r="JBC39" s="37"/>
      <c r="JBD39" s="37"/>
      <c r="JBE39" s="33"/>
      <c r="JBF39" s="20"/>
      <c r="JBG39" s="20"/>
      <c r="JBH39" s="36"/>
      <c r="JBI39" s="37"/>
      <c r="JBJ39" s="37"/>
      <c r="JBK39" s="37"/>
      <c r="JBL39" s="37"/>
      <c r="JBM39" s="37"/>
      <c r="JBN39" s="37"/>
      <c r="JBO39" s="37"/>
      <c r="JBP39" s="37"/>
      <c r="JBQ39" s="37"/>
      <c r="JBR39" s="37"/>
      <c r="JBS39" s="37"/>
      <c r="JBT39" s="37"/>
      <c r="JBU39" s="37"/>
      <c r="JBV39" s="37"/>
      <c r="JBW39" s="37"/>
      <c r="JBX39" s="37"/>
      <c r="JBY39" s="37"/>
      <c r="JBZ39" s="37"/>
      <c r="JCA39" s="33"/>
      <c r="JCB39" s="20"/>
      <c r="JCC39" s="20"/>
      <c r="JCD39" s="36"/>
      <c r="JCE39" s="37"/>
      <c r="JCF39" s="37"/>
      <c r="JCG39" s="37"/>
      <c r="JCH39" s="37"/>
      <c r="JCI39" s="37"/>
      <c r="JCJ39" s="37"/>
      <c r="JCK39" s="37"/>
      <c r="JCL39" s="37"/>
      <c r="JCM39" s="37"/>
      <c r="JCN39" s="37"/>
      <c r="JCO39" s="37"/>
      <c r="JCP39" s="37"/>
      <c r="JCQ39" s="37"/>
      <c r="JCR39" s="37"/>
      <c r="JCS39" s="37"/>
      <c r="JCT39" s="37"/>
      <c r="JCU39" s="37"/>
      <c r="JCV39" s="37"/>
      <c r="JCW39" s="33"/>
      <c r="JCX39" s="20"/>
      <c r="JCY39" s="20"/>
      <c r="JCZ39" s="36"/>
      <c r="JDA39" s="37"/>
      <c r="JDB39" s="37"/>
      <c r="JDC39" s="37"/>
      <c r="JDD39" s="37"/>
      <c r="JDE39" s="37"/>
      <c r="JDF39" s="37"/>
      <c r="JDG39" s="37"/>
      <c r="JDH39" s="37"/>
      <c r="JDI39" s="37"/>
      <c r="JDJ39" s="37"/>
      <c r="JDK39" s="37"/>
      <c r="JDL39" s="37"/>
      <c r="JDM39" s="37"/>
      <c r="JDN39" s="37"/>
      <c r="JDO39" s="37"/>
      <c r="JDP39" s="37"/>
      <c r="JDQ39" s="37"/>
      <c r="JDR39" s="37"/>
      <c r="JDS39" s="33"/>
      <c r="JDT39" s="20"/>
      <c r="JDU39" s="20"/>
      <c r="JDV39" s="36"/>
      <c r="JDW39" s="37"/>
      <c r="JDX39" s="37"/>
      <c r="JDY39" s="37"/>
      <c r="JDZ39" s="37"/>
      <c r="JEA39" s="37"/>
      <c r="JEB39" s="37"/>
      <c r="JEC39" s="37"/>
      <c r="JED39" s="37"/>
      <c r="JEE39" s="37"/>
      <c r="JEF39" s="37"/>
      <c r="JEG39" s="37"/>
      <c r="JEH39" s="37"/>
      <c r="JEI39" s="37"/>
      <c r="JEJ39" s="37"/>
      <c r="JEK39" s="37"/>
      <c r="JEL39" s="37"/>
      <c r="JEM39" s="37"/>
      <c r="JEN39" s="37"/>
      <c r="JEO39" s="33"/>
      <c r="JEP39" s="20"/>
      <c r="JEQ39" s="20"/>
      <c r="JER39" s="36"/>
      <c r="JES39" s="37"/>
      <c r="JET39" s="37"/>
      <c r="JEU39" s="37"/>
      <c r="JEV39" s="37"/>
      <c r="JEW39" s="37"/>
      <c r="JEX39" s="37"/>
      <c r="JEY39" s="37"/>
      <c r="JEZ39" s="37"/>
      <c r="JFA39" s="37"/>
      <c r="JFB39" s="37"/>
      <c r="JFC39" s="37"/>
      <c r="JFD39" s="37"/>
      <c r="JFE39" s="37"/>
      <c r="JFF39" s="37"/>
      <c r="JFG39" s="37"/>
      <c r="JFH39" s="37"/>
      <c r="JFI39" s="37"/>
      <c r="JFJ39" s="37"/>
      <c r="JFK39" s="33"/>
      <c r="JFL39" s="20"/>
      <c r="JFM39" s="20"/>
      <c r="JFN39" s="36"/>
      <c r="JFO39" s="37"/>
      <c r="JFP39" s="37"/>
      <c r="JFQ39" s="37"/>
      <c r="JFR39" s="37"/>
      <c r="JFS39" s="37"/>
      <c r="JFT39" s="37"/>
      <c r="JFU39" s="37"/>
      <c r="JFV39" s="37"/>
      <c r="JFW39" s="37"/>
      <c r="JFX39" s="37"/>
      <c r="JFY39" s="37"/>
      <c r="JFZ39" s="37"/>
      <c r="JGA39" s="37"/>
      <c r="JGB39" s="37"/>
      <c r="JGC39" s="37"/>
      <c r="JGD39" s="37"/>
      <c r="JGE39" s="37"/>
      <c r="JGF39" s="37"/>
      <c r="JGG39" s="33"/>
      <c r="JGH39" s="20"/>
      <c r="JGI39" s="20"/>
      <c r="JGJ39" s="36"/>
      <c r="JGK39" s="37"/>
      <c r="JGL39" s="37"/>
      <c r="JGM39" s="37"/>
      <c r="JGN39" s="37"/>
      <c r="JGO39" s="37"/>
      <c r="JGP39" s="37"/>
      <c r="JGQ39" s="37"/>
      <c r="JGR39" s="37"/>
      <c r="JGS39" s="37"/>
      <c r="JGT39" s="37"/>
      <c r="JGU39" s="37"/>
      <c r="JGV39" s="37"/>
      <c r="JGW39" s="37"/>
      <c r="JGX39" s="37"/>
      <c r="JGY39" s="37"/>
      <c r="JGZ39" s="37"/>
      <c r="JHA39" s="37"/>
      <c r="JHB39" s="37"/>
      <c r="JHC39" s="33"/>
      <c r="JHD39" s="20"/>
      <c r="JHE39" s="20"/>
      <c r="JHF39" s="36"/>
      <c r="JHG39" s="37"/>
      <c r="JHH39" s="37"/>
      <c r="JHI39" s="37"/>
      <c r="JHJ39" s="37"/>
      <c r="JHK39" s="37"/>
      <c r="JHL39" s="37"/>
      <c r="JHM39" s="37"/>
      <c r="JHN39" s="37"/>
      <c r="JHO39" s="37"/>
      <c r="JHP39" s="37"/>
      <c r="JHQ39" s="37"/>
      <c r="JHR39" s="37"/>
      <c r="JHS39" s="37"/>
      <c r="JHT39" s="37"/>
      <c r="JHU39" s="37"/>
      <c r="JHV39" s="37"/>
      <c r="JHW39" s="37"/>
      <c r="JHX39" s="37"/>
      <c r="JHY39" s="33"/>
      <c r="JHZ39" s="20"/>
      <c r="JIA39" s="20"/>
      <c r="JIB39" s="36"/>
      <c r="JIC39" s="37"/>
      <c r="JID39" s="37"/>
      <c r="JIE39" s="37"/>
      <c r="JIF39" s="37"/>
      <c r="JIG39" s="37"/>
      <c r="JIH39" s="37"/>
      <c r="JII39" s="37"/>
      <c r="JIJ39" s="37"/>
      <c r="JIK39" s="37"/>
      <c r="JIL39" s="37"/>
      <c r="JIM39" s="37"/>
      <c r="JIN39" s="37"/>
      <c r="JIO39" s="37"/>
      <c r="JIP39" s="37"/>
      <c r="JIQ39" s="37"/>
      <c r="JIR39" s="37"/>
      <c r="JIS39" s="37"/>
      <c r="JIT39" s="37"/>
      <c r="JIU39" s="33"/>
      <c r="JIV39" s="20"/>
      <c r="JIW39" s="20"/>
      <c r="JIX39" s="36"/>
      <c r="JIY39" s="37"/>
      <c r="JIZ39" s="37"/>
      <c r="JJA39" s="37"/>
      <c r="JJB39" s="37"/>
      <c r="JJC39" s="37"/>
      <c r="JJD39" s="37"/>
      <c r="JJE39" s="37"/>
      <c r="JJF39" s="37"/>
      <c r="JJG39" s="37"/>
      <c r="JJH39" s="37"/>
      <c r="JJI39" s="37"/>
      <c r="JJJ39" s="37"/>
      <c r="JJK39" s="37"/>
      <c r="JJL39" s="37"/>
      <c r="JJM39" s="37"/>
      <c r="JJN39" s="37"/>
      <c r="JJO39" s="37"/>
      <c r="JJP39" s="37"/>
      <c r="JJQ39" s="33"/>
      <c r="JJR39" s="20"/>
      <c r="JJS39" s="20"/>
      <c r="JJT39" s="36"/>
      <c r="JJU39" s="37"/>
      <c r="JJV39" s="37"/>
      <c r="JJW39" s="37"/>
      <c r="JJX39" s="37"/>
      <c r="JJY39" s="37"/>
      <c r="JJZ39" s="37"/>
      <c r="JKA39" s="37"/>
      <c r="JKB39" s="37"/>
      <c r="JKC39" s="37"/>
      <c r="JKD39" s="37"/>
      <c r="JKE39" s="37"/>
      <c r="JKF39" s="37"/>
      <c r="JKG39" s="37"/>
      <c r="JKH39" s="37"/>
      <c r="JKI39" s="37"/>
      <c r="JKJ39" s="37"/>
      <c r="JKK39" s="37"/>
      <c r="JKL39" s="37"/>
      <c r="JKM39" s="33"/>
      <c r="JKN39" s="20"/>
      <c r="JKO39" s="20"/>
      <c r="JKP39" s="36"/>
      <c r="JKQ39" s="37"/>
      <c r="JKR39" s="37"/>
      <c r="JKS39" s="37"/>
      <c r="JKT39" s="37"/>
      <c r="JKU39" s="37"/>
      <c r="JKV39" s="37"/>
      <c r="JKW39" s="37"/>
      <c r="JKX39" s="37"/>
      <c r="JKY39" s="37"/>
      <c r="JKZ39" s="37"/>
      <c r="JLA39" s="37"/>
      <c r="JLB39" s="37"/>
      <c r="JLC39" s="37"/>
      <c r="JLD39" s="37"/>
      <c r="JLE39" s="37"/>
      <c r="JLF39" s="37"/>
      <c r="JLG39" s="37"/>
      <c r="JLH39" s="37"/>
      <c r="JLI39" s="33"/>
      <c r="JLJ39" s="20"/>
      <c r="JLK39" s="20"/>
      <c r="JLL39" s="36"/>
      <c r="JLM39" s="37"/>
      <c r="JLN39" s="37"/>
      <c r="JLO39" s="37"/>
      <c r="JLP39" s="37"/>
      <c r="JLQ39" s="37"/>
      <c r="JLR39" s="37"/>
      <c r="JLS39" s="37"/>
      <c r="JLT39" s="37"/>
      <c r="JLU39" s="37"/>
      <c r="JLV39" s="37"/>
      <c r="JLW39" s="37"/>
      <c r="JLX39" s="37"/>
      <c r="JLY39" s="37"/>
      <c r="JLZ39" s="37"/>
      <c r="JMA39" s="37"/>
      <c r="JMB39" s="37"/>
      <c r="JMC39" s="37"/>
      <c r="JMD39" s="37"/>
      <c r="JME39" s="33"/>
      <c r="JMF39" s="20"/>
      <c r="JMG39" s="20"/>
      <c r="JMH39" s="36"/>
      <c r="JMI39" s="37"/>
      <c r="JMJ39" s="37"/>
      <c r="JMK39" s="37"/>
      <c r="JML39" s="37"/>
      <c r="JMM39" s="37"/>
      <c r="JMN39" s="37"/>
      <c r="JMO39" s="37"/>
      <c r="JMP39" s="37"/>
      <c r="JMQ39" s="37"/>
      <c r="JMR39" s="37"/>
      <c r="JMS39" s="37"/>
      <c r="JMT39" s="37"/>
      <c r="JMU39" s="37"/>
      <c r="JMV39" s="37"/>
      <c r="JMW39" s="37"/>
      <c r="JMX39" s="37"/>
      <c r="JMY39" s="37"/>
      <c r="JMZ39" s="37"/>
      <c r="JNA39" s="33"/>
      <c r="JNB39" s="20"/>
      <c r="JNC39" s="20"/>
      <c r="JND39" s="36"/>
      <c r="JNE39" s="37"/>
      <c r="JNF39" s="37"/>
      <c r="JNG39" s="37"/>
      <c r="JNH39" s="37"/>
      <c r="JNI39" s="37"/>
      <c r="JNJ39" s="37"/>
      <c r="JNK39" s="37"/>
      <c r="JNL39" s="37"/>
      <c r="JNM39" s="37"/>
      <c r="JNN39" s="37"/>
      <c r="JNO39" s="37"/>
      <c r="JNP39" s="37"/>
      <c r="JNQ39" s="37"/>
      <c r="JNR39" s="37"/>
      <c r="JNS39" s="37"/>
      <c r="JNT39" s="37"/>
      <c r="JNU39" s="37"/>
      <c r="JNV39" s="37"/>
      <c r="JNW39" s="33"/>
      <c r="JNX39" s="20"/>
      <c r="JNY39" s="20"/>
      <c r="JNZ39" s="36"/>
      <c r="JOA39" s="37"/>
      <c r="JOB39" s="37"/>
      <c r="JOC39" s="37"/>
      <c r="JOD39" s="37"/>
      <c r="JOE39" s="37"/>
      <c r="JOF39" s="37"/>
      <c r="JOG39" s="37"/>
      <c r="JOH39" s="37"/>
      <c r="JOI39" s="37"/>
      <c r="JOJ39" s="37"/>
      <c r="JOK39" s="37"/>
      <c r="JOL39" s="37"/>
      <c r="JOM39" s="37"/>
      <c r="JON39" s="37"/>
      <c r="JOO39" s="37"/>
      <c r="JOP39" s="37"/>
      <c r="JOQ39" s="37"/>
      <c r="JOR39" s="37"/>
      <c r="JOS39" s="33"/>
      <c r="JOT39" s="20"/>
      <c r="JOU39" s="20"/>
      <c r="JOV39" s="36"/>
      <c r="JOW39" s="37"/>
      <c r="JOX39" s="37"/>
      <c r="JOY39" s="37"/>
      <c r="JOZ39" s="37"/>
      <c r="JPA39" s="37"/>
      <c r="JPB39" s="37"/>
      <c r="JPC39" s="37"/>
      <c r="JPD39" s="37"/>
      <c r="JPE39" s="37"/>
      <c r="JPF39" s="37"/>
      <c r="JPG39" s="37"/>
      <c r="JPH39" s="37"/>
      <c r="JPI39" s="37"/>
      <c r="JPJ39" s="37"/>
      <c r="JPK39" s="37"/>
      <c r="JPL39" s="37"/>
      <c r="JPM39" s="37"/>
      <c r="JPN39" s="37"/>
      <c r="JPO39" s="33"/>
      <c r="JPP39" s="20"/>
      <c r="JPQ39" s="20"/>
      <c r="JPR39" s="36"/>
      <c r="JPS39" s="37"/>
      <c r="JPT39" s="37"/>
      <c r="JPU39" s="37"/>
      <c r="JPV39" s="37"/>
      <c r="JPW39" s="37"/>
      <c r="JPX39" s="37"/>
      <c r="JPY39" s="37"/>
      <c r="JPZ39" s="37"/>
      <c r="JQA39" s="37"/>
      <c r="JQB39" s="37"/>
      <c r="JQC39" s="37"/>
      <c r="JQD39" s="37"/>
      <c r="JQE39" s="37"/>
      <c r="JQF39" s="37"/>
      <c r="JQG39" s="37"/>
      <c r="JQH39" s="37"/>
      <c r="JQI39" s="37"/>
      <c r="JQJ39" s="37"/>
      <c r="JQK39" s="33"/>
      <c r="JQL39" s="20"/>
      <c r="JQM39" s="20"/>
      <c r="JQN39" s="36"/>
      <c r="JQO39" s="37"/>
      <c r="JQP39" s="37"/>
      <c r="JQQ39" s="37"/>
      <c r="JQR39" s="37"/>
      <c r="JQS39" s="37"/>
      <c r="JQT39" s="37"/>
      <c r="JQU39" s="37"/>
      <c r="JQV39" s="37"/>
      <c r="JQW39" s="37"/>
      <c r="JQX39" s="37"/>
      <c r="JQY39" s="37"/>
      <c r="JQZ39" s="37"/>
      <c r="JRA39" s="37"/>
      <c r="JRB39" s="37"/>
      <c r="JRC39" s="37"/>
      <c r="JRD39" s="37"/>
      <c r="JRE39" s="37"/>
      <c r="JRF39" s="37"/>
      <c r="JRG39" s="33"/>
      <c r="JRH39" s="20"/>
      <c r="JRI39" s="20"/>
      <c r="JRJ39" s="36"/>
      <c r="JRK39" s="37"/>
      <c r="JRL39" s="37"/>
      <c r="JRM39" s="37"/>
      <c r="JRN39" s="37"/>
      <c r="JRO39" s="37"/>
      <c r="JRP39" s="37"/>
      <c r="JRQ39" s="37"/>
      <c r="JRR39" s="37"/>
      <c r="JRS39" s="37"/>
      <c r="JRT39" s="37"/>
      <c r="JRU39" s="37"/>
      <c r="JRV39" s="37"/>
      <c r="JRW39" s="37"/>
      <c r="JRX39" s="37"/>
      <c r="JRY39" s="37"/>
      <c r="JRZ39" s="37"/>
      <c r="JSA39" s="37"/>
      <c r="JSB39" s="37"/>
      <c r="JSC39" s="33"/>
      <c r="JSD39" s="20"/>
      <c r="JSE39" s="20"/>
      <c r="JSF39" s="36"/>
      <c r="JSG39" s="37"/>
      <c r="JSH39" s="37"/>
      <c r="JSI39" s="37"/>
      <c r="JSJ39" s="37"/>
      <c r="JSK39" s="37"/>
      <c r="JSL39" s="37"/>
      <c r="JSM39" s="37"/>
      <c r="JSN39" s="37"/>
      <c r="JSO39" s="37"/>
      <c r="JSP39" s="37"/>
      <c r="JSQ39" s="37"/>
      <c r="JSR39" s="37"/>
      <c r="JSS39" s="37"/>
      <c r="JST39" s="37"/>
      <c r="JSU39" s="37"/>
      <c r="JSV39" s="37"/>
      <c r="JSW39" s="37"/>
      <c r="JSX39" s="37"/>
      <c r="JSY39" s="33"/>
      <c r="JSZ39" s="20"/>
      <c r="JTA39" s="20"/>
      <c r="JTB39" s="36"/>
      <c r="JTC39" s="37"/>
      <c r="JTD39" s="37"/>
      <c r="JTE39" s="37"/>
      <c r="JTF39" s="37"/>
      <c r="JTG39" s="37"/>
      <c r="JTH39" s="37"/>
      <c r="JTI39" s="37"/>
      <c r="JTJ39" s="37"/>
      <c r="JTK39" s="37"/>
      <c r="JTL39" s="37"/>
      <c r="JTM39" s="37"/>
      <c r="JTN39" s="37"/>
      <c r="JTO39" s="37"/>
      <c r="JTP39" s="37"/>
      <c r="JTQ39" s="37"/>
      <c r="JTR39" s="37"/>
      <c r="JTS39" s="37"/>
      <c r="JTT39" s="37"/>
      <c r="JTU39" s="33"/>
      <c r="JTV39" s="20"/>
      <c r="JTW39" s="20"/>
      <c r="JTX39" s="36"/>
      <c r="JTY39" s="37"/>
      <c r="JTZ39" s="37"/>
      <c r="JUA39" s="37"/>
      <c r="JUB39" s="37"/>
      <c r="JUC39" s="37"/>
      <c r="JUD39" s="37"/>
      <c r="JUE39" s="37"/>
      <c r="JUF39" s="37"/>
      <c r="JUG39" s="37"/>
      <c r="JUH39" s="37"/>
      <c r="JUI39" s="37"/>
      <c r="JUJ39" s="37"/>
      <c r="JUK39" s="37"/>
      <c r="JUL39" s="37"/>
      <c r="JUM39" s="37"/>
      <c r="JUN39" s="37"/>
      <c r="JUO39" s="37"/>
      <c r="JUP39" s="37"/>
      <c r="JUQ39" s="33"/>
      <c r="JUR39" s="20"/>
      <c r="JUS39" s="20"/>
      <c r="JUT39" s="36"/>
      <c r="JUU39" s="37"/>
      <c r="JUV39" s="37"/>
      <c r="JUW39" s="37"/>
      <c r="JUX39" s="37"/>
      <c r="JUY39" s="37"/>
      <c r="JUZ39" s="37"/>
      <c r="JVA39" s="37"/>
      <c r="JVB39" s="37"/>
      <c r="JVC39" s="37"/>
      <c r="JVD39" s="37"/>
      <c r="JVE39" s="37"/>
      <c r="JVF39" s="37"/>
      <c r="JVG39" s="37"/>
      <c r="JVH39" s="37"/>
      <c r="JVI39" s="37"/>
      <c r="JVJ39" s="37"/>
      <c r="JVK39" s="37"/>
      <c r="JVL39" s="37"/>
      <c r="JVM39" s="33"/>
      <c r="JVN39" s="20"/>
      <c r="JVO39" s="20"/>
      <c r="JVP39" s="36"/>
      <c r="JVQ39" s="37"/>
      <c r="JVR39" s="37"/>
      <c r="JVS39" s="37"/>
      <c r="JVT39" s="37"/>
      <c r="JVU39" s="37"/>
      <c r="JVV39" s="37"/>
      <c r="JVW39" s="37"/>
      <c r="JVX39" s="37"/>
      <c r="JVY39" s="37"/>
      <c r="JVZ39" s="37"/>
      <c r="JWA39" s="37"/>
      <c r="JWB39" s="37"/>
      <c r="JWC39" s="37"/>
      <c r="JWD39" s="37"/>
      <c r="JWE39" s="37"/>
      <c r="JWF39" s="37"/>
      <c r="JWG39" s="37"/>
      <c r="JWH39" s="37"/>
      <c r="JWI39" s="33"/>
      <c r="JWJ39" s="20"/>
      <c r="JWK39" s="20"/>
      <c r="JWL39" s="36"/>
      <c r="JWM39" s="37"/>
      <c r="JWN39" s="37"/>
      <c r="JWO39" s="37"/>
      <c r="JWP39" s="37"/>
      <c r="JWQ39" s="37"/>
      <c r="JWR39" s="37"/>
      <c r="JWS39" s="37"/>
      <c r="JWT39" s="37"/>
      <c r="JWU39" s="37"/>
      <c r="JWV39" s="37"/>
      <c r="JWW39" s="37"/>
      <c r="JWX39" s="37"/>
      <c r="JWY39" s="37"/>
      <c r="JWZ39" s="37"/>
      <c r="JXA39" s="37"/>
      <c r="JXB39" s="37"/>
      <c r="JXC39" s="37"/>
      <c r="JXD39" s="37"/>
      <c r="JXE39" s="33"/>
      <c r="JXF39" s="20"/>
      <c r="JXG39" s="20"/>
      <c r="JXH39" s="36"/>
      <c r="JXI39" s="37"/>
      <c r="JXJ39" s="37"/>
      <c r="JXK39" s="37"/>
      <c r="JXL39" s="37"/>
      <c r="JXM39" s="37"/>
      <c r="JXN39" s="37"/>
      <c r="JXO39" s="37"/>
      <c r="JXP39" s="37"/>
      <c r="JXQ39" s="37"/>
      <c r="JXR39" s="37"/>
      <c r="JXS39" s="37"/>
      <c r="JXT39" s="37"/>
      <c r="JXU39" s="37"/>
      <c r="JXV39" s="37"/>
      <c r="JXW39" s="37"/>
      <c r="JXX39" s="37"/>
      <c r="JXY39" s="37"/>
      <c r="JXZ39" s="37"/>
      <c r="JYA39" s="33"/>
      <c r="JYB39" s="20"/>
      <c r="JYC39" s="20"/>
      <c r="JYD39" s="36"/>
      <c r="JYE39" s="37"/>
      <c r="JYF39" s="37"/>
      <c r="JYG39" s="37"/>
      <c r="JYH39" s="37"/>
      <c r="JYI39" s="37"/>
      <c r="JYJ39" s="37"/>
      <c r="JYK39" s="37"/>
      <c r="JYL39" s="37"/>
      <c r="JYM39" s="37"/>
      <c r="JYN39" s="37"/>
      <c r="JYO39" s="37"/>
      <c r="JYP39" s="37"/>
      <c r="JYQ39" s="37"/>
      <c r="JYR39" s="37"/>
      <c r="JYS39" s="37"/>
      <c r="JYT39" s="37"/>
      <c r="JYU39" s="37"/>
      <c r="JYV39" s="37"/>
      <c r="JYW39" s="33"/>
      <c r="JYX39" s="20"/>
      <c r="JYY39" s="20"/>
      <c r="JYZ39" s="36"/>
      <c r="JZA39" s="37"/>
      <c r="JZB39" s="37"/>
      <c r="JZC39" s="37"/>
      <c r="JZD39" s="37"/>
      <c r="JZE39" s="37"/>
      <c r="JZF39" s="37"/>
      <c r="JZG39" s="37"/>
      <c r="JZH39" s="37"/>
      <c r="JZI39" s="37"/>
      <c r="JZJ39" s="37"/>
      <c r="JZK39" s="37"/>
      <c r="JZL39" s="37"/>
      <c r="JZM39" s="37"/>
      <c r="JZN39" s="37"/>
      <c r="JZO39" s="37"/>
      <c r="JZP39" s="37"/>
      <c r="JZQ39" s="37"/>
      <c r="JZR39" s="37"/>
      <c r="JZS39" s="33"/>
      <c r="JZT39" s="20"/>
      <c r="JZU39" s="20"/>
      <c r="JZV39" s="36"/>
      <c r="JZW39" s="37"/>
      <c r="JZX39" s="37"/>
      <c r="JZY39" s="37"/>
      <c r="JZZ39" s="37"/>
      <c r="KAA39" s="37"/>
      <c r="KAB39" s="37"/>
      <c r="KAC39" s="37"/>
      <c r="KAD39" s="37"/>
      <c r="KAE39" s="37"/>
      <c r="KAF39" s="37"/>
      <c r="KAG39" s="37"/>
      <c r="KAH39" s="37"/>
      <c r="KAI39" s="37"/>
      <c r="KAJ39" s="37"/>
      <c r="KAK39" s="37"/>
      <c r="KAL39" s="37"/>
      <c r="KAM39" s="37"/>
      <c r="KAN39" s="37"/>
      <c r="KAO39" s="33"/>
      <c r="KAP39" s="20"/>
      <c r="KAQ39" s="20"/>
      <c r="KAR39" s="36"/>
      <c r="KAS39" s="37"/>
      <c r="KAT39" s="37"/>
      <c r="KAU39" s="37"/>
      <c r="KAV39" s="37"/>
      <c r="KAW39" s="37"/>
      <c r="KAX39" s="37"/>
      <c r="KAY39" s="37"/>
      <c r="KAZ39" s="37"/>
      <c r="KBA39" s="37"/>
      <c r="KBB39" s="37"/>
      <c r="KBC39" s="37"/>
      <c r="KBD39" s="37"/>
      <c r="KBE39" s="37"/>
      <c r="KBF39" s="37"/>
      <c r="KBG39" s="37"/>
      <c r="KBH39" s="37"/>
      <c r="KBI39" s="37"/>
      <c r="KBJ39" s="37"/>
      <c r="KBK39" s="33"/>
      <c r="KBL39" s="20"/>
      <c r="KBM39" s="20"/>
      <c r="KBN39" s="36"/>
      <c r="KBO39" s="37"/>
      <c r="KBP39" s="37"/>
      <c r="KBQ39" s="37"/>
      <c r="KBR39" s="37"/>
      <c r="KBS39" s="37"/>
      <c r="KBT39" s="37"/>
      <c r="KBU39" s="37"/>
      <c r="KBV39" s="37"/>
      <c r="KBW39" s="37"/>
      <c r="KBX39" s="37"/>
      <c r="KBY39" s="37"/>
      <c r="KBZ39" s="37"/>
      <c r="KCA39" s="37"/>
      <c r="KCB39" s="37"/>
      <c r="KCC39" s="37"/>
      <c r="KCD39" s="37"/>
      <c r="KCE39" s="37"/>
      <c r="KCF39" s="37"/>
      <c r="KCG39" s="33"/>
      <c r="KCH39" s="20"/>
      <c r="KCI39" s="20"/>
      <c r="KCJ39" s="36"/>
      <c r="KCK39" s="37"/>
      <c r="KCL39" s="37"/>
      <c r="KCM39" s="37"/>
      <c r="KCN39" s="37"/>
      <c r="KCO39" s="37"/>
      <c r="KCP39" s="37"/>
      <c r="KCQ39" s="37"/>
      <c r="KCR39" s="37"/>
      <c r="KCS39" s="37"/>
      <c r="KCT39" s="37"/>
      <c r="KCU39" s="37"/>
      <c r="KCV39" s="37"/>
      <c r="KCW39" s="37"/>
      <c r="KCX39" s="37"/>
      <c r="KCY39" s="37"/>
      <c r="KCZ39" s="37"/>
      <c r="KDA39" s="37"/>
      <c r="KDB39" s="37"/>
      <c r="KDC39" s="33"/>
      <c r="KDD39" s="20"/>
      <c r="KDE39" s="20"/>
      <c r="KDF39" s="36"/>
      <c r="KDG39" s="37"/>
      <c r="KDH39" s="37"/>
      <c r="KDI39" s="37"/>
      <c r="KDJ39" s="37"/>
      <c r="KDK39" s="37"/>
      <c r="KDL39" s="37"/>
      <c r="KDM39" s="37"/>
      <c r="KDN39" s="37"/>
      <c r="KDO39" s="37"/>
      <c r="KDP39" s="37"/>
      <c r="KDQ39" s="37"/>
      <c r="KDR39" s="37"/>
      <c r="KDS39" s="37"/>
      <c r="KDT39" s="37"/>
      <c r="KDU39" s="37"/>
      <c r="KDV39" s="37"/>
      <c r="KDW39" s="37"/>
      <c r="KDX39" s="37"/>
      <c r="KDY39" s="33"/>
      <c r="KDZ39" s="20"/>
      <c r="KEA39" s="20"/>
      <c r="KEB39" s="36"/>
      <c r="KEC39" s="37"/>
      <c r="KED39" s="37"/>
      <c r="KEE39" s="37"/>
      <c r="KEF39" s="37"/>
      <c r="KEG39" s="37"/>
      <c r="KEH39" s="37"/>
      <c r="KEI39" s="37"/>
      <c r="KEJ39" s="37"/>
      <c r="KEK39" s="37"/>
      <c r="KEL39" s="37"/>
      <c r="KEM39" s="37"/>
      <c r="KEN39" s="37"/>
      <c r="KEO39" s="37"/>
      <c r="KEP39" s="37"/>
      <c r="KEQ39" s="37"/>
      <c r="KER39" s="37"/>
      <c r="KES39" s="37"/>
      <c r="KET39" s="37"/>
      <c r="KEU39" s="33"/>
      <c r="KEV39" s="20"/>
      <c r="KEW39" s="20"/>
      <c r="KEX39" s="36"/>
      <c r="KEY39" s="37"/>
      <c r="KEZ39" s="37"/>
      <c r="KFA39" s="37"/>
      <c r="KFB39" s="37"/>
      <c r="KFC39" s="37"/>
      <c r="KFD39" s="37"/>
      <c r="KFE39" s="37"/>
      <c r="KFF39" s="37"/>
      <c r="KFG39" s="37"/>
      <c r="KFH39" s="37"/>
      <c r="KFI39" s="37"/>
      <c r="KFJ39" s="37"/>
      <c r="KFK39" s="37"/>
      <c r="KFL39" s="37"/>
      <c r="KFM39" s="37"/>
      <c r="KFN39" s="37"/>
      <c r="KFO39" s="37"/>
      <c r="KFP39" s="37"/>
      <c r="KFQ39" s="33"/>
      <c r="KFR39" s="20"/>
      <c r="KFS39" s="20"/>
      <c r="KFT39" s="36"/>
      <c r="KFU39" s="37"/>
      <c r="KFV39" s="37"/>
      <c r="KFW39" s="37"/>
      <c r="KFX39" s="37"/>
      <c r="KFY39" s="37"/>
      <c r="KFZ39" s="37"/>
      <c r="KGA39" s="37"/>
      <c r="KGB39" s="37"/>
      <c r="KGC39" s="37"/>
      <c r="KGD39" s="37"/>
      <c r="KGE39" s="37"/>
      <c r="KGF39" s="37"/>
      <c r="KGG39" s="37"/>
      <c r="KGH39" s="37"/>
      <c r="KGI39" s="37"/>
      <c r="KGJ39" s="37"/>
      <c r="KGK39" s="37"/>
      <c r="KGL39" s="37"/>
      <c r="KGM39" s="33"/>
      <c r="KGN39" s="20"/>
      <c r="KGO39" s="20"/>
      <c r="KGP39" s="36"/>
      <c r="KGQ39" s="37"/>
      <c r="KGR39" s="37"/>
      <c r="KGS39" s="37"/>
      <c r="KGT39" s="37"/>
      <c r="KGU39" s="37"/>
      <c r="KGV39" s="37"/>
      <c r="KGW39" s="37"/>
      <c r="KGX39" s="37"/>
      <c r="KGY39" s="37"/>
      <c r="KGZ39" s="37"/>
      <c r="KHA39" s="37"/>
      <c r="KHB39" s="37"/>
      <c r="KHC39" s="37"/>
      <c r="KHD39" s="37"/>
      <c r="KHE39" s="37"/>
      <c r="KHF39" s="37"/>
      <c r="KHG39" s="37"/>
      <c r="KHH39" s="37"/>
      <c r="KHI39" s="33"/>
      <c r="KHJ39" s="20"/>
      <c r="KHK39" s="20"/>
      <c r="KHL39" s="36"/>
      <c r="KHM39" s="37"/>
      <c r="KHN39" s="37"/>
      <c r="KHO39" s="37"/>
      <c r="KHP39" s="37"/>
      <c r="KHQ39" s="37"/>
      <c r="KHR39" s="37"/>
      <c r="KHS39" s="37"/>
      <c r="KHT39" s="37"/>
      <c r="KHU39" s="37"/>
      <c r="KHV39" s="37"/>
      <c r="KHW39" s="37"/>
      <c r="KHX39" s="37"/>
      <c r="KHY39" s="37"/>
      <c r="KHZ39" s="37"/>
      <c r="KIA39" s="37"/>
      <c r="KIB39" s="37"/>
      <c r="KIC39" s="37"/>
      <c r="KID39" s="37"/>
      <c r="KIE39" s="33"/>
      <c r="KIF39" s="20"/>
      <c r="KIG39" s="20"/>
      <c r="KIH39" s="36"/>
      <c r="KII39" s="37"/>
      <c r="KIJ39" s="37"/>
      <c r="KIK39" s="37"/>
      <c r="KIL39" s="37"/>
      <c r="KIM39" s="37"/>
      <c r="KIN39" s="37"/>
      <c r="KIO39" s="37"/>
      <c r="KIP39" s="37"/>
      <c r="KIQ39" s="37"/>
      <c r="KIR39" s="37"/>
      <c r="KIS39" s="37"/>
      <c r="KIT39" s="37"/>
      <c r="KIU39" s="37"/>
      <c r="KIV39" s="37"/>
      <c r="KIW39" s="37"/>
      <c r="KIX39" s="37"/>
      <c r="KIY39" s="37"/>
      <c r="KIZ39" s="37"/>
      <c r="KJA39" s="33"/>
      <c r="KJB39" s="20"/>
      <c r="KJC39" s="20"/>
      <c r="KJD39" s="36"/>
      <c r="KJE39" s="37"/>
      <c r="KJF39" s="37"/>
      <c r="KJG39" s="37"/>
      <c r="KJH39" s="37"/>
      <c r="KJI39" s="37"/>
      <c r="KJJ39" s="37"/>
      <c r="KJK39" s="37"/>
      <c r="KJL39" s="37"/>
      <c r="KJM39" s="37"/>
      <c r="KJN39" s="37"/>
      <c r="KJO39" s="37"/>
      <c r="KJP39" s="37"/>
      <c r="KJQ39" s="37"/>
      <c r="KJR39" s="37"/>
      <c r="KJS39" s="37"/>
      <c r="KJT39" s="37"/>
      <c r="KJU39" s="37"/>
      <c r="KJV39" s="37"/>
      <c r="KJW39" s="33"/>
      <c r="KJX39" s="20"/>
      <c r="KJY39" s="20"/>
      <c r="KJZ39" s="36"/>
      <c r="KKA39" s="37"/>
      <c r="KKB39" s="37"/>
      <c r="KKC39" s="37"/>
      <c r="KKD39" s="37"/>
      <c r="KKE39" s="37"/>
      <c r="KKF39" s="37"/>
      <c r="KKG39" s="37"/>
      <c r="KKH39" s="37"/>
      <c r="KKI39" s="37"/>
      <c r="KKJ39" s="37"/>
      <c r="KKK39" s="37"/>
      <c r="KKL39" s="37"/>
      <c r="KKM39" s="37"/>
      <c r="KKN39" s="37"/>
      <c r="KKO39" s="37"/>
      <c r="KKP39" s="37"/>
      <c r="KKQ39" s="37"/>
      <c r="KKR39" s="37"/>
      <c r="KKS39" s="33"/>
      <c r="KKT39" s="20"/>
      <c r="KKU39" s="20"/>
      <c r="KKV39" s="36"/>
      <c r="KKW39" s="37"/>
      <c r="KKX39" s="37"/>
      <c r="KKY39" s="37"/>
      <c r="KKZ39" s="37"/>
      <c r="KLA39" s="37"/>
      <c r="KLB39" s="37"/>
      <c r="KLC39" s="37"/>
      <c r="KLD39" s="37"/>
      <c r="KLE39" s="37"/>
      <c r="KLF39" s="37"/>
      <c r="KLG39" s="37"/>
      <c r="KLH39" s="37"/>
      <c r="KLI39" s="37"/>
      <c r="KLJ39" s="37"/>
      <c r="KLK39" s="37"/>
      <c r="KLL39" s="37"/>
      <c r="KLM39" s="37"/>
      <c r="KLN39" s="37"/>
      <c r="KLO39" s="33"/>
      <c r="KLP39" s="20"/>
      <c r="KLQ39" s="20"/>
      <c r="KLR39" s="36"/>
      <c r="KLS39" s="37"/>
      <c r="KLT39" s="37"/>
      <c r="KLU39" s="37"/>
      <c r="KLV39" s="37"/>
      <c r="KLW39" s="37"/>
      <c r="KLX39" s="37"/>
      <c r="KLY39" s="37"/>
      <c r="KLZ39" s="37"/>
      <c r="KMA39" s="37"/>
      <c r="KMB39" s="37"/>
      <c r="KMC39" s="37"/>
      <c r="KMD39" s="37"/>
      <c r="KME39" s="37"/>
      <c r="KMF39" s="37"/>
      <c r="KMG39" s="37"/>
      <c r="KMH39" s="37"/>
      <c r="KMI39" s="37"/>
      <c r="KMJ39" s="37"/>
      <c r="KMK39" s="33"/>
      <c r="KML39" s="20"/>
      <c r="KMM39" s="20"/>
      <c r="KMN39" s="36"/>
      <c r="KMO39" s="37"/>
      <c r="KMP39" s="37"/>
      <c r="KMQ39" s="37"/>
      <c r="KMR39" s="37"/>
      <c r="KMS39" s="37"/>
      <c r="KMT39" s="37"/>
      <c r="KMU39" s="37"/>
      <c r="KMV39" s="37"/>
      <c r="KMW39" s="37"/>
      <c r="KMX39" s="37"/>
      <c r="KMY39" s="37"/>
      <c r="KMZ39" s="37"/>
      <c r="KNA39" s="37"/>
      <c r="KNB39" s="37"/>
      <c r="KNC39" s="37"/>
      <c r="KND39" s="37"/>
      <c r="KNE39" s="37"/>
      <c r="KNF39" s="37"/>
      <c r="KNG39" s="33"/>
      <c r="KNH39" s="20"/>
      <c r="KNI39" s="20"/>
      <c r="KNJ39" s="36"/>
      <c r="KNK39" s="37"/>
      <c r="KNL39" s="37"/>
      <c r="KNM39" s="37"/>
      <c r="KNN39" s="37"/>
      <c r="KNO39" s="37"/>
      <c r="KNP39" s="37"/>
      <c r="KNQ39" s="37"/>
      <c r="KNR39" s="37"/>
      <c r="KNS39" s="37"/>
      <c r="KNT39" s="37"/>
      <c r="KNU39" s="37"/>
      <c r="KNV39" s="37"/>
      <c r="KNW39" s="37"/>
      <c r="KNX39" s="37"/>
      <c r="KNY39" s="37"/>
      <c r="KNZ39" s="37"/>
      <c r="KOA39" s="37"/>
      <c r="KOB39" s="37"/>
      <c r="KOC39" s="33"/>
      <c r="KOD39" s="20"/>
      <c r="KOE39" s="20"/>
      <c r="KOF39" s="36"/>
      <c r="KOG39" s="37"/>
      <c r="KOH39" s="37"/>
      <c r="KOI39" s="37"/>
      <c r="KOJ39" s="37"/>
      <c r="KOK39" s="37"/>
      <c r="KOL39" s="37"/>
      <c r="KOM39" s="37"/>
      <c r="KON39" s="37"/>
      <c r="KOO39" s="37"/>
      <c r="KOP39" s="37"/>
      <c r="KOQ39" s="37"/>
      <c r="KOR39" s="37"/>
      <c r="KOS39" s="37"/>
      <c r="KOT39" s="37"/>
      <c r="KOU39" s="37"/>
      <c r="KOV39" s="37"/>
      <c r="KOW39" s="37"/>
      <c r="KOX39" s="37"/>
      <c r="KOY39" s="33"/>
      <c r="KOZ39" s="20"/>
      <c r="KPA39" s="20"/>
      <c r="KPB39" s="36"/>
      <c r="KPC39" s="37"/>
      <c r="KPD39" s="37"/>
      <c r="KPE39" s="37"/>
      <c r="KPF39" s="37"/>
      <c r="KPG39" s="37"/>
      <c r="KPH39" s="37"/>
      <c r="KPI39" s="37"/>
      <c r="KPJ39" s="37"/>
      <c r="KPK39" s="37"/>
      <c r="KPL39" s="37"/>
      <c r="KPM39" s="37"/>
      <c r="KPN39" s="37"/>
      <c r="KPO39" s="37"/>
      <c r="KPP39" s="37"/>
      <c r="KPQ39" s="37"/>
      <c r="KPR39" s="37"/>
      <c r="KPS39" s="37"/>
      <c r="KPT39" s="37"/>
      <c r="KPU39" s="33"/>
      <c r="KPV39" s="20"/>
      <c r="KPW39" s="20"/>
      <c r="KPX39" s="36"/>
      <c r="KPY39" s="37"/>
      <c r="KPZ39" s="37"/>
      <c r="KQA39" s="37"/>
      <c r="KQB39" s="37"/>
      <c r="KQC39" s="37"/>
      <c r="KQD39" s="37"/>
      <c r="KQE39" s="37"/>
      <c r="KQF39" s="37"/>
      <c r="KQG39" s="37"/>
      <c r="KQH39" s="37"/>
      <c r="KQI39" s="37"/>
      <c r="KQJ39" s="37"/>
      <c r="KQK39" s="37"/>
      <c r="KQL39" s="37"/>
      <c r="KQM39" s="37"/>
      <c r="KQN39" s="37"/>
      <c r="KQO39" s="37"/>
      <c r="KQP39" s="37"/>
      <c r="KQQ39" s="33"/>
      <c r="KQR39" s="20"/>
      <c r="KQS39" s="20"/>
      <c r="KQT39" s="36"/>
      <c r="KQU39" s="37"/>
      <c r="KQV39" s="37"/>
      <c r="KQW39" s="37"/>
      <c r="KQX39" s="37"/>
      <c r="KQY39" s="37"/>
      <c r="KQZ39" s="37"/>
      <c r="KRA39" s="37"/>
      <c r="KRB39" s="37"/>
      <c r="KRC39" s="37"/>
      <c r="KRD39" s="37"/>
      <c r="KRE39" s="37"/>
      <c r="KRF39" s="37"/>
      <c r="KRG39" s="37"/>
      <c r="KRH39" s="37"/>
      <c r="KRI39" s="37"/>
      <c r="KRJ39" s="37"/>
      <c r="KRK39" s="37"/>
      <c r="KRL39" s="37"/>
      <c r="KRM39" s="33"/>
      <c r="KRN39" s="20"/>
      <c r="KRO39" s="20"/>
      <c r="KRP39" s="36"/>
      <c r="KRQ39" s="37"/>
      <c r="KRR39" s="37"/>
      <c r="KRS39" s="37"/>
      <c r="KRT39" s="37"/>
      <c r="KRU39" s="37"/>
      <c r="KRV39" s="37"/>
      <c r="KRW39" s="37"/>
      <c r="KRX39" s="37"/>
      <c r="KRY39" s="37"/>
      <c r="KRZ39" s="37"/>
      <c r="KSA39" s="37"/>
      <c r="KSB39" s="37"/>
      <c r="KSC39" s="37"/>
      <c r="KSD39" s="37"/>
      <c r="KSE39" s="37"/>
      <c r="KSF39" s="37"/>
      <c r="KSG39" s="37"/>
      <c r="KSH39" s="37"/>
      <c r="KSI39" s="33"/>
      <c r="KSJ39" s="20"/>
      <c r="KSK39" s="20"/>
      <c r="KSL39" s="36"/>
      <c r="KSM39" s="37"/>
      <c r="KSN39" s="37"/>
      <c r="KSO39" s="37"/>
      <c r="KSP39" s="37"/>
      <c r="KSQ39" s="37"/>
      <c r="KSR39" s="37"/>
      <c r="KSS39" s="37"/>
      <c r="KST39" s="37"/>
      <c r="KSU39" s="37"/>
      <c r="KSV39" s="37"/>
      <c r="KSW39" s="37"/>
      <c r="KSX39" s="37"/>
      <c r="KSY39" s="37"/>
      <c r="KSZ39" s="37"/>
      <c r="KTA39" s="37"/>
      <c r="KTB39" s="37"/>
      <c r="KTC39" s="37"/>
      <c r="KTD39" s="37"/>
      <c r="KTE39" s="33"/>
      <c r="KTF39" s="20"/>
      <c r="KTG39" s="20"/>
      <c r="KTH39" s="36"/>
      <c r="KTI39" s="37"/>
      <c r="KTJ39" s="37"/>
      <c r="KTK39" s="37"/>
      <c r="KTL39" s="37"/>
      <c r="KTM39" s="37"/>
      <c r="KTN39" s="37"/>
      <c r="KTO39" s="37"/>
      <c r="KTP39" s="37"/>
      <c r="KTQ39" s="37"/>
      <c r="KTR39" s="37"/>
      <c r="KTS39" s="37"/>
      <c r="KTT39" s="37"/>
      <c r="KTU39" s="37"/>
      <c r="KTV39" s="37"/>
      <c r="KTW39" s="37"/>
      <c r="KTX39" s="37"/>
      <c r="KTY39" s="37"/>
      <c r="KTZ39" s="37"/>
      <c r="KUA39" s="33"/>
      <c r="KUB39" s="20"/>
      <c r="KUC39" s="20"/>
      <c r="KUD39" s="36"/>
      <c r="KUE39" s="37"/>
      <c r="KUF39" s="37"/>
      <c r="KUG39" s="37"/>
      <c r="KUH39" s="37"/>
      <c r="KUI39" s="37"/>
      <c r="KUJ39" s="37"/>
      <c r="KUK39" s="37"/>
      <c r="KUL39" s="37"/>
      <c r="KUM39" s="37"/>
      <c r="KUN39" s="37"/>
      <c r="KUO39" s="37"/>
      <c r="KUP39" s="37"/>
      <c r="KUQ39" s="37"/>
      <c r="KUR39" s="37"/>
      <c r="KUS39" s="37"/>
      <c r="KUT39" s="37"/>
      <c r="KUU39" s="37"/>
      <c r="KUV39" s="37"/>
      <c r="KUW39" s="33"/>
      <c r="KUX39" s="20"/>
      <c r="KUY39" s="20"/>
      <c r="KUZ39" s="36"/>
      <c r="KVA39" s="37"/>
      <c r="KVB39" s="37"/>
      <c r="KVC39" s="37"/>
      <c r="KVD39" s="37"/>
      <c r="KVE39" s="37"/>
      <c r="KVF39" s="37"/>
      <c r="KVG39" s="37"/>
      <c r="KVH39" s="37"/>
      <c r="KVI39" s="37"/>
      <c r="KVJ39" s="37"/>
      <c r="KVK39" s="37"/>
      <c r="KVL39" s="37"/>
      <c r="KVM39" s="37"/>
      <c r="KVN39" s="37"/>
      <c r="KVO39" s="37"/>
      <c r="KVP39" s="37"/>
      <c r="KVQ39" s="37"/>
      <c r="KVR39" s="37"/>
      <c r="KVS39" s="33"/>
      <c r="KVT39" s="20"/>
      <c r="KVU39" s="20"/>
      <c r="KVV39" s="36"/>
      <c r="KVW39" s="37"/>
      <c r="KVX39" s="37"/>
      <c r="KVY39" s="37"/>
      <c r="KVZ39" s="37"/>
      <c r="KWA39" s="37"/>
      <c r="KWB39" s="37"/>
      <c r="KWC39" s="37"/>
      <c r="KWD39" s="37"/>
      <c r="KWE39" s="37"/>
      <c r="KWF39" s="37"/>
      <c r="KWG39" s="37"/>
      <c r="KWH39" s="37"/>
      <c r="KWI39" s="37"/>
      <c r="KWJ39" s="37"/>
      <c r="KWK39" s="37"/>
      <c r="KWL39" s="37"/>
      <c r="KWM39" s="37"/>
      <c r="KWN39" s="37"/>
      <c r="KWO39" s="33"/>
      <c r="KWP39" s="20"/>
      <c r="KWQ39" s="20"/>
      <c r="KWR39" s="36"/>
      <c r="KWS39" s="37"/>
      <c r="KWT39" s="37"/>
      <c r="KWU39" s="37"/>
      <c r="KWV39" s="37"/>
      <c r="KWW39" s="37"/>
      <c r="KWX39" s="37"/>
      <c r="KWY39" s="37"/>
      <c r="KWZ39" s="37"/>
      <c r="KXA39" s="37"/>
      <c r="KXB39" s="37"/>
      <c r="KXC39" s="37"/>
      <c r="KXD39" s="37"/>
      <c r="KXE39" s="37"/>
      <c r="KXF39" s="37"/>
      <c r="KXG39" s="37"/>
      <c r="KXH39" s="37"/>
      <c r="KXI39" s="37"/>
      <c r="KXJ39" s="37"/>
      <c r="KXK39" s="33"/>
      <c r="KXL39" s="20"/>
      <c r="KXM39" s="20"/>
      <c r="KXN39" s="36"/>
      <c r="KXO39" s="37"/>
      <c r="KXP39" s="37"/>
      <c r="KXQ39" s="37"/>
      <c r="KXR39" s="37"/>
      <c r="KXS39" s="37"/>
      <c r="KXT39" s="37"/>
      <c r="KXU39" s="37"/>
      <c r="KXV39" s="37"/>
      <c r="KXW39" s="37"/>
      <c r="KXX39" s="37"/>
      <c r="KXY39" s="37"/>
      <c r="KXZ39" s="37"/>
      <c r="KYA39" s="37"/>
      <c r="KYB39" s="37"/>
      <c r="KYC39" s="37"/>
      <c r="KYD39" s="37"/>
      <c r="KYE39" s="37"/>
      <c r="KYF39" s="37"/>
      <c r="KYG39" s="33"/>
      <c r="KYH39" s="20"/>
      <c r="KYI39" s="20"/>
      <c r="KYJ39" s="36"/>
      <c r="KYK39" s="37"/>
      <c r="KYL39" s="37"/>
      <c r="KYM39" s="37"/>
      <c r="KYN39" s="37"/>
      <c r="KYO39" s="37"/>
      <c r="KYP39" s="37"/>
      <c r="KYQ39" s="37"/>
      <c r="KYR39" s="37"/>
      <c r="KYS39" s="37"/>
      <c r="KYT39" s="37"/>
      <c r="KYU39" s="37"/>
      <c r="KYV39" s="37"/>
      <c r="KYW39" s="37"/>
      <c r="KYX39" s="37"/>
      <c r="KYY39" s="37"/>
      <c r="KYZ39" s="37"/>
      <c r="KZA39" s="37"/>
      <c r="KZB39" s="37"/>
      <c r="KZC39" s="33"/>
      <c r="KZD39" s="20"/>
      <c r="KZE39" s="20"/>
      <c r="KZF39" s="36"/>
      <c r="KZG39" s="37"/>
      <c r="KZH39" s="37"/>
      <c r="KZI39" s="37"/>
      <c r="KZJ39" s="37"/>
      <c r="KZK39" s="37"/>
      <c r="KZL39" s="37"/>
      <c r="KZM39" s="37"/>
      <c r="KZN39" s="37"/>
      <c r="KZO39" s="37"/>
      <c r="KZP39" s="37"/>
      <c r="KZQ39" s="37"/>
      <c r="KZR39" s="37"/>
      <c r="KZS39" s="37"/>
      <c r="KZT39" s="37"/>
      <c r="KZU39" s="37"/>
      <c r="KZV39" s="37"/>
      <c r="KZW39" s="37"/>
      <c r="KZX39" s="37"/>
      <c r="KZY39" s="33"/>
      <c r="KZZ39" s="20"/>
      <c r="LAA39" s="20"/>
      <c r="LAB39" s="36"/>
      <c r="LAC39" s="37"/>
      <c r="LAD39" s="37"/>
      <c r="LAE39" s="37"/>
      <c r="LAF39" s="37"/>
      <c r="LAG39" s="37"/>
      <c r="LAH39" s="37"/>
      <c r="LAI39" s="37"/>
      <c r="LAJ39" s="37"/>
      <c r="LAK39" s="37"/>
      <c r="LAL39" s="37"/>
      <c r="LAM39" s="37"/>
      <c r="LAN39" s="37"/>
      <c r="LAO39" s="37"/>
      <c r="LAP39" s="37"/>
      <c r="LAQ39" s="37"/>
      <c r="LAR39" s="37"/>
      <c r="LAS39" s="37"/>
      <c r="LAT39" s="37"/>
      <c r="LAU39" s="33"/>
      <c r="LAV39" s="20"/>
      <c r="LAW39" s="20"/>
      <c r="LAX39" s="36"/>
      <c r="LAY39" s="37"/>
      <c r="LAZ39" s="37"/>
      <c r="LBA39" s="37"/>
      <c r="LBB39" s="37"/>
      <c r="LBC39" s="37"/>
      <c r="LBD39" s="37"/>
      <c r="LBE39" s="37"/>
      <c r="LBF39" s="37"/>
      <c r="LBG39" s="37"/>
      <c r="LBH39" s="37"/>
      <c r="LBI39" s="37"/>
      <c r="LBJ39" s="37"/>
      <c r="LBK39" s="37"/>
      <c r="LBL39" s="37"/>
      <c r="LBM39" s="37"/>
      <c r="LBN39" s="37"/>
      <c r="LBO39" s="37"/>
      <c r="LBP39" s="37"/>
      <c r="LBQ39" s="33"/>
      <c r="LBR39" s="20"/>
      <c r="LBS39" s="20"/>
      <c r="LBT39" s="36"/>
      <c r="LBU39" s="37"/>
      <c r="LBV39" s="37"/>
      <c r="LBW39" s="37"/>
      <c r="LBX39" s="37"/>
      <c r="LBY39" s="37"/>
      <c r="LBZ39" s="37"/>
      <c r="LCA39" s="37"/>
      <c r="LCB39" s="37"/>
      <c r="LCC39" s="37"/>
      <c r="LCD39" s="37"/>
      <c r="LCE39" s="37"/>
      <c r="LCF39" s="37"/>
      <c r="LCG39" s="37"/>
      <c r="LCH39" s="37"/>
      <c r="LCI39" s="37"/>
      <c r="LCJ39" s="37"/>
      <c r="LCK39" s="37"/>
      <c r="LCL39" s="37"/>
      <c r="LCM39" s="33"/>
      <c r="LCN39" s="20"/>
      <c r="LCO39" s="20"/>
      <c r="LCP39" s="36"/>
      <c r="LCQ39" s="37"/>
      <c r="LCR39" s="37"/>
      <c r="LCS39" s="37"/>
      <c r="LCT39" s="37"/>
      <c r="LCU39" s="37"/>
      <c r="LCV39" s="37"/>
      <c r="LCW39" s="37"/>
      <c r="LCX39" s="37"/>
      <c r="LCY39" s="37"/>
      <c r="LCZ39" s="37"/>
      <c r="LDA39" s="37"/>
      <c r="LDB39" s="37"/>
      <c r="LDC39" s="37"/>
      <c r="LDD39" s="37"/>
      <c r="LDE39" s="37"/>
      <c r="LDF39" s="37"/>
      <c r="LDG39" s="37"/>
      <c r="LDH39" s="37"/>
      <c r="LDI39" s="33"/>
      <c r="LDJ39" s="20"/>
      <c r="LDK39" s="20"/>
      <c r="LDL39" s="36"/>
      <c r="LDM39" s="37"/>
      <c r="LDN39" s="37"/>
      <c r="LDO39" s="37"/>
      <c r="LDP39" s="37"/>
      <c r="LDQ39" s="37"/>
      <c r="LDR39" s="37"/>
      <c r="LDS39" s="37"/>
      <c r="LDT39" s="37"/>
      <c r="LDU39" s="37"/>
      <c r="LDV39" s="37"/>
      <c r="LDW39" s="37"/>
      <c r="LDX39" s="37"/>
      <c r="LDY39" s="37"/>
      <c r="LDZ39" s="37"/>
      <c r="LEA39" s="37"/>
      <c r="LEB39" s="37"/>
      <c r="LEC39" s="37"/>
      <c r="LED39" s="37"/>
      <c r="LEE39" s="33"/>
      <c r="LEF39" s="20"/>
      <c r="LEG39" s="20"/>
      <c r="LEH39" s="36"/>
      <c r="LEI39" s="37"/>
      <c r="LEJ39" s="37"/>
      <c r="LEK39" s="37"/>
      <c r="LEL39" s="37"/>
      <c r="LEM39" s="37"/>
      <c r="LEN39" s="37"/>
      <c r="LEO39" s="37"/>
      <c r="LEP39" s="37"/>
      <c r="LEQ39" s="37"/>
      <c r="LER39" s="37"/>
      <c r="LES39" s="37"/>
      <c r="LET39" s="37"/>
      <c r="LEU39" s="37"/>
      <c r="LEV39" s="37"/>
      <c r="LEW39" s="37"/>
      <c r="LEX39" s="37"/>
      <c r="LEY39" s="37"/>
      <c r="LEZ39" s="37"/>
      <c r="LFA39" s="33"/>
      <c r="LFB39" s="20"/>
      <c r="LFC39" s="20"/>
      <c r="LFD39" s="36"/>
      <c r="LFE39" s="37"/>
      <c r="LFF39" s="37"/>
      <c r="LFG39" s="37"/>
      <c r="LFH39" s="37"/>
      <c r="LFI39" s="37"/>
      <c r="LFJ39" s="37"/>
      <c r="LFK39" s="37"/>
      <c r="LFL39" s="37"/>
      <c r="LFM39" s="37"/>
      <c r="LFN39" s="37"/>
      <c r="LFO39" s="37"/>
      <c r="LFP39" s="37"/>
      <c r="LFQ39" s="37"/>
      <c r="LFR39" s="37"/>
      <c r="LFS39" s="37"/>
      <c r="LFT39" s="37"/>
      <c r="LFU39" s="37"/>
      <c r="LFV39" s="37"/>
      <c r="LFW39" s="33"/>
      <c r="LFX39" s="20"/>
      <c r="LFY39" s="20"/>
      <c r="LFZ39" s="36"/>
      <c r="LGA39" s="37"/>
      <c r="LGB39" s="37"/>
      <c r="LGC39" s="37"/>
      <c r="LGD39" s="37"/>
      <c r="LGE39" s="37"/>
      <c r="LGF39" s="37"/>
      <c r="LGG39" s="37"/>
      <c r="LGH39" s="37"/>
      <c r="LGI39" s="37"/>
      <c r="LGJ39" s="37"/>
      <c r="LGK39" s="37"/>
      <c r="LGL39" s="37"/>
      <c r="LGM39" s="37"/>
      <c r="LGN39" s="37"/>
      <c r="LGO39" s="37"/>
      <c r="LGP39" s="37"/>
      <c r="LGQ39" s="37"/>
      <c r="LGR39" s="37"/>
      <c r="LGS39" s="33"/>
      <c r="LGT39" s="20"/>
      <c r="LGU39" s="20"/>
      <c r="LGV39" s="36"/>
      <c r="LGW39" s="37"/>
      <c r="LGX39" s="37"/>
      <c r="LGY39" s="37"/>
      <c r="LGZ39" s="37"/>
      <c r="LHA39" s="37"/>
      <c r="LHB39" s="37"/>
      <c r="LHC39" s="37"/>
      <c r="LHD39" s="37"/>
      <c r="LHE39" s="37"/>
      <c r="LHF39" s="37"/>
      <c r="LHG39" s="37"/>
      <c r="LHH39" s="37"/>
      <c r="LHI39" s="37"/>
      <c r="LHJ39" s="37"/>
      <c r="LHK39" s="37"/>
      <c r="LHL39" s="37"/>
      <c r="LHM39" s="37"/>
      <c r="LHN39" s="37"/>
      <c r="LHO39" s="33"/>
      <c r="LHP39" s="20"/>
      <c r="LHQ39" s="20"/>
      <c r="LHR39" s="36"/>
      <c r="LHS39" s="37"/>
      <c r="LHT39" s="37"/>
      <c r="LHU39" s="37"/>
      <c r="LHV39" s="37"/>
      <c r="LHW39" s="37"/>
      <c r="LHX39" s="37"/>
      <c r="LHY39" s="37"/>
      <c r="LHZ39" s="37"/>
      <c r="LIA39" s="37"/>
      <c r="LIB39" s="37"/>
      <c r="LIC39" s="37"/>
      <c r="LID39" s="37"/>
      <c r="LIE39" s="37"/>
      <c r="LIF39" s="37"/>
      <c r="LIG39" s="37"/>
      <c r="LIH39" s="37"/>
      <c r="LII39" s="37"/>
      <c r="LIJ39" s="37"/>
      <c r="LIK39" s="33"/>
      <c r="LIL39" s="20"/>
      <c r="LIM39" s="20"/>
      <c r="LIN39" s="36"/>
      <c r="LIO39" s="37"/>
      <c r="LIP39" s="37"/>
      <c r="LIQ39" s="37"/>
      <c r="LIR39" s="37"/>
      <c r="LIS39" s="37"/>
      <c r="LIT39" s="37"/>
      <c r="LIU39" s="37"/>
      <c r="LIV39" s="37"/>
      <c r="LIW39" s="37"/>
      <c r="LIX39" s="37"/>
      <c r="LIY39" s="37"/>
      <c r="LIZ39" s="37"/>
      <c r="LJA39" s="37"/>
      <c r="LJB39" s="37"/>
      <c r="LJC39" s="37"/>
      <c r="LJD39" s="37"/>
      <c r="LJE39" s="37"/>
      <c r="LJF39" s="37"/>
      <c r="LJG39" s="33"/>
      <c r="LJH39" s="20"/>
      <c r="LJI39" s="20"/>
      <c r="LJJ39" s="36"/>
      <c r="LJK39" s="37"/>
      <c r="LJL39" s="37"/>
      <c r="LJM39" s="37"/>
      <c r="LJN39" s="37"/>
      <c r="LJO39" s="37"/>
      <c r="LJP39" s="37"/>
      <c r="LJQ39" s="37"/>
      <c r="LJR39" s="37"/>
      <c r="LJS39" s="37"/>
      <c r="LJT39" s="37"/>
      <c r="LJU39" s="37"/>
      <c r="LJV39" s="37"/>
      <c r="LJW39" s="37"/>
      <c r="LJX39" s="37"/>
      <c r="LJY39" s="37"/>
      <c r="LJZ39" s="37"/>
      <c r="LKA39" s="37"/>
      <c r="LKB39" s="37"/>
      <c r="LKC39" s="33"/>
      <c r="LKD39" s="20"/>
      <c r="LKE39" s="20"/>
      <c r="LKF39" s="36"/>
      <c r="LKG39" s="37"/>
      <c r="LKH39" s="37"/>
      <c r="LKI39" s="37"/>
      <c r="LKJ39" s="37"/>
      <c r="LKK39" s="37"/>
      <c r="LKL39" s="37"/>
      <c r="LKM39" s="37"/>
      <c r="LKN39" s="37"/>
      <c r="LKO39" s="37"/>
      <c r="LKP39" s="37"/>
      <c r="LKQ39" s="37"/>
      <c r="LKR39" s="37"/>
      <c r="LKS39" s="37"/>
      <c r="LKT39" s="37"/>
      <c r="LKU39" s="37"/>
      <c r="LKV39" s="37"/>
      <c r="LKW39" s="37"/>
      <c r="LKX39" s="37"/>
      <c r="LKY39" s="33"/>
      <c r="LKZ39" s="20"/>
      <c r="LLA39" s="20"/>
      <c r="LLB39" s="36"/>
      <c r="LLC39" s="37"/>
      <c r="LLD39" s="37"/>
      <c r="LLE39" s="37"/>
      <c r="LLF39" s="37"/>
      <c r="LLG39" s="37"/>
      <c r="LLH39" s="37"/>
      <c r="LLI39" s="37"/>
      <c r="LLJ39" s="37"/>
      <c r="LLK39" s="37"/>
      <c r="LLL39" s="37"/>
      <c r="LLM39" s="37"/>
      <c r="LLN39" s="37"/>
      <c r="LLO39" s="37"/>
      <c r="LLP39" s="37"/>
      <c r="LLQ39" s="37"/>
      <c r="LLR39" s="37"/>
      <c r="LLS39" s="37"/>
      <c r="LLT39" s="37"/>
      <c r="LLU39" s="33"/>
      <c r="LLV39" s="20"/>
      <c r="LLW39" s="20"/>
      <c r="LLX39" s="36"/>
      <c r="LLY39" s="37"/>
      <c r="LLZ39" s="37"/>
      <c r="LMA39" s="37"/>
      <c r="LMB39" s="37"/>
      <c r="LMC39" s="37"/>
      <c r="LMD39" s="37"/>
      <c r="LME39" s="37"/>
      <c r="LMF39" s="37"/>
      <c r="LMG39" s="37"/>
      <c r="LMH39" s="37"/>
      <c r="LMI39" s="37"/>
      <c r="LMJ39" s="37"/>
      <c r="LMK39" s="37"/>
      <c r="LML39" s="37"/>
      <c r="LMM39" s="37"/>
      <c r="LMN39" s="37"/>
      <c r="LMO39" s="37"/>
      <c r="LMP39" s="37"/>
      <c r="LMQ39" s="33"/>
      <c r="LMR39" s="20"/>
      <c r="LMS39" s="20"/>
      <c r="LMT39" s="36"/>
      <c r="LMU39" s="37"/>
      <c r="LMV39" s="37"/>
      <c r="LMW39" s="37"/>
      <c r="LMX39" s="37"/>
      <c r="LMY39" s="37"/>
      <c r="LMZ39" s="37"/>
      <c r="LNA39" s="37"/>
      <c r="LNB39" s="37"/>
      <c r="LNC39" s="37"/>
      <c r="LND39" s="37"/>
      <c r="LNE39" s="37"/>
      <c r="LNF39" s="37"/>
      <c r="LNG39" s="37"/>
      <c r="LNH39" s="37"/>
      <c r="LNI39" s="37"/>
      <c r="LNJ39" s="37"/>
      <c r="LNK39" s="37"/>
      <c r="LNL39" s="37"/>
      <c r="LNM39" s="33"/>
      <c r="LNN39" s="20"/>
      <c r="LNO39" s="20"/>
      <c r="LNP39" s="36"/>
      <c r="LNQ39" s="37"/>
      <c r="LNR39" s="37"/>
      <c r="LNS39" s="37"/>
      <c r="LNT39" s="37"/>
      <c r="LNU39" s="37"/>
      <c r="LNV39" s="37"/>
      <c r="LNW39" s="37"/>
      <c r="LNX39" s="37"/>
      <c r="LNY39" s="37"/>
      <c r="LNZ39" s="37"/>
      <c r="LOA39" s="37"/>
      <c r="LOB39" s="37"/>
      <c r="LOC39" s="37"/>
      <c r="LOD39" s="37"/>
      <c r="LOE39" s="37"/>
      <c r="LOF39" s="37"/>
      <c r="LOG39" s="37"/>
      <c r="LOH39" s="37"/>
      <c r="LOI39" s="33"/>
      <c r="LOJ39" s="20"/>
      <c r="LOK39" s="20"/>
      <c r="LOL39" s="36"/>
      <c r="LOM39" s="37"/>
      <c r="LON39" s="37"/>
      <c r="LOO39" s="37"/>
      <c r="LOP39" s="37"/>
      <c r="LOQ39" s="37"/>
      <c r="LOR39" s="37"/>
      <c r="LOS39" s="37"/>
      <c r="LOT39" s="37"/>
      <c r="LOU39" s="37"/>
      <c r="LOV39" s="37"/>
      <c r="LOW39" s="37"/>
      <c r="LOX39" s="37"/>
      <c r="LOY39" s="37"/>
      <c r="LOZ39" s="37"/>
      <c r="LPA39" s="37"/>
      <c r="LPB39" s="37"/>
      <c r="LPC39" s="37"/>
      <c r="LPD39" s="37"/>
      <c r="LPE39" s="33"/>
      <c r="LPF39" s="20"/>
      <c r="LPG39" s="20"/>
      <c r="LPH39" s="36"/>
      <c r="LPI39" s="37"/>
      <c r="LPJ39" s="37"/>
      <c r="LPK39" s="37"/>
      <c r="LPL39" s="37"/>
      <c r="LPM39" s="37"/>
      <c r="LPN39" s="37"/>
      <c r="LPO39" s="37"/>
      <c r="LPP39" s="37"/>
      <c r="LPQ39" s="37"/>
      <c r="LPR39" s="37"/>
      <c r="LPS39" s="37"/>
      <c r="LPT39" s="37"/>
      <c r="LPU39" s="37"/>
      <c r="LPV39" s="37"/>
      <c r="LPW39" s="37"/>
      <c r="LPX39" s="37"/>
      <c r="LPY39" s="37"/>
      <c r="LPZ39" s="37"/>
      <c r="LQA39" s="33"/>
      <c r="LQB39" s="20"/>
      <c r="LQC39" s="20"/>
      <c r="LQD39" s="36"/>
      <c r="LQE39" s="37"/>
      <c r="LQF39" s="37"/>
      <c r="LQG39" s="37"/>
      <c r="LQH39" s="37"/>
      <c r="LQI39" s="37"/>
      <c r="LQJ39" s="37"/>
      <c r="LQK39" s="37"/>
      <c r="LQL39" s="37"/>
      <c r="LQM39" s="37"/>
      <c r="LQN39" s="37"/>
      <c r="LQO39" s="37"/>
      <c r="LQP39" s="37"/>
      <c r="LQQ39" s="37"/>
      <c r="LQR39" s="37"/>
      <c r="LQS39" s="37"/>
      <c r="LQT39" s="37"/>
      <c r="LQU39" s="37"/>
      <c r="LQV39" s="37"/>
      <c r="LQW39" s="33"/>
      <c r="LQX39" s="20"/>
      <c r="LQY39" s="20"/>
      <c r="LQZ39" s="36"/>
      <c r="LRA39" s="37"/>
      <c r="LRB39" s="37"/>
      <c r="LRC39" s="37"/>
      <c r="LRD39" s="37"/>
      <c r="LRE39" s="37"/>
      <c r="LRF39" s="37"/>
      <c r="LRG39" s="37"/>
      <c r="LRH39" s="37"/>
      <c r="LRI39" s="37"/>
      <c r="LRJ39" s="37"/>
      <c r="LRK39" s="37"/>
      <c r="LRL39" s="37"/>
      <c r="LRM39" s="37"/>
      <c r="LRN39" s="37"/>
      <c r="LRO39" s="37"/>
      <c r="LRP39" s="37"/>
      <c r="LRQ39" s="37"/>
      <c r="LRR39" s="37"/>
      <c r="LRS39" s="33"/>
      <c r="LRT39" s="20"/>
      <c r="LRU39" s="20"/>
      <c r="LRV39" s="36"/>
      <c r="LRW39" s="37"/>
      <c r="LRX39" s="37"/>
      <c r="LRY39" s="37"/>
      <c r="LRZ39" s="37"/>
      <c r="LSA39" s="37"/>
      <c r="LSB39" s="37"/>
      <c r="LSC39" s="37"/>
      <c r="LSD39" s="37"/>
      <c r="LSE39" s="37"/>
      <c r="LSF39" s="37"/>
      <c r="LSG39" s="37"/>
      <c r="LSH39" s="37"/>
      <c r="LSI39" s="37"/>
      <c r="LSJ39" s="37"/>
      <c r="LSK39" s="37"/>
      <c r="LSL39" s="37"/>
      <c r="LSM39" s="37"/>
      <c r="LSN39" s="37"/>
      <c r="LSO39" s="33"/>
      <c r="LSP39" s="20"/>
      <c r="LSQ39" s="20"/>
      <c r="LSR39" s="36"/>
      <c r="LSS39" s="37"/>
      <c r="LST39" s="37"/>
      <c r="LSU39" s="37"/>
      <c r="LSV39" s="37"/>
      <c r="LSW39" s="37"/>
      <c r="LSX39" s="37"/>
      <c r="LSY39" s="37"/>
      <c r="LSZ39" s="37"/>
      <c r="LTA39" s="37"/>
      <c r="LTB39" s="37"/>
      <c r="LTC39" s="37"/>
      <c r="LTD39" s="37"/>
      <c r="LTE39" s="37"/>
      <c r="LTF39" s="37"/>
      <c r="LTG39" s="37"/>
      <c r="LTH39" s="37"/>
      <c r="LTI39" s="37"/>
      <c r="LTJ39" s="37"/>
      <c r="LTK39" s="33"/>
      <c r="LTL39" s="20"/>
      <c r="LTM39" s="20"/>
      <c r="LTN39" s="36"/>
      <c r="LTO39" s="37"/>
      <c r="LTP39" s="37"/>
      <c r="LTQ39" s="37"/>
      <c r="LTR39" s="37"/>
      <c r="LTS39" s="37"/>
      <c r="LTT39" s="37"/>
      <c r="LTU39" s="37"/>
      <c r="LTV39" s="37"/>
      <c r="LTW39" s="37"/>
      <c r="LTX39" s="37"/>
      <c r="LTY39" s="37"/>
      <c r="LTZ39" s="37"/>
      <c r="LUA39" s="37"/>
      <c r="LUB39" s="37"/>
      <c r="LUC39" s="37"/>
      <c r="LUD39" s="37"/>
      <c r="LUE39" s="37"/>
      <c r="LUF39" s="37"/>
      <c r="LUG39" s="33"/>
      <c r="LUH39" s="20"/>
      <c r="LUI39" s="20"/>
      <c r="LUJ39" s="36"/>
      <c r="LUK39" s="37"/>
      <c r="LUL39" s="37"/>
      <c r="LUM39" s="37"/>
      <c r="LUN39" s="37"/>
      <c r="LUO39" s="37"/>
      <c r="LUP39" s="37"/>
      <c r="LUQ39" s="37"/>
      <c r="LUR39" s="37"/>
      <c r="LUS39" s="37"/>
      <c r="LUT39" s="37"/>
      <c r="LUU39" s="37"/>
      <c r="LUV39" s="37"/>
      <c r="LUW39" s="37"/>
      <c r="LUX39" s="37"/>
      <c r="LUY39" s="37"/>
      <c r="LUZ39" s="37"/>
      <c r="LVA39" s="37"/>
      <c r="LVB39" s="37"/>
      <c r="LVC39" s="33"/>
      <c r="LVD39" s="20"/>
      <c r="LVE39" s="20"/>
      <c r="LVF39" s="36"/>
      <c r="LVG39" s="37"/>
      <c r="LVH39" s="37"/>
      <c r="LVI39" s="37"/>
      <c r="LVJ39" s="37"/>
      <c r="LVK39" s="37"/>
      <c r="LVL39" s="37"/>
      <c r="LVM39" s="37"/>
      <c r="LVN39" s="37"/>
      <c r="LVO39" s="37"/>
      <c r="LVP39" s="37"/>
      <c r="LVQ39" s="37"/>
      <c r="LVR39" s="37"/>
      <c r="LVS39" s="37"/>
      <c r="LVT39" s="37"/>
      <c r="LVU39" s="37"/>
      <c r="LVV39" s="37"/>
      <c r="LVW39" s="37"/>
      <c r="LVX39" s="37"/>
      <c r="LVY39" s="33"/>
      <c r="LVZ39" s="20"/>
      <c r="LWA39" s="20"/>
      <c r="LWB39" s="36"/>
      <c r="LWC39" s="37"/>
      <c r="LWD39" s="37"/>
      <c r="LWE39" s="37"/>
      <c r="LWF39" s="37"/>
      <c r="LWG39" s="37"/>
      <c r="LWH39" s="37"/>
      <c r="LWI39" s="37"/>
      <c r="LWJ39" s="37"/>
      <c r="LWK39" s="37"/>
      <c r="LWL39" s="37"/>
      <c r="LWM39" s="37"/>
      <c r="LWN39" s="37"/>
      <c r="LWO39" s="37"/>
      <c r="LWP39" s="37"/>
      <c r="LWQ39" s="37"/>
      <c r="LWR39" s="37"/>
      <c r="LWS39" s="37"/>
      <c r="LWT39" s="37"/>
      <c r="LWU39" s="33"/>
      <c r="LWV39" s="20"/>
      <c r="LWW39" s="20"/>
      <c r="LWX39" s="36"/>
      <c r="LWY39" s="37"/>
      <c r="LWZ39" s="37"/>
      <c r="LXA39" s="37"/>
      <c r="LXB39" s="37"/>
      <c r="LXC39" s="37"/>
      <c r="LXD39" s="37"/>
      <c r="LXE39" s="37"/>
      <c r="LXF39" s="37"/>
      <c r="LXG39" s="37"/>
      <c r="LXH39" s="37"/>
      <c r="LXI39" s="37"/>
      <c r="LXJ39" s="37"/>
      <c r="LXK39" s="37"/>
      <c r="LXL39" s="37"/>
      <c r="LXM39" s="37"/>
      <c r="LXN39" s="37"/>
      <c r="LXO39" s="37"/>
      <c r="LXP39" s="37"/>
      <c r="LXQ39" s="33"/>
      <c r="LXR39" s="20"/>
      <c r="LXS39" s="20"/>
      <c r="LXT39" s="36"/>
      <c r="LXU39" s="37"/>
      <c r="LXV39" s="37"/>
      <c r="LXW39" s="37"/>
      <c r="LXX39" s="37"/>
      <c r="LXY39" s="37"/>
      <c r="LXZ39" s="37"/>
      <c r="LYA39" s="37"/>
      <c r="LYB39" s="37"/>
      <c r="LYC39" s="37"/>
      <c r="LYD39" s="37"/>
      <c r="LYE39" s="37"/>
      <c r="LYF39" s="37"/>
      <c r="LYG39" s="37"/>
      <c r="LYH39" s="37"/>
      <c r="LYI39" s="37"/>
      <c r="LYJ39" s="37"/>
      <c r="LYK39" s="37"/>
      <c r="LYL39" s="37"/>
      <c r="LYM39" s="33"/>
      <c r="LYN39" s="20"/>
      <c r="LYO39" s="20"/>
      <c r="LYP39" s="36"/>
      <c r="LYQ39" s="37"/>
      <c r="LYR39" s="37"/>
      <c r="LYS39" s="37"/>
      <c r="LYT39" s="37"/>
      <c r="LYU39" s="37"/>
      <c r="LYV39" s="37"/>
      <c r="LYW39" s="37"/>
      <c r="LYX39" s="37"/>
      <c r="LYY39" s="37"/>
      <c r="LYZ39" s="37"/>
      <c r="LZA39" s="37"/>
      <c r="LZB39" s="37"/>
      <c r="LZC39" s="37"/>
      <c r="LZD39" s="37"/>
      <c r="LZE39" s="37"/>
      <c r="LZF39" s="37"/>
      <c r="LZG39" s="37"/>
      <c r="LZH39" s="37"/>
      <c r="LZI39" s="33"/>
      <c r="LZJ39" s="20"/>
      <c r="LZK39" s="20"/>
      <c r="LZL39" s="36"/>
      <c r="LZM39" s="37"/>
      <c r="LZN39" s="37"/>
      <c r="LZO39" s="37"/>
      <c r="LZP39" s="37"/>
      <c r="LZQ39" s="37"/>
      <c r="LZR39" s="37"/>
      <c r="LZS39" s="37"/>
      <c r="LZT39" s="37"/>
      <c r="LZU39" s="37"/>
      <c r="LZV39" s="37"/>
      <c r="LZW39" s="37"/>
      <c r="LZX39" s="37"/>
      <c r="LZY39" s="37"/>
      <c r="LZZ39" s="37"/>
      <c r="MAA39" s="37"/>
      <c r="MAB39" s="37"/>
      <c r="MAC39" s="37"/>
      <c r="MAD39" s="37"/>
      <c r="MAE39" s="33"/>
      <c r="MAF39" s="20"/>
      <c r="MAG39" s="20"/>
      <c r="MAH39" s="36"/>
      <c r="MAI39" s="37"/>
      <c r="MAJ39" s="37"/>
      <c r="MAK39" s="37"/>
      <c r="MAL39" s="37"/>
      <c r="MAM39" s="37"/>
      <c r="MAN39" s="37"/>
      <c r="MAO39" s="37"/>
      <c r="MAP39" s="37"/>
      <c r="MAQ39" s="37"/>
      <c r="MAR39" s="37"/>
      <c r="MAS39" s="37"/>
      <c r="MAT39" s="37"/>
      <c r="MAU39" s="37"/>
      <c r="MAV39" s="37"/>
      <c r="MAW39" s="37"/>
      <c r="MAX39" s="37"/>
      <c r="MAY39" s="37"/>
      <c r="MAZ39" s="37"/>
      <c r="MBA39" s="33"/>
      <c r="MBB39" s="20"/>
      <c r="MBC39" s="20"/>
      <c r="MBD39" s="36"/>
      <c r="MBE39" s="37"/>
      <c r="MBF39" s="37"/>
      <c r="MBG39" s="37"/>
      <c r="MBH39" s="37"/>
      <c r="MBI39" s="37"/>
      <c r="MBJ39" s="37"/>
      <c r="MBK39" s="37"/>
      <c r="MBL39" s="37"/>
      <c r="MBM39" s="37"/>
      <c r="MBN39" s="37"/>
      <c r="MBO39" s="37"/>
      <c r="MBP39" s="37"/>
      <c r="MBQ39" s="37"/>
      <c r="MBR39" s="37"/>
      <c r="MBS39" s="37"/>
      <c r="MBT39" s="37"/>
      <c r="MBU39" s="37"/>
      <c r="MBV39" s="37"/>
      <c r="MBW39" s="33"/>
      <c r="MBX39" s="20"/>
      <c r="MBY39" s="20"/>
      <c r="MBZ39" s="36"/>
      <c r="MCA39" s="37"/>
      <c r="MCB39" s="37"/>
      <c r="MCC39" s="37"/>
      <c r="MCD39" s="37"/>
      <c r="MCE39" s="37"/>
      <c r="MCF39" s="37"/>
      <c r="MCG39" s="37"/>
      <c r="MCH39" s="37"/>
      <c r="MCI39" s="37"/>
      <c r="MCJ39" s="37"/>
      <c r="MCK39" s="37"/>
      <c r="MCL39" s="37"/>
      <c r="MCM39" s="37"/>
      <c r="MCN39" s="37"/>
      <c r="MCO39" s="37"/>
      <c r="MCP39" s="37"/>
      <c r="MCQ39" s="37"/>
      <c r="MCR39" s="37"/>
      <c r="MCS39" s="33"/>
      <c r="MCT39" s="20"/>
      <c r="MCU39" s="20"/>
      <c r="MCV39" s="36"/>
      <c r="MCW39" s="37"/>
      <c r="MCX39" s="37"/>
      <c r="MCY39" s="37"/>
      <c r="MCZ39" s="37"/>
      <c r="MDA39" s="37"/>
      <c r="MDB39" s="37"/>
      <c r="MDC39" s="37"/>
      <c r="MDD39" s="37"/>
      <c r="MDE39" s="37"/>
      <c r="MDF39" s="37"/>
      <c r="MDG39" s="37"/>
      <c r="MDH39" s="37"/>
      <c r="MDI39" s="37"/>
      <c r="MDJ39" s="37"/>
      <c r="MDK39" s="37"/>
      <c r="MDL39" s="37"/>
      <c r="MDM39" s="37"/>
      <c r="MDN39" s="37"/>
      <c r="MDO39" s="33"/>
      <c r="MDP39" s="20"/>
      <c r="MDQ39" s="20"/>
      <c r="MDR39" s="36"/>
      <c r="MDS39" s="37"/>
      <c r="MDT39" s="37"/>
      <c r="MDU39" s="37"/>
      <c r="MDV39" s="37"/>
      <c r="MDW39" s="37"/>
      <c r="MDX39" s="37"/>
      <c r="MDY39" s="37"/>
      <c r="MDZ39" s="37"/>
      <c r="MEA39" s="37"/>
      <c r="MEB39" s="37"/>
      <c r="MEC39" s="37"/>
      <c r="MED39" s="37"/>
      <c r="MEE39" s="37"/>
      <c r="MEF39" s="37"/>
      <c r="MEG39" s="37"/>
      <c r="MEH39" s="37"/>
      <c r="MEI39" s="37"/>
      <c r="MEJ39" s="37"/>
      <c r="MEK39" s="33"/>
      <c r="MEL39" s="20"/>
      <c r="MEM39" s="20"/>
      <c r="MEN39" s="36"/>
      <c r="MEO39" s="37"/>
      <c r="MEP39" s="37"/>
      <c r="MEQ39" s="37"/>
      <c r="MER39" s="37"/>
      <c r="MES39" s="37"/>
      <c r="MET39" s="37"/>
      <c r="MEU39" s="37"/>
      <c r="MEV39" s="37"/>
      <c r="MEW39" s="37"/>
      <c r="MEX39" s="37"/>
      <c r="MEY39" s="37"/>
      <c r="MEZ39" s="37"/>
      <c r="MFA39" s="37"/>
      <c r="MFB39" s="37"/>
      <c r="MFC39" s="37"/>
      <c r="MFD39" s="37"/>
      <c r="MFE39" s="37"/>
      <c r="MFF39" s="37"/>
      <c r="MFG39" s="33"/>
      <c r="MFH39" s="20"/>
      <c r="MFI39" s="20"/>
      <c r="MFJ39" s="36"/>
      <c r="MFK39" s="37"/>
      <c r="MFL39" s="37"/>
      <c r="MFM39" s="37"/>
      <c r="MFN39" s="37"/>
      <c r="MFO39" s="37"/>
      <c r="MFP39" s="37"/>
      <c r="MFQ39" s="37"/>
      <c r="MFR39" s="37"/>
      <c r="MFS39" s="37"/>
      <c r="MFT39" s="37"/>
      <c r="MFU39" s="37"/>
      <c r="MFV39" s="37"/>
      <c r="MFW39" s="37"/>
      <c r="MFX39" s="37"/>
      <c r="MFY39" s="37"/>
      <c r="MFZ39" s="37"/>
      <c r="MGA39" s="37"/>
      <c r="MGB39" s="37"/>
      <c r="MGC39" s="33"/>
      <c r="MGD39" s="20"/>
      <c r="MGE39" s="20"/>
      <c r="MGF39" s="36"/>
      <c r="MGG39" s="37"/>
      <c r="MGH39" s="37"/>
      <c r="MGI39" s="37"/>
      <c r="MGJ39" s="37"/>
      <c r="MGK39" s="37"/>
      <c r="MGL39" s="37"/>
      <c r="MGM39" s="37"/>
      <c r="MGN39" s="37"/>
      <c r="MGO39" s="37"/>
      <c r="MGP39" s="37"/>
      <c r="MGQ39" s="37"/>
      <c r="MGR39" s="37"/>
      <c r="MGS39" s="37"/>
      <c r="MGT39" s="37"/>
      <c r="MGU39" s="37"/>
      <c r="MGV39" s="37"/>
      <c r="MGW39" s="37"/>
      <c r="MGX39" s="37"/>
      <c r="MGY39" s="33"/>
      <c r="MGZ39" s="20"/>
      <c r="MHA39" s="20"/>
      <c r="MHB39" s="36"/>
      <c r="MHC39" s="37"/>
      <c r="MHD39" s="37"/>
      <c r="MHE39" s="37"/>
      <c r="MHF39" s="37"/>
      <c r="MHG39" s="37"/>
      <c r="MHH39" s="37"/>
      <c r="MHI39" s="37"/>
      <c r="MHJ39" s="37"/>
      <c r="MHK39" s="37"/>
      <c r="MHL39" s="37"/>
      <c r="MHM39" s="37"/>
      <c r="MHN39" s="37"/>
      <c r="MHO39" s="37"/>
      <c r="MHP39" s="37"/>
      <c r="MHQ39" s="37"/>
      <c r="MHR39" s="37"/>
      <c r="MHS39" s="37"/>
      <c r="MHT39" s="37"/>
      <c r="MHU39" s="33"/>
      <c r="MHV39" s="20"/>
      <c r="MHW39" s="20"/>
      <c r="MHX39" s="36"/>
      <c r="MHY39" s="37"/>
      <c r="MHZ39" s="37"/>
      <c r="MIA39" s="37"/>
      <c r="MIB39" s="37"/>
      <c r="MIC39" s="37"/>
      <c r="MID39" s="37"/>
      <c r="MIE39" s="37"/>
      <c r="MIF39" s="37"/>
      <c r="MIG39" s="37"/>
      <c r="MIH39" s="37"/>
      <c r="MII39" s="37"/>
      <c r="MIJ39" s="37"/>
      <c r="MIK39" s="37"/>
      <c r="MIL39" s="37"/>
      <c r="MIM39" s="37"/>
      <c r="MIN39" s="37"/>
      <c r="MIO39" s="37"/>
      <c r="MIP39" s="37"/>
      <c r="MIQ39" s="33"/>
      <c r="MIR39" s="20"/>
      <c r="MIS39" s="20"/>
      <c r="MIT39" s="36"/>
      <c r="MIU39" s="37"/>
      <c r="MIV39" s="37"/>
      <c r="MIW39" s="37"/>
      <c r="MIX39" s="37"/>
      <c r="MIY39" s="37"/>
      <c r="MIZ39" s="37"/>
      <c r="MJA39" s="37"/>
      <c r="MJB39" s="37"/>
      <c r="MJC39" s="37"/>
      <c r="MJD39" s="37"/>
      <c r="MJE39" s="37"/>
      <c r="MJF39" s="37"/>
      <c r="MJG39" s="37"/>
      <c r="MJH39" s="37"/>
      <c r="MJI39" s="37"/>
      <c r="MJJ39" s="37"/>
      <c r="MJK39" s="37"/>
      <c r="MJL39" s="37"/>
      <c r="MJM39" s="33"/>
      <c r="MJN39" s="20"/>
      <c r="MJO39" s="20"/>
      <c r="MJP39" s="36"/>
      <c r="MJQ39" s="37"/>
      <c r="MJR39" s="37"/>
      <c r="MJS39" s="37"/>
      <c r="MJT39" s="37"/>
      <c r="MJU39" s="37"/>
      <c r="MJV39" s="37"/>
      <c r="MJW39" s="37"/>
      <c r="MJX39" s="37"/>
      <c r="MJY39" s="37"/>
      <c r="MJZ39" s="37"/>
      <c r="MKA39" s="37"/>
      <c r="MKB39" s="37"/>
      <c r="MKC39" s="37"/>
      <c r="MKD39" s="37"/>
      <c r="MKE39" s="37"/>
      <c r="MKF39" s="37"/>
      <c r="MKG39" s="37"/>
      <c r="MKH39" s="37"/>
      <c r="MKI39" s="33"/>
      <c r="MKJ39" s="20"/>
      <c r="MKK39" s="20"/>
      <c r="MKL39" s="36"/>
      <c r="MKM39" s="37"/>
      <c r="MKN39" s="37"/>
      <c r="MKO39" s="37"/>
      <c r="MKP39" s="37"/>
      <c r="MKQ39" s="37"/>
      <c r="MKR39" s="37"/>
      <c r="MKS39" s="37"/>
      <c r="MKT39" s="37"/>
      <c r="MKU39" s="37"/>
      <c r="MKV39" s="37"/>
      <c r="MKW39" s="37"/>
      <c r="MKX39" s="37"/>
      <c r="MKY39" s="37"/>
      <c r="MKZ39" s="37"/>
      <c r="MLA39" s="37"/>
      <c r="MLB39" s="37"/>
      <c r="MLC39" s="37"/>
      <c r="MLD39" s="37"/>
      <c r="MLE39" s="33"/>
      <c r="MLF39" s="20"/>
      <c r="MLG39" s="20"/>
      <c r="MLH39" s="36"/>
      <c r="MLI39" s="37"/>
      <c r="MLJ39" s="37"/>
      <c r="MLK39" s="37"/>
      <c r="MLL39" s="37"/>
      <c r="MLM39" s="37"/>
      <c r="MLN39" s="37"/>
      <c r="MLO39" s="37"/>
      <c r="MLP39" s="37"/>
      <c r="MLQ39" s="37"/>
      <c r="MLR39" s="37"/>
      <c r="MLS39" s="37"/>
      <c r="MLT39" s="37"/>
      <c r="MLU39" s="37"/>
      <c r="MLV39" s="37"/>
      <c r="MLW39" s="37"/>
      <c r="MLX39" s="37"/>
      <c r="MLY39" s="37"/>
      <c r="MLZ39" s="37"/>
      <c r="MMA39" s="33"/>
      <c r="MMB39" s="20"/>
      <c r="MMC39" s="20"/>
      <c r="MMD39" s="36"/>
      <c r="MME39" s="37"/>
      <c r="MMF39" s="37"/>
      <c r="MMG39" s="37"/>
      <c r="MMH39" s="37"/>
      <c r="MMI39" s="37"/>
      <c r="MMJ39" s="37"/>
      <c r="MMK39" s="37"/>
      <c r="MML39" s="37"/>
      <c r="MMM39" s="37"/>
      <c r="MMN39" s="37"/>
      <c r="MMO39" s="37"/>
      <c r="MMP39" s="37"/>
      <c r="MMQ39" s="37"/>
      <c r="MMR39" s="37"/>
      <c r="MMS39" s="37"/>
      <c r="MMT39" s="37"/>
      <c r="MMU39" s="37"/>
      <c r="MMV39" s="37"/>
      <c r="MMW39" s="33"/>
      <c r="MMX39" s="20"/>
      <c r="MMY39" s="20"/>
      <c r="MMZ39" s="36"/>
      <c r="MNA39" s="37"/>
      <c r="MNB39" s="37"/>
      <c r="MNC39" s="37"/>
      <c r="MND39" s="37"/>
      <c r="MNE39" s="37"/>
      <c r="MNF39" s="37"/>
      <c r="MNG39" s="37"/>
      <c r="MNH39" s="37"/>
      <c r="MNI39" s="37"/>
      <c r="MNJ39" s="37"/>
      <c r="MNK39" s="37"/>
      <c r="MNL39" s="37"/>
      <c r="MNM39" s="37"/>
      <c r="MNN39" s="37"/>
      <c r="MNO39" s="37"/>
      <c r="MNP39" s="37"/>
      <c r="MNQ39" s="37"/>
      <c r="MNR39" s="37"/>
      <c r="MNS39" s="33"/>
      <c r="MNT39" s="20"/>
      <c r="MNU39" s="20"/>
      <c r="MNV39" s="36"/>
      <c r="MNW39" s="37"/>
      <c r="MNX39" s="37"/>
      <c r="MNY39" s="37"/>
      <c r="MNZ39" s="37"/>
      <c r="MOA39" s="37"/>
      <c r="MOB39" s="37"/>
      <c r="MOC39" s="37"/>
      <c r="MOD39" s="37"/>
      <c r="MOE39" s="37"/>
      <c r="MOF39" s="37"/>
      <c r="MOG39" s="37"/>
      <c r="MOH39" s="37"/>
      <c r="MOI39" s="37"/>
      <c r="MOJ39" s="37"/>
      <c r="MOK39" s="37"/>
      <c r="MOL39" s="37"/>
      <c r="MOM39" s="37"/>
      <c r="MON39" s="37"/>
      <c r="MOO39" s="33"/>
      <c r="MOP39" s="20"/>
      <c r="MOQ39" s="20"/>
      <c r="MOR39" s="36"/>
      <c r="MOS39" s="37"/>
      <c r="MOT39" s="37"/>
      <c r="MOU39" s="37"/>
      <c r="MOV39" s="37"/>
      <c r="MOW39" s="37"/>
      <c r="MOX39" s="37"/>
      <c r="MOY39" s="37"/>
      <c r="MOZ39" s="37"/>
      <c r="MPA39" s="37"/>
      <c r="MPB39" s="37"/>
      <c r="MPC39" s="37"/>
      <c r="MPD39" s="37"/>
      <c r="MPE39" s="37"/>
      <c r="MPF39" s="37"/>
      <c r="MPG39" s="37"/>
      <c r="MPH39" s="37"/>
      <c r="MPI39" s="37"/>
      <c r="MPJ39" s="37"/>
      <c r="MPK39" s="33"/>
      <c r="MPL39" s="20"/>
      <c r="MPM39" s="20"/>
      <c r="MPN39" s="36"/>
      <c r="MPO39" s="37"/>
      <c r="MPP39" s="37"/>
      <c r="MPQ39" s="37"/>
      <c r="MPR39" s="37"/>
      <c r="MPS39" s="37"/>
      <c r="MPT39" s="37"/>
      <c r="MPU39" s="37"/>
      <c r="MPV39" s="37"/>
      <c r="MPW39" s="37"/>
      <c r="MPX39" s="37"/>
      <c r="MPY39" s="37"/>
      <c r="MPZ39" s="37"/>
      <c r="MQA39" s="37"/>
      <c r="MQB39" s="37"/>
      <c r="MQC39" s="37"/>
      <c r="MQD39" s="37"/>
      <c r="MQE39" s="37"/>
      <c r="MQF39" s="37"/>
      <c r="MQG39" s="33"/>
      <c r="MQH39" s="20"/>
      <c r="MQI39" s="20"/>
      <c r="MQJ39" s="36"/>
      <c r="MQK39" s="37"/>
      <c r="MQL39" s="37"/>
      <c r="MQM39" s="37"/>
      <c r="MQN39" s="37"/>
      <c r="MQO39" s="37"/>
      <c r="MQP39" s="37"/>
      <c r="MQQ39" s="37"/>
      <c r="MQR39" s="37"/>
      <c r="MQS39" s="37"/>
      <c r="MQT39" s="37"/>
      <c r="MQU39" s="37"/>
      <c r="MQV39" s="37"/>
      <c r="MQW39" s="37"/>
      <c r="MQX39" s="37"/>
      <c r="MQY39" s="37"/>
      <c r="MQZ39" s="37"/>
      <c r="MRA39" s="37"/>
      <c r="MRB39" s="37"/>
      <c r="MRC39" s="33"/>
      <c r="MRD39" s="20"/>
      <c r="MRE39" s="20"/>
      <c r="MRF39" s="36"/>
      <c r="MRG39" s="37"/>
      <c r="MRH39" s="37"/>
      <c r="MRI39" s="37"/>
      <c r="MRJ39" s="37"/>
      <c r="MRK39" s="37"/>
      <c r="MRL39" s="37"/>
      <c r="MRM39" s="37"/>
      <c r="MRN39" s="37"/>
      <c r="MRO39" s="37"/>
      <c r="MRP39" s="37"/>
      <c r="MRQ39" s="37"/>
      <c r="MRR39" s="37"/>
      <c r="MRS39" s="37"/>
      <c r="MRT39" s="37"/>
      <c r="MRU39" s="37"/>
      <c r="MRV39" s="37"/>
      <c r="MRW39" s="37"/>
      <c r="MRX39" s="37"/>
      <c r="MRY39" s="33"/>
      <c r="MRZ39" s="20"/>
      <c r="MSA39" s="20"/>
      <c r="MSB39" s="36"/>
      <c r="MSC39" s="37"/>
      <c r="MSD39" s="37"/>
      <c r="MSE39" s="37"/>
      <c r="MSF39" s="37"/>
      <c r="MSG39" s="37"/>
      <c r="MSH39" s="37"/>
      <c r="MSI39" s="37"/>
      <c r="MSJ39" s="37"/>
      <c r="MSK39" s="37"/>
      <c r="MSL39" s="37"/>
      <c r="MSM39" s="37"/>
      <c r="MSN39" s="37"/>
      <c r="MSO39" s="37"/>
      <c r="MSP39" s="37"/>
      <c r="MSQ39" s="37"/>
      <c r="MSR39" s="37"/>
      <c r="MSS39" s="37"/>
      <c r="MST39" s="37"/>
      <c r="MSU39" s="33"/>
      <c r="MSV39" s="20"/>
      <c r="MSW39" s="20"/>
      <c r="MSX39" s="36"/>
      <c r="MSY39" s="37"/>
      <c r="MSZ39" s="37"/>
      <c r="MTA39" s="37"/>
      <c r="MTB39" s="37"/>
      <c r="MTC39" s="37"/>
      <c r="MTD39" s="37"/>
      <c r="MTE39" s="37"/>
      <c r="MTF39" s="37"/>
      <c r="MTG39" s="37"/>
      <c r="MTH39" s="37"/>
      <c r="MTI39" s="37"/>
      <c r="MTJ39" s="37"/>
      <c r="MTK39" s="37"/>
      <c r="MTL39" s="37"/>
      <c r="MTM39" s="37"/>
      <c r="MTN39" s="37"/>
      <c r="MTO39" s="37"/>
      <c r="MTP39" s="37"/>
      <c r="MTQ39" s="33"/>
      <c r="MTR39" s="20"/>
      <c r="MTS39" s="20"/>
      <c r="MTT39" s="36"/>
      <c r="MTU39" s="37"/>
      <c r="MTV39" s="37"/>
      <c r="MTW39" s="37"/>
      <c r="MTX39" s="37"/>
      <c r="MTY39" s="37"/>
      <c r="MTZ39" s="37"/>
      <c r="MUA39" s="37"/>
      <c r="MUB39" s="37"/>
      <c r="MUC39" s="37"/>
      <c r="MUD39" s="37"/>
      <c r="MUE39" s="37"/>
      <c r="MUF39" s="37"/>
      <c r="MUG39" s="37"/>
      <c r="MUH39" s="37"/>
      <c r="MUI39" s="37"/>
      <c r="MUJ39" s="37"/>
      <c r="MUK39" s="37"/>
      <c r="MUL39" s="37"/>
      <c r="MUM39" s="33"/>
      <c r="MUN39" s="20"/>
      <c r="MUO39" s="20"/>
      <c r="MUP39" s="36"/>
      <c r="MUQ39" s="37"/>
      <c r="MUR39" s="37"/>
      <c r="MUS39" s="37"/>
      <c r="MUT39" s="37"/>
      <c r="MUU39" s="37"/>
      <c r="MUV39" s="37"/>
      <c r="MUW39" s="37"/>
      <c r="MUX39" s="37"/>
      <c r="MUY39" s="37"/>
      <c r="MUZ39" s="37"/>
      <c r="MVA39" s="37"/>
      <c r="MVB39" s="37"/>
      <c r="MVC39" s="37"/>
      <c r="MVD39" s="37"/>
      <c r="MVE39" s="37"/>
      <c r="MVF39" s="37"/>
      <c r="MVG39" s="37"/>
      <c r="MVH39" s="37"/>
      <c r="MVI39" s="33"/>
      <c r="MVJ39" s="20"/>
      <c r="MVK39" s="20"/>
      <c r="MVL39" s="36"/>
      <c r="MVM39" s="37"/>
      <c r="MVN39" s="37"/>
      <c r="MVO39" s="37"/>
      <c r="MVP39" s="37"/>
      <c r="MVQ39" s="37"/>
      <c r="MVR39" s="37"/>
      <c r="MVS39" s="37"/>
      <c r="MVT39" s="37"/>
      <c r="MVU39" s="37"/>
      <c r="MVV39" s="37"/>
      <c r="MVW39" s="37"/>
      <c r="MVX39" s="37"/>
      <c r="MVY39" s="37"/>
      <c r="MVZ39" s="37"/>
      <c r="MWA39" s="37"/>
      <c r="MWB39" s="37"/>
      <c r="MWC39" s="37"/>
      <c r="MWD39" s="37"/>
      <c r="MWE39" s="33"/>
      <c r="MWF39" s="20"/>
      <c r="MWG39" s="20"/>
      <c r="MWH39" s="36"/>
      <c r="MWI39" s="37"/>
      <c r="MWJ39" s="37"/>
      <c r="MWK39" s="37"/>
      <c r="MWL39" s="37"/>
      <c r="MWM39" s="37"/>
      <c r="MWN39" s="37"/>
      <c r="MWO39" s="37"/>
      <c r="MWP39" s="37"/>
      <c r="MWQ39" s="37"/>
      <c r="MWR39" s="37"/>
      <c r="MWS39" s="37"/>
      <c r="MWT39" s="37"/>
      <c r="MWU39" s="37"/>
      <c r="MWV39" s="37"/>
      <c r="MWW39" s="37"/>
      <c r="MWX39" s="37"/>
      <c r="MWY39" s="37"/>
      <c r="MWZ39" s="37"/>
      <c r="MXA39" s="33"/>
      <c r="MXB39" s="20"/>
      <c r="MXC39" s="20"/>
      <c r="MXD39" s="36"/>
      <c r="MXE39" s="37"/>
      <c r="MXF39" s="37"/>
      <c r="MXG39" s="37"/>
      <c r="MXH39" s="37"/>
      <c r="MXI39" s="37"/>
      <c r="MXJ39" s="37"/>
      <c r="MXK39" s="37"/>
      <c r="MXL39" s="37"/>
      <c r="MXM39" s="37"/>
      <c r="MXN39" s="37"/>
      <c r="MXO39" s="37"/>
      <c r="MXP39" s="37"/>
      <c r="MXQ39" s="37"/>
      <c r="MXR39" s="37"/>
      <c r="MXS39" s="37"/>
      <c r="MXT39" s="37"/>
      <c r="MXU39" s="37"/>
      <c r="MXV39" s="37"/>
      <c r="MXW39" s="33"/>
      <c r="MXX39" s="20"/>
      <c r="MXY39" s="20"/>
      <c r="MXZ39" s="36"/>
      <c r="MYA39" s="37"/>
      <c r="MYB39" s="37"/>
      <c r="MYC39" s="37"/>
      <c r="MYD39" s="37"/>
      <c r="MYE39" s="37"/>
      <c r="MYF39" s="37"/>
      <c r="MYG39" s="37"/>
      <c r="MYH39" s="37"/>
      <c r="MYI39" s="37"/>
      <c r="MYJ39" s="37"/>
      <c r="MYK39" s="37"/>
      <c r="MYL39" s="37"/>
      <c r="MYM39" s="37"/>
      <c r="MYN39" s="37"/>
      <c r="MYO39" s="37"/>
      <c r="MYP39" s="37"/>
      <c r="MYQ39" s="37"/>
      <c r="MYR39" s="37"/>
      <c r="MYS39" s="33"/>
      <c r="MYT39" s="20"/>
      <c r="MYU39" s="20"/>
      <c r="MYV39" s="36"/>
      <c r="MYW39" s="37"/>
      <c r="MYX39" s="37"/>
      <c r="MYY39" s="37"/>
      <c r="MYZ39" s="37"/>
      <c r="MZA39" s="37"/>
      <c r="MZB39" s="37"/>
      <c r="MZC39" s="37"/>
      <c r="MZD39" s="37"/>
      <c r="MZE39" s="37"/>
      <c r="MZF39" s="37"/>
      <c r="MZG39" s="37"/>
      <c r="MZH39" s="37"/>
      <c r="MZI39" s="37"/>
      <c r="MZJ39" s="37"/>
      <c r="MZK39" s="37"/>
      <c r="MZL39" s="37"/>
      <c r="MZM39" s="37"/>
      <c r="MZN39" s="37"/>
      <c r="MZO39" s="33"/>
      <c r="MZP39" s="20"/>
      <c r="MZQ39" s="20"/>
      <c r="MZR39" s="36"/>
      <c r="MZS39" s="37"/>
      <c r="MZT39" s="37"/>
      <c r="MZU39" s="37"/>
      <c r="MZV39" s="37"/>
      <c r="MZW39" s="37"/>
      <c r="MZX39" s="37"/>
      <c r="MZY39" s="37"/>
      <c r="MZZ39" s="37"/>
      <c r="NAA39" s="37"/>
      <c r="NAB39" s="37"/>
      <c r="NAC39" s="37"/>
      <c r="NAD39" s="37"/>
      <c r="NAE39" s="37"/>
      <c r="NAF39" s="37"/>
      <c r="NAG39" s="37"/>
      <c r="NAH39" s="37"/>
      <c r="NAI39" s="37"/>
      <c r="NAJ39" s="37"/>
      <c r="NAK39" s="33"/>
      <c r="NAL39" s="20"/>
      <c r="NAM39" s="20"/>
      <c r="NAN39" s="36"/>
      <c r="NAO39" s="37"/>
      <c r="NAP39" s="37"/>
      <c r="NAQ39" s="37"/>
      <c r="NAR39" s="37"/>
      <c r="NAS39" s="37"/>
      <c r="NAT39" s="37"/>
      <c r="NAU39" s="37"/>
      <c r="NAV39" s="37"/>
      <c r="NAW39" s="37"/>
      <c r="NAX39" s="37"/>
      <c r="NAY39" s="37"/>
      <c r="NAZ39" s="37"/>
      <c r="NBA39" s="37"/>
      <c r="NBB39" s="37"/>
      <c r="NBC39" s="37"/>
      <c r="NBD39" s="37"/>
      <c r="NBE39" s="37"/>
      <c r="NBF39" s="37"/>
      <c r="NBG39" s="33"/>
      <c r="NBH39" s="20"/>
      <c r="NBI39" s="20"/>
      <c r="NBJ39" s="36"/>
      <c r="NBK39" s="37"/>
      <c r="NBL39" s="37"/>
      <c r="NBM39" s="37"/>
      <c r="NBN39" s="37"/>
      <c r="NBO39" s="37"/>
      <c r="NBP39" s="37"/>
      <c r="NBQ39" s="37"/>
      <c r="NBR39" s="37"/>
      <c r="NBS39" s="37"/>
      <c r="NBT39" s="37"/>
      <c r="NBU39" s="37"/>
      <c r="NBV39" s="37"/>
      <c r="NBW39" s="37"/>
      <c r="NBX39" s="37"/>
      <c r="NBY39" s="37"/>
      <c r="NBZ39" s="37"/>
      <c r="NCA39" s="37"/>
      <c r="NCB39" s="37"/>
      <c r="NCC39" s="33"/>
      <c r="NCD39" s="20"/>
      <c r="NCE39" s="20"/>
      <c r="NCF39" s="36"/>
      <c r="NCG39" s="37"/>
      <c r="NCH39" s="37"/>
      <c r="NCI39" s="37"/>
      <c r="NCJ39" s="37"/>
      <c r="NCK39" s="37"/>
      <c r="NCL39" s="37"/>
      <c r="NCM39" s="37"/>
      <c r="NCN39" s="37"/>
      <c r="NCO39" s="37"/>
      <c r="NCP39" s="37"/>
      <c r="NCQ39" s="37"/>
      <c r="NCR39" s="37"/>
      <c r="NCS39" s="37"/>
      <c r="NCT39" s="37"/>
      <c r="NCU39" s="37"/>
      <c r="NCV39" s="37"/>
      <c r="NCW39" s="37"/>
      <c r="NCX39" s="37"/>
      <c r="NCY39" s="33"/>
      <c r="NCZ39" s="20"/>
      <c r="NDA39" s="20"/>
      <c r="NDB39" s="36"/>
      <c r="NDC39" s="37"/>
      <c r="NDD39" s="37"/>
      <c r="NDE39" s="37"/>
      <c r="NDF39" s="37"/>
      <c r="NDG39" s="37"/>
      <c r="NDH39" s="37"/>
      <c r="NDI39" s="37"/>
      <c r="NDJ39" s="37"/>
      <c r="NDK39" s="37"/>
      <c r="NDL39" s="37"/>
      <c r="NDM39" s="37"/>
      <c r="NDN39" s="37"/>
      <c r="NDO39" s="37"/>
      <c r="NDP39" s="37"/>
      <c r="NDQ39" s="37"/>
      <c r="NDR39" s="37"/>
      <c r="NDS39" s="37"/>
      <c r="NDT39" s="37"/>
      <c r="NDU39" s="33"/>
      <c r="NDV39" s="20"/>
      <c r="NDW39" s="20"/>
      <c r="NDX39" s="36"/>
      <c r="NDY39" s="37"/>
      <c r="NDZ39" s="37"/>
      <c r="NEA39" s="37"/>
      <c r="NEB39" s="37"/>
      <c r="NEC39" s="37"/>
      <c r="NED39" s="37"/>
      <c r="NEE39" s="37"/>
      <c r="NEF39" s="37"/>
      <c r="NEG39" s="37"/>
      <c r="NEH39" s="37"/>
      <c r="NEI39" s="37"/>
      <c r="NEJ39" s="37"/>
      <c r="NEK39" s="37"/>
      <c r="NEL39" s="37"/>
      <c r="NEM39" s="37"/>
      <c r="NEN39" s="37"/>
      <c r="NEO39" s="37"/>
      <c r="NEP39" s="37"/>
      <c r="NEQ39" s="33"/>
      <c r="NER39" s="20"/>
      <c r="NES39" s="20"/>
      <c r="NET39" s="36"/>
      <c r="NEU39" s="37"/>
      <c r="NEV39" s="37"/>
      <c r="NEW39" s="37"/>
      <c r="NEX39" s="37"/>
      <c r="NEY39" s="37"/>
      <c r="NEZ39" s="37"/>
      <c r="NFA39" s="37"/>
      <c r="NFB39" s="37"/>
      <c r="NFC39" s="37"/>
      <c r="NFD39" s="37"/>
      <c r="NFE39" s="37"/>
      <c r="NFF39" s="37"/>
      <c r="NFG39" s="37"/>
      <c r="NFH39" s="37"/>
      <c r="NFI39" s="37"/>
      <c r="NFJ39" s="37"/>
      <c r="NFK39" s="37"/>
      <c r="NFL39" s="37"/>
      <c r="NFM39" s="33"/>
      <c r="NFN39" s="20"/>
      <c r="NFO39" s="20"/>
      <c r="NFP39" s="36"/>
      <c r="NFQ39" s="37"/>
      <c r="NFR39" s="37"/>
      <c r="NFS39" s="37"/>
      <c r="NFT39" s="37"/>
      <c r="NFU39" s="37"/>
      <c r="NFV39" s="37"/>
      <c r="NFW39" s="37"/>
      <c r="NFX39" s="37"/>
      <c r="NFY39" s="37"/>
      <c r="NFZ39" s="37"/>
      <c r="NGA39" s="37"/>
      <c r="NGB39" s="37"/>
      <c r="NGC39" s="37"/>
      <c r="NGD39" s="37"/>
      <c r="NGE39" s="37"/>
      <c r="NGF39" s="37"/>
      <c r="NGG39" s="37"/>
      <c r="NGH39" s="37"/>
      <c r="NGI39" s="33"/>
      <c r="NGJ39" s="20"/>
      <c r="NGK39" s="20"/>
      <c r="NGL39" s="36"/>
      <c r="NGM39" s="37"/>
      <c r="NGN39" s="37"/>
      <c r="NGO39" s="37"/>
      <c r="NGP39" s="37"/>
      <c r="NGQ39" s="37"/>
      <c r="NGR39" s="37"/>
      <c r="NGS39" s="37"/>
      <c r="NGT39" s="37"/>
      <c r="NGU39" s="37"/>
      <c r="NGV39" s="37"/>
      <c r="NGW39" s="37"/>
      <c r="NGX39" s="37"/>
      <c r="NGY39" s="37"/>
      <c r="NGZ39" s="37"/>
      <c r="NHA39" s="37"/>
      <c r="NHB39" s="37"/>
      <c r="NHC39" s="37"/>
      <c r="NHD39" s="37"/>
      <c r="NHE39" s="33"/>
      <c r="NHF39" s="20"/>
      <c r="NHG39" s="20"/>
      <c r="NHH39" s="36"/>
      <c r="NHI39" s="37"/>
      <c r="NHJ39" s="37"/>
      <c r="NHK39" s="37"/>
      <c r="NHL39" s="37"/>
      <c r="NHM39" s="37"/>
      <c r="NHN39" s="37"/>
      <c r="NHO39" s="37"/>
      <c r="NHP39" s="37"/>
      <c r="NHQ39" s="37"/>
      <c r="NHR39" s="37"/>
      <c r="NHS39" s="37"/>
      <c r="NHT39" s="37"/>
      <c r="NHU39" s="37"/>
      <c r="NHV39" s="37"/>
      <c r="NHW39" s="37"/>
      <c r="NHX39" s="37"/>
      <c r="NHY39" s="37"/>
      <c r="NHZ39" s="37"/>
      <c r="NIA39" s="33"/>
      <c r="NIB39" s="20"/>
      <c r="NIC39" s="20"/>
      <c r="NID39" s="36"/>
      <c r="NIE39" s="37"/>
      <c r="NIF39" s="37"/>
      <c r="NIG39" s="37"/>
      <c r="NIH39" s="37"/>
      <c r="NII39" s="37"/>
      <c r="NIJ39" s="37"/>
      <c r="NIK39" s="37"/>
      <c r="NIL39" s="37"/>
      <c r="NIM39" s="37"/>
      <c r="NIN39" s="37"/>
      <c r="NIO39" s="37"/>
      <c r="NIP39" s="37"/>
      <c r="NIQ39" s="37"/>
      <c r="NIR39" s="37"/>
      <c r="NIS39" s="37"/>
      <c r="NIT39" s="37"/>
      <c r="NIU39" s="37"/>
      <c r="NIV39" s="37"/>
      <c r="NIW39" s="33"/>
      <c r="NIX39" s="20"/>
      <c r="NIY39" s="20"/>
      <c r="NIZ39" s="36"/>
      <c r="NJA39" s="37"/>
      <c r="NJB39" s="37"/>
      <c r="NJC39" s="37"/>
      <c r="NJD39" s="37"/>
      <c r="NJE39" s="37"/>
      <c r="NJF39" s="37"/>
      <c r="NJG39" s="37"/>
      <c r="NJH39" s="37"/>
      <c r="NJI39" s="37"/>
      <c r="NJJ39" s="37"/>
      <c r="NJK39" s="37"/>
      <c r="NJL39" s="37"/>
      <c r="NJM39" s="37"/>
      <c r="NJN39" s="37"/>
      <c r="NJO39" s="37"/>
      <c r="NJP39" s="37"/>
      <c r="NJQ39" s="37"/>
      <c r="NJR39" s="37"/>
      <c r="NJS39" s="33"/>
      <c r="NJT39" s="20"/>
      <c r="NJU39" s="20"/>
      <c r="NJV39" s="36"/>
      <c r="NJW39" s="37"/>
      <c r="NJX39" s="37"/>
      <c r="NJY39" s="37"/>
      <c r="NJZ39" s="37"/>
      <c r="NKA39" s="37"/>
      <c r="NKB39" s="37"/>
      <c r="NKC39" s="37"/>
      <c r="NKD39" s="37"/>
      <c r="NKE39" s="37"/>
      <c r="NKF39" s="37"/>
      <c r="NKG39" s="37"/>
      <c r="NKH39" s="37"/>
      <c r="NKI39" s="37"/>
      <c r="NKJ39" s="37"/>
      <c r="NKK39" s="37"/>
      <c r="NKL39" s="37"/>
      <c r="NKM39" s="37"/>
      <c r="NKN39" s="37"/>
      <c r="NKO39" s="33"/>
      <c r="NKP39" s="20"/>
      <c r="NKQ39" s="20"/>
      <c r="NKR39" s="36"/>
      <c r="NKS39" s="37"/>
      <c r="NKT39" s="37"/>
      <c r="NKU39" s="37"/>
      <c r="NKV39" s="37"/>
      <c r="NKW39" s="37"/>
      <c r="NKX39" s="37"/>
      <c r="NKY39" s="37"/>
      <c r="NKZ39" s="37"/>
      <c r="NLA39" s="37"/>
      <c r="NLB39" s="37"/>
      <c r="NLC39" s="37"/>
      <c r="NLD39" s="37"/>
      <c r="NLE39" s="37"/>
      <c r="NLF39" s="37"/>
      <c r="NLG39" s="37"/>
      <c r="NLH39" s="37"/>
      <c r="NLI39" s="37"/>
      <c r="NLJ39" s="37"/>
      <c r="NLK39" s="33"/>
      <c r="NLL39" s="20"/>
      <c r="NLM39" s="20"/>
      <c r="NLN39" s="36"/>
      <c r="NLO39" s="37"/>
      <c r="NLP39" s="37"/>
      <c r="NLQ39" s="37"/>
      <c r="NLR39" s="37"/>
      <c r="NLS39" s="37"/>
      <c r="NLT39" s="37"/>
      <c r="NLU39" s="37"/>
      <c r="NLV39" s="37"/>
      <c r="NLW39" s="37"/>
      <c r="NLX39" s="37"/>
      <c r="NLY39" s="37"/>
      <c r="NLZ39" s="37"/>
      <c r="NMA39" s="37"/>
      <c r="NMB39" s="37"/>
      <c r="NMC39" s="37"/>
      <c r="NMD39" s="37"/>
      <c r="NME39" s="37"/>
      <c r="NMF39" s="37"/>
      <c r="NMG39" s="33"/>
      <c r="NMH39" s="20"/>
      <c r="NMI39" s="20"/>
      <c r="NMJ39" s="36"/>
      <c r="NMK39" s="37"/>
      <c r="NML39" s="37"/>
      <c r="NMM39" s="37"/>
      <c r="NMN39" s="37"/>
      <c r="NMO39" s="37"/>
      <c r="NMP39" s="37"/>
      <c r="NMQ39" s="37"/>
      <c r="NMR39" s="37"/>
      <c r="NMS39" s="37"/>
      <c r="NMT39" s="37"/>
      <c r="NMU39" s="37"/>
      <c r="NMV39" s="37"/>
      <c r="NMW39" s="37"/>
      <c r="NMX39" s="37"/>
      <c r="NMY39" s="37"/>
      <c r="NMZ39" s="37"/>
      <c r="NNA39" s="37"/>
      <c r="NNB39" s="37"/>
      <c r="NNC39" s="33"/>
      <c r="NND39" s="20"/>
      <c r="NNE39" s="20"/>
      <c r="NNF39" s="36"/>
      <c r="NNG39" s="37"/>
      <c r="NNH39" s="37"/>
      <c r="NNI39" s="37"/>
      <c r="NNJ39" s="37"/>
      <c r="NNK39" s="37"/>
      <c r="NNL39" s="37"/>
      <c r="NNM39" s="37"/>
      <c r="NNN39" s="37"/>
      <c r="NNO39" s="37"/>
      <c r="NNP39" s="37"/>
      <c r="NNQ39" s="37"/>
      <c r="NNR39" s="37"/>
      <c r="NNS39" s="37"/>
      <c r="NNT39" s="37"/>
      <c r="NNU39" s="37"/>
      <c r="NNV39" s="37"/>
      <c r="NNW39" s="37"/>
      <c r="NNX39" s="37"/>
      <c r="NNY39" s="33"/>
      <c r="NNZ39" s="20"/>
      <c r="NOA39" s="20"/>
      <c r="NOB39" s="36"/>
      <c r="NOC39" s="37"/>
      <c r="NOD39" s="37"/>
      <c r="NOE39" s="37"/>
      <c r="NOF39" s="37"/>
      <c r="NOG39" s="37"/>
      <c r="NOH39" s="37"/>
      <c r="NOI39" s="37"/>
      <c r="NOJ39" s="37"/>
      <c r="NOK39" s="37"/>
      <c r="NOL39" s="37"/>
      <c r="NOM39" s="37"/>
      <c r="NON39" s="37"/>
      <c r="NOO39" s="37"/>
      <c r="NOP39" s="37"/>
      <c r="NOQ39" s="37"/>
      <c r="NOR39" s="37"/>
      <c r="NOS39" s="37"/>
      <c r="NOT39" s="37"/>
      <c r="NOU39" s="33"/>
      <c r="NOV39" s="20"/>
      <c r="NOW39" s="20"/>
      <c r="NOX39" s="36"/>
      <c r="NOY39" s="37"/>
      <c r="NOZ39" s="37"/>
      <c r="NPA39" s="37"/>
      <c r="NPB39" s="37"/>
      <c r="NPC39" s="37"/>
      <c r="NPD39" s="37"/>
      <c r="NPE39" s="37"/>
      <c r="NPF39" s="37"/>
      <c r="NPG39" s="37"/>
      <c r="NPH39" s="37"/>
      <c r="NPI39" s="37"/>
      <c r="NPJ39" s="37"/>
      <c r="NPK39" s="37"/>
      <c r="NPL39" s="37"/>
      <c r="NPM39" s="37"/>
      <c r="NPN39" s="37"/>
      <c r="NPO39" s="37"/>
      <c r="NPP39" s="37"/>
      <c r="NPQ39" s="33"/>
      <c r="NPR39" s="20"/>
      <c r="NPS39" s="20"/>
      <c r="NPT39" s="36"/>
      <c r="NPU39" s="37"/>
      <c r="NPV39" s="37"/>
      <c r="NPW39" s="37"/>
      <c r="NPX39" s="37"/>
      <c r="NPY39" s="37"/>
      <c r="NPZ39" s="37"/>
      <c r="NQA39" s="37"/>
      <c r="NQB39" s="37"/>
      <c r="NQC39" s="37"/>
      <c r="NQD39" s="37"/>
      <c r="NQE39" s="37"/>
      <c r="NQF39" s="37"/>
      <c r="NQG39" s="37"/>
      <c r="NQH39" s="37"/>
      <c r="NQI39" s="37"/>
      <c r="NQJ39" s="37"/>
      <c r="NQK39" s="37"/>
      <c r="NQL39" s="37"/>
      <c r="NQM39" s="33"/>
      <c r="NQN39" s="20"/>
      <c r="NQO39" s="20"/>
      <c r="NQP39" s="36"/>
      <c r="NQQ39" s="37"/>
      <c r="NQR39" s="37"/>
      <c r="NQS39" s="37"/>
      <c r="NQT39" s="37"/>
      <c r="NQU39" s="37"/>
      <c r="NQV39" s="37"/>
      <c r="NQW39" s="37"/>
      <c r="NQX39" s="37"/>
      <c r="NQY39" s="37"/>
      <c r="NQZ39" s="37"/>
      <c r="NRA39" s="37"/>
      <c r="NRB39" s="37"/>
      <c r="NRC39" s="37"/>
      <c r="NRD39" s="37"/>
      <c r="NRE39" s="37"/>
      <c r="NRF39" s="37"/>
      <c r="NRG39" s="37"/>
      <c r="NRH39" s="37"/>
      <c r="NRI39" s="33"/>
      <c r="NRJ39" s="20"/>
      <c r="NRK39" s="20"/>
      <c r="NRL39" s="36"/>
      <c r="NRM39" s="37"/>
      <c r="NRN39" s="37"/>
      <c r="NRO39" s="37"/>
      <c r="NRP39" s="37"/>
      <c r="NRQ39" s="37"/>
      <c r="NRR39" s="37"/>
      <c r="NRS39" s="37"/>
      <c r="NRT39" s="37"/>
      <c r="NRU39" s="37"/>
      <c r="NRV39" s="37"/>
      <c r="NRW39" s="37"/>
      <c r="NRX39" s="37"/>
      <c r="NRY39" s="37"/>
      <c r="NRZ39" s="37"/>
      <c r="NSA39" s="37"/>
      <c r="NSB39" s="37"/>
      <c r="NSC39" s="37"/>
      <c r="NSD39" s="37"/>
      <c r="NSE39" s="33"/>
      <c r="NSF39" s="20"/>
      <c r="NSG39" s="20"/>
      <c r="NSH39" s="36"/>
      <c r="NSI39" s="37"/>
      <c r="NSJ39" s="37"/>
      <c r="NSK39" s="37"/>
      <c r="NSL39" s="37"/>
      <c r="NSM39" s="37"/>
      <c r="NSN39" s="37"/>
      <c r="NSO39" s="37"/>
      <c r="NSP39" s="37"/>
      <c r="NSQ39" s="37"/>
      <c r="NSR39" s="37"/>
      <c r="NSS39" s="37"/>
      <c r="NST39" s="37"/>
      <c r="NSU39" s="37"/>
      <c r="NSV39" s="37"/>
      <c r="NSW39" s="37"/>
      <c r="NSX39" s="37"/>
      <c r="NSY39" s="37"/>
      <c r="NSZ39" s="37"/>
      <c r="NTA39" s="33"/>
      <c r="NTB39" s="20"/>
      <c r="NTC39" s="20"/>
      <c r="NTD39" s="36"/>
      <c r="NTE39" s="37"/>
      <c r="NTF39" s="37"/>
      <c r="NTG39" s="37"/>
      <c r="NTH39" s="37"/>
      <c r="NTI39" s="37"/>
      <c r="NTJ39" s="37"/>
      <c r="NTK39" s="37"/>
      <c r="NTL39" s="37"/>
      <c r="NTM39" s="37"/>
      <c r="NTN39" s="37"/>
      <c r="NTO39" s="37"/>
      <c r="NTP39" s="37"/>
      <c r="NTQ39" s="37"/>
      <c r="NTR39" s="37"/>
      <c r="NTS39" s="37"/>
      <c r="NTT39" s="37"/>
      <c r="NTU39" s="37"/>
      <c r="NTV39" s="37"/>
      <c r="NTW39" s="33"/>
      <c r="NTX39" s="20"/>
      <c r="NTY39" s="20"/>
      <c r="NTZ39" s="36"/>
      <c r="NUA39" s="37"/>
      <c r="NUB39" s="37"/>
      <c r="NUC39" s="37"/>
      <c r="NUD39" s="37"/>
      <c r="NUE39" s="37"/>
      <c r="NUF39" s="37"/>
      <c r="NUG39" s="37"/>
      <c r="NUH39" s="37"/>
      <c r="NUI39" s="37"/>
      <c r="NUJ39" s="37"/>
      <c r="NUK39" s="37"/>
      <c r="NUL39" s="37"/>
      <c r="NUM39" s="37"/>
      <c r="NUN39" s="37"/>
      <c r="NUO39" s="37"/>
      <c r="NUP39" s="37"/>
      <c r="NUQ39" s="37"/>
      <c r="NUR39" s="37"/>
      <c r="NUS39" s="33"/>
      <c r="NUT39" s="20"/>
      <c r="NUU39" s="20"/>
      <c r="NUV39" s="36"/>
      <c r="NUW39" s="37"/>
      <c r="NUX39" s="37"/>
      <c r="NUY39" s="37"/>
      <c r="NUZ39" s="37"/>
      <c r="NVA39" s="37"/>
      <c r="NVB39" s="37"/>
      <c r="NVC39" s="37"/>
      <c r="NVD39" s="37"/>
      <c r="NVE39" s="37"/>
      <c r="NVF39" s="37"/>
      <c r="NVG39" s="37"/>
      <c r="NVH39" s="37"/>
      <c r="NVI39" s="37"/>
      <c r="NVJ39" s="37"/>
      <c r="NVK39" s="37"/>
      <c r="NVL39" s="37"/>
      <c r="NVM39" s="37"/>
      <c r="NVN39" s="37"/>
      <c r="NVO39" s="33"/>
      <c r="NVP39" s="20"/>
      <c r="NVQ39" s="20"/>
      <c r="NVR39" s="36"/>
      <c r="NVS39" s="37"/>
      <c r="NVT39" s="37"/>
      <c r="NVU39" s="37"/>
      <c r="NVV39" s="37"/>
      <c r="NVW39" s="37"/>
      <c r="NVX39" s="37"/>
      <c r="NVY39" s="37"/>
      <c r="NVZ39" s="37"/>
      <c r="NWA39" s="37"/>
      <c r="NWB39" s="37"/>
      <c r="NWC39" s="37"/>
      <c r="NWD39" s="37"/>
      <c r="NWE39" s="37"/>
      <c r="NWF39" s="37"/>
      <c r="NWG39" s="37"/>
      <c r="NWH39" s="37"/>
      <c r="NWI39" s="37"/>
      <c r="NWJ39" s="37"/>
      <c r="NWK39" s="33"/>
      <c r="NWL39" s="20"/>
      <c r="NWM39" s="20"/>
      <c r="NWN39" s="36"/>
      <c r="NWO39" s="37"/>
      <c r="NWP39" s="37"/>
      <c r="NWQ39" s="37"/>
      <c r="NWR39" s="37"/>
      <c r="NWS39" s="37"/>
      <c r="NWT39" s="37"/>
      <c r="NWU39" s="37"/>
      <c r="NWV39" s="37"/>
      <c r="NWW39" s="37"/>
      <c r="NWX39" s="37"/>
      <c r="NWY39" s="37"/>
      <c r="NWZ39" s="37"/>
      <c r="NXA39" s="37"/>
      <c r="NXB39" s="37"/>
      <c r="NXC39" s="37"/>
      <c r="NXD39" s="37"/>
      <c r="NXE39" s="37"/>
      <c r="NXF39" s="37"/>
      <c r="NXG39" s="33"/>
      <c r="NXH39" s="20"/>
      <c r="NXI39" s="20"/>
      <c r="NXJ39" s="36"/>
      <c r="NXK39" s="37"/>
      <c r="NXL39" s="37"/>
      <c r="NXM39" s="37"/>
      <c r="NXN39" s="37"/>
      <c r="NXO39" s="37"/>
      <c r="NXP39" s="37"/>
      <c r="NXQ39" s="37"/>
      <c r="NXR39" s="37"/>
      <c r="NXS39" s="37"/>
      <c r="NXT39" s="37"/>
      <c r="NXU39" s="37"/>
      <c r="NXV39" s="37"/>
      <c r="NXW39" s="37"/>
      <c r="NXX39" s="37"/>
      <c r="NXY39" s="37"/>
      <c r="NXZ39" s="37"/>
      <c r="NYA39" s="37"/>
      <c r="NYB39" s="37"/>
      <c r="NYC39" s="33"/>
      <c r="NYD39" s="20"/>
      <c r="NYE39" s="20"/>
      <c r="NYF39" s="36"/>
      <c r="NYG39" s="37"/>
      <c r="NYH39" s="37"/>
      <c r="NYI39" s="37"/>
      <c r="NYJ39" s="37"/>
      <c r="NYK39" s="37"/>
      <c r="NYL39" s="37"/>
      <c r="NYM39" s="37"/>
      <c r="NYN39" s="37"/>
      <c r="NYO39" s="37"/>
      <c r="NYP39" s="37"/>
      <c r="NYQ39" s="37"/>
      <c r="NYR39" s="37"/>
      <c r="NYS39" s="37"/>
      <c r="NYT39" s="37"/>
      <c r="NYU39" s="37"/>
      <c r="NYV39" s="37"/>
      <c r="NYW39" s="37"/>
      <c r="NYX39" s="37"/>
      <c r="NYY39" s="33"/>
      <c r="NYZ39" s="20"/>
      <c r="NZA39" s="20"/>
      <c r="NZB39" s="36"/>
      <c r="NZC39" s="37"/>
      <c r="NZD39" s="37"/>
      <c r="NZE39" s="37"/>
      <c r="NZF39" s="37"/>
      <c r="NZG39" s="37"/>
      <c r="NZH39" s="37"/>
      <c r="NZI39" s="37"/>
      <c r="NZJ39" s="37"/>
      <c r="NZK39" s="37"/>
      <c r="NZL39" s="37"/>
      <c r="NZM39" s="37"/>
      <c r="NZN39" s="37"/>
      <c r="NZO39" s="37"/>
      <c r="NZP39" s="37"/>
      <c r="NZQ39" s="37"/>
      <c r="NZR39" s="37"/>
      <c r="NZS39" s="37"/>
      <c r="NZT39" s="37"/>
      <c r="NZU39" s="33"/>
      <c r="NZV39" s="20"/>
      <c r="NZW39" s="20"/>
      <c r="NZX39" s="36"/>
      <c r="NZY39" s="37"/>
      <c r="NZZ39" s="37"/>
      <c r="OAA39" s="37"/>
      <c r="OAB39" s="37"/>
      <c r="OAC39" s="37"/>
      <c r="OAD39" s="37"/>
      <c r="OAE39" s="37"/>
      <c r="OAF39" s="37"/>
      <c r="OAG39" s="37"/>
      <c r="OAH39" s="37"/>
      <c r="OAI39" s="37"/>
      <c r="OAJ39" s="37"/>
      <c r="OAK39" s="37"/>
      <c r="OAL39" s="37"/>
      <c r="OAM39" s="37"/>
      <c r="OAN39" s="37"/>
      <c r="OAO39" s="37"/>
      <c r="OAP39" s="37"/>
      <c r="OAQ39" s="33"/>
      <c r="OAR39" s="20"/>
      <c r="OAS39" s="20"/>
      <c r="OAT39" s="36"/>
      <c r="OAU39" s="37"/>
      <c r="OAV39" s="37"/>
      <c r="OAW39" s="37"/>
      <c r="OAX39" s="37"/>
      <c r="OAY39" s="37"/>
      <c r="OAZ39" s="37"/>
      <c r="OBA39" s="37"/>
      <c r="OBB39" s="37"/>
      <c r="OBC39" s="37"/>
      <c r="OBD39" s="37"/>
      <c r="OBE39" s="37"/>
      <c r="OBF39" s="37"/>
      <c r="OBG39" s="37"/>
      <c r="OBH39" s="37"/>
      <c r="OBI39" s="37"/>
      <c r="OBJ39" s="37"/>
      <c r="OBK39" s="37"/>
      <c r="OBL39" s="37"/>
      <c r="OBM39" s="33"/>
      <c r="OBN39" s="20"/>
      <c r="OBO39" s="20"/>
      <c r="OBP39" s="36"/>
      <c r="OBQ39" s="37"/>
      <c r="OBR39" s="37"/>
      <c r="OBS39" s="37"/>
      <c r="OBT39" s="37"/>
      <c r="OBU39" s="37"/>
      <c r="OBV39" s="37"/>
      <c r="OBW39" s="37"/>
      <c r="OBX39" s="37"/>
      <c r="OBY39" s="37"/>
      <c r="OBZ39" s="37"/>
      <c r="OCA39" s="37"/>
      <c r="OCB39" s="37"/>
      <c r="OCC39" s="37"/>
      <c r="OCD39" s="37"/>
      <c r="OCE39" s="37"/>
      <c r="OCF39" s="37"/>
      <c r="OCG39" s="37"/>
      <c r="OCH39" s="37"/>
      <c r="OCI39" s="33"/>
      <c r="OCJ39" s="20"/>
      <c r="OCK39" s="20"/>
      <c r="OCL39" s="36"/>
      <c r="OCM39" s="37"/>
      <c r="OCN39" s="37"/>
      <c r="OCO39" s="37"/>
      <c r="OCP39" s="37"/>
      <c r="OCQ39" s="37"/>
      <c r="OCR39" s="37"/>
      <c r="OCS39" s="37"/>
      <c r="OCT39" s="37"/>
      <c r="OCU39" s="37"/>
      <c r="OCV39" s="37"/>
      <c r="OCW39" s="37"/>
      <c r="OCX39" s="37"/>
      <c r="OCY39" s="37"/>
      <c r="OCZ39" s="37"/>
      <c r="ODA39" s="37"/>
      <c r="ODB39" s="37"/>
      <c r="ODC39" s="37"/>
      <c r="ODD39" s="37"/>
      <c r="ODE39" s="33"/>
      <c r="ODF39" s="20"/>
      <c r="ODG39" s="20"/>
      <c r="ODH39" s="36"/>
      <c r="ODI39" s="37"/>
      <c r="ODJ39" s="37"/>
      <c r="ODK39" s="37"/>
      <c r="ODL39" s="37"/>
      <c r="ODM39" s="37"/>
      <c r="ODN39" s="37"/>
      <c r="ODO39" s="37"/>
      <c r="ODP39" s="37"/>
      <c r="ODQ39" s="37"/>
      <c r="ODR39" s="37"/>
      <c r="ODS39" s="37"/>
      <c r="ODT39" s="37"/>
      <c r="ODU39" s="37"/>
      <c r="ODV39" s="37"/>
      <c r="ODW39" s="37"/>
      <c r="ODX39" s="37"/>
      <c r="ODY39" s="37"/>
      <c r="ODZ39" s="37"/>
      <c r="OEA39" s="33"/>
      <c r="OEB39" s="20"/>
      <c r="OEC39" s="20"/>
      <c r="OED39" s="36"/>
      <c r="OEE39" s="37"/>
      <c r="OEF39" s="37"/>
      <c r="OEG39" s="37"/>
      <c r="OEH39" s="37"/>
      <c r="OEI39" s="37"/>
      <c r="OEJ39" s="37"/>
      <c r="OEK39" s="37"/>
      <c r="OEL39" s="37"/>
      <c r="OEM39" s="37"/>
      <c r="OEN39" s="37"/>
      <c r="OEO39" s="37"/>
      <c r="OEP39" s="37"/>
      <c r="OEQ39" s="37"/>
      <c r="OER39" s="37"/>
      <c r="OES39" s="37"/>
      <c r="OET39" s="37"/>
      <c r="OEU39" s="37"/>
      <c r="OEV39" s="37"/>
      <c r="OEW39" s="33"/>
      <c r="OEX39" s="20"/>
      <c r="OEY39" s="20"/>
      <c r="OEZ39" s="36"/>
      <c r="OFA39" s="37"/>
      <c r="OFB39" s="37"/>
      <c r="OFC39" s="37"/>
      <c r="OFD39" s="37"/>
      <c r="OFE39" s="37"/>
      <c r="OFF39" s="37"/>
      <c r="OFG39" s="37"/>
      <c r="OFH39" s="37"/>
      <c r="OFI39" s="37"/>
      <c r="OFJ39" s="37"/>
      <c r="OFK39" s="37"/>
      <c r="OFL39" s="37"/>
      <c r="OFM39" s="37"/>
      <c r="OFN39" s="37"/>
      <c r="OFO39" s="37"/>
      <c r="OFP39" s="37"/>
      <c r="OFQ39" s="37"/>
      <c r="OFR39" s="37"/>
      <c r="OFS39" s="33"/>
      <c r="OFT39" s="20"/>
      <c r="OFU39" s="20"/>
      <c r="OFV39" s="36"/>
      <c r="OFW39" s="37"/>
      <c r="OFX39" s="37"/>
      <c r="OFY39" s="37"/>
      <c r="OFZ39" s="37"/>
      <c r="OGA39" s="37"/>
      <c r="OGB39" s="37"/>
      <c r="OGC39" s="37"/>
      <c r="OGD39" s="37"/>
      <c r="OGE39" s="37"/>
      <c r="OGF39" s="37"/>
      <c r="OGG39" s="37"/>
      <c r="OGH39" s="37"/>
      <c r="OGI39" s="37"/>
      <c r="OGJ39" s="37"/>
      <c r="OGK39" s="37"/>
      <c r="OGL39" s="37"/>
      <c r="OGM39" s="37"/>
      <c r="OGN39" s="37"/>
      <c r="OGO39" s="33"/>
      <c r="OGP39" s="20"/>
      <c r="OGQ39" s="20"/>
      <c r="OGR39" s="36"/>
      <c r="OGS39" s="37"/>
      <c r="OGT39" s="37"/>
      <c r="OGU39" s="37"/>
      <c r="OGV39" s="37"/>
      <c r="OGW39" s="37"/>
      <c r="OGX39" s="37"/>
      <c r="OGY39" s="37"/>
      <c r="OGZ39" s="37"/>
      <c r="OHA39" s="37"/>
      <c r="OHB39" s="37"/>
      <c r="OHC39" s="37"/>
      <c r="OHD39" s="37"/>
      <c r="OHE39" s="37"/>
      <c r="OHF39" s="37"/>
      <c r="OHG39" s="37"/>
      <c r="OHH39" s="37"/>
      <c r="OHI39" s="37"/>
      <c r="OHJ39" s="37"/>
      <c r="OHK39" s="33"/>
      <c r="OHL39" s="20"/>
      <c r="OHM39" s="20"/>
      <c r="OHN39" s="36"/>
      <c r="OHO39" s="37"/>
      <c r="OHP39" s="37"/>
      <c r="OHQ39" s="37"/>
      <c r="OHR39" s="37"/>
      <c r="OHS39" s="37"/>
      <c r="OHT39" s="37"/>
      <c r="OHU39" s="37"/>
      <c r="OHV39" s="37"/>
      <c r="OHW39" s="37"/>
      <c r="OHX39" s="37"/>
      <c r="OHY39" s="37"/>
      <c r="OHZ39" s="37"/>
      <c r="OIA39" s="37"/>
      <c r="OIB39" s="37"/>
      <c r="OIC39" s="37"/>
      <c r="OID39" s="37"/>
      <c r="OIE39" s="37"/>
      <c r="OIF39" s="37"/>
      <c r="OIG39" s="33"/>
      <c r="OIH39" s="20"/>
      <c r="OII39" s="20"/>
      <c r="OIJ39" s="36"/>
      <c r="OIK39" s="37"/>
      <c r="OIL39" s="37"/>
      <c r="OIM39" s="37"/>
      <c r="OIN39" s="37"/>
      <c r="OIO39" s="37"/>
      <c r="OIP39" s="37"/>
      <c r="OIQ39" s="37"/>
      <c r="OIR39" s="37"/>
      <c r="OIS39" s="37"/>
      <c r="OIT39" s="37"/>
      <c r="OIU39" s="37"/>
      <c r="OIV39" s="37"/>
      <c r="OIW39" s="37"/>
      <c r="OIX39" s="37"/>
      <c r="OIY39" s="37"/>
      <c r="OIZ39" s="37"/>
      <c r="OJA39" s="37"/>
      <c r="OJB39" s="37"/>
      <c r="OJC39" s="33"/>
      <c r="OJD39" s="20"/>
      <c r="OJE39" s="20"/>
      <c r="OJF39" s="36"/>
      <c r="OJG39" s="37"/>
      <c r="OJH39" s="37"/>
      <c r="OJI39" s="37"/>
      <c r="OJJ39" s="37"/>
      <c r="OJK39" s="37"/>
      <c r="OJL39" s="37"/>
      <c r="OJM39" s="37"/>
      <c r="OJN39" s="37"/>
      <c r="OJO39" s="37"/>
      <c r="OJP39" s="37"/>
      <c r="OJQ39" s="37"/>
      <c r="OJR39" s="37"/>
      <c r="OJS39" s="37"/>
      <c r="OJT39" s="37"/>
      <c r="OJU39" s="37"/>
      <c r="OJV39" s="37"/>
      <c r="OJW39" s="37"/>
      <c r="OJX39" s="37"/>
      <c r="OJY39" s="33"/>
      <c r="OJZ39" s="20"/>
      <c r="OKA39" s="20"/>
      <c r="OKB39" s="36"/>
      <c r="OKC39" s="37"/>
      <c r="OKD39" s="37"/>
      <c r="OKE39" s="37"/>
      <c r="OKF39" s="37"/>
      <c r="OKG39" s="37"/>
      <c r="OKH39" s="37"/>
      <c r="OKI39" s="37"/>
      <c r="OKJ39" s="37"/>
      <c r="OKK39" s="37"/>
      <c r="OKL39" s="37"/>
      <c r="OKM39" s="37"/>
      <c r="OKN39" s="37"/>
      <c r="OKO39" s="37"/>
      <c r="OKP39" s="37"/>
      <c r="OKQ39" s="37"/>
      <c r="OKR39" s="37"/>
      <c r="OKS39" s="37"/>
      <c r="OKT39" s="37"/>
      <c r="OKU39" s="33"/>
      <c r="OKV39" s="20"/>
      <c r="OKW39" s="20"/>
      <c r="OKX39" s="36"/>
      <c r="OKY39" s="37"/>
      <c r="OKZ39" s="37"/>
      <c r="OLA39" s="37"/>
      <c r="OLB39" s="37"/>
      <c r="OLC39" s="37"/>
      <c r="OLD39" s="37"/>
      <c r="OLE39" s="37"/>
      <c r="OLF39" s="37"/>
      <c r="OLG39" s="37"/>
      <c r="OLH39" s="37"/>
      <c r="OLI39" s="37"/>
      <c r="OLJ39" s="37"/>
      <c r="OLK39" s="37"/>
      <c r="OLL39" s="37"/>
      <c r="OLM39" s="37"/>
      <c r="OLN39" s="37"/>
      <c r="OLO39" s="37"/>
      <c r="OLP39" s="37"/>
      <c r="OLQ39" s="33"/>
      <c r="OLR39" s="20"/>
      <c r="OLS39" s="20"/>
      <c r="OLT39" s="36"/>
      <c r="OLU39" s="37"/>
      <c r="OLV39" s="37"/>
      <c r="OLW39" s="37"/>
      <c r="OLX39" s="37"/>
      <c r="OLY39" s="37"/>
      <c r="OLZ39" s="37"/>
      <c r="OMA39" s="37"/>
      <c r="OMB39" s="37"/>
      <c r="OMC39" s="37"/>
      <c r="OMD39" s="37"/>
      <c r="OME39" s="37"/>
      <c r="OMF39" s="37"/>
      <c r="OMG39" s="37"/>
      <c r="OMH39" s="37"/>
      <c r="OMI39" s="37"/>
      <c r="OMJ39" s="37"/>
      <c r="OMK39" s="37"/>
      <c r="OML39" s="37"/>
      <c r="OMM39" s="33"/>
      <c r="OMN39" s="20"/>
      <c r="OMO39" s="20"/>
      <c r="OMP39" s="36"/>
      <c r="OMQ39" s="37"/>
      <c r="OMR39" s="37"/>
      <c r="OMS39" s="37"/>
      <c r="OMT39" s="37"/>
      <c r="OMU39" s="37"/>
      <c r="OMV39" s="37"/>
      <c r="OMW39" s="37"/>
      <c r="OMX39" s="37"/>
      <c r="OMY39" s="37"/>
      <c r="OMZ39" s="37"/>
      <c r="ONA39" s="37"/>
      <c r="ONB39" s="37"/>
      <c r="ONC39" s="37"/>
      <c r="OND39" s="37"/>
      <c r="ONE39" s="37"/>
      <c r="ONF39" s="37"/>
      <c r="ONG39" s="37"/>
      <c r="ONH39" s="37"/>
      <c r="ONI39" s="33"/>
      <c r="ONJ39" s="20"/>
      <c r="ONK39" s="20"/>
      <c r="ONL39" s="36"/>
      <c r="ONM39" s="37"/>
      <c r="ONN39" s="37"/>
      <c r="ONO39" s="37"/>
      <c r="ONP39" s="37"/>
      <c r="ONQ39" s="37"/>
      <c r="ONR39" s="37"/>
      <c r="ONS39" s="37"/>
      <c r="ONT39" s="37"/>
      <c r="ONU39" s="37"/>
      <c r="ONV39" s="37"/>
      <c r="ONW39" s="37"/>
      <c r="ONX39" s="37"/>
      <c r="ONY39" s="37"/>
      <c r="ONZ39" s="37"/>
      <c r="OOA39" s="37"/>
      <c r="OOB39" s="37"/>
      <c r="OOC39" s="37"/>
      <c r="OOD39" s="37"/>
      <c r="OOE39" s="33"/>
      <c r="OOF39" s="20"/>
      <c r="OOG39" s="20"/>
      <c r="OOH39" s="36"/>
      <c r="OOI39" s="37"/>
      <c r="OOJ39" s="37"/>
      <c r="OOK39" s="37"/>
      <c r="OOL39" s="37"/>
      <c r="OOM39" s="37"/>
      <c r="OON39" s="37"/>
      <c r="OOO39" s="37"/>
      <c r="OOP39" s="37"/>
      <c r="OOQ39" s="37"/>
      <c r="OOR39" s="37"/>
      <c r="OOS39" s="37"/>
      <c r="OOT39" s="37"/>
      <c r="OOU39" s="37"/>
      <c r="OOV39" s="37"/>
      <c r="OOW39" s="37"/>
      <c r="OOX39" s="37"/>
      <c r="OOY39" s="37"/>
      <c r="OOZ39" s="37"/>
      <c r="OPA39" s="33"/>
      <c r="OPB39" s="20"/>
      <c r="OPC39" s="20"/>
      <c r="OPD39" s="36"/>
      <c r="OPE39" s="37"/>
      <c r="OPF39" s="37"/>
      <c r="OPG39" s="37"/>
      <c r="OPH39" s="37"/>
      <c r="OPI39" s="37"/>
      <c r="OPJ39" s="37"/>
      <c r="OPK39" s="37"/>
      <c r="OPL39" s="37"/>
      <c r="OPM39" s="37"/>
      <c r="OPN39" s="37"/>
      <c r="OPO39" s="37"/>
      <c r="OPP39" s="37"/>
      <c r="OPQ39" s="37"/>
      <c r="OPR39" s="37"/>
      <c r="OPS39" s="37"/>
      <c r="OPT39" s="37"/>
      <c r="OPU39" s="37"/>
      <c r="OPV39" s="37"/>
      <c r="OPW39" s="33"/>
      <c r="OPX39" s="20"/>
      <c r="OPY39" s="20"/>
      <c r="OPZ39" s="36"/>
      <c r="OQA39" s="37"/>
      <c r="OQB39" s="37"/>
      <c r="OQC39" s="37"/>
      <c r="OQD39" s="37"/>
      <c r="OQE39" s="37"/>
      <c r="OQF39" s="37"/>
      <c r="OQG39" s="37"/>
      <c r="OQH39" s="37"/>
      <c r="OQI39" s="37"/>
      <c r="OQJ39" s="37"/>
      <c r="OQK39" s="37"/>
      <c r="OQL39" s="37"/>
      <c r="OQM39" s="37"/>
      <c r="OQN39" s="37"/>
      <c r="OQO39" s="37"/>
      <c r="OQP39" s="37"/>
      <c r="OQQ39" s="37"/>
      <c r="OQR39" s="37"/>
      <c r="OQS39" s="33"/>
      <c r="OQT39" s="20"/>
      <c r="OQU39" s="20"/>
      <c r="OQV39" s="36"/>
      <c r="OQW39" s="37"/>
      <c r="OQX39" s="37"/>
      <c r="OQY39" s="37"/>
      <c r="OQZ39" s="37"/>
      <c r="ORA39" s="37"/>
      <c r="ORB39" s="37"/>
      <c r="ORC39" s="37"/>
      <c r="ORD39" s="37"/>
      <c r="ORE39" s="37"/>
      <c r="ORF39" s="37"/>
      <c r="ORG39" s="37"/>
      <c r="ORH39" s="37"/>
      <c r="ORI39" s="37"/>
      <c r="ORJ39" s="37"/>
      <c r="ORK39" s="37"/>
      <c r="ORL39" s="37"/>
      <c r="ORM39" s="37"/>
      <c r="ORN39" s="37"/>
      <c r="ORO39" s="33"/>
      <c r="ORP39" s="20"/>
      <c r="ORQ39" s="20"/>
      <c r="ORR39" s="36"/>
      <c r="ORS39" s="37"/>
      <c r="ORT39" s="37"/>
      <c r="ORU39" s="37"/>
      <c r="ORV39" s="37"/>
      <c r="ORW39" s="37"/>
      <c r="ORX39" s="37"/>
      <c r="ORY39" s="37"/>
      <c r="ORZ39" s="37"/>
      <c r="OSA39" s="37"/>
      <c r="OSB39" s="37"/>
      <c r="OSC39" s="37"/>
      <c r="OSD39" s="37"/>
      <c r="OSE39" s="37"/>
      <c r="OSF39" s="37"/>
      <c r="OSG39" s="37"/>
      <c r="OSH39" s="37"/>
      <c r="OSI39" s="37"/>
      <c r="OSJ39" s="37"/>
      <c r="OSK39" s="33"/>
      <c r="OSL39" s="20"/>
      <c r="OSM39" s="20"/>
      <c r="OSN39" s="36"/>
      <c r="OSO39" s="37"/>
      <c r="OSP39" s="37"/>
      <c r="OSQ39" s="37"/>
      <c r="OSR39" s="37"/>
      <c r="OSS39" s="37"/>
      <c r="OST39" s="37"/>
      <c r="OSU39" s="37"/>
      <c r="OSV39" s="37"/>
      <c r="OSW39" s="37"/>
      <c r="OSX39" s="37"/>
      <c r="OSY39" s="37"/>
      <c r="OSZ39" s="37"/>
      <c r="OTA39" s="37"/>
      <c r="OTB39" s="37"/>
      <c r="OTC39" s="37"/>
      <c r="OTD39" s="37"/>
      <c r="OTE39" s="37"/>
      <c r="OTF39" s="37"/>
      <c r="OTG39" s="33"/>
      <c r="OTH39" s="20"/>
      <c r="OTI39" s="20"/>
      <c r="OTJ39" s="36"/>
      <c r="OTK39" s="37"/>
      <c r="OTL39" s="37"/>
      <c r="OTM39" s="37"/>
      <c r="OTN39" s="37"/>
      <c r="OTO39" s="37"/>
      <c r="OTP39" s="37"/>
      <c r="OTQ39" s="37"/>
      <c r="OTR39" s="37"/>
      <c r="OTS39" s="37"/>
      <c r="OTT39" s="37"/>
      <c r="OTU39" s="37"/>
      <c r="OTV39" s="37"/>
      <c r="OTW39" s="37"/>
      <c r="OTX39" s="37"/>
      <c r="OTY39" s="37"/>
      <c r="OTZ39" s="37"/>
      <c r="OUA39" s="37"/>
      <c r="OUB39" s="37"/>
      <c r="OUC39" s="33"/>
      <c r="OUD39" s="20"/>
      <c r="OUE39" s="20"/>
      <c r="OUF39" s="36"/>
      <c r="OUG39" s="37"/>
      <c r="OUH39" s="37"/>
      <c r="OUI39" s="37"/>
      <c r="OUJ39" s="37"/>
      <c r="OUK39" s="37"/>
      <c r="OUL39" s="37"/>
      <c r="OUM39" s="37"/>
      <c r="OUN39" s="37"/>
      <c r="OUO39" s="37"/>
      <c r="OUP39" s="37"/>
      <c r="OUQ39" s="37"/>
      <c r="OUR39" s="37"/>
      <c r="OUS39" s="37"/>
      <c r="OUT39" s="37"/>
      <c r="OUU39" s="37"/>
      <c r="OUV39" s="37"/>
      <c r="OUW39" s="37"/>
      <c r="OUX39" s="37"/>
      <c r="OUY39" s="33"/>
      <c r="OUZ39" s="20"/>
      <c r="OVA39" s="20"/>
      <c r="OVB39" s="36"/>
      <c r="OVC39" s="37"/>
      <c r="OVD39" s="37"/>
      <c r="OVE39" s="37"/>
      <c r="OVF39" s="37"/>
      <c r="OVG39" s="37"/>
      <c r="OVH39" s="37"/>
      <c r="OVI39" s="37"/>
      <c r="OVJ39" s="37"/>
      <c r="OVK39" s="37"/>
      <c r="OVL39" s="37"/>
      <c r="OVM39" s="37"/>
      <c r="OVN39" s="37"/>
      <c r="OVO39" s="37"/>
      <c r="OVP39" s="37"/>
      <c r="OVQ39" s="37"/>
      <c r="OVR39" s="37"/>
      <c r="OVS39" s="37"/>
      <c r="OVT39" s="37"/>
      <c r="OVU39" s="33"/>
      <c r="OVV39" s="20"/>
      <c r="OVW39" s="20"/>
      <c r="OVX39" s="36"/>
      <c r="OVY39" s="37"/>
      <c r="OVZ39" s="37"/>
      <c r="OWA39" s="37"/>
      <c r="OWB39" s="37"/>
      <c r="OWC39" s="37"/>
      <c r="OWD39" s="37"/>
      <c r="OWE39" s="37"/>
      <c r="OWF39" s="37"/>
      <c r="OWG39" s="37"/>
      <c r="OWH39" s="37"/>
      <c r="OWI39" s="37"/>
      <c r="OWJ39" s="37"/>
      <c r="OWK39" s="37"/>
      <c r="OWL39" s="37"/>
      <c r="OWM39" s="37"/>
      <c r="OWN39" s="37"/>
      <c r="OWO39" s="37"/>
      <c r="OWP39" s="37"/>
      <c r="OWQ39" s="33"/>
      <c r="OWR39" s="20"/>
      <c r="OWS39" s="20"/>
      <c r="OWT39" s="36"/>
      <c r="OWU39" s="37"/>
      <c r="OWV39" s="37"/>
      <c r="OWW39" s="37"/>
      <c r="OWX39" s="37"/>
      <c r="OWY39" s="37"/>
      <c r="OWZ39" s="37"/>
      <c r="OXA39" s="37"/>
      <c r="OXB39" s="37"/>
      <c r="OXC39" s="37"/>
      <c r="OXD39" s="37"/>
      <c r="OXE39" s="37"/>
      <c r="OXF39" s="37"/>
      <c r="OXG39" s="37"/>
      <c r="OXH39" s="37"/>
      <c r="OXI39" s="37"/>
      <c r="OXJ39" s="37"/>
      <c r="OXK39" s="37"/>
      <c r="OXL39" s="37"/>
      <c r="OXM39" s="33"/>
      <c r="OXN39" s="20"/>
      <c r="OXO39" s="20"/>
      <c r="OXP39" s="36"/>
      <c r="OXQ39" s="37"/>
      <c r="OXR39" s="37"/>
      <c r="OXS39" s="37"/>
      <c r="OXT39" s="37"/>
      <c r="OXU39" s="37"/>
      <c r="OXV39" s="37"/>
      <c r="OXW39" s="37"/>
      <c r="OXX39" s="37"/>
      <c r="OXY39" s="37"/>
      <c r="OXZ39" s="37"/>
      <c r="OYA39" s="37"/>
      <c r="OYB39" s="37"/>
      <c r="OYC39" s="37"/>
      <c r="OYD39" s="37"/>
      <c r="OYE39" s="37"/>
      <c r="OYF39" s="37"/>
      <c r="OYG39" s="37"/>
      <c r="OYH39" s="37"/>
      <c r="OYI39" s="33"/>
      <c r="OYJ39" s="20"/>
      <c r="OYK39" s="20"/>
      <c r="OYL39" s="36"/>
      <c r="OYM39" s="37"/>
      <c r="OYN39" s="37"/>
      <c r="OYO39" s="37"/>
      <c r="OYP39" s="37"/>
      <c r="OYQ39" s="37"/>
      <c r="OYR39" s="37"/>
      <c r="OYS39" s="37"/>
      <c r="OYT39" s="37"/>
      <c r="OYU39" s="37"/>
      <c r="OYV39" s="37"/>
      <c r="OYW39" s="37"/>
      <c r="OYX39" s="37"/>
      <c r="OYY39" s="37"/>
      <c r="OYZ39" s="37"/>
      <c r="OZA39" s="37"/>
      <c r="OZB39" s="37"/>
      <c r="OZC39" s="37"/>
      <c r="OZD39" s="37"/>
      <c r="OZE39" s="33"/>
      <c r="OZF39" s="20"/>
      <c r="OZG39" s="20"/>
      <c r="OZH39" s="36"/>
      <c r="OZI39" s="37"/>
      <c r="OZJ39" s="37"/>
      <c r="OZK39" s="37"/>
      <c r="OZL39" s="37"/>
      <c r="OZM39" s="37"/>
      <c r="OZN39" s="37"/>
      <c r="OZO39" s="37"/>
      <c r="OZP39" s="37"/>
      <c r="OZQ39" s="37"/>
      <c r="OZR39" s="37"/>
      <c r="OZS39" s="37"/>
      <c r="OZT39" s="37"/>
      <c r="OZU39" s="37"/>
      <c r="OZV39" s="37"/>
      <c r="OZW39" s="37"/>
      <c r="OZX39" s="37"/>
      <c r="OZY39" s="37"/>
      <c r="OZZ39" s="37"/>
      <c r="PAA39" s="33"/>
      <c r="PAB39" s="20"/>
      <c r="PAC39" s="20"/>
      <c r="PAD39" s="36"/>
      <c r="PAE39" s="37"/>
      <c r="PAF39" s="37"/>
      <c r="PAG39" s="37"/>
      <c r="PAH39" s="37"/>
      <c r="PAI39" s="37"/>
      <c r="PAJ39" s="37"/>
      <c r="PAK39" s="37"/>
      <c r="PAL39" s="37"/>
      <c r="PAM39" s="37"/>
      <c r="PAN39" s="37"/>
      <c r="PAO39" s="37"/>
      <c r="PAP39" s="37"/>
      <c r="PAQ39" s="37"/>
      <c r="PAR39" s="37"/>
      <c r="PAS39" s="37"/>
      <c r="PAT39" s="37"/>
      <c r="PAU39" s="37"/>
      <c r="PAV39" s="37"/>
      <c r="PAW39" s="33"/>
      <c r="PAX39" s="20"/>
      <c r="PAY39" s="20"/>
      <c r="PAZ39" s="36"/>
      <c r="PBA39" s="37"/>
      <c r="PBB39" s="37"/>
      <c r="PBC39" s="37"/>
      <c r="PBD39" s="37"/>
      <c r="PBE39" s="37"/>
      <c r="PBF39" s="37"/>
      <c r="PBG39" s="37"/>
      <c r="PBH39" s="37"/>
      <c r="PBI39" s="37"/>
      <c r="PBJ39" s="37"/>
      <c r="PBK39" s="37"/>
      <c r="PBL39" s="37"/>
      <c r="PBM39" s="37"/>
      <c r="PBN39" s="37"/>
      <c r="PBO39" s="37"/>
      <c r="PBP39" s="37"/>
      <c r="PBQ39" s="37"/>
      <c r="PBR39" s="37"/>
      <c r="PBS39" s="33"/>
      <c r="PBT39" s="20"/>
      <c r="PBU39" s="20"/>
      <c r="PBV39" s="36"/>
      <c r="PBW39" s="37"/>
      <c r="PBX39" s="37"/>
      <c r="PBY39" s="37"/>
      <c r="PBZ39" s="37"/>
      <c r="PCA39" s="37"/>
      <c r="PCB39" s="37"/>
      <c r="PCC39" s="37"/>
      <c r="PCD39" s="37"/>
      <c r="PCE39" s="37"/>
      <c r="PCF39" s="37"/>
      <c r="PCG39" s="37"/>
      <c r="PCH39" s="37"/>
      <c r="PCI39" s="37"/>
      <c r="PCJ39" s="37"/>
      <c r="PCK39" s="37"/>
      <c r="PCL39" s="37"/>
      <c r="PCM39" s="37"/>
      <c r="PCN39" s="37"/>
      <c r="PCO39" s="33"/>
      <c r="PCP39" s="20"/>
      <c r="PCQ39" s="20"/>
      <c r="PCR39" s="36"/>
      <c r="PCS39" s="37"/>
      <c r="PCT39" s="37"/>
      <c r="PCU39" s="37"/>
      <c r="PCV39" s="37"/>
      <c r="PCW39" s="37"/>
      <c r="PCX39" s="37"/>
      <c r="PCY39" s="37"/>
      <c r="PCZ39" s="37"/>
      <c r="PDA39" s="37"/>
      <c r="PDB39" s="37"/>
      <c r="PDC39" s="37"/>
      <c r="PDD39" s="37"/>
      <c r="PDE39" s="37"/>
      <c r="PDF39" s="37"/>
      <c r="PDG39" s="37"/>
      <c r="PDH39" s="37"/>
      <c r="PDI39" s="37"/>
      <c r="PDJ39" s="37"/>
      <c r="PDK39" s="33"/>
      <c r="PDL39" s="20"/>
      <c r="PDM39" s="20"/>
      <c r="PDN39" s="36"/>
      <c r="PDO39" s="37"/>
      <c r="PDP39" s="37"/>
      <c r="PDQ39" s="37"/>
      <c r="PDR39" s="37"/>
      <c r="PDS39" s="37"/>
      <c r="PDT39" s="37"/>
      <c r="PDU39" s="37"/>
      <c r="PDV39" s="37"/>
      <c r="PDW39" s="37"/>
      <c r="PDX39" s="37"/>
      <c r="PDY39" s="37"/>
      <c r="PDZ39" s="37"/>
      <c r="PEA39" s="37"/>
      <c r="PEB39" s="37"/>
      <c r="PEC39" s="37"/>
      <c r="PED39" s="37"/>
      <c r="PEE39" s="37"/>
      <c r="PEF39" s="37"/>
      <c r="PEG39" s="33"/>
      <c r="PEH39" s="20"/>
      <c r="PEI39" s="20"/>
      <c r="PEJ39" s="36"/>
      <c r="PEK39" s="37"/>
      <c r="PEL39" s="37"/>
      <c r="PEM39" s="37"/>
      <c r="PEN39" s="37"/>
      <c r="PEO39" s="37"/>
      <c r="PEP39" s="37"/>
      <c r="PEQ39" s="37"/>
      <c r="PER39" s="37"/>
      <c r="PES39" s="37"/>
      <c r="PET39" s="37"/>
      <c r="PEU39" s="37"/>
      <c r="PEV39" s="37"/>
      <c r="PEW39" s="37"/>
      <c r="PEX39" s="37"/>
      <c r="PEY39" s="37"/>
      <c r="PEZ39" s="37"/>
      <c r="PFA39" s="37"/>
      <c r="PFB39" s="37"/>
      <c r="PFC39" s="33"/>
      <c r="PFD39" s="20"/>
      <c r="PFE39" s="20"/>
      <c r="PFF39" s="36"/>
      <c r="PFG39" s="37"/>
      <c r="PFH39" s="37"/>
      <c r="PFI39" s="37"/>
      <c r="PFJ39" s="37"/>
      <c r="PFK39" s="37"/>
      <c r="PFL39" s="37"/>
      <c r="PFM39" s="37"/>
      <c r="PFN39" s="37"/>
      <c r="PFO39" s="37"/>
      <c r="PFP39" s="37"/>
      <c r="PFQ39" s="37"/>
      <c r="PFR39" s="37"/>
      <c r="PFS39" s="37"/>
      <c r="PFT39" s="37"/>
      <c r="PFU39" s="37"/>
      <c r="PFV39" s="37"/>
      <c r="PFW39" s="37"/>
      <c r="PFX39" s="37"/>
      <c r="PFY39" s="33"/>
      <c r="PFZ39" s="20"/>
      <c r="PGA39" s="20"/>
      <c r="PGB39" s="36"/>
      <c r="PGC39" s="37"/>
      <c r="PGD39" s="37"/>
      <c r="PGE39" s="37"/>
      <c r="PGF39" s="37"/>
      <c r="PGG39" s="37"/>
      <c r="PGH39" s="37"/>
      <c r="PGI39" s="37"/>
      <c r="PGJ39" s="37"/>
      <c r="PGK39" s="37"/>
      <c r="PGL39" s="37"/>
      <c r="PGM39" s="37"/>
      <c r="PGN39" s="37"/>
      <c r="PGO39" s="37"/>
      <c r="PGP39" s="37"/>
      <c r="PGQ39" s="37"/>
      <c r="PGR39" s="37"/>
      <c r="PGS39" s="37"/>
      <c r="PGT39" s="37"/>
      <c r="PGU39" s="33"/>
      <c r="PGV39" s="20"/>
      <c r="PGW39" s="20"/>
      <c r="PGX39" s="36"/>
      <c r="PGY39" s="37"/>
      <c r="PGZ39" s="37"/>
      <c r="PHA39" s="37"/>
      <c r="PHB39" s="37"/>
      <c r="PHC39" s="37"/>
      <c r="PHD39" s="37"/>
      <c r="PHE39" s="37"/>
      <c r="PHF39" s="37"/>
      <c r="PHG39" s="37"/>
      <c r="PHH39" s="37"/>
      <c r="PHI39" s="37"/>
      <c r="PHJ39" s="37"/>
      <c r="PHK39" s="37"/>
      <c r="PHL39" s="37"/>
      <c r="PHM39" s="37"/>
      <c r="PHN39" s="37"/>
      <c r="PHO39" s="37"/>
      <c r="PHP39" s="37"/>
      <c r="PHQ39" s="33"/>
      <c r="PHR39" s="20"/>
      <c r="PHS39" s="20"/>
      <c r="PHT39" s="36"/>
      <c r="PHU39" s="37"/>
      <c r="PHV39" s="37"/>
      <c r="PHW39" s="37"/>
      <c r="PHX39" s="37"/>
      <c r="PHY39" s="37"/>
      <c r="PHZ39" s="37"/>
      <c r="PIA39" s="37"/>
      <c r="PIB39" s="37"/>
      <c r="PIC39" s="37"/>
      <c r="PID39" s="37"/>
      <c r="PIE39" s="37"/>
      <c r="PIF39" s="37"/>
      <c r="PIG39" s="37"/>
      <c r="PIH39" s="37"/>
      <c r="PII39" s="37"/>
      <c r="PIJ39" s="37"/>
      <c r="PIK39" s="37"/>
      <c r="PIL39" s="37"/>
      <c r="PIM39" s="33"/>
      <c r="PIN39" s="20"/>
      <c r="PIO39" s="20"/>
      <c r="PIP39" s="36"/>
      <c r="PIQ39" s="37"/>
      <c r="PIR39" s="37"/>
      <c r="PIS39" s="37"/>
      <c r="PIT39" s="37"/>
      <c r="PIU39" s="37"/>
      <c r="PIV39" s="37"/>
      <c r="PIW39" s="37"/>
      <c r="PIX39" s="37"/>
      <c r="PIY39" s="37"/>
      <c r="PIZ39" s="37"/>
      <c r="PJA39" s="37"/>
      <c r="PJB39" s="37"/>
      <c r="PJC39" s="37"/>
      <c r="PJD39" s="37"/>
      <c r="PJE39" s="37"/>
      <c r="PJF39" s="37"/>
      <c r="PJG39" s="37"/>
      <c r="PJH39" s="37"/>
      <c r="PJI39" s="33"/>
      <c r="PJJ39" s="20"/>
      <c r="PJK39" s="20"/>
      <c r="PJL39" s="36"/>
      <c r="PJM39" s="37"/>
      <c r="PJN39" s="37"/>
      <c r="PJO39" s="37"/>
      <c r="PJP39" s="37"/>
      <c r="PJQ39" s="37"/>
      <c r="PJR39" s="37"/>
      <c r="PJS39" s="37"/>
      <c r="PJT39" s="37"/>
      <c r="PJU39" s="37"/>
      <c r="PJV39" s="37"/>
      <c r="PJW39" s="37"/>
      <c r="PJX39" s="37"/>
      <c r="PJY39" s="37"/>
      <c r="PJZ39" s="37"/>
      <c r="PKA39" s="37"/>
      <c r="PKB39" s="37"/>
      <c r="PKC39" s="37"/>
      <c r="PKD39" s="37"/>
      <c r="PKE39" s="33"/>
      <c r="PKF39" s="20"/>
      <c r="PKG39" s="20"/>
      <c r="PKH39" s="36"/>
      <c r="PKI39" s="37"/>
      <c r="PKJ39" s="37"/>
      <c r="PKK39" s="37"/>
      <c r="PKL39" s="37"/>
      <c r="PKM39" s="37"/>
      <c r="PKN39" s="37"/>
      <c r="PKO39" s="37"/>
      <c r="PKP39" s="37"/>
      <c r="PKQ39" s="37"/>
      <c r="PKR39" s="37"/>
      <c r="PKS39" s="37"/>
      <c r="PKT39" s="37"/>
      <c r="PKU39" s="37"/>
      <c r="PKV39" s="37"/>
      <c r="PKW39" s="37"/>
      <c r="PKX39" s="37"/>
      <c r="PKY39" s="37"/>
      <c r="PKZ39" s="37"/>
      <c r="PLA39" s="33"/>
      <c r="PLB39" s="20"/>
      <c r="PLC39" s="20"/>
      <c r="PLD39" s="36"/>
      <c r="PLE39" s="37"/>
      <c r="PLF39" s="37"/>
      <c r="PLG39" s="37"/>
      <c r="PLH39" s="37"/>
      <c r="PLI39" s="37"/>
      <c r="PLJ39" s="37"/>
      <c r="PLK39" s="37"/>
      <c r="PLL39" s="37"/>
      <c r="PLM39" s="37"/>
      <c r="PLN39" s="37"/>
      <c r="PLO39" s="37"/>
      <c r="PLP39" s="37"/>
      <c r="PLQ39" s="37"/>
      <c r="PLR39" s="37"/>
      <c r="PLS39" s="37"/>
      <c r="PLT39" s="37"/>
      <c r="PLU39" s="37"/>
      <c r="PLV39" s="37"/>
      <c r="PLW39" s="33"/>
      <c r="PLX39" s="20"/>
      <c r="PLY39" s="20"/>
      <c r="PLZ39" s="36"/>
      <c r="PMA39" s="37"/>
      <c r="PMB39" s="37"/>
      <c r="PMC39" s="37"/>
      <c r="PMD39" s="37"/>
      <c r="PME39" s="37"/>
      <c r="PMF39" s="37"/>
      <c r="PMG39" s="37"/>
      <c r="PMH39" s="37"/>
      <c r="PMI39" s="37"/>
      <c r="PMJ39" s="37"/>
      <c r="PMK39" s="37"/>
      <c r="PML39" s="37"/>
      <c r="PMM39" s="37"/>
      <c r="PMN39" s="37"/>
      <c r="PMO39" s="37"/>
      <c r="PMP39" s="37"/>
      <c r="PMQ39" s="37"/>
      <c r="PMR39" s="37"/>
      <c r="PMS39" s="33"/>
      <c r="PMT39" s="20"/>
      <c r="PMU39" s="20"/>
      <c r="PMV39" s="36"/>
      <c r="PMW39" s="37"/>
      <c r="PMX39" s="37"/>
      <c r="PMY39" s="37"/>
      <c r="PMZ39" s="37"/>
      <c r="PNA39" s="37"/>
      <c r="PNB39" s="37"/>
      <c r="PNC39" s="37"/>
      <c r="PND39" s="37"/>
      <c r="PNE39" s="37"/>
      <c r="PNF39" s="37"/>
      <c r="PNG39" s="37"/>
      <c r="PNH39" s="37"/>
      <c r="PNI39" s="37"/>
      <c r="PNJ39" s="37"/>
      <c r="PNK39" s="37"/>
      <c r="PNL39" s="37"/>
      <c r="PNM39" s="37"/>
      <c r="PNN39" s="37"/>
      <c r="PNO39" s="33"/>
      <c r="PNP39" s="20"/>
      <c r="PNQ39" s="20"/>
      <c r="PNR39" s="36"/>
      <c r="PNS39" s="37"/>
      <c r="PNT39" s="37"/>
      <c r="PNU39" s="37"/>
      <c r="PNV39" s="37"/>
      <c r="PNW39" s="37"/>
      <c r="PNX39" s="37"/>
      <c r="PNY39" s="37"/>
      <c r="PNZ39" s="37"/>
      <c r="POA39" s="37"/>
      <c r="POB39" s="37"/>
      <c r="POC39" s="37"/>
      <c r="POD39" s="37"/>
      <c r="POE39" s="37"/>
      <c r="POF39" s="37"/>
      <c r="POG39" s="37"/>
      <c r="POH39" s="37"/>
      <c r="POI39" s="37"/>
      <c r="POJ39" s="37"/>
      <c r="POK39" s="33"/>
      <c r="POL39" s="20"/>
      <c r="POM39" s="20"/>
      <c r="PON39" s="36"/>
      <c r="POO39" s="37"/>
      <c r="POP39" s="37"/>
      <c r="POQ39" s="37"/>
      <c r="POR39" s="37"/>
      <c r="POS39" s="37"/>
      <c r="POT39" s="37"/>
      <c r="POU39" s="37"/>
      <c r="POV39" s="37"/>
      <c r="POW39" s="37"/>
      <c r="POX39" s="37"/>
      <c r="POY39" s="37"/>
      <c r="POZ39" s="37"/>
      <c r="PPA39" s="37"/>
      <c r="PPB39" s="37"/>
      <c r="PPC39" s="37"/>
      <c r="PPD39" s="37"/>
      <c r="PPE39" s="37"/>
      <c r="PPF39" s="37"/>
      <c r="PPG39" s="33"/>
      <c r="PPH39" s="20"/>
      <c r="PPI39" s="20"/>
      <c r="PPJ39" s="36"/>
      <c r="PPK39" s="37"/>
      <c r="PPL39" s="37"/>
      <c r="PPM39" s="37"/>
      <c r="PPN39" s="37"/>
      <c r="PPO39" s="37"/>
      <c r="PPP39" s="37"/>
      <c r="PPQ39" s="37"/>
      <c r="PPR39" s="37"/>
      <c r="PPS39" s="37"/>
      <c r="PPT39" s="37"/>
      <c r="PPU39" s="37"/>
      <c r="PPV39" s="37"/>
      <c r="PPW39" s="37"/>
      <c r="PPX39" s="37"/>
      <c r="PPY39" s="37"/>
      <c r="PPZ39" s="37"/>
      <c r="PQA39" s="37"/>
      <c r="PQB39" s="37"/>
      <c r="PQC39" s="33"/>
      <c r="PQD39" s="20"/>
      <c r="PQE39" s="20"/>
      <c r="PQF39" s="36"/>
      <c r="PQG39" s="37"/>
      <c r="PQH39" s="37"/>
      <c r="PQI39" s="37"/>
      <c r="PQJ39" s="37"/>
      <c r="PQK39" s="37"/>
      <c r="PQL39" s="37"/>
      <c r="PQM39" s="37"/>
      <c r="PQN39" s="37"/>
      <c r="PQO39" s="37"/>
      <c r="PQP39" s="37"/>
      <c r="PQQ39" s="37"/>
      <c r="PQR39" s="37"/>
      <c r="PQS39" s="37"/>
      <c r="PQT39" s="37"/>
      <c r="PQU39" s="37"/>
      <c r="PQV39" s="37"/>
      <c r="PQW39" s="37"/>
      <c r="PQX39" s="37"/>
      <c r="PQY39" s="33"/>
      <c r="PQZ39" s="20"/>
      <c r="PRA39" s="20"/>
      <c r="PRB39" s="36"/>
      <c r="PRC39" s="37"/>
      <c r="PRD39" s="37"/>
      <c r="PRE39" s="37"/>
      <c r="PRF39" s="37"/>
      <c r="PRG39" s="37"/>
      <c r="PRH39" s="37"/>
      <c r="PRI39" s="37"/>
      <c r="PRJ39" s="37"/>
      <c r="PRK39" s="37"/>
      <c r="PRL39" s="37"/>
      <c r="PRM39" s="37"/>
      <c r="PRN39" s="37"/>
      <c r="PRO39" s="37"/>
      <c r="PRP39" s="37"/>
      <c r="PRQ39" s="37"/>
      <c r="PRR39" s="37"/>
      <c r="PRS39" s="37"/>
      <c r="PRT39" s="37"/>
      <c r="PRU39" s="33"/>
      <c r="PRV39" s="20"/>
      <c r="PRW39" s="20"/>
      <c r="PRX39" s="36"/>
      <c r="PRY39" s="37"/>
      <c r="PRZ39" s="37"/>
      <c r="PSA39" s="37"/>
      <c r="PSB39" s="37"/>
      <c r="PSC39" s="37"/>
      <c r="PSD39" s="37"/>
      <c r="PSE39" s="37"/>
      <c r="PSF39" s="37"/>
      <c r="PSG39" s="37"/>
      <c r="PSH39" s="37"/>
      <c r="PSI39" s="37"/>
      <c r="PSJ39" s="37"/>
      <c r="PSK39" s="37"/>
      <c r="PSL39" s="37"/>
      <c r="PSM39" s="37"/>
      <c r="PSN39" s="37"/>
      <c r="PSO39" s="37"/>
      <c r="PSP39" s="37"/>
      <c r="PSQ39" s="33"/>
      <c r="PSR39" s="20"/>
      <c r="PSS39" s="20"/>
      <c r="PST39" s="36"/>
      <c r="PSU39" s="37"/>
      <c r="PSV39" s="37"/>
      <c r="PSW39" s="37"/>
      <c r="PSX39" s="37"/>
      <c r="PSY39" s="37"/>
      <c r="PSZ39" s="37"/>
      <c r="PTA39" s="37"/>
      <c r="PTB39" s="37"/>
      <c r="PTC39" s="37"/>
      <c r="PTD39" s="37"/>
      <c r="PTE39" s="37"/>
      <c r="PTF39" s="37"/>
      <c r="PTG39" s="37"/>
      <c r="PTH39" s="37"/>
      <c r="PTI39" s="37"/>
      <c r="PTJ39" s="37"/>
      <c r="PTK39" s="37"/>
      <c r="PTL39" s="37"/>
      <c r="PTM39" s="33"/>
      <c r="PTN39" s="20"/>
      <c r="PTO39" s="20"/>
      <c r="PTP39" s="36"/>
      <c r="PTQ39" s="37"/>
      <c r="PTR39" s="37"/>
      <c r="PTS39" s="37"/>
      <c r="PTT39" s="37"/>
      <c r="PTU39" s="37"/>
      <c r="PTV39" s="37"/>
      <c r="PTW39" s="37"/>
      <c r="PTX39" s="37"/>
      <c r="PTY39" s="37"/>
      <c r="PTZ39" s="37"/>
      <c r="PUA39" s="37"/>
      <c r="PUB39" s="37"/>
      <c r="PUC39" s="37"/>
      <c r="PUD39" s="37"/>
      <c r="PUE39" s="37"/>
      <c r="PUF39" s="37"/>
      <c r="PUG39" s="37"/>
      <c r="PUH39" s="37"/>
      <c r="PUI39" s="33"/>
      <c r="PUJ39" s="20"/>
      <c r="PUK39" s="20"/>
      <c r="PUL39" s="36"/>
      <c r="PUM39" s="37"/>
      <c r="PUN39" s="37"/>
      <c r="PUO39" s="37"/>
      <c r="PUP39" s="37"/>
      <c r="PUQ39" s="37"/>
      <c r="PUR39" s="37"/>
      <c r="PUS39" s="37"/>
      <c r="PUT39" s="37"/>
      <c r="PUU39" s="37"/>
      <c r="PUV39" s="37"/>
      <c r="PUW39" s="37"/>
      <c r="PUX39" s="37"/>
      <c r="PUY39" s="37"/>
      <c r="PUZ39" s="37"/>
      <c r="PVA39" s="37"/>
      <c r="PVB39" s="37"/>
      <c r="PVC39" s="37"/>
      <c r="PVD39" s="37"/>
      <c r="PVE39" s="33"/>
      <c r="PVF39" s="20"/>
      <c r="PVG39" s="20"/>
      <c r="PVH39" s="36"/>
      <c r="PVI39" s="37"/>
      <c r="PVJ39" s="37"/>
      <c r="PVK39" s="37"/>
      <c r="PVL39" s="37"/>
      <c r="PVM39" s="37"/>
      <c r="PVN39" s="37"/>
      <c r="PVO39" s="37"/>
      <c r="PVP39" s="37"/>
      <c r="PVQ39" s="37"/>
      <c r="PVR39" s="37"/>
      <c r="PVS39" s="37"/>
      <c r="PVT39" s="37"/>
      <c r="PVU39" s="37"/>
      <c r="PVV39" s="37"/>
      <c r="PVW39" s="37"/>
      <c r="PVX39" s="37"/>
      <c r="PVY39" s="37"/>
      <c r="PVZ39" s="37"/>
      <c r="PWA39" s="33"/>
      <c r="PWB39" s="20"/>
      <c r="PWC39" s="20"/>
      <c r="PWD39" s="36"/>
      <c r="PWE39" s="37"/>
      <c r="PWF39" s="37"/>
      <c r="PWG39" s="37"/>
      <c r="PWH39" s="37"/>
      <c r="PWI39" s="37"/>
      <c r="PWJ39" s="37"/>
      <c r="PWK39" s="37"/>
      <c r="PWL39" s="37"/>
      <c r="PWM39" s="37"/>
      <c r="PWN39" s="37"/>
      <c r="PWO39" s="37"/>
      <c r="PWP39" s="37"/>
      <c r="PWQ39" s="37"/>
      <c r="PWR39" s="37"/>
      <c r="PWS39" s="37"/>
      <c r="PWT39" s="37"/>
      <c r="PWU39" s="37"/>
      <c r="PWV39" s="37"/>
      <c r="PWW39" s="33"/>
      <c r="PWX39" s="20"/>
      <c r="PWY39" s="20"/>
      <c r="PWZ39" s="36"/>
      <c r="PXA39" s="37"/>
      <c r="PXB39" s="37"/>
      <c r="PXC39" s="37"/>
      <c r="PXD39" s="37"/>
      <c r="PXE39" s="37"/>
      <c r="PXF39" s="37"/>
      <c r="PXG39" s="37"/>
      <c r="PXH39" s="37"/>
      <c r="PXI39" s="37"/>
      <c r="PXJ39" s="37"/>
      <c r="PXK39" s="37"/>
      <c r="PXL39" s="37"/>
      <c r="PXM39" s="37"/>
      <c r="PXN39" s="37"/>
      <c r="PXO39" s="37"/>
      <c r="PXP39" s="37"/>
      <c r="PXQ39" s="37"/>
      <c r="PXR39" s="37"/>
      <c r="PXS39" s="33"/>
      <c r="PXT39" s="20"/>
      <c r="PXU39" s="20"/>
      <c r="PXV39" s="36"/>
      <c r="PXW39" s="37"/>
      <c r="PXX39" s="37"/>
      <c r="PXY39" s="37"/>
      <c r="PXZ39" s="37"/>
      <c r="PYA39" s="37"/>
      <c r="PYB39" s="37"/>
      <c r="PYC39" s="37"/>
      <c r="PYD39" s="37"/>
      <c r="PYE39" s="37"/>
      <c r="PYF39" s="37"/>
      <c r="PYG39" s="37"/>
      <c r="PYH39" s="37"/>
      <c r="PYI39" s="37"/>
      <c r="PYJ39" s="37"/>
      <c r="PYK39" s="37"/>
      <c r="PYL39" s="37"/>
      <c r="PYM39" s="37"/>
      <c r="PYN39" s="37"/>
      <c r="PYO39" s="33"/>
      <c r="PYP39" s="20"/>
      <c r="PYQ39" s="20"/>
      <c r="PYR39" s="36"/>
      <c r="PYS39" s="37"/>
      <c r="PYT39" s="37"/>
      <c r="PYU39" s="37"/>
      <c r="PYV39" s="37"/>
      <c r="PYW39" s="37"/>
      <c r="PYX39" s="37"/>
      <c r="PYY39" s="37"/>
      <c r="PYZ39" s="37"/>
      <c r="PZA39" s="37"/>
      <c r="PZB39" s="37"/>
      <c r="PZC39" s="37"/>
      <c r="PZD39" s="37"/>
      <c r="PZE39" s="37"/>
      <c r="PZF39" s="37"/>
      <c r="PZG39" s="37"/>
      <c r="PZH39" s="37"/>
      <c r="PZI39" s="37"/>
      <c r="PZJ39" s="37"/>
      <c r="PZK39" s="33"/>
      <c r="PZL39" s="20"/>
      <c r="PZM39" s="20"/>
      <c r="PZN39" s="36"/>
      <c r="PZO39" s="37"/>
      <c r="PZP39" s="37"/>
      <c r="PZQ39" s="37"/>
      <c r="PZR39" s="37"/>
      <c r="PZS39" s="37"/>
      <c r="PZT39" s="37"/>
      <c r="PZU39" s="37"/>
      <c r="PZV39" s="37"/>
      <c r="PZW39" s="37"/>
      <c r="PZX39" s="37"/>
      <c r="PZY39" s="37"/>
      <c r="PZZ39" s="37"/>
      <c r="QAA39" s="37"/>
      <c r="QAB39" s="37"/>
      <c r="QAC39" s="37"/>
      <c r="QAD39" s="37"/>
      <c r="QAE39" s="37"/>
      <c r="QAF39" s="37"/>
      <c r="QAG39" s="33"/>
      <c r="QAH39" s="20"/>
      <c r="QAI39" s="20"/>
      <c r="QAJ39" s="36"/>
      <c r="QAK39" s="37"/>
      <c r="QAL39" s="37"/>
      <c r="QAM39" s="37"/>
      <c r="QAN39" s="37"/>
      <c r="QAO39" s="37"/>
      <c r="QAP39" s="37"/>
      <c r="QAQ39" s="37"/>
      <c r="QAR39" s="37"/>
      <c r="QAS39" s="37"/>
      <c r="QAT39" s="37"/>
      <c r="QAU39" s="37"/>
      <c r="QAV39" s="37"/>
      <c r="QAW39" s="37"/>
      <c r="QAX39" s="37"/>
      <c r="QAY39" s="37"/>
      <c r="QAZ39" s="37"/>
      <c r="QBA39" s="37"/>
      <c r="QBB39" s="37"/>
      <c r="QBC39" s="33"/>
      <c r="QBD39" s="20"/>
      <c r="QBE39" s="20"/>
      <c r="QBF39" s="36"/>
      <c r="QBG39" s="37"/>
      <c r="QBH39" s="37"/>
      <c r="QBI39" s="37"/>
      <c r="QBJ39" s="37"/>
      <c r="QBK39" s="37"/>
      <c r="QBL39" s="37"/>
      <c r="QBM39" s="37"/>
      <c r="QBN39" s="37"/>
      <c r="QBO39" s="37"/>
      <c r="QBP39" s="37"/>
      <c r="QBQ39" s="37"/>
      <c r="QBR39" s="37"/>
      <c r="QBS39" s="37"/>
      <c r="QBT39" s="37"/>
      <c r="QBU39" s="37"/>
      <c r="QBV39" s="37"/>
      <c r="QBW39" s="37"/>
      <c r="QBX39" s="37"/>
      <c r="QBY39" s="33"/>
      <c r="QBZ39" s="20"/>
      <c r="QCA39" s="20"/>
      <c r="QCB39" s="36"/>
      <c r="QCC39" s="37"/>
      <c r="QCD39" s="37"/>
      <c r="QCE39" s="37"/>
      <c r="QCF39" s="37"/>
      <c r="QCG39" s="37"/>
      <c r="QCH39" s="37"/>
      <c r="QCI39" s="37"/>
      <c r="QCJ39" s="37"/>
      <c r="QCK39" s="37"/>
      <c r="QCL39" s="37"/>
      <c r="QCM39" s="37"/>
      <c r="QCN39" s="37"/>
      <c r="QCO39" s="37"/>
      <c r="QCP39" s="37"/>
      <c r="QCQ39" s="37"/>
      <c r="QCR39" s="37"/>
      <c r="QCS39" s="37"/>
      <c r="QCT39" s="37"/>
      <c r="QCU39" s="33"/>
      <c r="QCV39" s="20"/>
      <c r="QCW39" s="20"/>
      <c r="QCX39" s="36"/>
      <c r="QCY39" s="37"/>
      <c r="QCZ39" s="37"/>
      <c r="QDA39" s="37"/>
      <c r="QDB39" s="37"/>
      <c r="QDC39" s="37"/>
      <c r="QDD39" s="37"/>
      <c r="QDE39" s="37"/>
      <c r="QDF39" s="37"/>
      <c r="QDG39" s="37"/>
      <c r="QDH39" s="37"/>
      <c r="QDI39" s="37"/>
      <c r="QDJ39" s="37"/>
      <c r="QDK39" s="37"/>
      <c r="QDL39" s="37"/>
      <c r="QDM39" s="37"/>
      <c r="QDN39" s="37"/>
      <c r="QDO39" s="37"/>
      <c r="QDP39" s="37"/>
      <c r="QDQ39" s="33"/>
      <c r="QDR39" s="20"/>
      <c r="QDS39" s="20"/>
      <c r="QDT39" s="36"/>
      <c r="QDU39" s="37"/>
      <c r="QDV39" s="37"/>
      <c r="QDW39" s="37"/>
      <c r="QDX39" s="37"/>
      <c r="QDY39" s="37"/>
      <c r="QDZ39" s="37"/>
      <c r="QEA39" s="37"/>
      <c r="QEB39" s="37"/>
      <c r="QEC39" s="37"/>
      <c r="QED39" s="37"/>
      <c r="QEE39" s="37"/>
      <c r="QEF39" s="37"/>
      <c r="QEG39" s="37"/>
      <c r="QEH39" s="37"/>
      <c r="QEI39" s="37"/>
      <c r="QEJ39" s="37"/>
      <c r="QEK39" s="37"/>
      <c r="QEL39" s="37"/>
      <c r="QEM39" s="33"/>
      <c r="QEN39" s="20"/>
      <c r="QEO39" s="20"/>
      <c r="QEP39" s="36"/>
      <c r="QEQ39" s="37"/>
      <c r="QER39" s="37"/>
      <c r="QES39" s="37"/>
      <c r="QET39" s="37"/>
      <c r="QEU39" s="37"/>
      <c r="QEV39" s="37"/>
      <c r="QEW39" s="37"/>
      <c r="QEX39" s="37"/>
      <c r="QEY39" s="37"/>
      <c r="QEZ39" s="37"/>
      <c r="QFA39" s="37"/>
      <c r="QFB39" s="37"/>
      <c r="QFC39" s="37"/>
      <c r="QFD39" s="37"/>
      <c r="QFE39" s="37"/>
      <c r="QFF39" s="37"/>
      <c r="QFG39" s="37"/>
      <c r="QFH39" s="37"/>
      <c r="QFI39" s="33"/>
      <c r="QFJ39" s="20"/>
      <c r="QFK39" s="20"/>
      <c r="QFL39" s="36"/>
      <c r="QFM39" s="37"/>
      <c r="QFN39" s="37"/>
      <c r="QFO39" s="37"/>
      <c r="QFP39" s="37"/>
      <c r="QFQ39" s="37"/>
      <c r="QFR39" s="37"/>
      <c r="QFS39" s="37"/>
      <c r="QFT39" s="37"/>
      <c r="QFU39" s="37"/>
      <c r="QFV39" s="37"/>
      <c r="QFW39" s="37"/>
      <c r="QFX39" s="37"/>
      <c r="QFY39" s="37"/>
      <c r="QFZ39" s="37"/>
      <c r="QGA39" s="37"/>
      <c r="QGB39" s="37"/>
      <c r="QGC39" s="37"/>
      <c r="QGD39" s="37"/>
      <c r="QGE39" s="33"/>
      <c r="QGF39" s="20"/>
      <c r="QGG39" s="20"/>
      <c r="QGH39" s="36"/>
      <c r="QGI39" s="37"/>
      <c r="QGJ39" s="37"/>
      <c r="QGK39" s="37"/>
      <c r="QGL39" s="37"/>
      <c r="QGM39" s="37"/>
      <c r="QGN39" s="37"/>
      <c r="QGO39" s="37"/>
      <c r="QGP39" s="37"/>
      <c r="QGQ39" s="37"/>
      <c r="QGR39" s="37"/>
      <c r="QGS39" s="37"/>
      <c r="QGT39" s="37"/>
      <c r="QGU39" s="37"/>
      <c r="QGV39" s="37"/>
      <c r="QGW39" s="37"/>
      <c r="QGX39" s="37"/>
      <c r="QGY39" s="37"/>
      <c r="QGZ39" s="37"/>
      <c r="QHA39" s="33"/>
      <c r="QHB39" s="20"/>
      <c r="QHC39" s="20"/>
      <c r="QHD39" s="36"/>
      <c r="QHE39" s="37"/>
      <c r="QHF39" s="37"/>
      <c r="QHG39" s="37"/>
      <c r="QHH39" s="37"/>
      <c r="QHI39" s="37"/>
      <c r="QHJ39" s="37"/>
      <c r="QHK39" s="37"/>
      <c r="QHL39" s="37"/>
      <c r="QHM39" s="37"/>
      <c r="QHN39" s="37"/>
      <c r="QHO39" s="37"/>
      <c r="QHP39" s="37"/>
      <c r="QHQ39" s="37"/>
      <c r="QHR39" s="37"/>
      <c r="QHS39" s="37"/>
      <c r="QHT39" s="37"/>
      <c r="QHU39" s="37"/>
      <c r="QHV39" s="37"/>
      <c r="QHW39" s="33"/>
      <c r="QHX39" s="20"/>
      <c r="QHY39" s="20"/>
      <c r="QHZ39" s="36"/>
      <c r="QIA39" s="37"/>
      <c r="QIB39" s="37"/>
      <c r="QIC39" s="37"/>
      <c r="QID39" s="37"/>
      <c r="QIE39" s="37"/>
      <c r="QIF39" s="37"/>
      <c r="QIG39" s="37"/>
      <c r="QIH39" s="37"/>
      <c r="QII39" s="37"/>
      <c r="QIJ39" s="37"/>
      <c r="QIK39" s="37"/>
      <c r="QIL39" s="37"/>
      <c r="QIM39" s="37"/>
      <c r="QIN39" s="37"/>
      <c r="QIO39" s="37"/>
      <c r="QIP39" s="37"/>
      <c r="QIQ39" s="37"/>
      <c r="QIR39" s="37"/>
      <c r="QIS39" s="33"/>
      <c r="QIT39" s="20"/>
      <c r="QIU39" s="20"/>
      <c r="QIV39" s="36"/>
      <c r="QIW39" s="37"/>
      <c r="QIX39" s="37"/>
      <c r="QIY39" s="37"/>
      <c r="QIZ39" s="37"/>
      <c r="QJA39" s="37"/>
      <c r="QJB39" s="37"/>
      <c r="QJC39" s="37"/>
      <c r="QJD39" s="37"/>
      <c r="QJE39" s="37"/>
      <c r="QJF39" s="37"/>
      <c r="QJG39" s="37"/>
      <c r="QJH39" s="37"/>
      <c r="QJI39" s="37"/>
      <c r="QJJ39" s="37"/>
      <c r="QJK39" s="37"/>
      <c r="QJL39" s="37"/>
      <c r="QJM39" s="37"/>
      <c r="QJN39" s="37"/>
      <c r="QJO39" s="33"/>
      <c r="QJP39" s="20"/>
      <c r="QJQ39" s="20"/>
      <c r="QJR39" s="36"/>
      <c r="QJS39" s="37"/>
      <c r="QJT39" s="37"/>
      <c r="QJU39" s="37"/>
      <c r="QJV39" s="37"/>
      <c r="QJW39" s="37"/>
      <c r="QJX39" s="37"/>
      <c r="QJY39" s="37"/>
      <c r="QJZ39" s="37"/>
      <c r="QKA39" s="37"/>
      <c r="QKB39" s="37"/>
      <c r="QKC39" s="37"/>
      <c r="QKD39" s="37"/>
      <c r="QKE39" s="37"/>
      <c r="QKF39" s="37"/>
      <c r="QKG39" s="37"/>
      <c r="QKH39" s="37"/>
      <c r="QKI39" s="37"/>
      <c r="QKJ39" s="37"/>
      <c r="QKK39" s="33"/>
      <c r="QKL39" s="20"/>
      <c r="QKM39" s="20"/>
      <c r="QKN39" s="36"/>
      <c r="QKO39" s="37"/>
      <c r="QKP39" s="37"/>
      <c r="QKQ39" s="37"/>
      <c r="QKR39" s="37"/>
      <c r="QKS39" s="37"/>
      <c r="QKT39" s="37"/>
      <c r="QKU39" s="37"/>
      <c r="QKV39" s="37"/>
      <c r="QKW39" s="37"/>
      <c r="QKX39" s="37"/>
      <c r="QKY39" s="37"/>
      <c r="QKZ39" s="37"/>
      <c r="QLA39" s="37"/>
      <c r="QLB39" s="37"/>
      <c r="QLC39" s="37"/>
      <c r="QLD39" s="37"/>
      <c r="QLE39" s="37"/>
      <c r="QLF39" s="37"/>
      <c r="QLG39" s="33"/>
      <c r="QLH39" s="20"/>
      <c r="QLI39" s="20"/>
      <c r="QLJ39" s="36"/>
      <c r="QLK39" s="37"/>
      <c r="QLL39" s="37"/>
      <c r="QLM39" s="37"/>
      <c r="QLN39" s="37"/>
      <c r="QLO39" s="37"/>
      <c r="QLP39" s="37"/>
      <c r="QLQ39" s="37"/>
      <c r="QLR39" s="37"/>
      <c r="QLS39" s="37"/>
      <c r="QLT39" s="37"/>
      <c r="QLU39" s="37"/>
      <c r="QLV39" s="37"/>
      <c r="QLW39" s="37"/>
      <c r="QLX39" s="37"/>
      <c r="QLY39" s="37"/>
      <c r="QLZ39" s="37"/>
      <c r="QMA39" s="37"/>
      <c r="QMB39" s="37"/>
      <c r="QMC39" s="33"/>
      <c r="QMD39" s="20"/>
      <c r="QME39" s="20"/>
      <c r="QMF39" s="36"/>
      <c r="QMG39" s="37"/>
      <c r="QMH39" s="37"/>
      <c r="QMI39" s="37"/>
      <c r="QMJ39" s="37"/>
      <c r="QMK39" s="37"/>
      <c r="QML39" s="37"/>
      <c r="QMM39" s="37"/>
      <c r="QMN39" s="37"/>
      <c r="QMO39" s="37"/>
      <c r="QMP39" s="37"/>
      <c r="QMQ39" s="37"/>
      <c r="QMR39" s="37"/>
      <c r="QMS39" s="37"/>
      <c r="QMT39" s="37"/>
      <c r="QMU39" s="37"/>
      <c r="QMV39" s="37"/>
      <c r="QMW39" s="37"/>
      <c r="QMX39" s="37"/>
      <c r="QMY39" s="33"/>
      <c r="QMZ39" s="20"/>
      <c r="QNA39" s="20"/>
      <c r="QNB39" s="36"/>
      <c r="QNC39" s="37"/>
      <c r="QND39" s="37"/>
      <c r="QNE39" s="37"/>
      <c r="QNF39" s="37"/>
      <c r="QNG39" s="37"/>
      <c r="QNH39" s="37"/>
      <c r="QNI39" s="37"/>
      <c r="QNJ39" s="37"/>
      <c r="QNK39" s="37"/>
      <c r="QNL39" s="37"/>
      <c r="QNM39" s="37"/>
      <c r="QNN39" s="37"/>
      <c r="QNO39" s="37"/>
      <c r="QNP39" s="37"/>
      <c r="QNQ39" s="37"/>
      <c r="QNR39" s="37"/>
      <c r="QNS39" s="37"/>
      <c r="QNT39" s="37"/>
      <c r="QNU39" s="33"/>
      <c r="QNV39" s="20"/>
      <c r="QNW39" s="20"/>
      <c r="QNX39" s="36"/>
      <c r="QNY39" s="37"/>
      <c r="QNZ39" s="37"/>
      <c r="QOA39" s="37"/>
      <c r="QOB39" s="37"/>
      <c r="QOC39" s="37"/>
      <c r="QOD39" s="37"/>
      <c r="QOE39" s="37"/>
      <c r="QOF39" s="37"/>
      <c r="QOG39" s="37"/>
      <c r="QOH39" s="37"/>
      <c r="QOI39" s="37"/>
      <c r="QOJ39" s="37"/>
      <c r="QOK39" s="37"/>
      <c r="QOL39" s="37"/>
      <c r="QOM39" s="37"/>
      <c r="QON39" s="37"/>
      <c r="QOO39" s="37"/>
      <c r="QOP39" s="37"/>
      <c r="QOQ39" s="33"/>
      <c r="QOR39" s="20"/>
      <c r="QOS39" s="20"/>
      <c r="QOT39" s="36"/>
      <c r="QOU39" s="37"/>
      <c r="QOV39" s="37"/>
      <c r="QOW39" s="37"/>
      <c r="QOX39" s="37"/>
      <c r="QOY39" s="37"/>
      <c r="QOZ39" s="37"/>
      <c r="QPA39" s="37"/>
      <c r="QPB39" s="37"/>
      <c r="QPC39" s="37"/>
      <c r="QPD39" s="37"/>
      <c r="QPE39" s="37"/>
      <c r="QPF39" s="37"/>
      <c r="QPG39" s="37"/>
      <c r="QPH39" s="37"/>
      <c r="QPI39" s="37"/>
      <c r="QPJ39" s="37"/>
      <c r="QPK39" s="37"/>
      <c r="QPL39" s="37"/>
      <c r="QPM39" s="33"/>
      <c r="QPN39" s="20"/>
      <c r="QPO39" s="20"/>
      <c r="QPP39" s="36"/>
      <c r="QPQ39" s="37"/>
      <c r="QPR39" s="37"/>
      <c r="QPS39" s="37"/>
      <c r="QPT39" s="37"/>
      <c r="QPU39" s="37"/>
      <c r="QPV39" s="37"/>
      <c r="QPW39" s="37"/>
      <c r="QPX39" s="37"/>
      <c r="QPY39" s="37"/>
      <c r="QPZ39" s="37"/>
      <c r="QQA39" s="37"/>
      <c r="QQB39" s="37"/>
      <c r="QQC39" s="37"/>
      <c r="QQD39" s="37"/>
      <c r="QQE39" s="37"/>
      <c r="QQF39" s="37"/>
      <c r="QQG39" s="37"/>
      <c r="QQH39" s="37"/>
      <c r="QQI39" s="33"/>
      <c r="QQJ39" s="20"/>
      <c r="QQK39" s="20"/>
      <c r="QQL39" s="36"/>
      <c r="QQM39" s="37"/>
      <c r="QQN39" s="37"/>
      <c r="QQO39" s="37"/>
      <c r="QQP39" s="37"/>
      <c r="QQQ39" s="37"/>
      <c r="QQR39" s="37"/>
      <c r="QQS39" s="37"/>
      <c r="QQT39" s="37"/>
      <c r="QQU39" s="37"/>
      <c r="QQV39" s="37"/>
      <c r="QQW39" s="37"/>
      <c r="QQX39" s="37"/>
      <c r="QQY39" s="37"/>
      <c r="QQZ39" s="37"/>
      <c r="QRA39" s="37"/>
      <c r="QRB39" s="37"/>
      <c r="QRC39" s="37"/>
      <c r="QRD39" s="37"/>
      <c r="QRE39" s="33"/>
      <c r="QRF39" s="20"/>
      <c r="QRG39" s="20"/>
      <c r="QRH39" s="36"/>
      <c r="QRI39" s="37"/>
      <c r="QRJ39" s="37"/>
      <c r="QRK39" s="37"/>
      <c r="QRL39" s="37"/>
      <c r="QRM39" s="37"/>
      <c r="QRN39" s="37"/>
      <c r="QRO39" s="37"/>
      <c r="QRP39" s="37"/>
      <c r="QRQ39" s="37"/>
      <c r="QRR39" s="37"/>
      <c r="QRS39" s="37"/>
      <c r="QRT39" s="37"/>
      <c r="QRU39" s="37"/>
      <c r="QRV39" s="37"/>
      <c r="QRW39" s="37"/>
      <c r="QRX39" s="37"/>
      <c r="QRY39" s="37"/>
      <c r="QRZ39" s="37"/>
      <c r="QSA39" s="33"/>
      <c r="QSB39" s="20"/>
      <c r="QSC39" s="20"/>
      <c r="QSD39" s="36"/>
      <c r="QSE39" s="37"/>
      <c r="QSF39" s="37"/>
      <c r="QSG39" s="37"/>
      <c r="QSH39" s="37"/>
      <c r="QSI39" s="37"/>
      <c r="QSJ39" s="37"/>
      <c r="QSK39" s="37"/>
      <c r="QSL39" s="37"/>
      <c r="QSM39" s="37"/>
      <c r="QSN39" s="37"/>
      <c r="QSO39" s="37"/>
      <c r="QSP39" s="37"/>
      <c r="QSQ39" s="37"/>
      <c r="QSR39" s="37"/>
      <c r="QSS39" s="37"/>
      <c r="QST39" s="37"/>
      <c r="QSU39" s="37"/>
      <c r="QSV39" s="37"/>
      <c r="QSW39" s="33"/>
      <c r="QSX39" s="20"/>
      <c r="QSY39" s="20"/>
      <c r="QSZ39" s="36"/>
      <c r="QTA39" s="37"/>
      <c r="QTB39" s="37"/>
      <c r="QTC39" s="37"/>
      <c r="QTD39" s="37"/>
      <c r="QTE39" s="37"/>
      <c r="QTF39" s="37"/>
      <c r="QTG39" s="37"/>
      <c r="QTH39" s="37"/>
      <c r="QTI39" s="37"/>
      <c r="QTJ39" s="37"/>
      <c r="QTK39" s="37"/>
      <c r="QTL39" s="37"/>
      <c r="QTM39" s="37"/>
      <c r="QTN39" s="37"/>
      <c r="QTO39" s="37"/>
      <c r="QTP39" s="37"/>
      <c r="QTQ39" s="37"/>
      <c r="QTR39" s="37"/>
      <c r="QTS39" s="33"/>
      <c r="QTT39" s="20"/>
      <c r="QTU39" s="20"/>
      <c r="QTV39" s="36"/>
      <c r="QTW39" s="37"/>
      <c r="QTX39" s="37"/>
      <c r="QTY39" s="37"/>
      <c r="QTZ39" s="37"/>
      <c r="QUA39" s="37"/>
      <c r="QUB39" s="37"/>
      <c r="QUC39" s="37"/>
      <c r="QUD39" s="37"/>
      <c r="QUE39" s="37"/>
      <c r="QUF39" s="37"/>
      <c r="QUG39" s="37"/>
      <c r="QUH39" s="37"/>
      <c r="QUI39" s="37"/>
      <c r="QUJ39" s="37"/>
      <c r="QUK39" s="37"/>
      <c r="QUL39" s="37"/>
      <c r="QUM39" s="37"/>
      <c r="QUN39" s="37"/>
      <c r="QUO39" s="33"/>
      <c r="QUP39" s="20"/>
      <c r="QUQ39" s="20"/>
      <c r="QUR39" s="36"/>
      <c r="QUS39" s="37"/>
      <c r="QUT39" s="37"/>
      <c r="QUU39" s="37"/>
      <c r="QUV39" s="37"/>
      <c r="QUW39" s="37"/>
      <c r="QUX39" s="37"/>
      <c r="QUY39" s="37"/>
      <c r="QUZ39" s="37"/>
      <c r="QVA39" s="37"/>
      <c r="QVB39" s="37"/>
      <c r="QVC39" s="37"/>
      <c r="QVD39" s="37"/>
      <c r="QVE39" s="37"/>
      <c r="QVF39" s="37"/>
      <c r="QVG39" s="37"/>
      <c r="QVH39" s="37"/>
      <c r="QVI39" s="37"/>
      <c r="QVJ39" s="37"/>
      <c r="QVK39" s="33"/>
      <c r="QVL39" s="20"/>
      <c r="QVM39" s="20"/>
      <c r="QVN39" s="36"/>
      <c r="QVO39" s="37"/>
      <c r="QVP39" s="37"/>
      <c r="QVQ39" s="37"/>
      <c r="QVR39" s="37"/>
      <c r="QVS39" s="37"/>
      <c r="QVT39" s="37"/>
      <c r="QVU39" s="37"/>
      <c r="QVV39" s="37"/>
      <c r="QVW39" s="37"/>
      <c r="QVX39" s="37"/>
      <c r="QVY39" s="37"/>
      <c r="QVZ39" s="37"/>
      <c r="QWA39" s="37"/>
      <c r="QWB39" s="37"/>
      <c r="QWC39" s="37"/>
      <c r="QWD39" s="37"/>
      <c r="QWE39" s="37"/>
      <c r="QWF39" s="37"/>
      <c r="QWG39" s="33"/>
      <c r="QWH39" s="20"/>
      <c r="QWI39" s="20"/>
      <c r="QWJ39" s="36"/>
      <c r="QWK39" s="37"/>
      <c r="QWL39" s="37"/>
      <c r="QWM39" s="37"/>
      <c r="QWN39" s="37"/>
      <c r="QWO39" s="37"/>
      <c r="QWP39" s="37"/>
      <c r="QWQ39" s="37"/>
      <c r="QWR39" s="37"/>
      <c r="QWS39" s="37"/>
      <c r="QWT39" s="37"/>
      <c r="QWU39" s="37"/>
      <c r="QWV39" s="37"/>
      <c r="QWW39" s="37"/>
      <c r="QWX39" s="37"/>
      <c r="QWY39" s="37"/>
      <c r="QWZ39" s="37"/>
      <c r="QXA39" s="37"/>
      <c r="QXB39" s="37"/>
      <c r="QXC39" s="33"/>
      <c r="QXD39" s="20"/>
      <c r="QXE39" s="20"/>
      <c r="QXF39" s="36"/>
      <c r="QXG39" s="37"/>
      <c r="QXH39" s="37"/>
      <c r="QXI39" s="37"/>
      <c r="QXJ39" s="37"/>
      <c r="QXK39" s="37"/>
      <c r="QXL39" s="37"/>
      <c r="QXM39" s="37"/>
      <c r="QXN39" s="37"/>
      <c r="QXO39" s="37"/>
      <c r="QXP39" s="37"/>
      <c r="QXQ39" s="37"/>
      <c r="QXR39" s="37"/>
      <c r="QXS39" s="37"/>
      <c r="QXT39" s="37"/>
      <c r="QXU39" s="37"/>
      <c r="QXV39" s="37"/>
      <c r="QXW39" s="37"/>
      <c r="QXX39" s="37"/>
      <c r="QXY39" s="33"/>
      <c r="QXZ39" s="20"/>
      <c r="QYA39" s="20"/>
      <c r="QYB39" s="36"/>
      <c r="QYC39" s="37"/>
      <c r="QYD39" s="37"/>
      <c r="QYE39" s="37"/>
      <c r="QYF39" s="37"/>
      <c r="QYG39" s="37"/>
      <c r="QYH39" s="37"/>
      <c r="QYI39" s="37"/>
      <c r="QYJ39" s="37"/>
      <c r="QYK39" s="37"/>
      <c r="QYL39" s="37"/>
      <c r="QYM39" s="37"/>
      <c r="QYN39" s="37"/>
      <c r="QYO39" s="37"/>
      <c r="QYP39" s="37"/>
      <c r="QYQ39" s="37"/>
      <c r="QYR39" s="37"/>
      <c r="QYS39" s="37"/>
      <c r="QYT39" s="37"/>
      <c r="QYU39" s="33"/>
      <c r="QYV39" s="20"/>
      <c r="QYW39" s="20"/>
      <c r="QYX39" s="36"/>
      <c r="QYY39" s="37"/>
      <c r="QYZ39" s="37"/>
      <c r="QZA39" s="37"/>
      <c r="QZB39" s="37"/>
      <c r="QZC39" s="37"/>
      <c r="QZD39" s="37"/>
      <c r="QZE39" s="37"/>
      <c r="QZF39" s="37"/>
      <c r="QZG39" s="37"/>
      <c r="QZH39" s="37"/>
      <c r="QZI39" s="37"/>
      <c r="QZJ39" s="37"/>
      <c r="QZK39" s="37"/>
      <c r="QZL39" s="37"/>
      <c r="QZM39" s="37"/>
      <c r="QZN39" s="37"/>
      <c r="QZO39" s="37"/>
      <c r="QZP39" s="37"/>
      <c r="QZQ39" s="33"/>
      <c r="QZR39" s="20"/>
      <c r="QZS39" s="20"/>
      <c r="QZT39" s="36"/>
      <c r="QZU39" s="37"/>
      <c r="QZV39" s="37"/>
      <c r="QZW39" s="37"/>
      <c r="QZX39" s="37"/>
      <c r="QZY39" s="37"/>
      <c r="QZZ39" s="37"/>
      <c r="RAA39" s="37"/>
      <c r="RAB39" s="37"/>
      <c r="RAC39" s="37"/>
      <c r="RAD39" s="37"/>
      <c r="RAE39" s="37"/>
      <c r="RAF39" s="37"/>
      <c r="RAG39" s="37"/>
      <c r="RAH39" s="37"/>
      <c r="RAI39" s="37"/>
      <c r="RAJ39" s="37"/>
      <c r="RAK39" s="37"/>
      <c r="RAL39" s="37"/>
      <c r="RAM39" s="33"/>
      <c r="RAN39" s="20"/>
      <c r="RAO39" s="20"/>
      <c r="RAP39" s="36"/>
      <c r="RAQ39" s="37"/>
      <c r="RAR39" s="37"/>
      <c r="RAS39" s="37"/>
      <c r="RAT39" s="37"/>
      <c r="RAU39" s="37"/>
      <c r="RAV39" s="37"/>
      <c r="RAW39" s="37"/>
      <c r="RAX39" s="37"/>
      <c r="RAY39" s="37"/>
      <c r="RAZ39" s="37"/>
      <c r="RBA39" s="37"/>
      <c r="RBB39" s="37"/>
      <c r="RBC39" s="37"/>
      <c r="RBD39" s="37"/>
      <c r="RBE39" s="37"/>
      <c r="RBF39" s="37"/>
      <c r="RBG39" s="37"/>
      <c r="RBH39" s="37"/>
      <c r="RBI39" s="33"/>
      <c r="RBJ39" s="20"/>
      <c r="RBK39" s="20"/>
      <c r="RBL39" s="36"/>
      <c r="RBM39" s="37"/>
      <c r="RBN39" s="37"/>
      <c r="RBO39" s="37"/>
      <c r="RBP39" s="37"/>
      <c r="RBQ39" s="37"/>
      <c r="RBR39" s="37"/>
      <c r="RBS39" s="37"/>
      <c r="RBT39" s="37"/>
      <c r="RBU39" s="37"/>
      <c r="RBV39" s="37"/>
      <c r="RBW39" s="37"/>
      <c r="RBX39" s="37"/>
      <c r="RBY39" s="37"/>
      <c r="RBZ39" s="37"/>
      <c r="RCA39" s="37"/>
      <c r="RCB39" s="37"/>
      <c r="RCC39" s="37"/>
      <c r="RCD39" s="37"/>
      <c r="RCE39" s="33"/>
      <c r="RCF39" s="20"/>
      <c r="RCG39" s="20"/>
      <c r="RCH39" s="36"/>
      <c r="RCI39" s="37"/>
      <c r="RCJ39" s="37"/>
      <c r="RCK39" s="37"/>
      <c r="RCL39" s="37"/>
      <c r="RCM39" s="37"/>
      <c r="RCN39" s="37"/>
      <c r="RCO39" s="37"/>
      <c r="RCP39" s="37"/>
      <c r="RCQ39" s="37"/>
      <c r="RCR39" s="37"/>
      <c r="RCS39" s="37"/>
      <c r="RCT39" s="37"/>
      <c r="RCU39" s="37"/>
      <c r="RCV39" s="37"/>
      <c r="RCW39" s="37"/>
      <c r="RCX39" s="37"/>
      <c r="RCY39" s="37"/>
      <c r="RCZ39" s="37"/>
      <c r="RDA39" s="33"/>
      <c r="RDB39" s="20"/>
      <c r="RDC39" s="20"/>
      <c r="RDD39" s="36"/>
      <c r="RDE39" s="37"/>
      <c r="RDF39" s="37"/>
      <c r="RDG39" s="37"/>
      <c r="RDH39" s="37"/>
      <c r="RDI39" s="37"/>
      <c r="RDJ39" s="37"/>
      <c r="RDK39" s="37"/>
      <c r="RDL39" s="37"/>
      <c r="RDM39" s="37"/>
      <c r="RDN39" s="37"/>
      <c r="RDO39" s="37"/>
      <c r="RDP39" s="37"/>
      <c r="RDQ39" s="37"/>
      <c r="RDR39" s="37"/>
      <c r="RDS39" s="37"/>
      <c r="RDT39" s="37"/>
      <c r="RDU39" s="37"/>
      <c r="RDV39" s="37"/>
      <c r="RDW39" s="33"/>
      <c r="RDX39" s="20"/>
      <c r="RDY39" s="20"/>
      <c r="RDZ39" s="36"/>
      <c r="REA39" s="37"/>
      <c r="REB39" s="37"/>
      <c r="REC39" s="37"/>
      <c r="RED39" s="37"/>
      <c r="REE39" s="37"/>
      <c r="REF39" s="37"/>
      <c r="REG39" s="37"/>
      <c r="REH39" s="37"/>
      <c r="REI39" s="37"/>
      <c r="REJ39" s="37"/>
      <c r="REK39" s="37"/>
      <c r="REL39" s="37"/>
      <c r="REM39" s="37"/>
      <c r="REN39" s="37"/>
      <c r="REO39" s="37"/>
      <c r="REP39" s="37"/>
      <c r="REQ39" s="37"/>
      <c r="RER39" s="37"/>
      <c r="RES39" s="33"/>
      <c r="RET39" s="20"/>
      <c r="REU39" s="20"/>
      <c r="REV39" s="36"/>
      <c r="REW39" s="37"/>
      <c r="REX39" s="37"/>
      <c r="REY39" s="37"/>
      <c r="REZ39" s="37"/>
      <c r="RFA39" s="37"/>
      <c r="RFB39" s="37"/>
      <c r="RFC39" s="37"/>
      <c r="RFD39" s="37"/>
      <c r="RFE39" s="37"/>
      <c r="RFF39" s="37"/>
      <c r="RFG39" s="37"/>
      <c r="RFH39" s="37"/>
      <c r="RFI39" s="37"/>
      <c r="RFJ39" s="37"/>
      <c r="RFK39" s="37"/>
      <c r="RFL39" s="37"/>
      <c r="RFM39" s="37"/>
      <c r="RFN39" s="37"/>
      <c r="RFO39" s="33"/>
      <c r="RFP39" s="20"/>
      <c r="RFQ39" s="20"/>
      <c r="RFR39" s="36"/>
      <c r="RFS39" s="37"/>
      <c r="RFT39" s="37"/>
      <c r="RFU39" s="37"/>
      <c r="RFV39" s="37"/>
      <c r="RFW39" s="37"/>
      <c r="RFX39" s="37"/>
      <c r="RFY39" s="37"/>
      <c r="RFZ39" s="37"/>
      <c r="RGA39" s="37"/>
      <c r="RGB39" s="37"/>
      <c r="RGC39" s="37"/>
      <c r="RGD39" s="37"/>
      <c r="RGE39" s="37"/>
      <c r="RGF39" s="37"/>
      <c r="RGG39" s="37"/>
      <c r="RGH39" s="37"/>
      <c r="RGI39" s="37"/>
      <c r="RGJ39" s="37"/>
      <c r="RGK39" s="33"/>
      <c r="RGL39" s="20"/>
      <c r="RGM39" s="20"/>
      <c r="RGN39" s="36"/>
      <c r="RGO39" s="37"/>
      <c r="RGP39" s="37"/>
      <c r="RGQ39" s="37"/>
      <c r="RGR39" s="37"/>
      <c r="RGS39" s="37"/>
      <c r="RGT39" s="37"/>
      <c r="RGU39" s="37"/>
      <c r="RGV39" s="37"/>
      <c r="RGW39" s="37"/>
      <c r="RGX39" s="37"/>
      <c r="RGY39" s="37"/>
      <c r="RGZ39" s="37"/>
      <c r="RHA39" s="37"/>
      <c r="RHB39" s="37"/>
      <c r="RHC39" s="37"/>
      <c r="RHD39" s="37"/>
      <c r="RHE39" s="37"/>
      <c r="RHF39" s="37"/>
      <c r="RHG39" s="33"/>
      <c r="RHH39" s="20"/>
      <c r="RHI39" s="20"/>
      <c r="RHJ39" s="36"/>
      <c r="RHK39" s="37"/>
      <c r="RHL39" s="37"/>
      <c r="RHM39" s="37"/>
      <c r="RHN39" s="37"/>
      <c r="RHO39" s="37"/>
      <c r="RHP39" s="37"/>
      <c r="RHQ39" s="37"/>
      <c r="RHR39" s="37"/>
      <c r="RHS39" s="37"/>
      <c r="RHT39" s="37"/>
      <c r="RHU39" s="37"/>
      <c r="RHV39" s="37"/>
      <c r="RHW39" s="37"/>
      <c r="RHX39" s="37"/>
      <c r="RHY39" s="37"/>
      <c r="RHZ39" s="37"/>
      <c r="RIA39" s="37"/>
      <c r="RIB39" s="37"/>
      <c r="RIC39" s="33"/>
      <c r="RID39" s="20"/>
      <c r="RIE39" s="20"/>
      <c r="RIF39" s="36"/>
      <c r="RIG39" s="37"/>
      <c r="RIH39" s="37"/>
      <c r="RII39" s="37"/>
      <c r="RIJ39" s="37"/>
      <c r="RIK39" s="37"/>
      <c r="RIL39" s="37"/>
      <c r="RIM39" s="37"/>
      <c r="RIN39" s="37"/>
      <c r="RIO39" s="37"/>
      <c r="RIP39" s="37"/>
      <c r="RIQ39" s="37"/>
      <c r="RIR39" s="37"/>
      <c r="RIS39" s="37"/>
      <c r="RIT39" s="37"/>
      <c r="RIU39" s="37"/>
      <c r="RIV39" s="37"/>
      <c r="RIW39" s="37"/>
      <c r="RIX39" s="37"/>
      <c r="RIY39" s="33"/>
      <c r="RIZ39" s="20"/>
      <c r="RJA39" s="20"/>
      <c r="RJB39" s="36"/>
      <c r="RJC39" s="37"/>
      <c r="RJD39" s="37"/>
      <c r="RJE39" s="37"/>
      <c r="RJF39" s="37"/>
      <c r="RJG39" s="37"/>
      <c r="RJH39" s="37"/>
      <c r="RJI39" s="37"/>
      <c r="RJJ39" s="37"/>
      <c r="RJK39" s="37"/>
      <c r="RJL39" s="37"/>
      <c r="RJM39" s="37"/>
      <c r="RJN39" s="37"/>
      <c r="RJO39" s="37"/>
      <c r="RJP39" s="37"/>
      <c r="RJQ39" s="37"/>
      <c r="RJR39" s="37"/>
      <c r="RJS39" s="37"/>
      <c r="RJT39" s="37"/>
      <c r="RJU39" s="33"/>
      <c r="RJV39" s="20"/>
      <c r="RJW39" s="20"/>
      <c r="RJX39" s="36"/>
      <c r="RJY39" s="37"/>
      <c r="RJZ39" s="37"/>
      <c r="RKA39" s="37"/>
      <c r="RKB39" s="37"/>
      <c r="RKC39" s="37"/>
      <c r="RKD39" s="37"/>
      <c r="RKE39" s="37"/>
      <c r="RKF39" s="37"/>
      <c r="RKG39" s="37"/>
      <c r="RKH39" s="37"/>
      <c r="RKI39" s="37"/>
      <c r="RKJ39" s="37"/>
      <c r="RKK39" s="37"/>
      <c r="RKL39" s="37"/>
      <c r="RKM39" s="37"/>
      <c r="RKN39" s="37"/>
      <c r="RKO39" s="37"/>
      <c r="RKP39" s="37"/>
      <c r="RKQ39" s="33"/>
      <c r="RKR39" s="20"/>
      <c r="RKS39" s="20"/>
      <c r="RKT39" s="36"/>
      <c r="RKU39" s="37"/>
      <c r="RKV39" s="37"/>
      <c r="RKW39" s="37"/>
      <c r="RKX39" s="37"/>
      <c r="RKY39" s="37"/>
      <c r="RKZ39" s="37"/>
      <c r="RLA39" s="37"/>
      <c r="RLB39" s="37"/>
      <c r="RLC39" s="37"/>
      <c r="RLD39" s="37"/>
      <c r="RLE39" s="37"/>
      <c r="RLF39" s="37"/>
      <c r="RLG39" s="37"/>
      <c r="RLH39" s="37"/>
      <c r="RLI39" s="37"/>
      <c r="RLJ39" s="37"/>
      <c r="RLK39" s="37"/>
      <c r="RLL39" s="37"/>
      <c r="RLM39" s="33"/>
      <c r="RLN39" s="20"/>
      <c r="RLO39" s="20"/>
      <c r="RLP39" s="36"/>
      <c r="RLQ39" s="37"/>
      <c r="RLR39" s="37"/>
      <c r="RLS39" s="37"/>
      <c r="RLT39" s="37"/>
      <c r="RLU39" s="37"/>
      <c r="RLV39" s="37"/>
      <c r="RLW39" s="37"/>
      <c r="RLX39" s="37"/>
      <c r="RLY39" s="37"/>
      <c r="RLZ39" s="37"/>
      <c r="RMA39" s="37"/>
      <c r="RMB39" s="37"/>
      <c r="RMC39" s="37"/>
      <c r="RMD39" s="37"/>
      <c r="RME39" s="37"/>
      <c r="RMF39" s="37"/>
      <c r="RMG39" s="37"/>
      <c r="RMH39" s="37"/>
      <c r="RMI39" s="33"/>
      <c r="RMJ39" s="20"/>
      <c r="RMK39" s="20"/>
      <c r="RML39" s="36"/>
      <c r="RMM39" s="37"/>
      <c r="RMN39" s="37"/>
      <c r="RMO39" s="37"/>
      <c r="RMP39" s="37"/>
      <c r="RMQ39" s="37"/>
      <c r="RMR39" s="37"/>
      <c r="RMS39" s="37"/>
      <c r="RMT39" s="37"/>
      <c r="RMU39" s="37"/>
      <c r="RMV39" s="37"/>
      <c r="RMW39" s="37"/>
      <c r="RMX39" s="37"/>
      <c r="RMY39" s="37"/>
      <c r="RMZ39" s="37"/>
      <c r="RNA39" s="37"/>
      <c r="RNB39" s="37"/>
      <c r="RNC39" s="37"/>
      <c r="RND39" s="37"/>
      <c r="RNE39" s="33"/>
      <c r="RNF39" s="20"/>
      <c r="RNG39" s="20"/>
      <c r="RNH39" s="36"/>
      <c r="RNI39" s="37"/>
      <c r="RNJ39" s="37"/>
      <c r="RNK39" s="37"/>
      <c r="RNL39" s="37"/>
      <c r="RNM39" s="37"/>
      <c r="RNN39" s="37"/>
      <c r="RNO39" s="37"/>
      <c r="RNP39" s="37"/>
      <c r="RNQ39" s="37"/>
      <c r="RNR39" s="37"/>
      <c r="RNS39" s="37"/>
      <c r="RNT39" s="37"/>
      <c r="RNU39" s="37"/>
      <c r="RNV39" s="37"/>
      <c r="RNW39" s="37"/>
      <c r="RNX39" s="37"/>
      <c r="RNY39" s="37"/>
      <c r="RNZ39" s="37"/>
      <c r="ROA39" s="33"/>
      <c r="ROB39" s="20"/>
      <c r="ROC39" s="20"/>
      <c r="ROD39" s="36"/>
      <c r="ROE39" s="37"/>
      <c r="ROF39" s="37"/>
      <c r="ROG39" s="37"/>
      <c r="ROH39" s="37"/>
      <c r="ROI39" s="37"/>
      <c r="ROJ39" s="37"/>
      <c r="ROK39" s="37"/>
      <c r="ROL39" s="37"/>
      <c r="ROM39" s="37"/>
      <c r="RON39" s="37"/>
      <c r="ROO39" s="37"/>
      <c r="ROP39" s="37"/>
      <c r="ROQ39" s="37"/>
      <c r="ROR39" s="37"/>
      <c r="ROS39" s="37"/>
      <c r="ROT39" s="37"/>
      <c r="ROU39" s="37"/>
      <c r="ROV39" s="37"/>
      <c r="ROW39" s="33"/>
      <c r="ROX39" s="20"/>
      <c r="ROY39" s="20"/>
      <c r="ROZ39" s="36"/>
      <c r="RPA39" s="37"/>
      <c r="RPB39" s="37"/>
      <c r="RPC39" s="37"/>
      <c r="RPD39" s="37"/>
      <c r="RPE39" s="37"/>
      <c r="RPF39" s="37"/>
      <c r="RPG39" s="37"/>
      <c r="RPH39" s="37"/>
      <c r="RPI39" s="37"/>
      <c r="RPJ39" s="37"/>
      <c r="RPK39" s="37"/>
      <c r="RPL39" s="37"/>
      <c r="RPM39" s="37"/>
      <c r="RPN39" s="37"/>
      <c r="RPO39" s="37"/>
      <c r="RPP39" s="37"/>
      <c r="RPQ39" s="37"/>
      <c r="RPR39" s="37"/>
      <c r="RPS39" s="33"/>
      <c r="RPT39" s="20"/>
      <c r="RPU39" s="20"/>
      <c r="RPV39" s="36"/>
      <c r="RPW39" s="37"/>
      <c r="RPX39" s="37"/>
      <c r="RPY39" s="37"/>
      <c r="RPZ39" s="37"/>
      <c r="RQA39" s="37"/>
      <c r="RQB39" s="37"/>
      <c r="RQC39" s="37"/>
      <c r="RQD39" s="37"/>
      <c r="RQE39" s="37"/>
      <c r="RQF39" s="37"/>
      <c r="RQG39" s="37"/>
      <c r="RQH39" s="37"/>
      <c r="RQI39" s="37"/>
      <c r="RQJ39" s="37"/>
      <c r="RQK39" s="37"/>
      <c r="RQL39" s="37"/>
      <c r="RQM39" s="37"/>
      <c r="RQN39" s="37"/>
      <c r="RQO39" s="33"/>
      <c r="RQP39" s="20"/>
      <c r="RQQ39" s="20"/>
      <c r="RQR39" s="36"/>
      <c r="RQS39" s="37"/>
      <c r="RQT39" s="37"/>
      <c r="RQU39" s="37"/>
      <c r="RQV39" s="37"/>
      <c r="RQW39" s="37"/>
      <c r="RQX39" s="37"/>
      <c r="RQY39" s="37"/>
      <c r="RQZ39" s="37"/>
      <c r="RRA39" s="37"/>
      <c r="RRB39" s="37"/>
      <c r="RRC39" s="37"/>
      <c r="RRD39" s="37"/>
      <c r="RRE39" s="37"/>
      <c r="RRF39" s="37"/>
      <c r="RRG39" s="37"/>
      <c r="RRH39" s="37"/>
      <c r="RRI39" s="37"/>
      <c r="RRJ39" s="37"/>
      <c r="RRK39" s="33"/>
      <c r="RRL39" s="20"/>
      <c r="RRM39" s="20"/>
      <c r="RRN39" s="36"/>
      <c r="RRO39" s="37"/>
      <c r="RRP39" s="37"/>
      <c r="RRQ39" s="37"/>
      <c r="RRR39" s="37"/>
      <c r="RRS39" s="37"/>
      <c r="RRT39" s="37"/>
      <c r="RRU39" s="37"/>
      <c r="RRV39" s="37"/>
      <c r="RRW39" s="37"/>
      <c r="RRX39" s="37"/>
      <c r="RRY39" s="37"/>
      <c r="RRZ39" s="37"/>
      <c r="RSA39" s="37"/>
      <c r="RSB39" s="37"/>
      <c r="RSC39" s="37"/>
      <c r="RSD39" s="37"/>
      <c r="RSE39" s="37"/>
      <c r="RSF39" s="37"/>
      <c r="RSG39" s="33"/>
      <c r="RSH39" s="20"/>
      <c r="RSI39" s="20"/>
      <c r="RSJ39" s="36"/>
      <c r="RSK39" s="37"/>
      <c r="RSL39" s="37"/>
      <c r="RSM39" s="37"/>
      <c r="RSN39" s="37"/>
      <c r="RSO39" s="37"/>
      <c r="RSP39" s="37"/>
      <c r="RSQ39" s="37"/>
      <c r="RSR39" s="37"/>
      <c r="RSS39" s="37"/>
      <c r="RST39" s="37"/>
      <c r="RSU39" s="37"/>
      <c r="RSV39" s="37"/>
      <c r="RSW39" s="37"/>
      <c r="RSX39" s="37"/>
      <c r="RSY39" s="37"/>
      <c r="RSZ39" s="37"/>
      <c r="RTA39" s="37"/>
      <c r="RTB39" s="37"/>
      <c r="RTC39" s="33"/>
      <c r="RTD39" s="20"/>
      <c r="RTE39" s="20"/>
      <c r="RTF39" s="36"/>
      <c r="RTG39" s="37"/>
      <c r="RTH39" s="37"/>
      <c r="RTI39" s="37"/>
      <c r="RTJ39" s="37"/>
      <c r="RTK39" s="37"/>
      <c r="RTL39" s="37"/>
      <c r="RTM39" s="37"/>
      <c r="RTN39" s="37"/>
      <c r="RTO39" s="37"/>
      <c r="RTP39" s="37"/>
      <c r="RTQ39" s="37"/>
      <c r="RTR39" s="37"/>
      <c r="RTS39" s="37"/>
      <c r="RTT39" s="37"/>
      <c r="RTU39" s="37"/>
      <c r="RTV39" s="37"/>
      <c r="RTW39" s="37"/>
      <c r="RTX39" s="37"/>
      <c r="RTY39" s="33"/>
      <c r="RTZ39" s="20"/>
      <c r="RUA39" s="20"/>
      <c r="RUB39" s="36"/>
      <c r="RUC39" s="37"/>
      <c r="RUD39" s="37"/>
      <c r="RUE39" s="37"/>
      <c r="RUF39" s="37"/>
      <c r="RUG39" s="37"/>
      <c r="RUH39" s="37"/>
      <c r="RUI39" s="37"/>
      <c r="RUJ39" s="37"/>
      <c r="RUK39" s="37"/>
      <c r="RUL39" s="37"/>
      <c r="RUM39" s="37"/>
      <c r="RUN39" s="37"/>
      <c r="RUO39" s="37"/>
      <c r="RUP39" s="37"/>
      <c r="RUQ39" s="37"/>
      <c r="RUR39" s="37"/>
      <c r="RUS39" s="37"/>
      <c r="RUT39" s="37"/>
      <c r="RUU39" s="33"/>
      <c r="RUV39" s="20"/>
      <c r="RUW39" s="20"/>
      <c r="RUX39" s="36"/>
      <c r="RUY39" s="37"/>
      <c r="RUZ39" s="37"/>
      <c r="RVA39" s="37"/>
      <c r="RVB39" s="37"/>
      <c r="RVC39" s="37"/>
      <c r="RVD39" s="37"/>
      <c r="RVE39" s="37"/>
      <c r="RVF39" s="37"/>
      <c r="RVG39" s="37"/>
      <c r="RVH39" s="37"/>
      <c r="RVI39" s="37"/>
      <c r="RVJ39" s="37"/>
      <c r="RVK39" s="37"/>
      <c r="RVL39" s="37"/>
      <c r="RVM39" s="37"/>
      <c r="RVN39" s="37"/>
      <c r="RVO39" s="37"/>
      <c r="RVP39" s="37"/>
      <c r="RVQ39" s="33"/>
      <c r="RVR39" s="20"/>
      <c r="RVS39" s="20"/>
      <c r="RVT39" s="36"/>
      <c r="RVU39" s="37"/>
      <c r="RVV39" s="37"/>
      <c r="RVW39" s="37"/>
      <c r="RVX39" s="37"/>
      <c r="RVY39" s="37"/>
      <c r="RVZ39" s="37"/>
      <c r="RWA39" s="37"/>
      <c r="RWB39" s="37"/>
      <c r="RWC39" s="37"/>
      <c r="RWD39" s="37"/>
      <c r="RWE39" s="37"/>
      <c r="RWF39" s="37"/>
      <c r="RWG39" s="37"/>
      <c r="RWH39" s="37"/>
      <c r="RWI39" s="37"/>
      <c r="RWJ39" s="37"/>
      <c r="RWK39" s="37"/>
      <c r="RWL39" s="37"/>
      <c r="RWM39" s="33"/>
      <c r="RWN39" s="20"/>
      <c r="RWO39" s="20"/>
      <c r="RWP39" s="36"/>
      <c r="RWQ39" s="37"/>
      <c r="RWR39" s="37"/>
      <c r="RWS39" s="37"/>
      <c r="RWT39" s="37"/>
      <c r="RWU39" s="37"/>
      <c r="RWV39" s="37"/>
      <c r="RWW39" s="37"/>
      <c r="RWX39" s="37"/>
      <c r="RWY39" s="37"/>
      <c r="RWZ39" s="37"/>
      <c r="RXA39" s="37"/>
      <c r="RXB39" s="37"/>
      <c r="RXC39" s="37"/>
      <c r="RXD39" s="37"/>
      <c r="RXE39" s="37"/>
      <c r="RXF39" s="37"/>
      <c r="RXG39" s="37"/>
      <c r="RXH39" s="37"/>
      <c r="RXI39" s="33"/>
      <c r="RXJ39" s="20"/>
      <c r="RXK39" s="20"/>
      <c r="RXL39" s="36"/>
      <c r="RXM39" s="37"/>
      <c r="RXN39" s="37"/>
      <c r="RXO39" s="37"/>
      <c r="RXP39" s="37"/>
      <c r="RXQ39" s="37"/>
      <c r="RXR39" s="37"/>
      <c r="RXS39" s="37"/>
      <c r="RXT39" s="37"/>
      <c r="RXU39" s="37"/>
      <c r="RXV39" s="37"/>
      <c r="RXW39" s="37"/>
      <c r="RXX39" s="37"/>
      <c r="RXY39" s="37"/>
      <c r="RXZ39" s="37"/>
      <c r="RYA39" s="37"/>
      <c r="RYB39" s="37"/>
      <c r="RYC39" s="37"/>
      <c r="RYD39" s="37"/>
      <c r="RYE39" s="33"/>
      <c r="RYF39" s="20"/>
      <c r="RYG39" s="20"/>
      <c r="RYH39" s="36"/>
      <c r="RYI39" s="37"/>
      <c r="RYJ39" s="37"/>
      <c r="RYK39" s="37"/>
      <c r="RYL39" s="37"/>
      <c r="RYM39" s="37"/>
      <c r="RYN39" s="37"/>
      <c r="RYO39" s="37"/>
      <c r="RYP39" s="37"/>
      <c r="RYQ39" s="37"/>
      <c r="RYR39" s="37"/>
      <c r="RYS39" s="37"/>
      <c r="RYT39" s="37"/>
      <c r="RYU39" s="37"/>
      <c r="RYV39" s="37"/>
      <c r="RYW39" s="37"/>
      <c r="RYX39" s="37"/>
      <c r="RYY39" s="37"/>
      <c r="RYZ39" s="37"/>
      <c r="RZA39" s="33"/>
      <c r="RZB39" s="20"/>
      <c r="RZC39" s="20"/>
      <c r="RZD39" s="36"/>
      <c r="RZE39" s="37"/>
      <c r="RZF39" s="37"/>
      <c r="RZG39" s="37"/>
      <c r="RZH39" s="37"/>
      <c r="RZI39" s="37"/>
      <c r="RZJ39" s="37"/>
      <c r="RZK39" s="37"/>
      <c r="RZL39" s="37"/>
      <c r="RZM39" s="37"/>
      <c r="RZN39" s="37"/>
      <c r="RZO39" s="37"/>
      <c r="RZP39" s="37"/>
      <c r="RZQ39" s="37"/>
      <c r="RZR39" s="37"/>
      <c r="RZS39" s="37"/>
      <c r="RZT39" s="37"/>
      <c r="RZU39" s="37"/>
      <c r="RZV39" s="37"/>
      <c r="RZW39" s="33"/>
      <c r="RZX39" s="20"/>
      <c r="RZY39" s="20"/>
      <c r="RZZ39" s="36"/>
      <c r="SAA39" s="37"/>
      <c r="SAB39" s="37"/>
      <c r="SAC39" s="37"/>
      <c r="SAD39" s="37"/>
      <c r="SAE39" s="37"/>
      <c r="SAF39" s="37"/>
      <c r="SAG39" s="37"/>
      <c r="SAH39" s="37"/>
      <c r="SAI39" s="37"/>
      <c r="SAJ39" s="37"/>
      <c r="SAK39" s="37"/>
      <c r="SAL39" s="37"/>
      <c r="SAM39" s="37"/>
      <c r="SAN39" s="37"/>
      <c r="SAO39" s="37"/>
      <c r="SAP39" s="37"/>
      <c r="SAQ39" s="37"/>
      <c r="SAR39" s="37"/>
      <c r="SAS39" s="33"/>
      <c r="SAT39" s="20"/>
      <c r="SAU39" s="20"/>
      <c r="SAV39" s="36"/>
      <c r="SAW39" s="37"/>
      <c r="SAX39" s="37"/>
      <c r="SAY39" s="37"/>
      <c r="SAZ39" s="37"/>
      <c r="SBA39" s="37"/>
      <c r="SBB39" s="37"/>
      <c r="SBC39" s="37"/>
      <c r="SBD39" s="37"/>
      <c r="SBE39" s="37"/>
      <c r="SBF39" s="37"/>
      <c r="SBG39" s="37"/>
      <c r="SBH39" s="37"/>
      <c r="SBI39" s="37"/>
      <c r="SBJ39" s="37"/>
      <c r="SBK39" s="37"/>
      <c r="SBL39" s="37"/>
      <c r="SBM39" s="37"/>
      <c r="SBN39" s="37"/>
      <c r="SBO39" s="33"/>
      <c r="SBP39" s="20"/>
      <c r="SBQ39" s="20"/>
      <c r="SBR39" s="36"/>
      <c r="SBS39" s="37"/>
      <c r="SBT39" s="37"/>
      <c r="SBU39" s="37"/>
      <c r="SBV39" s="37"/>
      <c r="SBW39" s="37"/>
      <c r="SBX39" s="37"/>
      <c r="SBY39" s="37"/>
      <c r="SBZ39" s="37"/>
      <c r="SCA39" s="37"/>
      <c r="SCB39" s="37"/>
      <c r="SCC39" s="37"/>
      <c r="SCD39" s="37"/>
      <c r="SCE39" s="37"/>
      <c r="SCF39" s="37"/>
      <c r="SCG39" s="37"/>
      <c r="SCH39" s="37"/>
      <c r="SCI39" s="37"/>
      <c r="SCJ39" s="37"/>
      <c r="SCK39" s="33"/>
      <c r="SCL39" s="20"/>
      <c r="SCM39" s="20"/>
      <c r="SCN39" s="36"/>
      <c r="SCO39" s="37"/>
      <c r="SCP39" s="37"/>
      <c r="SCQ39" s="37"/>
      <c r="SCR39" s="37"/>
      <c r="SCS39" s="37"/>
      <c r="SCT39" s="37"/>
      <c r="SCU39" s="37"/>
      <c r="SCV39" s="37"/>
      <c r="SCW39" s="37"/>
      <c r="SCX39" s="37"/>
      <c r="SCY39" s="37"/>
      <c r="SCZ39" s="37"/>
      <c r="SDA39" s="37"/>
      <c r="SDB39" s="37"/>
      <c r="SDC39" s="37"/>
      <c r="SDD39" s="37"/>
      <c r="SDE39" s="37"/>
      <c r="SDF39" s="37"/>
      <c r="SDG39" s="33"/>
      <c r="SDH39" s="20"/>
      <c r="SDI39" s="20"/>
      <c r="SDJ39" s="36"/>
      <c r="SDK39" s="37"/>
      <c r="SDL39" s="37"/>
      <c r="SDM39" s="37"/>
      <c r="SDN39" s="37"/>
      <c r="SDO39" s="37"/>
      <c r="SDP39" s="37"/>
      <c r="SDQ39" s="37"/>
      <c r="SDR39" s="37"/>
      <c r="SDS39" s="37"/>
      <c r="SDT39" s="37"/>
      <c r="SDU39" s="37"/>
      <c r="SDV39" s="37"/>
      <c r="SDW39" s="37"/>
      <c r="SDX39" s="37"/>
      <c r="SDY39" s="37"/>
      <c r="SDZ39" s="37"/>
      <c r="SEA39" s="37"/>
      <c r="SEB39" s="37"/>
      <c r="SEC39" s="33"/>
      <c r="SED39" s="20"/>
      <c r="SEE39" s="20"/>
      <c r="SEF39" s="36"/>
      <c r="SEG39" s="37"/>
      <c r="SEH39" s="37"/>
      <c r="SEI39" s="37"/>
      <c r="SEJ39" s="37"/>
      <c r="SEK39" s="37"/>
      <c r="SEL39" s="37"/>
      <c r="SEM39" s="37"/>
      <c r="SEN39" s="37"/>
      <c r="SEO39" s="37"/>
      <c r="SEP39" s="37"/>
      <c r="SEQ39" s="37"/>
      <c r="SER39" s="37"/>
      <c r="SES39" s="37"/>
      <c r="SET39" s="37"/>
      <c r="SEU39" s="37"/>
      <c r="SEV39" s="37"/>
      <c r="SEW39" s="37"/>
      <c r="SEX39" s="37"/>
      <c r="SEY39" s="33"/>
      <c r="SEZ39" s="20"/>
      <c r="SFA39" s="20"/>
      <c r="SFB39" s="36"/>
      <c r="SFC39" s="37"/>
      <c r="SFD39" s="37"/>
      <c r="SFE39" s="37"/>
      <c r="SFF39" s="37"/>
      <c r="SFG39" s="37"/>
      <c r="SFH39" s="37"/>
      <c r="SFI39" s="37"/>
      <c r="SFJ39" s="37"/>
      <c r="SFK39" s="37"/>
      <c r="SFL39" s="37"/>
      <c r="SFM39" s="37"/>
      <c r="SFN39" s="37"/>
      <c r="SFO39" s="37"/>
      <c r="SFP39" s="37"/>
      <c r="SFQ39" s="37"/>
      <c r="SFR39" s="37"/>
      <c r="SFS39" s="37"/>
      <c r="SFT39" s="37"/>
      <c r="SFU39" s="33"/>
      <c r="SFV39" s="20"/>
      <c r="SFW39" s="20"/>
      <c r="SFX39" s="36"/>
      <c r="SFY39" s="37"/>
      <c r="SFZ39" s="37"/>
      <c r="SGA39" s="37"/>
      <c r="SGB39" s="37"/>
      <c r="SGC39" s="37"/>
      <c r="SGD39" s="37"/>
      <c r="SGE39" s="37"/>
      <c r="SGF39" s="37"/>
      <c r="SGG39" s="37"/>
      <c r="SGH39" s="37"/>
      <c r="SGI39" s="37"/>
      <c r="SGJ39" s="37"/>
      <c r="SGK39" s="37"/>
      <c r="SGL39" s="37"/>
      <c r="SGM39" s="37"/>
      <c r="SGN39" s="37"/>
      <c r="SGO39" s="37"/>
      <c r="SGP39" s="37"/>
      <c r="SGQ39" s="33"/>
      <c r="SGR39" s="20"/>
      <c r="SGS39" s="20"/>
      <c r="SGT39" s="36"/>
      <c r="SGU39" s="37"/>
      <c r="SGV39" s="37"/>
      <c r="SGW39" s="37"/>
      <c r="SGX39" s="37"/>
      <c r="SGY39" s="37"/>
      <c r="SGZ39" s="37"/>
      <c r="SHA39" s="37"/>
      <c r="SHB39" s="37"/>
      <c r="SHC39" s="37"/>
      <c r="SHD39" s="37"/>
      <c r="SHE39" s="37"/>
      <c r="SHF39" s="37"/>
      <c r="SHG39" s="37"/>
      <c r="SHH39" s="37"/>
      <c r="SHI39" s="37"/>
      <c r="SHJ39" s="37"/>
      <c r="SHK39" s="37"/>
      <c r="SHL39" s="37"/>
      <c r="SHM39" s="33"/>
      <c r="SHN39" s="20"/>
      <c r="SHO39" s="20"/>
      <c r="SHP39" s="36"/>
      <c r="SHQ39" s="37"/>
      <c r="SHR39" s="37"/>
      <c r="SHS39" s="37"/>
      <c r="SHT39" s="37"/>
      <c r="SHU39" s="37"/>
      <c r="SHV39" s="37"/>
      <c r="SHW39" s="37"/>
      <c r="SHX39" s="37"/>
      <c r="SHY39" s="37"/>
      <c r="SHZ39" s="37"/>
      <c r="SIA39" s="37"/>
      <c r="SIB39" s="37"/>
      <c r="SIC39" s="37"/>
      <c r="SID39" s="37"/>
      <c r="SIE39" s="37"/>
      <c r="SIF39" s="37"/>
      <c r="SIG39" s="37"/>
      <c r="SIH39" s="37"/>
      <c r="SII39" s="33"/>
      <c r="SIJ39" s="20"/>
      <c r="SIK39" s="20"/>
      <c r="SIL39" s="36"/>
      <c r="SIM39" s="37"/>
      <c r="SIN39" s="37"/>
      <c r="SIO39" s="37"/>
      <c r="SIP39" s="37"/>
      <c r="SIQ39" s="37"/>
      <c r="SIR39" s="37"/>
      <c r="SIS39" s="37"/>
      <c r="SIT39" s="37"/>
      <c r="SIU39" s="37"/>
      <c r="SIV39" s="37"/>
      <c r="SIW39" s="37"/>
      <c r="SIX39" s="37"/>
      <c r="SIY39" s="37"/>
      <c r="SIZ39" s="37"/>
      <c r="SJA39" s="37"/>
      <c r="SJB39" s="37"/>
      <c r="SJC39" s="37"/>
      <c r="SJD39" s="37"/>
      <c r="SJE39" s="33"/>
      <c r="SJF39" s="20"/>
      <c r="SJG39" s="20"/>
      <c r="SJH39" s="36"/>
      <c r="SJI39" s="37"/>
      <c r="SJJ39" s="37"/>
      <c r="SJK39" s="37"/>
      <c r="SJL39" s="37"/>
      <c r="SJM39" s="37"/>
      <c r="SJN39" s="37"/>
      <c r="SJO39" s="37"/>
      <c r="SJP39" s="37"/>
      <c r="SJQ39" s="37"/>
      <c r="SJR39" s="37"/>
      <c r="SJS39" s="37"/>
      <c r="SJT39" s="37"/>
      <c r="SJU39" s="37"/>
      <c r="SJV39" s="37"/>
      <c r="SJW39" s="37"/>
      <c r="SJX39" s="37"/>
      <c r="SJY39" s="37"/>
      <c r="SJZ39" s="37"/>
      <c r="SKA39" s="33"/>
      <c r="SKB39" s="20"/>
      <c r="SKC39" s="20"/>
      <c r="SKD39" s="36"/>
      <c r="SKE39" s="37"/>
      <c r="SKF39" s="37"/>
      <c r="SKG39" s="37"/>
      <c r="SKH39" s="37"/>
      <c r="SKI39" s="37"/>
      <c r="SKJ39" s="37"/>
      <c r="SKK39" s="37"/>
      <c r="SKL39" s="37"/>
      <c r="SKM39" s="37"/>
      <c r="SKN39" s="37"/>
      <c r="SKO39" s="37"/>
      <c r="SKP39" s="37"/>
      <c r="SKQ39" s="37"/>
      <c r="SKR39" s="37"/>
      <c r="SKS39" s="37"/>
      <c r="SKT39" s="37"/>
      <c r="SKU39" s="37"/>
      <c r="SKV39" s="37"/>
      <c r="SKW39" s="33"/>
      <c r="SKX39" s="20"/>
      <c r="SKY39" s="20"/>
      <c r="SKZ39" s="36"/>
      <c r="SLA39" s="37"/>
      <c r="SLB39" s="37"/>
      <c r="SLC39" s="37"/>
      <c r="SLD39" s="37"/>
      <c r="SLE39" s="37"/>
      <c r="SLF39" s="37"/>
      <c r="SLG39" s="37"/>
      <c r="SLH39" s="37"/>
      <c r="SLI39" s="37"/>
      <c r="SLJ39" s="37"/>
      <c r="SLK39" s="37"/>
      <c r="SLL39" s="37"/>
      <c r="SLM39" s="37"/>
      <c r="SLN39" s="37"/>
      <c r="SLO39" s="37"/>
      <c r="SLP39" s="37"/>
      <c r="SLQ39" s="37"/>
      <c r="SLR39" s="37"/>
      <c r="SLS39" s="33"/>
      <c r="SLT39" s="20"/>
      <c r="SLU39" s="20"/>
      <c r="SLV39" s="36"/>
      <c r="SLW39" s="37"/>
      <c r="SLX39" s="37"/>
      <c r="SLY39" s="37"/>
      <c r="SLZ39" s="37"/>
      <c r="SMA39" s="37"/>
      <c r="SMB39" s="37"/>
      <c r="SMC39" s="37"/>
      <c r="SMD39" s="37"/>
      <c r="SME39" s="37"/>
      <c r="SMF39" s="37"/>
      <c r="SMG39" s="37"/>
      <c r="SMH39" s="37"/>
      <c r="SMI39" s="37"/>
      <c r="SMJ39" s="37"/>
      <c r="SMK39" s="37"/>
      <c r="SML39" s="37"/>
      <c r="SMM39" s="37"/>
      <c r="SMN39" s="37"/>
      <c r="SMO39" s="33"/>
      <c r="SMP39" s="20"/>
      <c r="SMQ39" s="20"/>
      <c r="SMR39" s="36"/>
      <c r="SMS39" s="37"/>
      <c r="SMT39" s="37"/>
      <c r="SMU39" s="37"/>
      <c r="SMV39" s="37"/>
      <c r="SMW39" s="37"/>
      <c r="SMX39" s="37"/>
      <c r="SMY39" s="37"/>
      <c r="SMZ39" s="37"/>
      <c r="SNA39" s="37"/>
      <c r="SNB39" s="37"/>
      <c r="SNC39" s="37"/>
      <c r="SND39" s="37"/>
      <c r="SNE39" s="37"/>
      <c r="SNF39" s="37"/>
      <c r="SNG39" s="37"/>
      <c r="SNH39" s="37"/>
      <c r="SNI39" s="37"/>
      <c r="SNJ39" s="37"/>
      <c r="SNK39" s="33"/>
      <c r="SNL39" s="20"/>
      <c r="SNM39" s="20"/>
      <c r="SNN39" s="36"/>
      <c r="SNO39" s="37"/>
      <c r="SNP39" s="37"/>
      <c r="SNQ39" s="37"/>
      <c r="SNR39" s="37"/>
      <c r="SNS39" s="37"/>
      <c r="SNT39" s="37"/>
      <c r="SNU39" s="37"/>
      <c r="SNV39" s="37"/>
      <c r="SNW39" s="37"/>
      <c r="SNX39" s="37"/>
      <c r="SNY39" s="37"/>
      <c r="SNZ39" s="37"/>
      <c r="SOA39" s="37"/>
      <c r="SOB39" s="37"/>
      <c r="SOC39" s="37"/>
      <c r="SOD39" s="37"/>
      <c r="SOE39" s="37"/>
      <c r="SOF39" s="37"/>
      <c r="SOG39" s="33"/>
      <c r="SOH39" s="20"/>
      <c r="SOI39" s="20"/>
      <c r="SOJ39" s="36"/>
      <c r="SOK39" s="37"/>
      <c r="SOL39" s="37"/>
      <c r="SOM39" s="37"/>
      <c r="SON39" s="37"/>
      <c r="SOO39" s="37"/>
      <c r="SOP39" s="37"/>
      <c r="SOQ39" s="37"/>
      <c r="SOR39" s="37"/>
      <c r="SOS39" s="37"/>
      <c r="SOT39" s="37"/>
      <c r="SOU39" s="37"/>
      <c r="SOV39" s="37"/>
      <c r="SOW39" s="37"/>
      <c r="SOX39" s="37"/>
      <c r="SOY39" s="37"/>
      <c r="SOZ39" s="37"/>
      <c r="SPA39" s="37"/>
      <c r="SPB39" s="37"/>
      <c r="SPC39" s="33"/>
      <c r="SPD39" s="20"/>
      <c r="SPE39" s="20"/>
      <c r="SPF39" s="36"/>
      <c r="SPG39" s="37"/>
      <c r="SPH39" s="37"/>
      <c r="SPI39" s="37"/>
      <c r="SPJ39" s="37"/>
      <c r="SPK39" s="37"/>
      <c r="SPL39" s="37"/>
      <c r="SPM39" s="37"/>
      <c r="SPN39" s="37"/>
      <c r="SPO39" s="37"/>
      <c r="SPP39" s="37"/>
      <c r="SPQ39" s="37"/>
      <c r="SPR39" s="37"/>
      <c r="SPS39" s="37"/>
      <c r="SPT39" s="37"/>
      <c r="SPU39" s="37"/>
      <c r="SPV39" s="37"/>
      <c r="SPW39" s="37"/>
      <c r="SPX39" s="37"/>
      <c r="SPY39" s="33"/>
      <c r="SPZ39" s="20"/>
      <c r="SQA39" s="20"/>
      <c r="SQB39" s="36"/>
      <c r="SQC39" s="37"/>
      <c r="SQD39" s="37"/>
      <c r="SQE39" s="37"/>
      <c r="SQF39" s="37"/>
      <c r="SQG39" s="37"/>
      <c r="SQH39" s="37"/>
      <c r="SQI39" s="37"/>
      <c r="SQJ39" s="37"/>
      <c r="SQK39" s="37"/>
      <c r="SQL39" s="37"/>
      <c r="SQM39" s="37"/>
      <c r="SQN39" s="37"/>
      <c r="SQO39" s="37"/>
      <c r="SQP39" s="37"/>
      <c r="SQQ39" s="37"/>
      <c r="SQR39" s="37"/>
      <c r="SQS39" s="37"/>
      <c r="SQT39" s="37"/>
      <c r="SQU39" s="33"/>
      <c r="SQV39" s="20"/>
      <c r="SQW39" s="20"/>
      <c r="SQX39" s="36"/>
      <c r="SQY39" s="37"/>
      <c r="SQZ39" s="37"/>
      <c r="SRA39" s="37"/>
      <c r="SRB39" s="37"/>
      <c r="SRC39" s="37"/>
      <c r="SRD39" s="37"/>
      <c r="SRE39" s="37"/>
      <c r="SRF39" s="37"/>
      <c r="SRG39" s="37"/>
      <c r="SRH39" s="37"/>
      <c r="SRI39" s="37"/>
      <c r="SRJ39" s="37"/>
      <c r="SRK39" s="37"/>
      <c r="SRL39" s="37"/>
      <c r="SRM39" s="37"/>
      <c r="SRN39" s="37"/>
      <c r="SRO39" s="37"/>
      <c r="SRP39" s="37"/>
      <c r="SRQ39" s="33"/>
      <c r="SRR39" s="20"/>
      <c r="SRS39" s="20"/>
      <c r="SRT39" s="36"/>
      <c r="SRU39" s="37"/>
      <c r="SRV39" s="37"/>
      <c r="SRW39" s="37"/>
      <c r="SRX39" s="37"/>
      <c r="SRY39" s="37"/>
      <c r="SRZ39" s="37"/>
      <c r="SSA39" s="37"/>
      <c r="SSB39" s="37"/>
      <c r="SSC39" s="37"/>
      <c r="SSD39" s="37"/>
      <c r="SSE39" s="37"/>
      <c r="SSF39" s="37"/>
      <c r="SSG39" s="37"/>
      <c r="SSH39" s="37"/>
      <c r="SSI39" s="37"/>
      <c r="SSJ39" s="37"/>
      <c r="SSK39" s="37"/>
      <c r="SSL39" s="37"/>
      <c r="SSM39" s="33"/>
      <c r="SSN39" s="20"/>
      <c r="SSO39" s="20"/>
      <c r="SSP39" s="36"/>
      <c r="SSQ39" s="37"/>
      <c r="SSR39" s="37"/>
      <c r="SSS39" s="37"/>
      <c r="SST39" s="37"/>
      <c r="SSU39" s="37"/>
      <c r="SSV39" s="37"/>
      <c r="SSW39" s="37"/>
      <c r="SSX39" s="37"/>
      <c r="SSY39" s="37"/>
      <c r="SSZ39" s="37"/>
      <c r="STA39" s="37"/>
      <c r="STB39" s="37"/>
      <c r="STC39" s="37"/>
      <c r="STD39" s="37"/>
      <c r="STE39" s="37"/>
      <c r="STF39" s="37"/>
      <c r="STG39" s="37"/>
      <c r="STH39" s="37"/>
      <c r="STI39" s="33"/>
      <c r="STJ39" s="20"/>
      <c r="STK39" s="20"/>
      <c r="STL39" s="36"/>
      <c r="STM39" s="37"/>
      <c r="STN39" s="37"/>
      <c r="STO39" s="37"/>
      <c r="STP39" s="37"/>
      <c r="STQ39" s="37"/>
      <c r="STR39" s="37"/>
      <c r="STS39" s="37"/>
      <c r="STT39" s="37"/>
      <c r="STU39" s="37"/>
      <c r="STV39" s="37"/>
      <c r="STW39" s="37"/>
      <c r="STX39" s="37"/>
      <c r="STY39" s="37"/>
      <c r="STZ39" s="37"/>
      <c r="SUA39" s="37"/>
      <c r="SUB39" s="37"/>
      <c r="SUC39" s="37"/>
      <c r="SUD39" s="37"/>
      <c r="SUE39" s="33"/>
      <c r="SUF39" s="20"/>
      <c r="SUG39" s="20"/>
      <c r="SUH39" s="36"/>
      <c r="SUI39" s="37"/>
      <c r="SUJ39" s="37"/>
      <c r="SUK39" s="37"/>
      <c r="SUL39" s="37"/>
      <c r="SUM39" s="37"/>
      <c r="SUN39" s="37"/>
      <c r="SUO39" s="37"/>
      <c r="SUP39" s="37"/>
      <c r="SUQ39" s="37"/>
      <c r="SUR39" s="37"/>
      <c r="SUS39" s="37"/>
      <c r="SUT39" s="37"/>
      <c r="SUU39" s="37"/>
      <c r="SUV39" s="37"/>
      <c r="SUW39" s="37"/>
      <c r="SUX39" s="37"/>
      <c r="SUY39" s="37"/>
      <c r="SUZ39" s="37"/>
      <c r="SVA39" s="33"/>
      <c r="SVB39" s="20"/>
      <c r="SVC39" s="20"/>
      <c r="SVD39" s="36"/>
      <c r="SVE39" s="37"/>
      <c r="SVF39" s="37"/>
      <c r="SVG39" s="37"/>
      <c r="SVH39" s="37"/>
      <c r="SVI39" s="37"/>
      <c r="SVJ39" s="37"/>
      <c r="SVK39" s="37"/>
      <c r="SVL39" s="37"/>
      <c r="SVM39" s="37"/>
      <c r="SVN39" s="37"/>
      <c r="SVO39" s="37"/>
      <c r="SVP39" s="37"/>
      <c r="SVQ39" s="37"/>
      <c r="SVR39" s="37"/>
      <c r="SVS39" s="37"/>
      <c r="SVT39" s="37"/>
      <c r="SVU39" s="37"/>
      <c r="SVV39" s="37"/>
      <c r="SVW39" s="33"/>
      <c r="SVX39" s="20"/>
      <c r="SVY39" s="20"/>
      <c r="SVZ39" s="36"/>
      <c r="SWA39" s="37"/>
      <c r="SWB39" s="37"/>
      <c r="SWC39" s="37"/>
      <c r="SWD39" s="37"/>
      <c r="SWE39" s="37"/>
      <c r="SWF39" s="37"/>
      <c r="SWG39" s="37"/>
      <c r="SWH39" s="37"/>
      <c r="SWI39" s="37"/>
      <c r="SWJ39" s="37"/>
      <c r="SWK39" s="37"/>
      <c r="SWL39" s="37"/>
      <c r="SWM39" s="37"/>
      <c r="SWN39" s="37"/>
      <c r="SWO39" s="37"/>
      <c r="SWP39" s="37"/>
      <c r="SWQ39" s="37"/>
      <c r="SWR39" s="37"/>
      <c r="SWS39" s="33"/>
      <c r="SWT39" s="20"/>
      <c r="SWU39" s="20"/>
      <c r="SWV39" s="36"/>
      <c r="SWW39" s="37"/>
      <c r="SWX39" s="37"/>
      <c r="SWY39" s="37"/>
      <c r="SWZ39" s="37"/>
      <c r="SXA39" s="37"/>
      <c r="SXB39" s="37"/>
      <c r="SXC39" s="37"/>
      <c r="SXD39" s="37"/>
      <c r="SXE39" s="37"/>
      <c r="SXF39" s="37"/>
      <c r="SXG39" s="37"/>
      <c r="SXH39" s="37"/>
      <c r="SXI39" s="37"/>
      <c r="SXJ39" s="37"/>
      <c r="SXK39" s="37"/>
      <c r="SXL39" s="37"/>
      <c r="SXM39" s="37"/>
      <c r="SXN39" s="37"/>
      <c r="SXO39" s="33"/>
      <c r="SXP39" s="20"/>
      <c r="SXQ39" s="20"/>
      <c r="SXR39" s="36"/>
      <c r="SXS39" s="37"/>
      <c r="SXT39" s="37"/>
      <c r="SXU39" s="37"/>
      <c r="SXV39" s="37"/>
      <c r="SXW39" s="37"/>
      <c r="SXX39" s="37"/>
      <c r="SXY39" s="37"/>
      <c r="SXZ39" s="37"/>
      <c r="SYA39" s="37"/>
      <c r="SYB39" s="37"/>
      <c r="SYC39" s="37"/>
      <c r="SYD39" s="37"/>
      <c r="SYE39" s="37"/>
      <c r="SYF39" s="37"/>
      <c r="SYG39" s="37"/>
      <c r="SYH39" s="37"/>
      <c r="SYI39" s="37"/>
      <c r="SYJ39" s="37"/>
      <c r="SYK39" s="33"/>
      <c r="SYL39" s="20"/>
      <c r="SYM39" s="20"/>
      <c r="SYN39" s="36"/>
      <c r="SYO39" s="37"/>
      <c r="SYP39" s="37"/>
      <c r="SYQ39" s="37"/>
      <c r="SYR39" s="37"/>
      <c r="SYS39" s="37"/>
      <c r="SYT39" s="37"/>
      <c r="SYU39" s="37"/>
      <c r="SYV39" s="37"/>
      <c r="SYW39" s="37"/>
      <c r="SYX39" s="37"/>
      <c r="SYY39" s="37"/>
      <c r="SYZ39" s="37"/>
      <c r="SZA39" s="37"/>
      <c r="SZB39" s="37"/>
      <c r="SZC39" s="37"/>
      <c r="SZD39" s="37"/>
      <c r="SZE39" s="37"/>
      <c r="SZF39" s="37"/>
      <c r="SZG39" s="33"/>
      <c r="SZH39" s="20"/>
      <c r="SZI39" s="20"/>
      <c r="SZJ39" s="36"/>
      <c r="SZK39" s="37"/>
      <c r="SZL39" s="37"/>
      <c r="SZM39" s="37"/>
      <c r="SZN39" s="37"/>
      <c r="SZO39" s="37"/>
      <c r="SZP39" s="37"/>
      <c r="SZQ39" s="37"/>
      <c r="SZR39" s="37"/>
      <c r="SZS39" s="37"/>
      <c r="SZT39" s="37"/>
      <c r="SZU39" s="37"/>
      <c r="SZV39" s="37"/>
      <c r="SZW39" s="37"/>
      <c r="SZX39" s="37"/>
      <c r="SZY39" s="37"/>
      <c r="SZZ39" s="37"/>
      <c r="TAA39" s="37"/>
      <c r="TAB39" s="37"/>
      <c r="TAC39" s="33"/>
      <c r="TAD39" s="20"/>
      <c r="TAE39" s="20"/>
      <c r="TAF39" s="36"/>
      <c r="TAG39" s="37"/>
      <c r="TAH39" s="37"/>
      <c r="TAI39" s="37"/>
      <c r="TAJ39" s="37"/>
      <c r="TAK39" s="37"/>
      <c r="TAL39" s="37"/>
      <c r="TAM39" s="37"/>
      <c r="TAN39" s="37"/>
      <c r="TAO39" s="37"/>
      <c r="TAP39" s="37"/>
      <c r="TAQ39" s="37"/>
      <c r="TAR39" s="37"/>
      <c r="TAS39" s="37"/>
      <c r="TAT39" s="37"/>
      <c r="TAU39" s="37"/>
      <c r="TAV39" s="37"/>
      <c r="TAW39" s="37"/>
      <c r="TAX39" s="37"/>
      <c r="TAY39" s="33"/>
      <c r="TAZ39" s="20"/>
      <c r="TBA39" s="20"/>
      <c r="TBB39" s="36"/>
      <c r="TBC39" s="37"/>
      <c r="TBD39" s="37"/>
      <c r="TBE39" s="37"/>
      <c r="TBF39" s="37"/>
      <c r="TBG39" s="37"/>
      <c r="TBH39" s="37"/>
      <c r="TBI39" s="37"/>
      <c r="TBJ39" s="37"/>
      <c r="TBK39" s="37"/>
      <c r="TBL39" s="37"/>
      <c r="TBM39" s="37"/>
      <c r="TBN39" s="37"/>
      <c r="TBO39" s="37"/>
      <c r="TBP39" s="37"/>
      <c r="TBQ39" s="37"/>
      <c r="TBR39" s="37"/>
      <c r="TBS39" s="37"/>
      <c r="TBT39" s="37"/>
      <c r="TBU39" s="33"/>
      <c r="TBV39" s="20"/>
      <c r="TBW39" s="20"/>
      <c r="TBX39" s="36"/>
      <c r="TBY39" s="37"/>
      <c r="TBZ39" s="37"/>
      <c r="TCA39" s="37"/>
      <c r="TCB39" s="37"/>
      <c r="TCC39" s="37"/>
      <c r="TCD39" s="37"/>
      <c r="TCE39" s="37"/>
      <c r="TCF39" s="37"/>
      <c r="TCG39" s="37"/>
      <c r="TCH39" s="37"/>
      <c r="TCI39" s="37"/>
      <c r="TCJ39" s="37"/>
      <c r="TCK39" s="37"/>
      <c r="TCL39" s="37"/>
      <c r="TCM39" s="37"/>
      <c r="TCN39" s="37"/>
      <c r="TCO39" s="37"/>
      <c r="TCP39" s="37"/>
      <c r="TCQ39" s="33"/>
      <c r="TCR39" s="20"/>
      <c r="TCS39" s="20"/>
      <c r="TCT39" s="36"/>
      <c r="TCU39" s="37"/>
      <c r="TCV39" s="37"/>
      <c r="TCW39" s="37"/>
      <c r="TCX39" s="37"/>
      <c r="TCY39" s="37"/>
      <c r="TCZ39" s="37"/>
      <c r="TDA39" s="37"/>
      <c r="TDB39" s="37"/>
      <c r="TDC39" s="37"/>
      <c r="TDD39" s="37"/>
      <c r="TDE39" s="37"/>
      <c r="TDF39" s="37"/>
      <c r="TDG39" s="37"/>
      <c r="TDH39" s="37"/>
      <c r="TDI39" s="37"/>
      <c r="TDJ39" s="37"/>
      <c r="TDK39" s="37"/>
      <c r="TDL39" s="37"/>
      <c r="TDM39" s="33"/>
      <c r="TDN39" s="20"/>
      <c r="TDO39" s="20"/>
      <c r="TDP39" s="36"/>
      <c r="TDQ39" s="37"/>
      <c r="TDR39" s="37"/>
      <c r="TDS39" s="37"/>
      <c r="TDT39" s="37"/>
      <c r="TDU39" s="37"/>
      <c r="TDV39" s="37"/>
      <c r="TDW39" s="37"/>
      <c r="TDX39" s="37"/>
      <c r="TDY39" s="37"/>
      <c r="TDZ39" s="37"/>
      <c r="TEA39" s="37"/>
      <c r="TEB39" s="37"/>
      <c r="TEC39" s="37"/>
      <c r="TED39" s="37"/>
      <c r="TEE39" s="37"/>
      <c r="TEF39" s="37"/>
      <c r="TEG39" s="37"/>
      <c r="TEH39" s="37"/>
      <c r="TEI39" s="33"/>
      <c r="TEJ39" s="20"/>
      <c r="TEK39" s="20"/>
      <c r="TEL39" s="36"/>
      <c r="TEM39" s="37"/>
      <c r="TEN39" s="37"/>
      <c r="TEO39" s="37"/>
      <c r="TEP39" s="37"/>
      <c r="TEQ39" s="37"/>
      <c r="TER39" s="37"/>
      <c r="TES39" s="37"/>
      <c r="TET39" s="37"/>
      <c r="TEU39" s="37"/>
      <c r="TEV39" s="37"/>
      <c r="TEW39" s="37"/>
      <c r="TEX39" s="37"/>
      <c r="TEY39" s="37"/>
      <c r="TEZ39" s="37"/>
      <c r="TFA39" s="37"/>
      <c r="TFB39" s="37"/>
      <c r="TFC39" s="37"/>
      <c r="TFD39" s="37"/>
      <c r="TFE39" s="33"/>
      <c r="TFF39" s="20"/>
      <c r="TFG39" s="20"/>
      <c r="TFH39" s="36"/>
      <c r="TFI39" s="37"/>
      <c r="TFJ39" s="37"/>
      <c r="TFK39" s="37"/>
      <c r="TFL39" s="37"/>
      <c r="TFM39" s="37"/>
      <c r="TFN39" s="37"/>
      <c r="TFO39" s="37"/>
      <c r="TFP39" s="37"/>
      <c r="TFQ39" s="37"/>
      <c r="TFR39" s="37"/>
      <c r="TFS39" s="37"/>
      <c r="TFT39" s="37"/>
      <c r="TFU39" s="37"/>
      <c r="TFV39" s="37"/>
      <c r="TFW39" s="37"/>
      <c r="TFX39" s="37"/>
      <c r="TFY39" s="37"/>
      <c r="TFZ39" s="37"/>
      <c r="TGA39" s="33"/>
      <c r="TGB39" s="20"/>
      <c r="TGC39" s="20"/>
      <c r="TGD39" s="36"/>
      <c r="TGE39" s="37"/>
      <c r="TGF39" s="37"/>
      <c r="TGG39" s="37"/>
      <c r="TGH39" s="37"/>
      <c r="TGI39" s="37"/>
      <c r="TGJ39" s="37"/>
      <c r="TGK39" s="37"/>
      <c r="TGL39" s="37"/>
      <c r="TGM39" s="37"/>
      <c r="TGN39" s="37"/>
      <c r="TGO39" s="37"/>
      <c r="TGP39" s="37"/>
      <c r="TGQ39" s="37"/>
      <c r="TGR39" s="37"/>
      <c r="TGS39" s="37"/>
      <c r="TGT39" s="37"/>
      <c r="TGU39" s="37"/>
      <c r="TGV39" s="37"/>
      <c r="TGW39" s="33"/>
      <c r="TGX39" s="20"/>
      <c r="TGY39" s="20"/>
      <c r="TGZ39" s="36"/>
      <c r="THA39" s="37"/>
      <c r="THB39" s="37"/>
      <c r="THC39" s="37"/>
      <c r="THD39" s="37"/>
      <c r="THE39" s="37"/>
      <c r="THF39" s="37"/>
      <c r="THG39" s="37"/>
      <c r="THH39" s="37"/>
      <c r="THI39" s="37"/>
      <c r="THJ39" s="37"/>
      <c r="THK39" s="37"/>
      <c r="THL39" s="37"/>
      <c r="THM39" s="37"/>
      <c r="THN39" s="37"/>
      <c r="THO39" s="37"/>
      <c r="THP39" s="37"/>
      <c r="THQ39" s="37"/>
      <c r="THR39" s="37"/>
      <c r="THS39" s="33"/>
      <c r="THT39" s="20"/>
      <c r="THU39" s="20"/>
      <c r="THV39" s="36"/>
      <c r="THW39" s="37"/>
      <c r="THX39" s="37"/>
      <c r="THY39" s="37"/>
      <c r="THZ39" s="37"/>
      <c r="TIA39" s="37"/>
      <c r="TIB39" s="37"/>
      <c r="TIC39" s="37"/>
      <c r="TID39" s="37"/>
      <c r="TIE39" s="37"/>
      <c r="TIF39" s="37"/>
      <c r="TIG39" s="37"/>
      <c r="TIH39" s="37"/>
      <c r="TII39" s="37"/>
      <c r="TIJ39" s="37"/>
      <c r="TIK39" s="37"/>
      <c r="TIL39" s="37"/>
      <c r="TIM39" s="37"/>
      <c r="TIN39" s="37"/>
      <c r="TIO39" s="33"/>
      <c r="TIP39" s="20"/>
      <c r="TIQ39" s="20"/>
      <c r="TIR39" s="36"/>
      <c r="TIS39" s="37"/>
      <c r="TIT39" s="37"/>
      <c r="TIU39" s="37"/>
      <c r="TIV39" s="37"/>
      <c r="TIW39" s="37"/>
      <c r="TIX39" s="37"/>
      <c r="TIY39" s="37"/>
      <c r="TIZ39" s="37"/>
      <c r="TJA39" s="37"/>
      <c r="TJB39" s="37"/>
      <c r="TJC39" s="37"/>
      <c r="TJD39" s="37"/>
      <c r="TJE39" s="37"/>
      <c r="TJF39" s="37"/>
      <c r="TJG39" s="37"/>
      <c r="TJH39" s="37"/>
      <c r="TJI39" s="37"/>
      <c r="TJJ39" s="37"/>
      <c r="TJK39" s="33"/>
      <c r="TJL39" s="20"/>
      <c r="TJM39" s="20"/>
      <c r="TJN39" s="36"/>
      <c r="TJO39" s="37"/>
      <c r="TJP39" s="37"/>
      <c r="TJQ39" s="37"/>
      <c r="TJR39" s="37"/>
      <c r="TJS39" s="37"/>
      <c r="TJT39" s="37"/>
      <c r="TJU39" s="37"/>
      <c r="TJV39" s="37"/>
      <c r="TJW39" s="37"/>
      <c r="TJX39" s="37"/>
      <c r="TJY39" s="37"/>
      <c r="TJZ39" s="37"/>
      <c r="TKA39" s="37"/>
      <c r="TKB39" s="37"/>
      <c r="TKC39" s="37"/>
      <c r="TKD39" s="37"/>
      <c r="TKE39" s="37"/>
      <c r="TKF39" s="37"/>
      <c r="TKG39" s="33"/>
      <c r="TKH39" s="20"/>
      <c r="TKI39" s="20"/>
      <c r="TKJ39" s="36"/>
      <c r="TKK39" s="37"/>
      <c r="TKL39" s="37"/>
      <c r="TKM39" s="37"/>
      <c r="TKN39" s="37"/>
      <c r="TKO39" s="37"/>
      <c r="TKP39" s="37"/>
      <c r="TKQ39" s="37"/>
      <c r="TKR39" s="37"/>
      <c r="TKS39" s="37"/>
      <c r="TKT39" s="37"/>
      <c r="TKU39" s="37"/>
      <c r="TKV39" s="37"/>
      <c r="TKW39" s="37"/>
      <c r="TKX39" s="37"/>
      <c r="TKY39" s="37"/>
      <c r="TKZ39" s="37"/>
      <c r="TLA39" s="37"/>
      <c r="TLB39" s="37"/>
      <c r="TLC39" s="33"/>
      <c r="TLD39" s="20"/>
      <c r="TLE39" s="20"/>
      <c r="TLF39" s="36"/>
      <c r="TLG39" s="37"/>
      <c r="TLH39" s="37"/>
      <c r="TLI39" s="37"/>
      <c r="TLJ39" s="37"/>
      <c r="TLK39" s="37"/>
      <c r="TLL39" s="37"/>
      <c r="TLM39" s="37"/>
      <c r="TLN39" s="37"/>
      <c r="TLO39" s="37"/>
      <c r="TLP39" s="37"/>
      <c r="TLQ39" s="37"/>
      <c r="TLR39" s="37"/>
      <c r="TLS39" s="37"/>
      <c r="TLT39" s="37"/>
      <c r="TLU39" s="37"/>
      <c r="TLV39" s="37"/>
      <c r="TLW39" s="37"/>
      <c r="TLX39" s="37"/>
      <c r="TLY39" s="33"/>
      <c r="TLZ39" s="20"/>
      <c r="TMA39" s="20"/>
      <c r="TMB39" s="36"/>
      <c r="TMC39" s="37"/>
      <c r="TMD39" s="37"/>
      <c r="TME39" s="37"/>
      <c r="TMF39" s="37"/>
      <c r="TMG39" s="37"/>
      <c r="TMH39" s="37"/>
      <c r="TMI39" s="37"/>
      <c r="TMJ39" s="37"/>
      <c r="TMK39" s="37"/>
      <c r="TML39" s="37"/>
      <c r="TMM39" s="37"/>
      <c r="TMN39" s="37"/>
      <c r="TMO39" s="37"/>
      <c r="TMP39" s="37"/>
      <c r="TMQ39" s="37"/>
      <c r="TMR39" s="37"/>
      <c r="TMS39" s="37"/>
      <c r="TMT39" s="37"/>
      <c r="TMU39" s="33"/>
      <c r="TMV39" s="20"/>
      <c r="TMW39" s="20"/>
      <c r="TMX39" s="36"/>
      <c r="TMY39" s="37"/>
      <c r="TMZ39" s="37"/>
      <c r="TNA39" s="37"/>
      <c r="TNB39" s="37"/>
      <c r="TNC39" s="37"/>
      <c r="TND39" s="37"/>
      <c r="TNE39" s="37"/>
      <c r="TNF39" s="37"/>
      <c r="TNG39" s="37"/>
      <c r="TNH39" s="37"/>
      <c r="TNI39" s="37"/>
      <c r="TNJ39" s="37"/>
      <c r="TNK39" s="37"/>
      <c r="TNL39" s="37"/>
      <c r="TNM39" s="37"/>
      <c r="TNN39" s="37"/>
      <c r="TNO39" s="37"/>
      <c r="TNP39" s="37"/>
      <c r="TNQ39" s="33"/>
      <c r="TNR39" s="20"/>
      <c r="TNS39" s="20"/>
      <c r="TNT39" s="36"/>
      <c r="TNU39" s="37"/>
      <c r="TNV39" s="37"/>
      <c r="TNW39" s="37"/>
      <c r="TNX39" s="37"/>
      <c r="TNY39" s="37"/>
      <c r="TNZ39" s="37"/>
      <c r="TOA39" s="37"/>
      <c r="TOB39" s="37"/>
      <c r="TOC39" s="37"/>
      <c r="TOD39" s="37"/>
      <c r="TOE39" s="37"/>
      <c r="TOF39" s="37"/>
      <c r="TOG39" s="37"/>
      <c r="TOH39" s="37"/>
      <c r="TOI39" s="37"/>
      <c r="TOJ39" s="37"/>
      <c r="TOK39" s="37"/>
      <c r="TOL39" s="37"/>
      <c r="TOM39" s="33"/>
      <c r="TON39" s="20"/>
      <c r="TOO39" s="20"/>
      <c r="TOP39" s="36"/>
      <c r="TOQ39" s="37"/>
      <c r="TOR39" s="37"/>
      <c r="TOS39" s="37"/>
      <c r="TOT39" s="37"/>
      <c r="TOU39" s="37"/>
      <c r="TOV39" s="37"/>
      <c r="TOW39" s="37"/>
      <c r="TOX39" s="37"/>
      <c r="TOY39" s="37"/>
      <c r="TOZ39" s="37"/>
      <c r="TPA39" s="37"/>
      <c r="TPB39" s="37"/>
      <c r="TPC39" s="37"/>
      <c r="TPD39" s="37"/>
      <c r="TPE39" s="37"/>
      <c r="TPF39" s="37"/>
      <c r="TPG39" s="37"/>
      <c r="TPH39" s="37"/>
      <c r="TPI39" s="33"/>
      <c r="TPJ39" s="20"/>
      <c r="TPK39" s="20"/>
      <c r="TPL39" s="36"/>
      <c r="TPM39" s="37"/>
      <c r="TPN39" s="37"/>
      <c r="TPO39" s="37"/>
      <c r="TPP39" s="37"/>
      <c r="TPQ39" s="37"/>
      <c r="TPR39" s="37"/>
      <c r="TPS39" s="37"/>
      <c r="TPT39" s="37"/>
      <c r="TPU39" s="37"/>
      <c r="TPV39" s="37"/>
      <c r="TPW39" s="37"/>
      <c r="TPX39" s="37"/>
      <c r="TPY39" s="37"/>
      <c r="TPZ39" s="37"/>
      <c r="TQA39" s="37"/>
      <c r="TQB39" s="37"/>
      <c r="TQC39" s="37"/>
      <c r="TQD39" s="37"/>
      <c r="TQE39" s="33"/>
      <c r="TQF39" s="20"/>
      <c r="TQG39" s="20"/>
      <c r="TQH39" s="36"/>
      <c r="TQI39" s="37"/>
      <c r="TQJ39" s="37"/>
      <c r="TQK39" s="37"/>
      <c r="TQL39" s="37"/>
      <c r="TQM39" s="37"/>
      <c r="TQN39" s="37"/>
      <c r="TQO39" s="37"/>
      <c r="TQP39" s="37"/>
      <c r="TQQ39" s="37"/>
      <c r="TQR39" s="37"/>
      <c r="TQS39" s="37"/>
      <c r="TQT39" s="37"/>
      <c r="TQU39" s="37"/>
      <c r="TQV39" s="37"/>
      <c r="TQW39" s="37"/>
      <c r="TQX39" s="37"/>
      <c r="TQY39" s="37"/>
      <c r="TQZ39" s="37"/>
      <c r="TRA39" s="33"/>
      <c r="TRB39" s="20"/>
      <c r="TRC39" s="20"/>
      <c r="TRD39" s="36"/>
      <c r="TRE39" s="37"/>
      <c r="TRF39" s="37"/>
      <c r="TRG39" s="37"/>
      <c r="TRH39" s="37"/>
      <c r="TRI39" s="37"/>
      <c r="TRJ39" s="37"/>
      <c r="TRK39" s="37"/>
      <c r="TRL39" s="37"/>
      <c r="TRM39" s="37"/>
      <c r="TRN39" s="37"/>
      <c r="TRO39" s="37"/>
      <c r="TRP39" s="37"/>
      <c r="TRQ39" s="37"/>
      <c r="TRR39" s="37"/>
      <c r="TRS39" s="37"/>
      <c r="TRT39" s="37"/>
      <c r="TRU39" s="37"/>
      <c r="TRV39" s="37"/>
      <c r="TRW39" s="33"/>
      <c r="TRX39" s="20"/>
      <c r="TRY39" s="20"/>
      <c r="TRZ39" s="36"/>
      <c r="TSA39" s="37"/>
      <c r="TSB39" s="37"/>
      <c r="TSC39" s="37"/>
      <c r="TSD39" s="37"/>
      <c r="TSE39" s="37"/>
      <c r="TSF39" s="37"/>
      <c r="TSG39" s="37"/>
      <c r="TSH39" s="37"/>
      <c r="TSI39" s="37"/>
      <c r="TSJ39" s="37"/>
      <c r="TSK39" s="37"/>
      <c r="TSL39" s="37"/>
      <c r="TSM39" s="37"/>
      <c r="TSN39" s="37"/>
      <c r="TSO39" s="37"/>
      <c r="TSP39" s="37"/>
      <c r="TSQ39" s="37"/>
      <c r="TSR39" s="37"/>
      <c r="TSS39" s="33"/>
      <c r="TST39" s="20"/>
      <c r="TSU39" s="20"/>
      <c r="TSV39" s="36"/>
      <c r="TSW39" s="37"/>
      <c r="TSX39" s="37"/>
      <c r="TSY39" s="37"/>
      <c r="TSZ39" s="37"/>
      <c r="TTA39" s="37"/>
      <c r="TTB39" s="37"/>
      <c r="TTC39" s="37"/>
      <c r="TTD39" s="37"/>
      <c r="TTE39" s="37"/>
      <c r="TTF39" s="37"/>
      <c r="TTG39" s="37"/>
      <c r="TTH39" s="37"/>
      <c r="TTI39" s="37"/>
      <c r="TTJ39" s="37"/>
      <c r="TTK39" s="37"/>
      <c r="TTL39" s="37"/>
      <c r="TTM39" s="37"/>
      <c r="TTN39" s="37"/>
      <c r="TTO39" s="33"/>
      <c r="TTP39" s="20"/>
      <c r="TTQ39" s="20"/>
      <c r="TTR39" s="36"/>
      <c r="TTS39" s="37"/>
      <c r="TTT39" s="37"/>
      <c r="TTU39" s="37"/>
      <c r="TTV39" s="37"/>
      <c r="TTW39" s="37"/>
      <c r="TTX39" s="37"/>
      <c r="TTY39" s="37"/>
      <c r="TTZ39" s="37"/>
      <c r="TUA39" s="37"/>
      <c r="TUB39" s="37"/>
      <c r="TUC39" s="37"/>
      <c r="TUD39" s="37"/>
      <c r="TUE39" s="37"/>
      <c r="TUF39" s="37"/>
      <c r="TUG39" s="37"/>
      <c r="TUH39" s="37"/>
      <c r="TUI39" s="37"/>
      <c r="TUJ39" s="37"/>
      <c r="TUK39" s="33"/>
      <c r="TUL39" s="20"/>
      <c r="TUM39" s="20"/>
      <c r="TUN39" s="36"/>
      <c r="TUO39" s="37"/>
      <c r="TUP39" s="37"/>
      <c r="TUQ39" s="37"/>
      <c r="TUR39" s="37"/>
      <c r="TUS39" s="37"/>
      <c r="TUT39" s="37"/>
      <c r="TUU39" s="37"/>
      <c r="TUV39" s="37"/>
      <c r="TUW39" s="37"/>
      <c r="TUX39" s="37"/>
      <c r="TUY39" s="37"/>
      <c r="TUZ39" s="37"/>
      <c r="TVA39" s="37"/>
      <c r="TVB39" s="37"/>
      <c r="TVC39" s="37"/>
      <c r="TVD39" s="37"/>
      <c r="TVE39" s="37"/>
      <c r="TVF39" s="37"/>
      <c r="TVG39" s="33"/>
      <c r="TVH39" s="20"/>
      <c r="TVI39" s="20"/>
      <c r="TVJ39" s="36"/>
      <c r="TVK39" s="37"/>
      <c r="TVL39" s="37"/>
      <c r="TVM39" s="37"/>
      <c r="TVN39" s="37"/>
      <c r="TVO39" s="37"/>
      <c r="TVP39" s="37"/>
      <c r="TVQ39" s="37"/>
      <c r="TVR39" s="37"/>
      <c r="TVS39" s="37"/>
      <c r="TVT39" s="37"/>
      <c r="TVU39" s="37"/>
      <c r="TVV39" s="37"/>
      <c r="TVW39" s="37"/>
      <c r="TVX39" s="37"/>
      <c r="TVY39" s="37"/>
      <c r="TVZ39" s="37"/>
      <c r="TWA39" s="37"/>
      <c r="TWB39" s="37"/>
      <c r="TWC39" s="33"/>
      <c r="TWD39" s="20"/>
      <c r="TWE39" s="20"/>
      <c r="TWF39" s="36"/>
      <c r="TWG39" s="37"/>
      <c r="TWH39" s="37"/>
      <c r="TWI39" s="37"/>
      <c r="TWJ39" s="37"/>
      <c r="TWK39" s="37"/>
      <c r="TWL39" s="37"/>
      <c r="TWM39" s="37"/>
      <c r="TWN39" s="37"/>
      <c r="TWO39" s="37"/>
      <c r="TWP39" s="37"/>
      <c r="TWQ39" s="37"/>
      <c r="TWR39" s="37"/>
      <c r="TWS39" s="37"/>
      <c r="TWT39" s="37"/>
      <c r="TWU39" s="37"/>
      <c r="TWV39" s="37"/>
      <c r="TWW39" s="37"/>
      <c r="TWX39" s="37"/>
      <c r="TWY39" s="33"/>
      <c r="TWZ39" s="20"/>
      <c r="TXA39" s="20"/>
      <c r="TXB39" s="36"/>
      <c r="TXC39" s="37"/>
      <c r="TXD39" s="37"/>
      <c r="TXE39" s="37"/>
      <c r="TXF39" s="37"/>
      <c r="TXG39" s="37"/>
      <c r="TXH39" s="37"/>
      <c r="TXI39" s="37"/>
      <c r="TXJ39" s="37"/>
      <c r="TXK39" s="37"/>
      <c r="TXL39" s="37"/>
      <c r="TXM39" s="37"/>
      <c r="TXN39" s="37"/>
      <c r="TXO39" s="37"/>
      <c r="TXP39" s="37"/>
      <c r="TXQ39" s="37"/>
      <c r="TXR39" s="37"/>
      <c r="TXS39" s="37"/>
      <c r="TXT39" s="37"/>
      <c r="TXU39" s="33"/>
      <c r="TXV39" s="20"/>
      <c r="TXW39" s="20"/>
      <c r="TXX39" s="36"/>
      <c r="TXY39" s="37"/>
      <c r="TXZ39" s="37"/>
      <c r="TYA39" s="37"/>
      <c r="TYB39" s="37"/>
      <c r="TYC39" s="37"/>
      <c r="TYD39" s="37"/>
      <c r="TYE39" s="37"/>
      <c r="TYF39" s="37"/>
      <c r="TYG39" s="37"/>
      <c r="TYH39" s="37"/>
      <c r="TYI39" s="37"/>
      <c r="TYJ39" s="37"/>
      <c r="TYK39" s="37"/>
      <c r="TYL39" s="37"/>
      <c r="TYM39" s="37"/>
      <c r="TYN39" s="37"/>
      <c r="TYO39" s="37"/>
      <c r="TYP39" s="37"/>
      <c r="TYQ39" s="33"/>
      <c r="TYR39" s="20"/>
      <c r="TYS39" s="20"/>
      <c r="TYT39" s="36"/>
      <c r="TYU39" s="37"/>
      <c r="TYV39" s="37"/>
      <c r="TYW39" s="37"/>
      <c r="TYX39" s="37"/>
      <c r="TYY39" s="37"/>
      <c r="TYZ39" s="37"/>
      <c r="TZA39" s="37"/>
      <c r="TZB39" s="37"/>
      <c r="TZC39" s="37"/>
      <c r="TZD39" s="37"/>
      <c r="TZE39" s="37"/>
      <c r="TZF39" s="37"/>
      <c r="TZG39" s="37"/>
      <c r="TZH39" s="37"/>
      <c r="TZI39" s="37"/>
      <c r="TZJ39" s="37"/>
      <c r="TZK39" s="37"/>
      <c r="TZL39" s="37"/>
      <c r="TZM39" s="33"/>
      <c r="TZN39" s="20"/>
      <c r="TZO39" s="20"/>
      <c r="TZP39" s="36"/>
      <c r="TZQ39" s="37"/>
      <c r="TZR39" s="37"/>
      <c r="TZS39" s="37"/>
      <c r="TZT39" s="37"/>
      <c r="TZU39" s="37"/>
      <c r="TZV39" s="37"/>
      <c r="TZW39" s="37"/>
      <c r="TZX39" s="37"/>
      <c r="TZY39" s="37"/>
      <c r="TZZ39" s="37"/>
      <c r="UAA39" s="37"/>
      <c r="UAB39" s="37"/>
      <c r="UAC39" s="37"/>
      <c r="UAD39" s="37"/>
      <c r="UAE39" s="37"/>
      <c r="UAF39" s="37"/>
      <c r="UAG39" s="37"/>
      <c r="UAH39" s="37"/>
      <c r="UAI39" s="33"/>
      <c r="UAJ39" s="20"/>
      <c r="UAK39" s="20"/>
      <c r="UAL39" s="36"/>
      <c r="UAM39" s="37"/>
      <c r="UAN39" s="37"/>
      <c r="UAO39" s="37"/>
      <c r="UAP39" s="37"/>
      <c r="UAQ39" s="37"/>
      <c r="UAR39" s="37"/>
      <c r="UAS39" s="37"/>
      <c r="UAT39" s="37"/>
      <c r="UAU39" s="37"/>
      <c r="UAV39" s="37"/>
      <c r="UAW39" s="37"/>
      <c r="UAX39" s="37"/>
      <c r="UAY39" s="37"/>
      <c r="UAZ39" s="37"/>
      <c r="UBA39" s="37"/>
      <c r="UBB39" s="37"/>
      <c r="UBC39" s="37"/>
      <c r="UBD39" s="37"/>
      <c r="UBE39" s="33"/>
      <c r="UBF39" s="20"/>
      <c r="UBG39" s="20"/>
      <c r="UBH39" s="36"/>
      <c r="UBI39" s="37"/>
      <c r="UBJ39" s="37"/>
      <c r="UBK39" s="37"/>
      <c r="UBL39" s="37"/>
      <c r="UBM39" s="37"/>
      <c r="UBN39" s="37"/>
      <c r="UBO39" s="37"/>
      <c r="UBP39" s="37"/>
      <c r="UBQ39" s="37"/>
      <c r="UBR39" s="37"/>
      <c r="UBS39" s="37"/>
      <c r="UBT39" s="37"/>
      <c r="UBU39" s="37"/>
      <c r="UBV39" s="37"/>
      <c r="UBW39" s="37"/>
      <c r="UBX39" s="37"/>
      <c r="UBY39" s="37"/>
      <c r="UBZ39" s="37"/>
      <c r="UCA39" s="33"/>
      <c r="UCB39" s="20"/>
      <c r="UCC39" s="20"/>
      <c r="UCD39" s="36"/>
      <c r="UCE39" s="37"/>
      <c r="UCF39" s="37"/>
      <c r="UCG39" s="37"/>
      <c r="UCH39" s="37"/>
      <c r="UCI39" s="37"/>
      <c r="UCJ39" s="37"/>
      <c r="UCK39" s="37"/>
      <c r="UCL39" s="37"/>
      <c r="UCM39" s="37"/>
      <c r="UCN39" s="37"/>
      <c r="UCO39" s="37"/>
      <c r="UCP39" s="37"/>
      <c r="UCQ39" s="37"/>
      <c r="UCR39" s="37"/>
      <c r="UCS39" s="37"/>
      <c r="UCT39" s="37"/>
      <c r="UCU39" s="37"/>
      <c r="UCV39" s="37"/>
      <c r="UCW39" s="33"/>
      <c r="UCX39" s="20"/>
      <c r="UCY39" s="20"/>
      <c r="UCZ39" s="36"/>
      <c r="UDA39" s="37"/>
      <c r="UDB39" s="37"/>
      <c r="UDC39" s="37"/>
      <c r="UDD39" s="37"/>
      <c r="UDE39" s="37"/>
      <c r="UDF39" s="37"/>
      <c r="UDG39" s="37"/>
      <c r="UDH39" s="37"/>
      <c r="UDI39" s="37"/>
      <c r="UDJ39" s="37"/>
      <c r="UDK39" s="37"/>
      <c r="UDL39" s="37"/>
      <c r="UDM39" s="37"/>
      <c r="UDN39" s="37"/>
      <c r="UDO39" s="37"/>
      <c r="UDP39" s="37"/>
      <c r="UDQ39" s="37"/>
      <c r="UDR39" s="37"/>
      <c r="UDS39" s="33"/>
      <c r="UDT39" s="20"/>
      <c r="UDU39" s="20"/>
      <c r="UDV39" s="36"/>
      <c r="UDW39" s="37"/>
      <c r="UDX39" s="37"/>
      <c r="UDY39" s="37"/>
      <c r="UDZ39" s="37"/>
      <c r="UEA39" s="37"/>
      <c r="UEB39" s="37"/>
      <c r="UEC39" s="37"/>
      <c r="UED39" s="37"/>
      <c r="UEE39" s="37"/>
      <c r="UEF39" s="37"/>
      <c r="UEG39" s="37"/>
      <c r="UEH39" s="37"/>
      <c r="UEI39" s="37"/>
      <c r="UEJ39" s="37"/>
      <c r="UEK39" s="37"/>
      <c r="UEL39" s="37"/>
      <c r="UEM39" s="37"/>
      <c r="UEN39" s="37"/>
      <c r="UEO39" s="33"/>
      <c r="UEP39" s="20"/>
      <c r="UEQ39" s="20"/>
      <c r="UER39" s="36"/>
      <c r="UES39" s="37"/>
      <c r="UET39" s="37"/>
      <c r="UEU39" s="37"/>
      <c r="UEV39" s="37"/>
      <c r="UEW39" s="37"/>
      <c r="UEX39" s="37"/>
      <c r="UEY39" s="37"/>
      <c r="UEZ39" s="37"/>
      <c r="UFA39" s="37"/>
      <c r="UFB39" s="37"/>
      <c r="UFC39" s="37"/>
      <c r="UFD39" s="37"/>
      <c r="UFE39" s="37"/>
      <c r="UFF39" s="37"/>
      <c r="UFG39" s="37"/>
      <c r="UFH39" s="37"/>
      <c r="UFI39" s="37"/>
      <c r="UFJ39" s="37"/>
      <c r="UFK39" s="33"/>
      <c r="UFL39" s="20"/>
      <c r="UFM39" s="20"/>
      <c r="UFN39" s="36"/>
      <c r="UFO39" s="37"/>
      <c r="UFP39" s="37"/>
      <c r="UFQ39" s="37"/>
      <c r="UFR39" s="37"/>
      <c r="UFS39" s="37"/>
      <c r="UFT39" s="37"/>
      <c r="UFU39" s="37"/>
      <c r="UFV39" s="37"/>
      <c r="UFW39" s="37"/>
      <c r="UFX39" s="37"/>
      <c r="UFY39" s="37"/>
      <c r="UFZ39" s="37"/>
      <c r="UGA39" s="37"/>
      <c r="UGB39" s="37"/>
      <c r="UGC39" s="37"/>
      <c r="UGD39" s="37"/>
      <c r="UGE39" s="37"/>
      <c r="UGF39" s="37"/>
      <c r="UGG39" s="33"/>
      <c r="UGH39" s="20"/>
      <c r="UGI39" s="20"/>
      <c r="UGJ39" s="36"/>
      <c r="UGK39" s="37"/>
      <c r="UGL39" s="37"/>
      <c r="UGM39" s="37"/>
      <c r="UGN39" s="37"/>
      <c r="UGO39" s="37"/>
      <c r="UGP39" s="37"/>
      <c r="UGQ39" s="37"/>
      <c r="UGR39" s="37"/>
      <c r="UGS39" s="37"/>
      <c r="UGT39" s="37"/>
      <c r="UGU39" s="37"/>
      <c r="UGV39" s="37"/>
      <c r="UGW39" s="37"/>
      <c r="UGX39" s="37"/>
      <c r="UGY39" s="37"/>
      <c r="UGZ39" s="37"/>
      <c r="UHA39" s="37"/>
      <c r="UHB39" s="37"/>
      <c r="UHC39" s="33"/>
      <c r="UHD39" s="20"/>
      <c r="UHE39" s="20"/>
      <c r="UHF39" s="36"/>
      <c r="UHG39" s="37"/>
      <c r="UHH39" s="37"/>
      <c r="UHI39" s="37"/>
      <c r="UHJ39" s="37"/>
      <c r="UHK39" s="37"/>
      <c r="UHL39" s="37"/>
      <c r="UHM39" s="37"/>
      <c r="UHN39" s="37"/>
      <c r="UHO39" s="37"/>
      <c r="UHP39" s="37"/>
      <c r="UHQ39" s="37"/>
      <c r="UHR39" s="37"/>
      <c r="UHS39" s="37"/>
      <c r="UHT39" s="37"/>
      <c r="UHU39" s="37"/>
      <c r="UHV39" s="37"/>
      <c r="UHW39" s="37"/>
      <c r="UHX39" s="37"/>
      <c r="UHY39" s="33"/>
      <c r="UHZ39" s="20"/>
      <c r="UIA39" s="20"/>
      <c r="UIB39" s="36"/>
      <c r="UIC39" s="37"/>
      <c r="UID39" s="37"/>
      <c r="UIE39" s="37"/>
      <c r="UIF39" s="37"/>
      <c r="UIG39" s="37"/>
      <c r="UIH39" s="37"/>
      <c r="UII39" s="37"/>
      <c r="UIJ39" s="37"/>
      <c r="UIK39" s="37"/>
      <c r="UIL39" s="37"/>
      <c r="UIM39" s="37"/>
      <c r="UIN39" s="37"/>
      <c r="UIO39" s="37"/>
      <c r="UIP39" s="37"/>
      <c r="UIQ39" s="37"/>
      <c r="UIR39" s="37"/>
      <c r="UIS39" s="37"/>
      <c r="UIT39" s="37"/>
      <c r="UIU39" s="33"/>
      <c r="UIV39" s="20"/>
      <c r="UIW39" s="20"/>
      <c r="UIX39" s="36"/>
      <c r="UIY39" s="37"/>
      <c r="UIZ39" s="37"/>
      <c r="UJA39" s="37"/>
      <c r="UJB39" s="37"/>
      <c r="UJC39" s="37"/>
      <c r="UJD39" s="37"/>
      <c r="UJE39" s="37"/>
      <c r="UJF39" s="37"/>
      <c r="UJG39" s="37"/>
      <c r="UJH39" s="37"/>
      <c r="UJI39" s="37"/>
      <c r="UJJ39" s="37"/>
      <c r="UJK39" s="37"/>
      <c r="UJL39" s="37"/>
      <c r="UJM39" s="37"/>
      <c r="UJN39" s="37"/>
      <c r="UJO39" s="37"/>
      <c r="UJP39" s="37"/>
      <c r="UJQ39" s="33"/>
      <c r="UJR39" s="20"/>
      <c r="UJS39" s="20"/>
      <c r="UJT39" s="36"/>
      <c r="UJU39" s="37"/>
      <c r="UJV39" s="37"/>
      <c r="UJW39" s="37"/>
      <c r="UJX39" s="37"/>
      <c r="UJY39" s="37"/>
      <c r="UJZ39" s="37"/>
      <c r="UKA39" s="37"/>
      <c r="UKB39" s="37"/>
      <c r="UKC39" s="37"/>
      <c r="UKD39" s="37"/>
      <c r="UKE39" s="37"/>
      <c r="UKF39" s="37"/>
      <c r="UKG39" s="37"/>
      <c r="UKH39" s="37"/>
      <c r="UKI39" s="37"/>
      <c r="UKJ39" s="37"/>
      <c r="UKK39" s="37"/>
      <c r="UKL39" s="37"/>
      <c r="UKM39" s="33"/>
      <c r="UKN39" s="20"/>
      <c r="UKO39" s="20"/>
      <c r="UKP39" s="36"/>
      <c r="UKQ39" s="37"/>
      <c r="UKR39" s="37"/>
      <c r="UKS39" s="37"/>
      <c r="UKT39" s="37"/>
      <c r="UKU39" s="37"/>
      <c r="UKV39" s="37"/>
      <c r="UKW39" s="37"/>
      <c r="UKX39" s="37"/>
      <c r="UKY39" s="37"/>
      <c r="UKZ39" s="37"/>
      <c r="ULA39" s="37"/>
      <c r="ULB39" s="37"/>
      <c r="ULC39" s="37"/>
      <c r="ULD39" s="37"/>
      <c r="ULE39" s="37"/>
      <c r="ULF39" s="37"/>
      <c r="ULG39" s="37"/>
      <c r="ULH39" s="37"/>
      <c r="ULI39" s="33"/>
      <c r="ULJ39" s="20"/>
      <c r="ULK39" s="20"/>
      <c r="ULL39" s="36"/>
      <c r="ULM39" s="37"/>
      <c r="ULN39" s="37"/>
      <c r="ULO39" s="37"/>
      <c r="ULP39" s="37"/>
      <c r="ULQ39" s="37"/>
      <c r="ULR39" s="37"/>
      <c r="ULS39" s="37"/>
      <c r="ULT39" s="37"/>
      <c r="ULU39" s="37"/>
      <c r="ULV39" s="37"/>
      <c r="ULW39" s="37"/>
      <c r="ULX39" s="37"/>
      <c r="ULY39" s="37"/>
      <c r="ULZ39" s="37"/>
      <c r="UMA39" s="37"/>
      <c r="UMB39" s="37"/>
      <c r="UMC39" s="37"/>
      <c r="UMD39" s="37"/>
      <c r="UME39" s="33"/>
      <c r="UMF39" s="20"/>
      <c r="UMG39" s="20"/>
      <c r="UMH39" s="36"/>
      <c r="UMI39" s="37"/>
      <c r="UMJ39" s="37"/>
      <c r="UMK39" s="37"/>
      <c r="UML39" s="37"/>
      <c r="UMM39" s="37"/>
      <c r="UMN39" s="37"/>
      <c r="UMO39" s="37"/>
      <c r="UMP39" s="37"/>
      <c r="UMQ39" s="37"/>
      <c r="UMR39" s="37"/>
      <c r="UMS39" s="37"/>
      <c r="UMT39" s="37"/>
      <c r="UMU39" s="37"/>
      <c r="UMV39" s="37"/>
      <c r="UMW39" s="37"/>
      <c r="UMX39" s="37"/>
      <c r="UMY39" s="37"/>
      <c r="UMZ39" s="37"/>
      <c r="UNA39" s="33"/>
      <c r="UNB39" s="20"/>
      <c r="UNC39" s="20"/>
      <c r="UND39" s="36"/>
      <c r="UNE39" s="37"/>
      <c r="UNF39" s="37"/>
      <c r="UNG39" s="37"/>
      <c r="UNH39" s="37"/>
      <c r="UNI39" s="37"/>
      <c r="UNJ39" s="37"/>
      <c r="UNK39" s="37"/>
      <c r="UNL39" s="37"/>
      <c r="UNM39" s="37"/>
      <c r="UNN39" s="37"/>
      <c r="UNO39" s="37"/>
      <c r="UNP39" s="37"/>
      <c r="UNQ39" s="37"/>
      <c r="UNR39" s="37"/>
      <c r="UNS39" s="37"/>
      <c r="UNT39" s="37"/>
      <c r="UNU39" s="37"/>
      <c r="UNV39" s="37"/>
      <c r="UNW39" s="33"/>
      <c r="UNX39" s="20"/>
      <c r="UNY39" s="20"/>
      <c r="UNZ39" s="36"/>
      <c r="UOA39" s="37"/>
      <c r="UOB39" s="37"/>
      <c r="UOC39" s="37"/>
      <c r="UOD39" s="37"/>
      <c r="UOE39" s="37"/>
      <c r="UOF39" s="37"/>
      <c r="UOG39" s="37"/>
      <c r="UOH39" s="37"/>
      <c r="UOI39" s="37"/>
      <c r="UOJ39" s="37"/>
      <c r="UOK39" s="37"/>
      <c r="UOL39" s="37"/>
      <c r="UOM39" s="37"/>
      <c r="UON39" s="37"/>
      <c r="UOO39" s="37"/>
      <c r="UOP39" s="37"/>
      <c r="UOQ39" s="37"/>
      <c r="UOR39" s="37"/>
      <c r="UOS39" s="33"/>
      <c r="UOT39" s="20"/>
      <c r="UOU39" s="20"/>
      <c r="UOV39" s="36"/>
      <c r="UOW39" s="37"/>
      <c r="UOX39" s="37"/>
      <c r="UOY39" s="37"/>
      <c r="UOZ39" s="37"/>
      <c r="UPA39" s="37"/>
      <c r="UPB39" s="37"/>
      <c r="UPC39" s="37"/>
      <c r="UPD39" s="37"/>
      <c r="UPE39" s="37"/>
      <c r="UPF39" s="37"/>
      <c r="UPG39" s="37"/>
      <c r="UPH39" s="37"/>
      <c r="UPI39" s="37"/>
      <c r="UPJ39" s="37"/>
      <c r="UPK39" s="37"/>
      <c r="UPL39" s="37"/>
      <c r="UPM39" s="37"/>
      <c r="UPN39" s="37"/>
      <c r="UPO39" s="33"/>
      <c r="UPP39" s="20"/>
      <c r="UPQ39" s="20"/>
      <c r="UPR39" s="36"/>
      <c r="UPS39" s="37"/>
      <c r="UPT39" s="37"/>
      <c r="UPU39" s="37"/>
      <c r="UPV39" s="37"/>
      <c r="UPW39" s="37"/>
      <c r="UPX39" s="37"/>
      <c r="UPY39" s="37"/>
      <c r="UPZ39" s="37"/>
      <c r="UQA39" s="37"/>
      <c r="UQB39" s="37"/>
      <c r="UQC39" s="37"/>
      <c r="UQD39" s="37"/>
      <c r="UQE39" s="37"/>
      <c r="UQF39" s="37"/>
      <c r="UQG39" s="37"/>
      <c r="UQH39" s="37"/>
      <c r="UQI39" s="37"/>
      <c r="UQJ39" s="37"/>
      <c r="UQK39" s="33"/>
      <c r="UQL39" s="20"/>
      <c r="UQM39" s="20"/>
      <c r="UQN39" s="36"/>
      <c r="UQO39" s="37"/>
      <c r="UQP39" s="37"/>
      <c r="UQQ39" s="37"/>
      <c r="UQR39" s="37"/>
      <c r="UQS39" s="37"/>
      <c r="UQT39" s="37"/>
      <c r="UQU39" s="37"/>
      <c r="UQV39" s="37"/>
      <c r="UQW39" s="37"/>
      <c r="UQX39" s="37"/>
      <c r="UQY39" s="37"/>
      <c r="UQZ39" s="37"/>
      <c r="URA39" s="37"/>
      <c r="URB39" s="37"/>
      <c r="URC39" s="37"/>
      <c r="URD39" s="37"/>
      <c r="URE39" s="37"/>
      <c r="URF39" s="37"/>
      <c r="URG39" s="33"/>
      <c r="URH39" s="20"/>
      <c r="URI39" s="20"/>
      <c r="URJ39" s="36"/>
      <c r="URK39" s="37"/>
      <c r="URL39" s="37"/>
      <c r="URM39" s="37"/>
      <c r="URN39" s="37"/>
      <c r="URO39" s="37"/>
      <c r="URP39" s="37"/>
      <c r="URQ39" s="37"/>
      <c r="URR39" s="37"/>
      <c r="URS39" s="37"/>
      <c r="URT39" s="37"/>
      <c r="URU39" s="37"/>
      <c r="URV39" s="37"/>
      <c r="URW39" s="37"/>
      <c r="URX39" s="37"/>
      <c r="URY39" s="37"/>
      <c r="URZ39" s="37"/>
      <c r="USA39" s="37"/>
      <c r="USB39" s="37"/>
      <c r="USC39" s="33"/>
      <c r="USD39" s="20"/>
      <c r="USE39" s="20"/>
      <c r="USF39" s="36"/>
      <c r="USG39" s="37"/>
      <c r="USH39" s="37"/>
      <c r="USI39" s="37"/>
      <c r="USJ39" s="37"/>
      <c r="USK39" s="37"/>
      <c r="USL39" s="37"/>
      <c r="USM39" s="37"/>
      <c r="USN39" s="37"/>
      <c r="USO39" s="37"/>
      <c r="USP39" s="37"/>
      <c r="USQ39" s="37"/>
      <c r="USR39" s="37"/>
      <c r="USS39" s="37"/>
      <c r="UST39" s="37"/>
      <c r="USU39" s="37"/>
      <c r="USV39" s="37"/>
      <c r="USW39" s="37"/>
      <c r="USX39" s="37"/>
      <c r="USY39" s="33"/>
      <c r="USZ39" s="20"/>
      <c r="UTA39" s="20"/>
      <c r="UTB39" s="36"/>
      <c r="UTC39" s="37"/>
      <c r="UTD39" s="37"/>
      <c r="UTE39" s="37"/>
      <c r="UTF39" s="37"/>
      <c r="UTG39" s="37"/>
      <c r="UTH39" s="37"/>
      <c r="UTI39" s="37"/>
      <c r="UTJ39" s="37"/>
      <c r="UTK39" s="37"/>
      <c r="UTL39" s="37"/>
      <c r="UTM39" s="37"/>
      <c r="UTN39" s="37"/>
      <c r="UTO39" s="37"/>
      <c r="UTP39" s="37"/>
      <c r="UTQ39" s="37"/>
      <c r="UTR39" s="37"/>
      <c r="UTS39" s="37"/>
      <c r="UTT39" s="37"/>
      <c r="UTU39" s="33"/>
      <c r="UTV39" s="20"/>
      <c r="UTW39" s="20"/>
      <c r="UTX39" s="36"/>
      <c r="UTY39" s="37"/>
      <c r="UTZ39" s="37"/>
      <c r="UUA39" s="37"/>
      <c r="UUB39" s="37"/>
      <c r="UUC39" s="37"/>
      <c r="UUD39" s="37"/>
      <c r="UUE39" s="37"/>
      <c r="UUF39" s="37"/>
      <c r="UUG39" s="37"/>
      <c r="UUH39" s="37"/>
      <c r="UUI39" s="37"/>
      <c r="UUJ39" s="37"/>
      <c r="UUK39" s="37"/>
      <c r="UUL39" s="37"/>
      <c r="UUM39" s="37"/>
      <c r="UUN39" s="37"/>
      <c r="UUO39" s="37"/>
      <c r="UUP39" s="37"/>
      <c r="UUQ39" s="33"/>
      <c r="UUR39" s="20"/>
      <c r="UUS39" s="20"/>
      <c r="UUT39" s="36"/>
      <c r="UUU39" s="37"/>
      <c r="UUV39" s="37"/>
      <c r="UUW39" s="37"/>
      <c r="UUX39" s="37"/>
      <c r="UUY39" s="37"/>
      <c r="UUZ39" s="37"/>
      <c r="UVA39" s="37"/>
      <c r="UVB39" s="37"/>
      <c r="UVC39" s="37"/>
      <c r="UVD39" s="37"/>
      <c r="UVE39" s="37"/>
      <c r="UVF39" s="37"/>
      <c r="UVG39" s="37"/>
      <c r="UVH39" s="37"/>
      <c r="UVI39" s="37"/>
      <c r="UVJ39" s="37"/>
      <c r="UVK39" s="37"/>
      <c r="UVL39" s="37"/>
      <c r="UVM39" s="33"/>
      <c r="UVN39" s="20"/>
      <c r="UVO39" s="20"/>
      <c r="UVP39" s="36"/>
      <c r="UVQ39" s="37"/>
      <c r="UVR39" s="37"/>
      <c r="UVS39" s="37"/>
      <c r="UVT39" s="37"/>
      <c r="UVU39" s="37"/>
      <c r="UVV39" s="37"/>
      <c r="UVW39" s="37"/>
      <c r="UVX39" s="37"/>
      <c r="UVY39" s="37"/>
      <c r="UVZ39" s="37"/>
      <c r="UWA39" s="37"/>
      <c r="UWB39" s="37"/>
      <c r="UWC39" s="37"/>
      <c r="UWD39" s="37"/>
      <c r="UWE39" s="37"/>
      <c r="UWF39" s="37"/>
      <c r="UWG39" s="37"/>
      <c r="UWH39" s="37"/>
      <c r="UWI39" s="33"/>
      <c r="UWJ39" s="20"/>
      <c r="UWK39" s="20"/>
      <c r="UWL39" s="36"/>
      <c r="UWM39" s="37"/>
      <c r="UWN39" s="37"/>
      <c r="UWO39" s="37"/>
      <c r="UWP39" s="37"/>
      <c r="UWQ39" s="37"/>
      <c r="UWR39" s="37"/>
      <c r="UWS39" s="37"/>
      <c r="UWT39" s="37"/>
      <c r="UWU39" s="37"/>
      <c r="UWV39" s="37"/>
      <c r="UWW39" s="37"/>
      <c r="UWX39" s="37"/>
      <c r="UWY39" s="37"/>
      <c r="UWZ39" s="37"/>
      <c r="UXA39" s="37"/>
      <c r="UXB39" s="37"/>
      <c r="UXC39" s="37"/>
      <c r="UXD39" s="37"/>
      <c r="UXE39" s="33"/>
      <c r="UXF39" s="20"/>
      <c r="UXG39" s="20"/>
      <c r="UXH39" s="36"/>
      <c r="UXI39" s="37"/>
      <c r="UXJ39" s="37"/>
      <c r="UXK39" s="37"/>
      <c r="UXL39" s="37"/>
      <c r="UXM39" s="37"/>
      <c r="UXN39" s="37"/>
      <c r="UXO39" s="37"/>
      <c r="UXP39" s="37"/>
      <c r="UXQ39" s="37"/>
      <c r="UXR39" s="37"/>
      <c r="UXS39" s="37"/>
      <c r="UXT39" s="37"/>
      <c r="UXU39" s="37"/>
      <c r="UXV39" s="37"/>
      <c r="UXW39" s="37"/>
      <c r="UXX39" s="37"/>
      <c r="UXY39" s="37"/>
      <c r="UXZ39" s="37"/>
      <c r="UYA39" s="33"/>
      <c r="UYB39" s="20"/>
      <c r="UYC39" s="20"/>
      <c r="UYD39" s="36"/>
      <c r="UYE39" s="37"/>
      <c r="UYF39" s="37"/>
      <c r="UYG39" s="37"/>
      <c r="UYH39" s="37"/>
      <c r="UYI39" s="37"/>
      <c r="UYJ39" s="37"/>
      <c r="UYK39" s="37"/>
      <c r="UYL39" s="37"/>
      <c r="UYM39" s="37"/>
      <c r="UYN39" s="37"/>
      <c r="UYO39" s="37"/>
      <c r="UYP39" s="37"/>
      <c r="UYQ39" s="37"/>
      <c r="UYR39" s="37"/>
      <c r="UYS39" s="37"/>
      <c r="UYT39" s="37"/>
      <c r="UYU39" s="37"/>
      <c r="UYV39" s="37"/>
      <c r="UYW39" s="33"/>
      <c r="UYX39" s="20"/>
      <c r="UYY39" s="20"/>
      <c r="UYZ39" s="36"/>
      <c r="UZA39" s="37"/>
      <c r="UZB39" s="37"/>
      <c r="UZC39" s="37"/>
      <c r="UZD39" s="37"/>
      <c r="UZE39" s="37"/>
      <c r="UZF39" s="37"/>
      <c r="UZG39" s="37"/>
      <c r="UZH39" s="37"/>
      <c r="UZI39" s="37"/>
      <c r="UZJ39" s="37"/>
      <c r="UZK39" s="37"/>
      <c r="UZL39" s="37"/>
      <c r="UZM39" s="37"/>
      <c r="UZN39" s="37"/>
      <c r="UZO39" s="37"/>
      <c r="UZP39" s="37"/>
      <c r="UZQ39" s="37"/>
      <c r="UZR39" s="37"/>
      <c r="UZS39" s="33"/>
      <c r="UZT39" s="20"/>
      <c r="UZU39" s="20"/>
      <c r="UZV39" s="36"/>
      <c r="UZW39" s="37"/>
      <c r="UZX39" s="37"/>
      <c r="UZY39" s="37"/>
      <c r="UZZ39" s="37"/>
      <c r="VAA39" s="37"/>
      <c r="VAB39" s="37"/>
      <c r="VAC39" s="37"/>
      <c r="VAD39" s="37"/>
      <c r="VAE39" s="37"/>
      <c r="VAF39" s="37"/>
      <c r="VAG39" s="37"/>
      <c r="VAH39" s="37"/>
      <c r="VAI39" s="37"/>
      <c r="VAJ39" s="37"/>
      <c r="VAK39" s="37"/>
      <c r="VAL39" s="37"/>
      <c r="VAM39" s="37"/>
      <c r="VAN39" s="37"/>
      <c r="VAO39" s="33"/>
      <c r="VAP39" s="20"/>
      <c r="VAQ39" s="20"/>
      <c r="VAR39" s="36"/>
      <c r="VAS39" s="37"/>
      <c r="VAT39" s="37"/>
      <c r="VAU39" s="37"/>
      <c r="VAV39" s="37"/>
      <c r="VAW39" s="37"/>
      <c r="VAX39" s="37"/>
      <c r="VAY39" s="37"/>
      <c r="VAZ39" s="37"/>
      <c r="VBA39" s="37"/>
      <c r="VBB39" s="37"/>
      <c r="VBC39" s="37"/>
      <c r="VBD39" s="37"/>
      <c r="VBE39" s="37"/>
      <c r="VBF39" s="37"/>
      <c r="VBG39" s="37"/>
      <c r="VBH39" s="37"/>
      <c r="VBI39" s="37"/>
      <c r="VBJ39" s="37"/>
      <c r="VBK39" s="33"/>
      <c r="VBL39" s="20"/>
      <c r="VBM39" s="20"/>
      <c r="VBN39" s="36"/>
      <c r="VBO39" s="37"/>
      <c r="VBP39" s="37"/>
      <c r="VBQ39" s="37"/>
      <c r="VBR39" s="37"/>
      <c r="VBS39" s="37"/>
      <c r="VBT39" s="37"/>
      <c r="VBU39" s="37"/>
      <c r="VBV39" s="37"/>
      <c r="VBW39" s="37"/>
      <c r="VBX39" s="37"/>
      <c r="VBY39" s="37"/>
      <c r="VBZ39" s="37"/>
      <c r="VCA39" s="37"/>
      <c r="VCB39" s="37"/>
      <c r="VCC39" s="37"/>
      <c r="VCD39" s="37"/>
      <c r="VCE39" s="37"/>
      <c r="VCF39" s="37"/>
      <c r="VCG39" s="33"/>
      <c r="VCH39" s="20"/>
      <c r="VCI39" s="20"/>
      <c r="VCJ39" s="36"/>
      <c r="VCK39" s="37"/>
      <c r="VCL39" s="37"/>
      <c r="VCM39" s="37"/>
      <c r="VCN39" s="37"/>
      <c r="VCO39" s="37"/>
      <c r="VCP39" s="37"/>
      <c r="VCQ39" s="37"/>
      <c r="VCR39" s="37"/>
      <c r="VCS39" s="37"/>
      <c r="VCT39" s="37"/>
      <c r="VCU39" s="37"/>
      <c r="VCV39" s="37"/>
      <c r="VCW39" s="37"/>
      <c r="VCX39" s="37"/>
      <c r="VCY39" s="37"/>
      <c r="VCZ39" s="37"/>
      <c r="VDA39" s="37"/>
      <c r="VDB39" s="37"/>
      <c r="VDC39" s="33"/>
      <c r="VDD39" s="20"/>
      <c r="VDE39" s="20"/>
      <c r="VDF39" s="36"/>
      <c r="VDG39" s="37"/>
      <c r="VDH39" s="37"/>
      <c r="VDI39" s="37"/>
      <c r="VDJ39" s="37"/>
      <c r="VDK39" s="37"/>
      <c r="VDL39" s="37"/>
      <c r="VDM39" s="37"/>
      <c r="VDN39" s="37"/>
      <c r="VDO39" s="37"/>
      <c r="VDP39" s="37"/>
      <c r="VDQ39" s="37"/>
      <c r="VDR39" s="37"/>
      <c r="VDS39" s="37"/>
      <c r="VDT39" s="37"/>
      <c r="VDU39" s="37"/>
      <c r="VDV39" s="37"/>
      <c r="VDW39" s="37"/>
      <c r="VDX39" s="37"/>
      <c r="VDY39" s="33"/>
      <c r="VDZ39" s="20"/>
      <c r="VEA39" s="20"/>
      <c r="VEB39" s="36"/>
      <c r="VEC39" s="37"/>
      <c r="VED39" s="37"/>
      <c r="VEE39" s="37"/>
      <c r="VEF39" s="37"/>
      <c r="VEG39" s="37"/>
      <c r="VEH39" s="37"/>
      <c r="VEI39" s="37"/>
      <c r="VEJ39" s="37"/>
      <c r="VEK39" s="37"/>
      <c r="VEL39" s="37"/>
      <c r="VEM39" s="37"/>
      <c r="VEN39" s="37"/>
      <c r="VEO39" s="37"/>
      <c r="VEP39" s="37"/>
      <c r="VEQ39" s="37"/>
      <c r="VER39" s="37"/>
      <c r="VES39" s="37"/>
      <c r="VET39" s="37"/>
      <c r="VEU39" s="33"/>
      <c r="VEV39" s="20"/>
      <c r="VEW39" s="20"/>
      <c r="VEX39" s="36"/>
      <c r="VEY39" s="37"/>
      <c r="VEZ39" s="37"/>
      <c r="VFA39" s="37"/>
      <c r="VFB39" s="37"/>
      <c r="VFC39" s="37"/>
      <c r="VFD39" s="37"/>
      <c r="VFE39" s="37"/>
      <c r="VFF39" s="37"/>
      <c r="VFG39" s="37"/>
      <c r="VFH39" s="37"/>
      <c r="VFI39" s="37"/>
      <c r="VFJ39" s="37"/>
      <c r="VFK39" s="37"/>
      <c r="VFL39" s="37"/>
      <c r="VFM39" s="37"/>
      <c r="VFN39" s="37"/>
      <c r="VFO39" s="37"/>
      <c r="VFP39" s="37"/>
      <c r="VFQ39" s="33"/>
      <c r="VFR39" s="20"/>
      <c r="VFS39" s="20"/>
      <c r="VFT39" s="36"/>
      <c r="VFU39" s="37"/>
      <c r="VFV39" s="37"/>
      <c r="VFW39" s="37"/>
      <c r="VFX39" s="37"/>
      <c r="VFY39" s="37"/>
      <c r="VFZ39" s="37"/>
      <c r="VGA39" s="37"/>
      <c r="VGB39" s="37"/>
      <c r="VGC39" s="37"/>
      <c r="VGD39" s="37"/>
      <c r="VGE39" s="37"/>
      <c r="VGF39" s="37"/>
      <c r="VGG39" s="37"/>
      <c r="VGH39" s="37"/>
      <c r="VGI39" s="37"/>
      <c r="VGJ39" s="37"/>
      <c r="VGK39" s="37"/>
      <c r="VGL39" s="37"/>
      <c r="VGM39" s="33"/>
      <c r="VGN39" s="20"/>
      <c r="VGO39" s="20"/>
      <c r="VGP39" s="36"/>
      <c r="VGQ39" s="37"/>
      <c r="VGR39" s="37"/>
      <c r="VGS39" s="37"/>
      <c r="VGT39" s="37"/>
      <c r="VGU39" s="37"/>
      <c r="VGV39" s="37"/>
      <c r="VGW39" s="37"/>
      <c r="VGX39" s="37"/>
      <c r="VGY39" s="37"/>
      <c r="VGZ39" s="37"/>
      <c r="VHA39" s="37"/>
      <c r="VHB39" s="37"/>
      <c r="VHC39" s="37"/>
      <c r="VHD39" s="37"/>
      <c r="VHE39" s="37"/>
      <c r="VHF39" s="37"/>
      <c r="VHG39" s="37"/>
      <c r="VHH39" s="37"/>
      <c r="VHI39" s="33"/>
      <c r="VHJ39" s="20"/>
      <c r="VHK39" s="20"/>
      <c r="VHL39" s="36"/>
      <c r="VHM39" s="37"/>
      <c r="VHN39" s="37"/>
      <c r="VHO39" s="37"/>
      <c r="VHP39" s="37"/>
      <c r="VHQ39" s="37"/>
      <c r="VHR39" s="37"/>
      <c r="VHS39" s="37"/>
      <c r="VHT39" s="37"/>
      <c r="VHU39" s="37"/>
      <c r="VHV39" s="37"/>
      <c r="VHW39" s="37"/>
      <c r="VHX39" s="37"/>
      <c r="VHY39" s="37"/>
      <c r="VHZ39" s="37"/>
      <c r="VIA39" s="37"/>
      <c r="VIB39" s="37"/>
      <c r="VIC39" s="37"/>
      <c r="VID39" s="37"/>
      <c r="VIE39" s="33"/>
      <c r="VIF39" s="20"/>
      <c r="VIG39" s="20"/>
      <c r="VIH39" s="36"/>
      <c r="VII39" s="37"/>
      <c r="VIJ39" s="37"/>
      <c r="VIK39" s="37"/>
      <c r="VIL39" s="37"/>
      <c r="VIM39" s="37"/>
      <c r="VIN39" s="37"/>
      <c r="VIO39" s="37"/>
      <c r="VIP39" s="37"/>
      <c r="VIQ39" s="37"/>
      <c r="VIR39" s="37"/>
      <c r="VIS39" s="37"/>
      <c r="VIT39" s="37"/>
      <c r="VIU39" s="37"/>
      <c r="VIV39" s="37"/>
      <c r="VIW39" s="37"/>
      <c r="VIX39" s="37"/>
      <c r="VIY39" s="37"/>
      <c r="VIZ39" s="37"/>
      <c r="VJA39" s="33"/>
      <c r="VJB39" s="20"/>
      <c r="VJC39" s="20"/>
      <c r="VJD39" s="36"/>
      <c r="VJE39" s="37"/>
      <c r="VJF39" s="37"/>
      <c r="VJG39" s="37"/>
      <c r="VJH39" s="37"/>
      <c r="VJI39" s="37"/>
      <c r="VJJ39" s="37"/>
      <c r="VJK39" s="37"/>
      <c r="VJL39" s="37"/>
      <c r="VJM39" s="37"/>
      <c r="VJN39" s="37"/>
      <c r="VJO39" s="37"/>
      <c r="VJP39" s="37"/>
      <c r="VJQ39" s="37"/>
      <c r="VJR39" s="37"/>
      <c r="VJS39" s="37"/>
      <c r="VJT39" s="37"/>
      <c r="VJU39" s="37"/>
      <c r="VJV39" s="37"/>
      <c r="VJW39" s="33"/>
      <c r="VJX39" s="20"/>
      <c r="VJY39" s="20"/>
      <c r="VJZ39" s="36"/>
      <c r="VKA39" s="37"/>
      <c r="VKB39" s="37"/>
      <c r="VKC39" s="37"/>
      <c r="VKD39" s="37"/>
      <c r="VKE39" s="37"/>
      <c r="VKF39" s="37"/>
      <c r="VKG39" s="37"/>
      <c r="VKH39" s="37"/>
      <c r="VKI39" s="37"/>
      <c r="VKJ39" s="37"/>
      <c r="VKK39" s="37"/>
      <c r="VKL39" s="37"/>
      <c r="VKM39" s="37"/>
      <c r="VKN39" s="37"/>
      <c r="VKO39" s="37"/>
      <c r="VKP39" s="37"/>
      <c r="VKQ39" s="37"/>
      <c r="VKR39" s="37"/>
      <c r="VKS39" s="33"/>
      <c r="VKT39" s="20"/>
      <c r="VKU39" s="20"/>
      <c r="VKV39" s="36"/>
      <c r="VKW39" s="37"/>
      <c r="VKX39" s="37"/>
      <c r="VKY39" s="37"/>
      <c r="VKZ39" s="37"/>
      <c r="VLA39" s="37"/>
      <c r="VLB39" s="37"/>
      <c r="VLC39" s="37"/>
      <c r="VLD39" s="37"/>
      <c r="VLE39" s="37"/>
      <c r="VLF39" s="37"/>
      <c r="VLG39" s="37"/>
      <c r="VLH39" s="37"/>
      <c r="VLI39" s="37"/>
      <c r="VLJ39" s="37"/>
      <c r="VLK39" s="37"/>
      <c r="VLL39" s="37"/>
      <c r="VLM39" s="37"/>
      <c r="VLN39" s="37"/>
      <c r="VLO39" s="33"/>
      <c r="VLP39" s="20"/>
      <c r="VLQ39" s="20"/>
      <c r="VLR39" s="36"/>
      <c r="VLS39" s="37"/>
      <c r="VLT39" s="37"/>
      <c r="VLU39" s="37"/>
      <c r="VLV39" s="37"/>
      <c r="VLW39" s="37"/>
      <c r="VLX39" s="37"/>
      <c r="VLY39" s="37"/>
      <c r="VLZ39" s="37"/>
      <c r="VMA39" s="37"/>
      <c r="VMB39" s="37"/>
      <c r="VMC39" s="37"/>
      <c r="VMD39" s="37"/>
      <c r="VME39" s="37"/>
      <c r="VMF39" s="37"/>
      <c r="VMG39" s="37"/>
      <c r="VMH39" s="37"/>
      <c r="VMI39" s="37"/>
      <c r="VMJ39" s="37"/>
      <c r="VMK39" s="33"/>
      <c r="VML39" s="20"/>
      <c r="VMM39" s="20"/>
      <c r="VMN39" s="36"/>
      <c r="VMO39" s="37"/>
      <c r="VMP39" s="37"/>
      <c r="VMQ39" s="37"/>
      <c r="VMR39" s="37"/>
      <c r="VMS39" s="37"/>
      <c r="VMT39" s="37"/>
      <c r="VMU39" s="37"/>
      <c r="VMV39" s="37"/>
      <c r="VMW39" s="37"/>
      <c r="VMX39" s="37"/>
      <c r="VMY39" s="37"/>
      <c r="VMZ39" s="37"/>
      <c r="VNA39" s="37"/>
      <c r="VNB39" s="37"/>
      <c r="VNC39" s="37"/>
      <c r="VND39" s="37"/>
      <c r="VNE39" s="37"/>
      <c r="VNF39" s="37"/>
      <c r="VNG39" s="33"/>
      <c r="VNH39" s="20"/>
      <c r="VNI39" s="20"/>
      <c r="VNJ39" s="36"/>
      <c r="VNK39" s="37"/>
      <c r="VNL39" s="37"/>
      <c r="VNM39" s="37"/>
      <c r="VNN39" s="37"/>
      <c r="VNO39" s="37"/>
      <c r="VNP39" s="37"/>
      <c r="VNQ39" s="37"/>
      <c r="VNR39" s="37"/>
      <c r="VNS39" s="37"/>
      <c r="VNT39" s="37"/>
      <c r="VNU39" s="37"/>
      <c r="VNV39" s="37"/>
      <c r="VNW39" s="37"/>
      <c r="VNX39" s="37"/>
      <c r="VNY39" s="37"/>
      <c r="VNZ39" s="37"/>
      <c r="VOA39" s="37"/>
      <c r="VOB39" s="37"/>
      <c r="VOC39" s="33"/>
      <c r="VOD39" s="20"/>
      <c r="VOE39" s="20"/>
      <c r="VOF39" s="36"/>
      <c r="VOG39" s="37"/>
      <c r="VOH39" s="37"/>
      <c r="VOI39" s="37"/>
      <c r="VOJ39" s="37"/>
      <c r="VOK39" s="37"/>
      <c r="VOL39" s="37"/>
      <c r="VOM39" s="37"/>
      <c r="VON39" s="37"/>
      <c r="VOO39" s="37"/>
      <c r="VOP39" s="37"/>
      <c r="VOQ39" s="37"/>
      <c r="VOR39" s="37"/>
      <c r="VOS39" s="37"/>
      <c r="VOT39" s="37"/>
      <c r="VOU39" s="37"/>
      <c r="VOV39" s="37"/>
      <c r="VOW39" s="37"/>
      <c r="VOX39" s="37"/>
      <c r="VOY39" s="33"/>
      <c r="VOZ39" s="20"/>
      <c r="VPA39" s="20"/>
      <c r="VPB39" s="36"/>
      <c r="VPC39" s="37"/>
      <c r="VPD39" s="37"/>
      <c r="VPE39" s="37"/>
      <c r="VPF39" s="37"/>
      <c r="VPG39" s="37"/>
      <c r="VPH39" s="37"/>
      <c r="VPI39" s="37"/>
      <c r="VPJ39" s="37"/>
      <c r="VPK39" s="37"/>
      <c r="VPL39" s="37"/>
      <c r="VPM39" s="37"/>
      <c r="VPN39" s="37"/>
      <c r="VPO39" s="37"/>
      <c r="VPP39" s="37"/>
      <c r="VPQ39" s="37"/>
      <c r="VPR39" s="37"/>
      <c r="VPS39" s="37"/>
      <c r="VPT39" s="37"/>
      <c r="VPU39" s="33"/>
      <c r="VPV39" s="20"/>
      <c r="VPW39" s="20"/>
      <c r="VPX39" s="36"/>
      <c r="VPY39" s="37"/>
      <c r="VPZ39" s="37"/>
      <c r="VQA39" s="37"/>
      <c r="VQB39" s="37"/>
      <c r="VQC39" s="37"/>
      <c r="VQD39" s="37"/>
      <c r="VQE39" s="37"/>
      <c r="VQF39" s="37"/>
      <c r="VQG39" s="37"/>
      <c r="VQH39" s="37"/>
      <c r="VQI39" s="37"/>
      <c r="VQJ39" s="37"/>
      <c r="VQK39" s="37"/>
      <c r="VQL39" s="37"/>
      <c r="VQM39" s="37"/>
      <c r="VQN39" s="37"/>
      <c r="VQO39" s="37"/>
      <c r="VQP39" s="37"/>
      <c r="VQQ39" s="33"/>
      <c r="VQR39" s="20"/>
      <c r="VQS39" s="20"/>
      <c r="VQT39" s="36"/>
      <c r="VQU39" s="37"/>
      <c r="VQV39" s="37"/>
      <c r="VQW39" s="37"/>
      <c r="VQX39" s="37"/>
      <c r="VQY39" s="37"/>
      <c r="VQZ39" s="37"/>
      <c r="VRA39" s="37"/>
      <c r="VRB39" s="37"/>
      <c r="VRC39" s="37"/>
      <c r="VRD39" s="37"/>
      <c r="VRE39" s="37"/>
      <c r="VRF39" s="37"/>
      <c r="VRG39" s="37"/>
      <c r="VRH39" s="37"/>
      <c r="VRI39" s="37"/>
      <c r="VRJ39" s="37"/>
      <c r="VRK39" s="37"/>
      <c r="VRL39" s="37"/>
      <c r="VRM39" s="33"/>
      <c r="VRN39" s="20"/>
      <c r="VRO39" s="20"/>
      <c r="VRP39" s="36"/>
      <c r="VRQ39" s="37"/>
      <c r="VRR39" s="37"/>
      <c r="VRS39" s="37"/>
      <c r="VRT39" s="37"/>
      <c r="VRU39" s="37"/>
      <c r="VRV39" s="37"/>
      <c r="VRW39" s="37"/>
      <c r="VRX39" s="37"/>
      <c r="VRY39" s="37"/>
      <c r="VRZ39" s="37"/>
      <c r="VSA39" s="37"/>
      <c r="VSB39" s="37"/>
      <c r="VSC39" s="37"/>
      <c r="VSD39" s="37"/>
      <c r="VSE39" s="37"/>
      <c r="VSF39" s="37"/>
      <c r="VSG39" s="37"/>
      <c r="VSH39" s="37"/>
      <c r="VSI39" s="33"/>
      <c r="VSJ39" s="20"/>
      <c r="VSK39" s="20"/>
      <c r="VSL39" s="36"/>
      <c r="VSM39" s="37"/>
      <c r="VSN39" s="37"/>
      <c r="VSO39" s="37"/>
      <c r="VSP39" s="37"/>
      <c r="VSQ39" s="37"/>
      <c r="VSR39" s="37"/>
      <c r="VSS39" s="37"/>
      <c r="VST39" s="37"/>
      <c r="VSU39" s="37"/>
      <c r="VSV39" s="37"/>
      <c r="VSW39" s="37"/>
      <c r="VSX39" s="37"/>
      <c r="VSY39" s="37"/>
      <c r="VSZ39" s="37"/>
      <c r="VTA39" s="37"/>
      <c r="VTB39" s="37"/>
      <c r="VTC39" s="37"/>
      <c r="VTD39" s="37"/>
      <c r="VTE39" s="33"/>
      <c r="VTF39" s="20"/>
      <c r="VTG39" s="20"/>
      <c r="VTH39" s="36"/>
      <c r="VTI39" s="37"/>
      <c r="VTJ39" s="37"/>
      <c r="VTK39" s="37"/>
      <c r="VTL39" s="37"/>
      <c r="VTM39" s="37"/>
      <c r="VTN39" s="37"/>
      <c r="VTO39" s="37"/>
      <c r="VTP39" s="37"/>
      <c r="VTQ39" s="37"/>
      <c r="VTR39" s="37"/>
      <c r="VTS39" s="37"/>
      <c r="VTT39" s="37"/>
      <c r="VTU39" s="37"/>
      <c r="VTV39" s="37"/>
      <c r="VTW39" s="37"/>
      <c r="VTX39" s="37"/>
      <c r="VTY39" s="37"/>
      <c r="VTZ39" s="37"/>
      <c r="VUA39" s="33"/>
      <c r="VUB39" s="20"/>
      <c r="VUC39" s="20"/>
      <c r="VUD39" s="36"/>
      <c r="VUE39" s="37"/>
      <c r="VUF39" s="37"/>
      <c r="VUG39" s="37"/>
      <c r="VUH39" s="37"/>
      <c r="VUI39" s="37"/>
      <c r="VUJ39" s="37"/>
      <c r="VUK39" s="37"/>
      <c r="VUL39" s="37"/>
      <c r="VUM39" s="37"/>
      <c r="VUN39" s="37"/>
      <c r="VUO39" s="37"/>
      <c r="VUP39" s="37"/>
      <c r="VUQ39" s="37"/>
      <c r="VUR39" s="37"/>
      <c r="VUS39" s="37"/>
      <c r="VUT39" s="37"/>
      <c r="VUU39" s="37"/>
      <c r="VUV39" s="37"/>
      <c r="VUW39" s="33"/>
      <c r="VUX39" s="20"/>
      <c r="VUY39" s="20"/>
      <c r="VUZ39" s="36"/>
      <c r="VVA39" s="37"/>
      <c r="VVB39" s="37"/>
      <c r="VVC39" s="37"/>
      <c r="VVD39" s="37"/>
      <c r="VVE39" s="37"/>
      <c r="VVF39" s="37"/>
      <c r="VVG39" s="37"/>
      <c r="VVH39" s="37"/>
      <c r="VVI39" s="37"/>
      <c r="VVJ39" s="37"/>
      <c r="VVK39" s="37"/>
      <c r="VVL39" s="37"/>
      <c r="VVM39" s="37"/>
      <c r="VVN39" s="37"/>
      <c r="VVO39" s="37"/>
      <c r="VVP39" s="37"/>
      <c r="VVQ39" s="37"/>
      <c r="VVR39" s="37"/>
      <c r="VVS39" s="33"/>
      <c r="VVT39" s="20"/>
      <c r="VVU39" s="20"/>
      <c r="VVV39" s="36"/>
      <c r="VVW39" s="37"/>
      <c r="VVX39" s="37"/>
      <c r="VVY39" s="37"/>
      <c r="VVZ39" s="37"/>
      <c r="VWA39" s="37"/>
      <c r="VWB39" s="37"/>
      <c r="VWC39" s="37"/>
      <c r="VWD39" s="37"/>
      <c r="VWE39" s="37"/>
      <c r="VWF39" s="37"/>
      <c r="VWG39" s="37"/>
      <c r="VWH39" s="37"/>
      <c r="VWI39" s="37"/>
      <c r="VWJ39" s="37"/>
      <c r="VWK39" s="37"/>
      <c r="VWL39" s="37"/>
      <c r="VWM39" s="37"/>
      <c r="VWN39" s="37"/>
      <c r="VWO39" s="33"/>
      <c r="VWP39" s="20"/>
      <c r="VWQ39" s="20"/>
      <c r="VWR39" s="36"/>
      <c r="VWS39" s="37"/>
      <c r="VWT39" s="37"/>
      <c r="VWU39" s="37"/>
      <c r="VWV39" s="37"/>
      <c r="VWW39" s="37"/>
      <c r="VWX39" s="37"/>
      <c r="VWY39" s="37"/>
      <c r="VWZ39" s="37"/>
      <c r="VXA39" s="37"/>
      <c r="VXB39" s="37"/>
      <c r="VXC39" s="37"/>
      <c r="VXD39" s="37"/>
      <c r="VXE39" s="37"/>
      <c r="VXF39" s="37"/>
      <c r="VXG39" s="37"/>
      <c r="VXH39" s="37"/>
      <c r="VXI39" s="37"/>
      <c r="VXJ39" s="37"/>
      <c r="VXK39" s="33"/>
      <c r="VXL39" s="20"/>
      <c r="VXM39" s="20"/>
      <c r="VXN39" s="36"/>
      <c r="VXO39" s="37"/>
      <c r="VXP39" s="37"/>
      <c r="VXQ39" s="37"/>
      <c r="VXR39" s="37"/>
      <c r="VXS39" s="37"/>
      <c r="VXT39" s="37"/>
      <c r="VXU39" s="37"/>
      <c r="VXV39" s="37"/>
      <c r="VXW39" s="37"/>
      <c r="VXX39" s="37"/>
      <c r="VXY39" s="37"/>
      <c r="VXZ39" s="37"/>
      <c r="VYA39" s="37"/>
      <c r="VYB39" s="37"/>
      <c r="VYC39" s="37"/>
      <c r="VYD39" s="37"/>
      <c r="VYE39" s="37"/>
      <c r="VYF39" s="37"/>
      <c r="VYG39" s="33"/>
      <c r="VYH39" s="20"/>
      <c r="VYI39" s="20"/>
      <c r="VYJ39" s="36"/>
      <c r="VYK39" s="37"/>
      <c r="VYL39" s="37"/>
      <c r="VYM39" s="37"/>
      <c r="VYN39" s="37"/>
      <c r="VYO39" s="37"/>
      <c r="VYP39" s="37"/>
      <c r="VYQ39" s="37"/>
      <c r="VYR39" s="37"/>
      <c r="VYS39" s="37"/>
      <c r="VYT39" s="37"/>
      <c r="VYU39" s="37"/>
      <c r="VYV39" s="37"/>
      <c r="VYW39" s="37"/>
      <c r="VYX39" s="37"/>
      <c r="VYY39" s="37"/>
      <c r="VYZ39" s="37"/>
      <c r="VZA39" s="37"/>
      <c r="VZB39" s="37"/>
      <c r="VZC39" s="33"/>
      <c r="VZD39" s="20"/>
      <c r="VZE39" s="20"/>
      <c r="VZF39" s="36"/>
      <c r="VZG39" s="37"/>
      <c r="VZH39" s="37"/>
      <c r="VZI39" s="37"/>
      <c r="VZJ39" s="37"/>
      <c r="VZK39" s="37"/>
      <c r="VZL39" s="37"/>
      <c r="VZM39" s="37"/>
      <c r="VZN39" s="37"/>
      <c r="VZO39" s="37"/>
      <c r="VZP39" s="37"/>
      <c r="VZQ39" s="37"/>
      <c r="VZR39" s="37"/>
      <c r="VZS39" s="37"/>
      <c r="VZT39" s="37"/>
      <c r="VZU39" s="37"/>
      <c r="VZV39" s="37"/>
      <c r="VZW39" s="37"/>
      <c r="VZX39" s="37"/>
      <c r="VZY39" s="33"/>
      <c r="VZZ39" s="20"/>
      <c r="WAA39" s="20"/>
      <c r="WAB39" s="36"/>
      <c r="WAC39" s="37"/>
      <c r="WAD39" s="37"/>
      <c r="WAE39" s="37"/>
      <c r="WAF39" s="37"/>
      <c r="WAG39" s="37"/>
      <c r="WAH39" s="37"/>
      <c r="WAI39" s="37"/>
      <c r="WAJ39" s="37"/>
      <c r="WAK39" s="37"/>
      <c r="WAL39" s="37"/>
      <c r="WAM39" s="37"/>
      <c r="WAN39" s="37"/>
      <c r="WAO39" s="37"/>
      <c r="WAP39" s="37"/>
      <c r="WAQ39" s="37"/>
      <c r="WAR39" s="37"/>
      <c r="WAS39" s="37"/>
      <c r="WAT39" s="37"/>
      <c r="WAU39" s="33"/>
      <c r="WAV39" s="20"/>
      <c r="WAW39" s="20"/>
      <c r="WAX39" s="36"/>
      <c r="WAY39" s="37"/>
      <c r="WAZ39" s="37"/>
      <c r="WBA39" s="37"/>
      <c r="WBB39" s="37"/>
      <c r="WBC39" s="37"/>
      <c r="WBD39" s="37"/>
      <c r="WBE39" s="37"/>
      <c r="WBF39" s="37"/>
      <c r="WBG39" s="37"/>
      <c r="WBH39" s="37"/>
      <c r="WBI39" s="37"/>
      <c r="WBJ39" s="37"/>
      <c r="WBK39" s="37"/>
      <c r="WBL39" s="37"/>
      <c r="WBM39" s="37"/>
      <c r="WBN39" s="37"/>
      <c r="WBO39" s="37"/>
      <c r="WBP39" s="37"/>
      <c r="WBQ39" s="33"/>
      <c r="WBR39" s="20"/>
      <c r="WBS39" s="20"/>
      <c r="WBT39" s="36"/>
      <c r="WBU39" s="37"/>
      <c r="WBV39" s="37"/>
      <c r="WBW39" s="37"/>
      <c r="WBX39" s="37"/>
      <c r="WBY39" s="37"/>
      <c r="WBZ39" s="37"/>
      <c r="WCA39" s="37"/>
      <c r="WCB39" s="37"/>
      <c r="WCC39" s="37"/>
      <c r="WCD39" s="37"/>
      <c r="WCE39" s="37"/>
      <c r="WCF39" s="37"/>
      <c r="WCG39" s="37"/>
      <c r="WCH39" s="37"/>
      <c r="WCI39" s="37"/>
      <c r="WCJ39" s="37"/>
      <c r="WCK39" s="37"/>
      <c r="WCL39" s="37"/>
      <c r="WCM39" s="33"/>
      <c r="WCN39" s="20"/>
      <c r="WCO39" s="20"/>
      <c r="WCP39" s="36"/>
      <c r="WCQ39" s="37"/>
      <c r="WCR39" s="37"/>
      <c r="WCS39" s="37"/>
      <c r="WCT39" s="37"/>
      <c r="WCU39" s="37"/>
      <c r="WCV39" s="37"/>
      <c r="WCW39" s="37"/>
      <c r="WCX39" s="37"/>
      <c r="WCY39" s="37"/>
      <c r="WCZ39" s="37"/>
      <c r="WDA39" s="37"/>
      <c r="WDB39" s="37"/>
      <c r="WDC39" s="37"/>
      <c r="WDD39" s="37"/>
      <c r="WDE39" s="37"/>
      <c r="WDF39" s="37"/>
      <c r="WDG39" s="37"/>
      <c r="WDH39" s="37"/>
      <c r="WDI39" s="33"/>
      <c r="WDJ39" s="20"/>
      <c r="WDK39" s="20"/>
      <c r="WDL39" s="36"/>
      <c r="WDM39" s="37"/>
      <c r="WDN39" s="37"/>
      <c r="WDO39" s="37"/>
      <c r="WDP39" s="37"/>
      <c r="WDQ39" s="37"/>
      <c r="WDR39" s="37"/>
      <c r="WDS39" s="37"/>
      <c r="WDT39" s="37"/>
      <c r="WDU39" s="37"/>
      <c r="WDV39" s="37"/>
      <c r="WDW39" s="37"/>
      <c r="WDX39" s="37"/>
      <c r="WDY39" s="37"/>
      <c r="WDZ39" s="37"/>
      <c r="WEA39" s="37"/>
      <c r="WEB39" s="37"/>
      <c r="WEC39" s="37"/>
      <c r="WED39" s="37"/>
      <c r="WEE39" s="33"/>
      <c r="WEF39" s="20"/>
      <c r="WEG39" s="20"/>
      <c r="WEH39" s="36"/>
      <c r="WEI39" s="37"/>
      <c r="WEJ39" s="37"/>
      <c r="WEK39" s="37"/>
      <c r="WEL39" s="37"/>
      <c r="WEM39" s="37"/>
      <c r="WEN39" s="37"/>
      <c r="WEO39" s="37"/>
      <c r="WEP39" s="37"/>
      <c r="WEQ39" s="37"/>
      <c r="WER39" s="37"/>
      <c r="WES39" s="37"/>
      <c r="WET39" s="37"/>
      <c r="WEU39" s="37"/>
      <c r="WEV39" s="37"/>
      <c r="WEW39" s="37"/>
      <c r="WEX39" s="37"/>
      <c r="WEY39" s="37"/>
      <c r="WEZ39" s="37"/>
      <c r="WFA39" s="33"/>
      <c r="WFB39" s="20"/>
      <c r="WFC39" s="20"/>
      <c r="WFD39" s="36"/>
      <c r="WFE39" s="37"/>
      <c r="WFF39" s="37"/>
      <c r="WFG39" s="37"/>
      <c r="WFH39" s="37"/>
      <c r="WFI39" s="37"/>
      <c r="WFJ39" s="37"/>
      <c r="WFK39" s="37"/>
      <c r="WFL39" s="37"/>
      <c r="WFM39" s="37"/>
      <c r="WFN39" s="37"/>
      <c r="WFO39" s="37"/>
      <c r="WFP39" s="37"/>
      <c r="WFQ39" s="37"/>
      <c r="WFR39" s="37"/>
      <c r="WFS39" s="37"/>
      <c r="WFT39" s="37"/>
      <c r="WFU39" s="37"/>
      <c r="WFV39" s="37"/>
      <c r="WFW39" s="33"/>
      <c r="WFX39" s="20"/>
      <c r="WFY39" s="20"/>
      <c r="WFZ39" s="36"/>
      <c r="WGA39" s="37"/>
      <c r="WGB39" s="37"/>
      <c r="WGC39" s="37"/>
      <c r="WGD39" s="37"/>
      <c r="WGE39" s="37"/>
      <c r="WGF39" s="37"/>
      <c r="WGG39" s="37"/>
      <c r="WGH39" s="37"/>
      <c r="WGI39" s="37"/>
      <c r="WGJ39" s="37"/>
      <c r="WGK39" s="37"/>
      <c r="WGL39" s="37"/>
      <c r="WGM39" s="37"/>
      <c r="WGN39" s="37"/>
      <c r="WGO39" s="37"/>
      <c r="WGP39" s="37"/>
      <c r="WGQ39" s="37"/>
      <c r="WGR39" s="37"/>
      <c r="WGS39" s="33"/>
      <c r="WGT39" s="20"/>
      <c r="WGU39" s="20"/>
      <c r="WGV39" s="36"/>
      <c r="WGW39" s="37"/>
      <c r="WGX39" s="37"/>
      <c r="WGY39" s="37"/>
      <c r="WGZ39" s="37"/>
      <c r="WHA39" s="37"/>
      <c r="WHB39" s="37"/>
      <c r="WHC39" s="37"/>
      <c r="WHD39" s="37"/>
      <c r="WHE39" s="37"/>
      <c r="WHF39" s="37"/>
      <c r="WHG39" s="37"/>
      <c r="WHH39" s="37"/>
      <c r="WHI39" s="37"/>
      <c r="WHJ39" s="37"/>
      <c r="WHK39" s="37"/>
      <c r="WHL39" s="37"/>
      <c r="WHM39" s="37"/>
      <c r="WHN39" s="37"/>
      <c r="WHO39" s="33"/>
      <c r="WHP39" s="20"/>
      <c r="WHQ39" s="20"/>
      <c r="WHR39" s="36"/>
      <c r="WHS39" s="37"/>
      <c r="WHT39" s="37"/>
      <c r="WHU39" s="37"/>
      <c r="WHV39" s="37"/>
      <c r="WHW39" s="37"/>
      <c r="WHX39" s="37"/>
      <c r="WHY39" s="37"/>
      <c r="WHZ39" s="37"/>
      <c r="WIA39" s="37"/>
      <c r="WIB39" s="37"/>
      <c r="WIC39" s="37"/>
      <c r="WID39" s="37"/>
      <c r="WIE39" s="37"/>
      <c r="WIF39" s="37"/>
      <c r="WIG39" s="37"/>
      <c r="WIH39" s="37"/>
      <c r="WII39" s="37"/>
      <c r="WIJ39" s="37"/>
      <c r="WIK39" s="33"/>
      <c r="WIL39" s="20"/>
      <c r="WIM39" s="20"/>
      <c r="WIN39" s="36"/>
      <c r="WIO39" s="37"/>
      <c r="WIP39" s="37"/>
      <c r="WIQ39" s="37"/>
      <c r="WIR39" s="37"/>
      <c r="WIS39" s="37"/>
      <c r="WIT39" s="37"/>
      <c r="WIU39" s="37"/>
      <c r="WIV39" s="37"/>
      <c r="WIW39" s="37"/>
      <c r="WIX39" s="37"/>
      <c r="WIY39" s="37"/>
      <c r="WIZ39" s="37"/>
      <c r="WJA39" s="37"/>
      <c r="WJB39" s="37"/>
      <c r="WJC39" s="37"/>
      <c r="WJD39" s="37"/>
      <c r="WJE39" s="37"/>
      <c r="WJF39" s="37"/>
      <c r="WJG39" s="33"/>
      <c r="WJH39" s="20"/>
      <c r="WJI39" s="20"/>
      <c r="WJJ39" s="36"/>
      <c r="WJK39" s="37"/>
      <c r="WJL39" s="37"/>
      <c r="WJM39" s="37"/>
      <c r="WJN39" s="37"/>
      <c r="WJO39" s="37"/>
      <c r="WJP39" s="37"/>
      <c r="WJQ39" s="37"/>
      <c r="WJR39" s="37"/>
      <c r="WJS39" s="37"/>
      <c r="WJT39" s="37"/>
      <c r="WJU39" s="37"/>
      <c r="WJV39" s="37"/>
      <c r="WJW39" s="37"/>
      <c r="WJX39" s="37"/>
      <c r="WJY39" s="37"/>
      <c r="WJZ39" s="37"/>
      <c r="WKA39" s="37"/>
      <c r="WKB39" s="37"/>
      <c r="WKC39" s="33"/>
      <c r="WKD39" s="20"/>
      <c r="WKE39" s="20"/>
      <c r="WKF39" s="36"/>
      <c r="WKG39" s="37"/>
      <c r="WKH39" s="37"/>
      <c r="WKI39" s="37"/>
      <c r="WKJ39" s="37"/>
      <c r="WKK39" s="37"/>
      <c r="WKL39" s="37"/>
      <c r="WKM39" s="37"/>
      <c r="WKN39" s="37"/>
      <c r="WKO39" s="37"/>
      <c r="WKP39" s="37"/>
      <c r="WKQ39" s="37"/>
      <c r="WKR39" s="37"/>
      <c r="WKS39" s="37"/>
      <c r="WKT39" s="37"/>
      <c r="WKU39" s="37"/>
      <c r="WKV39" s="37"/>
      <c r="WKW39" s="37"/>
      <c r="WKX39" s="37"/>
      <c r="WKY39" s="33"/>
      <c r="WKZ39" s="20"/>
      <c r="WLA39" s="20"/>
      <c r="WLB39" s="36"/>
      <c r="WLC39" s="37"/>
      <c r="WLD39" s="37"/>
      <c r="WLE39" s="37"/>
      <c r="WLF39" s="37"/>
      <c r="WLG39" s="37"/>
      <c r="WLH39" s="37"/>
      <c r="WLI39" s="37"/>
      <c r="WLJ39" s="37"/>
      <c r="WLK39" s="37"/>
      <c r="WLL39" s="37"/>
      <c r="WLM39" s="37"/>
      <c r="WLN39" s="37"/>
      <c r="WLO39" s="37"/>
      <c r="WLP39" s="37"/>
      <c r="WLQ39" s="37"/>
      <c r="WLR39" s="37"/>
      <c r="WLS39" s="37"/>
      <c r="WLT39" s="37"/>
      <c r="WLU39" s="33"/>
      <c r="WLV39" s="20"/>
      <c r="WLW39" s="20"/>
      <c r="WLX39" s="36"/>
      <c r="WLY39" s="37"/>
      <c r="WLZ39" s="37"/>
      <c r="WMA39" s="37"/>
      <c r="WMB39" s="37"/>
      <c r="WMC39" s="37"/>
      <c r="WMD39" s="37"/>
      <c r="WME39" s="37"/>
      <c r="WMF39" s="37"/>
      <c r="WMG39" s="37"/>
      <c r="WMH39" s="37"/>
      <c r="WMI39" s="37"/>
      <c r="WMJ39" s="37"/>
      <c r="WMK39" s="37"/>
      <c r="WML39" s="37"/>
      <c r="WMM39" s="37"/>
      <c r="WMN39" s="37"/>
      <c r="WMO39" s="37"/>
      <c r="WMP39" s="37"/>
      <c r="WMQ39" s="33"/>
      <c r="WMR39" s="20"/>
      <c r="WMS39" s="20"/>
      <c r="WMT39" s="36"/>
      <c r="WMU39" s="37"/>
      <c r="WMV39" s="37"/>
      <c r="WMW39" s="37"/>
      <c r="WMX39" s="37"/>
      <c r="WMY39" s="37"/>
      <c r="WMZ39" s="37"/>
      <c r="WNA39" s="37"/>
      <c r="WNB39" s="37"/>
      <c r="WNC39" s="37"/>
      <c r="WND39" s="37"/>
      <c r="WNE39" s="37"/>
      <c r="WNF39" s="37"/>
      <c r="WNG39" s="37"/>
      <c r="WNH39" s="37"/>
      <c r="WNI39" s="37"/>
      <c r="WNJ39" s="37"/>
      <c r="WNK39" s="37"/>
      <c r="WNL39" s="37"/>
      <c r="WNM39" s="33"/>
      <c r="WNN39" s="20"/>
      <c r="WNO39" s="20"/>
      <c r="WNP39" s="36"/>
      <c r="WNQ39" s="37"/>
      <c r="WNR39" s="37"/>
      <c r="WNS39" s="37"/>
      <c r="WNT39" s="37"/>
      <c r="WNU39" s="37"/>
      <c r="WNV39" s="37"/>
      <c r="WNW39" s="37"/>
      <c r="WNX39" s="37"/>
      <c r="WNY39" s="37"/>
      <c r="WNZ39" s="37"/>
      <c r="WOA39" s="37"/>
      <c r="WOB39" s="37"/>
      <c r="WOC39" s="37"/>
      <c r="WOD39" s="37"/>
      <c r="WOE39" s="37"/>
      <c r="WOF39" s="37"/>
      <c r="WOG39" s="37"/>
      <c r="WOH39" s="37"/>
      <c r="WOI39" s="33"/>
      <c r="WOJ39" s="20"/>
      <c r="WOK39" s="20"/>
      <c r="WOL39" s="36"/>
      <c r="WOM39" s="37"/>
      <c r="WON39" s="37"/>
      <c r="WOO39" s="37"/>
      <c r="WOP39" s="37"/>
      <c r="WOQ39" s="37"/>
      <c r="WOR39" s="37"/>
      <c r="WOS39" s="37"/>
      <c r="WOT39" s="37"/>
      <c r="WOU39" s="37"/>
      <c r="WOV39" s="37"/>
      <c r="WOW39" s="37"/>
      <c r="WOX39" s="37"/>
      <c r="WOY39" s="37"/>
      <c r="WOZ39" s="37"/>
      <c r="WPA39" s="37"/>
      <c r="WPB39" s="37"/>
      <c r="WPC39" s="37"/>
      <c r="WPD39" s="37"/>
      <c r="WPE39" s="33"/>
      <c r="WPF39" s="20"/>
      <c r="WPG39" s="20"/>
      <c r="WPH39" s="36"/>
      <c r="WPI39" s="37"/>
      <c r="WPJ39" s="37"/>
      <c r="WPK39" s="37"/>
      <c r="WPL39" s="37"/>
      <c r="WPM39" s="37"/>
      <c r="WPN39" s="37"/>
      <c r="WPO39" s="37"/>
      <c r="WPP39" s="37"/>
      <c r="WPQ39" s="37"/>
      <c r="WPR39" s="37"/>
      <c r="WPS39" s="37"/>
      <c r="WPT39" s="37"/>
      <c r="WPU39" s="37"/>
      <c r="WPV39" s="37"/>
      <c r="WPW39" s="37"/>
      <c r="WPX39" s="37"/>
      <c r="WPY39" s="37"/>
      <c r="WPZ39" s="37"/>
      <c r="WQA39" s="33"/>
      <c r="WQB39" s="20"/>
      <c r="WQC39" s="20"/>
      <c r="WQD39" s="36"/>
      <c r="WQE39" s="37"/>
      <c r="WQF39" s="37"/>
      <c r="WQG39" s="37"/>
      <c r="WQH39" s="37"/>
      <c r="WQI39" s="37"/>
      <c r="WQJ39" s="37"/>
      <c r="WQK39" s="37"/>
      <c r="WQL39" s="37"/>
      <c r="WQM39" s="37"/>
      <c r="WQN39" s="37"/>
      <c r="WQO39" s="37"/>
      <c r="WQP39" s="37"/>
      <c r="WQQ39" s="37"/>
      <c r="WQR39" s="37"/>
      <c r="WQS39" s="37"/>
      <c r="WQT39" s="37"/>
      <c r="WQU39" s="37"/>
      <c r="WQV39" s="37"/>
      <c r="WQW39" s="33"/>
      <c r="WQX39" s="20"/>
      <c r="WQY39" s="20"/>
      <c r="WQZ39" s="36"/>
      <c r="WRA39" s="37"/>
      <c r="WRB39" s="37"/>
      <c r="WRC39" s="37"/>
      <c r="WRD39" s="37"/>
      <c r="WRE39" s="37"/>
      <c r="WRF39" s="37"/>
      <c r="WRG39" s="37"/>
      <c r="WRH39" s="37"/>
      <c r="WRI39" s="37"/>
      <c r="WRJ39" s="37"/>
      <c r="WRK39" s="37"/>
      <c r="WRL39" s="37"/>
      <c r="WRM39" s="37"/>
      <c r="WRN39" s="37"/>
      <c r="WRO39" s="37"/>
      <c r="WRP39" s="37"/>
      <c r="WRQ39" s="37"/>
      <c r="WRR39" s="37"/>
      <c r="WRS39" s="33"/>
      <c r="WRT39" s="20"/>
      <c r="WRU39" s="20"/>
      <c r="WRV39" s="36"/>
      <c r="WRW39" s="37"/>
      <c r="WRX39" s="37"/>
      <c r="WRY39" s="37"/>
      <c r="WRZ39" s="37"/>
      <c r="WSA39" s="37"/>
      <c r="WSB39" s="37"/>
      <c r="WSC39" s="37"/>
      <c r="WSD39" s="37"/>
      <c r="WSE39" s="37"/>
      <c r="WSF39" s="37"/>
      <c r="WSG39" s="37"/>
      <c r="WSH39" s="37"/>
      <c r="WSI39" s="37"/>
      <c r="WSJ39" s="37"/>
      <c r="WSK39" s="37"/>
      <c r="WSL39" s="37"/>
      <c r="WSM39" s="37"/>
      <c r="WSN39" s="37"/>
      <c r="WSO39" s="33"/>
      <c r="WSP39" s="20"/>
      <c r="WSQ39" s="20"/>
      <c r="WSR39" s="36"/>
      <c r="WSS39" s="37"/>
      <c r="WST39" s="37"/>
      <c r="WSU39" s="37"/>
      <c r="WSV39" s="37"/>
      <c r="WSW39" s="37"/>
      <c r="WSX39" s="37"/>
      <c r="WSY39" s="37"/>
      <c r="WSZ39" s="37"/>
      <c r="WTA39" s="37"/>
      <c r="WTB39" s="37"/>
      <c r="WTC39" s="37"/>
      <c r="WTD39" s="37"/>
      <c r="WTE39" s="37"/>
      <c r="WTF39" s="37"/>
      <c r="WTG39" s="37"/>
      <c r="WTH39" s="37"/>
      <c r="WTI39" s="37"/>
      <c r="WTJ39" s="37"/>
      <c r="WTK39" s="33"/>
      <c r="WTL39" s="20"/>
      <c r="WTM39" s="20"/>
      <c r="WTN39" s="36"/>
      <c r="WTO39" s="37"/>
      <c r="WTP39" s="37"/>
      <c r="WTQ39" s="37"/>
      <c r="WTR39" s="37"/>
      <c r="WTS39" s="37"/>
      <c r="WTT39" s="37"/>
      <c r="WTU39" s="37"/>
      <c r="WTV39" s="37"/>
      <c r="WTW39" s="37"/>
      <c r="WTX39" s="37"/>
      <c r="WTY39" s="37"/>
      <c r="WTZ39" s="37"/>
      <c r="WUA39" s="37"/>
      <c r="WUB39" s="37"/>
      <c r="WUC39" s="37"/>
      <c r="WUD39" s="37"/>
      <c r="WUE39" s="37"/>
      <c r="WUF39" s="37"/>
      <c r="WUG39" s="33"/>
      <c r="WUH39" s="20"/>
      <c r="WUI39" s="20"/>
      <c r="WUJ39" s="36"/>
      <c r="WUK39" s="37"/>
      <c r="WUL39" s="37"/>
      <c r="WUM39" s="37"/>
      <c r="WUN39" s="37"/>
      <c r="WUO39" s="37"/>
      <c r="WUP39" s="37"/>
      <c r="WUQ39" s="37"/>
      <c r="WUR39" s="37"/>
      <c r="WUS39" s="37"/>
      <c r="WUT39" s="37"/>
      <c r="WUU39" s="37"/>
      <c r="WUV39" s="37"/>
      <c r="WUW39" s="37"/>
      <c r="WUX39" s="37"/>
      <c r="WUY39" s="37"/>
      <c r="WUZ39" s="37"/>
      <c r="WVA39" s="37"/>
      <c r="WVB39" s="37"/>
      <c r="WVC39" s="33"/>
      <c r="WVD39" s="20"/>
      <c r="WVE39" s="20"/>
      <c r="WVF39" s="36"/>
      <c r="WVG39" s="37"/>
      <c r="WVH39" s="37"/>
      <c r="WVI39" s="37"/>
      <c r="WVJ39" s="37"/>
      <c r="WVK39" s="37"/>
      <c r="WVL39" s="37"/>
      <c r="WVM39" s="37"/>
      <c r="WVN39" s="37"/>
      <c r="WVO39" s="37"/>
      <c r="WVP39" s="37"/>
      <c r="WVQ39" s="37"/>
      <c r="WVR39" s="37"/>
      <c r="WVS39" s="37"/>
      <c r="WVT39" s="37"/>
      <c r="WVU39" s="37"/>
      <c r="WVV39" s="37"/>
      <c r="WVW39" s="37"/>
      <c r="WVX39" s="37"/>
      <c r="WVY39" s="33"/>
      <c r="WVZ39" s="20"/>
      <c r="WWA39" s="20"/>
      <c r="WWB39" s="36"/>
      <c r="WWC39" s="37"/>
      <c r="WWD39" s="37"/>
      <c r="WWE39" s="37"/>
      <c r="WWF39" s="37"/>
      <c r="WWG39" s="37"/>
      <c r="WWH39" s="37"/>
      <c r="WWI39" s="37"/>
      <c r="WWJ39" s="37"/>
      <c r="WWK39" s="37"/>
      <c r="WWL39" s="37"/>
      <c r="WWM39" s="37"/>
      <c r="WWN39" s="37"/>
      <c r="WWO39" s="37"/>
      <c r="WWP39" s="37"/>
      <c r="WWQ39" s="37"/>
      <c r="WWR39" s="37"/>
      <c r="WWS39" s="37"/>
      <c r="WWT39" s="37"/>
      <c r="WWU39" s="33"/>
      <c r="WWV39" s="20"/>
      <c r="WWW39" s="20"/>
      <c r="WWX39" s="36"/>
      <c r="WWY39" s="37"/>
      <c r="WWZ39" s="37"/>
      <c r="WXA39" s="37"/>
      <c r="WXB39" s="37"/>
      <c r="WXC39" s="37"/>
      <c r="WXD39" s="37"/>
      <c r="WXE39" s="37"/>
      <c r="WXF39" s="37"/>
      <c r="WXG39" s="37"/>
      <c r="WXH39" s="37"/>
      <c r="WXI39" s="37"/>
      <c r="WXJ39" s="37"/>
      <c r="WXK39" s="37"/>
      <c r="WXL39" s="37"/>
      <c r="WXM39" s="37"/>
      <c r="WXN39" s="37"/>
      <c r="WXO39" s="37"/>
      <c r="WXP39" s="37"/>
      <c r="WXQ39" s="33"/>
      <c r="WXR39" s="20"/>
      <c r="WXS39" s="20"/>
      <c r="WXT39" s="36"/>
      <c r="WXU39" s="37"/>
      <c r="WXV39" s="37"/>
      <c r="WXW39" s="37"/>
      <c r="WXX39" s="37"/>
      <c r="WXY39" s="37"/>
      <c r="WXZ39" s="37"/>
      <c r="WYA39" s="37"/>
      <c r="WYB39" s="37"/>
      <c r="WYC39" s="37"/>
      <c r="WYD39" s="37"/>
      <c r="WYE39" s="37"/>
      <c r="WYF39" s="37"/>
      <c r="WYG39" s="37"/>
      <c r="WYH39" s="37"/>
      <c r="WYI39" s="37"/>
      <c r="WYJ39" s="37"/>
      <c r="WYK39" s="37"/>
      <c r="WYL39" s="37"/>
      <c r="WYM39" s="33"/>
      <c r="WYN39" s="20"/>
      <c r="WYO39" s="20"/>
      <c r="WYP39" s="36"/>
      <c r="WYQ39" s="37"/>
      <c r="WYR39" s="37"/>
      <c r="WYS39" s="37"/>
      <c r="WYT39" s="37"/>
      <c r="WYU39" s="37"/>
      <c r="WYV39" s="37"/>
      <c r="WYW39" s="37"/>
      <c r="WYX39" s="37"/>
      <c r="WYY39" s="37"/>
      <c r="WYZ39" s="37"/>
      <c r="WZA39" s="37"/>
      <c r="WZB39" s="37"/>
      <c r="WZC39" s="37"/>
      <c r="WZD39" s="37"/>
      <c r="WZE39" s="37"/>
      <c r="WZF39" s="37"/>
      <c r="WZG39" s="37"/>
      <c r="WZH39" s="37"/>
      <c r="WZI39" s="33"/>
      <c r="WZJ39" s="20"/>
      <c r="WZK39" s="20"/>
      <c r="WZL39" s="36"/>
      <c r="WZM39" s="37"/>
      <c r="WZN39" s="37"/>
      <c r="WZO39" s="37"/>
      <c r="WZP39" s="37"/>
      <c r="WZQ39" s="37"/>
      <c r="WZR39" s="37"/>
      <c r="WZS39" s="37"/>
      <c r="WZT39" s="37"/>
      <c r="WZU39" s="37"/>
      <c r="WZV39" s="37"/>
      <c r="WZW39" s="37"/>
      <c r="WZX39" s="37"/>
      <c r="WZY39" s="37"/>
      <c r="WZZ39" s="37"/>
      <c r="XAA39" s="37"/>
      <c r="XAB39" s="37"/>
      <c r="XAC39" s="37"/>
      <c r="XAD39" s="37"/>
      <c r="XAE39" s="33"/>
      <c r="XAF39" s="20"/>
      <c r="XAG39" s="20"/>
      <c r="XAH39" s="36"/>
      <c r="XAI39" s="37"/>
      <c r="XAJ39" s="37"/>
      <c r="XAK39" s="37"/>
      <c r="XAL39" s="37"/>
      <c r="XAM39" s="37"/>
      <c r="XAN39" s="37"/>
      <c r="XAO39" s="37"/>
      <c r="XAP39" s="37"/>
      <c r="XAQ39" s="37"/>
      <c r="XAR39" s="37"/>
      <c r="XAS39" s="37"/>
      <c r="XAT39" s="37"/>
      <c r="XAU39" s="37"/>
      <c r="XAV39" s="37"/>
      <c r="XAW39" s="37"/>
      <c r="XAX39" s="37"/>
      <c r="XAY39" s="37"/>
      <c r="XAZ39" s="37"/>
      <c r="XBA39" s="33"/>
      <c r="XBB39" s="20"/>
      <c r="XBC39" s="20"/>
      <c r="XBD39" s="36"/>
      <c r="XBE39" s="37"/>
      <c r="XBF39" s="37"/>
      <c r="XBG39" s="37"/>
      <c r="XBH39" s="37"/>
      <c r="XBI39" s="37"/>
      <c r="XBJ39" s="37"/>
      <c r="XBK39" s="37"/>
      <c r="XBL39" s="37"/>
      <c r="XBM39" s="37"/>
      <c r="XBN39" s="37"/>
      <c r="XBO39" s="37"/>
      <c r="XBP39" s="37"/>
      <c r="XBQ39" s="37"/>
      <c r="XBR39" s="37"/>
      <c r="XBS39" s="37"/>
      <c r="XBT39" s="37"/>
      <c r="XBU39" s="37"/>
      <c r="XBV39" s="37"/>
      <c r="XBW39" s="33"/>
      <c r="XBX39" s="20"/>
      <c r="XBY39" s="20"/>
      <c r="XBZ39" s="36"/>
      <c r="XCA39" s="37"/>
      <c r="XCB39" s="37"/>
      <c r="XCC39" s="37"/>
      <c r="XCD39" s="37"/>
      <c r="XCE39" s="37"/>
      <c r="XCF39" s="37"/>
      <c r="XCG39" s="37"/>
      <c r="XCH39" s="37"/>
      <c r="XCI39" s="37"/>
      <c r="XCJ39" s="37"/>
      <c r="XCK39" s="37"/>
      <c r="XCL39" s="37"/>
      <c r="XCM39" s="37"/>
      <c r="XCN39" s="37"/>
      <c r="XCO39" s="37"/>
      <c r="XCP39" s="37"/>
      <c r="XCQ39" s="37"/>
      <c r="XCR39" s="37"/>
      <c r="XCS39" s="33"/>
      <c r="XCT39" s="20"/>
      <c r="XCU39" s="20"/>
      <c r="XCV39" s="36"/>
      <c r="XCW39" s="37"/>
      <c r="XCX39" s="37"/>
      <c r="XCY39" s="37"/>
      <c r="XCZ39" s="37"/>
      <c r="XDA39" s="37"/>
      <c r="XDB39" s="37"/>
      <c r="XDC39" s="37"/>
      <c r="XDD39" s="37"/>
      <c r="XDE39" s="37"/>
      <c r="XDF39" s="37"/>
      <c r="XDG39" s="37"/>
      <c r="XDH39" s="37"/>
      <c r="XDI39" s="37"/>
      <c r="XDJ39" s="37"/>
      <c r="XDK39" s="37"/>
      <c r="XDL39" s="37"/>
      <c r="XDM39" s="37"/>
      <c r="XDN39" s="37"/>
      <c r="XDO39" s="33"/>
      <c r="XDP39" s="20"/>
      <c r="XDQ39" s="20"/>
      <c r="XDR39" s="36"/>
      <c r="XDS39" s="37"/>
      <c r="XDT39" s="37"/>
      <c r="XDU39" s="37"/>
      <c r="XDV39" s="37"/>
      <c r="XDW39" s="37"/>
      <c r="XDX39" s="37"/>
      <c r="XDY39" s="37"/>
      <c r="XDZ39" s="37"/>
      <c r="XEA39" s="37"/>
      <c r="XEB39" s="37"/>
      <c r="XEC39" s="37"/>
      <c r="XED39" s="37"/>
      <c r="XEE39" s="37"/>
      <c r="XEF39" s="37"/>
      <c r="XEG39" s="37"/>
      <c r="XEH39" s="37"/>
      <c r="XEI39" s="37"/>
      <c r="XEJ39" s="37"/>
      <c r="XEK39" s="33"/>
      <c r="XEL39" s="20"/>
      <c r="XEM39" s="20"/>
      <c r="XEN39" s="36"/>
      <c r="XEO39" s="37"/>
      <c r="XEP39" s="37"/>
      <c r="XEQ39" s="37"/>
      <c r="XER39" s="37"/>
      <c r="XES39" s="37"/>
      <c r="XET39" s="37"/>
      <c r="XEU39" s="37"/>
      <c r="XEV39" s="37"/>
      <c r="XEW39" s="37"/>
      <c r="XEX39" s="37"/>
      <c r="XEY39" s="37"/>
      <c r="XEZ39" s="37"/>
      <c r="XFA39" s="37"/>
      <c r="XFB39" s="37"/>
      <c r="XFC39" s="37"/>
    </row>
    <row r="40" spans="1:16383" s="39" customFormat="1">
      <c r="A40" s="84" t="s">
        <v>2198</v>
      </c>
      <c r="B40" s="83"/>
      <c r="C40" s="83" t="s">
        <v>2055</v>
      </c>
      <c r="D40" s="83" t="s">
        <v>2126</v>
      </c>
      <c r="E40" s="83"/>
      <c r="F40" s="83">
        <v>660</v>
      </c>
      <c r="G40" s="83">
        <v>0</v>
      </c>
      <c r="H40" s="83"/>
      <c r="I40" s="83"/>
      <c r="J40" s="83"/>
      <c r="K40" s="83">
        <v>110</v>
      </c>
      <c r="L40" s="83"/>
      <c r="M40" s="83"/>
      <c r="N40" s="83"/>
      <c r="O40" s="83"/>
      <c r="P40" s="83"/>
      <c r="Q40" s="83"/>
      <c r="R40" s="83"/>
      <c r="S40" s="83"/>
      <c r="T40" s="20">
        <f t="shared" si="1"/>
        <v>110</v>
      </c>
      <c r="U40" s="20">
        <f t="shared" si="2"/>
        <v>0</v>
      </c>
      <c r="V40" s="34">
        <f t="shared" si="3"/>
        <v>1</v>
      </c>
      <c r="W40" s="38" t="s">
        <v>27</v>
      </c>
      <c r="X40" s="35">
        <f t="shared" si="5"/>
        <v>550</v>
      </c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1"/>
      <c r="EG40" s="31"/>
      <c r="EH40" s="31"/>
      <c r="EI40" s="31"/>
      <c r="EJ40" s="31"/>
      <c r="EK40" s="31"/>
      <c r="EL40" s="31"/>
      <c r="EM40" s="31"/>
      <c r="EN40" s="31"/>
      <c r="EO40" s="31"/>
      <c r="EP40" s="31"/>
      <c r="EQ40" s="31"/>
      <c r="ER40" s="31"/>
      <c r="ES40" s="31"/>
      <c r="ET40" s="31"/>
      <c r="EU40" s="31"/>
      <c r="EV40" s="31"/>
      <c r="EW40" s="31"/>
      <c r="EX40" s="31"/>
      <c r="EY40" s="31"/>
      <c r="EZ40" s="31"/>
      <c r="FA40" s="31"/>
      <c r="FB40" s="31"/>
      <c r="FC40" s="31"/>
      <c r="FD40" s="31"/>
      <c r="FE40" s="31"/>
      <c r="FF40" s="31"/>
      <c r="FG40" s="31"/>
      <c r="FH40" s="31"/>
      <c r="FI40" s="31"/>
      <c r="FJ40" s="31"/>
      <c r="FK40" s="31"/>
      <c r="FL40" s="31"/>
      <c r="FM40" s="31"/>
      <c r="FN40" s="31"/>
      <c r="FO40" s="31"/>
      <c r="FP40" s="31"/>
      <c r="FQ40" s="31"/>
      <c r="FR40" s="31"/>
      <c r="FS40" s="31"/>
      <c r="FT40" s="31"/>
      <c r="FU40" s="31"/>
      <c r="FV40" s="31"/>
      <c r="FW40" s="31"/>
      <c r="FX40" s="31"/>
      <c r="FY40" s="31"/>
      <c r="FZ40" s="31"/>
      <c r="GA40" s="31"/>
      <c r="GB40" s="31"/>
      <c r="GC40" s="31"/>
      <c r="GD40" s="31"/>
      <c r="GE40" s="31"/>
      <c r="GF40" s="31"/>
      <c r="GG40" s="31"/>
      <c r="GH40" s="31"/>
      <c r="GI40" s="31"/>
      <c r="GJ40" s="31"/>
      <c r="GK40" s="31"/>
      <c r="GL40" s="31"/>
      <c r="GM40" s="31"/>
      <c r="GN40" s="31"/>
      <c r="GO40" s="31"/>
      <c r="GP40" s="31"/>
      <c r="GQ40" s="31"/>
      <c r="GR40" s="31"/>
      <c r="GS40" s="31"/>
      <c r="GT40" s="31"/>
      <c r="GU40" s="31"/>
      <c r="GV40" s="31"/>
      <c r="GW40" s="31"/>
      <c r="GX40" s="31"/>
      <c r="GY40" s="31"/>
      <c r="GZ40" s="31"/>
      <c r="HA40" s="31"/>
      <c r="HB40" s="31"/>
      <c r="HC40" s="31"/>
      <c r="HD40" s="31"/>
      <c r="HE40" s="31"/>
      <c r="HF40" s="31"/>
      <c r="HG40" s="31"/>
      <c r="HH40" s="31"/>
      <c r="HI40" s="31"/>
      <c r="HJ40" s="31"/>
      <c r="HK40" s="31"/>
      <c r="HL40" s="31"/>
      <c r="HM40" s="31"/>
      <c r="HN40" s="31"/>
      <c r="HO40" s="31"/>
      <c r="HP40" s="31"/>
      <c r="HQ40" s="31"/>
      <c r="HR40" s="31"/>
      <c r="HS40" s="31"/>
      <c r="HT40" s="31"/>
      <c r="HU40" s="31"/>
      <c r="HV40" s="31"/>
      <c r="HW40" s="31"/>
      <c r="HX40" s="31"/>
      <c r="HY40" s="31"/>
      <c r="HZ40" s="31"/>
      <c r="IA40" s="31"/>
      <c r="IB40" s="31"/>
      <c r="IC40" s="31"/>
      <c r="ID40" s="31"/>
      <c r="IE40" s="31"/>
      <c r="IF40" s="31"/>
      <c r="IG40" s="31"/>
      <c r="IH40" s="31"/>
      <c r="II40" s="31"/>
      <c r="IJ40" s="31"/>
      <c r="IK40" s="31"/>
      <c r="IL40" s="31"/>
      <c r="IM40" s="31"/>
      <c r="IN40" s="31"/>
      <c r="IO40" s="31"/>
      <c r="IP40" s="31"/>
      <c r="IQ40" s="31"/>
      <c r="IR40" s="31"/>
      <c r="IS40" s="31"/>
      <c r="IT40" s="31"/>
      <c r="IU40" s="31"/>
      <c r="IV40" s="31"/>
      <c r="IW40" s="31"/>
      <c r="IX40" s="31"/>
      <c r="IY40" s="31"/>
      <c r="IZ40" s="31"/>
      <c r="JA40" s="31"/>
      <c r="JB40" s="31"/>
      <c r="JC40" s="31"/>
      <c r="JD40" s="31"/>
      <c r="JE40" s="31"/>
      <c r="JF40" s="31"/>
      <c r="JG40" s="31"/>
      <c r="JH40" s="31"/>
      <c r="JI40" s="31"/>
      <c r="JJ40" s="31"/>
      <c r="JK40" s="31"/>
      <c r="JL40" s="31"/>
      <c r="JM40" s="31"/>
      <c r="JN40" s="31"/>
      <c r="JO40" s="31"/>
      <c r="JP40" s="31"/>
      <c r="JQ40" s="31"/>
      <c r="JR40" s="31"/>
      <c r="JS40" s="31"/>
      <c r="JT40" s="31"/>
      <c r="JU40" s="31"/>
      <c r="JV40" s="31"/>
      <c r="JW40" s="31"/>
      <c r="JX40" s="31"/>
      <c r="JY40" s="31"/>
      <c r="JZ40" s="31"/>
      <c r="KA40" s="31"/>
      <c r="KB40" s="31"/>
      <c r="KC40" s="31"/>
      <c r="KD40" s="31"/>
      <c r="KE40" s="31"/>
      <c r="KF40" s="31"/>
      <c r="KG40" s="31"/>
      <c r="KH40" s="31"/>
      <c r="KI40" s="31"/>
      <c r="KJ40" s="31"/>
      <c r="KK40" s="31"/>
      <c r="KL40" s="31"/>
      <c r="KM40" s="31"/>
      <c r="KN40" s="31"/>
      <c r="KO40" s="31"/>
      <c r="KP40" s="31"/>
      <c r="KQ40" s="31"/>
      <c r="KR40" s="31"/>
      <c r="KS40" s="31"/>
      <c r="KT40" s="31"/>
      <c r="KU40" s="31"/>
      <c r="KV40" s="31"/>
      <c r="KW40" s="31"/>
      <c r="KX40" s="31"/>
      <c r="KY40" s="31"/>
      <c r="KZ40" s="31"/>
      <c r="LA40" s="31"/>
      <c r="LB40" s="31"/>
      <c r="LC40" s="31"/>
      <c r="LD40" s="31"/>
      <c r="LE40" s="31"/>
      <c r="LF40" s="31"/>
      <c r="LG40" s="31"/>
      <c r="LH40" s="31"/>
      <c r="LI40" s="31"/>
      <c r="LJ40" s="31"/>
      <c r="LK40" s="31"/>
      <c r="LL40" s="31"/>
      <c r="LM40" s="31"/>
      <c r="LN40" s="31"/>
      <c r="LO40" s="31"/>
      <c r="LP40" s="31"/>
      <c r="LQ40" s="31"/>
      <c r="LR40" s="31"/>
      <c r="LS40" s="31"/>
      <c r="LT40" s="31"/>
      <c r="LU40" s="31"/>
      <c r="LV40" s="31"/>
      <c r="LW40" s="31"/>
      <c r="LX40" s="31"/>
      <c r="LY40" s="31"/>
      <c r="LZ40" s="31"/>
      <c r="MA40" s="31"/>
      <c r="MB40" s="31"/>
      <c r="MC40" s="31"/>
      <c r="MD40" s="31"/>
      <c r="ME40" s="31"/>
      <c r="MF40" s="31"/>
      <c r="MG40" s="31"/>
      <c r="MH40" s="31"/>
      <c r="MI40" s="31"/>
      <c r="MJ40" s="31"/>
      <c r="MK40" s="31"/>
      <c r="ML40" s="31"/>
      <c r="MM40" s="31"/>
      <c r="MN40" s="31"/>
      <c r="MO40" s="31"/>
      <c r="MP40" s="31"/>
      <c r="MQ40" s="31"/>
      <c r="MR40" s="31"/>
      <c r="MS40" s="31"/>
      <c r="MT40" s="31"/>
      <c r="MU40" s="31"/>
      <c r="MV40" s="31"/>
      <c r="MW40" s="31"/>
      <c r="MX40" s="31"/>
      <c r="MY40" s="31"/>
      <c r="MZ40" s="31"/>
      <c r="NA40" s="31"/>
      <c r="NB40" s="31"/>
      <c r="NC40" s="31"/>
      <c r="ND40" s="31"/>
      <c r="NE40" s="31"/>
      <c r="NF40" s="31"/>
      <c r="NG40" s="31"/>
      <c r="NH40" s="31"/>
      <c r="NI40" s="31"/>
      <c r="NJ40" s="31"/>
      <c r="NK40" s="31"/>
      <c r="NL40" s="31"/>
      <c r="NM40" s="31"/>
      <c r="NN40" s="31"/>
      <c r="NO40" s="31"/>
      <c r="NP40" s="31"/>
      <c r="NQ40" s="31"/>
      <c r="NR40" s="31"/>
      <c r="NS40" s="31"/>
      <c r="NT40" s="31"/>
      <c r="NU40" s="31"/>
      <c r="NV40" s="31"/>
      <c r="NW40" s="31"/>
      <c r="NX40" s="31"/>
      <c r="NY40" s="31"/>
      <c r="NZ40" s="31"/>
      <c r="OA40" s="31"/>
      <c r="OB40" s="31"/>
      <c r="OC40" s="31"/>
      <c r="OD40" s="31"/>
      <c r="OE40" s="31"/>
      <c r="OF40" s="31"/>
      <c r="OG40" s="31"/>
      <c r="OH40" s="31"/>
      <c r="OI40" s="31"/>
      <c r="OJ40" s="31"/>
      <c r="OK40" s="31"/>
      <c r="OL40" s="31"/>
      <c r="OM40" s="31"/>
      <c r="ON40" s="31"/>
      <c r="OO40" s="31"/>
      <c r="OP40" s="31"/>
      <c r="OQ40" s="31"/>
      <c r="OR40" s="31"/>
      <c r="OS40" s="31"/>
      <c r="OT40" s="31"/>
      <c r="OU40" s="31"/>
      <c r="OV40" s="31"/>
      <c r="OW40" s="31"/>
      <c r="OX40" s="31"/>
      <c r="OY40" s="31"/>
      <c r="OZ40" s="31"/>
      <c r="PA40" s="31"/>
      <c r="PB40" s="31"/>
      <c r="PC40" s="31"/>
      <c r="PD40" s="31"/>
      <c r="PE40" s="31"/>
      <c r="PF40" s="31"/>
      <c r="PG40" s="31"/>
      <c r="PH40" s="31"/>
      <c r="PI40" s="31"/>
      <c r="PJ40" s="31"/>
      <c r="PK40" s="31"/>
      <c r="PL40" s="31"/>
      <c r="PM40" s="31"/>
      <c r="PN40" s="31"/>
      <c r="PO40" s="31"/>
      <c r="PP40" s="31"/>
      <c r="PQ40" s="31"/>
      <c r="PR40" s="31"/>
      <c r="PS40" s="31"/>
      <c r="PT40" s="31"/>
      <c r="PU40" s="31"/>
      <c r="PV40" s="31"/>
      <c r="PW40" s="31"/>
      <c r="PX40" s="31"/>
      <c r="PY40" s="31"/>
      <c r="PZ40" s="31"/>
      <c r="QA40" s="31"/>
      <c r="QB40" s="31"/>
      <c r="QC40" s="31"/>
    </row>
    <row r="41" spans="1:16383" s="39" customFormat="1">
      <c r="A41" s="84" t="s">
        <v>1761</v>
      </c>
      <c r="B41" s="83" t="s">
        <v>27</v>
      </c>
      <c r="C41" s="83">
        <v>120</v>
      </c>
      <c r="D41" s="83" t="s">
        <v>28</v>
      </c>
      <c r="E41" s="83"/>
      <c r="F41" s="83">
        <v>1185</v>
      </c>
      <c r="G41" s="83">
        <v>65</v>
      </c>
      <c r="H41" s="83"/>
      <c r="I41" s="83">
        <v>140</v>
      </c>
      <c r="J41" s="83">
        <v>140</v>
      </c>
      <c r="K41" s="83">
        <v>140</v>
      </c>
      <c r="L41" s="83">
        <v>140</v>
      </c>
      <c r="M41" s="83">
        <v>140</v>
      </c>
      <c r="N41" s="87"/>
      <c r="O41" s="83"/>
      <c r="P41" s="83"/>
      <c r="Q41" s="83"/>
      <c r="R41" s="83"/>
      <c r="S41" s="83"/>
      <c r="T41" s="20">
        <f t="shared" si="1"/>
        <v>765</v>
      </c>
      <c r="U41" s="20">
        <f t="shared" si="2"/>
        <v>420</v>
      </c>
      <c r="V41" s="34">
        <f t="shared" si="3"/>
        <v>0.64556962025316456</v>
      </c>
      <c r="W41" s="37"/>
      <c r="X41" s="35" t="str">
        <f t="shared" si="5"/>
        <v/>
      </c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  <c r="DW41" s="31"/>
      <c r="DX41" s="31"/>
      <c r="DY41" s="31"/>
      <c r="DZ41" s="31"/>
      <c r="EA41" s="31"/>
      <c r="EB41" s="31"/>
      <c r="EC41" s="31"/>
      <c r="ED41" s="31"/>
      <c r="EE41" s="31"/>
      <c r="EF41" s="31"/>
      <c r="EG41" s="31"/>
      <c r="EH41" s="31"/>
      <c r="EI41" s="31"/>
      <c r="EJ41" s="31"/>
      <c r="EK41" s="31"/>
      <c r="EL41" s="31"/>
      <c r="EM41" s="31"/>
      <c r="EN41" s="31"/>
      <c r="EO41" s="31"/>
      <c r="EP41" s="31"/>
      <c r="EQ41" s="31"/>
      <c r="ER41" s="31"/>
      <c r="ES41" s="31"/>
      <c r="ET41" s="31"/>
      <c r="EU41" s="31"/>
      <c r="EV41" s="31"/>
      <c r="EW41" s="31"/>
      <c r="EX41" s="31"/>
      <c r="EY41" s="31"/>
      <c r="EZ41" s="31"/>
      <c r="FA41" s="31"/>
      <c r="FB41" s="31"/>
      <c r="FC41" s="31"/>
      <c r="FD41" s="31"/>
      <c r="FE41" s="31"/>
      <c r="FF41" s="31"/>
      <c r="FG41" s="31"/>
      <c r="FH41" s="31"/>
      <c r="FI41" s="31"/>
      <c r="FJ41" s="31"/>
      <c r="FK41" s="31"/>
      <c r="FL41" s="31"/>
      <c r="FM41" s="31"/>
      <c r="FN41" s="31"/>
      <c r="FO41" s="31"/>
      <c r="FP41" s="31"/>
      <c r="FQ41" s="31"/>
      <c r="FR41" s="31"/>
      <c r="FS41" s="31"/>
      <c r="FT41" s="31"/>
      <c r="FU41" s="31"/>
      <c r="FV41" s="31"/>
      <c r="FW41" s="31"/>
      <c r="FX41" s="31"/>
      <c r="FY41" s="31"/>
      <c r="FZ41" s="31"/>
      <c r="GA41" s="31"/>
      <c r="GB41" s="31"/>
      <c r="GC41" s="31"/>
      <c r="GD41" s="31"/>
      <c r="GE41" s="31"/>
      <c r="GF41" s="31"/>
      <c r="GG41" s="31"/>
      <c r="GH41" s="31"/>
      <c r="GI41" s="31"/>
      <c r="GJ41" s="31"/>
      <c r="GK41" s="31"/>
      <c r="GL41" s="31"/>
      <c r="GM41" s="31"/>
      <c r="GN41" s="31"/>
      <c r="GO41" s="31"/>
      <c r="GP41" s="31"/>
      <c r="GQ41" s="31"/>
      <c r="GR41" s="31"/>
      <c r="GS41" s="31"/>
      <c r="GT41" s="31"/>
      <c r="GU41" s="31"/>
      <c r="GV41" s="31"/>
      <c r="GW41" s="31"/>
      <c r="GX41" s="31"/>
      <c r="GY41" s="31"/>
      <c r="GZ41" s="31"/>
      <c r="HA41" s="31"/>
      <c r="HB41" s="31"/>
      <c r="HC41" s="31"/>
      <c r="HD41" s="31"/>
      <c r="HE41" s="31"/>
      <c r="HF41" s="31"/>
      <c r="HG41" s="31"/>
      <c r="HH41" s="31"/>
      <c r="HI41" s="31"/>
      <c r="HJ41" s="31"/>
      <c r="HK41" s="31"/>
      <c r="HL41" s="31"/>
      <c r="HM41" s="31"/>
      <c r="HN41" s="31"/>
      <c r="HO41" s="31"/>
      <c r="HP41" s="31"/>
      <c r="HQ41" s="31"/>
      <c r="HR41" s="31"/>
      <c r="HS41" s="31"/>
      <c r="HT41" s="31"/>
      <c r="HU41" s="31"/>
      <c r="HV41" s="31"/>
      <c r="HW41" s="31"/>
      <c r="HX41" s="31"/>
      <c r="HY41" s="31"/>
      <c r="HZ41" s="31"/>
      <c r="IA41" s="31"/>
      <c r="IB41" s="31"/>
      <c r="IC41" s="31"/>
      <c r="ID41" s="31"/>
      <c r="IE41" s="31"/>
      <c r="IF41" s="31"/>
      <c r="IG41" s="31"/>
      <c r="IH41" s="31"/>
      <c r="II41" s="31"/>
      <c r="IJ41" s="31"/>
      <c r="IK41" s="31"/>
      <c r="IL41" s="31"/>
      <c r="IM41" s="31"/>
      <c r="IN41" s="31"/>
      <c r="IO41" s="31"/>
      <c r="IP41" s="31"/>
      <c r="IQ41" s="31"/>
      <c r="IR41" s="31"/>
      <c r="IS41" s="31"/>
      <c r="IT41" s="31"/>
      <c r="IU41" s="31"/>
      <c r="IV41" s="31"/>
      <c r="IW41" s="31"/>
      <c r="IX41" s="31"/>
      <c r="IY41" s="31"/>
      <c r="IZ41" s="31"/>
      <c r="JA41" s="31"/>
      <c r="JB41" s="31"/>
      <c r="JC41" s="31"/>
      <c r="JD41" s="31"/>
      <c r="JE41" s="31"/>
      <c r="JF41" s="31"/>
      <c r="JG41" s="31"/>
      <c r="JH41" s="31"/>
      <c r="JI41" s="31"/>
      <c r="JJ41" s="31"/>
      <c r="JK41" s="31"/>
      <c r="JL41" s="31"/>
      <c r="JM41" s="31"/>
      <c r="JN41" s="31"/>
      <c r="JO41" s="31"/>
      <c r="JP41" s="31"/>
      <c r="JQ41" s="31"/>
      <c r="JR41" s="31"/>
      <c r="JS41" s="31"/>
      <c r="JT41" s="31"/>
      <c r="JU41" s="31"/>
      <c r="JV41" s="31"/>
      <c r="JW41" s="31"/>
      <c r="JX41" s="31"/>
      <c r="JY41" s="31"/>
      <c r="JZ41" s="31"/>
      <c r="KA41" s="31"/>
      <c r="KB41" s="31"/>
      <c r="KC41" s="31"/>
      <c r="KD41" s="31"/>
      <c r="KE41" s="31"/>
      <c r="KF41" s="31"/>
      <c r="KG41" s="31"/>
      <c r="KH41" s="31"/>
      <c r="KI41" s="31"/>
      <c r="KJ41" s="31"/>
      <c r="KK41" s="31"/>
      <c r="KL41" s="31"/>
      <c r="KM41" s="31"/>
      <c r="KN41" s="31"/>
      <c r="KO41" s="31"/>
      <c r="KP41" s="31"/>
      <c r="KQ41" s="31"/>
      <c r="KR41" s="31"/>
      <c r="KS41" s="31"/>
      <c r="KT41" s="31"/>
      <c r="KU41" s="31"/>
      <c r="KV41" s="31"/>
      <c r="KW41" s="31"/>
      <c r="KX41" s="31"/>
      <c r="KY41" s="31"/>
      <c r="KZ41" s="31"/>
      <c r="LA41" s="31"/>
      <c r="LB41" s="31"/>
      <c r="LC41" s="31"/>
      <c r="LD41" s="31"/>
      <c r="LE41" s="31"/>
      <c r="LF41" s="31"/>
      <c r="LG41" s="31"/>
      <c r="LH41" s="31"/>
      <c r="LI41" s="31"/>
      <c r="LJ41" s="31"/>
      <c r="LK41" s="31"/>
      <c r="LL41" s="31"/>
      <c r="LM41" s="31"/>
      <c r="LN41" s="31"/>
      <c r="LO41" s="31"/>
      <c r="LP41" s="31"/>
      <c r="LQ41" s="31"/>
      <c r="LR41" s="31"/>
      <c r="LS41" s="31"/>
      <c r="LT41" s="31"/>
      <c r="LU41" s="31"/>
      <c r="LV41" s="31"/>
      <c r="LW41" s="31"/>
      <c r="LX41" s="31"/>
      <c r="LY41" s="31"/>
      <c r="LZ41" s="31"/>
      <c r="MA41" s="31"/>
      <c r="MB41" s="31"/>
      <c r="MC41" s="31"/>
      <c r="MD41" s="31"/>
      <c r="ME41" s="31"/>
      <c r="MF41" s="31"/>
      <c r="MG41" s="31"/>
      <c r="MH41" s="31"/>
      <c r="MI41" s="31"/>
      <c r="MJ41" s="31"/>
      <c r="MK41" s="31"/>
      <c r="ML41" s="31"/>
      <c r="MM41" s="31"/>
      <c r="MN41" s="31"/>
      <c r="MO41" s="31"/>
      <c r="MP41" s="31"/>
      <c r="MQ41" s="31"/>
      <c r="MR41" s="31"/>
      <c r="MS41" s="31"/>
      <c r="MT41" s="31"/>
      <c r="MU41" s="31"/>
      <c r="MV41" s="31"/>
      <c r="MW41" s="31"/>
      <c r="MX41" s="31"/>
      <c r="MY41" s="31"/>
      <c r="MZ41" s="31"/>
      <c r="NA41" s="31"/>
      <c r="NB41" s="31"/>
      <c r="NC41" s="31"/>
      <c r="ND41" s="31"/>
      <c r="NE41" s="31"/>
      <c r="NF41" s="31"/>
      <c r="NG41" s="31"/>
      <c r="NH41" s="31"/>
      <c r="NI41" s="31"/>
      <c r="NJ41" s="31"/>
      <c r="NK41" s="31"/>
      <c r="NL41" s="31"/>
      <c r="NM41" s="31"/>
      <c r="NN41" s="31"/>
      <c r="NO41" s="31"/>
      <c r="NP41" s="31"/>
      <c r="NQ41" s="31"/>
      <c r="NR41" s="31"/>
      <c r="NS41" s="31"/>
      <c r="NT41" s="31"/>
      <c r="NU41" s="31"/>
      <c r="NV41" s="31"/>
      <c r="NW41" s="31"/>
      <c r="NX41" s="31"/>
      <c r="NY41" s="31"/>
      <c r="NZ41" s="31"/>
      <c r="OA41" s="31"/>
      <c r="OB41" s="31"/>
      <c r="OC41" s="31"/>
      <c r="OD41" s="31"/>
      <c r="OE41" s="31"/>
      <c r="OF41" s="31"/>
      <c r="OG41" s="31"/>
      <c r="OH41" s="31"/>
      <c r="OI41" s="31"/>
      <c r="OJ41" s="31"/>
      <c r="OK41" s="31"/>
      <c r="OL41" s="31"/>
      <c r="OM41" s="31"/>
      <c r="ON41" s="31"/>
      <c r="OO41" s="31"/>
      <c r="OP41" s="31"/>
      <c r="OQ41" s="31"/>
      <c r="OR41" s="31"/>
      <c r="OS41" s="31"/>
      <c r="OT41" s="31"/>
      <c r="OU41" s="31"/>
      <c r="OV41" s="31"/>
      <c r="OW41" s="31"/>
      <c r="OX41" s="31"/>
      <c r="OY41" s="31"/>
      <c r="OZ41" s="31"/>
      <c r="PA41" s="31"/>
      <c r="PB41" s="31"/>
      <c r="PC41" s="31"/>
      <c r="PD41" s="31"/>
      <c r="PE41" s="31"/>
      <c r="PF41" s="31"/>
      <c r="PG41" s="31"/>
      <c r="PH41" s="31"/>
      <c r="PI41" s="31"/>
      <c r="PJ41" s="31"/>
      <c r="PK41" s="31"/>
      <c r="PL41" s="31"/>
      <c r="PM41" s="31"/>
      <c r="PN41" s="31"/>
      <c r="PO41" s="31"/>
      <c r="PP41" s="31"/>
      <c r="PQ41" s="31"/>
      <c r="PR41" s="31"/>
      <c r="PS41" s="31"/>
      <c r="PT41" s="31"/>
      <c r="PU41" s="31"/>
      <c r="PV41" s="31"/>
      <c r="PW41" s="31"/>
      <c r="PX41" s="31"/>
      <c r="PY41" s="31"/>
      <c r="PZ41" s="31"/>
      <c r="QA41" s="31"/>
      <c r="QB41" s="31"/>
      <c r="QC41" s="31"/>
    </row>
    <row r="42" spans="1:16383" s="39" customFormat="1">
      <c r="A42" s="84" t="s">
        <v>93</v>
      </c>
      <c r="B42" s="83" t="s">
        <v>27</v>
      </c>
      <c r="C42" s="83">
        <v>85</v>
      </c>
      <c r="D42" s="83" t="s">
        <v>56</v>
      </c>
      <c r="E42" s="83"/>
      <c r="F42" s="83">
        <v>745</v>
      </c>
      <c r="G42" s="83">
        <v>65</v>
      </c>
      <c r="H42" s="83"/>
      <c r="I42" s="83">
        <v>85</v>
      </c>
      <c r="J42" s="83">
        <v>85</v>
      </c>
      <c r="K42" s="83">
        <v>85</v>
      </c>
      <c r="L42" s="83">
        <v>85</v>
      </c>
      <c r="M42" s="83"/>
      <c r="N42" s="83"/>
      <c r="O42" s="83"/>
      <c r="P42" s="83"/>
      <c r="Q42" s="83"/>
      <c r="R42" s="83"/>
      <c r="S42" s="83"/>
      <c r="T42" s="20">
        <f t="shared" si="1"/>
        <v>405</v>
      </c>
      <c r="U42" s="20">
        <f t="shared" si="2"/>
        <v>340</v>
      </c>
      <c r="V42" s="34">
        <f t="shared" si="3"/>
        <v>0.5436241610738255</v>
      </c>
      <c r="W42" s="37"/>
      <c r="X42" s="35" t="str">
        <f t="shared" si="5"/>
        <v/>
      </c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1"/>
      <c r="EE42" s="31"/>
      <c r="EF42" s="31"/>
      <c r="EG42" s="31"/>
      <c r="EH42" s="31"/>
      <c r="EI42" s="31"/>
      <c r="EJ42" s="31"/>
      <c r="EK42" s="31"/>
      <c r="EL42" s="31"/>
      <c r="EM42" s="31"/>
      <c r="EN42" s="31"/>
      <c r="EO42" s="31"/>
      <c r="EP42" s="31"/>
      <c r="EQ42" s="31"/>
      <c r="ER42" s="31"/>
      <c r="ES42" s="31"/>
      <c r="ET42" s="31"/>
      <c r="EU42" s="31"/>
      <c r="EV42" s="31"/>
      <c r="EW42" s="31"/>
      <c r="EX42" s="31"/>
      <c r="EY42" s="31"/>
      <c r="EZ42" s="31"/>
      <c r="FA42" s="31"/>
      <c r="FB42" s="31"/>
      <c r="FC42" s="31"/>
      <c r="FD42" s="31"/>
      <c r="FE42" s="31"/>
      <c r="FF42" s="31"/>
      <c r="FG42" s="31"/>
      <c r="FH42" s="31"/>
      <c r="FI42" s="31"/>
      <c r="FJ42" s="31"/>
      <c r="FK42" s="31"/>
      <c r="FL42" s="31"/>
      <c r="FM42" s="31"/>
      <c r="FN42" s="31"/>
      <c r="FO42" s="31"/>
      <c r="FP42" s="31"/>
      <c r="FQ42" s="31"/>
      <c r="FR42" s="31"/>
      <c r="FS42" s="31"/>
      <c r="FT42" s="31"/>
      <c r="FU42" s="31"/>
      <c r="FV42" s="31"/>
      <c r="FW42" s="31"/>
      <c r="FX42" s="31"/>
      <c r="FY42" s="31"/>
      <c r="FZ42" s="31"/>
      <c r="GA42" s="31"/>
      <c r="GB42" s="31"/>
      <c r="GC42" s="31"/>
      <c r="GD42" s="31"/>
      <c r="GE42" s="31"/>
      <c r="GF42" s="31"/>
      <c r="GG42" s="31"/>
      <c r="GH42" s="31"/>
      <c r="GI42" s="31"/>
      <c r="GJ42" s="31"/>
      <c r="GK42" s="31"/>
      <c r="GL42" s="31"/>
      <c r="GM42" s="31"/>
      <c r="GN42" s="31"/>
      <c r="GO42" s="31"/>
      <c r="GP42" s="31"/>
      <c r="GQ42" s="31"/>
      <c r="GR42" s="31"/>
      <c r="GS42" s="31"/>
      <c r="GT42" s="31"/>
      <c r="GU42" s="31"/>
      <c r="GV42" s="31"/>
      <c r="GW42" s="31"/>
      <c r="GX42" s="31"/>
      <c r="GY42" s="31"/>
      <c r="GZ42" s="31"/>
      <c r="HA42" s="31"/>
      <c r="HB42" s="31"/>
      <c r="HC42" s="31"/>
      <c r="HD42" s="31"/>
      <c r="HE42" s="31"/>
      <c r="HF42" s="31"/>
      <c r="HG42" s="31"/>
      <c r="HH42" s="31"/>
      <c r="HI42" s="31"/>
      <c r="HJ42" s="31"/>
      <c r="HK42" s="31"/>
      <c r="HL42" s="31"/>
      <c r="HM42" s="31"/>
      <c r="HN42" s="31"/>
      <c r="HO42" s="31"/>
      <c r="HP42" s="31"/>
      <c r="HQ42" s="31"/>
      <c r="HR42" s="31"/>
      <c r="HS42" s="31"/>
      <c r="HT42" s="31"/>
      <c r="HU42" s="31"/>
      <c r="HV42" s="31"/>
      <c r="HW42" s="31"/>
      <c r="HX42" s="31"/>
      <c r="HY42" s="31"/>
      <c r="HZ42" s="31"/>
      <c r="IA42" s="31"/>
      <c r="IB42" s="31"/>
      <c r="IC42" s="31"/>
      <c r="ID42" s="31"/>
      <c r="IE42" s="31"/>
      <c r="IF42" s="31"/>
      <c r="IG42" s="31"/>
      <c r="IH42" s="31"/>
      <c r="II42" s="31"/>
      <c r="IJ42" s="31"/>
      <c r="IK42" s="31"/>
      <c r="IL42" s="31"/>
      <c r="IM42" s="31"/>
      <c r="IN42" s="31"/>
      <c r="IO42" s="31"/>
      <c r="IP42" s="31"/>
      <c r="IQ42" s="31"/>
      <c r="IR42" s="31"/>
      <c r="IS42" s="31"/>
      <c r="IT42" s="31"/>
      <c r="IU42" s="31"/>
      <c r="IV42" s="31"/>
      <c r="IW42" s="31"/>
      <c r="IX42" s="31"/>
      <c r="IY42" s="31"/>
      <c r="IZ42" s="31"/>
      <c r="JA42" s="31"/>
      <c r="JB42" s="31"/>
      <c r="JC42" s="31"/>
      <c r="JD42" s="31"/>
      <c r="JE42" s="31"/>
      <c r="JF42" s="31"/>
      <c r="JG42" s="31"/>
      <c r="JH42" s="31"/>
      <c r="JI42" s="31"/>
      <c r="JJ42" s="31"/>
      <c r="JK42" s="31"/>
      <c r="JL42" s="31"/>
      <c r="JM42" s="31"/>
      <c r="JN42" s="31"/>
      <c r="JO42" s="31"/>
      <c r="JP42" s="31"/>
      <c r="JQ42" s="31"/>
      <c r="JR42" s="31"/>
      <c r="JS42" s="31"/>
      <c r="JT42" s="31"/>
      <c r="JU42" s="31"/>
      <c r="JV42" s="31"/>
      <c r="JW42" s="31"/>
      <c r="JX42" s="31"/>
      <c r="JY42" s="31"/>
      <c r="JZ42" s="31"/>
      <c r="KA42" s="31"/>
      <c r="KB42" s="31"/>
      <c r="KC42" s="31"/>
      <c r="KD42" s="31"/>
      <c r="KE42" s="31"/>
      <c r="KF42" s="31"/>
      <c r="KG42" s="31"/>
      <c r="KH42" s="31"/>
      <c r="KI42" s="31"/>
      <c r="KJ42" s="31"/>
      <c r="KK42" s="31"/>
      <c r="KL42" s="31"/>
      <c r="KM42" s="31"/>
      <c r="KN42" s="31"/>
      <c r="KO42" s="31"/>
      <c r="KP42" s="31"/>
      <c r="KQ42" s="31"/>
      <c r="KR42" s="31"/>
      <c r="KS42" s="31"/>
      <c r="KT42" s="31"/>
      <c r="KU42" s="31"/>
      <c r="KV42" s="31"/>
      <c r="KW42" s="31"/>
      <c r="KX42" s="31"/>
      <c r="KY42" s="31"/>
      <c r="KZ42" s="31"/>
      <c r="LA42" s="31"/>
      <c r="LB42" s="31"/>
      <c r="LC42" s="31"/>
      <c r="LD42" s="31"/>
      <c r="LE42" s="31"/>
      <c r="LF42" s="31"/>
      <c r="LG42" s="31"/>
      <c r="LH42" s="31"/>
      <c r="LI42" s="31"/>
      <c r="LJ42" s="31"/>
      <c r="LK42" s="31"/>
      <c r="LL42" s="31"/>
      <c r="LM42" s="31"/>
      <c r="LN42" s="31"/>
      <c r="LO42" s="31"/>
      <c r="LP42" s="31"/>
      <c r="LQ42" s="31"/>
      <c r="LR42" s="31"/>
      <c r="LS42" s="31"/>
      <c r="LT42" s="31"/>
      <c r="LU42" s="31"/>
      <c r="LV42" s="31"/>
      <c r="LW42" s="31"/>
      <c r="LX42" s="31"/>
      <c r="LY42" s="31"/>
      <c r="LZ42" s="31"/>
      <c r="MA42" s="31"/>
      <c r="MB42" s="31"/>
      <c r="MC42" s="31"/>
      <c r="MD42" s="31"/>
      <c r="ME42" s="31"/>
      <c r="MF42" s="31"/>
      <c r="MG42" s="31"/>
      <c r="MH42" s="31"/>
      <c r="MI42" s="31"/>
      <c r="MJ42" s="31"/>
      <c r="MK42" s="31"/>
      <c r="ML42" s="31"/>
      <c r="MM42" s="31"/>
      <c r="MN42" s="31"/>
      <c r="MO42" s="31"/>
      <c r="MP42" s="31"/>
      <c r="MQ42" s="31"/>
      <c r="MR42" s="31"/>
      <c r="MS42" s="31"/>
      <c r="MT42" s="31"/>
      <c r="MU42" s="31"/>
      <c r="MV42" s="31"/>
      <c r="MW42" s="31"/>
      <c r="MX42" s="31"/>
      <c r="MY42" s="31"/>
      <c r="MZ42" s="31"/>
      <c r="NA42" s="31"/>
      <c r="NB42" s="31"/>
      <c r="NC42" s="31"/>
      <c r="ND42" s="31"/>
      <c r="NE42" s="31"/>
      <c r="NF42" s="31"/>
      <c r="NG42" s="31"/>
      <c r="NH42" s="31"/>
      <c r="NI42" s="31"/>
      <c r="NJ42" s="31"/>
      <c r="NK42" s="31"/>
      <c r="NL42" s="31"/>
      <c r="NM42" s="31"/>
      <c r="NN42" s="31"/>
      <c r="NO42" s="31"/>
      <c r="NP42" s="31"/>
      <c r="NQ42" s="31"/>
      <c r="NR42" s="31"/>
      <c r="NS42" s="31"/>
      <c r="NT42" s="31"/>
      <c r="NU42" s="31"/>
      <c r="NV42" s="31"/>
      <c r="NW42" s="31"/>
      <c r="NX42" s="31"/>
      <c r="NY42" s="31"/>
      <c r="NZ42" s="31"/>
      <c r="OA42" s="31"/>
      <c r="OB42" s="31"/>
      <c r="OC42" s="31"/>
      <c r="OD42" s="31"/>
      <c r="OE42" s="31"/>
      <c r="OF42" s="31"/>
      <c r="OG42" s="31"/>
      <c r="OH42" s="31"/>
      <c r="OI42" s="31"/>
      <c r="OJ42" s="31"/>
      <c r="OK42" s="31"/>
      <c r="OL42" s="31"/>
      <c r="OM42" s="31"/>
      <c r="ON42" s="31"/>
      <c r="OO42" s="31"/>
      <c r="OP42" s="31"/>
      <c r="OQ42" s="31"/>
      <c r="OR42" s="31"/>
      <c r="OS42" s="31"/>
      <c r="OT42" s="31"/>
      <c r="OU42" s="31"/>
      <c r="OV42" s="31"/>
      <c r="OW42" s="31"/>
      <c r="OX42" s="31"/>
      <c r="OY42" s="31"/>
      <c r="OZ42" s="31"/>
      <c r="PA42" s="31"/>
      <c r="PB42" s="31"/>
      <c r="PC42" s="31"/>
      <c r="PD42" s="31"/>
      <c r="PE42" s="31"/>
      <c r="PF42" s="31"/>
      <c r="PG42" s="31"/>
      <c r="PH42" s="31"/>
      <c r="PI42" s="31"/>
      <c r="PJ42" s="31"/>
      <c r="PK42" s="31"/>
      <c r="PL42" s="31"/>
      <c r="PM42" s="31"/>
      <c r="PN42" s="31"/>
      <c r="PO42" s="31"/>
      <c r="PP42" s="31"/>
      <c r="PQ42" s="31"/>
      <c r="PR42" s="31"/>
      <c r="PS42" s="31"/>
      <c r="PT42" s="31"/>
      <c r="PU42" s="31"/>
      <c r="PV42" s="31"/>
      <c r="PW42" s="31"/>
      <c r="PX42" s="31"/>
      <c r="PY42" s="31"/>
      <c r="PZ42" s="31"/>
      <c r="QA42" s="31"/>
      <c r="QB42" s="31"/>
      <c r="QC42" s="31"/>
    </row>
    <row r="43" spans="1:16383" s="39" customFormat="1">
      <c r="A43" s="84" t="s">
        <v>981</v>
      </c>
      <c r="B43" s="83" t="s">
        <v>27</v>
      </c>
      <c r="C43" s="83">
        <v>85</v>
      </c>
      <c r="D43" s="83" t="s">
        <v>56</v>
      </c>
      <c r="E43" s="83"/>
      <c r="F43" s="83">
        <v>785</v>
      </c>
      <c r="G43" s="83">
        <v>65</v>
      </c>
      <c r="H43" s="83"/>
      <c r="I43" s="83">
        <v>90</v>
      </c>
      <c r="J43" s="86">
        <v>90</v>
      </c>
      <c r="K43" s="83">
        <v>90</v>
      </c>
      <c r="L43" s="83">
        <v>90</v>
      </c>
      <c r="M43" s="83">
        <v>90</v>
      </c>
      <c r="N43" s="83"/>
      <c r="O43" s="83"/>
      <c r="P43" s="83"/>
      <c r="Q43" s="83"/>
      <c r="R43" s="83"/>
      <c r="S43" s="83"/>
      <c r="T43" s="20">
        <f t="shared" si="1"/>
        <v>515</v>
      </c>
      <c r="U43" s="20">
        <f t="shared" si="2"/>
        <v>270</v>
      </c>
      <c r="V43" s="34">
        <f t="shared" si="3"/>
        <v>0.6560509554140127</v>
      </c>
      <c r="W43" s="37"/>
      <c r="X43" s="35" t="str">
        <f t="shared" si="5"/>
        <v/>
      </c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1"/>
      <c r="EE43" s="31"/>
      <c r="EF43" s="31"/>
      <c r="EG43" s="31"/>
      <c r="EH43" s="31"/>
      <c r="EI43" s="31"/>
      <c r="EJ43" s="31"/>
      <c r="EK43" s="31"/>
      <c r="EL43" s="31"/>
      <c r="EM43" s="31"/>
      <c r="EN43" s="31"/>
      <c r="EO43" s="31"/>
      <c r="EP43" s="31"/>
      <c r="EQ43" s="31"/>
      <c r="ER43" s="31"/>
      <c r="ES43" s="31"/>
      <c r="ET43" s="31"/>
      <c r="EU43" s="31"/>
      <c r="EV43" s="31"/>
      <c r="EW43" s="31"/>
      <c r="EX43" s="31"/>
      <c r="EY43" s="31"/>
      <c r="EZ43" s="31"/>
      <c r="FA43" s="31"/>
      <c r="FB43" s="31"/>
      <c r="FC43" s="31"/>
      <c r="FD43" s="31"/>
      <c r="FE43" s="31"/>
      <c r="FF43" s="31"/>
      <c r="FG43" s="31"/>
      <c r="FH43" s="31"/>
      <c r="FI43" s="31"/>
      <c r="FJ43" s="31"/>
      <c r="FK43" s="31"/>
      <c r="FL43" s="31"/>
      <c r="FM43" s="31"/>
      <c r="FN43" s="31"/>
      <c r="FO43" s="31"/>
      <c r="FP43" s="31"/>
      <c r="FQ43" s="31"/>
      <c r="FR43" s="31"/>
      <c r="FS43" s="31"/>
      <c r="FT43" s="31"/>
      <c r="FU43" s="31"/>
      <c r="FV43" s="31"/>
      <c r="FW43" s="31"/>
      <c r="FX43" s="31"/>
      <c r="FY43" s="31"/>
      <c r="FZ43" s="31"/>
      <c r="GA43" s="31"/>
      <c r="GB43" s="31"/>
      <c r="GC43" s="31"/>
      <c r="GD43" s="31"/>
      <c r="GE43" s="31"/>
      <c r="GF43" s="31"/>
      <c r="GG43" s="31"/>
      <c r="GH43" s="31"/>
      <c r="GI43" s="31"/>
      <c r="GJ43" s="31"/>
      <c r="GK43" s="31"/>
      <c r="GL43" s="31"/>
      <c r="GM43" s="31"/>
      <c r="GN43" s="31"/>
      <c r="GO43" s="31"/>
      <c r="GP43" s="31"/>
      <c r="GQ43" s="31"/>
      <c r="GR43" s="31"/>
      <c r="GS43" s="31"/>
      <c r="GT43" s="31"/>
      <c r="GU43" s="31"/>
      <c r="GV43" s="31"/>
      <c r="GW43" s="31"/>
      <c r="GX43" s="31"/>
      <c r="GY43" s="31"/>
      <c r="GZ43" s="31"/>
      <c r="HA43" s="31"/>
      <c r="HB43" s="31"/>
      <c r="HC43" s="31"/>
      <c r="HD43" s="31"/>
      <c r="HE43" s="31"/>
      <c r="HF43" s="31"/>
      <c r="HG43" s="31"/>
      <c r="HH43" s="31"/>
      <c r="HI43" s="31"/>
      <c r="HJ43" s="31"/>
      <c r="HK43" s="31"/>
      <c r="HL43" s="31"/>
      <c r="HM43" s="31"/>
      <c r="HN43" s="31"/>
      <c r="HO43" s="31"/>
      <c r="HP43" s="31"/>
      <c r="HQ43" s="31"/>
      <c r="HR43" s="31"/>
      <c r="HS43" s="31"/>
      <c r="HT43" s="31"/>
      <c r="HU43" s="31"/>
      <c r="HV43" s="31"/>
      <c r="HW43" s="31"/>
      <c r="HX43" s="31"/>
      <c r="HY43" s="31"/>
      <c r="HZ43" s="31"/>
      <c r="IA43" s="31"/>
      <c r="IB43" s="31"/>
      <c r="IC43" s="31"/>
      <c r="ID43" s="31"/>
      <c r="IE43" s="31"/>
      <c r="IF43" s="31"/>
      <c r="IG43" s="31"/>
      <c r="IH43" s="31"/>
      <c r="II43" s="31"/>
      <c r="IJ43" s="31"/>
      <c r="IK43" s="31"/>
      <c r="IL43" s="31"/>
      <c r="IM43" s="31"/>
      <c r="IN43" s="31"/>
      <c r="IO43" s="31"/>
      <c r="IP43" s="31"/>
      <c r="IQ43" s="31"/>
      <c r="IR43" s="31"/>
      <c r="IS43" s="31"/>
      <c r="IT43" s="31"/>
      <c r="IU43" s="31"/>
      <c r="IV43" s="31"/>
      <c r="IW43" s="31"/>
      <c r="IX43" s="31"/>
      <c r="IY43" s="31"/>
      <c r="IZ43" s="31"/>
      <c r="JA43" s="31"/>
      <c r="JB43" s="31"/>
      <c r="JC43" s="31"/>
      <c r="JD43" s="31"/>
      <c r="JE43" s="31"/>
      <c r="JF43" s="31"/>
      <c r="JG43" s="31"/>
      <c r="JH43" s="31"/>
      <c r="JI43" s="31"/>
      <c r="JJ43" s="31"/>
      <c r="JK43" s="31"/>
      <c r="JL43" s="31"/>
      <c r="JM43" s="31"/>
      <c r="JN43" s="31"/>
      <c r="JO43" s="31"/>
      <c r="JP43" s="31"/>
      <c r="JQ43" s="31"/>
      <c r="JR43" s="31"/>
      <c r="JS43" s="31"/>
      <c r="JT43" s="31"/>
      <c r="JU43" s="31"/>
      <c r="JV43" s="31"/>
      <c r="JW43" s="31"/>
      <c r="JX43" s="31"/>
      <c r="JY43" s="31"/>
      <c r="JZ43" s="31"/>
      <c r="KA43" s="31"/>
      <c r="KB43" s="31"/>
      <c r="KC43" s="31"/>
      <c r="KD43" s="31"/>
      <c r="KE43" s="31"/>
      <c r="KF43" s="31"/>
      <c r="KG43" s="31"/>
      <c r="KH43" s="31"/>
      <c r="KI43" s="31"/>
      <c r="KJ43" s="31"/>
      <c r="KK43" s="31"/>
      <c r="KL43" s="31"/>
      <c r="KM43" s="31"/>
      <c r="KN43" s="31"/>
      <c r="KO43" s="31"/>
      <c r="KP43" s="31"/>
      <c r="KQ43" s="31"/>
      <c r="KR43" s="31"/>
      <c r="KS43" s="31"/>
      <c r="KT43" s="31"/>
      <c r="KU43" s="31"/>
      <c r="KV43" s="31"/>
      <c r="KW43" s="31"/>
      <c r="KX43" s="31"/>
      <c r="KY43" s="31"/>
      <c r="KZ43" s="31"/>
      <c r="LA43" s="31"/>
      <c r="LB43" s="31"/>
      <c r="LC43" s="31"/>
      <c r="LD43" s="31"/>
      <c r="LE43" s="31"/>
      <c r="LF43" s="31"/>
      <c r="LG43" s="31"/>
      <c r="LH43" s="31"/>
      <c r="LI43" s="31"/>
      <c r="LJ43" s="31"/>
      <c r="LK43" s="31"/>
      <c r="LL43" s="31"/>
      <c r="LM43" s="31"/>
      <c r="LN43" s="31"/>
      <c r="LO43" s="31"/>
      <c r="LP43" s="31"/>
      <c r="LQ43" s="31"/>
      <c r="LR43" s="31"/>
      <c r="LS43" s="31"/>
      <c r="LT43" s="31"/>
      <c r="LU43" s="31"/>
      <c r="LV43" s="31"/>
      <c r="LW43" s="31"/>
      <c r="LX43" s="31"/>
      <c r="LY43" s="31"/>
      <c r="LZ43" s="31"/>
      <c r="MA43" s="31"/>
      <c r="MB43" s="31"/>
      <c r="MC43" s="31"/>
      <c r="MD43" s="31"/>
      <c r="ME43" s="31"/>
      <c r="MF43" s="31"/>
      <c r="MG43" s="31"/>
      <c r="MH43" s="31"/>
      <c r="MI43" s="31"/>
      <c r="MJ43" s="31"/>
      <c r="MK43" s="31"/>
      <c r="ML43" s="31"/>
      <c r="MM43" s="31"/>
      <c r="MN43" s="31"/>
      <c r="MO43" s="31"/>
      <c r="MP43" s="31"/>
      <c r="MQ43" s="31"/>
      <c r="MR43" s="31"/>
      <c r="MS43" s="31"/>
      <c r="MT43" s="31"/>
      <c r="MU43" s="31"/>
      <c r="MV43" s="31"/>
      <c r="MW43" s="31"/>
      <c r="MX43" s="31"/>
      <c r="MY43" s="31"/>
      <c r="MZ43" s="31"/>
      <c r="NA43" s="31"/>
      <c r="NB43" s="31"/>
      <c r="NC43" s="31"/>
      <c r="ND43" s="31"/>
      <c r="NE43" s="31"/>
      <c r="NF43" s="31"/>
      <c r="NG43" s="31"/>
      <c r="NH43" s="31"/>
      <c r="NI43" s="31"/>
      <c r="NJ43" s="31"/>
      <c r="NK43" s="31"/>
      <c r="NL43" s="31"/>
      <c r="NM43" s="31"/>
      <c r="NN43" s="31"/>
      <c r="NO43" s="31"/>
      <c r="NP43" s="31"/>
      <c r="NQ43" s="31"/>
      <c r="NR43" s="31"/>
      <c r="NS43" s="31"/>
      <c r="NT43" s="31"/>
      <c r="NU43" s="31"/>
      <c r="NV43" s="31"/>
      <c r="NW43" s="31"/>
      <c r="NX43" s="31"/>
      <c r="NY43" s="31"/>
      <c r="NZ43" s="31"/>
      <c r="OA43" s="31"/>
      <c r="OB43" s="31"/>
      <c r="OC43" s="31"/>
      <c r="OD43" s="31"/>
      <c r="OE43" s="31"/>
      <c r="OF43" s="31"/>
      <c r="OG43" s="31"/>
      <c r="OH43" s="31"/>
      <c r="OI43" s="31"/>
      <c r="OJ43" s="31"/>
      <c r="OK43" s="31"/>
      <c r="OL43" s="31"/>
      <c r="OM43" s="31"/>
      <c r="ON43" s="31"/>
      <c r="OO43" s="31"/>
      <c r="OP43" s="31"/>
      <c r="OQ43" s="31"/>
      <c r="OR43" s="31"/>
      <c r="OS43" s="31"/>
      <c r="OT43" s="31"/>
      <c r="OU43" s="31"/>
      <c r="OV43" s="31"/>
      <c r="OW43" s="31"/>
      <c r="OX43" s="31"/>
      <c r="OY43" s="31"/>
      <c r="OZ43" s="31"/>
      <c r="PA43" s="31"/>
      <c r="PB43" s="31"/>
      <c r="PC43" s="31"/>
      <c r="PD43" s="31"/>
      <c r="PE43" s="31"/>
      <c r="PF43" s="31"/>
      <c r="PG43" s="31"/>
      <c r="PH43" s="31"/>
      <c r="PI43" s="31"/>
      <c r="PJ43" s="31"/>
      <c r="PK43" s="31"/>
      <c r="PL43" s="31"/>
      <c r="PM43" s="31"/>
      <c r="PN43" s="31"/>
      <c r="PO43" s="31"/>
      <c r="PP43" s="31"/>
      <c r="PQ43" s="31"/>
      <c r="PR43" s="31"/>
      <c r="PS43" s="31"/>
      <c r="PT43" s="31"/>
      <c r="PU43" s="31"/>
      <c r="PV43" s="31"/>
      <c r="PW43" s="31"/>
      <c r="PX43" s="31"/>
      <c r="PY43" s="31"/>
      <c r="PZ43" s="31"/>
      <c r="QA43" s="31"/>
      <c r="QB43" s="31"/>
      <c r="QC43" s="31"/>
    </row>
    <row r="44" spans="1:16383">
      <c r="A44" s="84" t="s">
        <v>2125</v>
      </c>
      <c r="B44" s="83" t="s">
        <v>27</v>
      </c>
      <c r="C44" s="83"/>
      <c r="D44" s="83" t="s">
        <v>2126</v>
      </c>
      <c r="E44" s="83"/>
      <c r="F44" s="83">
        <v>940</v>
      </c>
      <c r="G44" s="83">
        <v>0</v>
      </c>
      <c r="H44" s="83"/>
      <c r="I44" s="83">
        <v>118</v>
      </c>
      <c r="J44" s="83">
        <v>118</v>
      </c>
      <c r="K44" s="83"/>
      <c r="L44" s="83"/>
      <c r="M44" s="83"/>
      <c r="N44" s="83"/>
      <c r="O44" s="83"/>
      <c r="P44" s="83"/>
      <c r="Q44" s="83"/>
      <c r="R44" s="83"/>
      <c r="S44" s="83"/>
      <c r="T44" s="20">
        <f t="shared" si="1"/>
        <v>236</v>
      </c>
      <c r="U44" s="20">
        <f t="shared" si="2"/>
        <v>704</v>
      </c>
      <c r="V44" s="34">
        <f t="shared" si="3"/>
        <v>0.25106382978723402</v>
      </c>
      <c r="W44" s="37"/>
      <c r="X44" s="35" t="str">
        <f t="shared" si="5"/>
        <v/>
      </c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  <c r="DW44" s="31"/>
      <c r="DX44" s="31"/>
      <c r="DY44" s="31"/>
      <c r="DZ44" s="31"/>
      <c r="EA44" s="31"/>
      <c r="EB44" s="31"/>
      <c r="EC44" s="31"/>
      <c r="ED44" s="31"/>
      <c r="EE44" s="31"/>
      <c r="EF44" s="31"/>
      <c r="EG44" s="31"/>
      <c r="EH44" s="31"/>
      <c r="EI44" s="31"/>
      <c r="EJ44" s="31"/>
      <c r="EK44" s="31"/>
      <c r="EL44" s="31"/>
      <c r="EM44" s="31"/>
      <c r="EN44" s="31"/>
      <c r="EO44" s="31"/>
      <c r="EP44" s="31"/>
      <c r="EQ44" s="31"/>
      <c r="ER44" s="31"/>
      <c r="ES44" s="31"/>
      <c r="ET44" s="31"/>
      <c r="EU44" s="31"/>
      <c r="EV44" s="31"/>
      <c r="EW44" s="31"/>
      <c r="EX44" s="31"/>
      <c r="EY44" s="31"/>
      <c r="EZ44" s="31"/>
      <c r="FA44" s="31"/>
      <c r="FB44" s="31"/>
      <c r="FC44" s="31"/>
      <c r="FD44" s="31"/>
      <c r="FE44" s="31"/>
      <c r="FF44" s="31"/>
      <c r="FG44" s="31"/>
      <c r="FH44" s="31"/>
      <c r="FI44" s="31"/>
      <c r="FJ44" s="31"/>
      <c r="FK44" s="31"/>
      <c r="FL44" s="31"/>
      <c r="FM44" s="31"/>
      <c r="FN44" s="31"/>
      <c r="FO44" s="31"/>
      <c r="FP44" s="31"/>
      <c r="FQ44" s="31"/>
      <c r="FR44" s="31"/>
      <c r="FS44" s="31"/>
      <c r="FT44" s="31"/>
      <c r="FU44" s="31"/>
      <c r="FV44" s="31"/>
      <c r="FW44" s="31"/>
      <c r="FX44" s="31"/>
      <c r="FY44" s="31"/>
      <c r="FZ44" s="31"/>
      <c r="GA44" s="31"/>
      <c r="GB44" s="31"/>
      <c r="GC44" s="31"/>
      <c r="GD44" s="31"/>
      <c r="GE44" s="31"/>
      <c r="GF44" s="31"/>
      <c r="GG44" s="31"/>
      <c r="GH44" s="31"/>
      <c r="GI44" s="31"/>
      <c r="GJ44" s="31"/>
      <c r="GK44" s="31"/>
      <c r="GL44" s="31"/>
      <c r="GM44" s="31"/>
      <c r="GN44" s="31"/>
      <c r="GO44" s="31"/>
      <c r="GP44" s="31"/>
      <c r="GQ44" s="31"/>
      <c r="GR44" s="31"/>
      <c r="GS44" s="31"/>
      <c r="GT44" s="31"/>
      <c r="GU44" s="31"/>
      <c r="GV44" s="31"/>
      <c r="GW44" s="31"/>
      <c r="GX44" s="31"/>
      <c r="GY44" s="31"/>
      <c r="GZ44" s="31"/>
      <c r="HA44" s="31"/>
      <c r="HB44" s="31"/>
      <c r="HC44" s="31"/>
      <c r="HD44" s="31"/>
      <c r="HE44" s="31"/>
      <c r="HF44" s="31"/>
      <c r="HG44" s="31"/>
      <c r="HH44" s="31"/>
      <c r="HI44" s="31"/>
      <c r="HJ44" s="31"/>
      <c r="HK44" s="31"/>
      <c r="HL44" s="31"/>
      <c r="HM44" s="31"/>
      <c r="HN44" s="31"/>
      <c r="HO44" s="31"/>
      <c r="HP44" s="31"/>
      <c r="HQ44" s="31"/>
      <c r="HR44" s="31"/>
      <c r="HS44" s="31"/>
      <c r="HT44" s="31"/>
      <c r="HU44" s="31"/>
      <c r="HV44" s="31"/>
      <c r="HW44" s="31"/>
      <c r="HX44" s="31"/>
      <c r="HY44" s="31"/>
      <c r="HZ44" s="31"/>
      <c r="IA44" s="31"/>
      <c r="IB44" s="31"/>
      <c r="IC44" s="31"/>
      <c r="ID44" s="31"/>
      <c r="IE44" s="31"/>
      <c r="IF44" s="31"/>
      <c r="IG44" s="31"/>
      <c r="IH44" s="31"/>
      <c r="II44" s="31"/>
      <c r="IJ44" s="31"/>
      <c r="IK44" s="31"/>
      <c r="IL44" s="31"/>
      <c r="IM44" s="31"/>
      <c r="IN44" s="31"/>
      <c r="IO44" s="31"/>
      <c r="IP44" s="31"/>
      <c r="IQ44" s="31"/>
      <c r="IR44" s="31"/>
      <c r="IS44" s="31"/>
      <c r="IT44" s="31"/>
      <c r="IU44" s="31"/>
      <c r="IV44" s="31"/>
      <c r="IW44" s="31"/>
      <c r="IX44" s="31"/>
      <c r="IY44" s="31"/>
      <c r="IZ44" s="31"/>
      <c r="JA44" s="31"/>
      <c r="JB44" s="31"/>
      <c r="JC44" s="31"/>
      <c r="JD44" s="31"/>
      <c r="JE44" s="31"/>
      <c r="JF44" s="31"/>
      <c r="JG44" s="31"/>
      <c r="JH44" s="31"/>
      <c r="JI44" s="31"/>
      <c r="JJ44" s="31"/>
      <c r="JK44" s="31"/>
      <c r="JL44" s="31"/>
      <c r="JM44" s="31"/>
      <c r="JN44" s="31"/>
      <c r="JO44" s="31"/>
      <c r="JP44" s="31"/>
      <c r="JQ44" s="31"/>
      <c r="JR44" s="31"/>
      <c r="JS44" s="31"/>
      <c r="JT44" s="31"/>
      <c r="JU44" s="31"/>
      <c r="JV44" s="31"/>
      <c r="JW44" s="31"/>
      <c r="JX44" s="31"/>
      <c r="JY44" s="31"/>
      <c r="JZ44" s="31"/>
      <c r="KA44" s="31"/>
      <c r="KB44" s="31"/>
      <c r="KC44" s="31"/>
      <c r="KD44" s="31"/>
      <c r="KE44" s="31"/>
      <c r="KF44" s="31"/>
      <c r="KG44" s="31"/>
      <c r="KH44" s="31"/>
      <c r="KI44" s="31"/>
      <c r="KJ44" s="31"/>
      <c r="KK44" s="31"/>
      <c r="KL44" s="31"/>
      <c r="KM44" s="31"/>
      <c r="KN44" s="31"/>
      <c r="KO44" s="31"/>
      <c r="KP44" s="31"/>
      <c r="KQ44" s="31"/>
      <c r="KR44" s="31"/>
      <c r="KS44" s="31"/>
      <c r="KT44" s="31"/>
      <c r="KU44" s="31"/>
      <c r="KV44" s="31"/>
      <c r="KW44" s="31"/>
      <c r="KX44" s="31"/>
      <c r="KY44" s="31"/>
      <c r="KZ44" s="31"/>
      <c r="LA44" s="31"/>
      <c r="LB44" s="31"/>
      <c r="LC44" s="31"/>
      <c r="LD44" s="31"/>
      <c r="LE44" s="31"/>
      <c r="LF44" s="31"/>
      <c r="LG44" s="31"/>
      <c r="LH44" s="31"/>
      <c r="LI44" s="31"/>
      <c r="LJ44" s="31"/>
      <c r="LK44" s="31"/>
      <c r="LL44" s="31"/>
      <c r="LM44" s="31"/>
      <c r="LN44" s="31"/>
      <c r="LO44" s="31"/>
      <c r="LP44" s="31"/>
      <c r="LQ44" s="31"/>
      <c r="LR44" s="31"/>
      <c r="LS44" s="31"/>
      <c r="LT44" s="31"/>
      <c r="LU44" s="31"/>
      <c r="LV44" s="31"/>
      <c r="LW44" s="31"/>
      <c r="LX44" s="31"/>
      <c r="LY44" s="31"/>
      <c r="LZ44" s="31"/>
      <c r="MA44" s="31"/>
      <c r="MB44" s="31"/>
      <c r="MC44" s="31"/>
      <c r="MD44" s="31"/>
      <c r="ME44" s="31"/>
      <c r="MF44" s="31"/>
      <c r="MG44" s="31"/>
      <c r="MH44" s="31"/>
      <c r="MI44" s="31"/>
      <c r="MJ44" s="31"/>
      <c r="MK44" s="31"/>
      <c r="ML44" s="31"/>
      <c r="MM44" s="31"/>
      <c r="MN44" s="31"/>
      <c r="MO44" s="31"/>
      <c r="MP44" s="31"/>
      <c r="MQ44" s="31"/>
      <c r="MR44" s="31"/>
      <c r="MS44" s="31"/>
      <c r="MT44" s="31"/>
      <c r="MU44" s="31"/>
      <c r="MV44" s="31"/>
      <c r="MW44" s="31"/>
      <c r="MX44" s="31"/>
      <c r="MY44" s="31"/>
      <c r="MZ44" s="31"/>
      <c r="NA44" s="31"/>
      <c r="NB44" s="31"/>
      <c r="NC44" s="31"/>
      <c r="ND44" s="31"/>
      <c r="NE44" s="31"/>
      <c r="NF44" s="31"/>
      <c r="NG44" s="31"/>
      <c r="NH44" s="31"/>
      <c r="NI44" s="31"/>
      <c r="NJ44" s="31"/>
      <c r="NK44" s="31"/>
      <c r="NL44" s="31"/>
      <c r="NM44" s="31"/>
      <c r="NN44" s="31"/>
      <c r="NO44" s="31"/>
      <c r="NP44" s="31"/>
      <c r="NQ44" s="31"/>
      <c r="NR44" s="31"/>
      <c r="NS44" s="31"/>
      <c r="NT44" s="31"/>
      <c r="NU44" s="31"/>
      <c r="NV44" s="31"/>
      <c r="NW44" s="31"/>
      <c r="NX44" s="31"/>
      <c r="NY44" s="31"/>
      <c r="NZ44" s="31"/>
      <c r="OA44" s="31"/>
      <c r="OB44" s="31"/>
      <c r="OC44" s="31"/>
      <c r="OD44" s="31"/>
      <c r="OE44" s="31"/>
      <c r="OF44" s="31"/>
      <c r="OG44" s="31"/>
      <c r="OH44" s="31"/>
      <c r="OI44" s="31"/>
      <c r="OJ44" s="31"/>
      <c r="OK44" s="31"/>
      <c r="OL44" s="31"/>
      <c r="OM44" s="31"/>
      <c r="ON44" s="31"/>
      <c r="OO44" s="31"/>
      <c r="OP44" s="31"/>
      <c r="OQ44" s="31"/>
      <c r="OR44" s="31"/>
      <c r="OS44" s="31"/>
      <c r="OT44" s="31"/>
      <c r="OU44" s="31"/>
      <c r="OV44" s="31"/>
      <c r="OW44" s="31"/>
      <c r="OX44" s="31"/>
      <c r="OY44" s="31"/>
      <c r="OZ44" s="31"/>
      <c r="PA44" s="31"/>
      <c r="PB44" s="31"/>
      <c r="PC44" s="31"/>
      <c r="PD44" s="31"/>
      <c r="PE44" s="31"/>
      <c r="PF44" s="31"/>
      <c r="PG44" s="31"/>
      <c r="PH44" s="31"/>
      <c r="PI44" s="31"/>
      <c r="PJ44" s="31"/>
      <c r="PK44" s="31"/>
      <c r="PL44" s="31"/>
      <c r="PM44" s="31"/>
      <c r="PN44" s="31"/>
      <c r="PO44" s="31"/>
      <c r="PP44" s="31"/>
      <c r="PQ44" s="31"/>
      <c r="PR44" s="31"/>
      <c r="PS44" s="31"/>
      <c r="PT44" s="31"/>
      <c r="PU44" s="31"/>
      <c r="PV44" s="31"/>
      <c r="PW44" s="31"/>
      <c r="PX44" s="31"/>
      <c r="PY44" s="31"/>
      <c r="PZ44" s="31"/>
      <c r="QA44" s="31"/>
      <c r="QB44" s="31"/>
      <c r="QC44" s="31"/>
    </row>
    <row r="45" spans="1:16383">
      <c r="A45" s="84" t="s">
        <v>2221</v>
      </c>
      <c r="B45" s="83"/>
      <c r="C45" s="83" t="s">
        <v>2055</v>
      </c>
      <c r="D45" s="83" t="s">
        <v>82</v>
      </c>
      <c r="E45" s="83"/>
      <c r="F45" s="83">
        <v>868</v>
      </c>
      <c r="G45" s="83">
        <v>50</v>
      </c>
      <c r="H45" s="83"/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20">
        <f t="shared" si="1"/>
        <v>50</v>
      </c>
      <c r="U45" s="20">
        <f t="shared" si="2"/>
        <v>0</v>
      </c>
      <c r="V45" s="34">
        <f t="shared" si="3"/>
        <v>1</v>
      </c>
      <c r="W45" s="38" t="s">
        <v>27</v>
      </c>
      <c r="X45" s="35">
        <f t="shared" si="5"/>
        <v>818</v>
      </c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  <c r="IS45" s="31"/>
      <c r="IT45" s="31"/>
      <c r="IU45" s="31"/>
      <c r="IV45" s="31"/>
      <c r="IW45" s="31"/>
      <c r="IX45" s="31"/>
      <c r="IY45" s="31"/>
      <c r="IZ45" s="31"/>
      <c r="JA45" s="31"/>
      <c r="JB45" s="31"/>
      <c r="JC45" s="31"/>
      <c r="JD45" s="31"/>
      <c r="JE45" s="31"/>
      <c r="JF45" s="31"/>
      <c r="JG45" s="31"/>
      <c r="JH45" s="31"/>
      <c r="JI45" s="31"/>
      <c r="JJ45" s="31"/>
      <c r="JK45" s="31"/>
      <c r="JL45" s="31"/>
      <c r="JM45" s="31"/>
      <c r="JN45" s="31"/>
      <c r="JO45" s="31"/>
      <c r="JP45" s="31"/>
      <c r="JQ45" s="31"/>
      <c r="JR45" s="31"/>
      <c r="JS45" s="31"/>
      <c r="JT45" s="31"/>
      <c r="JU45" s="31"/>
      <c r="JV45" s="31"/>
      <c r="JW45" s="31"/>
      <c r="JX45" s="31"/>
      <c r="JY45" s="31"/>
      <c r="JZ45" s="31"/>
      <c r="KA45" s="31"/>
      <c r="KB45" s="31"/>
      <c r="KC45" s="31"/>
      <c r="KD45" s="31"/>
      <c r="KE45" s="31"/>
      <c r="KF45" s="31"/>
      <c r="KG45" s="31"/>
      <c r="KH45" s="31"/>
      <c r="KI45" s="31"/>
      <c r="KJ45" s="31"/>
      <c r="KK45" s="31"/>
      <c r="KL45" s="31"/>
      <c r="KM45" s="31"/>
      <c r="KN45" s="31"/>
      <c r="KO45" s="31"/>
      <c r="KP45" s="31"/>
      <c r="KQ45" s="31"/>
      <c r="KR45" s="31"/>
      <c r="KS45" s="31"/>
      <c r="KT45" s="31"/>
      <c r="KU45" s="31"/>
      <c r="KV45" s="31"/>
      <c r="KW45" s="31"/>
      <c r="KX45" s="31"/>
      <c r="KY45" s="31"/>
      <c r="KZ45" s="31"/>
      <c r="LA45" s="31"/>
      <c r="LB45" s="31"/>
      <c r="LC45" s="31"/>
      <c r="LD45" s="31"/>
      <c r="LE45" s="31"/>
      <c r="LF45" s="31"/>
      <c r="LG45" s="31"/>
      <c r="LH45" s="31"/>
      <c r="LI45" s="31"/>
      <c r="LJ45" s="31"/>
      <c r="LK45" s="31"/>
      <c r="LL45" s="31"/>
      <c r="LM45" s="31"/>
      <c r="LN45" s="31"/>
      <c r="LO45" s="31"/>
      <c r="LP45" s="31"/>
      <c r="LQ45" s="31"/>
      <c r="LR45" s="31"/>
      <c r="LS45" s="31"/>
      <c r="LT45" s="31"/>
      <c r="LU45" s="31"/>
      <c r="LV45" s="31"/>
      <c r="LW45" s="31"/>
      <c r="LX45" s="31"/>
      <c r="LY45" s="31"/>
      <c r="LZ45" s="31"/>
      <c r="MA45" s="31"/>
      <c r="MB45" s="31"/>
      <c r="MC45" s="31"/>
      <c r="MD45" s="31"/>
      <c r="ME45" s="31"/>
      <c r="MF45" s="31"/>
      <c r="MG45" s="31"/>
      <c r="MH45" s="31"/>
      <c r="MI45" s="31"/>
      <c r="MJ45" s="31"/>
      <c r="MK45" s="31"/>
      <c r="ML45" s="31"/>
      <c r="MM45" s="31"/>
      <c r="MN45" s="31"/>
      <c r="MO45" s="31"/>
      <c r="MP45" s="31"/>
      <c r="MQ45" s="31"/>
      <c r="MR45" s="31"/>
      <c r="MS45" s="31"/>
      <c r="MT45" s="31"/>
      <c r="MU45" s="31"/>
      <c r="MV45" s="31"/>
      <c r="MW45" s="31"/>
      <c r="MX45" s="31"/>
      <c r="MY45" s="31"/>
      <c r="MZ45" s="31"/>
      <c r="NA45" s="31"/>
      <c r="NB45" s="31"/>
      <c r="NC45" s="31"/>
      <c r="ND45" s="31"/>
      <c r="NE45" s="31"/>
      <c r="NF45" s="31"/>
      <c r="NG45" s="31"/>
      <c r="NH45" s="31"/>
      <c r="NI45" s="31"/>
      <c r="NJ45" s="31"/>
      <c r="NK45" s="31"/>
      <c r="NL45" s="31"/>
      <c r="NM45" s="31"/>
      <c r="NN45" s="31"/>
      <c r="NO45" s="31"/>
      <c r="NP45" s="31"/>
      <c r="NQ45" s="31"/>
      <c r="NR45" s="31"/>
      <c r="NS45" s="31"/>
      <c r="NT45" s="31"/>
      <c r="NU45" s="31"/>
      <c r="NV45" s="31"/>
      <c r="NW45" s="31"/>
      <c r="NX45" s="31"/>
      <c r="NY45" s="31"/>
      <c r="NZ45" s="31"/>
      <c r="OA45" s="31"/>
      <c r="OB45" s="31"/>
      <c r="OC45" s="31"/>
      <c r="OD45" s="31"/>
      <c r="OE45" s="31"/>
      <c r="OF45" s="31"/>
      <c r="OG45" s="31"/>
      <c r="OH45" s="31"/>
      <c r="OI45" s="31"/>
      <c r="OJ45" s="31"/>
      <c r="OK45" s="31"/>
      <c r="OL45" s="31"/>
      <c r="OM45" s="31"/>
      <c r="ON45" s="31"/>
      <c r="OO45" s="31"/>
      <c r="OP45" s="31"/>
      <c r="OQ45" s="31"/>
      <c r="OR45" s="31"/>
      <c r="OS45" s="31"/>
      <c r="OT45" s="31"/>
      <c r="OU45" s="31"/>
      <c r="OV45" s="31"/>
      <c r="OW45" s="31"/>
      <c r="OX45" s="31"/>
      <c r="OY45" s="31"/>
      <c r="OZ45" s="31"/>
      <c r="PA45" s="31"/>
      <c r="PB45" s="31"/>
      <c r="PC45" s="31"/>
      <c r="PD45" s="31"/>
      <c r="PE45" s="31"/>
      <c r="PF45" s="31"/>
      <c r="PG45" s="31"/>
      <c r="PH45" s="31"/>
      <c r="PI45" s="31"/>
      <c r="PJ45" s="31"/>
      <c r="PK45" s="31"/>
      <c r="PL45" s="31"/>
      <c r="PM45" s="31"/>
      <c r="PN45" s="31"/>
      <c r="PO45" s="31"/>
      <c r="PP45" s="31"/>
      <c r="PQ45" s="31"/>
      <c r="PR45" s="31"/>
      <c r="PS45" s="31"/>
      <c r="PT45" s="31"/>
      <c r="PU45" s="31"/>
      <c r="PV45" s="31"/>
      <c r="PW45" s="31"/>
      <c r="PX45" s="31"/>
      <c r="PY45" s="31"/>
      <c r="PZ45" s="31"/>
      <c r="QA45" s="31"/>
      <c r="QB45" s="31"/>
      <c r="QC45" s="31"/>
    </row>
    <row r="46" spans="1:16383">
      <c r="A46" s="84" t="s">
        <v>286</v>
      </c>
      <c r="B46" s="83" t="s">
        <v>27</v>
      </c>
      <c r="C46" s="83">
        <v>95</v>
      </c>
      <c r="D46" s="83" t="s">
        <v>1765</v>
      </c>
      <c r="E46" s="83" t="s">
        <v>2165</v>
      </c>
      <c r="F46" s="83">
        <v>1145</v>
      </c>
      <c r="G46" s="83">
        <v>65</v>
      </c>
      <c r="H46" s="83">
        <v>120</v>
      </c>
      <c r="I46" s="83">
        <v>120</v>
      </c>
      <c r="J46" s="83">
        <v>120</v>
      </c>
      <c r="K46" s="83">
        <v>120</v>
      </c>
      <c r="L46" s="83">
        <v>120</v>
      </c>
      <c r="M46" s="89"/>
      <c r="N46" s="83"/>
      <c r="O46" s="83"/>
      <c r="P46" s="83"/>
      <c r="Q46" s="83"/>
      <c r="R46" s="83"/>
      <c r="S46" s="83"/>
      <c r="T46" s="20">
        <f t="shared" si="1"/>
        <v>665</v>
      </c>
      <c r="U46" s="20" t="e">
        <f t="shared" si="2"/>
        <v>#VALUE!</v>
      </c>
      <c r="V46" s="34" t="str">
        <f t="shared" si="3"/>
        <v/>
      </c>
      <c r="W46" s="37"/>
      <c r="X46" s="35" t="str">
        <f t="shared" si="5"/>
        <v/>
      </c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  <c r="DW46" s="31"/>
      <c r="DX46" s="31"/>
      <c r="DY46" s="31"/>
      <c r="DZ46" s="31"/>
      <c r="EA46" s="31"/>
      <c r="EB46" s="31"/>
      <c r="EC46" s="31"/>
      <c r="ED46" s="31"/>
      <c r="EE46" s="31"/>
      <c r="EF46" s="31"/>
      <c r="EG46" s="31"/>
      <c r="EH46" s="31"/>
      <c r="EI46" s="31"/>
      <c r="EJ46" s="31"/>
      <c r="EK46" s="31"/>
      <c r="EL46" s="31"/>
      <c r="EM46" s="31"/>
      <c r="EN46" s="31"/>
      <c r="EO46" s="31"/>
      <c r="EP46" s="31"/>
      <c r="EQ46" s="31"/>
      <c r="ER46" s="31"/>
      <c r="ES46" s="31"/>
      <c r="ET46" s="31"/>
      <c r="EU46" s="31"/>
      <c r="EV46" s="31"/>
      <c r="EW46" s="31"/>
      <c r="EX46" s="31"/>
      <c r="EY46" s="31"/>
      <c r="EZ46" s="31"/>
      <c r="FA46" s="31"/>
      <c r="FB46" s="31"/>
      <c r="FC46" s="31"/>
      <c r="FD46" s="31"/>
      <c r="FE46" s="31"/>
      <c r="FF46" s="31"/>
      <c r="FG46" s="31"/>
      <c r="FH46" s="31"/>
      <c r="FI46" s="31"/>
      <c r="FJ46" s="31"/>
      <c r="FK46" s="31"/>
      <c r="FL46" s="31"/>
      <c r="FM46" s="31"/>
      <c r="FN46" s="31"/>
      <c r="FO46" s="31"/>
      <c r="FP46" s="31"/>
      <c r="FQ46" s="31"/>
      <c r="FR46" s="31"/>
      <c r="FS46" s="31"/>
      <c r="FT46" s="31"/>
      <c r="FU46" s="31"/>
      <c r="FV46" s="31"/>
      <c r="FW46" s="31"/>
      <c r="FX46" s="31"/>
      <c r="FY46" s="31"/>
      <c r="FZ46" s="31"/>
      <c r="GA46" s="31"/>
      <c r="GB46" s="31"/>
      <c r="GC46" s="31"/>
      <c r="GD46" s="31"/>
      <c r="GE46" s="31"/>
      <c r="GF46" s="31"/>
      <c r="GG46" s="31"/>
      <c r="GH46" s="31"/>
      <c r="GI46" s="31"/>
      <c r="GJ46" s="31"/>
      <c r="GK46" s="31"/>
      <c r="GL46" s="31"/>
      <c r="GM46" s="31"/>
      <c r="GN46" s="31"/>
      <c r="GO46" s="31"/>
      <c r="GP46" s="31"/>
      <c r="GQ46" s="31"/>
      <c r="GR46" s="31"/>
      <c r="GS46" s="31"/>
      <c r="GT46" s="31"/>
      <c r="GU46" s="31"/>
      <c r="GV46" s="31"/>
      <c r="GW46" s="31"/>
      <c r="GX46" s="31"/>
      <c r="GY46" s="31"/>
      <c r="GZ46" s="31"/>
      <c r="HA46" s="31"/>
      <c r="HB46" s="31"/>
      <c r="HC46" s="31"/>
      <c r="HD46" s="31"/>
      <c r="HE46" s="31"/>
      <c r="HF46" s="31"/>
      <c r="HG46" s="31"/>
      <c r="HH46" s="31"/>
      <c r="HI46" s="31"/>
      <c r="HJ46" s="31"/>
      <c r="HK46" s="31"/>
      <c r="HL46" s="31"/>
      <c r="HM46" s="31"/>
      <c r="HN46" s="31"/>
      <c r="HO46" s="31"/>
      <c r="HP46" s="31"/>
      <c r="HQ46" s="31"/>
      <c r="HR46" s="31"/>
      <c r="HS46" s="31"/>
      <c r="HT46" s="31"/>
      <c r="HU46" s="31"/>
      <c r="HV46" s="31"/>
      <c r="HW46" s="31"/>
      <c r="HX46" s="31"/>
      <c r="HY46" s="31"/>
      <c r="HZ46" s="31"/>
      <c r="IA46" s="31"/>
      <c r="IB46" s="31"/>
      <c r="IC46" s="31"/>
      <c r="ID46" s="31"/>
      <c r="IE46" s="31"/>
      <c r="IF46" s="31"/>
      <c r="IG46" s="31"/>
      <c r="IH46" s="31"/>
      <c r="II46" s="31"/>
      <c r="IJ46" s="31"/>
      <c r="IK46" s="31"/>
      <c r="IL46" s="31"/>
      <c r="IM46" s="31"/>
      <c r="IN46" s="31"/>
      <c r="IO46" s="31"/>
      <c r="IP46" s="31"/>
      <c r="IQ46" s="31"/>
      <c r="IR46" s="31"/>
      <c r="IS46" s="31"/>
      <c r="IT46" s="31"/>
      <c r="IU46" s="31"/>
      <c r="IV46" s="31"/>
      <c r="IW46" s="31"/>
      <c r="IX46" s="31"/>
      <c r="IY46" s="31"/>
      <c r="IZ46" s="31"/>
      <c r="JA46" s="31"/>
      <c r="JB46" s="31"/>
      <c r="JC46" s="31"/>
      <c r="JD46" s="31"/>
      <c r="JE46" s="31"/>
      <c r="JF46" s="31"/>
      <c r="JG46" s="31"/>
      <c r="JH46" s="31"/>
      <c r="JI46" s="31"/>
      <c r="JJ46" s="31"/>
      <c r="JK46" s="31"/>
      <c r="JL46" s="31"/>
      <c r="JM46" s="31"/>
      <c r="JN46" s="31"/>
      <c r="JO46" s="31"/>
      <c r="JP46" s="31"/>
      <c r="JQ46" s="31"/>
      <c r="JR46" s="31"/>
      <c r="JS46" s="31"/>
      <c r="JT46" s="31"/>
      <c r="JU46" s="31"/>
      <c r="JV46" s="31"/>
      <c r="JW46" s="31"/>
      <c r="JX46" s="31"/>
      <c r="JY46" s="31"/>
      <c r="JZ46" s="31"/>
      <c r="KA46" s="31"/>
      <c r="KB46" s="31"/>
      <c r="KC46" s="31"/>
      <c r="KD46" s="31"/>
      <c r="KE46" s="31"/>
      <c r="KF46" s="31"/>
      <c r="KG46" s="31"/>
      <c r="KH46" s="31"/>
      <c r="KI46" s="31"/>
      <c r="KJ46" s="31"/>
      <c r="KK46" s="31"/>
      <c r="KL46" s="31"/>
      <c r="KM46" s="31"/>
      <c r="KN46" s="31"/>
      <c r="KO46" s="31"/>
      <c r="KP46" s="31"/>
      <c r="KQ46" s="31"/>
      <c r="KR46" s="31"/>
      <c r="KS46" s="31"/>
      <c r="KT46" s="31"/>
      <c r="KU46" s="31"/>
      <c r="KV46" s="31"/>
      <c r="KW46" s="31"/>
      <c r="KX46" s="31"/>
      <c r="KY46" s="31"/>
      <c r="KZ46" s="31"/>
      <c r="LA46" s="31"/>
      <c r="LB46" s="31"/>
      <c r="LC46" s="31"/>
      <c r="LD46" s="31"/>
      <c r="LE46" s="31"/>
      <c r="LF46" s="31"/>
      <c r="LG46" s="31"/>
      <c r="LH46" s="31"/>
      <c r="LI46" s="31"/>
      <c r="LJ46" s="31"/>
      <c r="LK46" s="31"/>
      <c r="LL46" s="31"/>
      <c r="LM46" s="31"/>
      <c r="LN46" s="31"/>
      <c r="LO46" s="31"/>
      <c r="LP46" s="31"/>
      <c r="LQ46" s="31"/>
      <c r="LR46" s="31"/>
      <c r="LS46" s="31"/>
      <c r="LT46" s="31"/>
      <c r="LU46" s="31"/>
      <c r="LV46" s="31"/>
      <c r="LW46" s="31"/>
      <c r="LX46" s="31"/>
      <c r="LY46" s="31"/>
      <c r="LZ46" s="31"/>
      <c r="MA46" s="31"/>
      <c r="MB46" s="31"/>
      <c r="MC46" s="31"/>
      <c r="MD46" s="31"/>
      <c r="ME46" s="31"/>
      <c r="MF46" s="31"/>
      <c r="MG46" s="31"/>
      <c r="MH46" s="31"/>
      <c r="MI46" s="31"/>
      <c r="MJ46" s="31"/>
      <c r="MK46" s="31"/>
      <c r="ML46" s="31"/>
      <c r="MM46" s="31"/>
      <c r="MN46" s="31"/>
      <c r="MO46" s="31"/>
      <c r="MP46" s="31"/>
      <c r="MQ46" s="31"/>
      <c r="MR46" s="31"/>
      <c r="MS46" s="31"/>
      <c r="MT46" s="31"/>
      <c r="MU46" s="31"/>
      <c r="MV46" s="31"/>
      <c r="MW46" s="31"/>
      <c r="MX46" s="31"/>
      <c r="MY46" s="31"/>
      <c r="MZ46" s="31"/>
      <c r="NA46" s="31"/>
      <c r="NB46" s="31"/>
      <c r="NC46" s="31"/>
      <c r="ND46" s="31"/>
      <c r="NE46" s="31"/>
      <c r="NF46" s="31"/>
      <c r="NG46" s="31"/>
      <c r="NH46" s="31"/>
      <c r="NI46" s="31"/>
      <c r="NJ46" s="31"/>
      <c r="NK46" s="31"/>
      <c r="NL46" s="31"/>
      <c r="NM46" s="31"/>
      <c r="NN46" s="31"/>
      <c r="NO46" s="31"/>
      <c r="NP46" s="31"/>
      <c r="NQ46" s="31"/>
      <c r="NR46" s="31"/>
      <c r="NS46" s="31"/>
      <c r="NT46" s="31"/>
      <c r="NU46" s="31"/>
      <c r="NV46" s="31"/>
      <c r="NW46" s="31"/>
      <c r="NX46" s="31"/>
      <c r="NY46" s="31"/>
      <c r="NZ46" s="31"/>
      <c r="OA46" s="31"/>
      <c r="OB46" s="31"/>
      <c r="OC46" s="31"/>
      <c r="OD46" s="31"/>
      <c r="OE46" s="31"/>
      <c r="OF46" s="31"/>
      <c r="OG46" s="31"/>
      <c r="OH46" s="31"/>
      <c r="OI46" s="31"/>
      <c r="OJ46" s="31"/>
      <c r="OK46" s="31"/>
      <c r="OL46" s="31"/>
      <c r="OM46" s="31"/>
      <c r="ON46" s="31"/>
      <c r="OO46" s="31"/>
      <c r="OP46" s="31"/>
      <c r="OQ46" s="31"/>
      <c r="OR46" s="31"/>
      <c r="OS46" s="31"/>
      <c r="OT46" s="31"/>
      <c r="OU46" s="31"/>
      <c r="OV46" s="31"/>
      <c r="OW46" s="31"/>
      <c r="OX46" s="31"/>
      <c r="OY46" s="31"/>
      <c r="OZ46" s="31"/>
      <c r="PA46" s="31"/>
      <c r="PB46" s="31"/>
      <c r="PC46" s="31"/>
      <c r="PD46" s="31"/>
      <c r="PE46" s="31"/>
      <c r="PF46" s="31"/>
      <c r="PG46" s="31"/>
      <c r="PH46" s="31"/>
      <c r="PI46" s="31"/>
      <c r="PJ46" s="31"/>
      <c r="PK46" s="31"/>
      <c r="PL46" s="31"/>
      <c r="PM46" s="31"/>
      <c r="PN46" s="31"/>
      <c r="PO46" s="31"/>
      <c r="PP46" s="31"/>
      <c r="PQ46" s="31"/>
      <c r="PR46" s="31"/>
      <c r="PS46" s="31"/>
      <c r="PT46" s="31"/>
      <c r="PU46" s="31"/>
      <c r="PV46" s="31"/>
      <c r="PW46" s="31"/>
      <c r="PX46" s="31"/>
      <c r="PY46" s="31"/>
      <c r="PZ46" s="31"/>
      <c r="QA46" s="31"/>
      <c r="QB46" s="31"/>
      <c r="QC46" s="31"/>
    </row>
    <row r="47" spans="1:16383">
      <c r="A47" s="84" t="s">
        <v>98</v>
      </c>
      <c r="B47" s="83" t="s">
        <v>27</v>
      </c>
      <c r="C47" s="83">
        <v>93</v>
      </c>
      <c r="D47" s="83" t="s">
        <v>1765</v>
      </c>
      <c r="E47" s="83"/>
      <c r="F47" s="83">
        <v>1100</v>
      </c>
      <c r="G47" s="83">
        <v>65</v>
      </c>
      <c r="H47" s="83">
        <v>115</v>
      </c>
      <c r="I47" s="83">
        <v>115</v>
      </c>
      <c r="J47" s="83">
        <v>115</v>
      </c>
      <c r="K47" s="83">
        <v>115</v>
      </c>
      <c r="L47" s="83">
        <v>115</v>
      </c>
      <c r="M47" s="83">
        <v>115</v>
      </c>
      <c r="N47" s="83"/>
      <c r="O47" s="83"/>
      <c r="P47" s="83"/>
      <c r="Q47" s="83"/>
      <c r="R47" s="83"/>
      <c r="S47" s="83"/>
      <c r="T47" s="20">
        <f t="shared" si="1"/>
        <v>755</v>
      </c>
      <c r="U47" s="20">
        <f t="shared" si="2"/>
        <v>345</v>
      </c>
      <c r="V47" s="34">
        <f t="shared" si="3"/>
        <v>0.6863636363636364</v>
      </c>
      <c r="W47" s="37"/>
      <c r="X47" s="35" t="str">
        <f t="shared" si="5"/>
        <v/>
      </c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1"/>
      <c r="EE47" s="31"/>
      <c r="EF47" s="31"/>
      <c r="EG47" s="31"/>
      <c r="EH47" s="31"/>
      <c r="EI47" s="31"/>
      <c r="EJ47" s="31"/>
      <c r="EK47" s="31"/>
      <c r="EL47" s="31"/>
      <c r="EM47" s="31"/>
      <c r="EN47" s="31"/>
      <c r="EO47" s="31"/>
      <c r="EP47" s="31"/>
      <c r="EQ47" s="31"/>
      <c r="ER47" s="31"/>
      <c r="ES47" s="31"/>
      <c r="ET47" s="31"/>
      <c r="EU47" s="31"/>
      <c r="EV47" s="31"/>
      <c r="EW47" s="31"/>
      <c r="EX47" s="31"/>
      <c r="EY47" s="31"/>
      <c r="EZ47" s="31"/>
      <c r="FA47" s="31"/>
      <c r="FB47" s="31"/>
      <c r="FC47" s="31"/>
      <c r="FD47" s="31"/>
      <c r="FE47" s="31"/>
      <c r="FF47" s="31"/>
      <c r="FG47" s="31"/>
      <c r="FH47" s="31"/>
      <c r="FI47" s="31"/>
      <c r="FJ47" s="31"/>
      <c r="FK47" s="31"/>
      <c r="FL47" s="31"/>
      <c r="FM47" s="31"/>
      <c r="FN47" s="31"/>
      <c r="FO47" s="31"/>
      <c r="FP47" s="31"/>
      <c r="FQ47" s="31"/>
      <c r="FR47" s="31"/>
      <c r="FS47" s="31"/>
      <c r="FT47" s="31"/>
      <c r="FU47" s="31"/>
      <c r="FV47" s="31"/>
      <c r="FW47" s="31"/>
      <c r="FX47" s="31"/>
      <c r="FY47" s="31"/>
      <c r="FZ47" s="31"/>
      <c r="GA47" s="31"/>
      <c r="GB47" s="31"/>
      <c r="GC47" s="31"/>
      <c r="GD47" s="31"/>
      <c r="GE47" s="31"/>
      <c r="GF47" s="31"/>
      <c r="GG47" s="31"/>
      <c r="GH47" s="31"/>
      <c r="GI47" s="31"/>
      <c r="GJ47" s="31"/>
      <c r="GK47" s="31"/>
      <c r="GL47" s="31"/>
      <c r="GM47" s="31"/>
      <c r="GN47" s="31"/>
      <c r="GO47" s="31"/>
      <c r="GP47" s="31"/>
      <c r="GQ47" s="31"/>
      <c r="GR47" s="31"/>
      <c r="GS47" s="31"/>
      <c r="GT47" s="31"/>
      <c r="GU47" s="31"/>
      <c r="GV47" s="31"/>
      <c r="GW47" s="31"/>
      <c r="GX47" s="31"/>
      <c r="GY47" s="31"/>
      <c r="GZ47" s="31"/>
      <c r="HA47" s="31"/>
      <c r="HB47" s="31"/>
      <c r="HC47" s="31"/>
      <c r="HD47" s="31"/>
      <c r="HE47" s="31"/>
      <c r="HF47" s="31"/>
      <c r="HG47" s="31"/>
      <c r="HH47" s="31"/>
      <c r="HI47" s="31"/>
      <c r="HJ47" s="31"/>
      <c r="HK47" s="31"/>
      <c r="HL47" s="31"/>
      <c r="HM47" s="31"/>
      <c r="HN47" s="31"/>
      <c r="HO47" s="31"/>
      <c r="HP47" s="31"/>
      <c r="HQ47" s="31"/>
      <c r="HR47" s="31"/>
      <c r="HS47" s="31"/>
      <c r="HT47" s="31"/>
      <c r="HU47" s="31"/>
      <c r="HV47" s="31"/>
      <c r="HW47" s="31"/>
      <c r="HX47" s="31"/>
      <c r="HY47" s="31"/>
      <c r="HZ47" s="31"/>
      <c r="IA47" s="31"/>
      <c r="IB47" s="31"/>
      <c r="IC47" s="31"/>
      <c r="ID47" s="31"/>
      <c r="IE47" s="31"/>
      <c r="IF47" s="31"/>
      <c r="IG47" s="31"/>
      <c r="IH47" s="31"/>
      <c r="II47" s="31"/>
      <c r="IJ47" s="31"/>
      <c r="IK47" s="31"/>
      <c r="IL47" s="31"/>
      <c r="IM47" s="31"/>
      <c r="IN47" s="31"/>
      <c r="IO47" s="31"/>
      <c r="IP47" s="31"/>
      <c r="IQ47" s="31"/>
      <c r="IR47" s="31"/>
      <c r="IS47" s="31"/>
      <c r="IT47" s="31"/>
      <c r="IU47" s="31"/>
      <c r="IV47" s="31"/>
      <c r="IW47" s="31"/>
      <c r="IX47" s="31"/>
      <c r="IY47" s="31"/>
      <c r="IZ47" s="31"/>
      <c r="JA47" s="31"/>
      <c r="JB47" s="31"/>
      <c r="JC47" s="31"/>
      <c r="JD47" s="31"/>
      <c r="JE47" s="31"/>
      <c r="JF47" s="31"/>
      <c r="JG47" s="31"/>
      <c r="JH47" s="31"/>
      <c r="JI47" s="31"/>
      <c r="JJ47" s="31"/>
      <c r="JK47" s="31"/>
      <c r="JL47" s="31"/>
      <c r="JM47" s="31"/>
      <c r="JN47" s="31"/>
      <c r="JO47" s="31"/>
      <c r="JP47" s="31"/>
      <c r="JQ47" s="31"/>
      <c r="JR47" s="31"/>
      <c r="JS47" s="31"/>
      <c r="JT47" s="31"/>
      <c r="JU47" s="31"/>
      <c r="JV47" s="31"/>
      <c r="JW47" s="31"/>
      <c r="JX47" s="31"/>
      <c r="JY47" s="31"/>
      <c r="JZ47" s="31"/>
      <c r="KA47" s="31"/>
      <c r="KB47" s="31"/>
      <c r="KC47" s="31"/>
      <c r="KD47" s="31"/>
      <c r="KE47" s="31"/>
      <c r="KF47" s="31"/>
      <c r="KG47" s="31"/>
      <c r="KH47" s="31"/>
      <c r="KI47" s="31"/>
      <c r="KJ47" s="31"/>
      <c r="KK47" s="31"/>
      <c r="KL47" s="31"/>
      <c r="KM47" s="31"/>
      <c r="KN47" s="31"/>
      <c r="KO47" s="31"/>
      <c r="KP47" s="31"/>
      <c r="KQ47" s="31"/>
      <c r="KR47" s="31"/>
      <c r="KS47" s="31"/>
      <c r="KT47" s="31"/>
      <c r="KU47" s="31"/>
      <c r="KV47" s="31"/>
      <c r="KW47" s="31"/>
      <c r="KX47" s="31"/>
      <c r="KY47" s="31"/>
      <c r="KZ47" s="31"/>
      <c r="LA47" s="31"/>
      <c r="LB47" s="31"/>
      <c r="LC47" s="31"/>
      <c r="LD47" s="31"/>
      <c r="LE47" s="31"/>
      <c r="LF47" s="31"/>
      <c r="LG47" s="31"/>
      <c r="LH47" s="31"/>
      <c r="LI47" s="31"/>
      <c r="LJ47" s="31"/>
      <c r="LK47" s="31"/>
      <c r="LL47" s="31"/>
      <c r="LM47" s="31"/>
      <c r="LN47" s="31"/>
      <c r="LO47" s="31"/>
      <c r="LP47" s="31"/>
      <c r="LQ47" s="31"/>
      <c r="LR47" s="31"/>
      <c r="LS47" s="31"/>
      <c r="LT47" s="31"/>
      <c r="LU47" s="31"/>
      <c r="LV47" s="31"/>
      <c r="LW47" s="31"/>
      <c r="LX47" s="31"/>
      <c r="LY47" s="31"/>
      <c r="LZ47" s="31"/>
      <c r="MA47" s="31"/>
      <c r="MB47" s="31"/>
      <c r="MC47" s="31"/>
      <c r="MD47" s="31"/>
      <c r="ME47" s="31"/>
      <c r="MF47" s="31"/>
      <c r="MG47" s="31"/>
      <c r="MH47" s="31"/>
      <c r="MI47" s="31"/>
      <c r="MJ47" s="31"/>
      <c r="MK47" s="31"/>
      <c r="ML47" s="31"/>
      <c r="MM47" s="31"/>
      <c r="MN47" s="31"/>
      <c r="MO47" s="31"/>
      <c r="MP47" s="31"/>
      <c r="MQ47" s="31"/>
      <c r="MR47" s="31"/>
      <c r="MS47" s="31"/>
      <c r="MT47" s="31"/>
      <c r="MU47" s="31"/>
      <c r="MV47" s="31"/>
      <c r="MW47" s="31"/>
      <c r="MX47" s="31"/>
      <c r="MY47" s="31"/>
      <c r="MZ47" s="31"/>
      <c r="NA47" s="31"/>
      <c r="NB47" s="31"/>
      <c r="NC47" s="31"/>
      <c r="ND47" s="31"/>
      <c r="NE47" s="31"/>
      <c r="NF47" s="31"/>
      <c r="NG47" s="31"/>
      <c r="NH47" s="31"/>
      <c r="NI47" s="31"/>
      <c r="NJ47" s="31"/>
      <c r="NK47" s="31"/>
      <c r="NL47" s="31"/>
      <c r="NM47" s="31"/>
      <c r="NN47" s="31"/>
      <c r="NO47" s="31"/>
      <c r="NP47" s="31"/>
      <c r="NQ47" s="31"/>
      <c r="NR47" s="31"/>
      <c r="NS47" s="31"/>
      <c r="NT47" s="31"/>
      <c r="NU47" s="31"/>
      <c r="NV47" s="31"/>
      <c r="NW47" s="31"/>
      <c r="NX47" s="31"/>
      <c r="NY47" s="31"/>
      <c r="NZ47" s="31"/>
      <c r="OA47" s="31"/>
      <c r="OB47" s="31"/>
      <c r="OC47" s="31"/>
      <c r="OD47" s="31"/>
      <c r="OE47" s="31"/>
      <c r="OF47" s="31"/>
      <c r="OG47" s="31"/>
      <c r="OH47" s="31"/>
      <c r="OI47" s="31"/>
      <c r="OJ47" s="31"/>
      <c r="OK47" s="31"/>
      <c r="OL47" s="31"/>
      <c r="OM47" s="31"/>
      <c r="ON47" s="31"/>
      <c r="OO47" s="31"/>
      <c r="OP47" s="31"/>
      <c r="OQ47" s="31"/>
      <c r="OR47" s="31"/>
      <c r="OS47" s="31"/>
      <c r="OT47" s="31"/>
      <c r="OU47" s="31"/>
      <c r="OV47" s="31"/>
      <c r="OW47" s="31"/>
      <c r="OX47" s="31"/>
      <c r="OY47" s="31"/>
      <c r="OZ47" s="31"/>
      <c r="PA47" s="31"/>
      <c r="PB47" s="31"/>
      <c r="PC47" s="31"/>
      <c r="PD47" s="31"/>
      <c r="PE47" s="31"/>
      <c r="PF47" s="31"/>
      <c r="PG47" s="31"/>
      <c r="PH47" s="31"/>
      <c r="PI47" s="31"/>
      <c r="PJ47" s="31"/>
      <c r="PK47" s="31"/>
      <c r="PL47" s="31"/>
      <c r="PM47" s="31"/>
      <c r="PN47" s="31"/>
      <c r="PO47" s="31"/>
      <c r="PP47" s="31"/>
      <c r="PQ47" s="31"/>
      <c r="PR47" s="31"/>
      <c r="PS47" s="31"/>
      <c r="PT47" s="31"/>
      <c r="PU47" s="31"/>
      <c r="PV47" s="31"/>
      <c r="PW47" s="31"/>
      <c r="PX47" s="31"/>
      <c r="PY47" s="31"/>
      <c r="PZ47" s="31"/>
      <c r="QA47" s="31"/>
      <c r="QB47" s="31"/>
      <c r="QC47" s="31"/>
    </row>
    <row r="48" spans="1:16383">
      <c r="A48" s="84" t="s">
        <v>500</v>
      </c>
      <c r="B48" s="83" t="s">
        <v>27</v>
      </c>
      <c r="C48" s="83">
        <v>120</v>
      </c>
      <c r="D48" s="83" t="s">
        <v>28</v>
      </c>
      <c r="E48" s="83"/>
      <c r="F48" s="83">
        <v>1185</v>
      </c>
      <c r="G48" s="83">
        <v>65</v>
      </c>
      <c r="H48" s="83"/>
      <c r="I48" s="83">
        <v>140</v>
      </c>
      <c r="J48" s="83">
        <v>140</v>
      </c>
      <c r="K48" s="83">
        <v>140</v>
      </c>
      <c r="L48" s="83">
        <v>140</v>
      </c>
      <c r="M48" s="83"/>
      <c r="N48" s="83"/>
      <c r="O48" s="83"/>
      <c r="P48" s="83"/>
      <c r="Q48" s="83"/>
      <c r="R48" s="83"/>
      <c r="S48" s="83"/>
      <c r="T48" s="20">
        <f t="shared" si="1"/>
        <v>625</v>
      </c>
      <c r="U48" s="20">
        <f t="shared" si="2"/>
        <v>560</v>
      </c>
      <c r="V48" s="34">
        <f t="shared" si="3"/>
        <v>0.52742616033755274</v>
      </c>
      <c r="W48" s="37"/>
      <c r="X48" s="35" t="str">
        <f t="shared" si="5"/>
        <v/>
      </c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  <c r="DW48" s="31"/>
      <c r="DX48" s="31"/>
      <c r="DY48" s="31"/>
      <c r="DZ48" s="31"/>
      <c r="EA48" s="31"/>
      <c r="EB48" s="31"/>
      <c r="EC48" s="31"/>
      <c r="ED48" s="31"/>
      <c r="EE48" s="31"/>
      <c r="EF48" s="31"/>
      <c r="EG48" s="31"/>
      <c r="EH48" s="31"/>
      <c r="EI48" s="31"/>
      <c r="EJ48" s="31"/>
      <c r="EK48" s="31"/>
      <c r="EL48" s="31"/>
      <c r="EM48" s="31"/>
      <c r="EN48" s="31"/>
      <c r="EO48" s="31"/>
      <c r="EP48" s="31"/>
      <c r="EQ48" s="31"/>
      <c r="ER48" s="31"/>
      <c r="ES48" s="31"/>
      <c r="ET48" s="31"/>
      <c r="EU48" s="31"/>
      <c r="EV48" s="31"/>
      <c r="EW48" s="31"/>
      <c r="EX48" s="31"/>
      <c r="EY48" s="31"/>
      <c r="EZ48" s="31"/>
      <c r="FA48" s="31"/>
      <c r="FB48" s="31"/>
      <c r="FC48" s="31"/>
      <c r="FD48" s="31"/>
      <c r="FE48" s="31"/>
      <c r="FF48" s="31"/>
      <c r="FG48" s="31"/>
      <c r="FH48" s="31"/>
      <c r="FI48" s="31"/>
      <c r="FJ48" s="31"/>
      <c r="FK48" s="31"/>
      <c r="FL48" s="31"/>
      <c r="FM48" s="31"/>
      <c r="FN48" s="31"/>
      <c r="FO48" s="31"/>
      <c r="FP48" s="31"/>
      <c r="FQ48" s="31"/>
      <c r="FR48" s="31"/>
      <c r="FS48" s="31"/>
      <c r="FT48" s="31"/>
      <c r="FU48" s="31"/>
      <c r="FV48" s="31"/>
      <c r="FW48" s="31"/>
      <c r="FX48" s="31"/>
      <c r="FY48" s="31"/>
      <c r="FZ48" s="31"/>
      <c r="GA48" s="31"/>
      <c r="GB48" s="31"/>
      <c r="GC48" s="31"/>
      <c r="GD48" s="31"/>
      <c r="GE48" s="31"/>
      <c r="GF48" s="31"/>
      <c r="GG48" s="31"/>
      <c r="GH48" s="31"/>
      <c r="GI48" s="31"/>
      <c r="GJ48" s="31"/>
      <c r="GK48" s="31"/>
      <c r="GL48" s="31"/>
      <c r="GM48" s="31"/>
      <c r="GN48" s="31"/>
      <c r="GO48" s="31"/>
      <c r="GP48" s="31"/>
      <c r="GQ48" s="31"/>
      <c r="GR48" s="31"/>
      <c r="GS48" s="31"/>
      <c r="GT48" s="31"/>
      <c r="GU48" s="31"/>
      <c r="GV48" s="31"/>
      <c r="GW48" s="31"/>
      <c r="GX48" s="31"/>
      <c r="GY48" s="31"/>
      <c r="GZ48" s="31"/>
      <c r="HA48" s="31"/>
      <c r="HB48" s="31"/>
      <c r="HC48" s="31"/>
      <c r="HD48" s="31"/>
      <c r="HE48" s="31"/>
      <c r="HF48" s="31"/>
      <c r="HG48" s="31"/>
      <c r="HH48" s="31"/>
      <c r="HI48" s="31"/>
      <c r="HJ48" s="31"/>
      <c r="HK48" s="31"/>
      <c r="HL48" s="31"/>
      <c r="HM48" s="31"/>
      <c r="HN48" s="31"/>
      <c r="HO48" s="31"/>
      <c r="HP48" s="31"/>
      <c r="HQ48" s="31"/>
      <c r="HR48" s="31"/>
      <c r="HS48" s="31"/>
      <c r="HT48" s="31"/>
      <c r="HU48" s="31"/>
      <c r="HV48" s="31"/>
      <c r="HW48" s="31"/>
      <c r="HX48" s="31"/>
      <c r="HY48" s="31"/>
      <c r="HZ48" s="31"/>
      <c r="IA48" s="31"/>
      <c r="IB48" s="31"/>
      <c r="IC48" s="31"/>
      <c r="ID48" s="31"/>
      <c r="IE48" s="31"/>
      <c r="IF48" s="31"/>
      <c r="IG48" s="31"/>
      <c r="IH48" s="31"/>
      <c r="II48" s="31"/>
      <c r="IJ48" s="31"/>
      <c r="IK48" s="31"/>
      <c r="IL48" s="31"/>
      <c r="IM48" s="31"/>
      <c r="IN48" s="31"/>
      <c r="IO48" s="31"/>
      <c r="IP48" s="31"/>
      <c r="IQ48" s="31"/>
      <c r="IR48" s="31"/>
      <c r="IS48" s="31"/>
      <c r="IT48" s="31"/>
      <c r="IU48" s="31"/>
      <c r="IV48" s="31"/>
      <c r="IW48" s="31"/>
      <c r="IX48" s="31"/>
      <c r="IY48" s="31"/>
      <c r="IZ48" s="31"/>
      <c r="JA48" s="31"/>
      <c r="JB48" s="31"/>
      <c r="JC48" s="31"/>
      <c r="JD48" s="31"/>
      <c r="JE48" s="31"/>
      <c r="JF48" s="31"/>
      <c r="JG48" s="31"/>
      <c r="JH48" s="31"/>
      <c r="JI48" s="31"/>
      <c r="JJ48" s="31"/>
      <c r="JK48" s="31"/>
      <c r="JL48" s="31"/>
      <c r="JM48" s="31"/>
      <c r="JN48" s="31"/>
      <c r="JO48" s="31"/>
      <c r="JP48" s="31"/>
      <c r="JQ48" s="31"/>
      <c r="JR48" s="31"/>
      <c r="JS48" s="31"/>
      <c r="JT48" s="31"/>
      <c r="JU48" s="31"/>
      <c r="JV48" s="31"/>
      <c r="JW48" s="31"/>
      <c r="JX48" s="31"/>
      <c r="JY48" s="31"/>
      <c r="JZ48" s="31"/>
      <c r="KA48" s="31"/>
      <c r="KB48" s="31"/>
      <c r="KC48" s="31"/>
      <c r="KD48" s="31"/>
      <c r="KE48" s="31"/>
      <c r="KF48" s="31"/>
      <c r="KG48" s="31"/>
      <c r="KH48" s="31"/>
      <c r="KI48" s="31"/>
      <c r="KJ48" s="31"/>
      <c r="KK48" s="31"/>
      <c r="KL48" s="31"/>
      <c r="KM48" s="31"/>
      <c r="KN48" s="31"/>
      <c r="KO48" s="31"/>
      <c r="KP48" s="31"/>
      <c r="KQ48" s="31"/>
      <c r="KR48" s="31"/>
      <c r="KS48" s="31"/>
      <c r="KT48" s="31"/>
      <c r="KU48" s="31"/>
      <c r="KV48" s="31"/>
      <c r="KW48" s="31"/>
      <c r="KX48" s="31"/>
      <c r="KY48" s="31"/>
      <c r="KZ48" s="31"/>
      <c r="LA48" s="31"/>
      <c r="LB48" s="31"/>
      <c r="LC48" s="31"/>
      <c r="LD48" s="31"/>
      <c r="LE48" s="31"/>
      <c r="LF48" s="31"/>
      <c r="LG48" s="31"/>
      <c r="LH48" s="31"/>
      <c r="LI48" s="31"/>
      <c r="LJ48" s="31"/>
      <c r="LK48" s="31"/>
      <c r="LL48" s="31"/>
      <c r="LM48" s="31"/>
      <c r="LN48" s="31"/>
      <c r="LO48" s="31"/>
      <c r="LP48" s="31"/>
      <c r="LQ48" s="31"/>
      <c r="LR48" s="31"/>
      <c r="LS48" s="31"/>
      <c r="LT48" s="31"/>
      <c r="LU48" s="31"/>
      <c r="LV48" s="31"/>
      <c r="LW48" s="31"/>
      <c r="LX48" s="31"/>
      <c r="LY48" s="31"/>
      <c r="LZ48" s="31"/>
      <c r="MA48" s="31"/>
      <c r="MB48" s="31"/>
      <c r="MC48" s="31"/>
      <c r="MD48" s="31"/>
      <c r="ME48" s="31"/>
      <c r="MF48" s="31"/>
      <c r="MG48" s="31"/>
      <c r="MH48" s="31"/>
      <c r="MI48" s="31"/>
      <c r="MJ48" s="31"/>
      <c r="MK48" s="31"/>
      <c r="ML48" s="31"/>
      <c r="MM48" s="31"/>
      <c r="MN48" s="31"/>
      <c r="MO48" s="31"/>
      <c r="MP48" s="31"/>
      <c r="MQ48" s="31"/>
      <c r="MR48" s="31"/>
      <c r="MS48" s="31"/>
      <c r="MT48" s="31"/>
      <c r="MU48" s="31"/>
      <c r="MV48" s="31"/>
      <c r="MW48" s="31"/>
      <c r="MX48" s="31"/>
      <c r="MY48" s="31"/>
      <c r="MZ48" s="31"/>
      <c r="NA48" s="31"/>
      <c r="NB48" s="31"/>
      <c r="NC48" s="31"/>
      <c r="ND48" s="31"/>
      <c r="NE48" s="31"/>
      <c r="NF48" s="31"/>
      <c r="NG48" s="31"/>
      <c r="NH48" s="31"/>
      <c r="NI48" s="31"/>
      <c r="NJ48" s="31"/>
      <c r="NK48" s="31"/>
      <c r="NL48" s="31"/>
      <c r="NM48" s="31"/>
      <c r="NN48" s="31"/>
      <c r="NO48" s="31"/>
      <c r="NP48" s="31"/>
      <c r="NQ48" s="31"/>
      <c r="NR48" s="31"/>
      <c r="NS48" s="31"/>
      <c r="NT48" s="31"/>
      <c r="NU48" s="31"/>
      <c r="NV48" s="31"/>
      <c r="NW48" s="31"/>
      <c r="NX48" s="31"/>
      <c r="NY48" s="31"/>
      <c r="NZ48" s="31"/>
      <c r="OA48" s="31"/>
      <c r="OB48" s="31"/>
      <c r="OC48" s="31"/>
      <c r="OD48" s="31"/>
      <c r="OE48" s="31"/>
      <c r="OF48" s="31"/>
      <c r="OG48" s="31"/>
      <c r="OH48" s="31"/>
      <c r="OI48" s="31"/>
      <c r="OJ48" s="31"/>
      <c r="OK48" s="31"/>
      <c r="OL48" s="31"/>
      <c r="OM48" s="31"/>
      <c r="ON48" s="31"/>
      <c r="OO48" s="31"/>
      <c r="OP48" s="31"/>
      <c r="OQ48" s="31"/>
      <c r="OR48" s="31"/>
      <c r="OS48" s="31"/>
      <c r="OT48" s="31"/>
      <c r="OU48" s="31"/>
      <c r="OV48" s="31"/>
      <c r="OW48" s="31"/>
      <c r="OX48" s="31"/>
      <c r="OY48" s="31"/>
      <c r="OZ48" s="31"/>
      <c r="PA48" s="31"/>
      <c r="PB48" s="31"/>
      <c r="PC48" s="31"/>
      <c r="PD48" s="31"/>
      <c r="PE48" s="31"/>
      <c r="PF48" s="31"/>
      <c r="PG48" s="31"/>
      <c r="PH48" s="31"/>
      <c r="PI48" s="31"/>
      <c r="PJ48" s="31"/>
      <c r="PK48" s="31"/>
      <c r="PL48" s="31"/>
      <c r="PM48" s="31"/>
      <c r="PN48" s="31"/>
      <c r="PO48" s="31"/>
      <c r="PP48" s="31"/>
      <c r="PQ48" s="31"/>
      <c r="PR48" s="31"/>
      <c r="PS48" s="31"/>
      <c r="PT48" s="31"/>
      <c r="PU48" s="31"/>
      <c r="PV48" s="31"/>
      <c r="PW48" s="31"/>
      <c r="PX48" s="31"/>
      <c r="PY48" s="31"/>
      <c r="PZ48" s="31"/>
      <c r="QA48" s="31"/>
      <c r="QB48" s="31"/>
      <c r="QC48" s="31"/>
    </row>
    <row r="49" spans="1:445">
      <c r="A49" s="84" t="s">
        <v>2034</v>
      </c>
      <c r="B49" s="83" t="s">
        <v>27</v>
      </c>
      <c r="C49" s="83">
        <v>90</v>
      </c>
      <c r="D49" s="83" t="s">
        <v>141</v>
      </c>
      <c r="E49" s="83"/>
      <c r="F49" s="83">
        <v>697</v>
      </c>
      <c r="G49" s="83">
        <v>65</v>
      </c>
      <c r="H49" s="83"/>
      <c r="I49" s="83">
        <v>79</v>
      </c>
      <c r="J49" s="83">
        <v>79</v>
      </c>
      <c r="K49" s="83">
        <v>79</v>
      </c>
      <c r="L49" s="83">
        <v>79</v>
      </c>
      <c r="M49" s="83">
        <v>79</v>
      </c>
      <c r="N49" s="83"/>
      <c r="O49" s="83"/>
      <c r="P49" s="83"/>
      <c r="Q49" s="83"/>
      <c r="R49" s="83"/>
      <c r="S49" s="83"/>
      <c r="T49" s="20">
        <f t="shared" si="1"/>
        <v>460</v>
      </c>
      <c r="U49" s="20">
        <f t="shared" si="2"/>
        <v>237</v>
      </c>
      <c r="V49" s="34">
        <f t="shared" si="3"/>
        <v>0.65997130559540884</v>
      </c>
      <c r="W49" s="37"/>
      <c r="X49" s="35" t="str">
        <f t="shared" si="5"/>
        <v/>
      </c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  <c r="IS49" s="31"/>
      <c r="IT49" s="31"/>
      <c r="IU49" s="31"/>
      <c r="IV49" s="31"/>
      <c r="IW49" s="31"/>
      <c r="IX49" s="31"/>
      <c r="IY49" s="31"/>
      <c r="IZ49" s="31"/>
      <c r="JA49" s="31"/>
      <c r="JB49" s="31"/>
      <c r="JC49" s="31"/>
      <c r="JD49" s="31"/>
      <c r="JE49" s="31"/>
      <c r="JF49" s="31"/>
      <c r="JG49" s="31"/>
      <c r="JH49" s="31"/>
      <c r="JI49" s="31"/>
      <c r="JJ49" s="31"/>
      <c r="JK49" s="31"/>
      <c r="JL49" s="31"/>
      <c r="JM49" s="31"/>
      <c r="JN49" s="31"/>
      <c r="JO49" s="31"/>
      <c r="JP49" s="31"/>
      <c r="JQ49" s="31"/>
      <c r="JR49" s="31"/>
      <c r="JS49" s="31"/>
      <c r="JT49" s="31"/>
      <c r="JU49" s="31"/>
      <c r="JV49" s="31"/>
      <c r="JW49" s="31"/>
      <c r="JX49" s="31"/>
      <c r="JY49" s="31"/>
      <c r="JZ49" s="31"/>
      <c r="KA49" s="31"/>
      <c r="KB49" s="31"/>
      <c r="KC49" s="31"/>
      <c r="KD49" s="31"/>
      <c r="KE49" s="31"/>
      <c r="KF49" s="31"/>
      <c r="KG49" s="31"/>
      <c r="KH49" s="31"/>
      <c r="KI49" s="31"/>
      <c r="KJ49" s="31"/>
      <c r="KK49" s="31"/>
      <c r="KL49" s="31"/>
      <c r="KM49" s="31"/>
      <c r="KN49" s="31"/>
      <c r="KO49" s="31"/>
      <c r="KP49" s="31"/>
      <c r="KQ49" s="31"/>
      <c r="KR49" s="31"/>
      <c r="KS49" s="31"/>
      <c r="KT49" s="31"/>
      <c r="KU49" s="31"/>
      <c r="KV49" s="31"/>
      <c r="KW49" s="31"/>
      <c r="KX49" s="31"/>
      <c r="KY49" s="31"/>
      <c r="KZ49" s="31"/>
      <c r="LA49" s="31"/>
      <c r="LB49" s="31"/>
      <c r="LC49" s="31"/>
      <c r="LD49" s="31"/>
      <c r="LE49" s="31"/>
      <c r="LF49" s="31"/>
      <c r="LG49" s="31"/>
      <c r="LH49" s="31"/>
      <c r="LI49" s="31"/>
      <c r="LJ49" s="31"/>
      <c r="LK49" s="31"/>
      <c r="LL49" s="31"/>
      <c r="LM49" s="31"/>
      <c r="LN49" s="31"/>
      <c r="LO49" s="31"/>
      <c r="LP49" s="31"/>
      <c r="LQ49" s="31"/>
      <c r="LR49" s="31"/>
      <c r="LS49" s="31"/>
      <c r="LT49" s="31"/>
      <c r="LU49" s="31"/>
      <c r="LV49" s="31"/>
      <c r="LW49" s="31"/>
      <c r="LX49" s="31"/>
      <c r="LY49" s="31"/>
      <c r="LZ49" s="31"/>
      <c r="MA49" s="31"/>
      <c r="MB49" s="31"/>
      <c r="MC49" s="31"/>
      <c r="MD49" s="31"/>
      <c r="ME49" s="31"/>
      <c r="MF49" s="31"/>
      <c r="MG49" s="31"/>
      <c r="MH49" s="31"/>
      <c r="MI49" s="31"/>
      <c r="MJ49" s="31"/>
      <c r="MK49" s="31"/>
      <c r="ML49" s="31"/>
      <c r="MM49" s="31"/>
      <c r="MN49" s="31"/>
      <c r="MO49" s="31"/>
      <c r="MP49" s="31"/>
      <c r="MQ49" s="31"/>
      <c r="MR49" s="31"/>
      <c r="MS49" s="31"/>
      <c r="MT49" s="31"/>
      <c r="MU49" s="31"/>
      <c r="MV49" s="31"/>
      <c r="MW49" s="31"/>
      <c r="MX49" s="31"/>
      <c r="MY49" s="31"/>
      <c r="MZ49" s="31"/>
      <c r="NA49" s="31"/>
      <c r="NB49" s="31"/>
      <c r="NC49" s="31"/>
      <c r="ND49" s="31"/>
      <c r="NE49" s="31"/>
      <c r="NF49" s="31"/>
      <c r="NG49" s="31"/>
      <c r="NH49" s="31"/>
      <c r="NI49" s="31"/>
      <c r="NJ49" s="31"/>
      <c r="NK49" s="31"/>
      <c r="NL49" s="31"/>
      <c r="NM49" s="31"/>
      <c r="NN49" s="31"/>
      <c r="NO49" s="31"/>
      <c r="NP49" s="31"/>
      <c r="NQ49" s="31"/>
      <c r="NR49" s="31"/>
      <c r="NS49" s="31"/>
      <c r="NT49" s="31"/>
      <c r="NU49" s="31"/>
      <c r="NV49" s="31"/>
      <c r="NW49" s="31"/>
      <c r="NX49" s="31"/>
      <c r="NY49" s="31"/>
      <c r="NZ49" s="31"/>
      <c r="OA49" s="31"/>
      <c r="OB49" s="31"/>
      <c r="OC49" s="31"/>
      <c r="OD49" s="31"/>
      <c r="OE49" s="31"/>
      <c r="OF49" s="31"/>
      <c r="OG49" s="31"/>
      <c r="OH49" s="31"/>
      <c r="OI49" s="31"/>
      <c r="OJ49" s="31"/>
      <c r="OK49" s="31"/>
      <c r="OL49" s="31"/>
      <c r="OM49" s="31"/>
      <c r="ON49" s="31"/>
      <c r="OO49" s="31"/>
      <c r="OP49" s="31"/>
      <c r="OQ49" s="31"/>
      <c r="OR49" s="31"/>
      <c r="OS49" s="31"/>
      <c r="OT49" s="31"/>
      <c r="OU49" s="31"/>
      <c r="OV49" s="31"/>
      <c r="OW49" s="31"/>
      <c r="OX49" s="31"/>
      <c r="OY49" s="31"/>
      <c r="OZ49" s="31"/>
      <c r="PA49" s="31"/>
      <c r="PB49" s="31"/>
      <c r="PC49" s="31"/>
      <c r="PD49" s="31"/>
      <c r="PE49" s="31"/>
      <c r="PF49" s="31"/>
      <c r="PG49" s="31"/>
      <c r="PH49" s="31"/>
      <c r="PI49" s="31"/>
      <c r="PJ49" s="31"/>
      <c r="PK49" s="31"/>
      <c r="PL49" s="31"/>
      <c r="PM49" s="31"/>
      <c r="PN49" s="31"/>
      <c r="PO49" s="31"/>
      <c r="PP49" s="31"/>
      <c r="PQ49" s="31"/>
      <c r="PR49" s="31"/>
      <c r="PS49" s="31"/>
      <c r="PT49" s="31"/>
      <c r="PU49" s="31"/>
      <c r="PV49" s="31"/>
      <c r="PW49" s="31"/>
      <c r="PX49" s="31"/>
      <c r="PY49" s="31"/>
      <c r="PZ49" s="31"/>
      <c r="QA49" s="31"/>
      <c r="QB49" s="31"/>
      <c r="QC49" s="31"/>
    </row>
    <row r="50" spans="1:445">
      <c r="A50" s="84" t="s">
        <v>2142</v>
      </c>
      <c r="B50" s="83"/>
      <c r="C50" s="83"/>
      <c r="D50" s="83" t="s">
        <v>66</v>
      </c>
      <c r="E50" s="83"/>
      <c r="F50" s="83">
        <v>1305</v>
      </c>
      <c r="G50" s="83">
        <v>65</v>
      </c>
      <c r="H50" s="87"/>
      <c r="I50" s="83">
        <v>155</v>
      </c>
      <c r="J50" s="83">
        <v>155</v>
      </c>
      <c r="K50" s="83">
        <v>155</v>
      </c>
      <c r="L50" s="92">
        <v>155</v>
      </c>
      <c r="M50" s="92">
        <v>155</v>
      </c>
      <c r="N50" s="92"/>
      <c r="O50" s="83"/>
      <c r="P50" s="83"/>
      <c r="Q50" s="83"/>
      <c r="R50" s="83"/>
      <c r="S50" s="83"/>
      <c r="T50" s="20">
        <f t="shared" si="1"/>
        <v>840</v>
      </c>
      <c r="U50" s="20">
        <f t="shared" si="2"/>
        <v>465</v>
      </c>
      <c r="V50" s="34">
        <f t="shared" si="3"/>
        <v>0.64367816091954022</v>
      </c>
      <c r="X50" s="35" t="str">
        <f t="shared" si="5"/>
        <v/>
      </c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  <c r="DW50" s="31"/>
      <c r="DX50" s="31"/>
      <c r="DY50" s="31"/>
      <c r="DZ50" s="31"/>
      <c r="EA50" s="31"/>
      <c r="EB50" s="31"/>
      <c r="EC50" s="31"/>
      <c r="ED50" s="31"/>
      <c r="EE50" s="31"/>
      <c r="EF50" s="31"/>
      <c r="EG50" s="31"/>
      <c r="EH50" s="31"/>
      <c r="EI50" s="31"/>
      <c r="EJ50" s="31"/>
      <c r="EK50" s="31"/>
      <c r="EL50" s="31"/>
      <c r="EM50" s="31"/>
      <c r="EN50" s="31"/>
      <c r="EO50" s="31"/>
      <c r="EP50" s="31"/>
      <c r="EQ50" s="31"/>
      <c r="ER50" s="31"/>
      <c r="ES50" s="31"/>
      <c r="ET50" s="31"/>
      <c r="EU50" s="31"/>
      <c r="EV50" s="31"/>
      <c r="EW50" s="31"/>
      <c r="EX50" s="31"/>
      <c r="EY50" s="31"/>
      <c r="EZ50" s="31"/>
      <c r="FA50" s="31"/>
      <c r="FB50" s="31"/>
      <c r="FC50" s="31"/>
      <c r="FD50" s="31"/>
      <c r="FE50" s="31"/>
      <c r="FF50" s="31"/>
      <c r="FG50" s="31"/>
      <c r="FH50" s="31"/>
      <c r="FI50" s="31"/>
      <c r="FJ50" s="31"/>
      <c r="FK50" s="31"/>
      <c r="FL50" s="31"/>
      <c r="FM50" s="31"/>
      <c r="FN50" s="31"/>
      <c r="FO50" s="31"/>
      <c r="FP50" s="31"/>
      <c r="FQ50" s="31"/>
      <c r="FR50" s="31"/>
      <c r="FS50" s="31"/>
      <c r="FT50" s="31"/>
      <c r="FU50" s="31"/>
      <c r="FV50" s="31"/>
      <c r="FW50" s="31"/>
      <c r="FX50" s="31"/>
      <c r="FY50" s="31"/>
      <c r="FZ50" s="31"/>
      <c r="GA50" s="31"/>
      <c r="GB50" s="31"/>
      <c r="GC50" s="31"/>
      <c r="GD50" s="31"/>
      <c r="GE50" s="31"/>
      <c r="GF50" s="31"/>
      <c r="GG50" s="31"/>
      <c r="GH50" s="31"/>
      <c r="GI50" s="31"/>
      <c r="GJ50" s="31"/>
      <c r="GK50" s="31"/>
      <c r="GL50" s="31"/>
      <c r="GM50" s="31"/>
      <c r="GN50" s="31"/>
      <c r="GO50" s="31"/>
      <c r="GP50" s="31"/>
      <c r="GQ50" s="31"/>
      <c r="GR50" s="31"/>
      <c r="GS50" s="31"/>
      <c r="GT50" s="31"/>
      <c r="GU50" s="31"/>
      <c r="GV50" s="31"/>
      <c r="GW50" s="31"/>
      <c r="GX50" s="31"/>
      <c r="GY50" s="31"/>
      <c r="GZ50" s="31"/>
      <c r="HA50" s="31"/>
      <c r="HB50" s="31"/>
      <c r="HC50" s="31"/>
      <c r="HD50" s="31"/>
      <c r="HE50" s="31"/>
      <c r="HF50" s="31"/>
      <c r="HG50" s="31"/>
      <c r="HH50" s="31"/>
      <c r="HI50" s="31"/>
      <c r="HJ50" s="31"/>
      <c r="HK50" s="31"/>
      <c r="HL50" s="31"/>
      <c r="HM50" s="31"/>
      <c r="HN50" s="31"/>
      <c r="HO50" s="31"/>
      <c r="HP50" s="31"/>
      <c r="HQ50" s="31"/>
      <c r="HR50" s="31"/>
      <c r="HS50" s="31"/>
      <c r="HT50" s="31"/>
      <c r="HU50" s="31"/>
      <c r="HV50" s="31"/>
      <c r="HW50" s="31"/>
      <c r="HX50" s="31"/>
      <c r="HY50" s="31"/>
      <c r="HZ50" s="31"/>
      <c r="IA50" s="31"/>
      <c r="IB50" s="31"/>
      <c r="IC50" s="31"/>
      <c r="ID50" s="31"/>
      <c r="IE50" s="31"/>
      <c r="IF50" s="31"/>
      <c r="IG50" s="31"/>
      <c r="IH50" s="31"/>
      <c r="II50" s="31"/>
      <c r="IJ50" s="31"/>
      <c r="IK50" s="31"/>
      <c r="IL50" s="31"/>
      <c r="IM50" s="31"/>
      <c r="IN50" s="31"/>
      <c r="IO50" s="31"/>
      <c r="IP50" s="31"/>
      <c r="IQ50" s="31"/>
      <c r="IR50" s="31"/>
      <c r="IS50" s="31"/>
      <c r="IT50" s="31"/>
      <c r="IU50" s="31"/>
      <c r="IV50" s="31"/>
      <c r="IW50" s="31"/>
      <c r="IX50" s="31"/>
      <c r="IY50" s="31"/>
      <c r="IZ50" s="31"/>
      <c r="JA50" s="31"/>
      <c r="JB50" s="31"/>
      <c r="JC50" s="31"/>
      <c r="JD50" s="31"/>
      <c r="JE50" s="31"/>
      <c r="JF50" s="31"/>
      <c r="JG50" s="31"/>
      <c r="JH50" s="31"/>
      <c r="JI50" s="31"/>
      <c r="JJ50" s="31"/>
      <c r="JK50" s="31"/>
      <c r="JL50" s="31"/>
      <c r="JM50" s="31"/>
      <c r="JN50" s="31"/>
      <c r="JO50" s="31"/>
      <c r="JP50" s="31"/>
      <c r="JQ50" s="31"/>
      <c r="JR50" s="31"/>
      <c r="JS50" s="31"/>
      <c r="JT50" s="31"/>
      <c r="JU50" s="31"/>
      <c r="JV50" s="31"/>
      <c r="JW50" s="31"/>
      <c r="JX50" s="31"/>
      <c r="JY50" s="31"/>
      <c r="JZ50" s="31"/>
      <c r="KA50" s="31"/>
      <c r="KB50" s="31"/>
      <c r="KC50" s="31"/>
      <c r="KD50" s="31"/>
      <c r="KE50" s="31"/>
      <c r="KF50" s="31"/>
      <c r="KG50" s="31"/>
      <c r="KH50" s="31"/>
      <c r="KI50" s="31"/>
      <c r="KJ50" s="31"/>
      <c r="KK50" s="31"/>
      <c r="KL50" s="31"/>
      <c r="KM50" s="31"/>
      <c r="KN50" s="31"/>
      <c r="KO50" s="31"/>
      <c r="KP50" s="31"/>
      <c r="KQ50" s="31"/>
      <c r="KR50" s="31"/>
      <c r="KS50" s="31"/>
      <c r="KT50" s="31"/>
      <c r="KU50" s="31"/>
      <c r="KV50" s="31"/>
      <c r="KW50" s="31"/>
      <c r="KX50" s="31"/>
      <c r="KY50" s="31"/>
      <c r="KZ50" s="31"/>
      <c r="LA50" s="31"/>
      <c r="LB50" s="31"/>
      <c r="LC50" s="31"/>
      <c r="LD50" s="31"/>
      <c r="LE50" s="31"/>
      <c r="LF50" s="31"/>
      <c r="LG50" s="31"/>
      <c r="LH50" s="31"/>
      <c r="LI50" s="31"/>
      <c r="LJ50" s="31"/>
      <c r="LK50" s="31"/>
      <c r="LL50" s="31"/>
      <c r="LM50" s="31"/>
      <c r="LN50" s="31"/>
      <c r="LO50" s="31"/>
      <c r="LP50" s="31"/>
      <c r="LQ50" s="31"/>
      <c r="LR50" s="31"/>
      <c r="LS50" s="31"/>
      <c r="LT50" s="31"/>
      <c r="LU50" s="31"/>
      <c r="LV50" s="31"/>
      <c r="LW50" s="31"/>
      <c r="LX50" s="31"/>
      <c r="LY50" s="31"/>
      <c r="LZ50" s="31"/>
      <c r="MA50" s="31"/>
      <c r="MB50" s="31"/>
      <c r="MC50" s="31"/>
      <c r="MD50" s="31"/>
      <c r="ME50" s="31"/>
      <c r="MF50" s="31"/>
      <c r="MG50" s="31"/>
      <c r="MH50" s="31"/>
      <c r="MI50" s="31"/>
      <c r="MJ50" s="31"/>
      <c r="MK50" s="31"/>
      <c r="ML50" s="31"/>
      <c r="MM50" s="31"/>
      <c r="MN50" s="31"/>
      <c r="MO50" s="31"/>
      <c r="MP50" s="31"/>
      <c r="MQ50" s="31"/>
      <c r="MR50" s="31"/>
      <c r="MS50" s="31"/>
      <c r="MT50" s="31"/>
      <c r="MU50" s="31"/>
      <c r="MV50" s="31"/>
      <c r="MW50" s="31"/>
      <c r="MX50" s="31"/>
      <c r="MY50" s="31"/>
      <c r="MZ50" s="31"/>
      <c r="NA50" s="31"/>
      <c r="NB50" s="31"/>
      <c r="NC50" s="31"/>
      <c r="ND50" s="31"/>
      <c r="NE50" s="31"/>
      <c r="NF50" s="31"/>
      <c r="NG50" s="31"/>
      <c r="NH50" s="31"/>
      <c r="NI50" s="31"/>
      <c r="NJ50" s="31"/>
      <c r="NK50" s="31"/>
      <c r="NL50" s="31"/>
      <c r="NM50" s="31"/>
      <c r="NN50" s="31"/>
      <c r="NO50" s="31"/>
      <c r="NP50" s="31"/>
      <c r="NQ50" s="31"/>
      <c r="NR50" s="31"/>
      <c r="NS50" s="31"/>
      <c r="NT50" s="31"/>
      <c r="NU50" s="31"/>
      <c r="NV50" s="31"/>
      <c r="NW50" s="31"/>
      <c r="NX50" s="31"/>
      <c r="NY50" s="31"/>
      <c r="NZ50" s="31"/>
      <c r="OA50" s="31"/>
      <c r="OB50" s="31"/>
      <c r="OC50" s="31"/>
      <c r="OD50" s="31"/>
      <c r="OE50" s="31"/>
      <c r="OF50" s="31"/>
      <c r="OG50" s="31"/>
      <c r="OH50" s="31"/>
      <c r="OI50" s="31"/>
      <c r="OJ50" s="31"/>
      <c r="OK50" s="31"/>
      <c r="OL50" s="31"/>
      <c r="OM50" s="31"/>
      <c r="ON50" s="31"/>
      <c r="OO50" s="31"/>
      <c r="OP50" s="31"/>
      <c r="OQ50" s="31"/>
      <c r="OR50" s="31"/>
      <c r="OS50" s="31"/>
      <c r="OT50" s="31"/>
      <c r="OU50" s="31"/>
      <c r="OV50" s="31"/>
      <c r="OW50" s="31"/>
      <c r="OX50" s="31"/>
      <c r="OY50" s="31"/>
      <c r="OZ50" s="31"/>
      <c r="PA50" s="31"/>
      <c r="PB50" s="31"/>
      <c r="PC50" s="31"/>
      <c r="PD50" s="31"/>
      <c r="PE50" s="31"/>
      <c r="PF50" s="31"/>
      <c r="PG50" s="31"/>
      <c r="PH50" s="31"/>
      <c r="PI50" s="31"/>
      <c r="PJ50" s="31"/>
      <c r="PK50" s="31"/>
      <c r="PL50" s="31"/>
      <c r="PM50" s="31"/>
      <c r="PN50" s="31"/>
      <c r="PO50" s="31"/>
      <c r="PP50" s="31"/>
      <c r="PQ50" s="31"/>
      <c r="PR50" s="31"/>
      <c r="PS50" s="31"/>
      <c r="PT50" s="31"/>
      <c r="PU50" s="31"/>
      <c r="PV50" s="31"/>
      <c r="PW50" s="31"/>
      <c r="PX50" s="31"/>
      <c r="PY50" s="31"/>
      <c r="PZ50" s="31"/>
      <c r="QA50" s="31"/>
      <c r="QB50" s="31"/>
      <c r="QC50" s="31"/>
    </row>
    <row r="51" spans="1:445">
      <c r="A51" s="84" t="s">
        <v>1406</v>
      </c>
      <c r="B51" s="83" t="s">
        <v>27</v>
      </c>
      <c r="C51" s="83" t="s">
        <v>2056</v>
      </c>
      <c r="D51" s="83" t="s">
        <v>66</v>
      </c>
      <c r="E51" s="83"/>
      <c r="F51" s="83">
        <v>600</v>
      </c>
      <c r="G51" s="83">
        <v>0</v>
      </c>
      <c r="H51" s="83"/>
      <c r="I51" s="83">
        <v>75</v>
      </c>
      <c r="J51" s="83">
        <v>75</v>
      </c>
      <c r="K51" s="83">
        <v>75</v>
      </c>
      <c r="L51" s="83"/>
      <c r="M51" s="83"/>
      <c r="N51" s="83"/>
      <c r="O51" s="83"/>
      <c r="P51" s="83"/>
      <c r="Q51" s="83"/>
      <c r="R51" s="83"/>
      <c r="S51" s="83"/>
      <c r="T51" s="20">
        <f t="shared" si="1"/>
        <v>225</v>
      </c>
      <c r="U51" s="20">
        <f t="shared" si="2"/>
        <v>375</v>
      </c>
      <c r="V51" s="34">
        <f t="shared" si="3"/>
        <v>0.375</v>
      </c>
      <c r="W51" s="37"/>
      <c r="X51" s="35" t="str">
        <f t="shared" si="5"/>
        <v/>
      </c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1"/>
      <c r="EE51" s="31"/>
      <c r="EF51" s="31"/>
      <c r="EG51" s="31"/>
      <c r="EH51" s="31"/>
      <c r="EI51" s="31"/>
      <c r="EJ51" s="31"/>
      <c r="EK51" s="31"/>
      <c r="EL51" s="31"/>
      <c r="EM51" s="31"/>
      <c r="EN51" s="31"/>
      <c r="EO51" s="31"/>
      <c r="EP51" s="31"/>
      <c r="EQ51" s="31"/>
      <c r="ER51" s="31"/>
      <c r="ES51" s="31"/>
      <c r="ET51" s="31"/>
      <c r="EU51" s="31"/>
      <c r="EV51" s="31"/>
      <c r="EW51" s="31"/>
      <c r="EX51" s="31"/>
      <c r="EY51" s="31"/>
      <c r="EZ51" s="31"/>
      <c r="FA51" s="31"/>
      <c r="FB51" s="31"/>
      <c r="FC51" s="31"/>
      <c r="FD51" s="31"/>
      <c r="FE51" s="31"/>
      <c r="FF51" s="31"/>
      <c r="FG51" s="31"/>
      <c r="FH51" s="31"/>
      <c r="FI51" s="31"/>
      <c r="FJ51" s="31"/>
      <c r="FK51" s="31"/>
      <c r="FL51" s="31"/>
      <c r="FM51" s="31"/>
      <c r="FN51" s="31"/>
      <c r="FO51" s="31"/>
      <c r="FP51" s="31"/>
      <c r="FQ51" s="31"/>
      <c r="FR51" s="31"/>
      <c r="FS51" s="31"/>
      <c r="FT51" s="31"/>
      <c r="FU51" s="31"/>
      <c r="FV51" s="31"/>
      <c r="FW51" s="31"/>
      <c r="FX51" s="31"/>
      <c r="FY51" s="31"/>
      <c r="FZ51" s="31"/>
      <c r="GA51" s="31"/>
      <c r="GB51" s="31"/>
      <c r="GC51" s="31"/>
      <c r="GD51" s="31"/>
      <c r="GE51" s="31"/>
      <c r="GF51" s="31"/>
      <c r="GG51" s="31"/>
      <c r="GH51" s="31"/>
      <c r="GI51" s="31"/>
      <c r="GJ51" s="31"/>
      <c r="GK51" s="31"/>
      <c r="GL51" s="31"/>
      <c r="GM51" s="31"/>
      <c r="GN51" s="31"/>
      <c r="GO51" s="31"/>
      <c r="GP51" s="31"/>
      <c r="GQ51" s="31"/>
      <c r="GR51" s="31"/>
      <c r="GS51" s="31"/>
      <c r="GT51" s="31"/>
      <c r="GU51" s="31"/>
      <c r="GV51" s="31"/>
      <c r="GW51" s="31"/>
      <c r="GX51" s="31"/>
      <c r="GY51" s="31"/>
      <c r="GZ51" s="31"/>
      <c r="HA51" s="31"/>
      <c r="HB51" s="31"/>
      <c r="HC51" s="31"/>
      <c r="HD51" s="31"/>
      <c r="HE51" s="31"/>
      <c r="HF51" s="31"/>
      <c r="HG51" s="31"/>
      <c r="HH51" s="31"/>
      <c r="HI51" s="31"/>
      <c r="HJ51" s="31"/>
      <c r="HK51" s="31"/>
      <c r="HL51" s="31"/>
      <c r="HM51" s="31"/>
      <c r="HN51" s="31"/>
      <c r="HO51" s="31"/>
      <c r="HP51" s="31"/>
      <c r="HQ51" s="31"/>
      <c r="HR51" s="31"/>
      <c r="HS51" s="31"/>
      <c r="HT51" s="31"/>
      <c r="HU51" s="31"/>
      <c r="HV51" s="31"/>
      <c r="HW51" s="31"/>
      <c r="HX51" s="31"/>
      <c r="HY51" s="31"/>
      <c r="HZ51" s="31"/>
      <c r="IA51" s="31"/>
      <c r="IB51" s="31"/>
      <c r="IC51" s="31"/>
      <c r="ID51" s="31"/>
      <c r="IE51" s="31"/>
      <c r="IF51" s="31"/>
      <c r="IG51" s="31"/>
      <c r="IH51" s="31"/>
      <c r="II51" s="31"/>
      <c r="IJ51" s="31"/>
      <c r="IK51" s="31"/>
      <c r="IL51" s="31"/>
      <c r="IM51" s="31"/>
      <c r="IN51" s="31"/>
      <c r="IO51" s="31"/>
      <c r="IP51" s="31"/>
      <c r="IQ51" s="31"/>
      <c r="IR51" s="31"/>
      <c r="IS51" s="31"/>
      <c r="IT51" s="31"/>
      <c r="IU51" s="31"/>
      <c r="IV51" s="31"/>
      <c r="IW51" s="31"/>
      <c r="IX51" s="31"/>
      <c r="IY51" s="31"/>
      <c r="IZ51" s="31"/>
      <c r="JA51" s="31"/>
      <c r="JB51" s="31"/>
      <c r="JC51" s="31"/>
      <c r="JD51" s="31"/>
      <c r="JE51" s="31"/>
      <c r="JF51" s="31"/>
      <c r="JG51" s="31"/>
      <c r="JH51" s="31"/>
      <c r="JI51" s="31"/>
      <c r="JJ51" s="31"/>
      <c r="JK51" s="31"/>
      <c r="JL51" s="31"/>
      <c r="JM51" s="31"/>
      <c r="JN51" s="31"/>
      <c r="JO51" s="31"/>
      <c r="JP51" s="31"/>
      <c r="JQ51" s="31"/>
      <c r="JR51" s="31"/>
      <c r="JS51" s="31"/>
      <c r="JT51" s="31"/>
      <c r="JU51" s="31"/>
      <c r="JV51" s="31"/>
      <c r="JW51" s="31"/>
      <c r="JX51" s="31"/>
      <c r="JY51" s="31"/>
      <c r="JZ51" s="31"/>
      <c r="KA51" s="31"/>
      <c r="KB51" s="31"/>
      <c r="KC51" s="31"/>
      <c r="KD51" s="31"/>
      <c r="KE51" s="31"/>
      <c r="KF51" s="31"/>
      <c r="KG51" s="31"/>
      <c r="KH51" s="31"/>
      <c r="KI51" s="31"/>
      <c r="KJ51" s="31"/>
      <c r="KK51" s="31"/>
      <c r="KL51" s="31"/>
      <c r="KM51" s="31"/>
      <c r="KN51" s="31"/>
      <c r="KO51" s="31"/>
      <c r="KP51" s="31"/>
      <c r="KQ51" s="31"/>
      <c r="KR51" s="31"/>
      <c r="KS51" s="31"/>
      <c r="KT51" s="31"/>
      <c r="KU51" s="31"/>
      <c r="KV51" s="31"/>
      <c r="KW51" s="31"/>
      <c r="KX51" s="31"/>
      <c r="KY51" s="31"/>
      <c r="KZ51" s="31"/>
      <c r="LA51" s="31"/>
      <c r="LB51" s="31"/>
      <c r="LC51" s="31"/>
      <c r="LD51" s="31"/>
      <c r="LE51" s="31"/>
      <c r="LF51" s="31"/>
      <c r="LG51" s="31"/>
      <c r="LH51" s="31"/>
      <c r="LI51" s="31"/>
      <c r="LJ51" s="31"/>
      <c r="LK51" s="31"/>
      <c r="LL51" s="31"/>
      <c r="LM51" s="31"/>
      <c r="LN51" s="31"/>
      <c r="LO51" s="31"/>
      <c r="LP51" s="31"/>
      <c r="LQ51" s="31"/>
      <c r="LR51" s="31"/>
      <c r="LS51" s="31"/>
      <c r="LT51" s="31"/>
      <c r="LU51" s="31"/>
      <c r="LV51" s="31"/>
      <c r="LW51" s="31"/>
      <c r="LX51" s="31"/>
      <c r="LY51" s="31"/>
      <c r="LZ51" s="31"/>
      <c r="MA51" s="31"/>
      <c r="MB51" s="31"/>
      <c r="MC51" s="31"/>
      <c r="MD51" s="31"/>
      <c r="ME51" s="31"/>
      <c r="MF51" s="31"/>
      <c r="MG51" s="31"/>
      <c r="MH51" s="31"/>
      <c r="MI51" s="31"/>
      <c r="MJ51" s="31"/>
      <c r="MK51" s="31"/>
      <c r="ML51" s="31"/>
      <c r="MM51" s="31"/>
      <c r="MN51" s="31"/>
      <c r="MO51" s="31"/>
      <c r="MP51" s="31"/>
      <c r="MQ51" s="31"/>
      <c r="MR51" s="31"/>
      <c r="MS51" s="31"/>
      <c r="MT51" s="31"/>
      <c r="MU51" s="31"/>
      <c r="MV51" s="31"/>
      <c r="MW51" s="31"/>
      <c r="MX51" s="31"/>
      <c r="MY51" s="31"/>
      <c r="MZ51" s="31"/>
      <c r="NA51" s="31"/>
      <c r="NB51" s="31"/>
      <c r="NC51" s="31"/>
      <c r="ND51" s="31"/>
      <c r="NE51" s="31"/>
      <c r="NF51" s="31"/>
      <c r="NG51" s="31"/>
      <c r="NH51" s="31"/>
      <c r="NI51" s="31"/>
      <c r="NJ51" s="31"/>
      <c r="NK51" s="31"/>
      <c r="NL51" s="31"/>
      <c r="NM51" s="31"/>
      <c r="NN51" s="31"/>
      <c r="NO51" s="31"/>
      <c r="NP51" s="31"/>
      <c r="NQ51" s="31"/>
      <c r="NR51" s="31"/>
      <c r="NS51" s="31"/>
      <c r="NT51" s="31"/>
      <c r="NU51" s="31"/>
      <c r="NV51" s="31"/>
      <c r="NW51" s="31"/>
      <c r="NX51" s="31"/>
      <c r="NY51" s="31"/>
      <c r="NZ51" s="31"/>
      <c r="OA51" s="31"/>
      <c r="OB51" s="31"/>
      <c r="OC51" s="31"/>
      <c r="OD51" s="31"/>
      <c r="OE51" s="31"/>
      <c r="OF51" s="31"/>
      <c r="OG51" s="31"/>
      <c r="OH51" s="31"/>
      <c r="OI51" s="31"/>
      <c r="OJ51" s="31"/>
      <c r="OK51" s="31"/>
      <c r="OL51" s="31"/>
      <c r="OM51" s="31"/>
      <c r="ON51" s="31"/>
      <c r="OO51" s="31"/>
      <c r="OP51" s="31"/>
      <c r="OQ51" s="31"/>
      <c r="OR51" s="31"/>
      <c r="OS51" s="31"/>
      <c r="OT51" s="31"/>
      <c r="OU51" s="31"/>
      <c r="OV51" s="31"/>
      <c r="OW51" s="31"/>
      <c r="OX51" s="31"/>
      <c r="OY51" s="31"/>
      <c r="OZ51" s="31"/>
      <c r="PA51" s="31"/>
      <c r="PB51" s="31"/>
      <c r="PC51" s="31"/>
      <c r="PD51" s="31"/>
      <c r="PE51" s="31"/>
      <c r="PF51" s="31"/>
      <c r="PG51" s="31"/>
      <c r="PH51" s="31"/>
      <c r="PI51" s="31"/>
      <c r="PJ51" s="31"/>
      <c r="PK51" s="31"/>
      <c r="PL51" s="31"/>
      <c r="PM51" s="31"/>
      <c r="PN51" s="31"/>
      <c r="PO51" s="31"/>
      <c r="PP51" s="31"/>
      <c r="PQ51" s="31"/>
      <c r="PR51" s="31"/>
      <c r="PS51" s="31"/>
      <c r="PT51" s="31"/>
      <c r="PU51" s="31"/>
      <c r="PV51" s="31"/>
      <c r="PW51" s="31"/>
      <c r="PX51" s="31"/>
      <c r="PY51" s="31"/>
      <c r="PZ51" s="31"/>
      <c r="QA51" s="31"/>
      <c r="QB51" s="31"/>
      <c r="QC51" s="31"/>
    </row>
    <row r="52" spans="1:445">
      <c r="A52" s="84" t="s">
        <v>1406</v>
      </c>
      <c r="B52" s="83" t="s">
        <v>27</v>
      </c>
      <c r="C52" s="83"/>
      <c r="D52" s="83" t="s">
        <v>170</v>
      </c>
      <c r="E52" s="83"/>
      <c r="F52" s="83">
        <v>600</v>
      </c>
      <c r="G52" s="83">
        <v>0</v>
      </c>
      <c r="H52" s="83"/>
      <c r="I52" s="83">
        <v>75</v>
      </c>
      <c r="J52" s="83">
        <v>75</v>
      </c>
      <c r="K52" s="83">
        <v>75</v>
      </c>
      <c r="L52" s="83"/>
      <c r="M52" s="83"/>
      <c r="N52" s="83"/>
      <c r="O52" s="83"/>
      <c r="P52" s="83"/>
      <c r="Q52" s="83"/>
      <c r="R52" s="83"/>
      <c r="S52" s="83"/>
      <c r="T52" s="20">
        <f t="shared" si="1"/>
        <v>225</v>
      </c>
      <c r="U52" s="20">
        <f t="shared" si="2"/>
        <v>375</v>
      </c>
      <c r="V52" s="34">
        <f t="shared" si="3"/>
        <v>0.375</v>
      </c>
      <c r="W52" s="37"/>
      <c r="X52" s="35" t="str">
        <f t="shared" si="5"/>
        <v/>
      </c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  <c r="IS52" s="31"/>
      <c r="IT52" s="31"/>
      <c r="IU52" s="31"/>
      <c r="IV52" s="31"/>
      <c r="IW52" s="31"/>
      <c r="IX52" s="31"/>
      <c r="IY52" s="31"/>
      <c r="IZ52" s="31"/>
      <c r="JA52" s="31"/>
      <c r="JB52" s="31"/>
      <c r="JC52" s="31"/>
      <c r="JD52" s="31"/>
      <c r="JE52" s="31"/>
      <c r="JF52" s="31"/>
      <c r="JG52" s="31"/>
      <c r="JH52" s="31"/>
      <c r="JI52" s="31"/>
      <c r="JJ52" s="31"/>
      <c r="JK52" s="31"/>
      <c r="JL52" s="31"/>
      <c r="JM52" s="31"/>
      <c r="JN52" s="31"/>
      <c r="JO52" s="31"/>
      <c r="JP52" s="31"/>
      <c r="JQ52" s="31"/>
      <c r="JR52" s="31"/>
      <c r="JS52" s="31"/>
      <c r="JT52" s="31"/>
      <c r="JU52" s="31"/>
      <c r="JV52" s="31"/>
      <c r="JW52" s="31"/>
      <c r="JX52" s="31"/>
      <c r="JY52" s="31"/>
      <c r="JZ52" s="31"/>
      <c r="KA52" s="31"/>
      <c r="KB52" s="31"/>
      <c r="KC52" s="31"/>
      <c r="KD52" s="31"/>
      <c r="KE52" s="31"/>
      <c r="KF52" s="31"/>
      <c r="KG52" s="31"/>
      <c r="KH52" s="31"/>
      <c r="KI52" s="31"/>
      <c r="KJ52" s="31"/>
      <c r="KK52" s="31"/>
      <c r="KL52" s="31"/>
      <c r="KM52" s="31"/>
      <c r="KN52" s="31"/>
      <c r="KO52" s="31"/>
      <c r="KP52" s="31"/>
      <c r="KQ52" s="31"/>
      <c r="KR52" s="31"/>
      <c r="KS52" s="31"/>
      <c r="KT52" s="31"/>
      <c r="KU52" s="31"/>
      <c r="KV52" s="31"/>
      <c r="KW52" s="31"/>
      <c r="KX52" s="31"/>
      <c r="KY52" s="31"/>
      <c r="KZ52" s="31"/>
      <c r="LA52" s="31"/>
      <c r="LB52" s="31"/>
      <c r="LC52" s="31"/>
      <c r="LD52" s="31"/>
      <c r="LE52" s="31"/>
      <c r="LF52" s="31"/>
      <c r="LG52" s="31"/>
      <c r="LH52" s="31"/>
      <c r="LI52" s="31"/>
      <c r="LJ52" s="31"/>
      <c r="LK52" s="31"/>
      <c r="LL52" s="31"/>
      <c r="LM52" s="31"/>
      <c r="LN52" s="31"/>
      <c r="LO52" s="31"/>
      <c r="LP52" s="31"/>
      <c r="LQ52" s="31"/>
      <c r="LR52" s="31"/>
      <c r="LS52" s="31"/>
      <c r="LT52" s="31"/>
      <c r="LU52" s="31"/>
      <c r="LV52" s="31"/>
      <c r="LW52" s="31"/>
      <c r="LX52" s="31"/>
      <c r="LY52" s="31"/>
      <c r="LZ52" s="31"/>
      <c r="MA52" s="31"/>
      <c r="MB52" s="31"/>
      <c r="MC52" s="31"/>
      <c r="MD52" s="31"/>
      <c r="ME52" s="31"/>
      <c r="MF52" s="31"/>
      <c r="MG52" s="31"/>
      <c r="MH52" s="31"/>
      <c r="MI52" s="31"/>
      <c r="MJ52" s="31"/>
      <c r="MK52" s="31"/>
      <c r="ML52" s="31"/>
      <c r="MM52" s="31"/>
      <c r="MN52" s="31"/>
      <c r="MO52" s="31"/>
      <c r="MP52" s="31"/>
      <c r="MQ52" s="31"/>
      <c r="MR52" s="31"/>
      <c r="MS52" s="31"/>
      <c r="MT52" s="31"/>
      <c r="MU52" s="31"/>
      <c r="MV52" s="31"/>
      <c r="MW52" s="31"/>
      <c r="MX52" s="31"/>
      <c r="MY52" s="31"/>
      <c r="MZ52" s="31"/>
      <c r="NA52" s="31"/>
      <c r="NB52" s="31"/>
      <c r="NC52" s="31"/>
      <c r="ND52" s="31"/>
      <c r="NE52" s="31"/>
      <c r="NF52" s="31"/>
      <c r="NG52" s="31"/>
      <c r="NH52" s="31"/>
      <c r="NI52" s="31"/>
      <c r="NJ52" s="31"/>
      <c r="NK52" s="31"/>
      <c r="NL52" s="31"/>
      <c r="NM52" s="31"/>
      <c r="NN52" s="31"/>
      <c r="NO52" s="31"/>
      <c r="NP52" s="31"/>
      <c r="NQ52" s="31"/>
      <c r="NR52" s="31"/>
      <c r="NS52" s="31"/>
      <c r="NT52" s="31"/>
      <c r="NU52" s="31"/>
      <c r="NV52" s="31"/>
      <c r="NW52" s="31"/>
      <c r="NX52" s="31"/>
      <c r="NY52" s="31"/>
      <c r="NZ52" s="31"/>
      <c r="OA52" s="31"/>
      <c r="OB52" s="31"/>
      <c r="OC52" s="31"/>
      <c r="OD52" s="31"/>
      <c r="OE52" s="31"/>
      <c r="OF52" s="31"/>
      <c r="OG52" s="31"/>
      <c r="OH52" s="31"/>
      <c r="OI52" s="31"/>
      <c r="OJ52" s="31"/>
      <c r="OK52" s="31"/>
      <c r="OL52" s="31"/>
      <c r="OM52" s="31"/>
      <c r="ON52" s="31"/>
      <c r="OO52" s="31"/>
      <c r="OP52" s="31"/>
      <c r="OQ52" s="31"/>
      <c r="OR52" s="31"/>
      <c r="OS52" s="31"/>
      <c r="OT52" s="31"/>
      <c r="OU52" s="31"/>
      <c r="OV52" s="31"/>
      <c r="OW52" s="31"/>
      <c r="OX52" s="31"/>
      <c r="OY52" s="31"/>
      <c r="OZ52" s="31"/>
      <c r="PA52" s="31"/>
      <c r="PB52" s="31"/>
      <c r="PC52" s="31"/>
      <c r="PD52" s="31"/>
      <c r="PE52" s="31"/>
      <c r="PF52" s="31"/>
      <c r="PG52" s="31"/>
      <c r="PH52" s="31"/>
      <c r="PI52" s="31"/>
      <c r="PJ52" s="31"/>
      <c r="PK52" s="31"/>
      <c r="PL52" s="31"/>
      <c r="PM52" s="31"/>
      <c r="PN52" s="31"/>
      <c r="PO52" s="31"/>
      <c r="PP52" s="31"/>
      <c r="PQ52" s="31"/>
      <c r="PR52" s="31"/>
      <c r="PS52" s="31"/>
      <c r="PT52" s="31"/>
      <c r="PU52" s="31"/>
      <c r="PV52" s="31"/>
      <c r="PW52" s="31"/>
      <c r="PX52" s="31"/>
      <c r="PY52" s="31"/>
      <c r="PZ52" s="31"/>
      <c r="QA52" s="31"/>
      <c r="QB52" s="31"/>
      <c r="QC52" s="31"/>
    </row>
    <row r="53" spans="1:445">
      <c r="A53" s="84" t="s">
        <v>1823</v>
      </c>
      <c r="B53" s="83" t="s">
        <v>27</v>
      </c>
      <c r="C53" s="83">
        <v>85</v>
      </c>
      <c r="D53" s="83" t="s">
        <v>174</v>
      </c>
      <c r="E53" s="83"/>
      <c r="F53" s="83">
        <v>729</v>
      </c>
      <c r="G53" s="83">
        <v>65</v>
      </c>
      <c r="H53" s="83"/>
      <c r="I53" s="83">
        <v>83</v>
      </c>
      <c r="J53" s="83">
        <v>83</v>
      </c>
      <c r="K53" s="83">
        <v>83</v>
      </c>
      <c r="L53" s="83">
        <v>83</v>
      </c>
      <c r="M53" s="83">
        <v>83</v>
      </c>
      <c r="N53" s="83"/>
      <c r="O53" s="83"/>
      <c r="P53" s="83"/>
      <c r="Q53" s="83"/>
      <c r="R53" s="83"/>
      <c r="S53" s="83"/>
      <c r="T53" s="20">
        <f t="shared" si="1"/>
        <v>480</v>
      </c>
      <c r="U53" s="20">
        <f t="shared" si="2"/>
        <v>249</v>
      </c>
      <c r="V53" s="34">
        <f t="shared" si="3"/>
        <v>0.65843621399176955</v>
      </c>
      <c r="X53" s="35" t="str">
        <f t="shared" si="5"/>
        <v/>
      </c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1"/>
      <c r="EE53" s="31"/>
      <c r="EF53" s="31"/>
      <c r="EG53" s="31"/>
      <c r="EH53" s="31"/>
      <c r="EI53" s="31"/>
      <c r="EJ53" s="31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  <c r="GK53" s="31"/>
      <c r="GL53" s="31"/>
      <c r="GM53" s="31"/>
      <c r="GN53" s="31"/>
      <c r="GO53" s="31"/>
      <c r="GP53" s="31"/>
      <c r="GQ53" s="31"/>
      <c r="GR53" s="31"/>
      <c r="GS53" s="31"/>
      <c r="GT53" s="31"/>
      <c r="GU53" s="31"/>
      <c r="GV53" s="31"/>
      <c r="GW53" s="31"/>
      <c r="GX53" s="31"/>
      <c r="GY53" s="31"/>
      <c r="GZ53" s="31"/>
      <c r="HA53" s="31"/>
      <c r="HB53" s="31"/>
      <c r="HC53" s="31"/>
      <c r="HD53" s="31"/>
      <c r="HE53" s="31"/>
      <c r="HF53" s="31"/>
      <c r="HG53" s="31"/>
      <c r="HH53" s="31"/>
      <c r="HI53" s="31"/>
      <c r="HJ53" s="31"/>
      <c r="HK53" s="31"/>
      <c r="HL53" s="31"/>
      <c r="HM53" s="31"/>
      <c r="HN53" s="31"/>
      <c r="HO53" s="31"/>
      <c r="HP53" s="31"/>
      <c r="HQ53" s="31"/>
      <c r="HR53" s="31"/>
      <c r="HS53" s="31"/>
      <c r="HT53" s="31"/>
      <c r="HU53" s="31"/>
      <c r="HV53" s="31"/>
      <c r="HW53" s="31"/>
      <c r="HX53" s="31"/>
      <c r="HY53" s="31"/>
      <c r="HZ53" s="31"/>
      <c r="IA53" s="31"/>
      <c r="IB53" s="31"/>
      <c r="IC53" s="31"/>
      <c r="ID53" s="31"/>
      <c r="IE53" s="31"/>
      <c r="IF53" s="31"/>
      <c r="IG53" s="31"/>
      <c r="IH53" s="31"/>
      <c r="II53" s="31"/>
      <c r="IJ53" s="31"/>
      <c r="IK53" s="31"/>
      <c r="IL53" s="31"/>
      <c r="IM53" s="31"/>
      <c r="IN53" s="31"/>
      <c r="IO53" s="31"/>
      <c r="IP53" s="31"/>
      <c r="IQ53" s="31"/>
      <c r="IR53" s="31"/>
      <c r="IS53" s="31"/>
      <c r="IT53" s="31"/>
      <c r="IU53" s="31"/>
      <c r="IV53" s="31"/>
      <c r="IW53" s="31"/>
      <c r="IX53" s="31"/>
      <c r="IY53" s="31"/>
      <c r="IZ53" s="31"/>
      <c r="JA53" s="31"/>
      <c r="JB53" s="31"/>
      <c r="JC53" s="31"/>
      <c r="JD53" s="31"/>
      <c r="JE53" s="31"/>
      <c r="JF53" s="31"/>
      <c r="JG53" s="31"/>
      <c r="JH53" s="31"/>
      <c r="JI53" s="31"/>
      <c r="JJ53" s="31"/>
      <c r="JK53" s="31"/>
      <c r="JL53" s="31"/>
      <c r="JM53" s="31"/>
      <c r="JN53" s="31"/>
      <c r="JO53" s="31"/>
      <c r="JP53" s="31"/>
      <c r="JQ53" s="31"/>
      <c r="JR53" s="31"/>
      <c r="JS53" s="31"/>
      <c r="JT53" s="31"/>
      <c r="JU53" s="31"/>
      <c r="JV53" s="31"/>
      <c r="JW53" s="31"/>
      <c r="JX53" s="31"/>
      <c r="JY53" s="31"/>
      <c r="JZ53" s="31"/>
      <c r="KA53" s="31"/>
      <c r="KB53" s="31"/>
      <c r="KC53" s="31"/>
      <c r="KD53" s="31"/>
      <c r="KE53" s="31"/>
      <c r="KF53" s="31"/>
      <c r="KG53" s="31"/>
      <c r="KH53" s="31"/>
      <c r="KI53" s="31"/>
      <c r="KJ53" s="31"/>
      <c r="KK53" s="31"/>
      <c r="KL53" s="31"/>
      <c r="KM53" s="31"/>
      <c r="KN53" s="31"/>
      <c r="KO53" s="31"/>
      <c r="KP53" s="31"/>
      <c r="KQ53" s="31"/>
      <c r="KR53" s="31"/>
      <c r="KS53" s="31"/>
      <c r="KT53" s="31"/>
      <c r="KU53" s="31"/>
      <c r="KV53" s="31"/>
      <c r="KW53" s="31"/>
      <c r="KX53" s="31"/>
      <c r="KY53" s="31"/>
      <c r="KZ53" s="31"/>
      <c r="LA53" s="31"/>
      <c r="LB53" s="31"/>
      <c r="LC53" s="31"/>
      <c r="LD53" s="31"/>
      <c r="LE53" s="31"/>
      <c r="LF53" s="31"/>
      <c r="LG53" s="31"/>
      <c r="LH53" s="31"/>
      <c r="LI53" s="31"/>
      <c r="LJ53" s="31"/>
      <c r="LK53" s="31"/>
      <c r="LL53" s="31"/>
      <c r="LM53" s="31"/>
      <c r="LN53" s="31"/>
      <c r="LO53" s="31"/>
      <c r="LP53" s="31"/>
      <c r="LQ53" s="31"/>
      <c r="LR53" s="31"/>
      <c r="LS53" s="31"/>
      <c r="LT53" s="31"/>
      <c r="LU53" s="31"/>
      <c r="LV53" s="31"/>
      <c r="LW53" s="31"/>
      <c r="LX53" s="31"/>
      <c r="LY53" s="31"/>
      <c r="LZ53" s="31"/>
      <c r="MA53" s="31"/>
      <c r="MB53" s="31"/>
      <c r="MC53" s="31"/>
      <c r="MD53" s="31"/>
      <c r="ME53" s="31"/>
      <c r="MF53" s="31"/>
      <c r="MG53" s="31"/>
      <c r="MH53" s="31"/>
      <c r="MI53" s="31"/>
      <c r="MJ53" s="31"/>
      <c r="MK53" s="31"/>
      <c r="ML53" s="31"/>
      <c r="MM53" s="31"/>
      <c r="MN53" s="31"/>
      <c r="MO53" s="31"/>
      <c r="MP53" s="31"/>
      <c r="MQ53" s="31"/>
      <c r="MR53" s="31"/>
      <c r="MS53" s="31"/>
      <c r="MT53" s="31"/>
      <c r="MU53" s="31"/>
      <c r="MV53" s="31"/>
      <c r="MW53" s="31"/>
      <c r="MX53" s="31"/>
      <c r="MY53" s="31"/>
      <c r="MZ53" s="31"/>
      <c r="NA53" s="31"/>
      <c r="NB53" s="31"/>
      <c r="NC53" s="31"/>
      <c r="ND53" s="31"/>
      <c r="NE53" s="31"/>
      <c r="NF53" s="31"/>
      <c r="NG53" s="31"/>
      <c r="NH53" s="31"/>
      <c r="NI53" s="31"/>
      <c r="NJ53" s="31"/>
      <c r="NK53" s="31"/>
      <c r="NL53" s="31"/>
      <c r="NM53" s="31"/>
      <c r="NN53" s="31"/>
      <c r="NO53" s="31"/>
      <c r="NP53" s="31"/>
      <c r="NQ53" s="31"/>
      <c r="NR53" s="31"/>
      <c r="NS53" s="31"/>
      <c r="NT53" s="31"/>
      <c r="NU53" s="31"/>
      <c r="NV53" s="31"/>
      <c r="NW53" s="31"/>
      <c r="NX53" s="31"/>
      <c r="NY53" s="31"/>
      <c r="NZ53" s="31"/>
      <c r="OA53" s="31"/>
      <c r="OB53" s="31"/>
      <c r="OC53" s="31"/>
      <c r="OD53" s="31"/>
      <c r="OE53" s="31"/>
      <c r="OF53" s="31"/>
      <c r="OG53" s="31"/>
      <c r="OH53" s="31"/>
      <c r="OI53" s="31"/>
      <c r="OJ53" s="31"/>
      <c r="OK53" s="31"/>
      <c r="OL53" s="31"/>
      <c r="OM53" s="31"/>
      <c r="ON53" s="31"/>
      <c r="OO53" s="31"/>
      <c r="OP53" s="31"/>
      <c r="OQ53" s="31"/>
      <c r="OR53" s="31"/>
      <c r="OS53" s="31"/>
      <c r="OT53" s="31"/>
      <c r="OU53" s="31"/>
      <c r="OV53" s="31"/>
      <c r="OW53" s="31"/>
      <c r="OX53" s="31"/>
      <c r="OY53" s="31"/>
      <c r="OZ53" s="31"/>
      <c r="PA53" s="31"/>
      <c r="PB53" s="31"/>
      <c r="PC53" s="31"/>
      <c r="PD53" s="31"/>
      <c r="PE53" s="31"/>
      <c r="PF53" s="31"/>
      <c r="PG53" s="31"/>
      <c r="PH53" s="31"/>
      <c r="PI53" s="31"/>
      <c r="PJ53" s="31"/>
      <c r="PK53" s="31"/>
      <c r="PL53" s="31"/>
      <c r="PM53" s="31"/>
      <c r="PN53" s="31"/>
      <c r="PO53" s="31"/>
      <c r="PP53" s="31"/>
      <c r="PQ53" s="31"/>
      <c r="PR53" s="31"/>
      <c r="PS53" s="31"/>
      <c r="PT53" s="31"/>
      <c r="PU53" s="31"/>
      <c r="PV53" s="31"/>
      <c r="PW53" s="31"/>
      <c r="PX53" s="31"/>
      <c r="PY53" s="31"/>
      <c r="PZ53" s="31"/>
      <c r="QA53" s="31"/>
      <c r="QB53" s="31"/>
      <c r="QC53" s="31"/>
    </row>
    <row r="54" spans="1:445">
      <c r="A54" s="84" t="s">
        <v>947</v>
      </c>
      <c r="B54" s="83" t="s">
        <v>27</v>
      </c>
      <c r="C54" s="83"/>
      <c r="D54" s="83" t="s">
        <v>1993</v>
      </c>
      <c r="E54" s="83"/>
      <c r="F54" s="83">
        <v>385</v>
      </c>
      <c r="G54" s="83">
        <v>65</v>
      </c>
      <c r="H54" s="87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20">
        <f t="shared" si="1"/>
        <v>65</v>
      </c>
      <c r="U54" s="20">
        <f t="shared" si="2"/>
        <v>0</v>
      </c>
      <c r="V54" s="34">
        <f t="shared" si="3"/>
        <v>1</v>
      </c>
      <c r="W54" s="37" t="s">
        <v>27</v>
      </c>
      <c r="X54" s="35">
        <f t="shared" si="5"/>
        <v>320</v>
      </c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  <c r="EQ54" s="31"/>
      <c r="ER54" s="31"/>
      <c r="ES54" s="31"/>
      <c r="ET54" s="31"/>
      <c r="EU54" s="31"/>
      <c r="EV54" s="31"/>
      <c r="EW54" s="31"/>
      <c r="EX54" s="31"/>
      <c r="EY54" s="31"/>
      <c r="EZ54" s="31"/>
      <c r="FA54" s="31"/>
      <c r="FB54" s="31"/>
      <c r="FC54" s="31"/>
      <c r="FD54" s="31"/>
      <c r="FE54" s="31"/>
      <c r="FF54" s="31"/>
      <c r="FG54" s="31"/>
      <c r="FH54" s="31"/>
      <c r="FI54" s="31"/>
      <c r="FJ54" s="31"/>
      <c r="FK54" s="31"/>
      <c r="FL54" s="31"/>
      <c r="FM54" s="31"/>
      <c r="FN54" s="31"/>
      <c r="FO54" s="31"/>
      <c r="FP54" s="31"/>
      <c r="FQ54" s="31"/>
      <c r="FR54" s="31"/>
      <c r="FS54" s="31"/>
      <c r="FT54" s="31"/>
      <c r="FU54" s="31"/>
      <c r="FV54" s="31"/>
      <c r="FW54" s="31"/>
      <c r="FX54" s="31"/>
      <c r="FY54" s="31"/>
      <c r="FZ54" s="31"/>
      <c r="GA54" s="31"/>
      <c r="GB54" s="31"/>
      <c r="GC54" s="31"/>
      <c r="GD54" s="31"/>
      <c r="GE54" s="31"/>
      <c r="GF54" s="31"/>
      <c r="GG54" s="31"/>
      <c r="GH54" s="31"/>
      <c r="GI54" s="31"/>
      <c r="GJ54" s="31"/>
      <c r="GK54" s="31"/>
      <c r="GL54" s="31"/>
      <c r="GM54" s="31"/>
      <c r="GN54" s="31"/>
      <c r="GO54" s="31"/>
      <c r="GP54" s="31"/>
      <c r="GQ54" s="31"/>
      <c r="GR54" s="31"/>
      <c r="GS54" s="31"/>
      <c r="GT54" s="31"/>
      <c r="GU54" s="31"/>
      <c r="GV54" s="31"/>
      <c r="GW54" s="31"/>
      <c r="GX54" s="31"/>
      <c r="GY54" s="31"/>
      <c r="GZ54" s="31"/>
      <c r="HA54" s="31"/>
      <c r="HB54" s="31"/>
      <c r="HC54" s="31"/>
      <c r="HD54" s="31"/>
      <c r="HE54" s="31"/>
      <c r="HF54" s="31"/>
      <c r="HG54" s="31"/>
      <c r="HH54" s="31"/>
      <c r="HI54" s="31"/>
      <c r="HJ54" s="31"/>
      <c r="HK54" s="31"/>
      <c r="HL54" s="31"/>
      <c r="HM54" s="31"/>
      <c r="HN54" s="31"/>
      <c r="HO54" s="31"/>
      <c r="HP54" s="31"/>
      <c r="HQ54" s="31"/>
      <c r="HR54" s="31"/>
      <c r="HS54" s="31"/>
      <c r="HT54" s="31"/>
      <c r="HU54" s="31"/>
      <c r="HV54" s="31"/>
      <c r="HW54" s="31"/>
      <c r="HX54" s="31"/>
      <c r="HY54" s="31"/>
      <c r="HZ54" s="31"/>
      <c r="IA54" s="31"/>
      <c r="IB54" s="31"/>
      <c r="IC54" s="31"/>
      <c r="ID54" s="31"/>
      <c r="IE54" s="31"/>
      <c r="IF54" s="31"/>
      <c r="IG54" s="31"/>
      <c r="IH54" s="31"/>
      <c r="II54" s="31"/>
      <c r="IJ54" s="31"/>
      <c r="IK54" s="31"/>
      <c r="IL54" s="31"/>
      <c r="IM54" s="31"/>
      <c r="IN54" s="31"/>
      <c r="IO54" s="31"/>
      <c r="IP54" s="31"/>
      <c r="IQ54" s="31"/>
      <c r="IR54" s="31"/>
      <c r="IS54" s="31"/>
      <c r="IT54" s="31"/>
      <c r="IU54" s="31"/>
      <c r="IV54" s="31"/>
      <c r="IW54" s="31"/>
      <c r="IX54" s="31"/>
      <c r="IY54" s="31"/>
      <c r="IZ54" s="31"/>
      <c r="JA54" s="31"/>
      <c r="JB54" s="31"/>
      <c r="JC54" s="31"/>
      <c r="JD54" s="31"/>
      <c r="JE54" s="31"/>
      <c r="JF54" s="31"/>
      <c r="JG54" s="31"/>
      <c r="JH54" s="31"/>
      <c r="JI54" s="31"/>
      <c r="JJ54" s="31"/>
      <c r="JK54" s="31"/>
      <c r="JL54" s="31"/>
      <c r="JM54" s="31"/>
      <c r="JN54" s="31"/>
      <c r="JO54" s="31"/>
      <c r="JP54" s="31"/>
      <c r="JQ54" s="31"/>
      <c r="JR54" s="31"/>
      <c r="JS54" s="31"/>
      <c r="JT54" s="31"/>
      <c r="JU54" s="31"/>
      <c r="JV54" s="31"/>
      <c r="JW54" s="31"/>
      <c r="JX54" s="31"/>
      <c r="JY54" s="31"/>
      <c r="JZ54" s="31"/>
      <c r="KA54" s="31"/>
      <c r="KB54" s="31"/>
      <c r="KC54" s="31"/>
      <c r="KD54" s="31"/>
      <c r="KE54" s="31"/>
      <c r="KF54" s="31"/>
      <c r="KG54" s="31"/>
      <c r="KH54" s="31"/>
      <c r="KI54" s="31"/>
      <c r="KJ54" s="31"/>
      <c r="KK54" s="31"/>
      <c r="KL54" s="31"/>
      <c r="KM54" s="31"/>
      <c r="KN54" s="31"/>
      <c r="KO54" s="31"/>
      <c r="KP54" s="31"/>
      <c r="KQ54" s="31"/>
      <c r="KR54" s="31"/>
      <c r="KS54" s="31"/>
      <c r="KT54" s="31"/>
      <c r="KU54" s="31"/>
      <c r="KV54" s="31"/>
      <c r="KW54" s="31"/>
      <c r="KX54" s="31"/>
      <c r="KY54" s="31"/>
      <c r="KZ54" s="31"/>
      <c r="LA54" s="31"/>
      <c r="LB54" s="31"/>
      <c r="LC54" s="31"/>
      <c r="LD54" s="31"/>
      <c r="LE54" s="31"/>
      <c r="LF54" s="31"/>
      <c r="LG54" s="31"/>
      <c r="LH54" s="31"/>
      <c r="LI54" s="31"/>
      <c r="LJ54" s="31"/>
      <c r="LK54" s="31"/>
      <c r="LL54" s="31"/>
      <c r="LM54" s="31"/>
      <c r="LN54" s="31"/>
      <c r="LO54" s="31"/>
      <c r="LP54" s="31"/>
      <c r="LQ54" s="31"/>
      <c r="LR54" s="31"/>
      <c r="LS54" s="31"/>
      <c r="LT54" s="31"/>
      <c r="LU54" s="31"/>
      <c r="LV54" s="31"/>
      <c r="LW54" s="31"/>
      <c r="LX54" s="31"/>
      <c r="LY54" s="31"/>
      <c r="LZ54" s="31"/>
      <c r="MA54" s="31"/>
      <c r="MB54" s="31"/>
      <c r="MC54" s="31"/>
      <c r="MD54" s="31"/>
      <c r="ME54" s="31"/>
      <c r="MF54" s="31"/>
      <c r="MG54" s="31"/>
      <c r="MH54" s="31"/>
      <c r="MI54" s="31"/>
      <c r="MJ54" s="31"/>
      <c r="MK54" s="31"/>
      <c r="ML54" s="31"/>
      <c r="MM54" s="31"/>
      <c r="MN54" s="31"/>
      <c r="MO54" s="31"/>
      <c r="MP54" s="31"/>
      <c r="MQ54" s="31"/>
      <c r="MR54" s="31"/>
      <c r="MS54" s="31"/>
      <c r="MT54" s="31"/>
      <c r="MU54" s="31"/>
      <c r="MV54" s="31"/>
      <c r="MW54" s="31"/>
      <c r="MX54" s="31"/>
      <c r="MY54" s="31"/>
      <c r="MZ54" s="31"/>
      <c r="NA54" s="31"/>
      <c r="NB54" s="31"/>
      <c r="NC54" s="31"/>
      <c r="ND54" s="31"/>
      <c r="NE54" s="31"/>
      <c r="NF54" s="31"/>
      <c r="NG54" s="31"/>
      <c r="NH54" s="31"/>
      <c r="NI54" s="31"/>
      <c r="NJ54" s="31"/>
      <c r="NK54" s="31"/>
      <c r="NL54" s="31"/>
      <c r="NM54" s="31"/>
      <c r="NN54" s="31"/>
      <c r="NO54" s="31"/>
      <c r="NP54" s="31"/>
      <c r="NQ54" s="31"/>
      <c r="NR54" s="31"/>
      <c r="NS54" s="31"/>
      <c r="NT54" s="31"/>
      <c r="NU54" s="31"/>
      <c r="NV54" s="31"/>
      <c r="NW54" s="31"/>
      <c r="NX54" s="31"/>
      <c r="NY54" s="31"/>
      <c r="NZ54" s="31"/>
      <c r="OA54" s="31"/>
      <c r="OB54" s="31"/>
      <c r="OC54" s="31"/>
      <c r="OD54" s="31"/>
      <c r="OE54" s="31"/>
      <c r="OF54" s="31"/>
      <c r="OG54" s="31"/>
      <c r="OH54" s="31"/>
      <c r="OI54" s="31"/>
      <c r="OJ54" s="31"/>
      <c r="OK54" s="31"/>
      <c r="OL54" s="31"/>
      <c r="OM54" s="31"/>
      <c r="ON54" s="31"/>
      <c r="OO54" s="31"/>
      <c r="OP54" s="31"/>
      <c r="OQ54" s="31"/>
      <c r="OR54" s="31"/>
      <c r="OS54" s="31"/>
      <c r="OT54" s="31"/>
      <c r="OU54" s="31"/>
      <c r="OV54" s="31"/>
      <c r="OW54" s="31"/>
      <c r="OX54" s="31"/>
      <c r="OY54" s="31"/>
      <c r="OZ54" s="31"/>
      <c r="PA54" s="31"/>
      <c r="PB54" s="31"/>
      <c r="PC54" s="31"/>
      <c r="PD54" s="31"/>
      <c r="PE54" s="31"/>
      <c r="PF54" s="31"/>
      <c r="PG54" s="31"/>
      <c r="PH54" s="31"/>
      <c r="PI54" s="31"/>
      <c r="PJ54" s="31"/>
      <c r="PK54" s="31"/>
      <c r="PL54" s="31"/>
      <c r="PM54" s="31"/>
      <c r="PN54" s="31"/>
      <c r="PO54" s="31"/>
      <c r="PP54" s="31"/>
      <c r="PQ54" s="31"/>
      <c r="PR54" s="31"/>
      <c r="PS54" s="31"/>
      <c r="PT54" s="31"/>
      <c r="PU54" s="31"/>
      <c r="PV54" s="31"/>
      <c r="PW54" s="31"/>
      <c r="PX54" s="31"/>
      <c r="PY54" s="31"/>
      <c r="PZ54" s="31"/>
      <c r="QA54" s="31"/>
      <c r="QB54" s="31"/>
      <c r="QC54" s="31"/>
    </row>
    <row r="55" spans="1:445">
      <c r="A55" s="84" t="s">
        <v>947</v>
      </c>
      <c r="B55" s="83" t="s">
        <v>27</v>
      </c>
      <c r="C55" s="83">
        <v>85</v>
      </c>
      <c r="D55" s="83" t="s">
        <v>56</v>
      </c>
      <c r="E55" s="83"/>
      <c r="F55" s="83">
        <v>745</v>
      </c>
      <c r="G55" s="83">
        <v>65</v>
      </c>
      <c r="H55" s="83"/>
      <c r="I55" s="83">
        <v>85</v>
      </c>
      <c r="J55" s="83">
        <v>85</v>
      </c>
      <c r="K55" s="83">
        <v>85</v>
      </c>
      <c r="L55" s="83">
        <v>85</v>
      </c>
      <c r="M55" s="83">
        <v>85</v>
      </c>
      <c r="N55" s="83"/>
      <c r="O55" s="83"/>
      <c r="P55" s="83"/>
      <c r="Q55" s="83"/>
      <c r="R55" s="83"/>
      <c r="S55" s="83"/>
      <c r="T55" s="20">
        <f t="shared" si="1"/>
        <v>490</v>
      </c>
      <c r="U55" s="20">
        <f t="shared" si="2"/>
        <v>255</v>
      </c>
      <c r="V55" s="34">
        <f t="shared" si="3"/>
        <v>0.65771812080536918</v>
      </c>
      <c r="W55" s="37"/>
      <c r="X55" s="35" t="str">
        <f t="shared" si="5"/>
        <v/>
      </c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  <c r="EQ55" s="31"/>
      <c r="ER55" s="31"/>
      <c r="ES55" s="31"/>
      <c r="ET55" s="31"/>
      <c r="EU55" s="31"/>
      <c r="EV55" s="31"/>
      <c r="EW55" s="31"/>
      <c r="EX55" s="31"/>
      <c r="EY55" s="31"/>
      <c r="EZ55" s="31"/>
      <c r="FA55" s="31"/>
      <c r="FB55" s="31"/>
      <c r="FC55" s="31"/>
      <c r="FD55" s="31"/>
      <c r="FE55" s="31"/>
      <c r="FF55" s="31"/>
      <c r="FG55" s="31"/>
      <c r="FH55" s="31"/>
      <c r="FI55" s="31"/>
      <c r="FJ55" s="31"/>
      <c r="FK55" s="31"/>
      <c r="FL55" s="31"/>
      <c r="FM55" s="31"/>
      <c r="FN55" s="31"/>
      <c r="FO55" s="31"/>
      <c r="FP55" s="31"/>
      <c r="FQ55" s="31"/>
      <c r="FR55" s="31"/>
      <c r="FS55" s="31"/>
      <c r="FT55" s="31"/>
      <c r="FU55" s="31"/>
      <c r="FV55" s="31"/>
      <c r="FW55" s="31"/>
      <c r="FX55" s="31"/>
      <c r="FY55" s="31"/>
      <c r="FZ55" s="31"/>
      <c r="GA55" s="31"/>
      <c r="GB55" s="31"/>
      <c r="GC55" s="31"/>
      <c r="GD55" s="31"/>
      <c r="GE55" s="31"/>
      <c r="GF55" s="31"/>
      <c r="GG55" s="31"/>
      <c r="GH55" s="31"/>
      <c r="GI55" s="31"/>
      <c r="GJ55" s="31"/>
      <c r="GK55" s="31"/>
      <c r="GL55" s="31"/>
      <c r="GM55" s="31"/>
      <c r="GN55" s="31"/>
      <c r="GO55" s="31"/>
      <c r="GP55" s="31"/>
      <c r="GQ55" s="31"/>
      <c r="GR55" s="31"/>
      <c r="GS55" s="31"/>
      <c r="GT55" s="31"/>
      <c r="GU55" s="31"/>
      <c r="GV55" s="31"/>
      <c r="GW55" s="31"/>
      <c r="GX55" s="31"/>
      <c r="GY55" s="31"/>
      <c r="GZ55" s="31"/>
      <c r="HA55" s="31"/>
      <c r="HB55" s="31"/>
      <c r="HC55" s="31"/>
      <c r="HD55" s="31"/>
      <c r="HE55" s="31"/>
      <c r="HF55" s="31"/>
      <c r="HG55" s="31"/>
      <c r="HH55" s="31"/>
      <c r="HI55" s="31"/>
      <c r="HJ55" s="31"/>
      <c r="HK55" s="31"/>
      <c r="HL55" s="31"/>
      <c r="HM55" s="31"/>
      <c r="HN55" s="31"/>
      <c r="HO55" s="31"/>
      <c r="HP55" s="31"/>
      <c r="HQ55" s="31"/>
      <c r="HR55" s="31"/>
      <c r="HS55" s="31"/>
      <c r="HT55" s="31"/>
      <c r="HU55" s="31"/>
      <c r="HV55" s="31"/>
      <c r="HW55" s="31"/>
      <c r="HX55" s="31"/>
      <c r="HY55" s="31"/>
      <c r="HZ55" s="31"/>
      <c r="IA55" s="31"/>
      <c r="IB55" s="31"/>
      <c r="IC55" s="31"/>
      <c r="ID55" s="31"/>
      <c r="IE55" s="31"/>
      <c r="IF55" s="31"/>
      <c r="IG55" s="31"/>
      <c r="IH55" s="31"/>
      <c r="II55" s="31"/>
      <c r="IJ55" s="31"/>
      <c r="IK55" s="31"/>
      <c r="IL55" s="31"/>
      <c r="IM55" s="31"/>
      <c r="IN55" s="31"/>
      <c r="IO55" s="31"/>
      <c r="IP55" s="31"/>
      <c r="IQ55" s="31"/>
      <c r="IR55" s="31"/>
      <c r="IS55" s="31"/>
      <c r="IT55" s="31"/>
      <c r="IU55" s="31"/>
      <c r="IV55" s="31"/>
      <c r="IW55" s="31"/>
      <c r="IX55" s="31"/>
      <c r="IY55" s="31"/>
      <c r="IZ55" s="31"/>
      <c r="JA55" s="31"/>
      <c r="JB55" s="31"/>
      <c r="JC55" s="31"/>
      <c r="JD55" s="31"/>
      <c r="JE55" s="31"/>
      <c r="JF55" s="31"/>
      <c r="JG55" s="31"/>
      <c r="JH55" s="31"/>
      <c r="JI55" s="31"/>
      <c r="JJ55" s="31"/>
      <c r="JK55" s="31"/>
      <c r="JL55" s="31"/>
      <c r="JM55" s="31"/>
      <c r="JN55" s="31"/>
      <c r="JO55" s="31"/>
      <c r="JP55" s="31"/>
      <c r="JQ55" s="31"/>
      <c r="JR55" s="31"/>
      <c r="JS55" s="31"/>
      <c r="JT55" s="31"/>
      <c r="JU55" s="31"/>
      <c r="JV55" s="31"/>
      <c r="JW55" s="31"/>
      <c r="JX55" s="31"/>
      <c r="JY55" s="31"/>
      <c r="JZ55" s="31"/>
      <c r="KA55" s="31"/>
      <c r="KB55" s="31"/>
      <c r="KC55" s="31"/>
      <c r="KD55" s="31"/>
      <c r="KE55" s="31"/>
      <c r="KF55" s="31"/>
      <c r="KG55" s="31"/>
      <c r="KH55" s="31"/>
      <c r="KI55" s="31"/>
      <c r="KJ55" s="31"/>
      <c r="KK55" s="31"/>
      <c r="KL55" s="31"/>
      <c r="KM55" s="31"/>
      <c r="KN55" s="31"/>
      <c r="KO55" s="31"/>
      <c r="KP55" s="31"/>
      <c r="KQ55" s="31"/>
      <c r="KR55" s="31"/>
      <c r="KS55" s="31"/>
      <c r="KT55" s="31"/>
      <c r="KU55" s="31"/>
      <c r="KV55" s="31"/>
      <c r="KW55" s="31"/>
      <c r="KX55" s="31"/>
      <c r="KY55" s="31"/>
      <c r="KZ55" s="31"/>
      <c r="LA55" s="31"/>
      <c r="LB55" s="31"/>
      <c r="LC55" s="31"/>
      <c r="LD55" s="31"/>
      <c r="LE55" s="31"/>
      <c r="LF55" s="31"/>
      <c r="LG55" s="31"/>
      <c r="LH55" s="31"/>
      <c r="LI55" s="31"/>
      <c r="LJ55" s="31"/>
      <c r="LK55" s="31"/>
      <c r="LL55" s="31"/>
      <c r="LM55" s="31"/>
      <c r="LN55" s="31"/>
      <c r="LO55" s="31"/>
      <c r="LP55" s="31"/>
      <c r="LQ55" s="31"/>
      <c r="LR55" s="31"/>
      <c r="LS55" s="31"/>
      <c r="LT55" s="31"/>
      <c r="LU55" s="31"/>
      <c r="LV55" s="31"/>
      <c r="LW55" s="31"/>
      <c r="LX55" s="31"/>
      <c r="LY55" s="31"/>
      <c r="LZ55" s="31"/>
      <c r="MA55" s="31"/>
      <c r="MB55" s="31"/>
      <c r="MC55" s="31"/>
      <c r="MD55" s="31"/>
      <c r="ME55" s="31"/>
      <c r="MF55" s="31"/>
      <c r="MG55" s="31"/>
      <c r="MH55" s="31"/>
      <c r="MI55" s="31"/>
      <c r="MJ55" s="31"/>
      <c r="MK55" s="31"/>
      <c r="ML55" s="31"/>
      <c r="MM55" s="31"/>
      <c r="MN55" s="31"/>
      <c r="MO55" s="31"/>
      <c r="MP55" s="31"/>
      <c r="MQ55" s="31"/>
      <c r="MR55" s="31"/>
      <c r="MS55" s="31"/>
      <c r="MT55" s="31"/>
      <c r="MU55" s="31"/>
      <c r="MV55" s="31"/>
      <c r="MW55" s="31"/>
      <c r="MX55" s="31"/>
      <c r="MY55" s="31"/>
      <c r="MZ55" s="31"/>
      <c r="NA55" s="31"/>
      <c r="NB55" s="31"/>
      <c r="NC55" s="31"/>
      <c r="ND55" s="31"/>
      <c r="NE55" s="31"/>
      <c r="NF55" s="31"/>
      <c r="NG55" s="31"/>
      <c r="NH55" s="31"/>
      <c r="NI55" s="31"/>
      <c r="NJ55" s="31"/>
      <c r="NK55" s="31"/>
      <c r="NL55" s="31"/>
      <c r="NM55" s="31"/>
      <c r="NN55" s="31"/>
      <c r="NO55" s="31"/>
      <c r="NP55" s="31"/>
      <c r="NQ55" s="31"/>
      <c r="NR55" s="31"/>
      <c r="NS55" s="31"/>
      <c r="NT55" s="31"/>
      <c r="NU55" s="31"/>
      <c r="NV55" s="31"/>
      <c r="NW55" s="31"/>
      <c r="NX55" s="31"/>
      <c r="NY55" s="31"/>
      <c r="NZ55" s="31"/>
      <c r="OA55" s="31"/>
      <c r="OB55" s="31"/>
      <c r="OC55" s="31"/>
      <c r="OD55" s="31"/>
      <c r="OE55" s="31"/>
      <c r="OF55" s="31"/>
      <c r="OG55" s="31"/>
      <c r="OH55" s="31"/>
      <c r="OI55" s="31"/>
      <c r="OJ55" s="31"/>
      <c r="OK55" s="31"/>
      <c r="OL55" s="31"/>
      <c r="OM55" s="31"/>
      <c r="ON55" s="31"/>
      <c r="OO55" s="31"/>
      <c r="OP55" s="31"/>
      <c r="OQ55" s="31"/>
      <c r="OR55" s="31"/>
      <c r="OS55" s="31"/>
      <c r="OT55" s="31"/>
      <c r="OU55" s="31"/>
      <c r="OV55" s="31"/>
      <c r="OW55" s="31"/>
      <c r="OX55" s="31"/>
      <c r="OY55" s="31"/>
      <c r="OZ55" s="31"/>
      <c r="PA55" s="31"/>
      <c r="PB55" s="31"/>
      <c r="PC55" s="31"/>
      <c r="PD55" s="31"/>
      <c r="PE55" s="31"/>
      <c r="PF55" s="31"/>
      <c r="PG55" s="31"/>
      <c r="PH55" s="31"/>
      <c r="PI55" s="31"/>
      <c r="PJ55" s="31"/>
      <c r="PK55" s="31"/>
      <c r="PL55" s="31"/>
      <c r="PM55" s="31"/>
      <c r="PN55" s="31"/>
      <c r="PO55" s="31"/>
      <c r="PP55" s="31"/>
      <c r="PQ55" s="31"/>
      <c r="PR55" s="31"/>
      <c r="PS55" s="31"/>
      <c r="PT55" s="31"/>
      <c r="PU55" s="31"/>
      <c r="PV55" s="31"/>
      <c r="PW55" s="31"/>
      <c r="PX55" s="31"/>
      <c r="PY55" s="31"/>
      <c r="PZ55" s="31"/>
      <c r="QA55" s="31"/>
      <c r="QB55" s="31"/>
      <c r="QC55" s="31"/>
    </row>
    <row r="56" spans="1:445">
      <c r="A56" s="84" t="s">
        <v>1994</v>
      </c>
      <c r="B56" s="83" t="s">
        <v>27</v>
      </c>
      <c r="C56" s="83">
        <v>55</v>
      </c>
      <c r="D56" s="83" t="s">
        <v>31</v>
      </c>
      <c r="E56" s="83"/>
      <c r="F56" s="83">
        <v>409</v>
      </c>
      <c r="G56" s="83">
        <v>65</v>
      </c>
      <c r="H56" s="83"/>
      <c r="I56" s="83">
        <v>43</v>
      </c>
      <c r="J56" s="83">
        <v>43</v>
      </c>
      <c r="K56" s="83">
        <v>43</v>
      </c>
      <c r="L56" s="83">
        <v>43</v>
      </c>
      <c r="M56" s="83">
        <v>43</v>
      </c>
      <c r="N56" s="83"/>
      <c r="O56" s="83"/>
      <c r="P56" s="83"/>
      <c r="Q56" s="83"/>
      <c r="R56" s="83"/>
      <c r="S56" s="83"/>
      <c r="T56" s="20">
        <f t="shared" si="1"/>
        <v>280</v>
      </c>
      <c r="U56" s="20">
        <f t="shared" si="2"/>
        <v>129</v>
      </c>
      <c r="V56" s="34">
        <f t="shared" si="3"/>
        <v>0.68459657701711496</v>
      </c>
      <c r="W56" s="37"/>
      <c r="X56" s="35" t="str">
        <f t="shared" si="5"/>
        <v/>
      </c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  <c r="EQ56" s="31"/>
      <c r="ER56" s="31"/>
      <c r="ES56" s="31"/>
      <c r="ET56" s="31"/>
      <c r="EU56" s="31"/>
      <c r="EV56" s="31"/>
      <c r="EW56" s="31"/>
      <c r="EX56" s="31"/>
      <c r="EY56" s="31"/>
      <c r="EZ56" s="31"/>
      <c r="FA56" s="31"/>
      <c r="FB56" s="31"/>
      <c r="FC56" s="31"/>
      <c r="FD56" s="31"/>
      <c r="FE56" s="31"/>
      <c r="FF56" s="31"/>
      <c r="FG56" s="31"/>
      <c r="FH56" s="31"/>
      <c r="FI56" s="31"/>
      <c r="FJ56" s="31"/>
      <c r="FK56" s="31"/>
      <c r="FL56" s="31"/>
      <c r="FM56" s="31"/>
      <c r="FN56" s="31"/>
      <c r="FO56" s="31"/>
      <c r="FP56" s="31"/>
      <c r="FQ56" s="31"/>
      <c r="FR56" s="31"/>
      <c r="FS56" s="31"/>
      <c r="FT56" s="31"/>
      <c r="FU56" s="31"/>
      <c r="FV56" s="31"/>
      <c r="FW56" s="31"/>
      <c r="FX56" s="31"/>
      <c r="FY56" s="31"/>
      <c r="FZ56" s="31"/>
      <c r="GA56" s="31"/>
      <c r="GB56" s="31"/>
      <c r="GC56" s="31"/>
      <c r="GD56" s="31"/>
      <c r="GE56" s="31"/>
      <c r="GF56" s="31"/>
      <c r="GG56" s="31"/>
      <c r="GH56" s="31"/>
      <c r="GI56" s="31"/>
      <c r="GJ56" s="31"/>
      <c r="GK56" s="31"/>
      <c r="GL56" s="31"/>
      <c r="GM56" s="31"/>
      <c r="GN56" s="31"/>
      <c r="GO56" s="31"/>
      <c r="GP56" s="31"/>
      <c r="GQ56" s="31"/>
      <c r="GR56" s="31"/>
      <c r="GS56" s="31"/>
      <c r="GT56" s="31"/>
      <c r="GU56" s="31"/>
      <c r="GV56" s="31"/>
      <c r="GW56" s="31"/>
      <c r="GX56" s="31"/>
      <c r="GY56" s="31"/>
      <c r="GZ56" s="31"/>
      <c r="HA56" s="31"/>
      <c r="HB56" s="31"/>
      <c r="HC56" s="31"/>
      <c r="HD56" s="31"/>
      <c r="HE56" s="31"/>
      <c r="HF56" s="31"/>
      <c r="HG56" s="31"/>
      <c r="HH56" s="31"/>
      <c r="HI56" s="31"/>
      <c r="HJ56" s="31"/>
      <c r="HK56" s="31"/>
      <c r="HL56" s="31"/>
      <c r="HM56" s="31"/>
      <c r="HN56" s="31"/>
      <c r="HO56" s="31"/>
      <c r="HP56" s="31"/>
      <c r="HQ56" s="31"/>
      <c r="HR56" s="31"/>
      <c r="HS56" s="31"/>
      <c r="HT56" s="31"/>
      <c r="HU56" s="31"/>
      <c r="HV56" s="31"/>
      <c r="HW56" s="31"/>
      <c r="HX56" s="31"/>
      <c r="HY56" s="31"/>
      <c r="HZ56" s="31"/>
      <c r="IA56" s="31"/>
      <c r="IB56" s="31"/>
      <c r="IC56" s="31"/>
      <c r="ID56" s="31"/>
      <c r="IE56" s="31"/>
      <c r="IF56" s="31"/>
      <c r="IG56" s="31"/>
      <c r="IH56" s="31"/>
      <c r="II56" s="31"/>
      <c r="IJ56" s="31"/>
      <c r="IK56" s="31"/>
      <c r="IL56" s="31"/>
      <c r="IM56" s="31"/>
      <c r="IN56" s="31"/>
      <c r="IO56" s="31"/>
      <c r="IP56" s="31"/>
      <c r="IQ56" s="31"/>
      <c r="IR56" s="31"/>
      <c r="IS56" s="31"/>
      <c r="IT56" s="31"/>
      <c r="IU56" s="31"/>
      <c r="IV56" s="31"/>
      <c r="IW56" s="31"/>
      <c r="IX56" s="31"/>
      <c r="IY56" s="31"/>
      <c r="IZ56" s="31"/>
      <c r="JA56" s="31"/>
      <c r="JB56" s="31"/>
      <c r="JC56" s="31"/>
      <c r="JD56" s="31"/>
      <c r="JE56" s="31"/>
      <c r="JF56" s="31"/>
      <c r="JG56" s="31"/>
      <c r="JH56" s="31"/>
      <c r="JI56" s="31"/>
      <c r="JJ56" s="31"/>
      <c r="JK56" s="31"/>
      <c r="JL56" s="31"/>
      <c r="JM56" s="31"/>
      <c r="JN56" s="31"/>
      <c r="JO56" s="31"/>
      <c r="JP56" s="31"/>
      <c r="JQ56" s="31"/>
      <c r="JR56" s="31"/>
      <c r="JS56" s="31"/>
      <c r="JT56" s="31"/>
      <c r="JU56" s="31"/>
      <c r="JV56" s="31"/>
      <c r="JW56" s="31"/>
      <c r="JX56" s="31"/>
      <c r="JY56" s="31"/>
      <c r="JZ56" s="31"/>
      <c r="KA56" s="31"/>
      <c r="KB56" s="31"/>
      <c r="KC56" s="31"/>
      <c r="KD56" s="31"/>
      <c r="KE56" s="31"/>
      <c r="KF56" s="31"/>
      <c r="KG56" s="31"/>
      <c r="KH56" s="31"/>
      <c r="KI56" s="31"/>
      <c r="KJ56" s="31"/>
      <c r="KK56" s="31"/>
      <c r="KL56" s="31"/>
      <c r="KM56" s="31"/>
      <c r="KN56" s="31"/>
      <c r="KO56" s="31"/>
      <c r="KP56" s="31"/>
      <c r="KQ56" s="31"/>
      <c r="KR56" s="31"/>
      <c r="KS56" s="31"/>
      <c r="KT56" s="31"/>
      <c r="KU56" s="31"/>
      <c r="KV56" s="31"/>
      <c r="KW56" s="31"/>
      <c r="KX56" s="31"/>
      <c r="KY56" s="31"/>
      <c r="KZ56" s="31"/>
      <c r="LA56" s="31"/>
      <c r="LB56" s="31"/>
      <c r="LC56" s="31"/>
      <c r="LD56" s="31"/>
      <c r="LE56" s="31"/>
      <c r="LF56" s="31"/>
      <c r="LG56" s="31"/>
      <c r="LH56" s="31"/>
      <c r="LI56" s="31"/>
      <c r="LJ56" s="31"/>
      <c r="LK56" s="31"/>
      <c r="LL56" s="31"/>
      <c r="LM56" s="31"/>
      <c r="LN56" s="31"/>
      <c r="LO56" s="31"/>
      <c r="LP56" s="31"/>
      <c r="LQ56" s="31"/>
      <c r="LR56" s="31"/>
      <c r="LS56" s="31"/>
      <c r="LT56" s="31"/>
      <c r="LU56" s="31"/>
      <c r="LV56" s="31"/>
      <c r="LW56" s="31"/>
      <c r="LX56" s="31"/>
      <c r="LY56" s="31"/>
      <c r="LZ56" s="31"/>
      <c r="MA56" s="31"/>
      <c r="MB56" s="31"/>
      <c r="MC56" s="31"/>
      <c r="MD56" s="31"/>
      <c r="ME56" s="31"/>
      <c r="MF56" s="31"/>
      <c r="MG56" s="31"/>
      <c r="MH56" s="31"/>
      <c r="MI56" s="31"/>
      <c r="MJ56" s="31"/>
      <c r="MK56" s="31"/>
      <c r="ML56" s="31"/>
      <c r="MM56" s="31"/>
      <c r="MN56" s="31"/>
      <c r="MO56" s="31"/>
      <c r="MP56" s="31"/>
      <c r="MQ56" s="31"/>
      <c r="MR56" s="31"/>
      <c r="MS56" s="31"/>
      <c r="MT56" s="31"/>
      <c r="MU56" s="31"/>
      <c r="MV56" s="31"/>
      <c r="MW56" s="31"/>
      <c r="MX56" s="31"/>
      <c r="MY56" s="31"/>
      <c r="MZ56" s="31"/>
      <c r="NA56" s="31"/>
      <c r="NB56" s="31"/>
      <c r="NC56" s="31"/>
      <c r="ND56" s="31"/>
      <c r="NE56" s="31"/>
      <c r="NF56" s="31"/>
      <c r="NG56" s="31"/>
      <c r="NH56" s="31"/>
      <c r="NI56" s="31"/>
      <c r="NJ56" s="31"/>
      <c r="NK56" s="31"/>
      <c r="NL56" s="31"/>
      <c r="NM56" s="31"/>
      <c r="NN56" s="31"/>
      <c r="NO56" s="31"/>
      <c r="NP56" s="31"/>
      <c r="NQ56" s="31"/>
      <c r="NR56" s="31"/>
      <c r="NS56" s="31"/>
      <c r="NT56" s="31"/>
      <c r="NU56" s="31"/>
      <c r="NV56" s="31"/>
      <c r="NW56" s="31"/>
      <c r="NX56" s="31"/>
      <c r="NY56" s="31"/>
      <c r="NZ56" s="31"/>
      <c r="OA56" s="31"/>
      <c r="OB56" s="31"/>
      <c r="OC56" s="31"/>
      <c r="OD56" s="31"/>
      <c r="OE56" s="31"/>
      <c r="OF56" s="31"/>
      <c r="OG56" s="31"/>
      <c r="OH56" s="31"/>
      <c r="OI56" s="31"/>
      <c r="OJ56" s="31"/>
      <c r="OK56" s="31"/>
      <c r="OL56" s="31"/>
      <c r="OM56" s="31"/>
      <c r="ON56" s="31"/>
      <c r="OO56" s="31"/>
      <c r="OP56" s="31"/>
      <c r="OQ56" s="31"/>
      <c r="OR56" s="31"/>
      <c r="OS56" s="31"/>
      <c r="OT56" s="31"/>
      <c r="OU56" s="31"/>
      <c r="OV56" s="31"/>
      <c r="OW56" s="31"/>
      <c r="OX56" s="31"/>
      <c r="OY56" s="31"/>
      <c r="OZ56" s="31"/>
      <c r="PA56" s="31"/>
      <c r="PB56" s="31"/>
      <c r="PC56" s="31"/>
      <c r="PD56" s="31"/>
      <c r="PE56" s="31"/>
      <c r="PF56" s="31"/>
      <c r="PG56" s="31"/>
      <c r="PH56" s="31"/>
      <c r="PI56" s="31"/>
      <c r="PJ56" s="31"/>
      <c r="PK56" s="31"/>
      <c r="PL56" s="31"/>
      <c r="PM56" s="31"/>
      <c r="PN56" s="31"/>
      <c r="PO56" s="31"/>
      <c r="PP56" s="31"/>
      <c r="PQ56" s="31"/>
      <c r="PR56" s="31"/>
      <c r="PS56" s="31"/>
      <c r="PT56" s="31"/>
      <c r="PU56" s="31"/>
      <c r="PV56" s="31"/>
      <c r="PW56" s="31"/>
      <c r="PX56" s="31"/>
      <c r="PY56" s="31"/>
      <c r="PZ56" s="31"/>
      <c r="QA56" s="31"/>
      <c r="QB56" s="31"/>
      <c r="QC56" s="31"/>
    </row>
    <row r="57" spans="1:445">
      <c r="A57" s="84" t="s">
        <v>1767</v>
      </c>
      <c r="B57" s="83" t="s">
        <v>27</v>
      </c>
      <c r="C57" s="83">
        <v>55</v>
      </c>
      <c r="D57" s="83" t="s">
        <v>33</v>
      </c>
      <c r="E57" s="83">
        <v>120</v>
      </c>
      <c r="F57" s="83">
        <v>497</v>
      </c>
      <c r="G57" s="83">
        <v>65</v>
      </c>
      <c r="H57" s="83"/>
      <c r="I57" s="83">
        <v>69</v>
      </c>
      <c r="J57" s="83">
        <v>69</v>
      </c>
      <c r="K57" s="83">
        <v>69</v>
      </c>
      <c r="L57" s="83">
        <v>69</v>
      </c>
      <c r="M57" s="83">
        <v>69</v>
      </c>
      <c r="N57" s="83"/>
      <c r="O57" s="83"/>
      <c r="P57" s="83"/>
      <c r="Q57" s="83"/>
      <c r="R57" s="83"/>
      <c r="S57" s="83"/>
      <c r="T57" s="20">
        <f t="shared" si="1"/>
        <v>410</v>
      </c>
      <c r="U57" s="20">
        <f t="shared" si="2"/>
        <v>207</v>
      </c>
      <c r="V57" s="34">
        <f t="shared" si="3"/>
        <v>0.6645056726094003</v>
      </c>
      <c r="W57" s="37"/>
      <c r="X57" s="35" t="str">
        <f t="shared" si="5"/>
        <v/>
      </c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  <c r="EQ57" s="31"/>
      <c r="ER57" s="31"/>
      <c r="ES57" s="31"/>
      <c r="ET57" s="31"/>
      <c r="EU57" s="31"/>
      <c r="EV57" s="31"/>
      <c r="EW57" s="31"/>
      <c r="EX57" s="31"/>
      <c r="EY57" s="31"/>
      <c r="EZ57" s="31"/>
      <c r="FA57" s="31"/>
      <c r="FB57" s="31"/>
      <c r="FC57" s="31"/>
      <c r="FD57" s="31"/>
      <c r="FE57" s="31"/>
      <c r="FF57" s="31"/>
      <c r="FG57" s="31"/>
      <c r="FH57" s="31"/>
      <c r="FI57" s="31"/>
      <c r="FJ57" s="31"/>
      <c r="FK57" s="31"/>
      <c r="FL57" s="31"/>
      <c r="FM57" s="31"/>
      <c r="FN57" s="31"/>
      <c r="FO57" s="31"/>
      <c r="FP57" s="31"/>
      <c r="FQ57" s="31"/>
      <c r="FR57" s="31"/>
      <c r="FS57" s="31"/>
      <c r="FT57" s="31"/>
      <c r="FU57" s="31"/>
      <c r="FV57" s="31"/>
      <c r="FW57" s="31"/>
      <c r="FX57" s="31"/>
      <c r="FY57" s="31"/>
      <c r="FZ57" s="31"/>
      <c r="GA57" s="31"/>
      <c r="GB57" s="31"/>
      <c r="GC57" s="31"/>
      <c r="GD57" s="31"/>
      <c r="GE57" s="31"/>
      <c r="GF57" s="31"/>
      <c r="GG57" s="31"/>
      <c r="GH57" s="31"/>
      <c r="GI57" s="31"/>
      <c r="GJ57" s="31"/>
      <c r="GK57" s="31"/>
      <c r="GL57" s="31"/>
      <c r="GM57" s="31"/>
      <c r="GN57" s="31"/>
      <c r="GO57" s="31"/>
      <c r="GP57" s="31"/>
      <c r="GQ57" s="31"/>
      <c r="GR57" s="31"/>
      <c r="GS57" s="31"/>
      <c r="GT57" s="31"/>
      <c r="GU57" s="31"/>
      <c r="GV57" s="31"/>
      <c r="GW57" s="31"/>
      <c r="GX57" s="31"/>
      <c r="GY57" s="31"/>
      <c r="GZ57" s="31"/>
      <c r="HA57" s="31"/>
      <c r="HB57" s="31"/>
      <c r="HC57" s="31"/>
      <c r="HD57" s="31"/>
      <c r="HE57" s="31"/>
      <c r="HF57" s="31"/>
      <c r="HG57" s="31"/>
      <c r="HH57" s="31"/>
      <c r="HI57" s="31"/>
      <c r="HJ57" s="31"/>
      <c r="HK57" s="31"/>
      <c r="HL57" s="31"/>
      <c r="HM57" s="31"/>
      <c r="HN57" s="31"/>
      <c r="HO57" s="31"/>
      <c r="HP57" s="31"/>
      <c r="HQ57" s="31"/>
      <c r="HR57" s="31"/>
      <c r="HS57" s="31"/>
      <c r="HT57" s="31"/>
      <c r="HU57" s="31"/>
      <c r="HV57" s="31"/>
      <c r="HW57" s="31"/>
      <c r="HX57" s="31"/>
      <c r="HY57" s="31"/>
      <c r="HZ57" s="31"/>
      <c r="IA57" s="31"/>
      <c r="IB57" s="31"/>
      <c r="IC57" s="31"/>
      <c r="ID57" s="31"/>
      <c r="IE57" s="31"/>
      <c r="IF57" s="31"/>
      <c r="IG57" s="31"/>
      <c r="IH57" s="31"/>
      <c r="II57" s="31"/>
      <c r="IJ57" s="31"/>
      <c r="IK57" s="31"/>
      <c r="IL57" s="31"/>
      <c r="IM57" s="31"/>
      <c r="IN57" s="31"/>
      <c r="IO57" s="31"/>
      <c r="IP57" s="31"/>
      <c r="IQ57" s="31"/>
      <c r="IR57" s="31"/>
      <c r="IS57" s="31"/>
      <c r="IT57" s="31"/>
      <c r="IU57" s="31"/>
      <c r="IV57" s="31"/>
      <c r="IW57" s="31"/>
      <c r="IX57" s="31"/>
      <c r="IY57" s="31"/>
      <c r="IZ57" s="31"/>
      <c r="JA57" s="31"/>
      <c r="JB57" s="31"/>
      <c r="JC57" s="31"/>
      <c r="JD57" s="31"/>
      <c r="JE57" s="31"/>
      <c r="JF57" s="31"/>
      <c r="JG57" s="31"/>
      <c r="JH57" s="31"/>
      <c r="JI57" s="31"/>
      <c r="JJ57" s="31"/>
      <c r="JK57" s="31"/>
      <c r="JL57" s="31"/>
      <c r="JM57" s="31"/>
      <c r="JN57" s="31"/>
      <c r="JO57" s="31"/>
      <c r="JP57" s="31"/>
      <c r="JQ57" s="31"/>
      <c r="JR57" s="31"/>
      <c r="JS57" s="31"/>
      <c r="JT57" s="31"/>
      <c r="JU57" s="31"/>
      <c r="JV57" s="31"/>
      <c r="JW57" s="31"/>
      <c r="JX57" s="31"/>
      <c r="JY57" s="31"/>
      <c r="JZ57" s="31"/>
      <c r="KA57" s="31"/>
      <c r="KB57" s="31"/>
      <c r="KC57" s="31"/>
      <c r="KD57" s="31"/>
      <c r="KE57" s="31"/>
      <c r="KF57" s="31"/>
      <c r="KG57" s="31"/>
      <c r="KH57" s="31"/>
      <c r="KI57" s="31"/>
      <c r="KJ57" s="31"/>
      <c r="KK57" s="31"/>
      <c r="KL57" s="31"/>
      <c r="KM57" s="31"/>
      <c r="KN57" s="31"/>
      <c r="KO57" s="31"/>
      <c r="KP57" s="31"/>
      <c r="KQ57" s="31"/>
      <c r="KR57" s="31"/>
      <c r="KS57" s="31"/>
      <c r="KT57" s="31"/>
      <c r="KU57" s="31"/>
      <c r="KV57" s="31"/>
      <c r="KW57" s="31"/>
      <c r="KX57" s="31"/>
      <c r="KY57" s="31"/>
      <c r="KZ57" s="31"/>
      <c r="LA57" s="31"/>
      <c r="LB57" s="31"/>
      <c r="LC57" s="31"/>
      <c r="LD57" s="31"/>
      <c r="LE57" s="31"/>
      <c r="LF57" s="31"/>
      <c r="LG57" s="31"/>
      <c r="LH57" s="31"/>
      <c r="LI57" s="31"/>
      <c r="LJ57" s="31"/>
      <c r="LK57" s="31"/>
      <c r="LL57" s="31"/>
      <c r="LM57" s="31"/>
      <c r="LN57" s="31"/>
      <c r="LO57" s="31"/>
      <c r="LP57" s="31"/>
      <c r="LQ57" s="31"/>
      <c r="LR57" s="31"/>
      <c r="LS57" s="31"/>
      <c r="LT57" s="31"/>
      <c r="LU57" s="31"/>
      <c r="LV57" s="31"/>
      <c r="LW57" s="31"/>
      <c r="LX57" s="31"/>
      <c r="LY57" s="31"/>
      <c r="LZ57" s="31"/>
      <c r="MA57" s="31"/>
      <c r="MB57" s="31"/>
      <c r="MC57" s="31"/>
      <c r="MD57" s="31"/>
      <c r="ME57" s="31"/>
      <c r="MF57" s="31"/>
      <c r="MG57" s="31"/>
      <c r="MH57" s="31"/>
      <c r="MI57" s="31"/>
      <c r="MJ57" s="31"/>
      <c r="MK57" s="31"/>
      <c r="ML57" s="31"/>
      <c r="MM57" s="31"/>
      <c r="MN57" s="31"/>
      <c r="MO57" s="31"/>
      <c r="MP57" s="31"/>
      <c r="MQ57" s="31"/>
      <c r="MR57" s="31"/>
      <c r="MS57" s="31"/>
      <c r="MT57" s="31"/>
      <c r="MU57" s="31"/>
      <c r="MV57" s="31"/>
      <c r="MW57" s="31"/>
      <c r="MX57" s="31"/>
      <c r="MY57" s="31"/>
      <c r="MZ57" s="31"/>
      <c r="NA57" s="31"/>
      <c r="NB57" s="31"/>
      <c r="NC57" s="31"/>
      <c r="ND57" s="31"/>
      <c r="NE57" s="31"/>
      <c r="NF57" s="31"/>
      <c r="NG57" s="31"/>
      <c r="NH57" s="31"/>
      <c r="NI57" s="31"/>
      <c r="NJ57" s="31"/>
      <c r="NK57" s="31"/>
      <c r="NL57" s="31"/>
      <c r="NM57" s="31"/>
      <c r="NN57" s="31"/>
      <c r="NO57" s="31"/>
      <c r="NP57" s="31"/>
      <c r="NQ57" s="31"/>
      <c r="NR57" s="31"/>
      <c r="NS57" s="31"/>
      <c r="NT57" s="31"/>
      <c r="NU57" s="31"/>
      <c r="NV57" s="31"/>
      <c r="NW57" s="31"/>
      <c r="NX57" s="31"/>
      <c r="NY57" s="31"/>
      <c r="NZ57" s="31"/>
      <c r="OA57" s="31"/>
      <c r="OB57" s="31"/>
      <c r="OC57" s="31"/>
      <c r="OD57" s="31"/>
      <c r="OE57" s="31"/>
      <c r="OF57" s="31"/>
      <c r="OG57" s="31"/>
      <c r="OH57" s="31"/>
      <c r="OI57" s="31"/>
      <c r="OJ57" s="31"/>
      <c r="OK57" s="31"/>
      <c r="OL57" s="31"/>
      <c r="OM57" s="31"/>
      <c r="ON57" s="31"/>
      <c r="OO57" s="31"/>
      <c r="OP57" s="31"/>
      <c r="OQ57" s="31"/>
      <c r="OR57" s="31"/>
      <c r="OS57" s="31"/>
      <c r="OT57" s="31"/>
      <c r="OU57" s="31"/>
      <c r="OV57" s="31"/>
      <c r="OW57" s="31"/>
      <c r="OX57" s="31"/>
      <c r="OY57" s="31"/>
      <c r="OZ57" s="31"/>
      <c r="PA57" s="31"/>
      <c r="PB57" s="31"/>
      <c r="PC57" s="31"/>
      <c r="PD57" s="31"/>
      <c r="PE57" s="31"/>
      <c r="PF57" s="31"/>
      <c r="PG57" s="31"/>
      <c r="PH57" s="31"/>
      <c r="PI57" s="31"/>
      <c r="PJ57" s="31"/>
      <c r="PK57" s="31"/>
      <c r="PL57" s="31"/>
      <c r="PM57" s="31"/>
      <c r="PN57" s="31"/>
      <c r="PO57" s="31"/>
      <c r="PP57" s="31"/>
      <c r="PQ57" s="31"/>
      <c r="PR57" s="31"/>
      <c r="PS57" s="31"/>
      <c r="PT57" s="31"/>
      <c r="PU57" s="31"/>
      <c r="PV57" s="31"/>
      <c r="PW57" s="31"/>
      <c r="PX57" s="31"/>
      <c r="PY57" s="31"/>
      <c r="PZ57" s="31"/>
      <c r="QA57" s="31"/>
      <c r="QB57" s="31"/>
      <c r="QC57" s="31"/>
    </row>
    <row r="58" spans="1:445">
      <c r="A58" s="84" t="s">
        <v>2137</v>
      </c>
      <c r="B58" s="83" t="s">
        <v>701</v>
      </c>
      <c r="C58" s="83"/>
      <c r="D58" s="83" t="s">
        <v>82</v>
      </c>
      <c r="E58" s="83"/>
      <c r="F58" s="83">
        <v>995</v>
      </c>
      <c r="G58" s="83">
        <v>75</v>
      </c>
      <c r="H58" s="83"/>
      <c r="I58" s="83">
        <v>115</v>
      </c>
      <c r="J58" s="83">
        <v>115</v>
      </c>
      <c r="K58" s="83">
        <v>115</v>
      </c>
      <c r="L58" s="83">
        <v>115</v>
      </c>
      <c r="M58" s="83">
        <v>115</v>
      </c>
      <c r="N58" s="83">
        <v>115</v>
      </c>
      <c r="O58" s="83"/>
      <c r="P58" s="83"/>
      <c r="Q58" s="83"/>
      <c r="R58" s="83"/>
      <c r="S58" s="83"/>
      <c r="T58" s="20">
        <f t="shared" si="1"/>
        <v>765</v>
      </c>
      <c r="U58" s="20">
        <f t="shared" si="2"/>
        <v>230</v>
      </c>
      <c r="V58" s="34">
        <f t="shared" si="3"/>
        <v>0.76884422110552764</v>
      </c>
      <c r="W58" s="37"/>
      <c r="X58" s="35" t="str">
        <f t="shared" si="5"/>
        <v/>
      </c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  <c r="EQ58" s="31"/>
      <c r="ER58" s="31"/>
      <c r="ES58" s="31"/>
      <c r="ET58" s="31"/>
      <c r="EU58" s="31"/>
      <c r="EV58" s="31"/>
      <c r="EW58" s="31"/>
      <c r="EX58" s="31"/>
      <c r="EY58" s="31"/>
      <c r="EZ58" s="31"/>
      <c r="FA58" s="31"/>
      <c r="FB58" s="31"/>
      <c r="FC58" s="31"/>
      <c r="FD58" s="31"/>
      <c r="FE58" s="31"/>
      <c r="FF58" s="31"/>
      <c r="FG58" s="31"/>
      <c r="FH58" s="31"/>
      <c r="FI58" s="31"/>
      <c r="FJ58" s="31"/>
      <c r="FK58" s="31"/>
      <c r="FL58" s="31"/>
      <c r="FM58" s="31"/>
      <c r="FN58" s="31"/>
      <c r="FO58" s="31"/>
      <c r="FP58" s="31"/>
      <c r="FQ58" s="31"/>
      <c r="FR58" s="31"/>
      <c r="FS58" s="31"/>
      <c r="FT58" s="31"/>
      <c r="FU58" s="31"/>
      <c r="FV58" s="31"/>
      <c r="FW58" s="31"/>
      <c r="FX58" s="31"/>
      <c r="FY58" s="31"/>
      <c r="FZ58" s="31"/>
      <c r="GA58" s="31"/>
      <c r="GB58" s="31"/>
      <c r="GC58" s="31"/>
      <c r="GD58" s="31"/>
      <c r="GE58" s="31"/>
      <c r="GF58" s="31"/>
      <c r="GG58" s="31"/>
      <c r="GH58" s="31"/>
      <c r="GI58" s="31"/>
      <c r="GJ58" s="31"/>
      <c r="GK58" s="31"/>
      <c r="GL58" s="31"/>
      <c r="GM58" s="31"/>
      <c r="GN58" s="31"/>
      <c r="GO58" s="31"/>
      <c r="GP58" s="31"/>
      <c r="GQ58" s="31"/>
      <c r="GR58" s="31"/>
      <c r="GS58" s="31"/>
      <c r="GT58" s="31"/>
      <c r="GU58" s="31"/>
      <c r="GV58" s="31"/>
      <c r="GW58" s="31"/>
      <c r="GX58" s="31"/>
      <c r="GY58" s="31"/>
      <c r="GZ58" s="31"/>
      <c r="HA58" s="31"/>
      <c r="HB58" s="31"/>
      <c r="HC58" s="31"/>
      <c r="HD58" s="31"/>
      <c r="HE58" s="31"/>
      <c r="HF58" s="31"/>
      <c r="HG58" s="31"/>
      <c r="HH58" s="31"/>
      <c r="HI58" s="31"/>
      <c r="HJ58" s="31"/>
      <c r="HK58" s="31"/>
      <c r="HL58" s="31"/>
      <c r="HM58" s="31"/>
      <c r="HN58" s="31"/>
      <c r="HO58" s="31"/>
      <c r="HP58" s="31"/>
      <c r="HQ58" s="31"/>
      <c r="HR58" s="31"/>
      <c r="HS58" s="31"/>
      <c r="HT58" s="31"/>
      <c r="HU58" s="31"/>
      <c r="HV58" s="31"/>
      <c r="HW58" s="31"/>
      <c r="HX58" s="31"/>
      <c r="HY58" s="31"/>
      <c r="HZ58" s="31"/>
      <c r="IA58" s="31"/>
      <c r="IB58" s="31"/>
      <c r="IC58" s="31"/>
      <c r="ID58" s="31"/>
      <c r="IE58" s="31"/>
      <c r="IF58" s="31"/>
      <c r="IG58" s="31"/>
      <c r="IH58" s="31"/>
      <c r="II58" s="31"/>
      <c r="IJ58" s="31"/>
      <c r="IK58" s="31"/>
      <c r="IL58" s="31"/>
      <c r="IM58" s="31"/>
      <c r="IN58" s="31"/>
      <c r="IO58" s="31"/>
      <c r="IP58" s="31"/>
      <c r="IQ58" s="31"/>
      <c r="IR58" s="31"/>
      <c r="IS58" s="31"/>
      <c r="IT58" s="31"/>
      <c r="IU58" s="31"/>
      <c r="IV58" s="31"/>
      <c r="IW58" s="31"/>
      <c r="IX58" s="31"/>
      <c r="IY58" s="31"/>
      <c r="IZ58" s="31"/>
      <c r="JA58" s="31"/>
      <c r="JB58" s="31"/>
      <c r="JC58" s="31"/>
      <c r="JD58" s="31"/>
      <c r="JE58" s="31"/>
      <c r="JF58" s="31"/>
      <c r="JG58" s="31"/>
      <c r="JH58" s="31"/>
      <c r="JI58" s="31"/>
      <c r="JJ58" s="31"/>
      <c r="JK58" s="31"/>
      <c r="JL58" s="31"/>
      <c r="JM58" s="31"/>
      <c r="JN58" s="31"/>
      <c r="JO58" s="31"/>
      <c r="JP58" s="31"/>
      <c r="JQ58" s="31"/>
      <c r="JR58" s="31"/>
      <c r="JS58" s="31"/>
      <c r="JT58" s="31"/>
      <c r="JU58" s="31"/>
      <c r="JV58" s="31"/>
      <c r="JW58" s="31"/>
      <c r="JX58" s="31"/>
      <c r="JY58" s="31"/>
      <c r="JZ58" s="31"/>
      <c r="KA58" s="31"/>
      <c r="KB58" s="31"/>
      <c r="KC58" s="31"/>
      <c r="KD58" s="31"/>
      <c r="KE58" s="31"/>
      <c r="KF58" s="31"/>
      <c r="KG58" s="31"/>
      <c r="KH58" s="31"/>
      <c r="KI58" s="31"/>
      <c r="KJ58" s="31"/>
      <c r="KK58" s="31"/>
      <c r="KL58" s="31"/>
      <c r="KM58" s="31"/>
      <c r="KN58" s="31"/>
      <c r="KO58" s="31"/>
      <c r="KP58" s="31"/>
      <c r="KQ58" s="31"/>
      <c r="KR58" s="31"/>
      <c r="KS58" s="31"/>
      <c r="KT58" s="31"/>
      <c r="KU58" s="31"/>
      <c r="KV58" s="31"/>
      <c r="KW58" s="31"/>
      <c r="KX58" s="31"/>
      <c r="KY58" s="31"/>
      <c r="KZ58" s="31"/>
      <c r="LA58" s="31"/>
      <c r="LB58" s="31"/>
      <c r="LC58" s="31"/>
      <c r="LD58" s="31"/>
      <c r="LE58" s="31"/>
      <c r="LF58" s="31"/>
      <c r="LG58" s="31"/>
      <c r="LH58" s="31"/>
      <c r="LI58" s="31"/>
      <c r="LJ58" s="31"/>
      <c r="LK58" s="31"/>
      <c r="LL58" s="31"/>
      <c r="LM58" s="31"/>
      <c r="LN58" s="31"/>
      <c r="LO58" s="31"/>
      <c r="LP58" s="31"/>
      <c r="LQ58" s="31"/>
      <c r="LR58" s="31"/>
      <c r="LS58" s="31"/>
      <c r="LT58" s="31"/>
      <c r="LU58" s="31"/>
      <c r="LV58" s="31"/>
      <c r="LW58" s="31"/>
      <c r="LX58" s="31"/>
      <c r="LY58" s="31"/>
      <c r="LZ58" s="31"/>
      <c r="MA58" s="31"/>
      <c r="MB58" s="31"/>
      <c r="MC58" s="31"/>
      <c r="MD58" s="31"/>
      <c r="ME58" s="31"/>
      <c r="MF58" s="31"/>
      <c r="MG58" s="31"/>
      <c r="MH58" s="31"/>
      <c r="MI58" s="31"/>
      <c r="MJ58" s="31"/>
      <c r="MK58" s="31"/>
      <c r="ML58" s="31"/>
      <c r="MM58" s="31"/>
      <c r="MN58" s="31"/>
      <c r="MO58" s="31"/>
      <c r="MP58" s="31"/>
      <c r="MQ58" s="31"/>
      <c r="MR58" s="31"/>
      <c r="MS58" s="31"/>
      <c r="MT58" s="31"/>
      <c r="MU58" s="31"/>
      <c r="MV58" s="31"/>
      <c r="MW58" s="31"/>
      <c r="MX58" s="31"/>
      <c r="MY58" s="31"/>
      <c r="MZ58" s="31"/>
      <c r="NA58" s="31"/>
      <c r="NB58" s="31"/>
      <c r="NC58" s="31"/>
      <c r="ND58" s="31"/>
      <c r="NE58" s="31"/>
      <c r="NF58" s="31"/>
      <c r="NG58" s="31"/>
      <c r="NH58" s="31"/>
      <c r="NI58" s="31"/>
      <c r="NJ58" s="31"/>
      <c r="NK58" s="31"/>
      <c r="NL58" s="31"/>
      <c r="NM58" s="31"/>
      <c r="NN58" s="31"/>
      <c r="NO58" s="31"/>
      <c r="NP58" s="31"/>
      <c r="NQ58" s="31"/>
      <c r="NR58" s="31"/>
      <c r="NS58" s="31"/>
      <c r="NT58" s="31"/>
      <c r="NU58" s="31"/>
      <c r="NV58" s="31"/>
      <c r="NW58" s="31"/>
      <c r="NX58" s="31"/>
      <c r="NY58" s="31"/>
      <c r="NZ58" s="31"/>
      <c r="OA58" s="31"/>
      <c r="OB58" s="31"/>
      <c r="OC58" s="31"/>
      <c r="OD58" s="31"/>
      <c r="OE58" s="31"/>
      <c r="OF58" s="31"/>
      <c r="OG58" s="31"/>
      <c r="OH58" s="31"/>
      <c r="OI58" s="31"/>
      <c r="OJ58" s="31"/>
      <c r="OK58" s="31"/>
      <c r="OL58" s="31"/>
      <c r="OM58" s="31"/>
      <c r="ON58" s="31"/>
      <c r="OO58" s="31"/>
      <c r="OP58" s="31"/>
      <c r="OQ58" s="31"/>
      <c r="OR58" s="31"/>
      <c r="OS58" s="31"/>
      <c r="OT58" s="31"/>
      <c r="OU58" s="31"/>
      <c r="OV58" s="31"/>
      <c r="OW58" s="31"/>
      <c r="OX58" s="31"/>
      <c r="OY58" s="31"/>
      <c r="OZ58" s="31"/>
      <c r="PA58" s="31"/>
      <c r="PB58" s="31"/>
      <c r="PC58" s="31"/>
      <c r="PD58" s="31"/>
      <c r="PE58" s="31"/>
      <c r="PF58" s="31"/>
      <c r="PG58" s="31"/>
      <c r="PH58" s="31"/>
      <c r="PI58" s="31"/>
      <c r="PJ58" s="31"/>
      <c r="PK58" s="31"/>
      <c r="PL58" s="31"/>
      <c r="PM58" s="31"/>
      <c r="PN58" s="31"/>
      <c r="PO58" s="31"/>
      <c r="PP58" s="31"/>
      <c r="PQ58" s="31"/>
      <c r="PR58" s="31"/>
      <c r="PS58" s="31"/>
      <c r="PT58" s="31"/>
      <c r="PU58" s="31"/>
      <c r="PV58" s="31"/>
      <c r="PW58" s="31"/>
      <c r="PX58" s="31"/>
      <c r="PY58" s="31"/>
      <c r="PZ58" s="31"/>
      <c r="QA58" s="31"/>
      <c r="QB58" s="31"/>
      <c r="QC58" s="31"/>
    </row>
    <row r="59" spans="1:445">
      <c r="A59" s="36" t="s">
        <v>1827</v>
      </c>
      <c r="B59" s="83" t="s">
        <v>27</v>
      </c>
      <c r="C59" s="83"/>
      <c r="D59" s="83" t="s">
        <v>1892</v>
      </c>
      <c r="E59" s="83"/>
      <c r="F59" s="83">
        <v>850</v>
      </c>
      <c r="G59" s="83">
        <v>100</v>
      </c>
      <c r="H59" s="83"/>
      <c r="I59" s="83">
        <v>94</v>
      </c>
      <c r="J59" s="83">
        <v>92</v>
      </c>
      <c r="K59" s="83">
        <v>94</v>
      </c>
      <c r="L59" s="83">
        <v>94</v>
      </c>
      <c r="M59" s="83">
        <v>94</v>
      </c>
      <c r="N59" s="83"/>
      <c r="O59" s="83"/>
      <c r="P59" s="83"/>
      <c r="Q59" s="83"/>
      <c r="R59" s="83"/>
      <c r="S59" s="83"/>
      <c r="T59" s="20">
        <f t="shared" si="1"/>
        <v>568</v>
      </c>
      <c r="U59" s="20">
        <f t="shared" si="2"/>
        <v>282</v>
      </c>
      <c r="V59" s="34">
        <f t="shared" si="3"/>
        <v>0.66823529411764704</v>
      </c>
      <c r="W59" s="37"/>
      <c r="X59" s="35" t="str">
        <f t="shared" si="5"/>
        <v/>
      </c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  <c r="EQ59" s="31"/>
      <c r="ER59" s="31"/>
      <c r="ES59" s="31"/>
      <c r="ET59" s="31"/>
      <c r="EU59" s="31"/>
      <c r="EV59" s="31"/>
      <c r="EW59" s="31"/>
      <c r="EX59" s="31"/>
      <c r="EY59" s="31"/>
      <c r="EZ59" s="31"/>
      <c r="FA59" s="31"/>
      <c r="FB59" s="31"/>
      <c r="FC59" s="31"/>
      <c r="FD59" s="31"/>
      <c r="FE59" s="31"/>
      <c r="FF59" s="31"/>
      <c r="FG59" s="31"/>
      <c r="FH59" s="31"/>
      <c r="FI59" s="31"/>
      <c r="FJ59" s="31"/>
      <c r="FK59" s="31"/>
      <c r="FL59" s="31"/>
      <c r="FM59" s="31"/>
      <c r="FN59" s="31"/>
      <c r="FO59" s="31"/>
      <c r="FP59" s="31"/>
      <c r="FQ59" s="31"/>
      <c r="FR59" s="31"/>
      <c r="FS59" s="31"/>
      <c r="FT59" s="31"/>
      <c r="FU59" s="31"/>
      <c r="FV59" s="31"/>
      <c r="FW59" s="31"/>
      <c r="FX59" s="31"/>
      <c r="FY59" s="31"/>
      <c r="FZ59" s="31"/>
      <c r="GA59" s="31"/>
      <c r="GB59" s="31"/>
      <c r="GC59" s="31"/>
      <c r="GD59" s="31"/>
      <c r="GE59" s="31"/>
      <c r="GF59" s="31"/>
      <c r="GG59" s="31"/>
      <c r="GH59" s="31"/>
      <c r="GI59" s="31"/>
      <c r="GJ59" s="31"/>
      <c r="GK59" s="31"/>
      <c r="GL59" s="31"/>
      <c r="GM59" s="31"/>
      <c r="GN59" s="31"/>
      <c r="GO59" s="31"/>
      <c r="GP59" s="31"/>
      <c r="GQ59" s="31"/>
      <c r="GR59" s="31"/>
      <c r="GS59" s="31"/>
      <c r="GT59" s="31"/>
      <c r="GU59" s="31"/>
      <c r="GV59" s="31"/>
      <c r="GW59" s="31"/>
      <c r="GX59" s="31"/>
      <c r="GY59" s="31"/>
      <c r="GZ59" s="31"/>
      <c r="HA59" s="31"/>
      <c r="HB59" s="31"/>
      <c r="HC59" s="31"/>
      <c r="HD59" s="31"/>
      <c r="HE59" s="31"/>
      <c r="HF59" s="31"/>
      <c r="HG59" s="31"/>
      <c r="HH59" s="31"/>
      <c r="HI59" s="31"/>
      <c r="HJ59" s="31"/>
      <c r="HK59" s="31"/>
      <c r="HL59" s="31"/>
      <c r="HM59" s="31"/>
      <c r="HN59" s="31"/>
      <c r="HO59" s="31"/>
      <c r="HP59" s="31"/>
      <c r="HQ59" s="31"/>
      <c r="HR59" s="31"/>
      <c r="HS59" s="31"/>
      <c r="HT59" s="31"/>
      <c r="HU59" s="31"/>
      <c r="HV59" s="31"/>
      <c r="HW59" s="31"/>
      <c r="HX59" s="31"/>
      <c r="HY59" s="31"/>
      <c r="HZ59" s="31"/>
      <c r="IA59" s="31"/>
      <c r="IB59" s="31"/>
      <c r="IC59" s="31"/>
      <c r="ID59" s="31"/>
      <c r="IE59" s="31"/>
      <c r="IF59" s="31"/>
      <c r="IG59" s="31"/>
      <c r="IH59" s="31"/>
      <c r="II59" s="31"/>
      <c r="IJ59" s="31"/>
      <c r="IK59" s="31"/>
      <c r="IL59" s="31"/>
      <c r="IM59" s="31"/>
      <c r="IN59" s="31"/>
      <c r="IO59" s="31"/>
      <c r="IP59" s="31"/>
      <c r="IQ59" s="31"/>
      <c r="IR59" s="31"/>
      <c r="IS59" s="31"/>
      <c r="IT59" s="31"/>
      <c r="IU59" s="31"/>
      <c r="IV59" s="31"/>
      <c r="IW59" s="31"/>
      <c r="IX59" s="31"/>
      <c r="IY59" s="31"/>
      <c r="IZ59" s="31"/>
      <c r="JA59" s="31"/>
      <c r="JB59" s="31"/>
      <c r="JC59" s="31"/>
      <c r="JD59" s="31"/>
      <c r="JE59" s="31"/>
      <c r="JF59" s="31"/>
      <c r="JG59" s="31"/>
      <c r="JH59" s="31"/>
      <c r="JI59" s="31"/>
      <c r="JJ59" s="31"/>
      <c r="JK59" s="31"/>
      <c r="JL59" s="31"/>
      <c r="JM59" s="31"/>
      <c r="JN59" s="31"/>
      <c r="JO59" s="31"/>
      <c r="JP59" s="31"/>
      <c r="JQ59" s="31"/>
      <c r="JR59" s="31"/>
      <c r="JS59" s="31"/>
      <c r="JT59" s="31"/>
      <c r="JU59" s="31"/>
      <c r="JV59" s="31"/>
      <c r="JW59" s="31"/>
      <c r="JX59" s="31"/>
      <c r="JY59" s="31"/>
      <c r="JZ59" s="31"/>
      <c r="KA59" s="31"/>
      <c r="KB59" s="31"/>
      <c r="KC59" s="31"/>
      <c r="KD59" s="31"/>
      <c r="KE59" s="31"/>
      <c r="KF59" s="31"/>
      <c r="KG59" s="31"/>
      <c r="KH59" s="31"/>
      <c r="KI59" s="31"/>
      <c r="KJ59" s="31"/>
      <c r="KK59" s="31"/>
      <c r="KL59" s="31"/>
      <c r="KM59" s="31"/>
      <c r="KN59" s="31"/>
      <c r="KO59" s="31"/>
      <c r="KP59" s="31"/>
      <c r="KQ59" s="31"/>
      <c r="KR59" s="31"/>
      <c r="KS59" s="31"/>
      <c r="KT59" s="31"/>
      <c r="KU59" s="31"/>
      <c r="KV59" s="31"/>
      <c r="KW59" s="31"/>
      <c r="KX59" s="31"/>
      <c r="KY59" s="31"/>
      <c r="KZ59" s="31"/>
      <c r="LA59" s="31"/>
      <c r="LB59" s="31"/>
      <c r="LC59" s="31"/>
      <c r="LD59" s="31"/>
      <c r="LE59" s="31"/>
      <c r="LF59" s="31"/>
      <c r="LG59" s="31"/>
      <c r="LH59" s="31"/>
      <c r="LI59" s="31"/>
      <c r="LJ59" s="31"/>
      <c r="LK59" s="31"/>
      <c r="LL59" s="31"/>
      <c r="LM59" s="31"/>
      <c r="LN59" s="31"/>
      <c r="LO59" s="31"/>
      <c r="LP59" s="31"/>
      <c r="LQ59" s="31"/>
      <c r="LR59" s="31"/>
      <c r="LS59" s="31"/>
      <c r="LT59" s="31"/>
      <c r="LU59" s="31"/>
      <c r="LV59" s="31"/>
      <c r="LW59" s="31"/>
      <c r="LX59" s="31"/>
      <c r="LY59" s="31"/>
      <c r="LZ59" s="31"/>
      <c r="MA59" s="31"/>
      <c r="MB59" s="31"/>
      <c r="MC59" s="31"/>
      <c r="MD59" s="31"/>
      <c r="ME59" s="31"/>
      <c r="MF59" s="31"/>
      <c r="MG59" s="31"/>
      <c r="MH59" s="31"/>
      <c r="MI59" s="31"/>
      <c r="MJ59" s="31"/>
      <c r="MK59" s="31"/>
      <c r="ML59" s="31"/>
      <c r="MM59" s="31"/>
      <c r="MN59" s="31"/>
      <c r="MO59" s="31"/>
      <c r="MP59" s="31"/>
      <c r="MQ59" s="31"/>
      <c r="MR59" s="31"/>
      <c r="MS59" s="31"/>
      <c r="MT59" s="31"/>
      <c r="MU59" s="31"/>
      <c r="MV59" s="31"/>
      <c r="MW59" s="31"/>
      <c r="MX59" s="31"/>
      <c r="MY59" s="31"/>
      <c r="MZ59" s="31"/>
      <c r="NA59" s="31"/>
      <c r="NB59" s="31"/>
      <c r="NC59" s="31"/>
      <c r="ND59" s="31"/>
      <c r="NE59" s="31"/>
      <c r="NF59" s="31"/>
      <c r="NG59" s="31"/>
      <c r="NH59" s="31"/>
      <c r="NI59" s="31"/>
      <c r="NJ59" s="31"/>
      <c r="NK59" s="31"/>
      <c r="NL59" s="31"/>
      <c r="NM59" s="31"/>
      <c r="NN59" s="31"/>
      <c r="NO59" s="31"/>
      <c r="NP59" s="31"/>
      <c r="NQ59" s="31"/>
      <c r="NR59" s="31"/>
      <c r="NS59" s="31"/>
      <c r="NT59" s="31"/>
      <c r="NU59" s="31"/>
      <c r="NV59" s="31"/>
      <c r="NW59" s="31"/>
      <c r="NX59" s="31"/>
      <c r="NY59" s="31"/>
      <c r="NZ59" s="31"/>
      <c r="OA59" s="31"/>
      <c r="OB59" s="31"/>
      <c r="OC59" s="31"/>
      <c r="OD59" s="31"/>
      <c r="OE59" s="31"/>
      <c r="OF59" s="31"/>
      <c r="OG59" s="31"/>
      <c r="OH59" s="31"/>
      <c r="OI59" s="31"/>
      <c r="OJ59" s="31"/>
      <c r="OK59" s="31"/>
      <c r="OL59" s="31"/>
      <c r="OM59" s="31"/>
      <c r="ON59" s="31"/>
      <c r="OO59" s="31"/>
      <c r="OP59" s="31"/>
      <c r="OQ59" s="31"/>
      <c r="OR59" s="31"/>
      <c r="OS59" s="31"/>
      <c r="OT59" s="31"/>
      <c r="OU59" s="31"/>
      <c r="OV59" s="31"/>
      <c r="OW59" s="31"/>
      <c r="OX59" s="31"/>
      <c r="OY59" s="31"/>
      <c r="OZ59" s="31"/>
      <c r="PA59" s="31"/>
      <c r="PB59" s="31"/>
      <c r="PC59" s="31"/>
      <c r="PD59" s="31"/>
      <c r="PE59" s="31"/>
      <c r="PF59" s="31"/>
      <c r="PG59" s="31"/>
      <c r="PH59" s="31"/>
      <c r="PI59" s="31"/>
      <c r="PJ59" s="31"/>
      <c r="PK59" s="31"/>
      <c r="PL59" s="31"/>
      <c r="PM59" s="31"/>
      <c r="PN59" s="31"/>
      <c r="PO59" s="31"/>
      <c r="PP59" s="31"/>
      <c r="PQ59" s="31"/>
      <c r="PR59" s="31"/>
      <c r="PS59" s="31"/>
      <c r="PT59" s="31"/>
      <c r="PU59" s="31"/>
      <c r="PV59" s="31"/>
      <c r="PW59" s="31"/>
      <c r="PX59" s="31"/>
      <c r="PY59" s="31"/>
      <c r="PZ59" s="31"/>
      <c r="QA59" s="31"/>
      <c r="QB59" s="31"/>
      <c r="QC59" s="31"/>
    </row>
    <row r="60" spans="1:445">
      <c r="A60" s="84" t="s">
        <v>987</v>
      </c>
      <c r="B60" s="83" t="s">
        <v>27</v>
      </c>
      <c r="C60" s="83">
        <v>85</v>
      </c>
      <c r="D60" s="83" t="s">
        <v>56</v>
      </c>
      <c r="E60" s="83"/>
      <c r="F60" s="83">
        <v>785</v>
      </c>
      <c r="G60" s="83">
        <v>65</v>
      </c>
      <c r="H60" s="83"/>
      <c r="I60" s="83">
        <v>90</v>
      </c>
      <c r="J60" s="83">
        <v>90</v>
      </c>
      <c r="K60" s="83">
        <v>90</v>
      </c>
      <c r="L60" s="83">
        <v>90</v>
      </c>
      <c r="M60" s="83"/>
      <c r="N60" s="83"/>
      <c r="O60" s="83"/>
      <c r="P60" s="83"/>
      <c r="Q60" s="83"/>
      <c r="R60" s="83"/>
      <c r="S60" s="83"/>
      <c r="T60" s="20">
        <f t="shared" si="1"/>
        <v>425</v>
      </c>
      <c r="U60" s="20">
        <f t="shared" si="2"/>
        <v>360</v>
      </c>
      <c r="V60" s="34">
        <f t="shared" si="3"/>
        <v>0.54140127388535031</v>
      </c>
      <c r="W60" s="37"/>
      <c r="X60" s="35" t="str">
        <f t="shared" si="5"/>
        <v/>
      </c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  <c r="IS60" s="31"/>
      <c r="IT60" s="31"/>
      <c r="IU60" s="31"/>
      <c r="IV60" s="31"/>
      <c r="IW60" s="31"/>
      <c r="IX60" s="31"/>
      <c r="IY60" s="31"/>
      <c r="IZ60" s="31"/>
      <c r="JA60" s="31"/>
      <c r="JB60" s="31"/>
      <c r="JC60" s="31"/>
      <c r="JD60" s="31"/>
      <c r="JE60" s="31"/>
      <c r="JF60" s="31"/>
      <c r="JG60" s="31"/>
      <c r="JH60" s="31"/>
      <c r="JI60" s="31"/>
      <c r="JJ60" s="31"/>
      <c r="JK60" s="31"/>
      <c r="JL60" s="31"/>
      <c r="JM60" s="31"/>
      <c r="JN60" s="31"/>
      <c r="JO60" s="31"/>
      <c r="JP60" s="31"/>
      <c r="JQ60" s="31"/>
      <c r="JR60" s="31"/>
      <c r="JS60" s="31"/>
      <c r="JT60" s="31"/>
      <c r="JU60" s="31"/>
      <c r="JV60" s="31"/>
      <c r="JW60" s="31"/>
      <c r="JX60" s="31"/>
      <c r="JY60" s="31"/>
      <c r="JZ60" s="31"/>
      <c r="KA60" s="31"/>
      <c r="KB60" s="31"/>
      <c r="KC60" s="31"/>
      <c r="KD60" s="31"/>
      <c r="KE60" s="31"/>
      <c r="KF60" s="31"/>
      <c r="KG60" s="31"/>
      <c r="KH60" s="31"/>
      <c r="KI60" s="31"/>
      <c r="KJ60" s="31"/>
      <c r="KK60" s="31"/>
      <c r="KL60" s="31"/>
      <c r="KM60" s="31"/>
      <c r="KN60" s="31"/>
      <c r="KO60" s="31"/>
      <c r="KP60" s="31"/>
      <c r="KQ60" s="31"/>
      <c r="KR60" s="31"/>
      <c r="KS60" s="31"/>
      <c r="KT60" s="31"/>
      <c r="KU60" s="31"/>
      <c r="KV60" s="31"/>
      <c r="KW60" s="31"/>
      <c r="KX60" s="31"/>
      <c r="KY60" s="31"/>
      <c r="KZ60" s="31"/>
      <c r="LA60" s="31"/>
      <c r="LB60" s="31"/>
      <c r="LC60" s="31"/>
      <c r="LD60" s="31"/>
      <c r="LE60" s="31"/>
      <c r="LF60" s="31"/>
      <c r="LG60" s="31"/>
      <c r="LH60" s="31"/>
      <c r="LI60" s="31"/>
      <c r="LJ60" s="31"/>
      <c r="LK60" s="31"/>
      <c r="LL60" s="31"/>
      <c r="LM60" s="31"/>
      <c r="LN60" s="31"/>
      <c r="LO60" s="31"/>
      <c r="LP60" s="31"/>
      <c r="LQ60" s="31"/>
      <c r="LR60" s="31"/>
      <c r="LS60" s="31"/>
      <c r="LT60" s="31"/>
      <c r="LU60" s="31"/>
      <c r="LV60" s="31"/>
      <c r="LW60" s="31"/>
      <c r="LX60" s="31"/>
      <c r="LY60" s="31"/>
      <c r="LZ60" s="31"/>
      <c r="MA60" s="31"/>
      <c r="MB60" s="31"/>
      <c r="MC60" s="31"/>
      <c r="MD60" s="31"/>
      <c r="ME60" s="31"/>
      <c r="MF60" s="31"/>
      <c r="MG60" s="31"/>
      <c r="MH60" s="31"/>
      <c r="MI60" s="31"/>
      <c r="MJ60" s="31"/>
      <c r="MK60" s="31"/>
      <c r="ML60" s="31"/>
      <c r="MM60" s="31"/>
      <c r="MN60" s="31"/>
      <c r="MO60" s="31"/>
      <c r="MP60" s="31"/>
      <c r="MQ60" s="31"/>
      <c r="MR60" s="31"/>
      <c r="MS60" s="31"/>
      <c r="MT60" s="31"/>
      <c r="MU60" s="31"/>
      <c r="MV60" s="31"/>
      <c r="MW60" s="31"/>
      <c r="MX60" s="31"/>
      <c r="MY60" s="31"/>
      <c r="MZ60" s="31"/>
      <c r="NA60" s="31"/>
      <c r="NB60" s="31"/>
      <c r="NC60" s="31"/>
      <c r="ND60" s="31"/>
      <c r="NE60" s="31"/>
      <c r="NF60" s="31"/>
      <c r="NG60" s="31"/>
      <c r="NH60" s="31"/>
      <c r="NI60" s="31"/>
      <c r="NJ60" s="31"/>
      <c r="NK60" s="31"/>
      <c r="NL60" s="31"/>
      <c r="NM60" s="31"/>
      <c r="NN60" s="31"/>
      <c r="NO60" s="31"/>
      <c r="NP60" s="31"/>
      <c r="NQ60" s="31"/>
      <c r="NR60" s="31"/>
      <c r="NS60" s="31"/>
      <c r="NT60" s="31"/>
      <c r="NU60" s="31"/>
      <c r="NV60" s="31"/>
      <c r="NW60" s="31"/>
      <c r="NX60" s="31"/>
      <c r="NY60" s="31"/>
      <c r="NZ60" s="31"/>
      <c r="OA60" s="31"/>
      <c r="OB60" s="31"/>
      <c r="OC60" s="31"/>
      <c r="OD60" s="31"/>
      <c r="OE60" s="31"/>
      <c r="OF60" s="31"/>
      <c r="OG60" s="31"/>
      <c r="OH60" s="31"/>
      <c r="OI60" s="31"/>
      <c r="OJ60" s="31"/>
      <c r="OK60" s="31"/>
      <c r="OL60" s="31"/>
      <c r="OM60" s="31"/>
      <c r="ON60" s="31"/>
      <c r="OO60" s="31"/>
      <c r="OP60" s="31"/>
      <c r="OQ60" s="31"/>
      <c r="OR60" s="31"/>
      <c r="OS60" s="31"/>
      <c r="OT60" s="31"/>
      <c r="OU60" s="31"/>
      <c r="OV60" s="31"/>
      <c r="OW60" s="31"/>
      <c r="OX60" s="31"/>
      <c r="OY60" s="31"/>
      <c r="OZ60" s="31"/>
      <c r="PA60" s="31"/>
      <c r="PB60" s="31"/>
      <c r="PC60" s="31"/>
      <c r="PD60" s="31"/>
      <c r="PE60" s="31"/>
      <c r="PF60" s="31"/>
      <c r="PG60" s="31"/>
      <c r="PH60" s="31"/>
      <c r="PI60" s="31"/>
      <c r="PJ60" s="31"/>
      <c r="PK60" s="31"/>
      <c r="PL60" s="31"/>
      <c r="PM60" s="31"/>
      <c r="PN60" s="31"/>
      <c r="PO60" s="31"/>
      <c r="PP60" s="31"/>
      <c r="PQ60" s="31"/>
      <c r="PR60" s="31"/>
      <c r="PS60" s="31"/>
      <c r="PT60" s="31"/>
      <c r="PU60" s="31"/>
      <c r="PV60" s="31"/>
      <c r="PW60" s="31"/>
      <c r="PX60" s="31"/>
      <c r="PY60" s="31"/>
      <c r="PZ60" s="31"/>
      <c r="QA60" s="31"/>
      <c r="QB60" s="31"/>
      <c r="QC60" s="31"/>
    </row>
    <row r="61" spans="1:445">
      <c r="A61" s="84" t="s">
        <v>1807</v>
      </c>
      <c r="B61" s="83" t="s">
        <v>27</v>
      </c>
      <c r="C61" s="83">
        <v>55</v>
      </c>
      <c r="D61" s="83" t="s">
        <v>33</v>
      </c>
      <c r="E61" s="83"/>
      <c r="F61" s="83">
        <v>497</v>
      </c>
      <c r="G61" s="83">
        <v>65</v>
      </c>
      <c r="H61" s="83"/>
      <c r="I61" s="83">
        <v>54</v>
      </c>
      <c r="J61" s="83">
        <v>54</v>
      </c>
      <c r="K61" s="83">
        <v>54</v>
      </c>
      <c r="L61" s="83">
        <v>54</v>
      </c>
      <c r="M61" s="83">
        <v>54</v>
      </c>
      <c r="N61" s="83"/>
      <c r="O61" s="83"/>
      <c r="P61" s="83"/>
      <c r="Q61" s="83"/>
      <c r="R61" s="83"/>
      <c r="S61" s="83"/>
      <c r="T61" s="20">
        <f t="shared" si="1"/>
        <v>335</v>
      </c>
      <c r="U61" s="20">
        <f t="shared" si="2"/>
        <v>162</v>
      </c>
      <c r="V61" s="34">
        <f t="shared" si="3"/>
        <v>0.67404426559356134</v>
      </c>
      <c r="X61" s="35" t="str">
        <f t="shared" si="5"/>
        <v/>
      </c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  <c r="DW61" s="31"/>
      <c r="DX61" s="31"/>
      <c r="DY61" s="31"/>
      <c r="DZ61" s="31"/>
      <c r="EA61" s="31"/>
      <c r="EB61" s="31"/>
      <c r="EC61" s="31"/>
      <c r="ED61" s="31"/>
      <c r="EE61" s="31"/>
      <c r="EF61" s="31"/>
      <c r="EG61" s="31"/>
      <c r="EH61" s="31"/>
      <c r="EI61" s="31"/>
      <c r="EJ61" s="31"/>
      <c r="EK61" s="31"/>
      <c r="EL61" s="31"/>
      <c r="EM61" s="31"/>
      <c r="EN61" s="31"/>
      <c r="EO61" s="31"/>
      <c r="EP61" s="31"/>
      <c r="EQ61" s="31"/>
      <c r="ER61" s="31"/>
      <c r="ES61" s="31"/>
      <c r="ET61" s="31"/>
      <c r="EU61" s="31"/>
      <c r="EV61" s="31"/>
      <c r="EW61" s="31"/>
      <c r="EX61" s="31"/>
      <c r="EY61" s="31"/>
      <c r="EZ61" s="31"/>
      <c r="FA61" s="31"/>
      <c r="FB61" s="31"/>
      <c r="FC61" s="31"/>
      <c r="FD61" s="31"/>
      <c r="FE61" s="31"/>
      <c r="FF61" s="31"/>
      <c r="FG61" s="31"/>
      <c r="FH61" s="31"/>
      <c r="FI61" s="31"/>
      <c r="FJ61" s="31"/>
      <c r="FK61" s="31"/>
      <c r="FL61" s="31"/>
      <c r="FM61" s="31"/>
      <c r="FN61" s="31"/>
      <c r="FO61" s="31"/>
      <c r="FP61" s="31"/>
      <c r="FQ61" s="31"/>
      <c r="FR61" s="31"/>
      <c r="FS61" s="31"/>
      <c r="FT61" s="31"/>
      <c r="FU61" s="31"/>
      <c r="FV61" s="31"/>
      <c r="FW61" s="31"/>
      <c r="FX61" s="31"/>
      <c r="FY61" s="31"/>
      <c r="FZ61" s="31"/>
      <c r="GA61" s="31"/>
      <c r="GB61" s="31"/>
      <c r="GC61" s="31"/>
      <c r="GD61" s="31"/>
      <c r="GE61" s="31"/>
      <c r="GF61" s="31"/>
      <c r="GG61" s="31"/>
      <c r="GH61" s="31"/>
      <c r="GI61" s="31"/>
      <c r="GJ61" s="31"/>
      <c r="GK61" s="31"/>
      <c r="GL61" s="31"/>
      <c r="GM61" s="31"/>
      <c r="GN61" s="31"/>
      <c r="GO61" s="31"/>
      <c r="GP61" s="31"/>
      <c r="GQ61" s="31"/>
      <c r="GR61" s="31"/>
      <c r="GS61" s="31"/>
      <c r="GT61" s="31"/>
      <c r="GU61" s="31"/>
      <c r="GV61" s="31"/>
      <c r="GW61" s="31"/>
      <c r="GX61" s="31"/>
      <c r="GY61" s="31"/>
      <c r="GZ61" s="31"/>
      <c r="HA61" s="31"/>
      <c r="HB61" s="31"/>
      <c r="HC61" s="31"/>
      <c r="HD61" s="31"/>
      <c r="HE61" s="31"/>
      <c r="HF61" s="31"/>
      <c r="HG61" s="31"/>
      <c r="HH61" s="31"/>
      <c r="HI61" s="31"/>
      <c r="HJ61" s="31"/>
      <c r="HK61" s="31"/>
      <c r="HL61" s="31"/>
      <c r="HM61" s="31"/>
      <c r="HN61" s="31"/>
      <c r="HO61" s="31"/>
      <c r="HP61" s="31"/>
      <c r="HQ61" s="31"/>
      <c r="HR61" s="31"/>
      <c r="HS61" s="31"/>
      <c r="HT61" s="31"/>
      <c r="HU61" s="31"/>
      <c r="HV61" s="31"/>
      <c r="HW61" s="31"/>
      <c r="HX61" s="31"/>
      <c r="HY61" s="31"/>
      <c r="HZ61" s="31"/>
      <c r="IA61" s="31"/>
      <c r="IB61" s="31"/>
      <c r="IC61" s="31"/>
      <c r="ID61" s="31"/>
      <c r="IE61" s="31"/>
      <c r="IF61" s="31"/>
      <c r="IG61" s="31"/>
      <c r="IH61" s="31"/>
      <c r="II61" s="31"/>
      <c r="IJ61" s="31"/>
      <c r="IK61" s="31"/>
      <c r="IL61" s="31"/>
      <c r="IM61" s="31"/>
      <c r="IN61" s="31"/>
      <c r="IO61" s="31"/>
      <c r="IP61" s="31"/>
      <c r="IQ61" s="31"/>
      <c r="IR61" s="31"/>
      <c r="IS61" s="31"/>
      <c r="IT61" s="31"/>
      <c r="IU61" s="31"/>
      <c r="IV61" s="31"/>
      <c r="IW61" s="31"/>
      <c r="IX61" s="31"/>
      <c r="IY61" s="31"/>
      <c r="IZ61" s="31"/>
      <c r="JA61" s="31"/>
      <c r="JB61" s="31"/>
      <c r="JC61" s="31"/>
      <c r="JD61" s="31"/>
      <c r="JE61" s="31"/>
      <c r="JF61" s="31"/>
      <c r="JG61" s="31"/>
      <c r="JH61" s="31"/>
      <c r="JI61" s="31"/>
      <c r="JJ61" s="31"/>
      <c r="JK61" s="31"/>
      <c r="JL61" s="31"/>
      <c r="JM61" s="31"/>
      <c r="JN61" s="31"/>
      <c r="JO61" s="31"/>
      <c r="JP61" s="31"/>
      <c r="JQ61" s="31"/>
      <c r="JR61" s="31"/>
      <c r="JS61" s="31"/>
      <c r="JT61" s="31"/>
      <c r="JU61" s="31"/>
      <c r="JV61" s="31"/>
      <c r="JW61" s="31"/>
      <c r="JX61" s="31"/>
      <c r="JY61" s="31"/>
      <c r="JZ61" s="31"/>
      <c r="KA61" s="31"/>
      <c r="KB61" s="31"/>
      <c r="KC61" s="31"/>
      <c r="KD61" s="31"/>
      <c r="KE61" s="31"/>
      <c r="KF61" s="31"/>
      <c r="KG61" s="31"/>
      <c r="KH61" s="31"/>
      <c r="KI61" s="31"/>
      <c r="KJ61" s="31"/>
      <c r="KK61" s="31"/>
      <c r="KL61" s="31"/>
      <c r="KM61" s="31"/>
      <c r="KN61" s="31"/>
      <c r="KO61" s="31"/>
      <c r="KP61" s="31"/>
      <c r="KQ61" s="31"/>
      <c r="KR61" s="31"/>
      <c r="KS61" s="31"/>
      <c r="KT61" s="31"/>
      <c r="KU61" s="31"/>
      <c r="KV61" s="31"/>
      <c r="KW61" s="31"/>
      <c r="KX61" s="31"/>
      <c r="KY61" s="31"/>
      <c r="KZ61" s="31"/>
      <c r="LA61" s="31"/>
      <c r="LB61" s="31"/>
      <c r="LC61" s="31"/>
      <c r="LD61" s="31"/>
      <c r="LE61" s="31"/>
      <c r="LF61" s="31"/>
      <c r="LG61" s="31"/>
      <c r="LH61" s="31"/>
      <c r="LI61" s="31"/>
      <c r="LJ61" s="31"/>
      <c r="LK61" s="31"/>
      <c r="LL61" s="31"/>
      <c r="LM61" s="31"/>
      <c r="LN61" s="31"/>
      <c r="LO61" s="31"/>
      <c r="LP61" s="31"/>
      <c r="LQ61" s="31"/>
      <c r="LR61" s="31"/>
      <c r="LS61" s="31"/>
      <c r="LT61" s="31"/>
      <c r="LU61" s="31"/>
      <c r="LV61" s="31"/>
      <c r="LW61" s="31"/>
      <c r="LX61" s="31"/>
      <c r="LY61" s="31"/>
      <c r="LZ61" s="31"/>
      <c r="MA61" s="31"/>
      <c r="MB61" s="31"/>
      <c r="MC61" s="31"/>
      <c r="MD61" s="31"/>
      <c r="ME61" s="31"/>
      <c r="MF61" s="31"/>
      <c r="MG61" s="31"/>
      <c r="MH61" s="31"/>
      <c r="MI61" s="31"/>
      <c r="MJ61" s="31"/>
      <c r="MK61" s="31"/>
      <c r="ML61" s="31"/>
      <c r="MM61" s="31"/>
      <c r="MN61" s="31"/>
      <c r="MO61" s="31"/>
      <c r="MP61" s="31"/>
      <c r="MQ61" s="31"/>
      <c r="MR61" s="31"/>
      <c r="MS61" s="31"/>
      <c r="MT61" s="31"/>
      <c r="MU61" s="31"/>
      <c r="MV61" s="31"/>
      <c r="MW61" s="31"/>
      <c r="MX61" s="31"/>
      <c r="MY61" s="31"/>
      <c r="MZ61" s="31"/>
      <c r="NA61" s="31"/>
      <c r="NB61" s="31"/>
      <c r="NC61" s="31"/>
      <c r="ND61" s="31"/>
      <c r="NE61" s="31"/>
      <c r="NF61" s="31"/>
      <c r="NG61" s="31"/>
      <c r="NH61" s="31"/>
      <c r="NI61" s="31"/>
      <c r="NJ61" s="31"/>
      <c r="NK61" s="31"/>
      <c r="NL61" s="31"/>
      <c r="NM61" s="31"/>
      <c r="NN61" s="31"/>
      <c r="NO61" s="31"/>
      <c r="NP61" s="31"/>
      <c r="NQ61" s="31"/>
      <c r="NR61" s="31"/>
      <c r="NS61" s="31"/>
      <c r="NT61" s="31"/>
      <c r="NU61" s="31"/>
      <c r="NV61" s="31"/>
      <c r="NW61" s="31"/>
      <c r="NX61" s="31"/>
      <c r="NY61" s="31"/>
      <c r="NZ61" s="31"/>
      <c r="OA61" s="31"/>
      <c r="OB61" s="31"/>
      <c r="OC61" s="31"/>
      <c r="OD61" s="31"/>
      <c r="OE61" s="31"/>
      <c r="OF61" s="31"/>
      <c r="OG61" s="31"/>
      <c r="OH61" s="31"/>
      <c r="OI61" s="31"/>
      <c r="OJ61" s="31"/>
      <c r="OK61" s="31"/>
      <c r="OL61" s="31"/>
      <c r="OM61" s="31"/>
      <c r="ON61" s="31"/>
      <c r="OO61" s="31"/>
      <c r="OP61" s="31"/>
      <c r="OQ61" s="31"/>
      <c r="OR61" s="31"/>
      <c r="OS61" s="31"/>
      <c r="OT61" s="31"/>
      <c r="OU61" s="31"/>
      <c r="OV61" s="31"/>
      <c r="OW61" s="31"/>
      <c r="OX61" s="31"/>
      <c r="OY61" s="31"/>
      <c r="OZ61" s="31"/>
      <c r="PA61" s="31"/>
      <c r="PB61" s="31"/>
      <c r="PC61" s="31"/>
      <c r="PD61" s="31"/>
      <c r="PE61" s="31"/>
      <c r="PF61" s="31"/>
      <c r="PG61" s="31"/>
      <c r="PH61" s="31"/>
      <c r="PI61" s="31"/>
      <c r="PJ61" s="31"/>
      <c r="PK61" s="31"/>
      <c r="PL61" s="31"/>
      <c r="PM61" s="31"/>
      <c r="PN61" s="31"/>
      <c r="PO61" s="31"/>
      <c r="PP61" s="31"/>
      <c r="PQ61" s="31"/>
      <c r="PR61" s="31"/>
      <c r="PS61" s="31"/>
      <c r="PT61" s="31"/>
      <c r="PU61" s="31"/>
      <c r="PV61" s="31"/>
      <c r="PW61" s="31"/>
      <c r="PX61" s="31"/>
      <c r="PY61" s="31"/>
      <c r="PZ61" s="31"/>
      <c r="QA61" s="31"/>
      <c r="QB61" s="31"/>
      <c r="QC61" s="31"/>
    </row>
    <row r="62" spans="1:445">
      <c r="A62" s="84" t="s">
        <v>2121</v>
      </c>
      <c r="B62" s="83" t="s">
        <v>27</v>
      </c>
      <c r="C62" s="83" t="s">
        <v>2056</v>
      </c>
      <c r="D62" s="83" t="s">
        <v>82</v>
      </c>
      <c r="E62" s="83"/>
      <c r="F62" s="83">
        <v>920</v>
      </c>
      <c r="G62" s="83">
        <v>0</v>
      </c>
      <c r="H62" s="83"/>
      <c r="I62" s="83">
        <v>115</v>
      </c>
      <c r="J62" s="83">
        <v>115</v>
      </c>
      <c r="K62" s="83">
        <v>115</v>
      </c>
      <c r="L62" s="83">
        <v>115</v>
      </c>
      <c r="M62" s="83"/>
      <c r="N62" s="83"/>
      <c r="O62" s="83"/>
      <c r="P62" s="83"/>
      <c r="Q62" s="83"/>
      <c r="R62" s="83"/>
      <c r="S62" s="83"/>
      <c r="T62" s="20">
        <f t="shared" si="1"/>
        <v>460</v>
      </c>
      <c r="U62" s="20">
        <f t="shared" si="2"/>
        <v>460</v>
      </c>
      <c r="V62" s="34">
        <f t="shared" si="3"/>
        <v>0.5</v>
      </c>
      <c r="W62" s="37"/>
      <c r="X62" s="35" t="str">
        <f t="shared" si="5"/>
        <v/>
      </c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  <c r="DW62" s="31"/>
      <c r="DX62" s="31"/>
      <c r="DY62" s="31"/>
      <c r="DZ62" s="31"/>
      <c r="EA62" s="31"/>
      <c r="EB62" s="31"/>
      <c r="EC62" s="31"/>
      <c r="ED62" s="31"/>
      <c r="EE62" s="31"/>
      <c r="EF62" s="31"/>
      <c r="EG62" s="31"/>
      <c r="EH62" s="31"/>
      <c r="EI62" s="31"/>
      <c r="EJ62" s="31"/>
      <c r="EK62" s="31"/>
      <c r="EL62" s="31"/>
      <c r="EM62" s="31"/>
      <c r="EN62" s="31"/>
      <c r="EO62" s="31"/>
      <c r="EP62" s="31"/>
      <c r="EQ62" s="31"/>
      <c r="ER62" s="31"/>
      <c r="ES62" s="31"/>
      <c r="ET62" s="31"/>
      <c r="EU62" s="31"/>
      <c r="EV62" s="31"/>
      <c r="EW62" s="31"/>
      <c r="EX62" s="31"/>
      <c r="EY62" s="31"/>
      <c r="EZ62" s="31"/>
      <c r="FA62" s="31"/>
      <c r="FB62" s="31"/>
      <c r="FC62" s="31"/>
      <c r="FD62" s="31"/>
      <c r="FE62" s="31"/>
      <c r="FF62" s="31"/>
      <c r="FG62" s="31"/>
      <c r="FH62" s="31"/>
      <c r="FI62" s="31"/>
      <c r="FJ62" s="31"/>
      <c r="FK62" s="31"/>
      <c r="FL62" s="31"/>
      <c r="FM62" s="31"/>
      <c r="FN62" s="31"/>
      <c r="FO62" s="31"/>
      <c r="FP62" s="31"/>
      <c r="FQ62" s="31"/>
      <c r="FR62" s="31"/>
      <c r="FS62" s="31"/>
      <c r="FT62" s="31"/>
      <c r="FU62" s="31"/>
      <c r="FV62" s="31"/>
      <c r="FW62" s="31"/>
      <c r="FX62" s="31"/>
      <c r="FY62" s="31"/>
      <c r="FZ62" s="31"/>
      <c r="GA62" s="31"/>
      <c r="GB62" s="31"/>
      <c r="GC62" s="31"/>
      <c r="GD62" s="31"/>
      <c r="GE62" s="31"/>
      <c r="GF62" s="31"/>
      <c r="GG62" s="31"/>
      <c r="GH62" s="31"/>
      <c r="GI62" s="31"/>
      <c r="GJ62" s="31"/>
      <c r="GK62" s="31"/>
      <c r="GL62" s="31"/>
      <c r="GM62" s="31"/>
      <c r="GN62" s="31"/>
      <c r="GO62" s="31"/>
      <c r="GP62" s="31"/>
      <c r="GQ62" s="31"/>
      <c r="GR62" s="31"/>
      <c r="GS62" s="31"/>
      <c r="GT62" s="31"/>
      <c r="GU62" s="31"/>
      <c r="GV62" s="31"/>
      <c r="GW62" s="31"/>
      <c r="GX62" s="31"/>
      <c r="GY62" s="31"/>
      <c r="GZ62" s="31"/>
      <c r="HA62" s="31"/>
      <c r="HB62" s="31"/>
      <c r="HC62" s="31"/>
      <c r="HD62" s="31"/>
      <c r="HE62" s="31"/>
      <c r="HF62" s="31"/>
      <c r="HG62" s="31"/>
      <c r="HH62" s="31"/>
      <c r="HI62" s="31"/>
      <c r="HJ62" s="31"/>
      <c r="HK62" s="31"/>
      <c r="HL62" s="31"/>
      <c r="HM62" s="31"/>
      <c r="HN62" s="31"/>
      <c r="HO62" s="31"/>
      <c r="HP62" s="31"/>
      <c r="HQ62" s="31"/>
      <c r="HR62" s="31"/>
      <c r="HS62" s="31"/>
      <c r="HT62" s="31"/>
      <c r="HU62" s="31"/>
      <c r="HV62" s="31"/>
      <c r="HW62" s="31"/>
      <c r="HX62" s="31"/>
      <c r="HY62" s="31"/>
      <c r="HZ62" s="31"/>
      <c r="IA62" s="31"/>
      <c r="IB62" s="31"/>
      <c r="IC62" s="31"/>
      <c r="ID62" s="31"/>
      <c r="IE62" s="31"/>
      <c r="IF62" s="31"/>
      <c r="IG62" s="31"/>
      <c r="IH62" s="31"/>
      <c r="II62" s="31"/>
      <c r="IJ62" s="31"/>
      <c r="IK62" s="31"/>
      <c r="IL62" s="31"/>
      <c r="IM62" s="31"/>
      <c r="IN62" s="31"/>
      <c r="IO62" s="31"/>
      <c r="IP62" s="31"/>
      <c r="IQ62" s="31"/>
      <c r="IR62" s="31"/>
      <c r="IS62" s="31"/>
      <c r="IT62" s="31"/>
      <c r="IU62" s="31"/>
      <c r="IV62" s="31"/>
      <c r="IW62" s="31"/>
      <c r="IX62" s="31"/>
      <c r="IY62" s="31"/>
      <c r="IZ62" s="31"/>
      <c r="JA62" s="31"/>
      <c r="JB62" s="31"/>
      <c r="JC62" s="31"/>
      <c r="JD62" s="31"/>
      <c r="JE62" s="31"/>
      <c r="JF62" s="31"/>
      <c r="JG62" s="31"/>
      <c r="JH62" s="31"/>
      <c r="JI62" s="31"/>
      <c r="JJ62" s="31"/>
      <c r="JK62" s="31"/>
      <c r="JL62" s="31"/>
      <c r="JM62" s="31"/>
      <c r="JN62" s="31"/>
      <c r="JO62" s="31"/>
      <c r="JP62" s="31"/>
      <c r="JQ62" s="31"/>
      <c r="JR62" s="31"/>
      <c r="JS62" s="31"/>
      <c r="JT62" s="31"/>
      <c r="JU62" s="31"/>
      <c r="JV62" s="31"/>
      <c r="JW62" s="31"/>
      <c r="JX62" s="31"/>
      <c r="JY62" s="31"/>
      <c r="JZ62" s="31"/>
      <c r="KA62" s="31"/>
      <c r="KB62" s="31"/>
      <c r="KC62" s="31"/>
      <c r="KD62" s="31"/>
      <c r="KE62" s="31"/>
      <c r="KF62" s="31"/>
      <c r="KG62" s="31"/>
      <c r="KH62" s="31"/>
      <c r="KI62" s="31"/>
      <c r="KJ62" s="31"/>
      <c r="KK62" s="31"/>
      <c r="KL62" s="31"/>
      <c r="KM62" s="31"/>
      <c r="KN62" s="31"/>
      <c r="KO62" s="31"/>
      <c r="KP62" s="31"/>
      <c r="KQ62" s="31"/>
      <c r="KR62" s="31"/>
      <c r="KS62" s="31"/>
      <c r="KT62" s="31"/>
      <c r="KU62" s="31"/>
      <c r="KV62" s="31"/>
      <c r="KW62" s="31"/>
      <c r="KX62" s="31"/>
      <c r="KY62" s="31"/>
      <c r="KZ62" s="31"/>
      <c r="LA62" s="31"/>
      <c r="LB62" s="31"/>
      <c r="LC62" s="31"/>
      <c r="LD62" s="31"/>
      <c r="LE62" s="31"/>
      <c r="LF62" s="31"/>
      <c r="LG62" s="31"/>
      <c r="LH62" s="31"/>
      <c r="LI62" s="31"/>
      <c r="LJ62" s="31"/>
      <c r="LK62" s="31"/>
      <c r="LL62" s="31"/>
      <c r="LM62" s="31"/>
      <c r="LN62" s="31"/>
      <c r="LO62" s="31"/>
      <c r="LP62" s="31"/>
      <c r="LQ62" s="31"/>
      <c r="LR62" s="31"/>
      <c r="LS62" s="31"/>
      <c r="LT62" s="31"/>
      <c r="LU62" s="31"/>
      <c r="LV62" s="31"/>
      <c r="LW62" s="31"/>
      <c r="LX62" s="31"/>
      <c r="LY62" s="31"/>
      <c r="LZ62" s="31"/>
      <c r="MA62" s="31"/>
      <c r="MB62" s="31"/>
      <c r="MC62" s="31"/>
      <c r="MD62" s="31"/>
      <c r="ME62" s="31"/>
      <c r="MF62" s="31"/>
      <c r="MG62" s="31"/>
      <c r="MH62" s="31"/>
      <c r="MI62" s="31"/>
      <c r="MJ62" s="31"/>
      <c r="MK62" s="31"/>
      <c r="ML62" s="31"/>
      <c r="MM62" s="31"/>
      <c r="MN62" s="31"/>
      <c r="MO62" s="31"/>
      <c r="MP62" s="31"/>
      <c r="MQ62" s="31"/>
      <c r="MR62" s="31"/>
      <c r="MS62" s="31"/>
      <c r="MT62" s="31"/>
      <c r="MU62" s="31"/>
      <c r="MV62" s="31"/>
      <c r="MW62" s="31"/>
      <c r="MX62" s="31"/>
      <c r="MY62" s="31"/>
      <c r="MZ62" s="31"/>
      <c r="NA62" s="31"/>
      <c r="NB62" s="31"/>
      <c r="NC62" s="31"/>
      <c r="ND62" s="31"/>
      <c r="NE62" s="31"/>
      <c r="NF62" s="31"/>
      <c r="NG62" s="31"/>
      <c r="NH62" s="31"/>
      <c r="NI62" s="31"/>
      <c r="NJ62" s="31"/>
      <c r="NK62" s="31"/>
      <c r="NL62" s="31"/>
      <c r="NM62" s="31"/>
      <c r="NN62" s="31"/>
      <c r="NO62" s="31"/>
      <c r="NP62" s="31"/>
      <c r="NQ62" s="31"/>
      <c r="NR62" s="31"/>
      <c r="NS62" s="31"/>
      <c r="NT62" s="31"/>
      <c r="NU62" s="31"/>
      <c r="NV62" s="31"/>
      <c r="NW62" s="31"/>
      <c r="NX62" s="31"/>
      <c r="NY62" s="31"/>
      <c r="NZ62" s="31"/>
      <c r="OA62" s="31"/>
      <c r="OB62" s="31"/>
      <c r="OC62" s="31"/>
      <c r="OD62" s="31"/>
      <c r="OE62" s="31"/>
      <c r="OF62" s="31"/>
      <c r="OG62" s="31"/>
      <c r="OH62" s="31"/>
      <c r="OI62" s="31"/>
      <c r="OJ62" s="31"/>
      <c r="OK62" s="31"/>
      <c r="OL62" s="31"/>
      <c r="OM62" s="31"/>
      <c r="ON62" s="31"/>
      <c r="OO62" s="31"/>
      <c r="OP62" s="31"/>
      <c r="OQ62" s="31"/>
      <c r="OR62" s="31"/>
      <c r="OS62" s="31"/>
      <c r="OT62" s="31"/>
      <c r="OU62" s="31"/>
      <c r="OV62" s="31"/>
      <c r="OW62" s="31"/>
      <c r="OX62" s="31"/>
      <c r="OY62" s="31"/>
      <c r="OZ62" s="31"/>
      <c r="PA62" s="31"/>
      <c r="PB62" s="31"/>
      <c r="PC62" s="31"/>
      <c r="PD62" s="31"/>
      <c r="PE62" s="31"/>
      <c r="PF62" s="31"/>
      <c r="PG62" s="31"/>
      <c r="PH62" s="31"/>
      <c r="PI62" s="31"/>
      <c r="PJ62" s="31"/>
      <c r="PK62" s="31"/>
      <c r="PL62" s="31"/>
      <c r="PM62" s="31"/>
      <c r="PN62" s="31"/>
      <c r="PO62" s="31"/>
      <c r="PP62" s="31"/>
      <c r="PQ62" s="31"/>
      <c r="PR62" s="31"/>
      <c r="PS62" s="31"/>
      <c r="PT62" s="31"/>
      <c r="PU62" s="31"/>
      <c r="PV62" s="31"/>
      <c r="PW62" s="31"/>
      <c r="PX62" s="31"/>
      <c r="PY62" s="31"/>
      <c r="PZ62" s="31"/>
      <c r="QA62" s="31"/>
      <c r="QB62" s="31"/>
      <c r="QC62" s="31"/>
    </row>
    <row r="63" spans="1:445">
      <c r="A63" s="84" t="s">
        <v>134</v>
      </c>
      <c r="B63" s="83" t="s">
        <v>27</v>
      </c>
      <c r="C63" s="83" t="s">
        <v>2055</v>
      </c>
      <c r="D63" s="83" t="s">
        <v>66</v>
      </c>
      <c r="E63" s="83"/>
      <c r="F63" s="83">
        <v>1345</v>
      </c>
      <c r="G63" s="83">
        <v>65</v>
      </c>
      <c r="H63" s="83">
        <v>142</v>
      </c>
      <c r="I63" s="83">
        <v>142</v>
      </c>
      <c r="J63" s="83">
        <v>142</v>
      </c>
      <c r="K63" s="83">
        <v>142</v>
      </c>
      <c r="L63" s="83">
        <v>142</v>
      </c>
      <c r="M63" s="83"/>
      <c r="N63" s="83"/>
      <c r="O63" s="83"/>
      <c r="P63" s="83"/>
      <c r="Q63" s="83"/>
      <c r="R63" s="83"/>
      <c r="S63" s="83"/>
      <c r="T63" s="20">
        <f t="shared" si="1"/>
        <v>775</v>
      </c>
      <c r="U63" s="20">
        <f t="shared" si="2"/>
        <v>570</v>
      </c>
      <c r="V63" s="34">
        <f t="shared" si="3"/>
        <v>0.57620817843866168</v>
      </c>
      <c r="W63" s="37"/>
      <c r="X63" s="35" t="str">
        <f t="shared" si="5"/>
        <v/>
      </c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  <c r="IS63" s="31"/>
      <c r="IT63" s="31"/>
      <c r="IU63" s="31"/>
      <c r="IV63" s="31"/>
      <c r="IW63" s="31"/>
      <c r="IX63" s="31"/>
      <c r="IY63" s="31"/>
      <c r="IZ63" s="31"/>
      <c r="JA63" s="31"/>
      <c r="JB63" s="31"/>
      <c r="JC63" s="31"/>
      <c r="JD63" s="31"/>
      <c r="JE63" s="31"/>
      <c r="JF63" s="31"/>
      <c r="JG63" s="31"/>
      <c r="JH63" s="31"/>
      <c r="JI63" s="31"/>
      <c r="JJ63" s="31"/>
      <c r="JK63" s="31"/>
      <c r="JL63" s="31"/>
      <c r="JM63" s="31"/>
      <c r="JN63" s="31"/>
      <c r="JO63" s="31"/>
      <c r="JP63" s="31"/>
      <c r="JQ63" s="31"/>
      <c r="JR63" s="31"/>
      <c r="JS63" s="31"/>
      <c r="JT63" s="31"/>
      <c r="JU63" s="31"/>
      <c r="JV63" s="31"/>
      <c r="JW63" s="31"/>
      <c r="JX63" s="31"/>
      <c r="JY63" s="31"/>
      <c r="JZ63" s="31"/>
      <c r="KA63" s="31"/>
      <c r="KB63" s="31"/>
      <c r="KC63" s="31"/>
      <c r="KD63" s="31"/>
      <c r="KE63" s="31"/>
      <c r="KF63" s="31"/>
      <c r="KG63" s="31"/>
      <c r="KH63" s="31"/>
      <c r="KI63" s="31"/>
      <c r="KJ63" s="31"/>
      <c r="KK63" s="31"/>
      <c r="KL63" s="31"/>
      <c r="KM63" s="31"/>
      <c r="KN63" s="31"/>
      <c r="KO63" s="31"/>
      <c r="KP63" s="31"/>
      <c r="KQ63" s="31"/>
      <c r="KR63" s="31"/>
      <c r="KS63" s="31"/>
      <c r="KT63" s="31"/>
      <c r="KU63" s="31"/>
      <c r="KV63" s="31"/>
      <c r="KW63" s="31"/>
      <c r="KX63" s="31"/>
      <c r="KY63" s="31"/>
      <c r="KZ63" s="31"/>
      <c r="LA63" s="31"/>
      <c r="LB63" s="31"/>
      <c r="LC63" s="31"/>
      <c r="LD63" s="31"/>
      <c r="LE63" s="31"/>
      <c r="LF63" s="31"/>
      <c r="LG63" s="31"/>
      <c r="LH63" s="31"/>
      <c r="LI63" s="31"/>
      <c r="LJ63" s="31"/>
      <c r="LK63" s="31"/>
      <c r="LL63" s="31"/>
      <c r="LM63" s="31"/>
      <c r="LN63" s="31"/>
      <c r="LO63" s="31"/>
      <c r="LP63" s="31"/>
      <c r="LQ63" s="31"/>
      <c r="LR63" s="31"/>
      <c r="LS63" s="31"/>
      <c r="LT63" s="31"/>
      <c r="LU63" s="31"/>
      <c r="LV63" s="31"/>
      <c r="LW63" s="31"/>
      <c r="LX63" s="31"/>
      <c r="LY63" s="31"/>
      <c r="LZ63" s="31"/>
      <c r="MA63" s="31"/>
      <c r="MB63" s="31"/>
      <c r="MC63" s="31"/>
      <c r="MD63" s="31"/>
      <c r="ME63" s="31"/>
      <c r="MF63" s="31"/>
      <c r="MG63" s="31"/>
      <c r="MH63" s="31"/>
      <c r="MI63" s="31"/>
      <c r="MJ63" s="31"/>
      <c r="MK63" s="31"/>
      <c r="ML63" s="31"/>
      <c r="MM63" s="31"/>
      <c r="MN63" s="31"/>
      <c r="MO63" s="31"/>
      <c r="MP63" s="31"/>
      <c r="MQ63" s="31"/>
      <c r="MR63" s="31"/>
      <c r="MS63" s="31"/>
      <c r="MT63" s="31"/>
      <c r="MU63" s="31"/>
      <c r="MV63" s="31"/>
      <c r="MW63" s="31"/>
      <c r="MX63" s="31"/>
      <c r="MY63" s="31"/>
      <c r="MZ63" s="31"/>
      <c r="NA63" s="31"/>
      <c r="NB63" s="31"/>
      <c r="NC63" s="31"/>
      <c r="ND63" s="31"/>
      <c r="NE63" s="31"/>
      <c r="NF63" s="31"/>
      <c r="NG63" s="31"/>
      <c r="NH63" s="31"/>
      <c r="NI63" s="31"/>
      <c r="NJ63" s="31"/>
      <c r="NK63" s="31"/>
      <c r="NL63" s="31"/>
      <c r="NM63" s="31"/>
      <c r="NN63" s="31"/>
      <c r="NO63" s="31"/>
      <c r="NP63" s="31"/>
      <c r="NQ63" s="31"/>
      <c r="NR63" s="31"/>
      <c r="NS63" s="31"/>
      <c r="NT63" s="31"/>
      <c r="NU63" s="31"/>
      <c r="NV63" s="31"/>
      <c r="NW63" s="31"/>
      <c r="NX63" s="31"/>
      <c r="NY63" s="31"/>
      <c r="NZ63" s="31"/>
      <c r="OA63" s="31"/>
      <c r="OB63" s="31"/>
      <c r="OC63" s="31"/>
      <c r="OD63" s="31"/>
      <c r="OE63" s="31"/>
      <c r="OF63" s="31"/>
      <c r="OG63" s="31"/>
      <c r="OH63" s="31"/>
      <c r="OI63" s="31"/>
      <c r="OJ63" s="31"/>
      <c r="OK63" s="31"/>
      <c r="OL63" s="31"/>
      <c r="OM63" s="31"/>
      <c r="ON63" s="31"/>
      <c r="OO63" s="31"/>
      <c r="OP63" s="31"/>
      <c r="OQ63" s="31"/>
      <c r="OR63" s="31"/>
      <c r="OS63" s="31"/>
      <c r="OT63" s="31"/>
      <c r="OU63" s="31"/>
      <c r="OV63" s="31"/>
      <c r="OW63" s="31"/>
      <c r="OX63" s="31"/>
      <c r="OY63" s="31"/>
      <c r="OZ63" s="31"/>
      <c r="PA63" s="31"/>
      <c r="PB63" s="31"/>
      <c r="PC63" s="31"/>
      <c r="PD63" s="31"/>
      <c r="PE63" s="31"/>
      <c r="PF63" s="31"/>
      <c r="PG63" s="31"/>
      <c r="PH63" s="31"/>
      <c r="PI63" s="31"/>
      <c r="PJ63" s="31"/>
      <c r="PK63" s="31"/>
      <c r="PL63" s="31"/>
      <c r="PM63" s="31"/>
      <c r="PN63" s="31"/>
      <c r="PO63" s="31"/>
      <c r="PP63" s="31"/>
      <c r="PQ63" s="31"/>
      <c r="PR63" s="31"/>
      <c r="PS63" s="31"/>
      <c r="PT63" s="31"/>
      <c r="PU63" s="31"/>
      <c r="PV63" s="31"/>
      <c r="PW63" s="31"/>
      <c r="PX63" s="31"/>
      <c r="PY63" s="31"/>
      <c r="PZ63" s="31"/>
      <c r="QA63" s="31"/>
      <c r="QB63" s="31"/>
      <c r="QC63" s="31"/>
    </row>
    <row r="64" spans="1:445" ht="18" customHeight="1">
      <c r="A64" s="84" t="s">
        <v>1787</v>
      </c>
      <c r="B64" s="83" t="s">
        <v>27</v>
      </c>
      <c r="C64" s="83">
        <v>85</v>
      </c>
      <c r="D64" s="83" t="s">
        <v>180</v>
      </c>
      <c r="E64" s="83"/>
      <c r="F64" s="83">
        <v>697</v>
      </c>
      <c r="G64" s="83">
        <v>65</v>
      </c>
      <c r="H64" s="83"/>
      <c r="I64" s="83">
        <v>79</v>
      </c>
      <c r="J64" s="83">
        <v>79</v>
      </c>
      <c r="K64" s="83">
        <v>79</v>
      </c>
      <c r="L64" s="83">
        <v>79</v>
      </c>
      <c r="M64" s="83">
        <v>79</v>
      </c>
      <c r="N64" s="83"/>
      <c r="O64" s="83"/>
      <c r="P64" s="83"/>
      <c r="Q64" s="83"/>
      <c r="R64" s="83"/>
      <c r="S64" s="83"/>
      <c r="T64" s="20">
        <f t="shared" si="1"/>
        <v>460</v>
      </c>
      <c r="U64" s="20">
        <f t="shared" si="2"/>
        <v>237</v>
      </c>
      <c r="V64" s="34">
        <f t="shared" si="3"/>
        <v>0.65997130559540884</v>
      </c>
      <c r="W64" s="37"/>
      <c r="X64" s="35" t="str">
        <f t="shared" si="5"/>
        <v/>
      </c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  <c r="DW64" s="31"/>
      <c r="DX64" s="31"/>
      <c r="DY64" s="31"/>
      <c r="DZ64" s="31"/>
      <c r="EA64" s="31"/>
      <c r="EB64" s="31"/>
      <c r="EC64" s="31"/>
      <c r="ED64" s="31"/>
      <c r="EE64" s="31"/>
      <c r="EF64" s="31"/>
      <c r="EG64" s="31"/>
      <c r="EH64" s="31"/>
      <c r="EI64" s="31"/>
      <c r="EJ64" s="31"/>
      <c r="EK64" s="31"/>
      <c r="EL64" s="31"/>
      <c r="EM64" s="31"/>
      <c r="EN64" s="31"/>
      <c r="EO64" s="31"/>
      <c r="EP64" s="31"/>
      <c r="EQ64" s="31"/>
      <c r="ER64" s="31"/>
      <c r="ES64" s="31"/>
      <c r="ET64" s="31"/>
      <c r="EU64" s="31"/>
      <c r="EV64" s="31"/>
      <c r="EW64" s="31"/>
      <c r="EX64" s="31"/>
      <c r="EY64" s="31"/>
      <c r="EZ64" s="31"/>
      <c r="FA64" s="31"/>
      <c r="FB64" s="31"/>
      <c r="FC64" s="31"/>
      <c r="FD64" s="31"/>
      <c r="FE64" s="31"/>
      <c r="FF64" s="31"/>
      <c r="FG64" s="31"/>
      <c r="FH64" s="31"/>
      <c r="FI64" s="31"/>
      <c r="FJ64" s="31"/>
      <c r="FK64" s="31"/>
      <c r="FL64" s="31"/>
      <c r="FM64" s="31"/>
      <c r="FN64" s="31"/>
      <c r="FO64" s="31"/>
      <c r="FP64" s="31"/>
      <c r="FQ64" s="31"/>
      <c r="FR64" s="31"/>
      <c r="FS64" s="31"/>
      <c r="FT64" s="31"/>
      <c r="FU64" s="31"/>
      <c r="FV64" s="31"/>
      <c r="FW64" s="31"/>
      <c r="FX64" s="31"/>
      <c r="FY64" s="31"/>
      <c r="FZ64" s="31"/>
      <c r="GA64" s="31"/>
      <c r="GB64" s="31"/>
      <c r="GC64" s="31"/>
      <c r="GD64" s="31"/>
      <c r="GE64" s="31"/>
      <c r="GF64" s="31"/>
      <c r="GG64" s="31"/>
      <c r="GH64" s="31"/>
      <c r="GI64" s="31"/>
      <c r="GJ64" s="31"/>
      <c r="GK64" s="31"/>
      <c r="GL64" s="31"/>
      <c r="GM64" s="31"/>
      <c r="GN64" s="31"/>
      <c r="GO64" s="31"/>
      <c r="GP64" s="31"/>
      <c r="GQ64" s="31"/>
      <c r="GR64" s="31"/>
      <c r="GS64" s="31"/>
      <c r="GT64" s="31"/>
      <c r="GU64" s="31"/>
      <c r="GV64" s="31"/>
      <c r="GW64" s="31"/>
      <c r="GX64" s="31"/>
      <c r="GY64" s="31"/>
      <c r="GZ64" s="31"/>
      <c r="HA64" s="31"/>
      <c r="HB64" s="31"/>
      <c r="HC64" s="31"/>
      <c r="HD64" s="31"/>
      <c r="HE64" s="31"/>
      <c r="HF64" s="31"/>
      <c r="HG64" s="31"/>
      <c r="HH64" s="31"/>
      <c r="HI64" s="31"/>
      <c r="HJ64" s="31"/>
      <c r="HK64" s="31"/>
      <c r="HL64" s="31"/>
      <c r="HM64" s="31"/>
      <c r="HN64" s="31"/>
      <c r="HO64" s="31"/>
      <c r="HP64" s="31"/>
      <c r="HQ64" s="31"/>
      <c r="HR64" s="31"/>
      <c r="HS64" s="31"/>
      <c r="HT64" s="31"/>
      <c r="HU64" s="31"/>
      <c r="HV64" s="31"/>
      <c r="HW64" s="31"/>
      <c r="HX64" s="31"/>
      <c r="HY64" s="31"/>
      <c r="HZ64" s="31"/>
      <c r="IA64" s="31"/>
      <c r="IB64" s="31"/>
      <c r="IC64" s="31"/>
      <c r="ID64" s="31"/>
      <c r="IE64" s="31"/>
      <c r="IF64" s="31"/>
      <c r="IG64" s="31"/>
      <c r="IH64" s="31"/>
      <c r="II64" s="31"/>
      <c r="IJ64" s="31"/>
      <c r="IK64" s="31"/>
      <c r="IL64" s="31"/>
      <c r="IM64" s="31"/>
      <c r="IN64" s="31"/>
      <c r="IO64" s="31"/>
      <c r="IP64" s="31"/>
      <c r="IQ64" s="31"/>
      <c r="IR64" s="31"/>
      <c r="IS64" s="31"/>
      <c r="IT64" s="31"/>
      <c r="IU64" s="31"/>
      <c r="IV64" s="31"/>
      <c r="IW64" s="31"/>
      <c r="IX64" s="31"/>
      <c r="IY64" s="31"/>
      <c r="IZ64" s="31"/>
      <c r="JA64" s="31"/>
      <c r="JB64" s="31"/>
      <c r="JC64" s="31"/>
      <c r="JD64" s="31"/>
      <c r="JE64" s="31"/>
      <c r="JF64" s="31"/>
      <c r="JG64" s="31"/>
      <c r="JH64" s="31"/>
      <c r="JI64" s="31"/>
      <c r="JJ64" s="31"/>
      <c r="JK64" s="31"/>
      <c r="JL64" s="31"/>
      <c r="JM64" s="31"/>
      <c r="JN64" s="31"/>
      <c r="JO64" s="31"/>
      <c r="JP64" s="31"/>
      <c r="JQ64" s="31"/>
      <c r="JR64" s="31"/>
      <c r="JS64" s="31"/>
      <c r="JT64" s="31"/>
      <c r="JU64" s="31"/>
      <c r="JV64" s="31"/>
      <c r="JW64" s="31"/>
      <c r="JX64" s="31"/>
      <c r="JY64" s="31"/>
      <c r="JZ64" s="31"/>
      <c r="KA64" s="31"/>
      <c r="KB64" s="31"/>
      <c r="KC64" s="31"/>
      <c r="KD64" s="31"/>
      <c r="KE64" s="31"/>
      <c r="KF64" s="31"/>
      <c r="KG64" s="31"/>
      <c r="KH64" s="31"/>
      <c r="KI64" s="31"/>
      <c r="KJ64" s="31"/>
      <c r="KK64" s="31"/>
      <c r="KL64" s="31"/>
      <c r="KM64" s="31"/>
      <c r="KN64" s="31"/>
      <c r="KO64" s="31"/>
      <c r="KP64" s="31"/>
      <c r="KQ64" s="31"/>
      <c r="KR64" s="31"/>
      <c r="KS64" s="31"/>
      <c r="KT64" s="31"/>
      <c r="KU64" s="31"/>
      <c r="KV64" s="31"/>
      <c r="KW64" s="31"/>
      <c r="KX64" s="31"/>
      <c r="KY64" s="31"/>
      <c r="KZ64" s="31"/>
      <c r="LA64" s="31"/>
      <c r="LB64" s="31"/>
      <c r="LC64" s="31"/>
      <c r="LD64" s="31"/>
      <c r="LE64" s="31"/>
      <c r="LF64" s="31"/>
      <c r="LG64" s="31"/>
      <c r="LH64" s="31"/>
      <c r="LI64" s="31"/>
      <c r="LJ64" s="31"/>
      <c r="LK64" s="31"/>
      <c r="LL64" s="31"/>
      <c r="LM64" s="31"/>
      <c r="LN64" s="31"/>
      <c r="LO64" s="31"/>
      <c r="LP64" s="31"/>
      <c r="LQ64" s="31"/>
      <c r="LR64" s="31"/>
      <c r="LS64" s="31"/>
      <c r="LT64" s="31"/>
      <c r="LU64" s="31"/>
      <c r="LV64" s="31"/>
      <c r="LW64" s="31"/>
      <c r="LX64" s="31"/>
      <c r="LY64" s="31"/>
      <c r="LZ64" s="31"/>
      <c r="MA64" s="31"/>
      <c r="MB64" s="31"/>
      <c r="MC64" s="31"/>
      <c r="MD64" s="31"/>
      <c r="ME64" s="31"/>
      <c r="MF64" s="31"/>
      <c r="MG64" s="31"/>
      <c r="MH64" s="31"/>
      <c r="MI64" s="31"/>
      <c r="MJ64" s="31"/>
      <c r="MK64" s="31"/>
      <c r="ML64" s="31"/>
      <c r="MM64" s="31"/>
      <c r="MN64" s="31"/>
      <c r="MO64" s="31"/>
      <c r="MP64" s="31"/>
      <c r="MQ64" s="31"/>
      <c r="MR64" s="31"/>
      <c r="MS64" s="31"/>
      <c r="MT64" s="31"/>
      <c r="MU64" s="31"/>
      <c r="MV64" s="31"/>
      <c r="MW64" s="31"/>
      <c r="MX64" s="31"/>
      <c r="MY64" s="31"/>
      <c r="MZ64" s="31"/>
      <c r="NA64" s="31"/>
      <c r="NB64" s="31"/>
      <c r="NC64" s="31"/>
      <c r="ND64" s="31"/>
      <c r="NE64" s="31"/>
      <c r="NF64" s="31"/>
      <c r="NG64" s="31"/>
      <c r="NH64" s="31"/>
      <c r="NI64" s="31"/>
      <c r="NJ64" s="31"/>
      <c r="NK64" s="31"/>
      <c r="NL64" s="31"/>
      <c r="NM64" s="31"/>
      <c r="NN64" s="31"/>
      <c r="NO64" s="31"/>
      <c r="NP64" s="31"/>
      <c r="NQ64" s="31"/>
      <c r="NR64" s="31"/>
      <c r="NS64" s="31"/>
      <c r="NT64" s="31"/>
      <c r="NU64" s="31"/>
      <c r="NV64" s="31"/>
      <c r="NW64" s="31"/>
      <c r="NX64" s="31"/>
      <c r="NY64" s="31"/>
      <c r="NZ64" s="31"/>
      <c r="OA64" s="31"/>
      <c r="OB64" s="31"/>
      <c r="OC64" s="31"/>
      <c r="OD64" s="31"/>
      <c r="OE64" s="31"/>
      <c r="OF64" s="31"/>
      <c r="OG64" s="31"/>
      <c r="OH64" s="31"/>
      <c r="OI64" s="31"/>
      <c r="OJ64" s="31"/>
      <c r="OK64" s="31"/>
      <c r="OL64" s="31"/>
      <c r="OM64" s="31"/>
      <c r="ON64" s="31"/>
      <c r="OO64" s="31"/>
      <c r="OP64" s="31"/>
      <c r="OQ64" s="31"/>
      <c r="OR64" s="31"/>
      <c r="OS64" s="31"/>
      <c r="OT64" s="31"/>
      <c r="OU64" s="31"/>
      <c r="OV64" s="31"/>
      <c r="OW64" s="31"/>
      <c r="OX64" s="31"/>
      <c r="OY64" s="31"/>
      <c r="OZ64" s="31"/>
      <c r="PA64" s="31"/>
      <c r="PB64" s="31"/>
      <c r="PC64" s="31"/>
      <c r="PD64" s="31"/>
      <c r="PE64" s="31"/>
      <c r="PF64" s="31"/>
      <c r="PG64" s="31"/>
      <c r="PH64" s="31"/>
      <c r="PI64" s="31"/>
      <c r="PJ64" s="31"/>
      <c r="PK64" s="31"/>
      <c r="PL64" s="31"/>
      <c r="PM64" s="31"/>
      <c r="PN64" s="31"/>
      <c r="PO64" s="31"/>
      <c r="PP64" s="31"/>
      <c r="PQ64" s="31"/>
      <c r="PR64" s="31"/>
      <c r="PS64" s="31"/>
      <c r="PT64" s="31"/>
      <c r="PU64" s="31"/>
      <c r="PV64" s="31"/>
      <c r="PW64" s="31"/>
      <c r="PX64" s="31"/>
      <c r="PY64" s="31"/>
      <c r="PZ64" s="31"/>
      <c r="QA64" s="31"/>
      <c r="QB64" s="31"/>
      <c r="QC64" s="31"/>
    </row>
    <row r="65" spans="1:445">
      <c r="A65" s="84" t="s">
        <v>135</v>
      </c>
      <c r="B65" s="83" t="s">
        <v>27</v>
      </c>
      <c r="C65" s="83" t="s">
        <v>2055</v>
      </c>
      <c r="D65" s="83" t="s">
        <v>38</v>
      </c>
      <c r="E65" s="83"/>
      <c r="F65" s="83">
        <v>1565</v>
      </c>
      <c r="G65" s="83">
        <v>65</v>
      </c>
      <c r="H65" s="83">
        <v>100</v>
      </c>
      <c r="I65" s="83">
        <v>100</v>
      </c>
      <c r="J65" s="83">
        <v>100</v>
      </c>
      <c r="K65" s="83">
        <v>100</v>
      </c>
      <c r="L65" s="83">
        <v>100</v>
      </c>
      <c r="M65" s="83">
        <v>100</v>
      </c>
      <c r="N65" s="83"/>
      <c r="O65" s="83"/>
      <c r="P65" s="83"/>
      <c r="Q65" s="83"/>
      <c r="R65" s="83"/>
      <c r="S65" s="83"/>
      <c r="T65" s="20">
        <f t="shared" si="1"/>
        <v>665</v>
      </c>
      <c r="U65" s="20">
        <f t="shared" si="2"/>
        <v>900</v>
      </c>
      <c r="V65" s="34">
        <f t="shared" si="3"/>
        <v>0.42492012779552718</v>
      </c>
      <c r="W65" s="37"/>
      <c r="X65" s="35" t="str">
        <f t="shared" si="5"/>
        <v/>
      </c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CU65" s="31"/>
      <c r="CV65" s="31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  <c r="DW65" s="31"/>
      <c r="DX65" s="31"/>
      <c r="DY65" s="31"/>
      <c r="DZ65" s="31"/>
      <c r="EA65" s="31"/>
      <c r="EB65" s="31"/>
      <c r="EC65" s="31"/>
      <c r="ED65" s="31"/>
      <c r="EE65" s="31"/>
      <c r="EF65" s="31"/>
      <c r="EG65" s="31"/>
      <c r="EH65" s="31"/>
      <c r="EI65" s="31"/>
      <c r="EJ65" s="31"/>
      <c r="EK65" s="31"/>
      <c r="EL65" s="31"/>
      <c r="EM65" s="31"/>
      <c r="EN65" s="31"/>
      <c r="EO65" s="31"/>
      <c r="EP65" s="31"/>
      <c r="EQ65" s="31"/>
      <c r="ER65" s="31"/>
      <c r="ES65" s="31"/>
      <c r="ET65" s="31"/>
      <c r="EU65" s="31"/>
      <c r="EV65" s="31"/>
      <c r="EW65" s="31"/>
      <c r="EX65" s="31"/>
      <c r="EY65" s="31"/>
      <c r="EZ65" s="31"/>
      <c r="FA65" s="31"/>
      <c r="FB65" s="31"/>
      <c r="FC65" s="31"/>
      <c r="FD65" s="31"/>
      <c r="FE65" s="31"/>
      <c r="FF65" s="31"/>
      <c r="FG65" s="31"/>
      <c r="FH65" s="31"/>
      <c r="FI65" s="31"/>
      <c r="FJ65" s="31"/>
      <c r="FK65" s="31"/>
      <c r="FL65" s="31"/>
      <c r="FM65" s="31"/>
      <c r="FN65" s="31"/>
      <c r="FO65" s="31"/>
      <c r="FP65" s="31"/>
      <c r="FQ65" s="31"/>
      <c r="FR65" s="31"/>
      <c r="FS65" s="31"/>
      <c r="FT65" s="31"/>
      <c r="FU65" s="31"/>
      <c r="FV65" s="31"/>
      <c r="FW65" s="31"/>
      <c r="FX65" s="31"/>
      <c r="FY65" s="31"/>
      <c r="FZ65" s="31"/>
      <c r="GA65" s="31"/>
      <c r="GB65" s="31"/>
      <c r="GC65" s="31"/>
      <c r="GD65" s="31"/>
      <c r="GE65" s="31"/>
      <c r="GF65" s="31"/>
      <c r="GG65" s="31"/>
      <c r="GH65" s="31"/>
      <c r="GI65" s="31"/>
      <c r="GJ65" s="31"/>
      <c r="GK65" s="31"/>
      <c r="GL65" s="31"/>
      <c r="GM65" s="31"/>
      <c r="GN65" s="31"/>
      <c r="GO65" s="31"/>
      <c r="GP65" s="31"/>
      <c r="GQ65" s="31"/>
      <c r="GR65" s="31"/>
      <c r="GS65" s="31"/>
      <c r="GT65" s="31"/>
      <c r="GU65" s="31"/>
      <c r="GV65" s="31"/>
      <c r="GW65" s="31"/>
      <c r="GX65" s="31"/>
      <c r="GY65" s="31"/>
      <c r="GZ65" s="31"/>
      <c r="HA65" s="31"/>
      <c r="HB65" s="31"/>
      <c r="HC65" s="31"/>
      <c r="HD65" s="31"/>
      <c r="HE65" s="31"/>
      <c r="HF65" s="31"/>
      <c r="HG65" s="31"/>
      <c r="HH65" s="31"/>
      <c r="HI65" s="31"/>
      <c r="HJ65" s="31"/>
      <c r="HK65" s="31"/>
      <c r="HL65" s="31"/>
      <c r="HM65" s="31"/>
      <c r="HN65" s="31"/>
      <c r="HO65" s="31"/>
      <c r="HP65" s="31"/>
      <c r="HQ65" s="31"/>
      <c r="HR65" s="31"/>
      <c r="HS65" s="31"/>
      <c r="HT65" s="31"/>
      <c r="HU65" s="31"/>
      <c r="HV65" s="31"/>
      <c r="HW65" s="31"/>
      <c r="HX65" s="31"/>
      <c r="HY65" s="31"/>
      <c r="HZ65" s="31"/>
      <c r="IA65" s="31"/>
      <c r="IB65" s="31"/>
      <c r="IC65" s="31"/>
      <c r="ID65" s="31"/>
      <c r="IE65" s="31"/>
      <c r="IF65" s="31"/>
      <c r="IG65" s="31"/>
      <c r="IH65" s="31"/>
      <c r="II65" s="31"/>
      <c r="IJ65" s="31"/>
      <c r="IK65" s="31"/>
      <c r="IL65" s="31"/>
      <c r="IM65" s="31"/>
      <c r="IN65" s="31"/>
      <c r="IO65" s="31"/>
      <c r="IP65" s="31"/>
      <c r="IQ65" s="31"/>
      <c r="IR65" s="31"/>
      <c r="IS65" s="31"/>
      <c r="IT65" s="31"/>
      <c r="IU65" s="31"/>
      <c r="IV65" s="31"/>
      <c r="IW65" s="31"/>
      <c r="IX65" s="31"/>
      <c r="IY65" s="31"/>
      <c r="IZ65" s="31"/>
      <c r="JA65" s="31"/>
      <c r="JB65" s="31"/>
      <c r="JC65" s="31"/>
      <c r="JD65" s="31"/>
      <c r="JE65" s="31"/>
      <c r="JF65" s="31"/>
      <c r="JG65" s="31"/>
      <c r="JH65" s="31"/>
      <c r="JI65" s="31"/>
      <c r="JJ65" s="31"/>
      <c r="JK65" s="31"/>
      <c r="JL65" s="31"/>
      <c r="JM65" s="31"/>
      <c r="JN65" s="31"/>
      <c r="JO65" s="31"/>
      <c r="JP65" s="31"/>
      <c r="JQ65" s="31"/>
      <c r="JR65" s="31"/>
      <c r="JS65" s="31"/>
      <c r="JT65" s="31"/>
      <c r="JU65" s="31"/>
      <c r="JV65" s="31"/>
      <c r="JW65" s="31"/>
      <c r="JX65" s="31"/>
      <c r="JY65" s="31"/>
      <c r="JZ65" s="31"/>
      <c r="KA65" s="31"/>
      <c r="KB65" s="31"/>
      <c r="KC65" s="31"/>
      <c r="KD65" s="31"/>
      <c r="KE65" s="31"/>
      <c r="KF65" s="31"/>
      <c r="KG65" s="31"/>
      <c r="KH65" s="31"/>
      <c r="KI65" s="31"/>
      <c r="KJ65" s="31"/>
      <c r="KK65" s="31"/>
      <c r="KL65" s="31"/>
      <c r="KM65" s="31"/>
      <c r="KN65" s="31"/>
      <c r="KO65" s="31"/>
      <c r="KP65" s="31"/>
      <c r="KQ65" s="31"/>
      <c r="KR65" s="31"/>
      <c r="KS65" s="31"/>
      <c r="KT65" s="31"/>
      <c r="KU65" s="31"/>
      <c r="KV65" s="31"/>
      <c r="KW65" s="31"/>
      <c r="KX65" s="31"/>
      <c r="KY65" s="31"/>
      <c r="KZ65" s="31"/>
      <c r="LA65" s="31"/>
      <c r="LB65" s="31"/>
      <c r="LC65" s="31"/>
      <c r="LD65" s="31"/>
      <c r="LE65" s="31"/>
      <c r="LF65" s="31"/>
      <c r="LG65" s="31"/>
      <c r="LH65" s="31"/>
      <c r="LI65" s="31"/>
      <c r="LJ65" s="31"/>
      <c r="LK65" s="31"/>
      <c r="LL65" s="31"/>
      <c r="LM65" s="31"/>
      <c r="LN65" s="31"/>
      <c r="LO65" s="31"/>
      <c r="LP65" s="31"/>
      <c r="LQ65" s="31"/>
      <c r="LR65" s="31"/>
      <c r="LS65" s="31"/>
      <c r="LT65" s="31"/>
      <c r="LU65" s="31"/>
      <c r="LV65" s="31"/>
      <c r="LW65" s="31"/>
      <c r="LX65" s="31"/>
      <c r="LY65" s="31"/>
      <c r="LZ65" s="31"/>
      <c r="MA65" s="31"/>
      <c r="MB65" s="31"/>
      <c r="MC65" s="31"/>
      <c r="MD65" s="31"/>
      <c r="ME65" s="31"/>
      <c r="MF65" s="31"/>
      <c r="MG65" s="31"/>
      <c r="MH65" s="31"/>
      <c r="MI65" s="31"/>
      <c r="MJ65" s="31"/>
      <c r="MK65" s="31"/>
      <c r="ML65" s="31"/>
      <c r="MM65" s="31"/>
      <c r="MN65" s="31"/>
      <c r="MO65" s="31"/>
      <c r="MP65" s="31"/>
      <c r="MQ65" s="31"/>
      <c r="MR65" s="31"/>
      <c r="MS65" s="31"/>
      <c r="MT65" s="31"/>
      <c r="MU65" s="31"/>
      <c r="MV65" s="31"/>
      <c r="MW65" s="31"/>
      <c r="MX65" s="31"/>
      <c r="MY65" s="31"/>
      <c r="MZ65" s="31"/>
      <c r="NA65" s="31"/>
      <c r="NB65" s="31"/>
      <c r="NC65" s="31"/>
      <c r="ND65" s="31"/>
      <c r="NE65" s="31"/>
      <c r="NF65" s="31"/>
      <c r="NG65" s="31"/>
      <c r="NH65" s="31"/>
      <c r="NI65" s="31"/>
      <c r="NJ65" s="31"/>
      <c r="NK65" s="31"/>
      <c r="NL65" s="31"/>
      <c r="NM65" s="31"/>
      <c r="NN65" s="31"/>
      <c r="NO65" s="31"/>
      <c r="NP65" s="31"/>
      <c r="NQ65" s="31"/>
      <c r="NR65" s="31"/>
      <c r="NS65" s="31"/>
      <c r="NT65" s="31"/>
      <c r="NU65" s="31"/>
      <c r="NV65" s="31"/>
      <c r="NW65" s="31"/>
      <c r="NX65" s="31"/>
      <c r="NY65" s="31"/>
      <c r="NZ65" s="31"/>
      <c r="OA65" s="31"/>
      <c r="OB65" s="31"/>
      <c r="OC65" s="31"/>
      <c r="OD65" s="31"/>
      <c r="OE65" s="31"/>
      <c r="OF65" s="31"/>
      <c r="OG65" s="31"/>
      <c r="OH65" s="31"/>
      <c r="OI65" s="31"/>
      <c r="OJ65" s="31"/>
      <c r="OK65" s="31"/>
      <c r="OL65" s="31"/>
      <c r="OM65" s="31"/>
      <c r="ON65" s="31"/>
      <c r="OO65" s="31"/>
      <c r="OP65" s="31"/>
      <c r="OQ65" s="31"/>
      <c r="OR65" s="31"/>
      <c r="OS65" s="31"/>
      <c r="OT65" s="31"/>
      <c r="OU65" s="31"/>
      <c r="OV65" s="31"/>
      <c r="OW65" s="31"/>
      <c r="OX65" s="31"/>
      <c r="OY65" s="31"/>
      <c r="OZ65" s="31"/>
      <c r="PA65" s="31"/>
      <c r="PB65" s="31"/>
      <c r="PC65" s="31"/>
      <c r="PD65" s="31"/>
      <c r="PE65" s="31"/>
      <c r="PF65" s="31"/>
      <c r="PG65" s="31"/>
      <c r="PH65" s="31"/>
      <c r="PI65" s="31"/>
      <c r="PJ65" s="31"/>
      <c r="PK65" s="31"/>
      <c r="PL65" s="31"/>
      <c r="PM65" s="31"/>
      <c r="PN65" s="31"/>
      <c r="PO65" s="31"/>
      <c r="PP65" s="31"/>
      <c r="PQ65" s="31"/>
      <c r="PR65" s="31"/>
      <c r="PS65" s="31"/>
      <c r="PT65" s="31"/>
      <c r="PU65" s="31"/>
      <c r="PV65" s="31"/>
      <c r="PW65" s="31"/>
      <c r="PX65" s="31"/>
      <c r="PY65" s="31"/>
      <c r="PZ65" s="31"/>
      <c r="QA65" s="31"/>
      <c r="QB65" s="31"/>
      <c r="QC65" s="31"/>
    </row>
    <row r="66" spans="1:445">
      <c r="A66" s="84" t="s">
        <v>139</v>
      </c>
      <c r="B66" s="83" t="s">
        <v>27</v>
      </c>
      <c r="C66" s="83">
        <v>120</v>
      </c>
      <c r="D66" s="83" t="s">
        <v>28</v>
      </c>
      <c r="E66" s="83"/>
      <c r="F66" s="83">
        <v>1125</v>
      </c>
      <c r="G66" s="83">
        <v>65</v>
      </c>
      <c r="H66" s="83"/>
      <c r="I66" s="83">
        <v>352</v>
      </c>
      <c r="J66" s="83">
        <v>354</v>
      </c>
      <c r="K66" s="83">
        <v>354</v>
      </c>
      <c r="L66" s="83"/>
      <c r="M66" s="83"/>
      <c r="N66" s="83"/>
      <c r="O66" s="83"/>
      <c r="P66" s="83"/>
      <c r="Q66" s="83"/>
      <c r="R66" s="83"/>
      <c r="S66" s="83"/>
      <c r="T66" s="20">
        <f t="shared" si="1"/>
        <v>1125</v>
      </c>
      <c r="U66" s="20">
        <f t="shared" si="2"/>
        <v>0</v>
      </c>
      <c r="V66" s="34">
        <f t="shared" si="3"/>
        <v>1</v>
      </c>
      <c r="W66" s="37"/>
      <c r="X66" s="35" t="str">
        <f t="shared" si="5"/>
        <v/>
      </c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CU66" s="31"/>
      <c r="CV66" s="31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  <c r="DW66" s="31"/>
      <c r="DX66" s="31"/>
      <c r="DY66" s="31"/>
      <c r="DZ66" s="31"/>
      <c r="EA66" s="31"/>
      <c r="EB66" s="31"/>
      <c r="EC66" s="31"/>
      <c r="ED66" s="31"/>
      <c r="EE66" s="31"/>
      <c r="EF66" s="31"/>
      <c r="EG66" s="31"/>
      <c r="EH66" s="31"/>
      <c r="EI66" s="31"/>
      <c r="EJ66" s="31"/>
      <c r="EK66" s="31"/>
      <c r="EL66" s="31"/>
      <c r="EM66" s="31"/>
      <c r="EN66" s="31"/>
      <c r="EO66" s="31"/>
      <c r="EP66" s="31"/>
      <c r="EQ66" s="31"/>
      <c r="ER66" s="31"/>
      <c r="ES66" s="31"/>
      <c r="ET66" s="31"/>
      <c r="EU66" s="31"/>
      <c r="EV66" s="31"/>
      <c r="EW66" s="31"/>
      <c r="EX66" s="31"/>
      <c r="EY66" s="31"/>
      <c r="EZ66" s="31"/>
      <c r="FA66" s="31"/>
      <c r="FB66" s="31"/>
      <c r="FC66" s="31"/>
      <c r="FD66" s="31"/>
      <c r="FE66" s="31"/>
      <c r="FF66" s="31"/>
      <c r="FG66" s="31"/>
      <c r="FH66" s="31"/>
      <c r="FI66" s="31"/>
      <c r="FJ66" s="31"/>
      <c r="FK66" s="31"/>
      <c r="FL66" s="31"/>
      <c r="FM66" s="31"/>
      <c r="FN66" s="31"/>
      <c r="FO66" s="31"/>
      <c r="FP66" s="31"/>
      <c r="FQ66" s="31"/>
      <c r="FR66" s="31"/>
      <c r="FS66" s="31"/>
      <c r="FT66" s="31"/>
      <c r="FU66" s="31"/>
      <c r="FV66" s="31"/>
      <c r="FW66" s="31"/>
      <c r="FX66" s="31"/>
      <c r="FY66" s="31"/>
      <c r="FZ66" s="31"/>
      <c r="GA66" s="31"/>
      <c r="GB66" s="31"/>
      <c r="GC66" s="31"/>
      <c r="GD66" s="31"/>
      <c r="GE66" s="31"/>
      <c r="GF66" s="31"/>
      <c r="GG66" s="31"/>
      <c r="GH66" s="31"/>
      <c r="GI66" s="31"/>
      <c r="GJ66" s="31"/>
      <c r="GK66" s="31"/>
      <c r="GL66" s="31"/>
      <c r="GM66" s="31"/>
      <c r="GN66" s="31"/>
      <c r="GO66" s="31"/>
      <c r="GP66" s="31"/>
      <c r="GQ66" s="31"/>
      <c r="GR66" s="31"/>
      <c r="GS66" s="31"/>
      <c r="GT66" s="31"/>
      <c r="GU66" s="31"/>
      <c r="GV66" s="31"/>
      <c r="GW66" s="31"/>
      <c r="GX66" s="31"/>
      <c r="GY66" s="31"/>
      <c r="GZ66" s="31"/>
      <c r="HA66" s="31"/>
      <c r="HB66" s="31"/>
      <c r="HC66" s="31"/>
      <c r="HD66" s="31"/>
      <c r="HE66" s="31"/>
      <c r="HF66" s="31"/>
      <c r="HG66" s="31"/>
      <c r="HH66" s="31"/>
      <c r="HI66" s="31"/>
      <c r="HJ66" s="31"/>
      <c r="HK66" s="31"/>
      <c r="HL66" s="31"/>
      <c r="HM66" s="31"/>
      <c r="HN66" s="31"/>
      <c r="HO66" s="31"/>
      <c r="HP66" s="31"/>
      <c r="HQ66" s="31"/>
      <c r="HR66" s="31"/>
      <c r="HS66" s="31"/>
      <c r="HT66" s="31"/>
      <c r="HU66" s="31"/>
      <c r="HV66" s="31"/>
      <c r="HW66" s="31"/>
      <c r="HX66" s="31"/>
      <c r="HY66" s="31"/>
      <c r="HZ66" s="31"/>
      <c r="IA66" s="31"/>
      <c r="IB66" s="31"/>
      <c r="IC66" s="31"/>
      <c r="ID66" s="31"/>
      <c r="IE66" s="31"/>
      <c r="IF66" s="31"/>
      <c r="IG66" s="31"/>
      <c r="IH66" s="31"/>
      <c r="II66" s="31"/>
      <c r="IJ66" s="31"/>
      <c r="IK66" s="31"/>
      <c r="IL66" s="31"/>
      <c r="IM66" s="31"/>
      <c r="IN66" s="31"/>
      <c r="IO66" s="31"/>
      <c r="IP66" s="31"/>
      <c r="IQ66" s="31"/>
      <c r="IR66" s="31"/>
      <c r="IS66" s="31"/>
      <c r="IT66" s="31"/>
      <c r="IU66" s="31"/>
      <c r="IV66" s="31"/>
      <c r="IW66" s="31"/>
      <c r="IX66" s="31"/>
      <c r="IY66" s="31"/>
      <c r="IZ66" s="31"/>
      <c r="JA66" s="31"/>
      <c r="JB66" s="31"/>
      <c r="JC66" s="31"/>
      <c r="JD66" s="31"/>
      <c r="JE66" s="31"/>
      <c r="JF66" s="31"/>
      <c r="JG66" s="31"/>
      <c r="JH66" s="31"/>
      <c r="JI66" s="31"/>
      <c r="JJ66" s="31"/>
      <c r="JK66" s="31"/>
      <c r="JL66" s="31"/>
      <c r="JM66" s="31"/>
      <c r="JN66" s="31"/>
      <c r="JO66" s="31"/>
      <c r="JP66" s="31"/>
      <c r="JQ66" s="31"/>
      <c r="JR66" s="31"/>
      <c r="JS66" s="31"/>
      <c r="JT66" s="31"/>
      <c r="JU66" s="31"/>
      <c r="JV66" s="31"/>
      <c r="JW66" s="31"/>
      <c r="JX66" s="31"/>
      <c r="JY66" s="31"/>
      <c r="JZ66" s="31"/>
      <c r="KA66" s="31"/>
      <c r="KB66" s="31"/>
      <c r="KC66" s="31"/>
      <c r="KD66" s="31"/>
      <c r="KE66" s="31"/>
      <c r="KF66" s="31"/>
      <c r="KG66" s="31"/>
      <c r="KH66" s="31"/>
      <c r="KI66" s="31"/>
      <c r="KJ66" s="31"/>
      <c r="KK66" s="31"/>
      <c r="KL66" s="31"/>
      <c r="KM66" s="31"/>
      <c r="KN66" s="31"/>
      <c r="KO66" s="31"/>
      <c r="KP66" s="31"/>
      <c r="KQ66" s="31"/>
      <c r="KR66" s="31"/>
      <c r="KS66" s="31"/>
      <c r="KT66" s="31"/>
      <c r="KU66" s="31"/>
      <c r="KV66" s="31"/>
      <c r="KW66" s="31"/>
      <c r="KX66" s="31"/>
      <c r="KY66" s="31"/>
      <c r="KZ66" s="31"/>
      <c r="LA66" s="31"/>
      <c r="LB66" s="31"/>
      <c r="LC66" s="31"/>
      <c r="LD66" s="31"/>
      <c r="LE66" s="31"/>
      <c r="LF66" s="31"/>
      <c r="LG66" s="31"/>
      <c r="LH66" s="31"/>
      <c r="LI66" s="31"/>
      <c r="LJ66" s="31"/>
      <c r="LK66" s="31"/>
      <c r="LL66" s="31"/>
      <c r="LM66" s="31"/>
      <c r="LN66" s="31"/>
      <c r="LO66" s="31"/>
      <c r="LP66" s="31"/>
      <c r="LQ66" s="31"/>
      <c r="LR66" s="31"/>
      <c r="LS66" s="31"/>
      <c r="LT66" s="31"/>
      <c r="LU66" s="31"/>
      <c r="LV66" s="31"/>
      <c r="LW66" s="31"/>
      <c r="LX66" s="31"/>
      <c r="LY66" s="31"/>
      <c r="LZ66" s="31"/>
      <c r="MA66" s="31"/>
      <c r="MB66" s="31"/>
      <c r="MC66" s="31"/>
      <c r="MD66" s="31"/>
      <c r="ME66" s="31"/>
      <c r="MF66" s="31"/>
      <c r="MG66" s="31"/>
      <c r="MH66" s="31"/>
      <c r="MI66" s="31"/>
      <c r="MJ66" s="31"/>
      <c r="MK66" s="31"/>
      <c r="ML66" s="31"/>
      <c r="MM66" s="31"/>
      <c r="MN66" s="31"/>
      <c r="MO66" s="31"/>
      <c r="MP66" s="31"/>
      <c r="MQ66" s="31"/>
      <c r="MR66" s="31"/>
      <c r="MS66" s="31"/>
      <c r="MT66" s="31"/>
      <c r="MU66" s="31"/>
      <c r="MV66" s="31"/>
      <c r="MW66" s="31"/>
      <c r="MX66" s="31"/>
      <c r="MY66" s="31"/>
      <c r="MZ66" s="31"/>
      <c r="NA66" s="31"/>
      <c r="NB66" s="31"/>
      <c r="NC66" s="31"/>
      <c r="ND66" s="31"/>
      <c r="NE66" s="31"/>
      <c r="NF66" s="31"/>
      <c r="NG66" s="31"/>
      <c r="NH66" s="31"/>
      <c r="NI66" s="31"/>
      <c r="NJ66" s="31"/>
      <c r="NK66" s="31"/>
      <c r="NL66" s="31"/>
      <c r="NM66" s="31"/>
      <c r="NN66" s="31"/>
      <c r="NO66" s="31"/>
      <c r="NP66" s="31"/>
      <c r="NQ66" s="31"/>
      <c r="NR66" s="31"/>
      <c r="NS66" s="31"/>
      <c r="NT66" s="31"/>
      <c r="NU66" s="31"/>
      <c r="NV66" s="31"/>
      <c r="NW66" s="31"/>
      <c r="NX66" s="31"/>
      <c r="NY66" s="31"/>
      <c r="NZ66" s="31"/>
      <c r="OA66" s="31"/>
      <c r="OB66" s="31"/>
      <c r="OC66" s="31"/>
      <c r="OD66" s="31"/>
      <c r="OE66" s="31"/>
      <c r="OF66" s="31"/>
      <c r="OG66" s="31"/>
      <c r="OH66" s="31"/>
      <c r="OI66" s="31"/>
      <c r="OJ66" s="31"/>
      <c r="OK66" s="31"/>
      <c r="OL66" s="31"/>
      <c r="OM66" s="31"/>
      <c r="ON66" s="31"/>
      <c r="OO66" s="31"/>
      <c r="OP66" s="31"/>
      <c r="OQ66" s="31"/>
      <c r="OR66" s="31"/>
      <c r="OS66" s="31"/>
      <c r="OT66" s="31"/>
      <c r="OU66" s="31"/>
      <c r="OV66" s="31"/>
      <c r="OW66" s="31"/>
      <c r="OX66" s="31"/>
      <c r="OY66" s="31"/>
      <c r="OZ66" s="31"/>
      <c r="PA66" s="31"/>
      <c r="PB66" s="31"/>
      <c r="PC66" s="31"/>
      <c r="PD66" s="31"/>
      <c r="PE66" s="31"/>
      <c r="PF66" s="31"/>
      <c r="PG66" s="31"/>
      <c r="PH66" s="31"/>
      <c r="PI66" s="31"/>
      <c r="PJ66" s="31"/>
      <c r="PK66" s="31"/>
      <c r="PL66" s="31"/>
      <c r="PM66" s="31"/>
      <c r="PN66" s="31"/>
      <c r="PO66" s="31"/>
      <c r="PP66" s="31"/>
      <c r="PQ66" s="31"/>
      <c r="PR66" s="31"/>
      <c r="PS66" s="31"/>
      <c r="PT66" s="31"/>
      <c r="PU66" s="31"/>
      <c r="PV66" s="31"/>
      <c r="PW66" s="31"/>
      <c r="PX66" s="31"/>
      <c r="PY66" s="31"/>
      <c r="PZ66" s="31"/>
      <c r="QA66" s="31"/>
      <c r="QB66" s="31"/>
      <c r="QC66" s="31"/>
    </row>
    <row r="67" spans="1:445">
      <c r="A67" s="84" t="s">
        <v>140</v>
      </c>
      <c r="B67" s="83" t="s">
        <v>27</v>
      </c>
      <c r="C67" s="83">
        <v>120</v>
      </c>
      <c r="D67" s="83" t="s">
        <v>28</v>
      </c>
      <c r="E67" s="83"/>
      <c r="F67" s="83">
        <v>1185</v>
      </c>
      <c r="G67" s="83">
        <v>65</v>
      </c>
      <c r="H67" s="83"/>
      <c r="I67" s="83">
        <v>140</v>
      </c>
      <c r="J67" s="83">
        <v>140</v>
      </c>
      <c r="K67" s="83">
        <v>140</v>
      </c>
      <c r="L67" s="83">
        <v>140</v>
      </c>
      <c r="M67" s="83">
        <v>140</v>
      </c>
      <c r="N67" s="83"/>
      <c r="O67" s="83"/>
      <c r="P67" s="83"/>
      <c r="Q67" s="83"/>
      <c r="R67" s="83"/>
      <c r="S67" s="83"/>
      <c r="T67" s="20">
        <f t="shared" si="1"/>
        <v>765</v>
      </c>
      <c r="U67" s="20">
        <f t="shared" si="2"/>
        <v>420</v>
      </c>
      <c r="V67" s="34">
        <f t="shared" si="3"/>
        <v>0.64556962025316456</v>
      </c>
      <c r="W67" s="37"/>
      <c r="X67" s="35" t="str">
        <f t="shared" si="5"/>
        <v/>
      </c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  <c r="CJ67" s="31"/>
      <c r="CK67" s="31"/>
      <c r="CL67" s="31"/>
      <c r="CM67" s="31"/>
      <c r="CN67" s="31"/>
      <c r="CO67" s="31"/>
      <c r="CP67" s="31"/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  <c r="DW67" s="31"/>
      <c r="DX67" s="31"/>
      <c r="DY67" s="31"/>
      <c r="DZ67" s="31"/>
      <c r="EA67" s="31"/>
      <c r="EB67" s="31"/>
      <c r="EC67" s="31"/>
      <c r="ED67" s="31"/>
      <c r="EE67" s="31"/>
      <c r="EF67" s="31"/>
      <c r="EG67" s="31"/>
      <c r="EH67" s="31"/>
      <c r="EI67" s="31"/>
      <c r="EJ67" s="31"/>
      <c r="EK67" s="31"/>
      <c r="EL67" s="31"/>
      <c r="EM67" s="31"/>
      <c r="EN67" s="31"/>
      <c r="EO67" s="31"/>
      <c r="EP67" s="31"/>
      <c r="EQ67" s="31"/>
      <c r="ER67" s="31"/>
      <c r="ES67" s="31"/>
      <c r="ET67" s="31"/>
      <c r="EU67" s="31"/>
      <c r="EV67" s="31"/>
      <c r="EW67" s="31"/>
      <c r="EX67" s="31"/>
      <c r="EY67" s="31"/>
      <c r="EZ67" s="31"/>
      <c r="FA67" s="31"/>
      <c r="FB67" s="31"/>
      <c r="FC67" s="31"/>
      <c r="FD67" s="31"/>
      <c r="FE67" s="31"/>
      <c r="FF67" s="31"/>
      <c r="FG67" s="31"/>
      <c r="FH67" s="31"/>
      <c r="FI67" s="31"/>
      <c r="FJ67" s="31"/>
      <c r="FK67" s="31"/>
      <c r="FL67" s="31"/>
      <c r="FM67" s="31"/>
      <c r="FN67" s="31"/>
      <c r="FO67" s="31"/>
      <c r="FP67" s="31"/>
      <c r="FQ67" s="31"/>
      <c r="FR67" s="31"/>
      <c r="FS67" s="31"/>
      <c r="FT67" s="31"/>
      <c r="FU67" s="31"/>
      <c r="FV67" s="31"/>
      <c r="FW67" s="31"/>
      <c r="FX67" s="31"/>
      <c r="FY67" s="31"/>
      <c r="FZ67" s="31"/>
      <c r="GA67" s="31"/>
      <c r="GB67" s="31"/>
      <c r="GC67" s="31"/>
      <c r="GD67" s="31"/>
      <c r="GE67" s="31"/>
      <c r="GF67" s="31"/>
      <c r="GG67" s="31"/>
      <c r="GH67" s="31"/>
      <c r="GI67" s="31"/>
      <c r="GJ67" s="31"/>
      <c r="GK67" s="31"/>
      <c r="GL67" s="31"/>
      <c r="GM67" s="31"/>
      <c r="GN67" s="31"/>
      <c r="GO67" s="31"/>
      <c r="GP67" s="31"/>
      <c r="GQ67" s="31"/>
      <c r="GR67" s="31"/>
      <c r="GS67" s="31"/>
      <c r="GT67" s="31"/>
      <c r="GU67" s="31"/>
      <c r="GV67" s="31"/>
      <c r="GW67" s="31"/>
      <c r="GX67" s="31"/>
      <c r="GY67" s="31"/>
      <c r="GZ67" s="31"/>
      <c r="HA67" s="31"/>
      <c r="HB67" s="31"/>
      <c r="HC67" s="31"/>
      <c r="HD67" s="31"/>
      <c r="HE67" s="31"/>
      <c r="HF67" s="31"/>
      <c r="HG67" s="31"/>
      <c r="HH67" s="31"/>
      <c r="HI67" s="31"/>
      <c r="HJ67" s="31"/>
      <c r="HK67" s="31"/>
      <c r="HL67" s="31"/>
      <c r="HM67" s="31"/>
      <c r="HN67" s="31"/>
      <c r="HO67" s="31"/>
      <c r="HP67" s="31"/>
      <c r="HQ67" s="31"/>
      <c r="HR67" s="31"/>
      <c r="HS67" s="31"/>
      <c r="HT67" s="31"/>
      <c r="HU67" s="31"/>
      <c r="HV67" s="31"/>
      <c r="HW67" s="31"/>
      <c r="HX67" s="31"/>
      <c r="HY67" s="31"/>
      <c r="HZ67" s="31"/>
      <c r="IA67" s="31"/>
      <c r="IB67" s="31"/>
      <c r="IC67" s="31"/>
      <c r="ID67" s="31"/>
      <c r="IE67" s="31"/>
      <c r="IF67" s="31"/>
      <c r="IG67" s="31"/>
      <c r="IH67" s="31"/>
      <c r="II67" s="31"/>
      <c r="IJ67" s="31"/>
      <c r="IK67" s="31"/>
      <c r="IL67" s="31"/>
      <c r="IM67" s="31"/>
      <c r="IN67" s="31"/>
      <c r="IO67" s="31"/>
      <c r="IP67" s="31"/>
      <c r="IQ67" s="31"/>
      <c r="IR67" s="31"/>
      <c r="IS67" s="31"/>
      <c r="IT67" s="31"/>
      <c r="IU67" s="31"/>
      <c r="IV67" s="31"/>
      <c r="IW67" s="31"/>
      <c r="IX67" s="31"/>
      <c r="IY67" s="31"/>
      <c r="IZ67" s="31"/>
      <c r="JA67" s="31"/>
      <c r="JB67" s="31"/>
      <c r="JC67" s="31"/>
      <c r="JD67" s="31"/>
      <c r="JE67" s="31"/>
      <c r="JF67" s="31"/>
      <c r="JG67" s="31"/>
      <c r="JH67" s="31"/>
      <c r="JI67" s="31"/>
      <c r="JJ67" s="31"/>
      <c r="JK67" s="31"/>
      <c r="JL67" s="31"/>
      <c r="JM67" s="31"/>
      <c r="JN67" s="31"/>
      <c r="JO67" s="31"/>
      <c r="JP67" s="31"/>
      <c r="JQ67" s="31"/>
      <c r="JR67" s="31"/>
      <c r="JS67" s="31"/>
      <c r="JT67" s="31"/>
      <c r="JU67" s="31"/>
      <c r="JV67" s="31"/>
      <c r="JW67" s="31"/>
      <c r="JX67" s="31"/>
      <c r="JY67" s="31"/>
      <c r="JZ67" s="31"/>
      <c r="KA67" s="31"/>
      <c r="KB67" s="31"/>
      <c r="KC67" s="31"/>
      <c r="KD67" s="31"/>
      <c r="KE67" s="31"/>
      <c r="KF67" s="31"/>
      <c r="KG67" s="31"/>
      <c r="KH67" s="31"/>
      <c r="KI67" s="31"/>
      <c r="KJ67" s="31"/>
      <c r="KK67" s="31"/>
      <c r="KL67" s="31"/>
      <c r="KM67" s="31"/>
      <c r="KN67" s="31"/>
      <c r="KO67" s="31"/>
      <c r="KP67" s="31"/>
      <c r="KQ67" s="31"/>
      <c r="KR67" s="31"/>
      <c r="KS67" s="31"/>
      <c r="KT67" s="31"/>
      <c r="KU67" s="31"/>
      <c r="KV67" s="31"/>
      <c r="KW67" s="31"/>
      <c r="KX67" s="31"/>
      <c r="KY67" s="31"/>
      <c r="KZ67" s="31"/>
      <c r="LA67" s="31"/>
      <c r="LB67" s="31"/>
      <c r="LC67" s="31"/>
      <c r="LD67" s="31"/>
      <c r="LE67" s="31"/>
      <c r="LF67" s="31"/>
      <c r="LG67" s="31"/>
      <c r="LH67" s="31"/>
      <c r="LI67" s="31"/>
      <c r="LJ67" s="31"/>
      <c r="LK67" s="31"/>
      <c r="LL67" s="31"/>
      <c r="LM67" s="31"/>
      <c r="LN67" s="31"/>
      <c r="LO67" s="31"/>
      <c r="LP67" s="31"/>
      <c r="LQ67" s="31"/>
      <c r="LR67" s="31"/>
      <c r="LS67" s="31"/>
      <c r="LT67" s="31"/>
      <c r="LU67" s="31"/>
      <c r="LV67" s="31"/>
      <c r="LW67" s="31"/>
      <c r="LX67" s="31"/>
      <c r="LY67" s="31"/>
      <c r="LZ67" s="31"/>
      <c r="MA67" s="31"/>
      <c r="MB67" s="31"/>
      <c r="MC67" s="31"/>
      <c r="MD67" s="31"/>
      <c r="ME67" s="31"/>
      <c r="MF67" s="31"/>
      <c r="MG67" s="31"/>
      <c r="MH67" s="31"/>
      <c r="MI67" s="31"/>
      <c r="MJ67" s="31"/>
      <c r="MK67" s="31"/>
      <c r="ML67" s="31"/>
      <c r="MM67" s="31"/>
      <c r="MN67" s="31"/>
      <c r="MO67" s="31"/>
      <c r="MP67" s="31"/>
      <c r="MQ67" s="31"/>
      <c r="MR67" s="31"/>
      <c r="MS67" s="31"/>
      <c r="MT67" s="31"/>
      <c r="MU67" s="31"/>
      <c r="MV67" s="31"/>
      <c r="MW67" s="31"/>
      <c r="MX67" s="31"/>
      <c r="MY67" s="31"/>
      <c r="MZ67" s="31"/>
      <c r="NA67" s="31"/>
      <c r="NB67" s="31"/>
      <c r="NC67" s="31"/>
      <c r="ND67" s="31"/>
      <c r="NE67" s="31"/>
      <c r="NF67" s="31"/>
      <c r="NG67" s="31"/>
      <c r="NH67" s="31"/>
      <c r="NI67" s="31"/>
      <c r="NJ67" s="31"/>
      <c r="NK67" s="31"/>
      <c r="NL67" s="31"/>
      <c r="NM67" s="31"/>
      <c r="NN67" s="31"/>
      <c r="NO67" s="31"/>
      <c r="NP67" s="31"/>
      <c r="NQ67" s="31"/>
      <c r="NR67" s="31"/>
      <c r="NS67" s="31"/>
      <c r="NT67" s="31"/>
      <c r="NU67" s="31"/>
      <c r="NV67" s="31"/>
      <c r="NW67" s="31"/>
      <c r="NX67" s="31"/>
      <c r="NY67" s="31"/>
      <c r="NZ67" s="31"/>
      <c r="OA67" s="31"/>
      <c r="OB67" s="31"/>
      <c r="OC67" s="31"/>
      <c r="OD67" s="31"/>
      <c r="OE67" s="31"/>
      <c r="OF67" s="31"/>
      <c r="OG67" s="31"/>
      <c r="OH67" s="31"/>
      <c r="OI67" s="31"/>
      <c r="OJ67" s="31"/>
      <c r="OK67" s="31"/>
      <c r="OL67" s="31"/>
      <c r="OM67" s="31"/>
      <c r="ON67" s="31"/>
      <c r="OO67" s="31"/>
      <c r="OP67" s="31"/>
      <c r="OQ67" s="31"/>
      <c r="OR67" s="31"/>
      <c r="OS67" s="31"/>
      <c r="OT67" s="31"/>
      <c r="OU67" s="31"/>
      <c r="OV67" s="31"/>
      <c r="OW67" s="31"/>
      <c r="OX67" s="31"/>
      <c r="OY67" s="31"/>
      <c r="OZ67" s="31"/>
      <c r="PA67" s="31"/>
      <c r="PB67" s="31"/>
      <c r="PC67" s="31"/>
      <c r="PD67" s="31"/>
      <c r="PE67" s="31"/>
      <c r="PF67" s="31"/>
      <c r="PG67" s="31"/>
      <c r="PH67" s="31"/>
      <c r="PI67" s="31"/>
      <c r="PJ67" s="31"/>
      <c r="PK67" s="31"/>
      <c r="PL67" s="31"/>
      <c r="PM67" s="31"/>
      <c r="PN67" s="31"/>
      <c r="PO67" s="31"/>
      <c r="PP67" s="31"/>
      <c r="PQ67" s="31"/>
      <c r="PR67" s="31"/>
      <c r="PS67" s="31"/>
      <c r="PT67" s="31"/>
      <c r="PU67" s="31"/>
      <c r="PV67" s="31"/>
      <c r="PW67" s="31"/>
      <c r="PX67" s="31"/>
      <c r="PY67" s="31"/>
      <c r="PZ67" s="31"/>
      <c r="QA67" s="31"/>
      <c r="QB67" s="31"/>
      <c r="QC67" s="31"/>
    </row>
    <row r="68" spans="1:445">
      <c r="A68" s="84" t="s">
        <v>140</v>
      </c>
      <c r="B68" s="83" t="s">
        <v>27</v>
      </c>
      <c r="C68" s="83"/>
      <c r="D68" s="83" t="s">
        <v>143</v>
      </c>
      <c r="E68" s="83"/>
      <c r="F68" s="83">
        <v>700</v>
      </c>
      <c r="G68" s="83">
        <v>65</v>
      </c>
      <c r="H68" s="83"/>
      <c r="I68" s="83">
        <v>79</v>
      </c>
      <c r="J68" s="83">
        <v>79</v>
      </c>
      <c r="K68" s="83">
        <v>79</v>
      </c>
      <c r="L68" s="83">
        <v>79</v>
      </c>
      <c r="M68" s="83">
        <v>79</v>
      </c>
      <c r="N68" s="83"/>
      <c r="O68" s="83"/>
      <c r="P68" s="83"/>
      <c r="Q68" s="83"/>
      <c r="R68" s="83"/>
      <c r="S68" s="83"/>
      <c r="T68" s="20">
        <f t="shared" ref="T68:T131" si="6">IF(AND(ISBLANK(E68),ISBLANK(F68),ISBLANK(G68),ISBLANK(H68),ISBLANK(I68),ISBLANK(J68),ISBLANK(K68), ISBLANK(L68), ISBLANK(M68), ISBLANK(N68), ISBLANK(O68), ISBLANK(P68), ISBLANK(Q68), ISBLANK(R68), ISBLANK(S68)),"",SUM(G68:S68))</f>
        <v>460</v>
      </c>
      <c r="U68" s="20">
        <f t="shared" ref="U68:U131" si="7">IF(W68&lt;&gt;0,0,IF(AND(ISBLANK(E68),ISBLANK(F68),ISBLANK(G68),ISBLANK(H68),ISBLANK(I68),ISBLANK(J68),ISBLANK(K68), ISBLANK(L68), ISBLANK(M68), ISBLANK(N68), ISBLANK(O68), ISBLANK(P68), ISBLANK(Q68), ISBLANK(R68), ISBLANK(S68)),"", (F68+E68)-T68))</f>
        <v>240</v>
      </c>
      <c r="V68" s="34">
        <f t="shared" ref="V68:V131" si="8">IF(AND(ISBLANK(E68),ISBLANK(F68), ISBLANK(G68), ISBLANK(H68), ISBLANK(I68), ISBLANK(J68), ISBLANK(K68), ISBLANK(L68), ISBLANK(M68),ISBLANK(N68), ISBLANK(O68), ISBLANK(P68), ISBLANK(Q68), ISBLANK(R68), ISBLANK(S68)), "",IFERROR(((F68+E68)-U68)/(F68+E68),""))</f>
        <v>0.65714285714285714</v>
      </c>
      <c r="W68" s="37"/>
      <c r="X68" s="35" t="str">
        <f t="shared" ref="X68:X99" si="9">IF(W68&lt;&gt;"",F68 - (SUM(G68:S68)),"")</f>
        <v/>
      </c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  <c r="CJ68" s="31"/>
      <c r="CK68" s="31"/>
      <c r="CL68" s="31"/>
      <c r="CM68" s="31"/>
      <c r="CN68" s="31"/>
      <c r="CO68" s="31"/>
      <c r="CP68" s="31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  <c r="DW68" s="31"/>
      <c r="DX68" s="31"/>
      <c r="DY68" s="31"/>
      <c r="DZ68" s="31"/>
      <c r="EA68" s="31"/>
      <c r="EB68" s="31"/>
      <c r="EC68" s="31"/>
      <c r="ED68" s="31"/>
      <c r="EE68" s="31"/>
      <c r="EF68" s="31"/>
      <c r="EG68" s="31"/>
      <c r="EH68" s="31"/>
      <c r="EI68" s="31"/>
      <c r="EJ68" s="31"/>
      <c r="EK68" s="31"/>
      <c r="EL68" s="31"/>
      <c r="EM68" s="31"/>
      <c r="EN68" s="31"/>
      <c r="EO68" s="31"/>
      <c r="EP68" s="31"/>
      <c r="EQ68" s="31"/>
      <c r="ER68" s="31"/>
      <c r="ES68" s="31"/>
      <c r="ET68" s="31"/>
      <c r="EU68" s="31"/>
      <c r="EV68" s="31"/>
      <c r="EW68" s="31"/>
      <c r="EX68" s="31"/>
      <c r="EY68" s="31"/>
      <c r="EZ68" s="31"/>
      <c r="FA68" s="31"/>
      <c r="FB68" s="31"/>
      <c r="FC68" s="31"/>
      <c r="FD68" s="31"/>
      <c r="FE68" s="31"/>
      <c r="FF68" s="31"/>
      <c r="FG68" s="31"/>
      <c r="FH68" s="31"/>
      <c r="FI68" s="31"/>
      <c r="FJ68" s="31"/>
      <c r="FK68" s="31"/>
      <c r="FL68" s="31"/>
      <c r="FM68" s="31"/>
      <c r="FN68" s="31"/>
      <c r="FO68" s="31"/>
      <c r="FP68" s="31"/>
      <c r="FQ68" s="31"/>
      <c r="FR68" s="31"/>
      <c r="FS68" s="31"/>
      <c r="FT68" s="31"/>
      <c r="FU68" s="31"/>
      <c r="FV68" s="31"/>
      <c r="FW68" s="31"/>
      <c r="FX68" s="31"/>
      <c r="FY68" s="31"/>
      <c r="FZ68" s="31"/>
      <c r="GA68" s="31"/>
      <c r="GB68" s="31"/>
      <c r="GC68" s="31"/>
      <c r="GD68" s="31"/>
      <c r="GE68" s="31"/>
      <c r="GF68" s="31"/>
      <c r="GG68" s="31"/>
      <c r="GH68" s="31"/>
      <c r="GI68" s="31"/>
      <c r="GJ68" s="31"/>
      <c r="GK68" s="31"/>
      <c r="GL68" s="31"/>
      <c r="GM68" s="31"/>
      <c r="GN68" s="31"/>
      <c r="GO68" s="31"/>
      <c r="GP68" s="31"/>
      <c r="GQ68" s="31"/>
      <c r="GR68" s="31"/>
      <c r="GS68" s="31"/>
      <c r="GT68" s="31"/>
      <c r="GU68" s="31"/>
      <c r="GV68" s="31"/>
      <c r="GW68" s="31"/>
      <c r="GX68" s="31"/>
      <c r="GY68" s="31"/>
      <c r="GZ68" s="31"/>
      <c r="HA68" s="31"/>
      <c r="HB68" s="31"/>
      <c r="HC68" s="31"/>
      <c r="HD68" s="31"/>
      <c r="HE68" s="31"/>
      <c r="HF68" s="31"/>
      <c r="HG68" s="31"/>
      <c r="HH68" s="31"/>
      <c r="HI68" s="31"/>
      <c r="HJ68" s="31"/>
      <c r="HK68" s="31"/>
      <c r="HL68" s="31"/>
      <c r="HM68" s="31"/>
      <c r="HN68" s="31"/>
      <c r="HO68" s="31"/>
      <c r="HP68" s="31"/>
      <c r="HQ68" s="31"/>
      <c r="HR68" s="31"/>
      <c r="HS68" s="31"/>
      <c r="HT68" s="31"/>
      <c r="HU68" s="31"/>
      <c r="HV68" s="31"/>
      <c r="HW68" s="31"/>
      <c r="HX68" s="31"/>
      <c r="HY68" s="31"/>
      <c r="HZ68" s="31"/>
      <c r="IA68" s="31"/>
      <c r="IB68" s="31"/>
      <c r="IC68" s="31"/>
      <c r="ID68" s="31"/>
      <c r="IE68" s="31"/>
      <c r="IF68" s="31"/>
      <c r="IG68" s="31"/>
      <c r="IH68" s="31"/>
      <c r="II68" s="31"/>
      <c r="IJ68" s="31"/>
      <c r="IK68" s="31"/>
      <c r="IL68" s="31"/>
      <c r="IM68" s="31"/>
      <c r="IN68" s="31"/>
      <c r="IO68" s="31"/>
      <c r="IP68" s="31"/>
      <c r="IQ68" s="31"/>
      <c r="IR68" s="31"/>
      <c r="IS68" s="31"/>
      <c r="IT68" s="31"/>
      <c r="IU68" s="31"/>
      <c r="IV68" s="31"/>
      <c r="IW68" s="31"/>
      <c r="IX68" s="31"/>
      <c r="IY68" s="31"/>
      <c r="IZ68" s="31"/>
      <c r="JA68" s="31"/>
      <c r="JB68" s="31"/>
      <c r="JC68" s="31"/>
      <c r="JD68" s="31"/>
      <c r="JE68" s="31"/>
      <c r="JF68" s="31"/>
      <c r="JG68" s="31"/>
      <c r="JH68" s="31"/>
      <c r="JI68" s="31"/>
      <c r="JJ68" s="31"/>
      <c r="JK68" s="31"/>
      <c r="JL68" s="31"/>
      <c r="JM68" s="31"/>
      <c r="JN68" s="31"/>
      <c r="JO68" s="31"/>
      <c r="JP68" s="31"/>
      <c r="JQ68" s="31"/>
      <c r="JR68" s="31"/>
      <c r="JS68" s="31"/>
      <c r="JT68" s="31"/>
      <c r="JU68" s="31"/>
      <c r="JV68" s="31"/>
      <c r="JW68" s="31"/>
      <c r="JX68" s="31"/>
      <c r="JY68" s="31"/>
      <c r="JZ68" s="31"/>
      <c r="KA68" s="31"/>
      <c r="KB68" s="31"/>
      <c r="KC68" s="31"/>
      <c r="KD68" s="31"/>
      <c r="KE68" s="31"/>
      <c r="KF68" s="31"/>
      <c r="KG68" s="31"/>
      <c r="KH68" s="31"/>
      <c r="KI68" s="31"/>
      <c r="KJ68" s="31"/>
      <c r="KK68" s="31"/>
      <c r="KL68" s="31"/>
      <c r="KM68" s="31"/>
      <c r="KN68" s="31"/>
      <c r="KO68" s="31"/>
      <c r="KP68" s="31"/>
      <c r="KQ68" s="31"/>
      <c r="KR68" s="31"/>
      <c r="KS68" s="31"/>
      <c r="KT68" s="31"/>
      <c r="KU68" s="31"/>
      <c r="KV68" s="31"/>
      <c r="KW68" s="31"/>
      <c r="KX68" s="31"/>
      <c r="KY68" s="31"/>
      <c r="KZ68" s="31"/>
      <c r="LA68" s="31"/>
      <c r="LB68" s="31"/>
      <c r="LC68" s="31"/>
      <c r="LD68" s="31"/>
      <c r="LE68" s="31"/>
      <c r="LF68" s="31"/>
      <c r="LG68" s="31"/>
      <c r="LH68" s="31"/>
      <c r="LI68" s="31"/>
      <c r="LJ68" s="31"/>
      <c r="LK68" s="31"/>
      <c r="LL68" s="31"/>
      <c r="LM68" s="31"/>
      <c r="LN68" s="31"/>
      <c r="LO68" s="31"/>
      <c r="LP68" s="31"/>
      <c r="LQ68" s="31"/>
      <c r="LR68" s="31"/>
      <c r="LS68" s="31"/>
      <c r="LT68" s="31"/>
      <c r="LU68" s="31"/>
      <c r="LV68" s="31"/>
      <c r="LW68" s="31"/>
      <c r="LX68" s="31"/>
      <c r="LY68" s="31"/>
      <c r="LZ68" s="31"/>
      <c r="MA68" s="31"/>
      <c r="MB68" s="31"/>
      <c r="MC68" s="31"/>
      <c r="MD68" s="31"/>
      <c r="ME68" s="31"/>
      <c r="MF68" s="31"/>
      <c r="MG68" s="31"/>
      <c r="MH68" s="31"/>
      <c r="MI68" s="31"/>
      <c r="MJ68" s="31"/>
      <c r="MK68" s="31"/>
      <c r="ML68" s="31"/>
      <c r="MM68" s="31"/>
      <c r="MN68" s="31"/>
      <c r="MO68" s="31"/>
      <c r="MP68" s="31"/>
      <c r="MQ68" s="31"/>
      <c r="MR68" s="31"/>
      <c r="MS68" s="31"/>
      <c r="MT68" s="31"/>
      <c r="MU68" s="31"/>
      <c r="MV68" s="31"/>
      <c r="MW68" s="31"/>
      <c r="MX68" s="31"/>
      <c r="MY68" s="31"/>
      <c r="MZ68" s="31"/>
      <c r="NA68" s="31"/>
      <c r="NB68" s="31"/>
      <c r="NC68" s="31"/>
      <c r="ND68" s="31"/>
      <c r="NE68" s="31"/>
      <c r="NF68" s="31"/>
      <c r="NG68" s="31"/>
      <c r="NH68" s="31"/>
      <c r="NI68" s="31"/>
      <c r="NJ68" s="31"/>
      <c r="NK68" s="31"/>
      <c r="NL68" s="31"/>
      <c r="NM68" s="31"/>
      <c r="NN68" s="31"/>
      <c r="NO68" s="31"/>
      <c r="NP68" s="31"/>
      <c r="NQ68" s="31"/>
      <c r="NR68" s="31"/>
      <c r="NS68" s="31"/>
      <c r="NT68" s="31"/>
      <c r="NU68" s="31"/>
      <c r="NV68" s="31"/>
      <c r="NW68" s="31"/>
      <c r="NX68" s="31"/>
      <c r="NY68" s="31"/>
      <c r="NZ68" s="31"/>
      <c r="OA68" s="31"/>
      <c r="OB68" s="31"/>
      <c r="OC68" s="31"/>
      <c r="OD68" s="31"/>
      <c r="OE68" s="31"/>
      <c r="OF68" s="31"/>
      <c r="OG68" s="31"/>
      <c r="OH68" s="31"/>
      <c r="OI68" s="31"/>
      <c r="OJ68" s="31"/>
      <c r="OK68" s="31"/>
      <c r="OL68" s="31"/>
      <c r="OM68" s="31"/>
      <c r="ON68" s="31"/>
      <c r="OO68" s="31"/>
      <c r="OP68" s="31"/>
      <c r="OQ68" s="31"/>
      <c r="OR68" s="31"/>
      <c r="OS68" s="31"/>
      <c r="OT68" s="31"/>
      <c r="OU68" s="31"/>
      <c r="OV68" s="31"/>
      <c r="OW68" s="31"/>
      <c r="OX68" s="31"/>
      <c r="OY68" s="31"/>
      <c r="OZ68" s="31"/>
      <c r="PA68" s="31"/>
      <c r="PB68" s="31"/>
      <c r="PC68" s="31"/>
      <c r="PD68" s="31"/>
      <c r="PE68" s="31"/>
      <c r="PF68" s="31"/>
      <c r="PG68" s="31"/>
      <c r="PH68" s="31"/>
      <c r="PI68" s="31"/>
      <c r="PJ68" s="31"/>
      <c r="PK68" s="31"/>
      <c r="PL68" s="31"/>
      <c r="PM68" s="31"/>
      <c r="PN68" s="31"/>
      <c r="PO68" s="31"/>
      <c r="PP68" s="31"/>
      <c r="PQ68" s="31"/>
      <c r="PR68" s="31"/>
      <c r="PS68" s="31"/>
      <c r="PT68" s="31"/>
      <c r="PU68" s="31"/>
      <c r="PV68" s="31"/>
      <c r="PW68" s="31"/>
      <c r="PX68" s="31"/>
      <c r="PY68" s="31"/>
      <c r="PZ68" s="31"/>
      <c r="QA68" s="31"/>
      <c r="QB68" s="31"/>
      <c r="QC68" s="31"/>
    </row>
    <row r="69" spans="1:445">
      <c r="A69" s="84" t="s">
        <v>2297</v>
      </c>
      <c r="B69" s="83" t="s">
        <v>27</v>
      </c>
      <c r="C69" s="83" t="s">
        <v>2055</v>
      </c>
      <c r="D69" s="83" t="s">
        <v>1799</v>
      </c>
      <c r="E69" s="83"/>
      <c r="F69" s="83">
        <v>600</v>
      </c>
      <c r="G69" s="83">
        <v>0</v>
      </c>
      <c r="H69" s="83"/>
      <c r="I69" s="83"/>
      <c r="J69" s="83"/>
      <c r="K69" s="83">
        <v>100</v>
      </c>
      <c r="L69" s="83"/>
      <c r="M69" s="83"/>
      <c r="N69" s="83"/>
      <c r="O69" s="83"/>
      <c r="P69" s="83"/>
      <c r="Q69" s="83"/>
      <c r="R69" s="83"/>
      <c r="S69" s="83"/>
      <c r="T69" s="20">
        <f t="shared" si="6"/>
        <v>100</v>
      </c>
      <c r="U69" s="20">
        <f t="shared" si="7"/>
        <v>500</v>
      </c>
      <c r="V69" s="34">
        <f t="shared" si="8"/>
        <v>0.16666666666666666</v>
      </c>
      <c r="W69" s="37"/>
      <c r="X69" s="35" t="str">
        <f t="shared" si="9"/>
        <v/>
      </c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  <c r="CJ69" s="31"/>
      <c r="CK69" s="31"/>
      <c r="CL69" s="31"/>
      <c r="CM69" s="31"/>
      <c r="CN69" s="31"/>
      <c r="CO69" s="31"/>
      <c r="CP69" s="31"/>
      <c r="CQ69" s="31"/>
      <c r="CR69" s="31"/>
      <c r="CS69" s="31"/>
      <c r="CT69" s="31"/>
      <c r="CU69" s="31"/>
      <c r="CV69" s="31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  <c r="DW69" s="31"/>
      <c r="DX69" s="31"/>
      <c r="DY69" s="31"/>
      <c r="DZ69" s="31"/>
      <c r="EA69" s="31"/>
      <c r="EB69" s="31"/>
      <c r="EC69" s="31"/>
      <c r="ED69" s="31"/>
      <c r="EE69" s="31"/>
      <c r="EF69" s="31"/>
      <c r="EG69" s="31"/>
      <c r="EH69" s="31"/>
      <c r="EI69" s="31"/>
      <c r="EJ69" s="31"/>
      <c r="EK69" s="31"/>
      <c r="EL69" s="31"/>
      <c r="EM69" s="31"/>
      <c r="EN69" s="31"/>
      <c r="EO69" s="31"/>
      <c r="EP69" s="31"/>
      <c r="EQ69" s="31"/>
      <c r="ER69" s="31"/>
      <c r="ES69" s="31"/>
      <c r="ET69" s="31"/>
      <c r="EU69" s="31"/>
      <c r="EV69" s="31"/>
      <c r="EW69" s="31"/>
      <c r="EX69" s="31"/>
      <c r="EY69" s="31"/>
      <c r="EZ69" s="31"/>
      <c r="FA69" s="31"/>
      <c r="FB69" s="31"/>
      <c r="FC69" s="31"/>
      <c r="FD69" s="31"/>
      <c r="FE69" s="31"/>
      <c r="FF69" s="31"/>
      <c r="FG69" s="31"/>
      <c r="FH69" s="31"/>
      <c r="FI69" s="31"/>
      <c r="FJ69" s="31"/>
      <c r="FK69" s="31"/>
      <c r="FL69" s="31"/>
      <c r="FM69" s="31"/>
      <c r="FN69" s="31"/>
      <c r="FO69" s="31"/>
      <c r="FP69" s="31"/>
      <c r="FQ69" s="31"/>
      <c r="FR69" s="31"/>
      <c r="FS69" s="31"/>
      <c r="FT69" s="31"/>
      <c r="FU69" s="31"/>
      <c r="FV69" s="31"/>
      <c r="FW69" s="31"/>
      <c r="FX69" s="31"/>
      <c r="FY69" s="31"/>
      <c r="FZ69" s="31"/>
      <c r="GA69" s="31"/>
      <c r="GB69" s="31"/>
      <c r="GC69" s="31"/>
      <c r="GD69" s="31"/>
      <c r="GE69" s="31"/>
      <c r="GF69" s="31"/>
      <c r="GG69" s="31"/>
      <c r="GH69" s="31"/>
      <c r="GI69" s="31"/>
      <c r="GJ69" s="31"/>
      <c r="GK69" s="31"/>
      <c r="GL69" s="31"/>
      <c r="GM69" s="31"/>
      <c r="GN69" s="31"/>
      <c r="GO69" s="31"/>
      <c r="GP69" s="31"/>
      <c r="GQ69" s="31"/>
      <c r="GR69" s="31"/>
      <c r="GS69" s="31"/>
      <c r="GT69" s="31"/>
      <c r="GU69" s="31"/>
      <c r="GV69" s="31"/>
      <c r="GW69" s="31"/>
      <c r="GX69" s="31"/>
      <c r="GY69" s="31"/>
      <c r="GZ69" s="31"/>
      <c r="HA69" s="31"/>
      <c r="HB69" s="31"/>
      <c r="HC69" s="31"/>
      <c r="HD69" s="31"/>
      <c r="HE69" s="31"/>
      <c r="HF69" s="31"/>
      <c r="HG69" s="31"/>
      <c r="HH69" s="31"/>
      <c r="HI69" s="31"/>
      <c r="HJ69" s="31"/>
      <c r="HK69" s="31"/>
      <c r="HL69" s="31"/>
      <c r="HM69" s="31"/>
      <c r="HN69" s="31"/>
      <c r="HO69" s="31"/>
      <c r="HP69" s="31"/>
      <c r="HQ69" s="31"/>
      <c r="HR69" s="31"/>
      <c r="HS69" s="31"/>
      <c r="HT69" s="31"/>
      <c r="HU69" s="31"/>
      <c r="HV69" s="31"/>
      <c r="HW69" s="31"/>
      <c r="HX69" s="31"/>
      <c r="HY69" s="31"/>
      <c r="HZ69" s="31"/>
      <c r="IA69" s="31"/>
      <c r="IB69" s="31"/>
      <c r="IC69" s="31"/>
      <c r="ID69" s="31"/>
      <c r="IE69" s="31"/>
      <c r="IF69" s="31"/>
      <c r="IG69" s="31"/>
      <c r="IH69" s="31"/>
      <c r="II69" s="31"/>
      <c r="IJ69" s="31"/>
      <c r="IK69" s="31"/>
      <c r="IL69" s="31"/>
      <c r="IM69" s="31"/>
      <c r="IN69" s="31"/>
      <c r="IO69" s="31"/>
      <c r="IP69" s="31"/>
      <c r="IQ69" s="31"/>
      <c r="IR69" s="31"/>
      <c r="IS69" s="31"/>
      <c r="IT69" s="31"/>
      <c r="IU69" s="31"/>
      <c r="IV69" s="31"/>
      <c r="IW69" s="31"/>
      <c r="IX69" s="31"/>
      <c r="IY69" s="31"/>
      <c r="IZ69" s="31"/>
      <c r="JA69" s="31"/>
      <c r="JB69" s="31"/>
      <c r="JC69" s="31"/>
      <c r="JD69" s="31"/>
      <c r="JE69" s="31"/>
      <c r="JF69" s="31"/>
      <c r="JG69" s="31"/>
      <c r="JH69" s="31"/>
      <c r="JI69" s="31"/>
      <c r="JJ69" s="31"/>
      <c r="JK69" s="31"/>
      <c r="JL69" s="31"/>
      <c r="JM69" s="31"/>
      <c r="JN69" s="31"/>
      <c r="JO69" s="31"/>
      <c r="JP69" s="31"/>
      <c r="JQ69" s="31"/>
      <c r="JR69" s="31"/>
      <c r="JS69" s="31"/>
      <c r="JT69" s="31"/>
      <c r="JU69" s="31"/>
      <c r="JV69" s="31"/>
      <c r="JW69" s="31"/>
      <c r="JX69" s="31"/>
      <c r="JY69" s="31"/>
      <c r="JZ69" s="31"/>
      <c r="KA69" s="31"/>
      <c r="KB69" s="31"/>
      <c r="KC69" s="31"/>
      <c r="KD69" s="31"/>
      <c r="KE69" s="31"/>
      <c r="KF69" s="31"/>
      <c r="KG69" s="31"/>
      <c r="KH69" s="31"/>
      <c r="KI69" s="31"/>
      <c r="KJ69" s="31"/>
      <c r="KK69" s="31"/>
      <c r="KL69" s="31"/>
      <c r="KM69" s="31"/>
      <c r="KN69" s="31"/>
      <c r="KO69" s="31"/>
      <c r="KP69" s="31"/>
      <c r="KQ69" s="31"/>
      <c r="KR69" s="31"/>
      <c r="KS69" s="31"/>
      <c r="KT69" s="31"/>
      <c r="KU69" s="31"/>
      <c r="KV69" s="31"/>
      <c r="KW69" s="31"/>
      <c r="KX69" s="31"/>
      <c r="KY69" s="31"/>
      <c r="KZ69" s="31"/>
      <c r="LA69" s="31"/>
      <c r="LB69" s="31"/>
      <c r="LC69" s="31"/>
      <c r="LD69" s="31"/>
      <c r="LE69" s="31"/>
      <c r="LF69" s="31"/>
      <c r="LG69" s="31"/>
      <c r="LH69" s="31"/>
      <c r="LI69" s="31"/>
      <c r="LJ69" s="31"/>
      <c r="LK69" s="31"/>
      <c r="LL69" s="31"/>
      <c r="LM69" s="31"/>
      <c r="LN69" s="31"/>
      <c r="LO69" s="31"/>
      <c r="LP69" s="31"/>
      <c r="LQ69" s="31"/>
      <c r="LR69" s="31"/>
      <c r="LS69" s="31"/>
      <c r="LT69" s="31"/>
      <c r="LU69" s="31"/>
      <c r="LV69" s="31"/>
      <c r="LW69" s="31"/>
      <c r="LX69" s="31"/>
      <c r="LY69" s="31"/>
      <c r="LZ69" s="31"/>
      <c r="MA69" s="31"/>
      <c r="MB69" s="31"/>
      <c r="MC69" s="31"/>
      <c r="MD69" s="31"/>
      <c r="ME69" s="31"/>
      <c r="MF69" s="31"/>
      <c r="MG69" s="31"/>
      <c r="MH69" s="31"/>
      <c r="MI69" s="31"/>
      <c r="MJ69" s="31"/>
      <c r="MK69" s="31"/>
      <c r="ML69" s="31"/>
      <c r="MM69" s="31"/>
      <c r="MN69" s="31"/>
      <c r="MO69" s="31"/>
      <c r="MP69" s="31"/>
      <c r="MQ69" s="31"/>
      <c r="MR69" s="31"/>
      <c r="MS69" s="31"/>
      <c r="MT69" s="31"/>
      <c r="MU69" s="31"/>
      <c r="MV69" s="31"/>
      <c r="MW69" s="31"/>
      <c r="MX69" s="31"/>
      <c r="MY69" s="31"/>
      <c r="MZ69" s="31"/>
      <c r="NA69" s="31"/>
      <c r="NB69" s="31"/>
      <c r="NC69" s="31"/>
      <c r="ND69" s="31"/>
      <c r="NE69" s="31"/>
      <c r="NF69" s="31"/>
      <c r="NG69" s="31"/>
      <c r="NH69" s="31"/>
      <c r="NI69" s="31"/>
      <c r="NJ69" s="31"/>
      <c r="NK69" s="31"/>
      <c r="NL69" s="31"/>
      <c r="NM69" s="31"/>
      <c r="NN69" s="31"/>
      <c r="NO69" s="31"/>
      <c r="NP69" s="31"/>
      <c r="NQ69" s="31"/>
      <c r="NR69" s="31"/>
      <c r="NS69" s="31"/>
      <c r="NT69" s="31"/>
      <c r="NU69" s="31"/>
      <c r="NV69" s="31"/>
      <c r="NW69" s="31"/>
      <c r="NX69" s="31"/>
      <c r="NY69" s="31"/>
      <c r="NZ69" s="31"/>
      <c r="OA69" s="31"/>
      <c r="OB69" s="31"/>
      <c r="OC69" s="31"/>
      <c r="OD69" s="31"/>
      <c r="OE69" s="31"/>
      <c r="OF69" s="31"/>
      <c r="OG69" s="31"/>
      <c r="OH69" s="31"/>
      <c r="OI69" s="31"/>
      <c r="OJ69" s="31"/>
      <c r="OK69" s="31"/>
      <c r="OL69" s="31"/>
      <c r="OM69" s="31"/>
      <c r="ON69" s="31"/>
      <c r="OO69" s="31"/>
      <c r="OP69" s="31"/>
      <c r="OQ69" s="31"/>
      <c r="OR69" s="31"/>
      <c r="OS69" s="31"/>
      <c r="OT69" s="31"/>
      <c r="OU69" s="31"/>
      <c r="OV69" s="31"/>
      <c r="OW69" s="31"/>
      <c r="OX69" s="31"/>
      <c r="OY69" s="31"/>
      <c r="OZ69" s="31"/>
      <c r="PA69" s="31"/>
      <c r="PB69" s="31"/>
      <c r="PC69" s="31"/>
      <c r="PD69" s="31"/>
      <c r="PE69" s="31"/>
      <c r="PF69" s="31"/>
      <c r="PG69" s="31"/>
      <c r="PH69" s="31"/>
      <c r="PI69" s="31"/>
      <c r="PJ69" s="31"/>
      <c r="PK69" s="31"/>
      <c r="PL69" s="31"/>
      <c r="PM69" s="31"/>
      <c r="PN69" s="31"/>
      <c r="PO69" s="31"/>
      <c r="PP69" s="31"/>
      <c r="PQ69" s="31"/>
      <c r="PR69" s="31"/>
      <c r="PS69" s="31"/>
      <c r="PT69" s="31"/>
      <c r="PU69" s="31"/>
      <c r="PV69" s="31"/>
      <c r="PW69" s="31"/>
      <c r="PX69" s="31"/>
      <c r="PY69" s="31"/>
      <c r="PZ69" s="31"/>
      <c r="QA69" s="31"/>
      <c r="QB69" s="31"/>
      <c r="QC69" s="31"/>
    </row>
    <row r="70" spans="1:445">
      <c r="A70" s="84" t="s">
        <v>148</v>
      </c>
      <c r="B70" s="83" t="s">
        <v>27</v>
      </c>
      <c r="C70" s="83">
        <v>85</v>
      </c>
      <c r="D70" s="83" t="s">
        <v>56</v>
      </c>
      <c r="E70" s="83"/>
      <c r="F70" s="83">
        <v>705</v>
      </c>
      <c r="G70" s="83">
        <v>65</v>
      </c>
      <c r="H70" s="83"/>
      <c r="I70" s="83">
        <v>80</v>
      </c>
      <c r="J70" s="83">
        <v>80</v>
      </c>
      <c r="K70" s="83">
        <v>80</v>
      </c>
      <c r="L70" s="83">
        <v>80</v>
      </c>
      <c r="M70" s="83">
        <v>80</v>
      </c>
      <c r="N70" s="83"/>
      <c r="O70" s="83"/>
      <c r="P70" s="83"/>
      <c r="Q70" s="83"/>
      <c r="R70" s="83"/>
      <c r="S70" s="83"/>
      <c r="T70" s="20">
        <f t="shared" si="6"/>
        <v>465</v>
      </c>
      <c r="U70" s="20">
        <f t="shared" si="7"/>
        <v>240</v>
      </c>
      <c r="V70" s="34">
        <f t="shared" si="8"/>
        <v>0.65957446808510634</v>
      </c>
      <c r="W70" s="37"/>
      <c r="X70" s="35" t="str">
        <f t="shared" si="9"/>
        <v/>
      </c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  <c r="CJ70" s="31"/>
      <c r="CK70" s="31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  <c r="DW70" s="31"/>
      <c r="DX70" s="31"/>
      <c r="DY70" s="31"/>
      <c r="DZ70" s="31"/>
      <c r="EA70" s="31"/>
      <c r="EB70" s="31"/>
      <c r="EC70" s="31"/>
      <c r="ED70" s="31"/>
      <c r="EE70" s="31"/>
      <c r="EF70" s="31"/>
      <c r="EG70" s="31"/>
      <c r="EH70" s="31"/>
      <c r="EI70" s="31"/>
      <c r="EJ70" s="31"/>
      <c r="EK70" s="31"/>
      <c r="EL70" s="31"/>
      <c r="EM70" s="31"/>
      <c r="EN70" s="31"/>
      <c r="EO70" s="31"/>
      <c r="EP70" s="31"/>
      <c r="EQ70" s="31"/>
      <c r="ER70" s="31"/>
      <c r="ES70" s="31"/>
      <c r="ET70" s="31"/>
      <c r="EU70" s="31"/>
      <c r="EV70" s="31"/>
      <c r="EW70" s="31"/>
      <c r="EX70" s="31"/>
      <c r="EY70" s="31"/>
      <c r="EZ70" s="31"/>
      <c r="FA70" s="31"/>
      <c r="FB70" s="31"/>
      <c r="FC70" s="31"/>
      <c r="FD70" s="31"/>
      <c r="FE70" s="31"/>
      <c r="FF70" s="31"/>
      <c r="FG70" s="31"/>
      <c r="FH70" s="31"/>
      <c r="FI70" s="31"/>
      <c r="FJ70" s="31"/>
      <c r="FK70" s="31"/>
      <c r="FL70" s="31"/>
      <c r="FM70" s="31"/>
      <c r="FN70" s="31"/>
      <c r="FO70" s="31"/>
      <c r="FP70" s="31"/>
      <c r="FQ70" s="31"/>
      <c r="FR70" s="31"/>
      <c r="FS70" s="31"/>
      <c r="FT70" s="31"/>
      <c r="FU70" s="31"/>
      <c r="FV70" s="31"/>
      <c r="FW70" s="31"/>
      <c r="FX70" s="31"/>
      <c r="FY70" s="31"/>
      <c r="FZ70" s="31"/>
      <c r="GA70" s="31"/>
      <c r="GB70" s="31"/>
      <c r="GC70" s="31"/>
      <c r="GD70" s="31"/>
      <c r="GE70" s="31"/>
      <c r="GF70" s="31"/>
      <c r="GG70" s="31"/>
      <c r="GH70" s="31"/>
      <c r="GI70" s="31"/>
      <c r="GJ70" s="31"/>
      <c r="GK70" s="31"/>
      <c r="GL70" s="31"/>
      <c r="GM70" s="31"/>
      <c r="GN70" s="31"/>
      <c r="GO70" s="31"/>
      <c r="GP70" s="31"/>
      <c r="GQ70" s="31"/>
      <c r="GR70" s="31"/>
      <c r="GS70" s="31"/>
      <c r="GT70" s="31"/>
      <c r="GU70" s="31"/>
      <c r="GV70" s="31"/>
      <c r="GW70" s="31"/>
      <c r="GX70" s="31"/>
      <c r="GY70" s="31"/>
      <c r="GZ70" s="31"/>
      <c r="HA70" s="31"/>
      <c r="HB70" s="31"/>
      <c r="HC70" s="31"/>
      <c r="HD70" s="31"/>
      <c r="HE70" s="31"/>
      <c r="HF70" s="31"/>
      <c r="HG70" s="31"/>
      <c r="HH70" s="31"/>
      <c r="HI70" s="31"/>
      <c r="HJ70" s="31"/>
      <c r="HK70" s="31"/>
      <c r="HL70" s="31"/>
      <c r="HM70" s="31"/>
      <c r="HN70" s="31"/>
      <c r="HO70" s="31"/>
      <c r="HP70" s="31"/>
      <c r="HQ70" s="31"/>
      <c r="HR70" s="31"/>
      <c r="HS70" s="31"/>
      <c r="HT70" s="31"/>
      <c r="HU70" s="31"/>
      <c r="HV70" s="31"/>
      <c r="HW70" s="31"/>
      <c r="HX70" s="31"/>
      <c r="HY70" s="31"/>
      <c r="HZ70" s="31"/>
      <c r="IA70" s="31"/>
      <c r="IB70" s="31"/>
      <c r="IC70" s="31"/>
      <c r="ID70" s="31"/>
      <c r="IE70" s="31"/>
      <c r="IF70" s="31"/>
      <c r="IG70" s="31"/>
      <c r="IH70" s="31"/>
      <c r="II70" s="31"/>
      <c r="IJ70" s="31"/>
      <c r="IK70" s="31"/>
      <c r="IL70" s="31"/>
      <c r="IM70" s="31"/>
      <c r="IN70" s="31"/>
      <c r="IO70" s="31"/>
      <c r="IP70" s="31"/>
      <c r="IQ70" s="31"/>
      <c r="IR70" s="31"/>
      <c r="IS70" s="31"/>
      <c r="IT70" s="31"/>
      <c r="IU70" s="31"/>
      <c r="IV70" s="31"/>
      <c r="IW70" s="31"/>
      <c r="IX70" s="31"/>
      <c r="IY70" s="31"/>
      <c r="IZ70" s="31"/>
      <c r="JA70" s="31"/>
      <c r="JB70" s="31"/>
      <c r="JC70" s="31"/>
      <c r="JD70" s="31"/>
      <c r="JE70" s="31"/>
      <c r="JF70" s="31"/>
      <c r="JG70" s="31"/>
      <c r="JH70" s="31"/>
      <c r="JI70" s="31"/>
      <c r="JJ70" s="31"/>
      <c r="JK70" s="31"/>
      <c r="JL70" s="31"/>
      <c r="JM70" s="31"/>
      <c r="JN70" s="31"/>
      <c r="JO70" s="31"/>
      <c r="JP70" s="31"/>
      <c r="JQ70" s="31"/>
      <c r="JR70" s="31"/>
      <c r="JS70" s="31"/>
      <c r="JT70" s="31"/>
      <c r="JU70" s="31"/>
      <c r="JV70" s="31"/>
      <c r="JW70" s="31"/>
      <c r="JX70" s="31"/>
      <c r="JY70" s="31"/>
      <c r="JZ70" s="31"/>
      <c r="KA70" s="31"/>
      <c r="KB70" s="31"/>
      <c r="KC70" s="31"/>
      <c r="KD70" s="31"/>
      <c r="KE70" s="31"/>
      <c r="KF70" s="31"/>
      <c r="KG70" s="31"/>
      <c r="KH70" s="31"/>
      <c r="KI70" s="31"/>
      <c r="KJ70" s="31"/>
      <c r="KK70" s="31"/>
      <c r="KL70" s="31"/>
      <c r="KM70" s="31"/>
      <c r="KN70" s="31"/>
      <c r="KO70" s="31"/>
      <c r="KP70" s="31"/>
      <c r="KQ70" s="31"/>
      <c r="KR70" s="31"/>
      <c r="KS70" s="31"/>
      <c r="KT70" s="31"/>
      <c r="KU70" s="31"/>
      <c r="KV70" s="31"/>
      <c r="KW70" s="31"/>
      <c r="KX70" s="31"/>
      <c r="KY70" s="31"/>
      <c r="KZ70" s="31"/>
      <c r="LA70" s="31"/>
      <c r="LB70" s="31"/>
      <c r="LC70" s="31"/>
      <c r="LD70" s="31"/>
      <c r="LE70" s="31"/>
      <c r="LF70" s="31"/>
      <c r="LG70" s="31"/>
      <c r="LH70" s="31"/>
      <c r="LI70" s="31"/>
      <c r="LJ70" s="31"/>
      <c r="LK70" s="31"/>
      <c r="LL70" s="31"/>
      <c r="LM70" s="31"/>
      <c r="LN70" s="31"/>
      <c r="LO70" s="31"/>
      <c r="LP70" s="31"/>
      <c r="LQ70" s="31"/>
      <c r="LR70" s="31"/>
      <c r="LS70" s="31"/>
      <c r="LT70" s="31"/>
      <c r="LU70" s="31"/>
      <c r="LV70" s="31"/>
      <c r="LW70" s="31"/>
      <c r="LX70" s="31"/>
      <c r="LY70" s="31"/>
      <c r="LZ70" s="31"/>
      <c r="MA70" s="31"/>
      <c r="MB70" s="31"/>
      <c r="MC70" s="31"/>
      <c r="MD70" s="31"/>
      <c r="ME70" s="31"/>
      <c r="MF70" s="31"/>
      <c r="MG70" s="31"/>
      <c r="MH70" s="31"/>
      <c r="MI70" s="31"/>
      <c r="MJ70" s="31"/>
      <c r="MK70" s="31"/>
      <c r="ML70" s="31"/>
      <c r="MM70" s="31"/>
      <c r="MN70" s="31"/>
      <c r="MO70" s="31"/>
      <c r="MP70" s="31"/>
      <c r="MQ70" s="31"/>
      <c r="MR70" s="31"/>
      <c r="MS70" s="31"/>
      <c r="MT70" s="31"/>
      <c r="MU70" s="31"/>
      <c r="MV70" s="31"/>
      <c r="MW70" s="31"/>
      <c r="MX70" s="31"/>
      <c r="MY70" s="31"/>
      <c r="MZ70" s="31"/>
      <c r="NA70" s="31"/>
      <c r="NB70" s="31"/>
      <c r="NC70" s="31"/>
      <c r="ND70" s="31"/>
      <c r="NE70" s="31"/>
      <c r="NF70" s="31"/>
      <c r="NG70" s="31"/>
      <c r="NH70" s="31"/>
      <c r="NI70" s="31"/>
      <c r="NJ70" s="31"/>
      <c r="NK70" s="31"/>
      <c r="NL70" s="31"/>
      <c r="NM70" s="31"/>
      <c r="NN70" s="31"/>
      <c r="NO70" s="31"/>
      <c r="NP70" s="31"/>
      <c r="NQ70" s="31"/>
      <c r="NR70" s="31"/>
      <c r="NS70" s="31"/>
      <c r="NT70" s="31"/>
      <c r="NU70" s="31"/>
      <c r="NV70" s="31"/>
      <c r="NW70" s="31"/>
      <c r="NX70" s="31"/>
      <c r="NY70" s="31"/>
      <c r="NZ70" s="31"/>
      <c r="OA70" s="31"/>
      <c r="OB70" s="31"/>
      <c r="OC70" s="31"/>
      <c r="OD70" s="31"/>
      <c r="OE70" s="31"/>
      <c r="OF70" s="31"/>
      <c r="OG70" s="31"/>
      <c r="OH70" s="31"/>
      <c r="OI70" s="31"/>
      <c r="OJ70" s="31"/>
      <c r="OK70" s="31"/>
      <c r="OL70" s="31"/>
      <c r="OM70" s="31"/>
      <c r="ON70" s="31"/>
      <c r="OO70" s="31"/>
      <c r="OP70" s="31"/>
      <c r="OQ70" s="31"/>
      <c r="OR70" s="31"/>
      <c r="OS70" s="31"/>
      <c r="OT70" s="31"/>
      <c r="OU70" s="31"/>
      <c r="OV70" s="31"/>
      <c r="OW70" s="31"/>
      <c r="OX70" s="31"/>
      <c r="OY70" s="31"/>
      <c r="OZ70" s="31"/>
      <c r="PA70" s="31"/>
      <c r="PB70" s="31"/>
      <c r="PC70" s="31"/>
      <c r="PD70" s="31"/>
      <c r="PE70" s="31"/>
      <c r="PF70" s="31"/>
      <c r="PG70" s="31"/>
      <c r="PH70" s="31"/>
      <c r="PI70" s="31"/>
      <c r="PJ70" s="31"/>
      <c r="PK70" s="31"/>
      <c r="PL70" s="31"/>
      <c r="PM70" s="31"/>
      <c r="PN70" s="31"/>
      <c r="PO70" s="31"/>
      <c r="PP70" s="31"/>
      <c r="PQ70" s="31"/>
      <c r="PR70" s="31"/>
      <c r="PS70" s="31"/>
      <c r="PT70" s="31"/>
      <c r="PU70" s="31"/>
      <c r="PV70" s="31"/>
      <c r="PW70" s="31"/>
      <c r="PX70" s="31"/>
      <c r="PY70" s="31"/>
      <c r="PZ70" s="31"/>
      <c r="QA70" s="31"/>
      <c r="QB70" s="31"/>
      <c r="QC70" s="31"/>
    </row>
    <row r="71" spans="1:445">
      <c r="A71" s="84" t="s">
        <v>385</v>
      </c>
      <c r="B71" s="83" t="s">
        <v>27</v>
      </c>
      <c r="C71" s="83">
        <v>120</v>
      </c>
      <c r="D71" s="83" t="s">
        <v>28</v>
      </c>
      <c r="E71" s="83"/>
      <c r="F71" s="83">
        <v>1185</v>
      </c>
      <c r="G71" s="83">
        <v>65</v>
      </c>
      <c r="H71" s="83">
        <v>140</v>
      </c>
      <c r="I71" s="83">
        <v>140</v>
      </c>
      <c r="J71" s="86">
        <v>140</v>
      </c>
      <c r="K71" s="83">
        <v>140</v>
      </c>
      <c r="L71" s="83">
        <v>140</v>
      </c>
      <c r="M71" s="83"/>
      <c r="N71" s="83"/>
      <c r="O71" s="83"/>
      <c r="P71" s="83"/>
      <c r="Q71" s="83"/>
      <c r="R71" s="83"/>
      <c r="S71" s="83"/>
      <c r="T71" s="20">
        <f t="shared" si="6"/>
        <v>765</v>
      </c>
      <c r="U71" s="20">
        <f t="shared" si="7"/>
        <v>420</v>
      </c>
      <c r="V71" s="34">
        <f t="shared" si="8"/>
        <v>0.64556962025316456</v>
      </c>
      <c r="W71" s="37"/>
      <c r="X71" s="35" t="str">
        <f t="shared" si="9"/>
        <v/>
      </c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  <c r="CJ71" s="31"/>
      <c r="CK71" s="31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  <c r="DW71" s="31"/>
      <c r="DX71" s="31"/>
      <c r="DY71" s="31"/>
      <c r="DZ71" s="31"/>
      <c r="EA71" s="31"/>
      <c r="EB71" s="31"/>
      <c r="EC71" s="31"/>
      <c r="ED71" s="31"/>
      <c r="EE71" s="31"/>
      <c r="EF71" s="31"/>
      <c r="EG71" s="31"/>
      <c r="EH71" s="31"/>
      <c r="EI71" s="31"/>
      <c r="EJ71" s="31"/>
      <c r="EK71" s="31"/>
      <c r="EL71" s="31"/>
      <c r="EM71" s="31"/>
      <c r="EN71" s="31"/>
      <c r="EO71" s="31"/>
      <c r="EP71" s="31"/>
      <c r="EQ71" s="31"/>
      <c r="ER71" s="31"/>
      <c r="ES71" s="31"/>
      <c r="ET71" s="31"/>
      <c r="EU71" s="31"/>
      <c r="EV71" s="31"/>
      <c r="EW71" s="31"/>
      <c r="EX71" s="31"/>
      <c r="EY71" s="31"/>
      <c r="EZ71" s="31"/>
      <c r="FA71" s="31"/>
      <c r="FB71" s="31"/>
      <c r="FC71" s="31"/>
      <c r="FD71" s="31"/>
      <c r="FE71" s="31"/>
      <c r="FF71" s="31"/>
      <c r="FG71" s="31"/>
      <c r="FH71" s="31"/>
      <c r="FI71" s="31"/>
      <c r="FJ71" s="31"/>
      <c r="FK71" s="31"/>
      <c r="FL71" s="31"/>
      <c r="FM71" s="31"/>
      <c r="FN71" s="31"/>
      <c r="FO71" s="31"/>
      <c r="FP71" s="31"/>
      <c r="FQ71" s="31"/>
      <c r="FR71" s="31"/>
      <c r="FS71" s="31"/>
      <c r="FT71" s="31"/>
      <c r="FU71" s="31"/>
      <c r="FV71" s="31"/>
      <c r="FW71" s="31"/>
      <c r="FX71" s="31"/>
      <c r="FY71" s="31"/>
      <c r="FZ71" s="31"/>
      <c r="GA71" s="31"/>
      <c r="GB71" s="31"/>
      <c r="GC71" s="31"/>
      <c r="GD71" s="31"/>
      <c r="GE71" s="31"/>
      <c r="GF71" s="31"/>
      <c r="GG71" s="31"/>
      <c r="GH71" s="31"/>
      <c r="GI71" s="31"/>
      <c r="GJ71" s="31"/>
      <c r="GK71" s="31"/>
      <c r="GL71" s="31"/>
      <c r="GM71" s="31"/>
      <c r="GN71" s="31"/>
      <c r="GO71" s="31"/>
      <c r="GP71" s="31"/>
      <c r="GQ71" s="31"/>
      <c r="GR71" s="31"/>
      <c r="GS71" s="31"/>
      <c r="GT71" s="31"/>
      <c r="GU71" s="31"/>
      <c r="GV71" s="31"/>
      <c r="GW71" s="31"/>
      <c r="GX71" s="31"/>
      <c r="GY71" s="31"/>
      <c r="GZ71" s="31"/>
      <c r="HA71" s="31"/>
      <c r="HB71" s="31"/>
      <c r="HC71" s="31"/>
      <c r="HD71" s="31"/>
      <c r="HE71" s="31"/>
      <c r="HF71" s="31"/>
      <c r="HG71" s="31"/>
      <c r="HH71" s="31"/>
      <c r="HI71" s="31"/>
      <c r="HJ71" s="31"/>
      <c r="HK71" s="31"/>
      <c r="HL71" s="31"/>
      <c r="HM71" s="31"/>
      <c r="HN71" s="31"/>
      <c r="HO71" s="31"/>
      <c r="HP71" s="31"/>
      <c r="HQ71" s="31"/>
      <c r="HR71" s="31"/>
      <c r="HS71" s="31"/>
      <c r="HT71" s="31"/>
      <c r="HU71" s="31"/>
      <c r="HV71" s="31"/>
      <c r="HW71" s="31"/>
      <c r="HX71" s="31"/>
      <c r="HY71" s="31"/>
      <c r="HZ71" s="31"/>
      <c r="IA71" s="31"/>
      <c r="IB71" s="31"/>
      <c r="IC71" s="31"/>
      <c r="ID71" s="31"/>
      <c r="IE71" s="31"/>
      <c r="IF71" s="31"/>
      <c r="IG71" s="31"/>
      <c r="IH71" s="31"/>
      <c r="II71" s="31"/>
      <c r="IJ71" s="31"/>
      <c r="IK71" s="31"/>
      <c r="IL71" s="31"/>
      <c r="IM71" s="31"/>
      <c r="IN71" s="31"/>
      <c r="IO71" s="31"/>
      <c r="IP71" s="31"/>
      <c r="IQ71" s="31"/>
      <c r="IR71" s="31"/>
      <c r="IS71" s="31"/>
      <c r="IT71" s="31"/>
      <c r="IU71" s="31"/>
      <c r="IV71" s="31"/>
      <c r="IW71" s="31"/>
      <c r="IX71" s="31"/>
      <c r="IY71" s="31"/>
      <c r="IZ71" s="31"/>
      <c r="JA71" s="31"/>
      <c r="JB71" s="31"/>
      <c r="JC71" s="31"/>
      <c r="JD71" s="31"/>
      <c r="JE71" s="31"/>
      <c r="JF71" s="31"/>
      <c r="JG71" s="31"/>
      <c r="JH71" s="31"/>
      <c r="JI71" s="31"/>
      <c r="JJ71" s="31"/>
      <c r="JK71" s="31"/>
      <c r="JL71" s="31"/>
      <c r="JM71" s="31"/>
      <c r="JN71" s="31"/>
      <c r="JO71" s="31"/>
      <c r="JP71" s="31"/>
      <c r="JQ71" s="31"/>
      <c r="JR71" s="31"/>
      <c r="JS71" s="31"/>
      <c r="JT71" s="31"/>
      <c r="JU71" s="31"/>
      <c r="JV71" s="31"/>
      <c r="JW71" s="31"/>
      <c r="JX71" s="31"/>
      <c r="JY71" s="31"/>
      <c r="JZ71" s="31"/>
      <c r="KA71" s="31"/>
      <c r="KB71" s="31"/>
      <c r="KC71" s="31"/>
      <c r="KD71" s="31"/>
      <c r="KE71" s="31"/>
      <c r="KF71" s="31"/>
      <c r="KG71" s="31"/>
      <c r="KH71" s="31"/>
      <c r="KI71" s="31"/>
      <c r="KJ71" s="31"/>
      <c r="KK71" s="31"/>
      <c r="KL71" s="31"/>
      <c r="KM71" s="31"/>
      <c r="KN71" s="31"/>
      <c r="KO71" s="31"/>
      <c r="KP71" s="31"/>
      <c r="KQ71" s="31"/>
      <c r="KR71" s="31"/>
      <c r="KS71" s="31"/>
      <c r="KT71" s="31"/>
      <c r="KU71" s="31"/>
      <c r="KV71" s="31"/>
      <c r="KW71" s="31"/>
      <c r="KX71" s="31"/>
      <c r="KY71" s="31"/>
      <c r="KZ71" s="31"/>
      <c r="LA71" s="31"/>
      <c r="LB71" s="31"/>
      <c r="LC71" s="31"/>
      <c r="LD71" s="31"/>
      <c r="LE71" s="31"/>
      <c r="LF71" s="31"/>
      <c r="LG71" s="31"/>
      <c r="LH71" s="31"/>
      <c r="LI71" s="31"/>
      <c r="LJ71" s="31"/>
      <c r="LK71" s="31"/>
      <c r="LL71" s="31"/>
      <c r="LM71" s="31"/>
      <c r="LN71" s="31"/>
      <c r="LO71" s="31"/>
      <c r="LP71" s="31"/>
      <c r="LQ71" s="31"/>
      <c r="LR71" s="31"/>
      <c r="LS71" s="31"/>
      <c r="LT71" s="31"/>
      <c r="LU71" s="31"/>
      <c r="LV71" s="31"/>
      <c r="LW71" s="31"/>
      <c r="LX71" s="31"/>
      <c r="LY71" s="31"/>
      <c r="LZ71" s="31"/>
      <c r="MA71" s="31"/>
      <c r="MB71" s="31"/>
      <c r="MC71" s="31"/>
      <c r="MD71" s="31"/>
      <c r="ME71" s="31"/>
      <c r="MF71" s="31"/>
      <c r="MG71" s="31"/>
      <c r="MH71" s="31"/>
      <c r="MI71" s="31"/>
      <c r="MJ71" s="31"/>
      <c r="MK71" s="31"/>
      <c r="ML71" s="31"/>
      <c r="MM71" s="31"/>
      <c r="MN71" s="31"/>
      <c r="MO71" s="31"/>
      <c r="MP71" s="31"/>
      <c r="MQ71" s="31"/>
      <c r="MR71" s="31"/>
      <c r="MS71" s="31"/>
      <c r="MT71" s="31"/>
      <c r="MU71" s="31"/>
      <c r="MV71" s="31"/>
      <c r="MW71" s="31"/>
      <c r="MX71" s="31"/>
      <c r="MY71" s="31"/>
      <c r="MZ71" s="31"/>
      <c r="NA71" s="31"/>
      <c r="NB71" s="31"/>
      <c r="NC71" s="31"/>
      <c r="ND71" s="31"/>
      <c r="NE71" s="31"/>
      <c r="NF71" s="31"/>
      <c r="NG71" s="31"/>
      <c r="NH71" s="31"/>
      <c r="NI71" s="31"/>
      <c r="NJ71" s="31"/>
      <c r="NK71" s="31"/>
      <c r="NL71" s="31"/>
      <c r="NM71" s="31"/>
      <c r="NN71" s="31"/>
      <c r="NO71" s="31"/>
      <c r="NP71" s="31"/>
      <c r="NQ71" s="31"/>
      <c r="NR71" s="31"/>
      <c r="NS71" s="31"/>
      <c r="NT71" s="31"/>
      <c r="NU71" s="31"/>
      <c r="NV71" s="31"/>
      <c r="NW71" s="31"/>
      <c r="NX71" s="31"/>
      <c r="NY71" s="31"/>
      <c r="NZ71" s="31"/>
      <c r="OA71" s="31"/>
      <c r="OB71" s="31"/>
      <c r="OC71" s="31"/>
      <c r="OD71" s="31"/>
      <c r="OE71" s="31"/>
      <c r="OF71" s="31"/>
      <c r="OG71" s="31"/>
      <c r="OH71" s="31"/>
      <c r="OI71" s="31"/>
      <c r="OJ71" s="31"/>
      <c r="OK71" s="31"/>
      <c r="OL71" s="31"/>
      <c r="OM71" s="31"/>
      <c r="ON71" s="31"/>
      <c r="OO71" s="31"/>
      <c r="OP71" s="31"/>
      <c r="OQ71" s="31"/>
      <c r="OR71" s="31"/>
      <c r="OS71" s="31"/>
      <c r="OT71" s="31"/>
      <c r="OU71" s="31"/>
      <c r="OV71" s="31"/>
      <c r="OW71" s="31"/>
      <c r="OX71" s="31"/>
      <c r="OY71" s="31"/>
      <c r="OZ71" s="31"/>
      <c r="PA71" s="31"/>
      <c r="PB71" s="31"/>
      <c r="PC71" s="31"/>
      <c r="PD71" s="31"/>
      <c r="PE71" s="31"/>
      <c r="PF71" s="31"/>
      <c r="PG71" s="31"/>
      <c r="PH71" s="31"/>
      <c r="PI71" s="31"/>
      <c r="PJ71" s="31"/>
      <c r="PK71" s="31"/>
      <c r="PL71" s="31"/>
      <c r="PM71" s="31"/>
      <c r="PN71" s="31"/>
      <c r="PO71" s="31"/>
      <c r="PP71" s="31"/>
      <c r="PQ71" s="31"/>
      <c r="PR71" s="31"/>
      <c r="PS71" s="31"/>
      <c r="PT71" s="31"/>
      <c r="PU71" s="31"/>
      <c r="PV71" s="31"/>
      <c r="PW71" s="31"/>
      <c r="PX71" s="31"/>
      <c r="PY71" s="31"/>
      <c r="PZ71" s="31"/>
      <c r="QA71" s="31"/>
      <c r="QB71" s="31"/>
      <c r="QC71" s="31"/>
    </row>
    <row r="72" spans="1:445">
      <c r="A72" s="84" t="s">
        <v>2157</v>
      </c>
      <c r="B72" s="83" t="s">
        <v>27</v>
      </c>
      <c r="C72" s="83">
        <v>65</v>
      </c>
      <c r="D72" s="83" t="s">
        <v>40</v>
      </c>
      <c r="E72" s="83"/>
      <c r="F72" s="83">
        <v>745</v>
      </c>
      <c r="G72" s="83">
        <v>65</v>
      </c>
      <c r="H72" s="83"/>
      <c r="I72" s="83">
        <v>85</v>
      </c>
      <c r="J72" s="83">
        <v>90</v>
      </c>
      <c r="K72" s="83">
        <v>80</v>
      </c>
      <c r="L72" s="83">
        <v>85</v>
      </c>
      <c r="M72" s="83">
        <v>85</v>
      </c>
      <c r="N72" s="83"/>
      <c r="O72" s="83"/>
      <c r="P72" s="83"/>
      <c r="Q72" s="83"/>
      <c r="R72" s="83"/>
      <c r="S72" s="83"/>
      <c r="T72" s="20">
        <f t="shared" si="6"/>
        <v>490</v>
      </c>
      <c r="U72" s="20">
        <f t="shared" si="7"/>
        <v>255</v>
      </c>
      <c r="V72" s="34">
        <f t="shared" si="8"/>
        <v>0.65771812080536918</v>
      </c>
      <c r="X72" s="35" t="str">
        <f t="shared" si="9"/>
        <v/>
      </c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  <c r="CJ72" s="31"/>
      <c r="CK72" s="31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3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  <c r="DW72" s="31"/>
      <c r="DX72" s="31"/>
      <c r="DY72" s="31"/>
      <c r="DZ72" s="31"/>
      <c r="EA72" s="31"/>
      <c r="EB72" s="31"/>
      <c r="EC72" s="31"/>
      <c r="ED72" s="31"/>
      <c r="EE72" s="31"/>
      <c r="EF72" s="31"/>
      <c r="EG72" s="31"/>
      <c r="EH72" s="31"/>
      <c r="EI72" s="31"/>
      <c r="EJ72" s="31"/>
      <c r="EK72" s="31"/>
      <c r="EL72" s="31"/>
      <c r="EM72" s="31"/>
      <c r="EN72" s="31"/>
      <c r="EO72" s="31"/>
      <c r="EP72" s="31"/>
      <c r="EQ72" s="31"/>
      <c r="ER72" s="31"/>
      <c r="ES72" s="31"/>
      <c r="ET72" s="31"/>
      <c r="EU72" s="31"/>
      <c r="EV72" s="31"/>
      <c r="EW72" s="31"/>
      <c r="EX72" s="31"/>
      <c r="EY72" s="31"/>
      <c r="EZ72" s="31"/>
      <c r="FA72" s="31"/>
      <c r="FB72" s="31"/>
      <c r="FC72" s="31"/>
      <c r="FD72" s="31"/>
      <c r="FE72" s="31"/>
      <c r="FF72" s="31"/>
      <c r="FG72" s="31"/>
      <c r="FH72" s="31"/>
      <c r="FI72" s="31"/>
      <c r="FJ72" s="31"/>
      <c r="FK72" s="31"/>
      <c r="FL72" s="31"/>
      <c r="FM72" s="31"/>
      <c r="FN72" s="31"/>
      <c r="FO72" s="31"/>
      <c r="FP72" s="31"/>
      <c r="FQ72" s="31"/>
      <c r="FR72" s="31"/>
      <c r="FS72" s="31"/>
      <c r="FT72" s="31"/>
      <c r="FU72" s="31"/>
      <c r="FV72" s="31"/>
      <c r="FW72" s="31"/>
      <c r="FX72" s="31"/>
      <c r="FY72" s="31"/>
      <c r="FZ72" s="31"/>
      <c r="GA72" s="31"/>
      <c r="GB72" s="31"/>
      <c r="GC72" s="31"/>
      <c r="GD72" s="31"/>
      <c r="GE72" s="31"/>
      <c r="GF72" s="31"/>
      <c r="GG72" s="31"/>
      <c r="GH72" s="31"/>
      <c r="GI72" s="31"/>
      <c r="GJ72" s="31"/>
      <c r="GK72" s="31"/>
      <c r="GL72" s="31"/>
      <c r="GM72" s="31"/>
      <c r="GN72" s="31"/>
      <c r="GO72" s="31"/>
      <c r="GP72" s="31"/>
      <c r="GQ72" s="31"/>
      <c r="GR72" s="31"/>
      <c r="GS72" s="31"/>
      <c r="GT72" s="31"/>
      <c r="GU72" s="31"/>
      <c r="GV72" s="31"/>
      <c r="GW72" s="31"/>
      <c r="GX72" s="31"/>
      <c r="GY72" s="31"/>
      <c r="GZ72" s="31"/>
      <c r="HA72" s="31"/>
      <c r="HB72" s="31"/>
      <c r="HC72" s="31"/>
      <c r="HD72" s="31"/>
      <c r="HE72" s="31"/>
      <c r="HF72" s="31"/>
      <c r="HG72" s="31"/>
      <c r="HH72" s="31"/>
      <c r="HI72" s="31"/>
      <c r="HJ72" s="31"/>
      <c r="HK72" s="31"/>
      <c r="HL72" s="31"/>
      <c r="HM72" s="31"/>
      <c r="HN72" s="31"/>
      <c r="HO72" s="31"/>
      <c r="HP72" s="31"/>
      <c r="HQ72" s="31"/>
      <c r="HR72" s="31"/>
      <c r="HS72" s="31"/>
      <c r="HT72" s="31"/>
      <c r="HU72" s="31"/>
      <c r="HV72" s="31"/>
      <c r="HW72" s="31"/>
      <c r="HX72" s="31"/>
      <c r="HY72" s="31"/>
      <c r="HZ72" s="31"/>
      <c r="IA72" s="31"/>
      <c r="IB72" s="31"/>
      <c r="IC72" s="31"/>
      <c r="ID72" s="31"/>
      <c r="IE72" s="31"/>
      <c r="IF72" s="31"/>
      <c r="IG72" s="31"/>
      <c r="IH72" s="31"/>
      <c r="II72" s="31"/>
      <c r="IJ72" s="31"/>
      <c r="IK72" s="31"/>
      <c r="IL72" s="31"/>
      <c r="IM72" s="31"/>
      <c r="IN72" s="31"/>
      <c r="IO72" s="31"/>
      <c r="IP72" s="31"/>
      <c r="IQ72" s="31"/>
      <c r="IR72" s="31"/>
      <c r="IS72" s="31"/>
      <c r="IT72" s="31"/>
      <c r="IU72" s="31"/>
      <c r="IV72" s="31"/>
      <c r="IW72" s="31"/>
      <c r="IX72" s="31"/>
      <c r="IY72" s="31"/>
      <c r="IZ72" s="31"/>
      <c r="JA72" s="31"/>
      <c r="JB72" s="31"/>
      <c r="JC72" s="31"/>
      <c r="JD72" s="31"/>
      <c r="JE72" s="31"/>
      <c r="JF72" s="31"/>
      <c r="JG72" s="31"/>
      <c r="JH72" s="31"/>
      <c r="JI72" s="31"/>
      <c r="JJ72" s="31"/>
      <c r="JK72" s="31"/>
      <c r="JL72" s="31"/>
      <c r="JM72" s="31"/>
      <c r="JN72" s="31"/>
      <c r="JO72" s="31"/>
      <c r="JP72" s="31"/>
      <c r="JQ72" s="31"/>
      <c r="JR72" s="31"/>
      <c r="JS72" s="31"/>
      <c r="JT72" s="31"/>
      <c r="JU72" s="31"/>
      <c r="JV72" s="31"/>
      <c r="JW72" s="31"/>
      <c r="JX72" s="31"/>
      <c r="JY72" s="31"/>
      <c r="JZ72" s="31"/>
      <c r="KA72" s="31"/>
      <c r="KB72" s="31"/>
      <c r="KC72" s="31"/>
      <c r="KD72" s="31"/>
      <c r="KE72" s="31"/>
      <c r="KF72" s="31"/>
      <c r="KG72" s="31"/>
      <c r="KH72" s="31"/>
      <c r="KI72" s="31"/>
      <c r="KJ72" s="31"/>
      <c r="KK72" s="31"/>
      <c r="KL72" s="31"/>
      <c r="KM72" s="31"/>
      <c r="KN72" s="31"/>
      <c r="KO72" s="31"/>
      <c r="KP72" s="31"/>
      <c r="KQ72" s="31"/>
      <c r="KR72" s="31"/>
      <c r="KS72" s="31"/>
      <c r="KT72" s="31"/>
      <c r="KU72" s="31"/>
      <c r="KV72" s="31"/>
      <c r="KW72" s="31"/>
      <c r="KX72" s="31"/>
      <c r="KY72" s="31"/>
      <c r="KZ72" s="31"/>
      <c r="LA72" s="31"/>
      <c r="LB72" s="31"/>
      <c r="LC72" s="31"/>
      <c r="LD72" s="31"/>
      <c r="LE72" s="31"/>
      <c r="LF72" s="31"/>
      <c r="LG72" s="31"/>
      <c r="LH72" s="31"/>
      <c r="LI72" s="31"/>
      <c r="LJ72" s="31"/>
      <c r="LK72" s="31"/>
      <c r="LL72" s="31"/>
      <c r="LM72" s="31"/>
      <c r="LN72" s="31"/>
      <c r="LO72" s="31"/>
      <c r="LP72" s="31"/>
      <c r="LQ72" s="31"/>
      <c r="LR72" s="31"/>
      <c r="LS72" s="31"/>
      <c r="LT72" s="31"/>
      <c r="LU72" s="31"/>
      <c r="LV72" s="31"/>
      <c r="LW72" s="31"/>
      <c r="LX72" s="31"/>
      <c r="LY72" s="31"/>
      <c r="LZ72" s="31"/>
      <c r="MA72" s="31"/>
      <c r="MB72" s="31"/>
      <c r="MC72" s="31"/>
      <c r="MD72" s="31"/>
      <c r="ME72" s="31"/>
      <c r="MF72" s="31"/>
      <c r="MG72" s="31"/>
      <c r="MH72" s="31"/>
      <c r="MI72" s="31"/>
      <c r="MJ72" s="31"/>
      <c r="MK72" s="31"/>
      <c r="ML72" s="31"/>
      <c r="MM72" s="31"/>
      <c r="MN72" s="31"/>
      <c r="MO72" s="31"/>
      <c r="MP72" s="31"/>
      <c r="MQ72" s="31"/>
      <c r="MR72" s="31"/>
      <c r="MS72" s="31"/>
      <c r="MT72" s="31"/>
      <c r="MU72" s="31"/>
      <c r="MV72" s="31"/>
      <c r="MW72" s="31"/>
      <c r="MX72" s="31"/>
      <c r="MY72" s="31"/>
      <c r="MZ72" s="31"/>
      <c r="NA72" s="31"/>
      <c r="NB72" s="31"/>
      <c r="NC72" s="31"/>
      <c r="ND72" s="31"/>
      <c r="NE72" s="31"/>
      <c r="NF72" s="31"/>
      <c r="NG72" s="31"/>
      <c r="NH72" s="31"/>
      <c r="NI72" s="31"/>
      <c r="NJ72" s="31"/>
      <c r="NK72" s="31"/>
      <c r="NL72" s="31"/>
      <c r="NM72" s="31"/>
      <c r="NN72" s="31"/>
      <c r="NO72" s="31"/>
      <c r="NP72" s="31"/>
      <c r="NQ72" s="31"/>
      <c r="NR72" s="31"/>
      <c r="NS72" s="31"/>
      <c r="NT72" s="31"/>
      <c r="NU72" s="31"/>
      <c r="NV72" s="31"/>
      <c r="NW72" s="31"/>
      <c r="NX72" s="31"/>
      <c r="NY72" s="31"/>
      <c r="NZ72" s="31"/>
      <c r="OA72" s="31"/>
      <c r="OB72" s="31"/>
      <c r="OC72" s="31"/>
      <c r="OD72" s="31"/>
      <c r="OE72" s="31"/>
      <c r="OF72" s="31"/>
      <c r="OG72" s="31"/>
      <c r="OH72" s="31"/>
      <c r="OI72" s="31"/>
      <c r="OJ72" s="31"/>
      <c r="OK72" s="31"/>
      <c r="OL72" s="31"/>
      <c r="OM72" s="31"/>
      <c r="ON72" s="31"/>
      <c r="OO72" s="31"/>
      <c r="OP72" s="31"/>
      <c r="OQ72" s="31"/>
      <c r="OR72" s="31"/>
      <c r="OS72" s="31"/>
      <c r="OT72" s="31"/>
      <c r="OU72" s="31"/>
      <c r="OV72" s="31"/>
      <c r="OW72" s="31"/>
      <c r="OX72" s="31"/>
      <c r="OY72" s="31"/>
      <c r="OZ72" s="31"/>
      <c r="PA72" s="31"/>
      <c r="PB72" s="31"/>
      <c r="PC72" s="31"/>
      <c r="PD72" s="31"/>
      <c r="PE72" s="31"/>
      <c r="PF72" s="31"/>
      <c r="PG72" s="31"/>
      <c r="PH72" s="31"/>
      <c r="PI72" s="31"/>
      <c r="PJ72" s="31"/>
      <c r="PK72" s="31"/>
      <c r="PL72" s="31"/>
      <c r="PM72" s="31"/>
      <c r="PN72" s="31"/>
      <c r="PO72" s="31"/>
      <c r="PP72" s="31"/>
      <c r="PQ72" s="31"/>
      <c r="PR72" s="31"/>
      <c r="PS72" s="31"/>
      <c r="PT72" s="31"/>
      <c r="PU72" s="31"/>
      <c r="PV72" s="31"/>
      <c r="PW72" s="31"/>
      <c r="PX72" s="31"/>
      <c r="PY72" s="31"/>
      <c r="PZ72" s="31"/>
      <c r="QA72" s="31"/>
      <c r="QB72" s="31"/>
      <c r="QC72" s="31"/>
    </row>
    <row r="73" spans="1:445">
      <c r="A73" s="84" t="s">
        <v>765</v>
      </c>
      <c r="B73" s="83" t="s">
        <v>27</v>
      </c>
      <c r="C73" s="83"/>
      <c r="D73" s="83" t="s">
        <v>1991</v>
      </c>
      <c r="E73" s="83"/>
      <c r="F73" s="83">
        <v>409</v>
      </c>
      <c r="G73" s="83">
        <v>65</v>
      </c>
      <c r="H73" s="83"/>
      <c r="I73" s="83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20">
        <f t="shared" si="6"/>
        <v>65</v>
      </c>
      <c r="U73" s="20">
        <f t="shared" si="7"/>
        <v>0</v>
      </c>
      <c r="V73" s="34">
        <f t="shared" si="8"/>
        <v>1</v>
      </c>
      <c r="W73" s="37" t="s">
        <v>27</v>
      </c>
      <c r="X73" s="35">
        <f t="shared" si="9"/>
        <v>344</v>
      </c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  <c r="DZ73" s="31"/>
      <c r="EA73" s="31"/>
      <c r="EB73" s="31"/>
      <c r="EC73" s="31"/>
      <c r="ED73" s="31"/>
      <c r="EE73" s="31"/>
      <c r="EF73" s="31"/>
      <c r="EG73" s="31"/>
      <c r="EH73" s="31"/>
      <c r="EI73" s="31"/>
      <c r="EJ73" s="31"/>
      <c r="EK73" s="31"/>
      <c r="EL73" s="31"/>
      <c r="EM73" s="31"/>
      <c r="EN73" s="31"/>
      <c r="EO73" s="31"/>
      <c r="EP73" s="31"/>
      <c r="EQ73" s="31"/>
      <c r="ER73" s="31"/>
      <c r="ES73" s="31"/>
      <c r="ET73" s="31"/>
      <c r="EU73" s="31"/>
      <c r="EV73" s="31"/>
      <c r="EW73" s="31"/>
      <c r="EX73" s="31"/>
      <c r="EY73" s="31"/>
      <c r="EZ73" s="31"/>
      <c r="FA73" s="31"/>
      <c r="FB73" s="31"/>
      <c r="FC73" s="31"/>
      <c r="FD73" s="31"/>
      <c r="FE73" s="31"/>
      <c r="FF73" s="31"/>
      <c r="FG73" s="31"/>
      <c r="FH73" s="31"/>
      <c r="FI73" s="31"/>
      <c r="FJ73" s="31"/>
      <c r="FK73" s="31"/>
      <c r="FL73" s="31"/>
      <c r="FM73" s="31"/>
      <c r="FN73" s="31"/>
      <c r="FO73" s="31"/>
      <c r="FP73" s="31"/>
      <c r="FQ73" s="31"/>
      <c r="FR73" s="31"/>
      <c r="FS73" s="31"/>
      <c r="FT73" s="31"/>
      <c r="FU73" s="31"/>
      <c r="FV73" s="31"/>
      <c r="FW73" s="31"/>
      <c r="FX73" s="31"/>
      <c r="FY73" s="31"/>
      <c r="FZ73" s="31"/>
      <c r="GA73" s="31"/>
      <c r="GB73" s="31"/>
      <c r="GC73" s="31"/>
      <c r="GD73" s="31"/>
      <c r="GE73" s="31"/>
      <c r="GF73" s="31"/>
      <c r="GG73" s="31"/>
      <c r="GH73" s="31"/>
      <c r="GI73" s="31"/>
      <c r="GJ73" s="31"/>
      <c r="GK73" s="31"/>
      <c r="GL73" s="31"/>
      <c r="GM73" s="31"/>
      <c r="GN73" s="31"/>
      <c r="GO73" s="31"/>
      <c r="GP73" s="31"/>
      <c r="GQ73" s="31"/>
      <c r="GR73" s="31"/>
      <c r="GS73" s="31"/>
      <c r="GT73" s="31"/>
      <c r="GU73" s="31"/>
      <c r="GV73" s="31"/>
      <c r="GW73" s="31"/>
      <c r="GX73" s="31"/>
      <c r="GY73" s="31"/>
      <c r="GZ73" s="31"/>
      <c r="HA73" s="31"/>
      <c r="HB73" s="31"/>
      <c r="HC73" s="31"/>
      <c r="HD73" s="31"/>
      <c r="HE73" s="31"/>
      <c r="HF73" s="31"/>
      <c r="HG73" s="31"/>
      <c r="HH73" s="31"/>
      <c r="HI73" s="31"/>
      <c r="HJ73" s="31"/>
      <c r="HK73" s="31"/>
      <c r="HL73" s="31"/>
      <c r="HM73" s="31"/>
      <c r="HN73" s="31"/>
      <c r="HO73" s="31"/>
      <c r="HP73" s="31"/>
      <c r="HQ73" s="31"/>
      <c r="HR73" s="31"/>
      <c r="HS73" s="31"/>
      <c r="HT73" s="31"/>
      <c r="HU73" s="31"/>
      <c r="HV73" s="31"/>
      <c r="HW73" s="31"/>
      <c r="HX73" s="31"/>
      <c r="HY73" s="31"/>
      <c r="HZ73" s="31"/>
      <c r="IA73" s="31"/>
      <c r="IB73" s="31"/>
      <c r="IC73" s="31"/>
      <c r="ID73" s="31"/>
      <c r="IE73" s="31"/>
      <c r="IF73" s="31"/>
      <c r="IG73" s="31"/>
      <c r="IH73" s="31"/>
      <c r="II73" s="31"/>
      <c r="IJ73" s="31"/>
      <c r="IK73" s="31"/>
      <c r="IL73" s="31"/>
      <c r="IM73" s="31"/>
      <c r="IN73" s="31"/>
      <c r="IO73" s="31"/>
      <c r="IP73" s="31"/>
      <c r="IQ73" s="31"/>
      <c r="IR73" s="31"/>
      <c r="IS73" s="31"/>
      <c r="IT73" s="31"/>
      <c r="IU73" s="31"/>
      <c r="IV73" s="31"/>
      <c r="IW73" s="31"/>
      <c r="IX73" s="31"/>
      <c r="IY73" s="31"/>
      <c r="IZ73" s="31"/>
      <c r="JA73" s="31"/>
      <c r="JB73" s="31"/>
      <c r="JC73" s="31"/>
      <c r="JD73" s="31"/>
      <c r="JE73" s="31"/>
      <c r="JF73" s="31"/>
      <c r="JG73" s="31"/>
      <c r="JH73" s="31"/>
      <c r="JI73" s="31"/>
      <c r="JJ73" s="31"/>
      <c r="JK73" s="31"/>
      <c r="JL73" s="31"/>
      <c r="JM73" s="31"/>
      <c r="JN73" s="31"/>
      <c r="JO73" s="31"/>
      <c r="JP73" s="31"/>
      <c r="JQ73" s="31"/>
      <c r="JR73" s="31"/>
      <c r="JS73" s="31"/>
      <c r="JT73" s="31"/>
      <c r="JU73" s="31"/>
      <c r="JV73" s="31"/>
      <c r="JW73" s="31"/>
      <c r="JX73" s="31"/>
      <c r="JY73" s="31"/>
      <c r="JZ73" s="31"/>
      <c r="KA73" s="31"/>
      <c r="KB73" s="31"/>
      <c r="KC73" s="31"/>
      <c r="KD73" s="31"/>
      <c r="KE73" s="31"/>
      <c r="KF73" s="31"/>
      <c r="KG73" s="31"/>
      <c r="KH73" s="31"/>
      <c r="KI73" s="31"/>
      <c r="KJ73" s="31"/>
      <c r="KK73" s="31"/>
      <c r="KL73" s="31"/>
      <c r="KM73" s="31"/>
      <c r="KN73" s="31"/>
      <c r="KO73" s="31"/>
      <c r="KP73" s="31"/>
      <c r="KQ73" s="31"/>
      <c r="KR73" s="31"/>
      <c r="KS73" s="31"/>
      <c r="KT73" s="31"/>
      <c r="KU73" s="31"/>
      <c r="KV73" s="31"/>
      <c r="KW73" s="31"/>
      <c r="KX73" s="31"/>
      <c r="KY73" s="31"/>
      <c r="KZ73" s="31"/>
      <c r="LA73" s="31"/>
      <c r="LB73" s="31"/>
      <c r="LC73" s="31"/>
      <c r="LD73" s="31"/>
      <c r="LE73" s="31"/>
      <c r="LF73" s="31"/>
      <c r="LG73" s="31"/>
      <c r="LH73" s="31"/>
      <c r="LI73" s="31"/>
      <c r="LJ73" s="31"/>
      <c r="LK73" s="31"/>
      <c r="LL73" s="31"/>
      <c r="LM73" s="31"/>
      <c r="LN73" s="31"/>
      <c r="LO73" s="31"/>
      <c r="LP73" s="31"/>
      <c r="LQ73" s="31"/>
      <c r="LR73" s="31"/>
      <c r="LS73" s="31"/>
      <c r="LT73" s="31"/>
      <c r="LU73" s="31"/>
      <c r="LV73" s="31"/>
      <c r="LW73" s="31"/>
      <c r="LX73" s="31"/>
      <c r="LY73" s="31"/>
      <c r="LZ73" s="31"/>
      <c r="MA73" s="31"/>
      <c r="MB73" s="31"/>
      <c r="MC73" s="31"/>
      <c r="MD73" s="31"/>
      <c r="ME73" s="31"/>
      <c r="MF73" s="31"/>
      <c r="MG73" s="31"/>
      <c r="MH73" s="31"/>
      <c r="MI73" s="31"/>
      <c r="MJ73" s="31"/>
      <c r="MK73" s="31"/>
      <c r="ML73" s="31"/>
      <c r="MM73" s="31"/>
      <c r="MN73" s="31"/>
      <c r="MO73" s="31"/>
      <c r="MP73" s="31"/>
      <c r="MQ73" s="31"/>
      <c r="MR73" s="31"/>
      <c r="MS73" s="31"/>
      <c r="MT73" s="31"/>
      <c r="MU73" s="31"/>
      <c r="MV73" s="31"/>
      <c r="MW73" s="31"/>
      <c r="MX73" s="31"/>
      <c r="MY73" s="31"/>
      <c r="MZ73" s="31"/>
      <c r="NA73" s="31"/>
      <c r="NB73" s="31"/>
      <c r="NC73" s="31"/>
      <c r="ND73" s="31"/>
      <c r="NE73" s="31"/>
      <c r="NF73" s="31"/>
      <c r="NG73" s="31"/>
      <c r="NH73" s="31"/>
      <c r="NI73" s="31"/>
      <c r="NJ73" s="31"/>
      <c r="NK73" s="31"/>
      <c r="NL73" s="31"/>
      <c r="NM73" s="31"/>
      <c r="NN73" s="31"/>
      <c r="NO73" s="31"/>
      <c r="NP73" s="31"/>
      <c r="NQ73" s="31"/>
      <c r="NR73" s="31"/>
      <c r="NS73" s="31"/>
      <c r="NT73" s="31"/>
      <c r="NU73" s="31"/>
      <c r="NV73" s="31"/>
      <c r="NW73" s="31"/>
      <c r="NX73" s="31"/>
      <c r="NY73" s="31"/>
      <c r="NZ73" s="31"/>
      <c r="OA73" s="31"/>
      <c r="OB73" s="31"/>
      <c r="OC73" s="31"/>
      <c r="OD73" s="31"/>
      <c r="OE73" s="31"/>
      <c r="OF73" s="31"/>
      <c r="OG73" s="31"/>
      <c r="OH73" s="31"/>
      <c r="OI73" s="31"/>
      <c r="OJ73" s="31"/>
      <c r="OK73" s="31"/>
      <c r="OL73" s="31"/>
      <c r="OM73" s="31"/>
      <c r="ON73" s="31"/>
      <c r="OO73" s="31"/>
      <c r="OP73" s="31"/>
      <c r="OQ73" s="31"/>
      <c r="OR73" s="31"/>
      <c r="OS73" s="31"/>
      <c r="OT73" s="31"/>
      <c r="OU73" s="31"/>
      <c r="OV73" s="31"/>
      <c r="OW73" s="31"/>
      <c r="OX73" s="31"/>
      <c r="OY73" s="31"/>
      <c r="OZ73" s="31"/>
      <c r="PA73" s="31"/>
      <c r="PB73" s="31"/>
      <c r="PC73" s="31"/>
      <c r="PD73" s="31"/>
      <c r="PE73" s="31"/>
      <c r="PF73" s="31"/>
      <c r="PG73" s="31"/>
      <c r="PH73" s="31"/>
      <c r="PI73" s="31"/>
      <c r="PJ73" s="31"/>
      <c r="PK73" s="31"/>
      <c r="PL73" s="31"/>
      <c r="PM73" s="31"/>
      <c r="PN73" s="31"/>
      <c r="PO73" s="31"/>
      <c r="PP73" s="31"/>
      <c r="PQ73" s="31"/>
      <c r="PR73" s="31"/>
      <c r="PS73" s="31"/>
      <c r="PT73" s="31"/>
      <c r="PU73" s="31"/>
      <c r="PV73" s="31"/>
      <c r="PW73" s="31"/>
      <c r="PX73" s="31"/>
      <c r="PY73" s="31"/>
      <c r="PZ73" s="31"/>
      <c r="QA73" s="31"/>
      <c r="QB73" s="31"/>
      <c r="QC73" s="31"/>
    </row>
    <row r="74" spans="1:445">
      <c r="A74" s="84" t="s">
        <v>765</v>
      </c>
      <c r="B74" s="83" t="s">
        <v>27</v>
      </c>
      <c r="C74" s="83">
        <v>85</v>
      </c>
      <c r="D74" s="83" t="s">
        <v>56</v>
      </c>
      <c r="E74" s="83"/>
      <c r="F74" s="83">
        <v>785</v>
      </c>
      <c r="G74" s="83">
        <v>65</v>
      </c>
      <c r="H74" s="83"/>
      <c r="I74" s="83">
        <v>90</v>
      </c>
      <c r="J74" s="83">
        <v>90</v>
      </c>
      <c r="K74" s="83">
        <v>90</v>
      </c>
      <c r="L74" s="83">
        <v>90</v>
      </c>
      <c r="M74" s="83">
        <v>90</v>
      </c>
      <c r="N74" s="83"/>
      <c r="O74" s="83"/>
      <c r="P74" s="83"/>
      <c r="Q74" s="83"/>
      <c r="R74" s="83"/>
      <c r="S74" s="83"/>
      <c r="T74" s="20">
        <f t="shared" si="6"/>
        <v>515</v>
      </c>
      <c r="U74" s="20">
        <f t="shared" si="7"/>
        <v>270</v>
      </c>
      <c r="V74" s="34">
        <f t="shared" si="8"/>
        <v>0.6560509554140127</v>
      </c>
      <c r="W74" s="37"/>
      <c r="X74" s="35" t="str">
        <f t="shared" si="9"/>
        <v/>
      </c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  <c r="DZ74" s="31"/>
      <c r="EA74" s="31"/>
      <c r="EB74" s="31"/>
      <c r="EC74" s="31"/>
      <c r="ED74" s="31"/>
      <c r="EE74" s="31"/>
      <c r="EF74" s="31"/>
      <c r="EG74" s="31"/>
      <c r="EH74" s="31"/>
      <c r="EI74" s="31"/>
      <c r="EJ74" s="31"/>
      <c r="EK74" s="31"/>
      <c r="EL74" s="31"/>
      <c r="EM74" s="31"/>
      <c r="EN74" s="31"/>
      <c r="EO74" s="31"/>
      <c r="EP74" s="31"/>
      <c r="EQ74" s="31"/>
      <c r="ER74" s="31"/>
      <c r="ES74" s="31"/>
      <c r="ET74" s="31"/>
      <c r="EU74" s="31"/>
      <c r="EV74" s="31"/>
      <c r="EW74" s="31"/>
      <c r="EX74" s="31"/>
      <c r="EY74" s="31"/>
      <c r="EZ74" s="31"/>
      <c r="FA74" s="31"/>
      <c r="FB74" s="31"/>
      <c r="FC74" s="31"/>
      <c r="FD74" s="31"/>
      <c r="FE74" s="31"/>
      <c r="FF74" s="31"/>
      <c r="FG74" s="31"/>
      <c r="FH74" s="31"/>
      <c r="FI74" s="31"/>
      <c r="FJ74" s="31"/>
      <c r="FK74" s="31"/>
      <c r="FL74" s="31"/>
      <c r="FM74" s="31"/>
      <c r="FN74" s="31"/>
      <c r="FO74" s="31"/>
      <c r="FP74" s="31"/>
      <c r="FQ74" s="31"/>
      <c r="FR74" s="31"/>
      <c r="FS74" s="31"/>
      <c r="FT74" s="31"/>
      <c r="FU74" s="31"/>
      <c r="FV74" s="31"/>
      <c r="FW74" s="31"/>
      <c r="FX74" s="31"/>
      <c r="FY74" s="31"/>
      <c r="FZ74" s="31"/>
      <c r="GA74" s="31"/>
      <c r="GB74" s="31"/>
      <c r="GC74" s="31"/>
      <c r="GD74" s="31"/>
      <c r="GE74" s="31"/>
      <c r="GF74" s="31"/>
      <c r="GG74" s="31"/>
      <c r="GH74" s="31"/>
      <c r="GI74" s="31"/>
      <c r="GJ74" s="31"/>
      <c r="GK74" s="31"/>
      <c r="GL74" s="31"/>
      <c r="GM74" s="31"/>
      <c r="GN74" s="31"/>
      <c r="GO74" s="31"/>
      <c r="GP74" s="31"/>
      <c r="GQ74" s="31"/>
      <c r="GR74" s="31"/>
      <c r="GS74" s="31"/>
      <c r="GT74" s="31"/>
      <c r="GU74" s="31"/>
      <c r="GV74" s="31"/>
      <c r="GW74" s="31"/>
      <c r="GX74" s="31"/>
      <c r="GY74" s="31"/>
      <c r="GZ74" s="31"/>
      <c r="HA74" s="31"/>
      <c r="HB74" s="31"/>
      <c r="HC74" s="31"/>
      <c r="HD74" s="31"/>
      <c r="HE74" s="31"/>
      <c r="HF74" s="31"/>
      <c r="HG74" s="31"/>
      <c r="HH74" s="31"/>
      <c r="HI74" s="31"/>
      <c r="HJ74" s="31"/>
      <c r="HK74" s="31"/>
      <c r="HL74" s="31"/>
      <c r="HM74" s="31"/>
      <c r="HN74" s="31"/>
      <c r="HO74" s="31"/>
      <c r="HP74" s="31"/>
      <c r="HQ74" s="31"/>
      <c r="HR74" s="31"/>
      <c r="HS74" s="31"/>
      <c r="HT74" s="31"/>
      <c r="HU74" s="31"/>
      <c r="HV74" s="31"/>
      <c r="HW74" s="31"/>
      <c r="HX74" s="31"/>
      <c r="HY74" s="31"/>
      <c r="HZ74" s="31"/>
      <c r="IA74" s="31"/>
      <c r="IB74" s="31"/>
      <c r="IC74" s="31"/>
      <c r="ID74" s="31"/>
      <c r="IE74" s="31"/>
      <c r="IF74" s="31"/>
      <c r="IG74" s="31"/>
      <c r="IH74" s="31"/>
      <c r="II74" s="31"/>
      <c r="IJ74" s="31"/>
      <c r="IK74" s="31"/>
      <c r="IL74" s="31"/>
      <c r="IM74" s="31"/>
      <c r="IN74" s="31"/>
      <c r="IO74" s="31"/>
      <c r="IP74" s="31"/>
      <c r="IQ74" s="31"/>
      <c r="IR74" s="31"/>
      <c r="IS74" s="31"/>
      <c r="IT74" s="31"/>
      <c r="IU74" s="31"/>
      <c r="IV74" s="31"/>
      <c r="IW74" s="31"/>
      <c r="IX74" s="31"/>
      <c r="IY74" s="31"/>
      <c r="IZ74" s="31"/>
      <c r="JA74" s="31"/>
      <c r="JB74" s="31"/>
      <c r="JC74" s="31"/>
      <c r="JD74" s="31"/>
      <c r="JE74" s="31"/>
      <c r="JF74" s="31"/>
      <c r="JG74" s="31"/>
      <c r="JH74" s="31"/>
      <c r="JI74" s="31"/>
      <c r="JJ74" s="31"/>
      <c r="JK74" s="31"/>
      <c r="JL74" s="31"/>
      <c r="JM74" s="31"/>
      <c r="JN74" s="31"/>
      <c r="JO74" s="31"/>
      <c r="JP74" s="31"/>
      <c r="JQ74" s="31"/>
      <c r="JR74" s="31"/>
      <c r="JS74" s="31"/>
      <c r="JT74" s="31"/>
      <c r="JU74" s="31"/>
      <c r="JV74" s="31"/>
      <c r="JW74" s="31"/>
      <c r="JX74" s="31"/>
      <c r="JY74" s="31"/>
      <c r="JZ74" s="31"/>
      <c r="KA74" s="31"/>
      <c r="KB74" s="31"/>
      <c r="KC74" s="31"/>
      <c r="KD74" s="31"/>
      <c r="KE74" s="31"/>
      <c r="KF74" s="31"/>
      <c r="KG74" s="31"/>
      <c r="KH74" s="31"/>
      <c r="KI74" s="31"/>
      <c r="KJ74" s="31"/>
      <c r="KK74" s="31"/>
      <c r="KL74" s="31"/>
      <c r="KM74" s="31"/>
      <c r="KN74" s="31"/>
      <c r="KO74" s="31"/>
      <c r="KP74" s="31"/>
      <c r="KQ74" s="31"/>
      <c r="KR74" s="31"/>
      <c r="KS74" s="31"/>
      <c r="KT74" s="31"/>
      <c r="KU74" s="31"/>
      <c r="KV74" s="31"/>
      <c r="KW74" s="31"/>
      <c r="KX74" s="31"/>
      <c r="KY74" s="31"/>
      <c r="KZ74" s="31"/>
      <c r="LA74" s="31"/>
      <c r="LB74" s="31"/>
      <c r="LC74" s="31"/>
      <c r="LD74" s="31"/>
      <c r="LE74" s="31"/>
      <c r="LF74" s="31"/>
      <c r="LG74" s="31"/>
      <c r="LH74" s="31"/>
      <c r="LI74" s="31"/>
      <c r="LJ74" s="31"/>
      <c r="LK74" s="31"/>
      <c r="LL74" s="31"/>
      <c r="LM74" s="31"/>
      <c r="LN74" s="31"/>
      <c r="LO74" s="31"/>
      <c r="LP74" s="31"/>
      <c r="LQ74" s="31"/>
      <c r="LR74" s="31"/>
      <c r="LS74" s="31"/>
      <c r="LT74" s="31"/>
      <c r="LU74" s="31"/>
      <c r="LV74" s="31"/>
      <c r="LW74" s="31"/>
      <c r="LX74" s="31"/>
      <c r="LY74" s="31"/>
      <c r="LZ74" s="31"/>
      <c r="MA74" s="31"/>
      <c r="MB74" s="31"/>
      <c r="MC74" s="31"/>
      <c r="MD74" s="31"/>
      <c r="ME74" s="31"/>
      <c r="MF74" s="31"/>
      <c r="MG74" s="31"/>
      <c r="MH74" s="31"/>
      <c r="MI74" s="31"/>
      <c r="MJ74" s="31"/>
      <c r="MK74" s="31"/>
      <c r="ML74" s="31"/>
      <c r="MM74" s="31"/>
      <c r="MN74" s="31"/>
      <c r="MO74" s="31"/>
      <c r="MP74" s="31"/>
      <c r="MQ74" s="31"/>
      <c r="MR74" s="31"/>
      <c r="MS74" s="31"/>
      <c r="MT74" s="31"/>
      <c r="MU74" s="31"/>
      <c r="MV74" s="31"/>
      <c r="MW74" s="31"/>
      <c r="MX74" s="31"/>
      <c r="MY74" s="31"/>
      <c r="MZ74" s="31"/>
      <c r="NA74" s="31"/>
      <c r="NB74" s="31"/>
      <c r="NC74" s="31"/>
      <c r="ND74" s="31"/>
      <c r="NE74" s="31"/>
      <c r="NF74" s="31"/>
      <c r="NG74" s="31"/>
      <c r="NH74" s="31"/>
      <c r="NI74" s="31"/>
      <c r="NJ74" s="31"/>
      <c r="NK74" s="31"/>
      <c r="NL74" s="31"/>
      <c r="NM74" s="31"/>
      <c r="NN74" s="31"/>
      <c r="NO74" s="31"/>
      <c r="NP74" s="31"/>
      <c r="NQ74" s="31"/>
      <c r="NR74" s="31"/>
      <c r="NS74" s="31"/>
      <c r="NT74" s="31"/>
      <c r="NU74" s="31"/>
      <c r="NV74" s="31"/>
      <c r="NW74" s="31"/>
      <c r="NX74" s="31"/>
      <c r="NY74" s="31"/>
      <c r="NZ74" s="31"/>
      <c r="OA74" s="31"/>
      <c r="OB74" s="31"/>
      <c r="OC74" s="31"/>
      <c r="OD74" s="31"/>
      <c r="OE74" s="31"/>
      <c r="OF74" s="31"/>
      <c r="OG74" s="31"/>
      <c r="OH74" s="31"/>
      <c r="OI74" s="31"/>
      <c r="OJ74" s="31"/>
      <c r="OK74" s="31"/>
      <c r="OL74" s="31"/>
      <c r="OM74" s="31"/>
      <c r="ON74" s="31"/>
      <c r="OO74" s="31"/>
      <c r="OP74" s="31"/>
      <c r="OQ74" s="31"/>
      <c r="OR74" s="31"/>
      <c r="OS74" s="31"/>
      <c r="OT74" s="31"/>
      <c r="OU74" s="31"/>
      <c r="OV74" s="31"/>
      <c r="OW74" s="31"/>
      <c r="OX74" s="31"/>
      <c r="OY74" s="31"/>
      <c r="OZ74" s="31"/>
      <c r="PA74" s="31"/>
      <c r="PB74" s="31"/>
      <c r="PC74" s="31"/>
      <c r="PD74" s="31"/>
      <c r="PE74" s="31"/>
      <c r="PF74" s="31"/>
      <c r="PG74" s="31"/>
      <c r="PH74" s="31"/>
      <c r="PI74" s="31"/>
      <c r="PJ74" s="31"/>
      <c r="PK74" s="31"/>
      <c r="PL74" s="31"/>
      <c r="PM74" s="31"/>
      <c r="PN74" s="31"/>
      <c r="PO74" s="31"/>
      <c r="PP74" s="31"/>
      <c r="PQ74" s="31"/>
      <c r="PR74" s="31"/>
      <c r="PS74" s="31"/>
      <c r="PT74" s="31"/>
      <c r="PU74" s="31"/>
      <c r="PV74" s="31"/>
      <c r="PW74" s="31"/>
      <c r="PX74" s="31"/>
      <c r="PY74" s="31"/>
      <c r="PZ74" s="31"/>
      <c r="QA74" s="31"/>
      <c r="QB74" s="31"/>
      <c r="QC74" s="31"/>
    </row>
    <row r="75" spans="1:445" ht="18" customHeight="1">
      <c r="A75" s="84" t="s">
        <v>950</v>
      </c>
      <c r="B75" s="83" t="s">
        <v>27</v>
      </c>
      <c r="C75" s="83">
        <v>79</v>
      </c>
      <c r="D75" s="83" t="s">
        <v>66</v>
      </c>
      <c r="E75" s="83"/>
      <c r="F75" s="83">
        <v>1345</v>
      </c>
      <c r="G75" s="83">
        <v>65</v>
      </c>
      <c r="H75" s="83"/>
      <c r="I75" s="83">
        <v>160</v>
      </c>
      <c r="J75" s="83">
        <v>160</v>
      </c>
      <c r="K75" s="83">
        <v>160</v>
      </c>
      <c r="L75" s="83">
        <v>160</v>
      </c>
      <c r="M75" s="83">
        <v>160</v>
      </c>
      <c r="N75" s="83"/>
      <c r="O75" s="83"/>
      <c r="P75" s="83"/>
      <c r="Q75" s="83"/>
      <c r="R75" s="83"/>
      <c r="S75" s="83"/>
      <c r="T75" s="20">
        <f t="shared" si="6"/>
        <v>865</v>
      </c>
      <c r="U75" s="20">
        <f t="shared" si="7"/>
        <v>480</v>
      </c>
      <c r="V75" s="34">
        <f t="shared" si="8"/>
        <v>0.64312267657992561</v>
      </c>
      <c r="W75" s="37"/>
      <c r="X75" s="35" t="str">
        <f t="shared" si="9"/>
        <v/>
      </c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  <c r="DZ75" s="31"/>
      <c r="EA75" s="31"/>
      <c r="EB75" s="31"/>
      <c r="EC75" s="31"/>
      <c r="ED75" s="31"/>
      <c r="EE75" s="31"/>
      <c r="EF75" s="31"/>
      <c r="EG75" s="31"/>
      <c r="EH75" s="31"/>
      <c r="EI75" s="31"/>
      <c r="EJ75" s="31"/>
      <c r="EK75" s="31"/>
      <c r="EL75" s="31"/>
      <c r="EM75" s="31"/>
      <c r="EN75" s="31"/>
      <c r="EO75" s="31"/>
      <c r="EP75" s="31"/>
      <c r="EQ75" s="31"/>
      <c r="ER75" s="31"/>
      <c r="ES75" s="31"/>
      <c r="ET75" s="31"/>
      <c r="EU75" s="31"/>
      <c r="EV75" s="31"/>
      <c r="EW75" s="31"/>
      <c r="EX75" s="31"/>
      <c r="EY75" s="31"/>
      <c r="EZ75" s="31"/>
      <c r="FA75" s="31"/>
      <c r="FB75" s="31"/>
      <c r="FC75" s="31"/>
      <c r="FD75" s="31"/>
      <c r="FE75" s="31"/>
      <c r="FF75" s="31"/>
      <c r="FG75" s="31"/>
      <c r="FH75" s="31"/>
      <c r="FI75" s="31"/>
      <c r="FJ75" s="31"/>
      <c r="FK75" s="31"/>
      <c r="FL75" s="31"/>
      <c r="FM75" s="31"/>
      <c r="FN75" s="31"/>
      <c r="FO75" s="31"/>
      <c r="FP75" s="31"/>
      <c r="FQ75" s="31"/>
      <c r="FR75" s="31"/>
      <c r="FS75" s="31"/>
      <c r="FT75" s="31"/>
      <c r="FU75" s="31"/>
      <c r="FV75" s="31"/>
      <c r="FW75" s="31"/>
      <c r="FX75" s="31"/>
      <c r="FY75" s="31"/>
      <c r="FZ75" s="31"/>
      <c r="GA75" s="31"/>
      <c r="GB75" s="31"/>
      <c r="GC75" s="31"/>
      <c r="GD75" s="31"/>
      <c r="GE75" s="31"/>
      <c r="GF75" s="31"/>
      <c r="GG75" s="31"/>
      <c r="GH75" s="31"/>
      <c r="GI75" s="31"/>
      <c r="GJ75" s="31"/>
      <c r="GK75" s="31"/>
      <c r="GL75" s="31"/>
      <c r="GM75" s="31"/>
      <c r="GN75" s="31"/>
      <c r="GO75" s="31"/>
      <c r="GP75" s="31"/>
      <c r="GQ75" s="31"/>
      <c r="GR75" s="31"/>
      <c r="GS75" s="31"/>
      <c r="GT75" s="31"/>
      <c r="GU75" s="31"/>
      <c r="GV75" s="31"/>
      <c r="GW75" s="31"/>
      <c r="GX75" s="31"/>
      <c r="GY75" s="31"/>
      <c r="GZ75" s="31"/>
      <c r="HA75" s="31"/>
      <c r="HB75" s="31"/>
      <c r="HC75" s="31"/>
      <c r="HD75" s="31"/>
      <c r="HE75" s="31"/>
      <c r="HF75" s="31"/>
      <c r="HG75" s="31"/>
      <c r="HH75" s="31"/>
      <c r="HI75" s="31"/>
      <c r="HJ75" s="31"/>
      <c r="HK75" s="31"/>
      <c r="HL75" s="31"/>
      <c r="HM75" s="31"/>
      <c r="HN75" s="31"/>
      <c r="HO75" s="31"/>
      <c r="HP75" s="31"/>
      <c r="HQ75" s="31"/>
      <c r="HR75" s="31"/>
      <c r="HS75" s="31"/>
      <c r="HT75" s="31"/>
      <c r="HU75" s="31"/>
      <c r="HV75" s="31"/>
      <c r="HW75" s="31"/>
      <c r="HX75" s="31"/>
      <c r="HY75" s="31"/>
      <c r="HZ75" s="31"/>
      <c r="IA75" s="31"/>
      <c r="IB75" s="31"/>
      <c r="IC75" s="31"/>
      <c r="ID75" s="31"/>
      <c r="IE75" s="31"/>
      <c r="IF75" s="31"/>
      <c r="IG75" s="31"/>
      <c r="IH75" s="31"/>
      <c r="II75" s="31"/>
      <c r="IJ75" s="31"/>
      <c r="IK75" s="31"/>
      <c r="IL75" s="31"/>
      <c r="IM75" s="31"/>
      <c r="IN75" s="31"/>
      <c r="IO75" s="31"/>
      <c r="IP75" s="31"/>
      <c r="IQ75" s="31"/>
      <c r="IR75" s="31"/>
      <c r="IS75" s="31"/>
      <c r="IT75" s="31"/>
      <c r="IU75" s="31"/>
      <c r="IV75" s="31"/>
      <c r="IW75" s="31"/>
      <c r="IX75" s="31"/>
      <c r="IY75" s="31"/>
      <c r="IZ75" s="31"/>
      <c r="JA75" s="31"/>
      <c r="JB75" s="31"/>
      <c r="JC75" s="31"/>
      <c r="JD75" s="31"/>
      <c r="JE75" s="31"/>
      <c r="JF75" s="31"/>
      <c r="JG75" s="31"/>
      <c r="JH75" s="31"/>
      <c r="JI75" s="31"/>
      <c r="JJ75" s="31"/>
      <c r="JK75" s="31"/>
      <c r="JL75" s="31"/>
      <c r="JM75" s="31"/>
      <c r="JN75" s="31"/>
      <c r="JO75" s="31"/>
      <c r="JP75" s="31"/>
      <c r="JQ75" s="31"/>
      <c r="JR75" s="31"/>
      <c r="JS75" s="31"/>
      <c r="JT75" s="31"/>
      <c r="JU75" s="31"/>
      <c r="JV75" s="31"/>
      <c r="JW75" s="31"/>
      <c r="JX75" s="31"/>
      <c r="JY75" s="31"/>
      <c r="JZ75" s="31"/>
      <c r="KA75" s="31"/>
      <c r="KB75" s="31"/>
      <c r="KC75" s="31"/>
      <c r="KD75" s="31"/>
      <c r="KE75" s="31"/>
      <c r="KF75" s="31"/>
      <c r="KG75" s="31"/>
      <c r="KH75" s="31"/>
      <c r="KI75" s="31"/>
      <c r="KJ75" s="31"/>
      <c r="KK75" s="31"/>
      <c r="KL75" s="31"/>
      <c r="KM75" s="31"/>
      <c r="KN75" s="31"/>
      <c r="KO75" s="31"/>
      <c r="KP75" s="31"/>
      <c r="KQ75" s="31"/>
      <c r="KR75" s="31"/>
      <c r="KS75" s="31"/>
      <c r="KT75" s="31"/>
      <c r="KU75" s="31"/>
      <c r="KV75" s="31"/>
      <c r="KW75" s="31"/>
      <c r="KX75" s="31"/>
      <c r="KY75" s="31"/>
      <c r="KZ75" s="31"/>
      <c r="LA75" s="31"/>
      <c r="LB75" s="31"/>
      <c r="LC75" s="31"/>
      <c r="LD75" s="31"/>
      <c r="LE75" s="31"/>
      <c r="LF75" s="31"/>
      <c r="LG75" s="31"/>
      <c r="LH75" s="31"/>
      <c r="LI75" s="31"/>
      <c r="LJ75" s="31"/>
      <c r="LK75" s="31"/>
      <c r="LL75" s="31"/>
      <c r="LM75" s="31"/>
      <c r="LN75" s="31"/>
      <c r="LO75" s="31"/>
      <c r="LP75" s="31"/>
      <c r="LQ75" s="31"/>
      <c r="LR75" s="31"/>
      <c r="LS75" s="31"/>
      <c r="LT75" s="31"/>
      <c r="LU75" s="31"/>
      <c r="LV75" s="31"/>
      <c r="LW75" s="31"/>
      <c r="LX75" s="31"/>
      <c r="LY75" s="31"/>
      <c r="LZ75" s="31"/>
      <c r="MA75" s="31"/>
      <c r="MB75" s="31"/>
      <c r="MC75" s="31"/>
      <c r="MD75" s="31"/>
      <c r="ME75" s="31"/>
      <c r="MF75" s="31"/>
      <c r="MG75" s="31"/>
      <c r="MH75" s="31"/>
      <c r="MI75" s="31"/>
      <c r="MJ75" s="31"/>
      <c r="MK75" s="31"/>
      <c r="ML75" s="31"/>
      <c r="MM75" s="31"/>
      <c r="MN75" s="31"/>
      <c r="MO75" s="31"/>
      <c r="MP75" s="31"/>
      <c r="MQ75" s="31"/>
      <c r="MR75" s="31"/>
      <c r="MS75" s="31"/>
      <c r="MT75" s="31"/>
      <c r="MU75" s="31"/>
      <c r="MV75" s="31"/>
      <c r="MW75" s="31"/>
      <c r="MX75" s="31"/>
      <c r="MY75" s="31"/>
      <c r="MZ75" s="31"/>
      <c r="NA75" s="31"/>
      <c r="NB75" s="31"/>
      <c r="NC75" s="31"/>
      <c r="ND75" s="31"/>
      <c r="NE75" s="31"/>
      <c r="NF75" s="31"/>
      <c r="NG75" s="31"/>
      <c r="NH75" s="31"/>
      <c r="NI75" s="31"/>
      <c r="NJ75" s="31"/>
      <c r="NK75" s="31"/>
      <c r="NL75" s="31"/>
      <c r="NM75" s="31"/>
      <c r="NN75" s="31"/>
      <c r="NO75" s="31"/>
      <c r="NP75" s="31"/>
      <c r="NQ75" s="31"/>
      <c r="NR75" s="31"/>
      <c r="NS75" s="31"/>
      <c r="NT75" s="31"/>
      <c r="NU75" s="31"/>
      <c r="NV75" s="31"/>
      <c r="NW75" s="31"/>
      <c r="NX75" s="31"/>
      <c r="NY75" s="31"/>
      <c r="NZ75" s="31"/>
      <c r="OA75" s="31"/>
      <c r="OB75" s="31"/>
      <c r="OC75" s="31"/>
      <c r="OD75" s="31"/>
      <c r="OE75" s="31"/>
      <c r="OF75" s="31"/>
      <c r="OG75" s="31"/>
      <c r="OH75" s="31"/>
      <c r="OI75" s="31"/>
      <c r="OJ75" s="31"/>
      <c r="OK75" s="31"/>
      <c r="OL75" s="31"/>
      <c r="OM75" s="31"/>
      <c r="ON75" s="31"/>
      <c r="OO75" s="31"/>
      <c r="OP75" s="31"/>
      <c r="OQ75" s="31"/>
      <c r="OR75" s="31"/>
      <c r="OS75" s="31"/>
      <c r="OT75" s="31"/>
      <c r="OU75" s="31"/>
      <c r="OV75" s="31"/>
      <c r="OW75" s="31"/>
      <c r="OX75" s="31"/>
      <c r="OY75" s="31"/>
      <c r="OZ75" s="31"/>
      <c r="PA75" s="31"/>
      <c r="PB75" s="31"/>
      <c r="PC75" s="31"/>
      <c r="PD75" s="31"/>
      <c r="PE75" s="31"/>
      <c r="PF75" s="31"/>
      <c r="PG75" s="31"/>
      <c r="PH75" s="31"/>
      <c r="PI75" s="31"/>
      <c r="PJ75" s="31"/>
      <c r="PK75" s="31"/>
      <c r="PL75" s="31"/>
      <c r="PM75" s="31"/>
      <c r="PN75" s="31"/>
      <c r="PO75" s="31"/>
      <c r="PP75" s="31"/>
      <c r="PQ75" s="31"/>
      <c r="PR75" s="31"/>
      <c r="PS75" s="31"/>
      <c r="PT75" s="31"/>
      <c r="PU75" s="31"/>
      <c r="PV75" s="31"/>
      <c r="PW75" s="31"/>
      <c r="PX75" s="31"/>
      <c r="PY75" s="31"/>
      <c r="PZ75" s="31"/>
      <c r="QA75" s="31"/>
      <c r="QB75" s="31"/>
      <c r="QC75" s="31"/>
    </row>
    <row r="76" spans="1:445">
      <c r="A76" s="84" t="s">
        <v>1981</v>
      </c>
      <c r="B76" s="83" t="s">
        <v>27</v>
      </c>
      <c r="C76" s="83">
        <v>80</v>
      </c>
      <c r="D76" s="83" t="s">
        <v>31</v>
      </c>
      <c r="E76" s="83">
        <v>160</v>
      </c>
      <c r="F76" s="83">
        <v>449</v>
      </c>
      <c r="G76" s="83">
        <v>65</v>
      </c>
      <c r="H76" s="83"/>
      <c r="I76" s="83">
        <v>68</v>
      </c>
      <c r="J76" s="83">
        <v>68</v>
      </c>
      <c r="K76" s="83">
        <v>68</v>
      </c>
      <c r="L76" s="83">
        <v>68</v>
      </c>
      <c r="M76" s="83">
        <v>68</v>
      </c>
      <c r="N76" s="83"/>
      <c r="O76" s="83"/>
      <c r="P76" s="83"/>
      <c r="Q76" s="83"/>
      <c r="R76" s="83"/>
      <c r="S76" s="83"/>
      <c r="T76" s="20">
        <f t="shared" si="6"/>
        <v>405</v>
      </c>
      <c r="U76" s="20">
        <f t="shared" si="7"/>
        <v>204</v>
      </c>
      <c r="V76" s="34">
        <f t="shared" si="8"/>
        <v>0.66502463054187189</v>
      </c>
      <c r="W76" s="37"/>
      <c r="X76" s="35" t="str">
        <f t="shared" si="9"/>
        <v/>
      </c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  <c r="DZ76" s="31"/>
      <c r="EA76" s="31"/>
      <c r="EB76" s="31"/>
      <c r="EC76" s="31"/>
      <c r="ED76" s="31"/>
      <c r="EE76" s="31"/>
      <c r="EF76" s="31"/>
      <c r="EG76" s="31"/>
      <c r="EH76" s="31"/>
      <c r="EI76" s="31"/>
      <c r="EJ76" s="31"/>
      <c r="EK76" s="31"/>
      <c r="EL76" s="31"/>
      <c r="EM76" s="31"/>
      <c r="EN76" s="31"/>
      <c r="EO76" s="31"/>
      <c r="EP76" s="31"/>
      <c r="EQ76" s="31"/>
      <c r="ER76" s="31"/>
      <c r="ES76" s="31"/>
      <c r="ET76" s="31"/>
      <c r="EU76" s="31"/>
      <c r="EV76" s="31"/>
      <c r="EW76" s="31"/>
      <c r="EX76" s="31"/>
      <c r="EY76" s="31"/>
      <c r="EZ76" s="31"/>
      <c r="FA76" s="31"/>
      <c r="FB76" s="31"/>
      <c r="FC76" s="31"/>
      <c r="FD76" s="31"/>
      <c r="FE76" s="31"/>
      <c r="FF76" s="31"/>
      <c r="FG76" s="31"/>
      <c r="FH76" s="31"/>
      <c r="FI76" s="31"/>
      <c r="FJ76" s="31"/>
      <c r="FK76" s="31"/>
      <c r="FL76" s="31"/>
      <c r="FM76" s="31"/>
      <c r="FN76" s="31"/>
      <c r="FO76" s="31"/>
      <c r="FP76" s="31"/>
      <c r="FQ76" s="31"/>
      <c r="FR76" s="31"/>
      <c r="FS76" s="31"/>
      <c r="FT76" s="31"/>
      <c r="FU76" s="31"/>
      <c r="FV76" s="31"/>
      <c r="FW76" s="31"/>
      <c r="FX76" s="31"/>
      <c r="FY76" s="31"/>
      <c r="FZ76" s="31"/>
      <c r="GA76" s="31"/>
      <c r="GB76" s="31"/>
      <c r="GC76" s="31"/>
      <c r="GD76" s="31"/>
      <c r="GE76" s="31"/>
      <c r="GF76" s="31"/>
      <c r="GG76" s="31"/>
      <c r="GH76" s="31"/>
      <c r="GI76" s="31"/>
      <c r="GJ76" s="31"/>
      <c r="GK76" s="31"/>
      <c r="GL76" s="31"/>
      <c r="GM76" s="31"/>
      <c r="GN76" s="31"/>
      <c r="GO76" s="31"/>
      <c r="GP76" s="31"/>
      <c r="GQ76" s="31"/>
      <c r="GR76" s="31"/>
      <c r="GS76" s="31"/>
      <c r="GT76" s="31"/>
      <c r="GU76" s="31"/>
      <c r="GV76" s="31"/>
      <c r="GW76" s="31"/>
      <c r="GX76" s="31"/>
      <c r="GY76" s="31"/>
      <c r="GZ76" s="31"/>
      <c r="HA76" s="31"/>
      <c r="HB76" s="31"/>
      <c r="HC76" s="31"/>
      <c r="HD76" s="31"/>
      <c r="HE76" s="31"/>
      <c r="HF76" s="31"/>
      <c r="HG76" s="31"/>
      <c r="HH76" s="31"/>
      <c r="HI76" s="31"/>
      <c r="HJ76" s="31"/>
      <c r="HK76" s="31"/>
      <c r="HL76" s="31"/>
      <c r="HM76" s="31"/>
      <c r="HN76" s="31"/>
      <c r="HO76" s="31"/>
      <c r="HP76" s="31"/>
      <c r="HQ76" s="31"/>
      <c r="HR76" s="31"/>
      <c r="HS76" s="31"/>
      <c r="HT76" s="31"/>
      <c r="HU76" s="31"/>
      <c r="HV76" s="31"/>
      <c r="HW76" s="31"/>
      <c r="HX76" s="31"/>
      <c r="HY76" s="31"/>
      <c r="HZ76" s="31"/>
      <c r="IA76" s="31"/>
      <c r="IB76" s="31"/>
      <c r="IC76" s="31"/>
      <c r="ID76" s="31"/>
      <c r="IE76" s="31"/>
      <c r="IF76" s="31"/>
      <c r="IG76" s="31"/>
      <c r="IH76" s="31"/>
      <c r="II76" s="31"/>
      <c r="IJ76" s="31"/>
      <c r="IK76" s="31"/>
      <c r="IL76" s="31"/>
      <c r="IM76" s="31"/>
      <c r="IN76" s="31"/>
      <c r="IO76" s="31"/>
      <c r="IP76" s="31"/>
      <c r="IQ76" s="31"/>
      <c r="IR76" s="31"/>
      <c r="IS76" s="31"/>
      <c r="IT76" s="31"/>
      <c r="IU76" s="31"/>
      <c r="IV76" s="31"/>
      <c r="IW76" s="31"/>
      <c r="IX76" s="31"/>
      <c r="IY76" s="31"/>
      <c r="IZ76" s="31"/>
      <c r="JA76" s="31"/>
      <c r="JB76" s="31"/>
      <c r="JC76" s="31"/>
      <c r="JD76" s="31"/>
      <c r="JE76" s="31"/>
      <c r="JF76" s="31"/>
      <c r="JG76" s="31"/>
      <c r="JH76" s="31"/>
      <c r="JI76" s="31"/>
      <c r="JJ76" s="31"/>
      <c r="JK76" s="31"/>
      <c r="JL76" s="31"/>
      <c r="JM76" s="31"/>
      <c r="JN76" s="31"/>
      <c r="JO76" s="31"/>
      <c r="JP76" s="31"/>
      <c r="JQ76" s="31"/>
      <c r="JR76" s="31"/>
      <c r="JS76" s="31"/>
      <c r="JT76" s="31"/>
      <c r="JU76" s="31"/>
      <c r="JV76" s="31"/>
      <c r="JW76" s="31"/>
      <c r="JX76" s="31"/>
      <c r="JY76" s="31"/>
      <c r="JZ76" s="31"/>
      <c r="KA76" s="31"/>
      <c r="KB76" s="31"/>
      <c r="KC76" s="31"/>
      <c r="KD76" s="31"/>
      <c r="KE76" s="31"/>
      <c r="KF76" s="31"/>
      <c r="KG76" s="31"/>
      <c r="KH76" s="31"/>
      <c r="KI76" s="31"/>
      <c r="KJ76" s="31"/>
      <c r="KK76" s="31"/>
      <c r="KL76" s="31"/>
      <c r="KM76" s="31"/>
      <c r="KN76" s="31"/>
      <c r="KO76" s="31"/>
      <c r="KP76" s="31"/>
      <c r="KQ76" s="31"/>
      <c r="KR76" s="31"/>
      <c r="KS76" s="31"/>
      <c r="KT76" s="31"/>
      <c r="KU76" s="31"/>
      <c r="KV76" s="31"/>
      <c r="KW76" s="31"/>
      <c r="KX76" s="31"/>
      <c r="KY76" s="31"/>
      <c r="KZ76" s="31"/>
      <c r="LA76" s="31"/>
      <c r="LB76" s="31"/>
      <c r="LC76" s="31"/>
      <c r="LD76" s="31"/>
      <c r="LE76" s="31"/>
      <c r="LF76" s="31"/>
      <c r="LG76" s="31"/>
      <c r="LH76" s="31"/>
      <c r="LI76" s="31"/>
      <c r="LJ76" s="31"/>
      <c r="LK76" s="31"/>
      <c r="LL76" s="31"/>
      <c r="LM76" s="31"/>
      <c r="LN76" s="31"/>
      <c r="LO76" s="31"/>
      <c r="LP76" s="31"/>
      <c r="LQ76" s="31"/>
      <c r="LR76" s="31"/>
      <c r="LS76" s="31"/>
      <c r="LT76" s="31"/>
      <c r="LU76" s="31"/>
      <c r="LV76" s="31"/>
      <c r="LW76" s="31"/>
      <c r="LX76" s="31"/>
      <c r="LY76" s="31"/>
      <c r="LZ76" s="31"/>
      <c r="MA76" s="31"/>
      <c r="MB76" s="31"/>
      <c r="MC76" s="31"/>
      <c r="MD76" s="31"/>
      <c r="ME76" s="31"/>
      <c r="MF76" s="31"/>
      <c r="MG76" s="31"/>
      <c r="MH76" s="31"/>
      <c r="MI76" s="31"/>
      <c r="MJ76" s="31"/>
      <c r="MK76" s="31"/>
      <c r="ML76" s="31"/>
      <c r="MM76" s="31"/>
      <c r="MN76" s="31"/>
      <c r="MO76" s="31"/>
      <c r="MP76" s="31"/>
      <c r="MQ76" s="31"/>
      <c r="MR76" s="31"/>
      <c r="MS76" s="31"/>
      <c r="MT76" s="31"/>
      <c r="MU76" s="31"/>
      <c r="MV76" s="31"/>
      <c r="MW76" s="31"/>
      <c r="MX76" s="31"/>
      <c r="MY76" s="31"/>
      <c r="MZ76" s="31"/>
      <c r="NA76" s="31"/>
      <c r="NB76" s="31"/>
      <c r="NC76" s="31"/>
      <c r="ND76" s="31"/>
      <c r="NE76" s="31"/>
      <c r="NF76" s="31"/>
      <c r="NG76" s="31"/>
      <c r="NH76" s="31"/>
      <c r="NI76" s="31"/>
      <c r="NJ76" s="31"/>
      <c r="NK76" s="31"/>
      <c r="NL76" s="31"/>
      <c r="NM76" s="31"/>
      <c r="NN76" s="31"/>
      <c r="NO76" s="31"/>
      <c r="NP76" s="31"/>
      <c r="NQ76" s="31"/>
      <c r="NR76" s="31"/>
      <c r="NS76" s="31"/>
      <c r="NT76" s="31"/>
      <c r="NU76" s="31"/>
      <c r="NV76" s="31"/>
      <c r="NW76" s="31"/>
      <c r="NX76" s="31"/>
      <c r="NY76" s="31"/>
      <c r="NZ76" s="31"/>
      <c r="OA76" s="31"/>
      <c r="OB76" s="31"/>
      <c r="OC76" s="31"/>
      <c r="OD76" s="31"/>
      <c r="OE76" s="31"/>
      <c r="OF76" s="31"/>
      <c r="OG76" s="31"/>
      <c r="OH76" s="31"/>
      <c r="OI76" s="31"/>
      <c r="OJ76" s="31"/>
      <c r="OK76" s="31"/>
      <c r="OL76" s="31"/>
      <c r="OM76" s="31"/>
      <c r="ON76" s="31"/>
      <c r="OO76" s="31"/>
      <c r="OP76" s="31"/>
      <c r="OQ76" s="31"/>
      <c r="OR76" s="31"/>
      <c r="OS76" s="31"/>
      <c r="OT76" s="31"/>
      <c r="OU76" s="31"/>
      <c r="OV76" s="31"/>
      <c r="OW76" s="31"/>
      <c r="OX76" s="31"/>
      <c r="OY76" s="31"/>
      <c r="OZ76" s="31"/>
      <c r="PA76" s="31"/>
      <c r="PB76" s="31"/>
      <c r="PC76" s="31"/>
      <c r="PD76" s="31"/>
      <c r="PE76" s="31"/>
      <c r="PF76" s="31"/>
      <c r="PG76" s="31"/>
      <c r="PH76" s="31"/>
      <c r="PI76" s="31"/>
      <c r="PJ76" s="31"/>
      <c r="PK76" s="31"/>
      <c r="PL76" s="31"/>
      <c r="PM76" s="31"/>
      <c r="PN76" s="31"/>
      <c r="PO76" s="31"/>
      <c r="PP76" s="31"/>
      <c r="PQ76" s="31"/>
      <c r="PR76" s="31"/>
      <c r="PS76" s="31"/>
      <c r="PT76" s="31"/>
      <c r="PU76" s="31"/>
      <c r="PV76" s="31"/>
      <c r="PW76" s="31"/>
      <c r="PX76" s="31"/>
      <c r="PY76" s="31"/>
      <c r="PZ76" s="31"/>
      <c r="QA76" s="31"/>
      <c r="QB76" s="31"/>
      <c r="QC76" s="31"/>
    </row>
    <row r="77" spans="1:445">
      <c r="A77" s="84" t="s">
        <v>2141</v>
      </c>
      <c r="B77" s="83" t="s">
        <v>27</v>
      </c>
      <c r="C77" s="83"/>
      <c r="D77" s="83" t="s">
        <v>66</v>
      </c>
      <c r="E77" s="83"/>
      <c r="F77" s="83">
        <v>1249</v>
      </c>
      <c r="G77" s="83">
        <v>65</v>
      </c>
      <c r="H77" s="83"/>
      <c r="I77" s="83">
        <v>148</v>
      </c>
      <c r="J77" s="87">
        <v>148</v>
      </c>
      <c r="K77" s="83">
        <v>148</v>
      </c>
      <c r="L77" s="83">
        <v>148</v>
      </c>
      <c r="M77" s="83">
        <v>148</v>
      </c>
      <c r="N77" s="83"/>
      <c r="O77" s="83"/>
      <c r="P77" s="83"/>
      <c r="Q77" s="83"/>
      <c r="R77" s="83"/>
      <c r="S77" s="83"/>
      <c r="T77" s="20">
        <f t="shared" si="6"/>
        <v>805</v>
      </c>
      <c r="U77" s="20">
        <f t="shared" si="7"/>
        <v>444</v>
      </c>
      <c r="V77" s="34">
        <f t="shared" si="8"/>
        <v>0.64451561248999201</v>
      </c>
      <c r="X77" s="35" t="str">
        <f t="shared" si="9"/>
        <v/>
      </c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  <c r="DZ77" s="31"/>
      <c r="EA77" s="31"/>
      <c r="EB77" s="31"/>
      <c r="EC77" s="31"/>
      <c r="ED77" s="31"/>
      <c r="EE77" s="31"/>
      <c r="EF77" s="31"/>
      <c r="EG77" s="31"/>
      <c r="EH77" s="31"/>
      <c r="EI77" s="31"/>
      <c r="EJ77" s="31"/>
      <c r="EK77" s="31"/>
      <c r="EL77" s="31"/>
      <c r="EM77" s="31"/>
      <c r="EN77" s="31"/>
      <c r="EO77" s="31"/>
      <c r="EP77" s="31"/>
      <c r="EQ77" s="31"/>
      <c r="ER77" s="31"/>
      <c r="ES77" s="31"/>
      <c r="ET77" s="31"/>
      <c r="EU77" s="31"/>
      <c r="EV77" s="31"/>
      <c r="EW77" s="31"/>
      <c r="EX77" s="31"/>
      <c r="EY77" s="31"/>
      <c r="EZ77" s="31"/>
      <c r="FA77" s="31"/>
      <c r="FB77" s="31"/>
      <c r="FC77" s="31"/>
      <c r="FD77" s="31"/>
      <c r="FE77" s="31"/>
      <c r="FF77" s="31"/>
      <c r="FG77" s="31"/>
      <c r="FH77" s="31"/>
      <c r="FI77" s="31"/>
      <c r="FJ77" s="31"/>
      <c r="FK77" s="31"/>
      <c r="FL77" s="31"/>
      <c r="FM77" s="31"/>
      <c r="FN77" s="31"/>
      <c r="FO77" s="31"/>
      <c r="FP77" s="31"/>
      <c r="FQ77" s="31"/>
      <c r="FR77" s="31"/>
      <c r="FS77" s="31"/>
      <c r="FT77" s="31"/>
      <c r="FU77" s="31"/>
      <c r="FV77" s="31"/>
      <c r="FW77" s="31"/>
      <c r="FX77" s="31"/>
      <c r="FY77" s="31"/>
      <c r="FZ77" s="31"/>
      <c r="GA77" s="31"/>
      <c r="GB77" s="31"/>
      <c r="GC77" s="31"/>
      <c r="GD77" s="31"/>
      <c r="GE77" s="31"/>
      <c r="GF77" s="31"/>
      <c r="GG77" s="31"/>
      <c r="GH77" s="31"/>
      <c r="GI77" s="31"/>
      <c r="GJ77" s="31"/>
      <c r="GK77" s="31"/>
      <c r="GL77" s="31"/>
      <c r="GM77" s="31"/>
      <c r="GN77" s="31"/>
      <c r="GO77" s="31"/>
      <c r="GP77" s="31"/>
      <c r="GQ77" s="31"/>
      <c r="GR77" s="31"/>
      <c r="GS77" s="31"/>
      <c r="GT77" s="31"/>
      <c r="GU77" s="31"/>
      <c r="GV77" s="31"/>
      <c r="GW77" s="31"/>
      <c r="GX77" s="31"/>
      <c r="GY77" s="31"/>
      <c r="GZ77" s="31"/>
      <c r="HA77" s="31"/>
      <c r="HB77" s="31"/>
      <c r="HC77" s="31"/>
      <c r="HD77" s="31"/>
      <c r="HE77" s="31"/>
      <c r="HF77" s="31"/>
      <c r="HG77" s="31"/>
      <c r="HH77" s="31"/>
      <c r="HI77" s="31"/>
      <c r="HJ77" s="31"/>
      <c r="HK77" s="31"/>
      <c r="HL77" s="31"/>
      <c r="HM77" s="31"/>
      <c r="HN77" s="31"/>
      <c r="HO77" s="31"/>
      <c r="HP77" s="31"/>
      <c r="HQ77" s="31"/>
      <c r="HR77" s="31"/>
      <c r="HS77" s="31"/>
      <c r="HT77" s="31"/>
      <c r="HU77" s="31"/>
      <c r="HV77" s="31"/>
      <c r="HW77" s="31"/>
      <c r="HX77" s="31"/>
      <c r="HY77" s="31"/>
      <c r="HZ77" s="31"/>
      <c r="IA77" s="31"/>
      <c r="IB77" s="31"/>
      <c r="IC77" s="31"/>
      <c r="ID77" s="31"/>
      <c r="IE77" s="31"/>
      <c r="IF77" s="31"/>
      <c r="IG77" s="31"/>
      <c r="IH77" s="31"/>
      <c r="II77" s="31"/>
      <c r="IJ77" s="31"/>
      <c r="IK77" s="31"/>
      <c r="IL77" s="31"/>
      <c r="IM77" s="31"/>
      <c r="IN77" s="31"/>
      <c r="IO77" s="31"/>
      <c r="IP77" s="31"/>
      <c r="IQ77" s="31"/>
      <c r="IR77" s="31"/>
      <c r="IS77" s="31"/>
      <c r="IT77" s="31"/>
      <c r="IU77" s="31"/>
      <c r="IV77" s="31"/>
      <c r="IW77" s="31"/>
      <c r="IX77" s="31"/>
      <c r="IY77" s="31"/>
      <c r="IZ77" s="31"/>
      <c r="JA77" s="31"/>
      <c r="JB77" s="31"/>
      <c r="JC77" s="31"/>
      <c r="JD77" s="31"/>
      <c r="JE77" s="31"/>
      <c r="JF77" s="31"/>
      <c r="JG77" s="31"/>
      <c r="JH77" s="31"/>
      <c r="JI77" s="31"/>
      <c r="JJ77" s="31"/>
      <c r="JK77" s="31"/>
      <c r="JL77" s="31"/>
      <c r="JM77" s="31"/>
      <c r="JN77" s="31"/>
      <c r="JO77" s="31"/>
      <c r="JP77" s="31"/>
      <c r="JQ77" s="31"/>
      <c r="JR77" s="31"/>
      <c r="JS77" s="31"/>
      <c r="JT77" s="31"/>
      <c r="JU77" s="31"/>
      <c r="JV77" s="31"/>
      <c r="JW77" s="31"/>
      <c r="JX77" s="31"/>
      <c r="JY77" s="31"/>
      <c r="JZ77" s="31"/>
      <c r="KA77" s="31"/>
      <c r="KB77" s="31"/>
      <c r="KC77" s="31"/>
      <c r="KD77" s="31"/>
      <c r="KE77" s="31"/>
      <c r="KF77" s="31"/>
      <c r="KG77" s="31"/>
      <c r="KH77" s="31"/>
      <c r="KI77" s="31"/>
      <c r="KJ77" s="31"/>
      <c r="KK77" s="31"/>
      <c r="KL77" s="31"/>
      <c r="KM77" s="31"/>
      <c r="KN77" s="31"/>
      <c r="KO77" s="31"/>
      <c r="KP77" s="31"/>
      <c r="KQ77" s="31"/>
      <c r="KR77" s="31"/>
      <c r="KS77" s="31"/>
      <c r="KT77" s="31"/>
      <c r="KU77" s="31"/>
      <c r="KV77" s="31"/>
      <c r="KW77" s="31"/>
      <c r="KX77" s="31"/>
      <c r="KY77" s="31"/>
      <c r="KZ77" s="31"/>
      <c r="LA77" s="31"/>
      <c r="LB77" s="31"/>
      <c r="LC77" s="31"/>
      <c r="LD77" s="31"/>
      <c r="LE77" s="31"/>
      <c r="LF77" s="31"/>
      <c r="LG77" s="31"/>
      <c r="LH77" s="31"/>
      <c r="LI77" s="31"/>
      <c r="LJ77" s="31"/>
      <c r="LK77" s="31"/>
      <c r="LL77" s="31"/>
      <c r="LM77" s="31"/>
      <c r="LN77" s="31"/>
      <c r="LO77" s="31"/>
      <c r="LP77" s="31"/>
      <c r="LQ77" s="31"/>
      <c r="LR77" s="31"/>
      <c r="LS77" s="31"/>
      <c r="LT77" s="31"/>
      <c r="LU77" s="31"/>
      <c r="LV77" s="31"/>
      <c r="LW77" s="31"/>
      <c r="LX77" s="31"/>
      <c r="LY77" s="31"/>
      <c r="LZ77" s="31"/>
      <c r="MA77" s="31"/>
      <c r="MB77" s="31"/>
      <c r="MC77" s="31"/>
      <c r="MD77" s="31"/>
      <c r="ME77" s="31"/>
      <c r="MF77" s="31"/>
      <c r="MG77" s="31"/>
      <c r="MH77" s="31"/>
      <c r="MI77" s="31"/>
      <c r="MJ77" s="31"/>
      <c r="MK77" s="31"/>
      <c r="ML77" s="31"/>
      <c r="MM77" s="31"/>
      <c r="MN77" s="31"/>
      <c r="MO77" s="31"/>
      <c r="MP77" s="31"/>
      <c r="MQ77" s="31"/>
      <c r="MR77" s="31"/>
      <c r="MS77" s="31"/>
      <c r="MT77" s="31"/>
      <c r="MU77" s="31"/>
      <c r="MV77" s="31"/>
      <c r="MW77" s="31"/>
      <c r="MX77" s="31"/>
      <c r="MY77" s="31"/>
      <c r="MZ77" s="31"/>
      <c r="NA77" s="31"/>
      <c r="NB77" s="31"/>
      <c r="NC77" s="31"/>
      <c r="ND77" s="31"/>
      <c r="NE77" s="31"/>
      <c r="NF77" s="31"/>
      <c r="NG77" s="31"/>
      <c r="NH77" s="31"/>
      <c r="NI77" s="31"/>
      <c r="NJ77" s="31"/>
      <c r="NK77" s="31"/>
      <c r="NL77" s="31"/>
      <c r="NM77" s="31"/>
      <c r="NN77" s="31"/>
      <c r="NO77" s="31"/>
      <c r="NP77" s="31"/>
      <c r="NQ77" s="31"/>
      <c r="NR77" s="31"/>
      <c r="NS77" s="31"/>
      <c r="NT77" s="31"/>
      <c r="NU77" s="31"/>
      <c r="NV77" s="31"/>
      <c r="NW77" s="31"/>
      <c r="NX77" s="31"/>
      <c r="NY77" s="31"/>
      <c r="NZ77" s="31"/>
      <c r="OA77" s="31"/>
      <c r="OB77" s="31"/>
      <c r="OC77" s="31"/>
      <c r="OD77" s="31"/>
      <c r="OE77" s="31"/>
      <c r="OF77" s="31"/>
      <c r="OG77" s="31"/>
      <c r="OH77" s="31"/>
      <c r="OI77" s="31"/>
      <c r="OJ77" s="31"/>
      <c r="OK77" s="31"/>
      <c r="OL77" s="31"/>
      <c r="OM77" s="31"/>
      <c r="ON77" s="31"/>
      <c r="OO77" s="31"/>
      <c r="OP77" s="31"/>
      <c r="OQ77" s="31"/>
      <c r="OR77" s="31"/>
      <c r="OS77" s="31"/>
      <c r="OT77" s="31"/>
      <c r="OU77" s="31"/>
      <c r="OV77" s="31"/>
      <c r="OW77" s="31"/>
      <c r="OX77" s="31"/>
      <c r="OY77" s="31"/>
      <c r="OZ77" s="31"/>
      <c r="PA77" s="31"/>
      <c r="PB77" s="31"/>
      <c r="PC77" s="31"/>
      <c r="PD77" s="31"/>
      <c r="PE77" s="31"/>
      <c r="PF77" s="31"/>
      <c r="PG77" s="31"/>
      <c r="PH77" s="31"/>
      <c r="PI77" s="31"/>
      <c r="PJ77" s="31"/>
      <c r="PK77" s="31"/>
      <c r="PL77" s="31"/>
      <c r="PM77" s="31"/>
      <c r="PN77" s="31"/>
      <c r="PO77" s="31"/>
      <c r="PP77" s="31"/>
      <c r="PQ77" s="31"/>
      <c r="PR77" s="31"/>
      <c r="PS77" s="31"/>
      <c r="PT77" s="31"/>
      <c r="PU77" s="31"/>
      <c r="PV77" s="31"/>
      <c r="PW77" s="31"/>
      <c r="PX77" s="31"/>
      <c r="PY77" s="31"/>
      <c r="PZ77" s="31"/>
      <c r="QA77" s="31"/>
      <c r="QB77" s="31"/>
      <c r="QC77" s="31"/>
    </row>
    <row r="78" spans="1:445">
      <c r="A78" s="84" t="s">
        <v>163</v>
      </c>
      <c r="B78" s="83" t="s">
        <v>27</v>
      </c>
      <c r="C78" s="83">
        <v>120</v>
      </c>
      <c r="D78" s="83" t="s">
        <v>38</v>
      </c>
      <c r="E78" s="83"/>
      <c r="F78" s="83">
        <v>1249</v>
      </c>
      <c r="G78" s="83">
        <v>65</v>
      </c>
      <c r="H78" s="83"/>
      <c r="I78" s="83">
        <v>148</v>
      </c>
      <c r="J78" s="83">
        <v>148</v>
      </c>
      <c r="K78" s="83">
        <v>148</v>
      </c>
      <c r="L78" s="83">
        <v>148</v>
      </c>
      <c r="M78" s="83">
        <v>148</v>
      </c>
      <c r="N78" s="83"/>
      <c r="O78" s="83"/>
      <c r="P78" s="83"/>
      <c r="Q78" s="83"/>
      <c r="R78" s="83"/>
      <c r="S78" s="83"/>
      <c r="T78" s="20">
        <f t="shared" si="6"/>
        <v>805</v>
      </c>
      <c r="U78" s="20">
        <f t="shared" si="7"/>
        <v>444</v>
      </c>
      <c r="V78" s="34">
        <f t="shared" si="8"/>
        <v>0.64451561248999201</v>
      </c>
      <c r="X78" s="35" t="str">
        <f t="shared" si="9"/>
        <v/>
      </c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  <c r="DZ78" s="31"/>
      <c r="EA78" s="31"/>
      <c r="EB78" s="31"/>
      <c r="EC78" s="31"/>
      <c r="ED78" s="31"/>
      <c r="EE78" s="31"/>
      <c r="EF78" s="31"/>
      <c r="EG78" s="31"/>
      <c r="EH78" s="31"/>
      <c r="EI78" s="31"/>
      <c r="EJ78" s="31"/>
      <c r="EK78" s="31"/>
      <c r="EL78" s="31"/>
      <c r="EM78" s="31"/>
      <c r="EN78" s="31"/>
      <c r="EO78" s="31"/>
      <c r="EP78" s="31"/>
      <c r="EQ78" s="31"/>
      <c r="ER78" s="31"/>
      <c r="ES78" s="31"/>
      <c r="ET78" s="31"/>
      <c r="EU78" s="31"/>
      <c r="EV78" s="31"/>
      <c r="EW78" s="31"/>
      <c r="EX78" s="31"/>
      <c r="EY78" s="31"/>
      <c r="EZ78" s="31"/>
      <c r="FA78" s="31"/>
      <c r="FB78" s="31"/>
      <c r="FC78" s="31"/>
      <c r="FD78" s="31"/>
      <c r="FE78" s="31"/>
      <c r="FF78" s="31"/>
      <c r="FG78" s="31"/>
      <c r="FH78" s="31"/>
      <c r="FI78" s="31"/>
      <c r="FJ78" s="31"/>
      <c r="FK78" s="31"/>
      <c r="FL78" s="31"/>
      <c r="FM78" s="31"/>
      <c r="FN78" s="31"/>
      <c r="FO78" s="31"/>
      <c r="FP78" s="31"/>
      <c r="FQ78" s="31"/>
      <c r="FR78" s="31"/>
      <c r="FS78" s="31"/>
      <c r="FT78" s="31"/>
      <c r="FU78" s="31"/>
      <c r="FV78" s="31"/>
      <c r="FW78" s="31"/>
      <c r="FX78" s="31"/>
      <c r="FY78" s="31"/>
      <c r="FZ78" s="31"/>
      <c r="GA78" s="31"/>
      <c r="GB78" s="31"/>
      <c r="GC78" s="31"/>
      <c r="GD78" s="31"/>
      <c r="GE78" s="31"/>
      <c r="GF78" s="31"/>
      <c r="GG78" s="31"/>
      <c r="GH78" s="31"/>
      <c r="GI78" s="31"/>
      <c r="GJ78" s="31"/>
      <c r="GK78" s="31"/>
      <c r="GL78" s="31"/>
      <c r="GM78" s="31"/>
      <c r="GN78" s="31"/>
      <c r="GO78" s="31"/>
      <c r="GP78" s="31"/>
      <c r="GQ78" s="31"/>
      <c r="GR78" s="31"/>
      <c r="GS78" s="31"/>
      <c r="GT78" s="31"/>
      <c r="GU78" s="31"/>
      <c r="GV78" s="31"/>
      <c r="GW78" s="31"/>
      <c r="GX78" s="31"/>
      <c r="GY78" s="31"/>
      <c r="GZ78" s="31"/>
      <c r="HA78" s="31"/>
      <c r="HB78" s="31"/>
      <c r="HC78" s="31"/>
      <c r="HD78" s="31"/>
      <c r="HE78" s="31"/>
      <c r="HF78" s="31"/>
      <c r="HG78" s="31"/>
      <c r="HH78" s="31"/>
      <c r="HI78" s="31"/>
      <c r="HJ78" s="31"/>
      <c r="HK78" s="31"/>
      <c r="HL78" s="31"/>
      <c r="HM78" s="31"/>
      <c r="HN78" s="31"/>
      <c r="HO78" s="31"/>
      <c r="HP78" s="31"/>
      <c r="HQ78" s="31"/>
      <c r="HR78" s="31"/>
      <c r="HS78" s="31"/>
      <c r="HT78" s="31"/>
      <c r="HU78" s="31"/>
      <c r="HV78" s="31"/>
      <c r="HW78" s="31"/>
      <c r="HX78" s="31"/>
      <c r="HY78" s="31"/>
      <c r="HZ78" s="31"/>
      <c r="IA78" s="31"/>
      <c r="IB78" s="31"/>
      <c r="IC78" s="31"/>
      <c r="ID78" s="31"/>
      <c r="IE78" s="31"/>
      <c r="IF78" s="31"/>
      <c r="IG78" s="31"/>
      <c r="IH78" s="31"/>
      <c r="II78" s="31"/>
      <c r="IJ78" s="31"/>
      <c r="IK78" s="31"/>
      <c r="IL78" s="31"/>
      <c r="IM78" s="31"/>
      <c r="IN78" s="31"/>
      <c r="IO78" s="31"/>
      <c r="IP78" s="31"/>
      <c r="IQ78" s="31"/>
      <c r="IR78" s="31"/>
      <c r="IS78" s="31"/>
      <c r="IT78" s="31"/>
      <c r="IU78" s="31"/>
      <c r="IV78" s="31"/>
      <c r="IW78" s="31"/>
      <c r="IX78" s="31"/>
      <c r="IY78" s="31"/>
      <c r="IZ78" s="31"/>
      <c r="JA78" s="31"/>
      <c r="JB78" s="31"/>
      <c r="JC78" s="31"/>
      <c r="JD78" s="31"/>
      <c r="JE78" s="31"/>
      <c r="JF78" s="31"/>
      <c r="JG78" s="31"/>
      <c r="JH78" s="31"/>
      <c r="JI78" s="31"/>
      <c r="JJ78" s="31"/>
      <c r="JK78" s="31"/>
      <c r="JL78" s="31"/>
      <c r="JM78" s="31"/>
      <c r="JN78" s="31"/>
      <c r="JO78" s="31"/>
      <c r="JP78" s="31"/>
      <c r="JQ78" s="31"/>
      <c r="JR78" s="31"/>
      <c r="JS78" s="31"/>
      <c r="JT78" s="31"/>
      <c r="JU78" s="31"/>
      <c r="JV78" s="31"/>
      <c r="JW78" s="31"/>
      <c r="JX78" s="31"/>
      <c r="JY78" s="31"/>
      <c r="JZ78" s="31"/>
      <c r="KA78" s="31"/>
      <c r="KB78" s="31"/>
      <c r="KC78" s="31"/>
      <c r="KD78" s="31"/>
      <c r="KE78" s="31"/>
      <c r="KF78" s="31"/>
      <c r="KG78" s="31"/>
      <c r="KH78" s="31"/>
      <c r="KI78" s="31"/>
      <c r="KJ78" s="31"/>
      <c r="KK78" s="31"/>
      <c r="KL78" s="31"/>
      <c r="KM78" s="31"/>
      <c r="KN78" s="31"/>
      <c r="KO78" s="31"/>
      <c r="KP78" s="31"/>
      <c r="KQ78" s="31"/>
      <c r="KR78" s="31"/>
      <c r="KS78" s="31"/>
      <c r="KT78" s="31"/>
      <c r="KU78" s="31"/>
      <c r="KV78" s="31"/>
      <c r="KW78" s="31"/>
      <c r="KX78" s="31"/>
      <c r="KY78" s="31"/>
      <c r="KZ78" s="31"/>
      <c r="LA78" s="31"/>
      <c r="LB78" s="31"/>
      <c r="LC78" s="31"/>
      <c r="LD78" s="31"/>
      <c r="LE78" s="31"/>
      <c r="LF78" s="31"/>
      <c r="LG78" s="31"/>
      <c r="LH78" s="31"/>
      <c r="LI78" s="31"/>
      <c r="LJ78" s="31"/>
      <c r="LK78" s="31"/>
      <c r="LL78" s="31"/>
      <c r="LM78" s="31"/>
      <c r="LN78" s="31"/>
      <c r="LO78" s="31"/>
      <c r="LP78" s="31"/>
      <c r="LQ78" s="31"/>
      <c r="LR78" s="31"/>
      <c r="LS78" s="31"/>
      <c r="LT78" s="31"/>
      <c r="LU78" s="31"/>
      <c r="LV78" s="31"/>
      <c r="LW78" s="31"/>
      <c r="LX78" s="31"/>
      <c r="LY78" s="31"/>
      <c r="LZ78" s="31"/>
      <c r="MA78" s="31"/>
      <c r="MB78" s="31"/>
      <c r="MC78" s="31"/>
      <c r="MD78" s="31"/>
      <c r="ME78" s="31"/>
      <c r="MF78" s="31"/>
      <c r="MG78" s="31"/>
      <c r="MH78" s="31"/>
      <c r="MI78" s="31"/>
      <c r="MJ78" s="31"/>
      <c r="MK78" s="31"/>
      <c r="ML78" s="31"/>
      <c r="MM78" s="31"/>
      <c r="MN78" s="31"/>
      <c r="MO78" s="31"/>
      <c r="MP78" s="31"/>
      <c r="MQ78" s="31"/>
      <c r="MR78" s="31"/>
      <c r="MS78" s="31"/>
      <c r="MT78" s="31"/>
      <c r="MU78" s="31"/>
      <c r="MV78" s="31"/>
      <c r="MW78" s="31"/>
      <c r="MX78" s="31"/>
      <c r="MY78" s="31"/>
      <c r="MZ78" s="31"/>
      <c r="NA78" s="31"/>
      <c r="NB78" s="31"/>
      <c r="NC78" s="31"/>
      <c r="ND78" s="31"/>
      <c r="NE78" s="31"/>
      <c r="NF78" s="31"/>
      <c r="NG78" s="31"/>
      <c r="NH78" s="31"/>
      <c r="NI78" s="31"/>
      <c r="NJ78" s="31"/>
      <c r="NK78" s="31"/>
      <c r="NL78" s="31"/>
      <c r="NM78" s="31"/>
      <c r="NN78" s="31"/>
      <c r="NO78" s="31"/>
      <c r="NP78" s="31"/>
      <c r="NQ78" s="31"/>
      <c r="NR78" s="31"/>
      <c r="NS78" s="31"/>
      <c r="NT78" s="31"/>
      <c r="NU78" s="31"/>
      <c r="NV78" s="31"/>
      <c r="NW78" s="31"/>
      <c r="NX78" s="31"/>
      <c r="NY78" s="31"/>
      <c r="NZ78" s="31"/>
      <c r="OA78" s="31"/>
      <c r="OB78" s="31"/>
      <c r="OC78" s="31"/>
      <c r="OD78" s="31"/>
      <c r="OE78" s="31"/>
      <c r="OF78" s="31"/>
      <c r="OG78" s="31"/>
      <c r="OH78" s="31"/>
      <c r="OI78" s="31"/>
      <c r="OJ78" s="31"/>
      <c r="OK78" s="31"/>
      <c r="OL78" s="31"/>
      <c r="OM78" s="31"/>
      <c r="ON78" s="31"/>
      <c r="OO78" s="31"/>
      <c r="OP78" s="31"/>
      <c r="OQ78" s="31"/>
      <c r="OR78" s="31"/>
      <c r="OS78" s="31"/>
      <c r="OT78" s="31"/>
      <c r="OU78" s="31"/>
      <c r="OV78" s="31"/>
      <c r="OW78" s="31"/>
      <c r="OX78" s="31"/>
      <c r="OY78" s="31"/>
      <c r="OZ78" s="31"/>
      <c r="PA78" s="31"/>
      <c r="PB78" s="31"/>
      <c r="PC78" s="31"/>
      <c r="PD78" s="31"/>
      <c r="PE78" s="31"/>
      <c r="PF78" s="31"/>
      <c r="PG78" s="31"/>
      <c r="PH78" s="31"/>
      <c r="PI78" s="31"/>
      <c r="PJ78" s="31"/>
      <c r="PK78" s="31"/>
      <c r="PL78" s="31"/>
      <c r="PM78" s="31"/>
      <c r="PN78" s="31"/>
      <c r="PO78" s="31"/>
      <c r="PP78" s="31"/>
      <c r="PQ78" s="31"/>
      <c r="PR78" s="31"/>
      <c r="PS78" s="31"/>
      <c r="PT78" s="31"/>
      <c r="PU78" s="31"/>
      <c r="PV78" s="31"/>
      <c r="PW78" s="31"/>
      <c r="PX78" s="31"/>
      <c r="PY78" s="31"/>
      <c r="PZ78" s="31"/>
      <c r="QA78" s="31"/>
      <c r="QB78" s="31"/>
      <c r="QC78" s="31"/>
    </row>
    <row r="79" spans="1:445">
      <c r="A79" s="84" t="s">
        <v>1966</v>
      </c>
      <c r="B79" s="83" t="s">
        <v>27</v>
      </c>
      <c r="C79" s="83"/>
      <c r="D79" s="83" t="s">
        <v>92</v>
      </c>
      <c r="E79" s="83"/>
      <c r="F79" s="83">
        <v>750</v>
      </c>
      <c r="G79" s="83">
        <v>65</v>
      </c>
      <c r="H79" s="83"/>
      <c r="I79" s="83">
        <v>86</v>
      </c>
      <c r="J79" s="83">
        <v>86</v>
      </c>
      <c r="K79" s="83">
        <v>86</v>
      </c>
      <c r="L79" s="83">
        <v>86</v>
      </c>
      <c r="M79" s="83">
        <v>86</v>
      </c>
      <c r="N79" s="83"/>
      <c r="O79" s="83"/>
      <c r="P79" s="83"/>
      <c r="Q79" s="83"/>
      <c r="R79" s="83"/>
      <c r="S79" s="83"/>
      <c r="T79" s="20">
        <f t="shared" si="6"/>
        <v>495</v>
      </c>
      <c r="U79" s="20">
        <f t="shared" si="7"/>
        <v>255</v>
      </c>
      <c r="V79" s="34">
        <f t="shared" si="8"/>
        <v>0.66</v>
      </c>
      <c r="W79" s="37"/>
      <c r="X79" s="35" t="str">
        <f t="shared" si="9"/>
        <v/>
      </c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  <c r="DZ79" s="31"/>
      <c r="EA79" s="31"/>
      <c r="EB79" s="31"/>
      <c r="EC79" s="31"/>
      <c r="ED79" s="31"/>
      <c r="EE79" s="31"/>
      <c r="EF79" s="31"/>
      <c r="EG79" s="31"/>
      <c r="EH79" s="31"/>
      <c r="EI79" s="31"/>
      <c r="EJ79" s="31"/>
      <c r="EK79" s="31"/>
      <c r="EL79" s="31"/>
      <c r="EM79" s="31"/>
      <c r="EN79" s="31"/>
      <c r="EO79" s="31"/>
      <c r="EP79" s="31"/>
      <c r="EQ79" s="31"/>
      <c r="ER79" s="31"/>
      <c r="ES79" s="31"/>
      <c r="ET79" s="31"/>
      <c r="EU79" s="31"/>
      <c r="EV79" s="31"/>
      <c r="EW79" s="31"/>
      <c r="EX79" s="31"/>
      <c r="EY79" s="31"/>
      <c r="EZ79" s="31"/>
      <c r="FA79" s="31"/>
      <c r="FB79" s="31"/>
      <c r="FC79" s="31"/>
      <c r="FD79" s="31"/>
      <c r="FE79" s="31"/>
      <c r="FF79" s="31"/>
      <c r="FG79" s="31"/>
      <c r="FH79" s="31"/>
      <c r="FI79" s="31"/>
      <c r="FJ79" s="31"/>
      <c r="FK79" s="31"/>
      <c r="FL79" s="31"/>
      <c r="FM79" s="31"/>
      <c r="FN79" s="31"/>
      <c r="FO79" s="31"/>
      <c r="FP79" s="31"/>
      <c r="FQ79" s="31"/>
      <c r="FR79" s="31"/>
      <c r="FS79" s="31"/>
      <c r="FT79" s="31"/>
      <c r="FU79" s="31"/>
      <c r="FV79" s="31"/>
      <c r="FW79" s="31"/>
      <c r="FX79" s="31"/>
      <c r="FY79" s="31"/>
      <c r="FZ79" s="31"/>
      <c r="GA79" s="31"/>
      <c r="GB79" s="31"/>
      <c r="GC79" s="31"/>
      <c r="GD79" s="31"/>
      <c r="GE79" s="31"/>
      <c r="GF79" s="31"/>
      <c r="GG79" s="31"/>
      <c r="GH79" s="31"/>
      <c r="GI79" s="31"/>
      <c r="GJ79" s="31"/>
      <c r="GK79" s="31"/>
      <c r="GL79" s="31"/>
      <c r="GM79" s="31"/>
      <c r="GN79" s="31"/>
      <c r="GO79" s="31"/>
      <c r="GP79" s="31"/>
      <c r="GQ79" s="31"/>
      <c r="GR79" s="31"/>
      <c r="GS79" s="31"/>
      <c r="GT79" s="31"/>
      <c r="GU79" s="31"/>
      <c r="GV79" s="31"/>
      <c r="GW79" s="31"/>
      <c r="GX79" s="31"/>
      <c r="GY79" s="31"/>
      <c r="GZ79" s="31"/>
      <c r="HA79" s="31"/>
      <c r="HB79" s="31"/>
      <c r="HC79" s="31"/>
      <c r="HD79" s="31"/>
      <c r="HE79" s="31"/>
      <c r="HF79" s="31"/>
      <c r="HG79" s="31"/>
      <c r="HH79" s="31"/>
      <c r="HI79" s="31"/>
      <c r="HJ79" s="31"/>
      <c r="HK79" s="31"/>
      <c r="HL79" s="31"/>
      <c r="HM79" s="31"/>
      <c r="HN79" s="31"/>
      <c r="HO79" s="31"/>
      <c r="HP79" s="31"/>
      <c r="HQ79" s="31"/>
      <c r="HR79" s="31"/>
      <c r="HS79" s="31"/>
      <c r="HT79" s="31"/>
      <c r="HU79" s="31"/>
      <c r="HV79" s="31"/>
      <c r="HW79" s="31"/>
      <c r="HX79" s="31"/>
      <c r="HY79" s="31"/>
      <c r="HZ79" s="31"/>
      <c r="IA79" s="31"/>
      <c r="IB79" s="31"/>
      <c r="IC79" s="31"/>
      <c r="ID79" s="31"/>
      <c r="IE79" s="31"/>
      <c r="IF79" s="31"/>
      <c r="IG79" s="31"/>
      <c r="IH79" s="31"/>
      <c r="II79" s="31"/>
      <c r="IJ79" s="31"/>
      <c r="IK79" s="31"/>
      <c r="IL79" s="31"/>
      <c r="IM79" s="31"/>
      <c r="IN79" s="31"/>
      <c r="IO79" s="31"/>
      <c r="IP79" s="31"/>
      <c r="IQ79" s="31"/>
      <c r="IR79" s="31"/>
      <c r="IS79" s="31"/>
      <c r="IT79" s="31"/>
      <c r="IU79" s="31"/>
      <c r="IV79" s="31"/>
      <c r="IW79" s="31"/>
      <c r="IX79" s="31"/>
      <c r="IY79" s="31"/>
      <c r="IZ79" s="31"/>
      <c r="JA79" s="31"/>
      <c r="JB79" s="31"/>
      <c r="JC79" s="31"/>
      <c r="JD79" s="31"/>
      <c r="JE79" s="31"/>
      <c r="JF79" s="31"/>
      <c r="JG79" s="31"/>
      <c r="JH79" s="31"/>
      <c r="JI79" s="31"/>
      <c r="JJ79" s="31"/>
      <c r="JK79" s="31"/>
      <c r="JL79" s="31"/>
      <c r="JM79" s="31"/>
      <c r="JN79" s="31"/>
      <c r="JO79" s="31"/>
      <c r="JP79" s="31"/>
      <c r="JQ79" s="31"/>
      <c r="JR79" s="31"/>
      <c r="JS79" s="31"/>
      <c r="JT79" s="31"/>
      <c r="JU79" s="31"/>
      <c r="JV79" s="31"/>
      <c r="JW79" s="31"/>
      <c r="JX79" s="31"/>
      <c r="JY79" s="31"/>
      <c r="JZ79" s="31"/>
      <c r="KA79" s="31"/>
      <c r="KB79" s="31"/>
      <c r="KC79" s="31"/>
      <c r="KD79" s="31"/>
      <c r="KE79" s="31"/>
      <c r="KF79" s="31"/>
      <c r="KG79" s="31"/>
      <c r="KH79" s="31"/>
      <c r="KI79" s="31"/>
      <c r="KJ79" s="31"/>
      <c r="KK79" s="31"/>
      <c r="KL79" s="31"/>
      <c r="KM79" s="31"/>
      <c r="KN79" s="31"/>
      <c r="KO79" s="31"/>
      <c r="KP79" s="31"/>
      <c r="KQ79" s="31"/>
      <c r="KR79" s="31"/>
      <c r="KS79" s="31"/>
      <c r="KT79" s="31"/>
      <c r="KU79" s="31"/>
      <c r="KV79" s="31"/>
      <c r="KW79" s="31"/>
      <c r="KX79" s="31"/>
      <c r="KY79" s="31"/>
      <c r="KZ79" s="31"/>
      <c r="LA79" s="31"/>
      <c r="LB79" s="31"/>
      <c r="LC79" s="31"/>
      <c r="LD79" s="31"/>
      <c r="LE79" s="31"/>
      <c r="LF79" s="31"/>
      <c r="LG79" s="31"/>
      <c r="LH79" s="31"/>
      <c r="LI79" s="31"/>
      <c r="LJ79" s="31"/>
      <c r="LK79" s="31"/>
      <c r="LL79" s="31"/>
      <c r="LM79" s="31"/>
      <c r="LN79" s="31"/>
      <c r="LO79" s="31"/>
      <c r="LP79" s="31"/>
      <c r="LQ79" s="31"/>
      <c r="LR79" s="31"/>
      <c r="LS79" s="31"/>
      <c r="LT79" s="31"/>
      <c r="LU79" s="31"/>
      <c r="LV79" s="31"/>
      <c r="LW79" s="31"/>
      <c r="LX79" s="31"/>
      <c r="LY79" s="31"/>
      <c r="LZ79" s="31"/>
      <c r="MA79" s="31"/>
      <c r="MB79" s="31"/>
      <c r="MC79" s="31"/>
      <c r="MD79" s="31"/>
      <c r="ME79" s="31"/>
      <c r="MF79" s="31"/>
      <c r="MG79" s="31"/>
      <c r="MH79" s="31"/>
      <c r="MI79" s="31"/>
      <c r="MJ79" s="31"/>
      <c r="MK79" s="31"/>
      <c r="ML79" s="31"/>
      <c r="MM79" s="31"/>
      <c r="MN79" s="31"/>
      <c r="MO79" s="31"/>
      <c r="MP79" s="31"/>
      <c r="MQ79" s="31"/>
      <c r="MR79" s="31"/>
      <c r="MS79" s="31"/>
      <c r="MT79" s="31"/>
      <c r="MU79" s="31"/>
      <c r="MV79" s="31"/>
      <c r="MW79" s="31"/>
      <c r="MX79" s="31"/>
      <c r="MY79" s="31"/>
      <c r="MZ79" s="31"/>
      <c r="NA79" s="31"/>
      <c r="NB79" s="31"/>
      <c r="NC79" s="31"/>
      <c r="ND79" s="31"/>
      <c r="NE79" s="31"/>
      <c r="NF79" s="31"/>
      <c r="NG79" s="31"/>
      <c r="NH79" s="31"/>
      <c r="NI79" s="31"/>
      <c r="NJ79" s="31"/>
      <c r="NK79" s="31"/>
      <c r="NL79" s="31"/>
      <c r="NM79" s="31"/>
      <c r="NN79" s="31"/>
      <c r="NO79" s="31"/>
      <c r="NP79" s="31"/>
      <c r="NQ79" s="31"/>
      <c r="NR79" s="31"/>
      <c r="NS79" s="31"/>
      <c r="NT79" s="31"/>
      <c r="NU79" s="31"/>
      <c r="NV79" s="31"/>
      <c r="NW79" s="31"/>
      <c r="NX79" s="31"/>
      <c r="NY79" s="31"/>
      <c r="NZ79" s="31"/>
      <c r="OA79" s="31"/>
      <c r="OB79" s="31"/>
      <c r="OC79" s="31"/>
      <c r="OD79" s="31"/>
      <c r="OE79" s="31"/>
      <c r="OF79" s="31"/>
      <c r="OG79" s="31"/>
      <c r="OH79" s="31"/>
      <c r="OI79" s="31"/>
      <c r="OJ79" s="31"/>
      <c r="OK79" s="31"/>
      <c r="OL79" s="31"/>
      <c r="OM79" s="31"/>
      <c r="ON79" s="31"/>
      <c r="OO79" s="31"/>
      <c r="OP79" s="31"/>
      <c r="OQ79" s="31"/>
      <c r="OR79" s="31"/>
      <c r="OS79" s="31"/>
      <c r="OT79" s="31"/>
      <c r="OU79" s="31"/>
      <c r="OV79" s="31"/>
      <c r="OW79" s="31"/>
      <c r="OX79" s="31"/>
      <c r="OY79" s="31"/>
      <c r="OZ79" s="31"/>
      <c r="PA79" s="31"/>
      <c r="PB79" s="31"/>
      <c r="PC79" s="31"/>
      <c r="PD79" s="31"/>
      <c r="PE79" s="31"/>
      <c r="PF79" s="31"/>
      <c r="PG79" s="31"/>
      <c r="PH79" s="31"/>
      <c r="PI79" s="31"/>
      <c r="PJ79" s="31"/>
      <c r="PK79" s="31"/>
      <c r="PL79" s="31"/>
      <c r="PM79" s="31"/>
      <c r="PN79" s="31"/>
      <c r="PO79" s="31"/>
      <c r="PP79" s="31"/>
      <c r="PQ79" s="31"/>
      <c r="PR79" s="31"/>
      <c r="PS79" s="31"/>
      <c r="PT79" s="31"/>
      <c r="PU79" s="31"/>
      <c r="PV79" s="31"/>
      <c r="PW79" s="31"/>
      <c r="PX79" s="31"/>
      <c r="PY79" s="31"/>
      <c r="PZ79" s="31"/>
      <c r="QA79" s="31"/>
      <c r="QB79" s="31"/>
      <c r="QC79" s="31"/>
    </row>
    <row r="80" spans="1:445" s="42" customFormat="1">
      <c r="A80" s="84" t="s">
        <v>1966</v>
      </c>
      <c r="B80" s="83" t="s">
        <v>27</v>
      </c>
      <c r="C80" s="83">
        <v>85</v>
      </c>
      <c r="D80" s="83" t="s">
        <v>56</v>
      </c>
      <c r="E80" s="83"/>
      <c r="F80" s="83">
        <v>700</v>
      </c>
      <c r="G80" s="83">
        <v>50</v>
      </c>
      <c r="H80" s="83"/>
      <c r="I80" s="83">
        <v>81</v>
      </c>
      <c r="J80" s="83">
        <v>81</v>
      </c>
      <c r="K80" s="83">
        <v>81</v>
      </c>
      <c r="L80" s="83">
        <v>81</v>
      </c>
      <c r="M80" s="83">
        <v>81</v>
      </c>
      <c r="N80" s="83"/>
      <c r="O80" s="83"/>
      <c r="P80" s="83"/>
      <c r="Q80" s="83"/>
      <c r="R80" s="83"/>
      <c r="S80" s="83"/>
      <c r="T80" s="20">
        <f t="shared" si="6"/>
        <v>455</v>
      </c>
      <c r="U80" s="20">
        <f t="shared" si="7"/>
        <v>245</v>
      </c>
      <c r="V80" s="34">
        <f t="shared" si="8"/>
        <v>0.65</v>
      </c>
      <c r="W80" s="37"/>
      <c r="X80" s="35" t="str">
        <f t="shared" si="9"/>
        <v/>
      </c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  <c r="DW80" s="31"/>
      <c r="DX80" s="31"/>
      <c r="DY80" s="31"/>
      <c r="DZ80" s="31"/>
      <c r="EA80" s="31"/>
      <c r="EB80" s="31"/>
      <c r="EC80" s="31"/>
      <c r="ED80" s="31"/>
      <c r="EE80" s="31"/>
      <c r="EF80" s="31"/>
      <c r="EG80" s="31"/>
      <c r="EH80" s="31"/>
      <c r="EI80" s="31"/>
      <c r="EJ80" s="31"/>
      <c r="EK80" s="31"/>
      <c r="EL80" s="31"/>
      <c r="EM80" s="31"/>
      <c r="EN80" s="31"/>
      <c r="EO80" s="31"/>
      <c r="EP80" s="31"/>
      <c r="EQ80" s="31"/>
      <c r="ER80" s="31"/>
      <c r="ES80" s="31"/>
      <c r="ET80" s="31"/>
      <c r="EU80" s="31"/>
      <c r="EV80" s="31"/>
      <c r="EW80" s="31"/>
      <c r="EX80" s="31"/>
      <c r="EY80" s="31"/>
      <c r="EZ80" s="31"/>
      <c r="FA80" s="31"/>
      <c r="FB80" s="31"/>
      <c r="FC80" s="31"/>
      <c r="FD80" s="31"/>
      <c r="FE80" s="31"/>
      <c r="FF80" s="31"/>
      <c r="FG80" s="31"/>
      <c r="FH80" s="31"/>
      <c r="FI80" s="31"/>
      <c r="FJ80" s="31"/>
      <c r="FK80" s="31"/>
      <c r="FL80" s="31"/>
      <c r="FM80" s="31"/>
      <c r="FN80" s="31"/>
      <c r="FO80" s="31"/>
      <c r="FP80" s="31"/>
      <c r="FQ80" s="31"/>
      <c r="FR80" s="31"/>
      <c r="FS80" s="31"/>
      <c r="FT80" s="31"/>
      <c r="FU80" s="31"/>
      <c r="FV80" s="31"/>
      <c r="FW80" s="31"/>
      <c r="FX80" s="31"/>
      <c r="FY80" s="31"/>
      <c r="FZ80" s="31"/>
      <c r="GA80" s="31"/>
      <c r="GB80" s="31"/>
      <c r="GC80" s="31"/>
      <c r="GD80" s="31"/>
      <c r="GE80" s="31"/>
      <c r="GF80" s="31"/>
      <c r="GG80" s="31"/>
      <c r="GH80" s="31"/>
      <c r="GI80" s="31"/>
      <c r="GJ80" s="31"/>
      <c r="GK80" s="31"/>
      <c r="GL80" s="31"/>
      <c r="GM80" s="31"/>
      <c r="GN80" s="31"/>
      <c r="GO80" s="31"/>
      <c r="GP80" s="31"/>
      <c r="GQ80" s="31"/>
      <c r="GR80" s="31"/>
      <c r="GS80" s="31"/>
      <c r="GT80" s="31"/>
      <c r="GU80" s="31"/>
      <c r="GV80" s="31"/>
      <c r="GW80" s="31"/>
      <c r="GX80" s="31"/>
      <c r="GY80" s="31"/>
      <c r="GZ80" s="31"/>
      <c r="HA80" s="31"/>
      <c r="HB80" s="31"/>
      <c r="HC80" s="31"/>
      <c r="HD80" s="31"/>
      <c r="HE80" s="31"/>
      <c r="HF80" s="31"/>
      <c r="HG80" s="31"/>
      <c r="HH80" s="31"/>
      <c r="HI80" s="31"/>
      <c r="HJ80" s="31"/>
      <c r="HK80" s="31"/>
      <c r="HL80" s="31"/>
      <c r="HM80" s="31"/>
      <c r="HN80" s="31"/>
      <c r="HO80" s="31"/>
      <c r="HP80" s="31"/>
      <c r="HQ80" s="31"/>
      <c r="HR80" s="31"/>
      <c r="HS80" s="31"/>
      <c r="HT80" s="31"/>
      <c r="HU80" s="31"/>
      <c r="HV80" s="31"/>
      <c r="HW80" s="31"/>
      <c r="HX80" s="31"/>
      <c r="HY80" s="31"/>
      <c r="HZ80" s="31"/>
      <c r="IA80" s="31"/>
      <c r="IB80" s="31"/>
      <c r="IC80" s="31"/>
      <c r="ID80" s="31"/>
      <c r="IE80" s="31"/>
      <c r="IF80" s="31"/>
      <c r="IG80" s="31"/>
      <c r="IH80" s="31"/>
      <c r="II80" s="31"/>
      <c r="IJ80" s="31"/>
      <c r="IK80" s="31"/>
      <c r="IL80" s="31"/>
      <c r="IM80" s="31"/>
      <c r="IN80" s="31"/>
      <c r="IO80" s="31"/>
      <c r="IP80" s="31"/>
      <c r="IQ80" s="31"/>
      <c r="IR80" s="31"/>
      <c r="IS80" s="31"/>
      <c r="IT80" s="31"/>
      <c r="IU80" s="31"/>
      <c r="IV80" s="31"/>
      <c r="IW80" s="31"/>
      <c r="IX80" s="31"/>
      <c r="IY80" s="31"/>
      <c r="IZ80" s="31"/>
      <c r="JA80" s="31"/>
      <c r="JB80" s="31"/>
      <c r="JC80" s="31"/>
      <c r="JD80" s="31"/>
      <c r="JE80" s="31"/>
      <c r="JF80" s="31"/>
      <c r="JG80" s="31"/>
      <c r="JH80" s="31"/>
      <c r="JI80" s="31"/>
      <c r="JJ80" s="31"/>
      <c r="JK80" s="31"/>
      <c r="JL80" s="31"/>
      <c r="JM80" s="31"/>
      <c r="JN80" s="31"/>
      <c r="JO80" s="31"/>
      <c r="JP80" s="31"/>
      <c r="JQ80" s="31"/>
      <c r="JR80" s="31"/>
      <c r="JS80" s="31"/>
      <c r="JT80" s="31"/>
      <c r="JU80" s="31"/>
      <c r="JV80" s="31"/>
      <c r="JW80" s="31"/>
      <c r="JX80" s="31"/>
      <c r="JY80" s="31"/>
      <c r="JZ80" s="31"/>
      <c r="KA80" s="31"/>
      <c r="KB80" s="31"/>
      <c r="KC80" s="31"/>
      <c r="KD80" s="31"/>
      <c r="KE80" s="31"/>
      <c r="KF80" s="31"/>
      <c r="KG80" s="31"/>
      <c r="KH80" s="31"/>
      <c r="KI80" s="31"/>
      <c r="KJ80" s="31"/>
      <c r="KK80" s="31"/>
      <c r="KL80" s="31"/>
      <c r="KM80" s="31"/>
      <c r="KN80" s="31"/>
      <c r="KO80" s="31"/>
      <c r="KP80" s="31"/>
      <c r="KQ80" s="31"/>
      <c r="KR80" s="31"/>
      <c r="KS80" s="31"/>
      <c r="KT80" s="31"/>
      <c r="KU80" s="31"/>
      <c r="KV80" s="31"/>
      <c r="KW80" s="31"/>
      <c r="KX80" s="31"/>
      <c r="KY80" s="31"/>
      <c r="KZ80" s="31"/>
      <c r="LA80" s="31"/>
      <c r="LB80" s="31"/>
      <c r="LC80" s="31"/>
      <c r="LD80" s="31"/>
      <c r="LE80" s="31"/>
      <c r="LF80" s="31"/>
      <c r="LG80" s="31"/>
      <c r="LH80" s="31"/>
      <c r="LI80" s="31"/>
      <c r="LJ80" s="31"/>
      <c r="LK80" s="31"/>
      <c r="LL80" s="31"/>
      <c r="LM80" s="31"/>
      <c r="LN80" s="31"/>
      <c r="LO80" s="31"/>
      <c r="LP80" s="31"/>
      <c r="LQ80" s="31"/>
      <c r="LR80" s="31"/>
      <c r="LS80" s="31"/>
      <c r="LT80" s="31"/>
      <c r="LU80" s="31"/>
      <c r="LV80" s="31"/>
      <c r="LW80" s="31"/>
      <c r="LX80" s="31"/>
      <c r="LY80" s="31"/>
      <c r="LZ80" s="31"/>
      <c r="MA80" s="31"/>
      <c r="MB80" s="31"/>
      <c r="MC80" s="31"/>
      <c r="MD80" s="31"/>
      <c r="ME80" s="31"/>
      <c r="MF80" s="31"/>
      <c r="MG80" s="31"/>
      <c r="MH80" s="31"/>
      <c r="MI80" s="31"/>
      <c r="MJ80" s="31"/>
      <c r="MK80" s="31"/>
      <c r="ML80" s="31"/>
      <c r="MM80" s="31"/>
      <c r="MN80" s="31"/>
      <c r="MO80" s="31"/>
      <c r="MP80" s="31"/>
      <c r="MQ80" s="31"/>
      <c r="MR80" s="31"/>
      <c r="MS80" s="31"/>
      <c r="MT80" s="31"/>
      <c r="MU80" s="31"/>
      <c r="MV80" s="31"/>
      <c r="MW80" s="31"/>
      <c r="MX80" s="31"/>
      <c r="MY80" s="31"/>
      <c r="MZ80" s="31"/>
      <c r="NA80" s="31"/>
      <c r="NB80" s="31"/>
      <c r="NC80" s="31"/>
      <c r="ND80" s="31"/>
      <c r="NE80" s="31"/>
      <c r="NF80" s="31"/>
      <c r="NG80" s="31"/>
      <c r="NH80" s="31"/>
      <c r="NI80" s="31"/>
      <c r="NJ80" s="31"/>
      <c r="NK80" s="31"/>
      <c r="NL80" s="31"/>
      <c r="NM80" s="31"/>
      <c r="NN80" s="31"/>
      <c r="NO80" s="31"/>
      <c r="NP80" s="31"/>
      <c r="NQ80" s="31"/>
      <c r="NR80" s="31"/>
      <c r="NS80" s="31"/>
      <c r="NT80" s="31"/>
      <c r="NU80" s="31"/>
      <c r="NV80" s="31"/>
      <c r="NW80" s="31"/>
      <c r="NX80" s="31"/>
      <c r="NY80" s="31"/>
      <c r="NZ80" s="31"/>
      <c r="OA80" s="31"/>
      <c r="OB80" s="31"/>
      <c r="OC80" s="31"/>
      <c r="OD80" s="31"/>
      <c r="OE80" s="31"/>
      <c r="OF80" s="31"/>
      <c r="OG80" s="31"/>
      <c r="OH80" s="31"/>
      <c r="OI80" s="31"/>
      <c r="OJ80" s="31"/>
      <c r="OK80" s="31"/>
      <c r="OL80" s="31"/>
      <c r="OM80" s="31"/>
      <c r="ON80" s="31"/>
      <c r="OO80" s="31"/>
      <c r="OP80" s="31"/>
      <c r="OQ80" s="31"/>
      <c r="OR80" s="31"/>
      <c r="OS80" s="31"/>
      <c r="OT80" s="31"/>
      <c r="OU80" s="31"/>
      <c r="OV80" s="31"/>
      <c r="OW80" s="31"/>
      <c r="OX80" s="31"/>
      <c r="OY80" s="31"/>
      <c r="OZ80" s="31"/>
      <c r="PA80" s="31"/>
      <c r="PB80" s="31"/>
      <c r="PC80" s="31"/>
      <c r="PD80" s="31"/>
      <c r="PE80" s="31"/>
      <c r="PF80" s="31"/>
      <c r="PG80" s="31"/>
      <c r="PH80" s="31"/>
      <c r="PI80" s="31"/>
      <c r="PJ80" s="31"/>
      <c r="PK80" s="31"/>
      <c r="PL80" s="31"/>
      <c r="PM80" s="31"/>
      <c r="PN80" s="31"/>
      <c r="PO80" s="31"/>
      <c r="PP80" s="31"/>
      <c r="PQ80" s="31"/>
      <c r="PR80" s="31"/>
      <c r="PS80" s="31"/>
      <c r="PT80" s="31"/>
      <c r="PU80" s="31"/>
      <c r="PV80" s="31"/>
      <c r="PW80" s="31"/>
      <c r="PX80" s="31"/>
      <c r="PY80" s="31"/>
      <c r="PZ80" s="31"/>
      <c r="QA80" s="31"/>
      <c r="QB80" s="31"/>
      <c r="QC80" s="31"/>
    </row>
    <row r="81" spans="1:445">
      <c r="A81" s="84" t="s">
        <v>1794</v>
      </c>
      <c r="B81" s="83" t="s">
        <v>27</v>
      </c>
      <c r="C81" s="83"/>
      <c r="D81" s="83" t="s">
        <v>2126</v>
      </c>
      <c r="E81" s="83"/>
      <c r="F81" s="83">
        <v>940</v>
      </c>
      <c r="G81" s="83">
        <v>100</v>
      </c>
      <c r="H81" s="83"/>
      <c r="I81" s="83">
        <v>105</v>
      </c>
      <c r="J81" s="83">
        <v>105</v>
      </c>
      <c r="K81" s="83">
        <v>105</v>
      </c>
      <c r="L81" s="83">
        <v>105</v>
      </c>
      <c r="M81" s="83">
        <v>105</v>
      </c>
      <c r="N81" s="83"/>
      <c r="O81" s="83"/>
      <c r="P81" s="83"/>
      <c r="Q81" s="83"/>
      <c r="R81" s="83"/>
      <c r="S81" s="83"/>
      <c r="T81" s="20">
        <f t="shared" si="6"/>
        <v>625</v>
      </c>
      <c r="U81" s="20">
        <f t="shared" si="7"/>
        <v>315</v>
      </c>
      <c r="V81" s="34">
        <f t="shared" si="8"/>
        <v>0.66489361702127658</v>
      </c>
      <c r="W81" s="37"/>
      <c r="X81" s="35" t="str">
        <f t="shared" si="9"/>
        <v/>
      </c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  <c r="DW81" s="31"/>
      <c r="DX81" s="31"/>
      <c r="DY81" s="31"/>
      <c r="DZ81" s="31"/>
      <c r="EA81" s="31"/>
      <c r="EB81" s="31"/>
      <c r="EC81" s="31"/>
      <c r="ED81" s="31"/>
      <c r="EE81" s="31"/>
      <c r="EF81" s="31"/>
      <c r="EG81" s="31"/>
      <c r="EH81" s="31"/>
      <c r="EI81" s="31"/>
      <c r="EJ81" s="31"/>
      <c r="EK81" s="31"/>
      <c r="EL81" s="31"/>
      <c r="EM81" s="31"/>
      <c r="EN81" s="31"/>
      <c r="EO81" s="31"/>
      <c r="EP81" s="31"/>
      <c r="EQ81" s="31"/>
      <c r="ER81" s="31"/>
      <c r="ES81" s="31"/>
      <c r="ET81" s="31"/>
      <c r="EU81" s="31"/>
      <c r="EV81" s="31"/>
      <c r="EW81" s="31"/>
      <c r="EX81" s="31"/>
      <c r="EY81" s="31"/>
      <c r="EZ81" s="31"/>
      <c r="FA81" s="31"/>
      <c r="FB81" s="31"/>
      <c r="FC81" s="31"/>
      <c r="FD81" s="31"/>
      <c r="FE81" s="31"/>
      <c r="FF81" s="31"/>
      <c r="FG81" s="31"/>
      <c r="FH81" s="31"/>
      <c r="FI81" s="31"/>
      <c r="FJ81" s="31"/>
      <c r="FK81" s="31"/>
      <c r="FL81" s="31"/>
      <c r="FM81" s="31"/>
      <c r="FN81" s="31"/>
      <c r="FO81" s="31"/>
      <c r="FP81" s="31"/>
      <c r="FQ81" s="31"/>
      <c r="FR81" s="31"/>
      <c r="FS81" s="31"/>
      <c r="FT81" s="31"/>
      <c r="FU81" s="31"/>
      <c r="FV81" s="31"/>
      <c r="FW81" s="31"/>
      <c r="FX81" s="31"/>
      <c r="FY81" s="31"/>
      <c r="FZ81" s="31"/>
      <c r="GA81" s="31"/>
      <c r="GB81" s="31"/>
      <c r="GC81" s="31"/>
      <c r="GD81" s="31"/>
      <c r="GE81" s="31"/>
      <c r="GF81" s="31"/>
      <c r="GG81" s="31"/>
      <c r="GH81" s="31"/>
      <c r="GI81" s="31"/>
      <c r="GJ81" s="31"/>
      <c r="GK81" s="31"/>
      <c r="GL81" s="31"/>
      <c r="GM81" s="31"/>
      <c r="GN81" s="31"/>
      <c r="GO81" s="31"/>
      <c r="GP81" s="31"/>
      <c r="GQ81" s="31"/>
      <c r="GR81" s="31"/>
      <c r="GS81" s="31"/>
      <c r="GT81" s="31"/>
      <c r="GU81" s="31"/>
      <c r="GV81" s="31"/>
      <c r="GW81" s="31"/>
      <c r="GX81" s="31"/>
      <c r="GY81" s="31"/>
      <c r="GZ81" s="31"/>
      <c r="HA81" s="31"/>
      <c r="HB81" s="31"/>
      <c r="HC81" s="31"/>
      <c r="HD81" s="31"/>
      <c r="HE81" s="31"/>
      <c r="HF81" s="31"/>
      <c r="HG81" s="31"/>
      <c r="HH81" s="31"/>
      <c r="HI81" s="31"/>
      <c r="HJ81" s="31"/>
      <c r="HK81" s="31"/>
      <c r="HL81" s="31"/>
      <c r="HM81" s="31"/>
      <c r="HN81" s="31"/>
      <c r="HO81" s="31"/>
      <c r="HP81" s="31"/>
      <c r="HQ81" s="31"/>
      <c r="HR81" s="31"/>
      <c r="HS81" s="31"/>
      <c r="HT81" s="31"/>
      <c r="HU81" s="31"/>
      <c r="HV81" s="31"/>
      <c r="HW81" s="31"/>
      <c r="HX81" s="31"/>
      <c r="HY81" s="31"/>
      <c r="HZ81" s="31"/>
      <c r="IA81" s="31"/>
      <c r="IB81" s="31"/>
      <c r="IC81" s="31"/>
      <c r="ID81" s="31"/>
      <c r="IE81" s="31"/>
      <c r="IF81" s="31"/>
      <c r="IG81" s="31"/>
      <c r="IH81" s="31"/>
      <c r="II81" s="31"/>
      <c r="IJ81" s="31"/>
      <c r="IK81" s="31"/>
      <c r="IL81" s="31"/>
      <c r="IM81" s="31"/>
      <c r="IN81" s="31"/>
      <c r="IO81" s="31"/>
      <c r="IP81" s="31"/>
      <c r="IQ81" s="31"/>
      <c r="IR81" s="31"/>
      <c r="IS81" s="31"/>
      <c r="IT81" s="31"/>
      <c r="IU81" s="31"/>
      <c r="IV81" s="31"/>
      <c r="IW81" s="31"/>
      <c r="IX81" s="31"/>
      <c r="IY81" s="31"/>
      <c r="IZ81" s="31"/>
      <c r="JA81" s="31"/>
      <c r="JB81" s="31"/>
      <c r="JC81" s="31"/>
      <c r="JD81" s="31"/>
      <c r="JE81" s="31"/>
      <c r="JF81" s="31"/>
      <c r="JG81" s="31"/>
      <c r="JH81" s="31"/>
      <c r="JI81" s="31"/>
      <c r="JJ81" s="31"/>
      <c r="JK81" s="31"/>
      <c r="JL81" s="31"/>
      <c r="JM81" s="31"/>
      <c r="JN81" s="31"/>
      <c r="JO81" s="31"/>
      <c r="JP81" s="31"/>
      <c r="JQ81" s="31"/>
      <c r="JR81" s="31"/>
      <c r="JS81" s="31"/>
      <c r="JT81" s="31"/>
      <c r="JU81" s="31"/>
      <c r="JV81" s="31"/>
      <c r="JW81" s="31"/>
      <c r="JX81" s="31"/>
      <c r="JY81" s="31"/>
      <c r="JZ81" s="31"/>
      <c r="KA81" s="31"/>
      <c r="KB81" s="31"/>
      <c r="KC81" s="31"/>
      <c r="KD81" s="31"/>
      <c r="KE81" s="31"/>
      <c r="KF81" s="31"/>
      <c r="KG81" s="31"/>
      <c r="KH81" s="31"/>
      <c r="KI81" s="31"/>
      <c r="KJ81" s="31"/>
      <c r="KK81" s="31"/>
      <c r="KL81" s="31"/>
      <c r="KM81" s="31"/>
      <c r="KN81" s="31"/>
      <c r="KO81" s="31"/>
      <c r="KP81" s="31"/>
      <c r="KQ81" s="31"/>
      <c r="KR81" s="31"/>
      <c r="KS81" s="31"/>
      <c r="KT81" s="31"/>
      <c r="KU81" s="31"/>
      <c r="KV81" s="31"/>
      <c r="KW81" s="31"/>
      <c r="KX81" s="31"/>
      <c r="KY81" s="31"/>
      <c r="KZ81" s="31"/>
      <c r="LA81" s="31"/>
      <c r="LB81" s="31"/>
      <c r="LC81" s="31"/>
      <c r="LD81" s="31"/>
      <c r="LE81" s="31"/>
      <c r="LF81" s="31"/>
      <c r="LG81" s="31"/>
      <c r="LH81" s="31"/>
      <c r="LI81" s="31"/>
      <c r="LJ81" s="31"/>
      <c r="LK81" s="31"/>
      <c r="LL81" s="31"/>
      <c r="LM81" s="31"/>
      <c r="LN81" s="31"/>
      <c r="LO81" s="31"/>
      <c r="LP81" s="31"/>
      <c r="LQ81" s="31"/>
      <c r="LR81" s="31"/>
      <c r="LS81" s="31"/>
      <c r="LT81" s="31"/>
      <c r="LU81" s="31"/>
      <c r="LV81" s="31"/>
      <c r="LW81" s="31"/>
      <c r="LX81" s="31"/>
      <c r="LY81" s="31"/>
      <c r="LZ81" s="31"/>
      <c r="MA81" s="31"/>
      <c r="MB81" s="31"/>
      <c r="MC81" s="31"/>
      <c r="MD81" s="31"/>
      <c r="ME81" s="31"/>
      <c r="MF81" s="31"/>
      <c r="MG81" s="31"/>
      <c r="MH81" s="31"/>
      <c r="MI81" s="31"/>
      <c r="MJ81" s="31"/>
      <c r="MK81" s="31"/>
      <c r="ML81" s="31"/>
      <c r="MM81" s="31"/>
      <c r="MN81" s="31"/>
      <c r="MO81" s="31"/>
      <c r="MP81" s="31"/>
      <c r="MQ81" s="31"/>
      <c r="MR81" s="31"/>
      <c r="MS81" s="31"/>
      <c r="MT81" s="31"/>
      <c r="MU81" s="31"/>
      <c r="MV81" s="31"/>
      <c r="MW81" s="31"/>
      <c r="MX81" s="31"/>
      <c r="MY81" s="31"/>
      <c r="MZ81" s="31"/>
      <c r="NA81" s="31"/>
      <c r="NB81" s="31"/>
      <c r="NC81" s="31"/>
      <c r="ND81" s="31"/>
      <c r="NE81" s="31"/>
      <c r="NF81" s="31"/>
      <c r="NG81" s="31"/>
      <c r="NH81" s="31"/>
      <c r="NI81" s="31"/>
      <c r="NJ81" s="31"/>
      <c r="NK81" s="31"/>
      <c r="NL81" s="31"/>
      <c r="NM81" s="31"/>
      <c r="NN81" s="31"/>
      <c r="NO81" s="31"/>
      <c r="NP81" s="31"/>
      <c r="NQ81" s="31"/>
      <c r="NR81" s="31"/>
      <c r="NS81" s="31"/>
      <c r="NT81" s="31"/>
      <c r="NU81" s="31"/>
      <c r="NV81" s="31"/>
      <c r="NW81" s="31"/>
      <c r="NX81" s="31"/>
      <c r="NY81" s="31"/>
      <c r="NZ81" s="31"/>
      <c r="OA81" s="31"/>
      <c r="OB81" s="31"/>
      <c r="OC81" s="31"/>
      <c r="OD81" s="31"/>
      <c r="OE81" s="31"/>
      <c r="OF81" s="31"/>
      <c r="OG81" s="31"/>
      <c r="OH81" s="31"/>
      <c r="OI81" s="31"/>
      <c r="OJ81" s="31"/>
      <c r="OK81" s="31"/>
      <c r="OL81" s="31"/>
      <c r="OM81" s="31"/>
      <c r="ON81" s="31"/>
      <c r="OO81" s="31"/>
      <c r="OP81" s="31"/>
      <c r="OQ81" s="31"/>
      <c r="OR81" s="31"/>
      <c r="OS81" s="31"/>
      <c r="OT81" s="31"/>
      <c r="OU81" s="31"/>
      <c r="OV81" s="31"/>
      <c r="OW81" s="31"/>
      <c r="OX81" s="31"/>
      <c r="OY81" s="31"/>
      <c r="OZ81" s="31"/>
      <c r="PA81" s="31"/>
      <c r="PB81" s="31"/>
      <c r="PC81" s="31"/>
      <c r="PD81" s="31"/>
      <c r="PE81" s="31"/>
      <c r="PF81" s="31"/>
      <c r="PG81" s="31"/>
      <c r="PH81" s="31"/>
      <c r="PI81" s="31"/>
      <c r="PJ81" s="31"/>
      <c r="PK81" s="31"/>
      <c r="PL81" s="31"/>
      <c r="PM81" s="31"/>
      <c r="PN81" s="31"/>
      <c r="PO81" s="31"/>
      <c r="PP81" s="31"/>
      <c r="PQ81" s="31"/>
      <c r="PR81" s="31"/>
      <c r="PS81" s="31"/>
      <c r="PT81" s="31"/>
      <c r="PU81" s="31"/>
      <c r="PV81" s="31"/>
      <c r="PW81" s="31"/>
      <c r="PX81" s="31"/>
      <c r="PY81" s="31"/>
      <c r="PZ81" s="31"/>
      <c r="QA81" s="31"/>
      <c r="QB81" s="31"/>
      <c r="QC81" s="31"/>
    </row>
    <row r="82" spans="1:445">
      <c r="A82" s="84" t="s">
        <v>1858</v>
      </c>
      <c r="B82" s="83" t="s">
        <v>27</v>
      </c>
      <c r="C82" s="83">
        <v>79</v>
      </c>
      <c r="D82" s="83" t="s">
        <v>66</v>
      </c>
      <c r="E82" s="83"/>
      <c r="F82" s="83">
        <v>1345</v>
      </c>
      <c r="G82" s="83">
        <v>65</v>
      </c>
      <c r="H82" s="83"/>
      <c r="I82" s="83">
        <v>160</v>
      </c>
      <c r="J82" s="83">
        <v>160</v>
      </c>
      <c r="K82" s="83">
        <v>160</v>
      </c>
      <c r="L82" s="83">
        <v>160</v>
      </c>
      <c r="M82" s="83"/>
      <c r="N82" s="83"/>
      <c r="O82" s="83"/>
      <c r="P82" s="83"/>
      <c r="Q82" s="83"/>
      <c r="R82" s="83"/>
      <c r="S82" s="83"/>
      <c r="T82" s="20">
        <f t="shared" si="6"/>
        <v>705</v>
      </c>
      <c r="U82" s="20">
        <f t="shared" si="7"/>
        <v>640</v>
      </c>
      <c r="V82" s="34">
        <f t="shared" si="8"/>
        <v>0.52416356877323422</v>
      </c>
      <c r="W82" s="37"/>
      <c r="X82" s="35" t="str">
        <f t="shared" si="9"/>
        <v/>
      </c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  <c r="DC82" s="31"/>
      <c r="DD82" s="31"/>
      <c r="DE82" s="31"/>
      <c r="DF82" s="31"/>
      <c r="DG82" s="31"/>
      <c r="DH82" s="31"/>
      <c r="DI82" s="31"/>
      <c r="DJ82" s="31"/>
      <c r="DK82" s="31"/>
      <c r="DL82" s="31"/>
      <c r="DM82" s="31"/>
      <c r="DN82" s="31"/>
      <c r="DO82" s="31"/>
      <c r="DP82" s="31"/>
      <c r="DQ82" s="31"/>
      <c r="DR82" s="31"/>
      <c r="DS82" s="31"/>
      <c r="DT82" s="31"/>
      <c r="DU82" s="31"/>
      <c r="DV82" s="31"/>
      <c r="DW82" s="31"/>
      <c r="DX82" s="31"/>
      <c r="DY82" s="31"/>
      <c r="DZ82" s="31"/>
      <c r="EA82" s="31"/>
      <c r="EB82" s="31"/>
      <c r="EC82" s="31"/>
      <c r="ED82" s="31"/>
      <c r="EE82" s="31"/>
      <c r="EF82" s="31"/>
      <c r="EG82" s="31"/>
      <c r="EH82" s="31"/>
      <c r="EI82" s="31"/>
      <c r="EJ82" s="31"/>
      <c r="EK82" s="31"/>
      <c r="EL82" s="31"/>
      <c r="EM82" s="31"/>
      <c r="EN82" s="31"/>
      <c r="EO82" s="31"/>
      <c r="EP82" s="31"/>
      <c r="EQ82" s="31"/>
      <c r="ER82" s="31"/>
      <c r="ES82" s="31"/>
      <c r="ET82" s="31"/>
      <c r="EU82" s="31"/>
      <c r="EV82" s="31"/>
      <c r="EW82" s="31"/>
      <c r="EX82" s="31"/>
      <c r="EY82" s="31"/>
      <c r="EZ82" s="31"/>
      <c r="FA82" s="31"/>
      <c r="FB82" s="31"/>
      <c r="FC82" s="31"/>
      <c r="FD82" s="31"/>
      <c r="FE82" s="31"/>
      <c r="FF82" s="31"/>
      <c r="FG82" s="31"/>
      <c r="FH82" s="31"/>
      <c r="FI82" s="31"/>
      <c r="FJ82" s="31"/>
      <c r="FK82" s="31"/>
      <c r="FL82" s="31"/>
      <c r="FM82" s="31"/>
      <c r="FN82" s="31"/>
      <c r="FO82" s="31"/>
      <c r="FP82" s="31"/>
      <c r="FQ82" s="31"/>
      <c r="FR82" s="31"/>
      <c r="FS82" s="31"/>
      <c r="FT82" s="31"/>
      <c r="FU82" s="31"/>
      <c r="FV82" s="31"/>
      <c r="FW82" s="31"/>
      <c r="FX82" s="31"/>
      <c r="FY82" s="31"/>
      <c r="FZ82" s="31"/>
      <c r="GA82" s="31"/>
      <c r="GB82" s="31"/>
      <c r="GC82" s="31"/>
      <c r="GD82" s="31"/>
      <c r="GE82" s="31"/>
      <c r="GF82" s="31"/>
      <c r="GG82" s="31"/>
      <c r="GH82" s="31"/>
      <c r="GI82" s="31"/>
      <c r="GJ82" s="31"/>
      <c r="GK82" s="31"/>
      <c r="GL82" s="31"/>
      <c r="GM82" s="31"/>
      <c r="GN82" s="31"/>
      <c r="GO82" s="31"/>
      <c r="GP82" s="31"/>
      <c r="GQ82" s="31"/>
      <c r="GR82" s="31"/>
      <c r="GS82" s="31"/>
      <c r="GT82" s="31"/>
      <c r="GU82" s="31"/>
      <c r="GV82" s="31"/>
      <c r="GW82" s="31"/>
      <c r="GX82" s="31"/>
      <c r="GY82" s="31"/>
      <c r="GZ82" s="31"/>
      <c r="HA82" s="31"/>
      <c r="HB82" s="31"/>
      <c r="HC82" s="31"/>
      <c r="HD82" s="31"/>
      <c r="HE82" s="31"/>
      <c r="HF82" s="31"/>
      <c r="HG82" s="31"/>
      <c r="HH82" s="31"/>
      <c r="HI82" s="31"/>
      <c r="HJ82" s="31"/>
      <c r="HK82" s="31"/>
      <c r="HL82" s="31"/>
      <c r="HM82" s="31"/>
      <c r="HN82" s="31"/>
      <c r="HO82" s="31"/>
      <c r="HP82" s="31"/>
      <c r="HQ82" s="31"/>
      <c r="HR82" s="31"/>
      <c r="HS82" s="31"/>
      <c r="HT82" s="31"/>
      <c r="HU82" s="31"/>
      <c r="HV82" s="31"/>
      <c r="HW82" s="31"/>
      <c r="HX82" s="31"/>
      <c r="HY82" s="31"/>
      <c r="HZ82" s="31"/>
      <c r="IA82" s="31"/>
      <c r="IB82" s="31"/>
      <c r="IC82" s="31"/>
      <c r="ID82" s="31"/>
      <c r="IE82" s="31"/>
      <c r="IF82" s="31"/>
      <c r="IG82" s="31"/>
      <c r="IH82" s="31"/>
      <c r="II82" s="31"/>
      <c r="IJ82" s="31"/>
      <c r="IK82" s="31"/>
      <c r="IL82" s="31"/>
      <c r="IM82" s="31"/>
      <c r="IN82" s="31"/>
      <c r="IO82" s="31"/>
      <c r="IP82" s="31"/>
      <c r="IQ82" s="31"/>
      <c r="IR82" s="31"/>
      <c r="IS82" s="31"/>
      <c r="IT82" s="31"/>
      <c r="IU82" s="31"/>
      <c r="IV82" s="31"/>
      <c r="IW82" s="31"/>
      <c r="IX82" s="31"/>
      <c r="IY82" s="31"/>
      <c r="IZ82" s="31"/>
      <c r="JA82" s="31"/>
      <c r="JB82" s="31"/>
      <c r="JC82" s="31"/>
      <c r="JD82" s="31"/>
      <c r="JE82" s="31"/>
      <c r="JF82" s="31"/>
      <c r="JG82" s="31"/>
      <c r="JH82" s="31"/>
      <c r="JI82" s="31"/>
      <c r="JJ82" s="31"/>
      <c r="JK82" s="31"/>
      <c r="JL82" s="31"/>
      <c r="JM82" s="31"/>
      <c r="JN82" s="31"/>
      <c r="JO82" s="31"/>
      <c r="JP82" s="31"/>
      <c r="JQ82" s="31"/>
      <c r="JR82" s="31"/>
      <c r="JS82" s="31"/>
      <c r="JT82" s="31"/>
      <c r="JU82" s="31"/>
      <c r="JV82" s="31"/>
      <c r="JW82" s="31"/>
      <c r="JX82" s="31"/>
      <c r="JY82" s="31"/>
      <c r="JZ82" s="31"/>
      <c r="KA82" s="31"/>
      <c r="KB82" s="31"/>
      <c r="KC82" s="31"/>
      <c r="KD82" s="31"/>
      <c r="KE82" s="31"/>
      <c r="KF82" s="31"/>
      <c r="KG82" s="31"/>
      <c r="KH82" s="31"/>
      <c r="KI82" s="31"/>
      <c r="KJ82" s="31"/>
      <c r="KK82" s="31"/>
      <c r="KL82" s="31"/>
      <c r="KM82" s="31"/>
      <c r="KN82" s="31"/>
      <c r="KO82" s="31"/>
      <c r="KP82" s="31"/>
      <c r="KQ82" s="31"/>
      <c r="KR82" s="31"/>
      <c r="KS82" s="31"/>
      <c r="KT82" s="31"/>
      <c r="KU82" s="31"/>
      <c r="KV82" s="31"/>
      <c r="KW82" s="31"/>
      <c r="KX82" s="31"/>
      <c r="KY82" s="31"/>
      <c r="KZ82" s="31"/>
      <c r="LA82" s="31"/>
      <c r="LB82" s="31"/>
      <c r="LC82" s="31"/>
      <c r="LD82" s="31"/>
      <c r="LE82" s="31"/>
      <c r="LF82" s="31"/>
      <c r="LG82" s="31"/>
      <c r="LH82" s="31"/>
      <c r="LI82" s="31"/>
      <c r="LJ82" s="31"/>
      <c r="LK82" s="31"/>
      <c r="LL82" s="31"/>
      <c r="LM82" s="31"/>
      <c r="LN82" s="31"/>
      <c r="LO82" s="31"/>
      <c r="LP82" s="31"/>
      <c r="LQ82" s="31"/>
      <c r="LR82" s="31"/>
      <c r="LS82" s="31"/>
      <c r="LT82" s="31"/>
      <c r="LU82" s="31"/>
      <c r="LV82" s="31"/>
      <c r="LW82" s="31"/>
      <c r="LX82" s="31"/>
      <c r="LY82" s="31"/>
      <c r="LZ82" s="31"/>
      <c r="MA82" s="31"/>
      <c r="MB82" s="31"/>
      <c r="MC82" s="31"/>
      <c r="MD82" s="31"/>
      <c r="ME82" s="31"/>
      <c r="MF82" s="31"/>
      <c r="MG82" s="31"/>
      <c r="MH82" s="31"/>
      <c r="MI82" s="31"/>
      <c r="MJ82" s="31"/>
      <c r="MK82" s="31"/>
      <c r="ML82" s="31"/>
      <c r="MM82" s="31"/>
      <c r="MN82" s="31"/>
      <c r="MO82" s="31"/>
      <c r="MP82" s="31"/>
      <c r="MQ82" s="31"/>
      <c r="MR82" s="31"/>
      <c r="MS82" s="31"/>
      <c r="MT82" s="31"/>
      <c r="MU82" s="31"/>
      <c r="MV82" s="31"/>
      <c r="MW82" s="31"/>
      <c r="MX82" s="31"/>
      <c r="MY82" s="31"/>
      <c r="MZ82" s="31"/>
      <c r="NA82" s="31"/>
      <c r="NB82" s="31"/>
      <c r="NC82" s="31"/>
      <c r="ND82" s="31"/>
      <c r="NE82" s="31"/>
      <c r="NF82" s="31"/>
      <c r="NG82" s="31"/>
      <c r="NH82" s="31"/>
      <c r="NI82" s="31"/>
      <c r="NJ82" s="31"/>
      <c r="NK82" s="31"/>
      <c r="NL82" s="31"/>
      <c r="NM82" s="31"/>
      <c r="NN82" s="31"/>
      <c r="NO82" s="31"/>
      <c r="NP82" s="31"/>
      <c r="NQ82" s="31"/>
      <c r="NR82" s="31"/>
      <c r="NS82" s="31"/>
      <c r="NT82" s="31"/>
      <c r="NU82" s="31"/>
      <c r="NV82" s="31"/>
      <c r="NW82" s="31"/>
      <c r="NX82" s="31"/>
      <c r="NY82" s="31"/>
      <c r="NZ82" s="31"/>
      <c r="OA82" s="31"/>
      <c r="OB82" s="31"/>
      <c r="OC82" s="31"/>
      <c r="OD82" s="31"/>
      <c r="OE82" s="31"/>
      <c r="OF82" s="31"/>
      <c r="OG82" s="31"/>
      <c r="OH82" s="31"/>
      <c r="OI82" s="31"/>
      <c r="OJ82" s="31"/>
      <c r="OK82" s="31"/>
      <c r="OL82" s="31"/>
      <c r="OM82" s="31"/>
      <c r="ON82" s="31"/>
      <c r="OO82" s="31"/>
      <c r="OP82" s="31"/>
      <c r="OQ82" s="31"/>
      <c r="OR82" s="31"/>
      <c r="OS82" s="31"/>
      <c r="OT82" s="31"/>
      <c r="OU82" s="31"/>
      <c r="OV82" s="31"/>
      <c r="OW82" s="31"/>
      <c r="OX82" s="31"/>
      <c r="OY82" s="31"/>
      <c r="OZ82" s="31"/>
      <c r="PA82" s="31"/>
      <c r="PB82" s="31"/>
      <c r="PC82" s="31"/>
      <c r="PD82" s="31"/>
      <c r="PE82" s="31"/>
      <c r="PF82" s="31"/>
      <c r="PG82" s="31"/>
      <c r="PH82" s="31"/>
      <c r="PI82" s="31"/>
      <c r="PJ82" s="31"/>
      <c r="PK82" s="31"/>
      <c r="PL82" s="31"/>
      <c r="PM82" s="31"/>
      <c r="PN82" s="31"/>
      <c r="PO82" s="31"/>
      <c r="PP82" s="31"/>
      <c r="PQ82" s="31"/>
      <c r="PR82" s="31"/>
      <c r="PS82" s="31"/>
      <c r="PT82" s="31"/>
      <c r="PU82" s="31"/>
      <c r="PV82" s="31"/>
      <c r="PW82" s="31"/>
      <c r="PX82" s="31"/>
      <c r="PY82" s="31"/>
      <c r="PZ82" s="31"/>
      <c r="QA82" s="31"/>
      <c r="QB82" s="31"/>
      <c r="QC82" s="31"/>
    </row>
    <row r="83" spans="1:445">
      <c r="A83" s="84" t="s">
        <v>1996</v>
      </c>
      <c r="B83" s="83" t="s">
        <v>27</v>
      </c>
      <c r="C83" s="83">
        <v>85</v>
      </c>
      <c r="D83" s="83" t="s">
        <v>180</v>
      </c>
      <c r="E83" s="83"/>
      <c r="F83" s="83">
        <v>585</v>
      </c>
      <c r="G83" s="83">
        <v>65</v>
      </c>
      <c r="H83" s="83"/>
      <c r="I83" s="83">
        <v>65</v>
      </c>
      <c r="J83" s="86">
        <v>65</v>
      </c>
      <c r="K83" s="83">
        <v>65</v>
      </c>
      <c r="L83" s="83">
        <v>65</v>
      </c>
      <c r="M83" s="83"/>
      <c r="N83" s="83"/>
      <c r="O83" s="83"/>
      <c r="P83" s="83"/>
      <c r="Q83" s="83"/>
      <c r="R83" s="83"/>
      <c r="S83" s="83"/>
      <c r="T83" s="20">
        <f t="shared" si="6"/>
        <v>325</v>
      </c>
      <c r="U83" s="20">
        <f t="shared" si="7"/>
        <v>260</v>
      </c>
      <c r="V83" s="34">
        <f t="shared" si="8"/>
        <v>0.55555555555555558</v>
      </c>
      <c r="W83" s="37"/>
      <c r="X83" s="35" t="str">
        <f t="shared" si="9"/>
        <v/>
      </c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  <c r="DW83" s="31"/>
      <c r="DX83" s="31"/>
      <c r="DY83" s="31"/>
      <c r="DZ83" s="31"/>
      <c r="EA83" s="31"/>
      <c r="EB83" s="31"/>
      <c r="EC83" s="31"/>
      <c r="ED83" s="31"/>
      <c r="EE83" s="31"/>
      <c r="EF83" s="31"/>
      <c r="EG83" s="31"/>
      <c r="EH83" s="31"/>
      <c r="EI83" s="31"/>
      <c r="EJ83" s="31"/>
      <c r="EK83" s="31"/>
      <c r="EL83" s="31"/>
      <c r="EM83" s="31"/>
      <c r="EN83" s="31"/>
      <c r="EO83" s="31"/>
      <c r="EP83" s="31"/>
      <c r="EQ83" s="31"/>
      <c r="ER83" s="31"/>
      <c r="ES83" s="31"/>
      <c r="ET83" s="31"/>
      <c r="EU83" s="31"/>
      <c r="EV83" s="31"/>
      <c r="EW83" s="31"/>
      <c r="EX83" s="31"/>
      <c r="EY83" s="31"/>
      <c r="EZ83" s="31"/>
      <c r="FA83" s="31"/>
      <c r="FB83" s="31"/>
      <c r="FC83" s="31"/>
      <c r="FD83" s="31"/>
      <c r="FE83" s="31"/>
      <c r="FF83" s="31"/>
      <c r="FG83" s="31"/>
      <c r="FH83" s="31"/>
      <c r="FI83" s="31"/>
      <c r="FJ83" s="31"/>
      <c r="FK83" s="31"/>
      <c r="FL83" s="31"/>
      <c r="FM83" s="31"/>
      <c r="FN83" s="31"/>
      <c r="FO83" s="31"/>
      <c r="FP83" s="31"/>
      <c r="FQ83" s="31"/>
      <c r="FR83" s="31"/>
      <c r="FS83" s="31"/>
      <c r="FT83" s="31"/>
      <c r="FU83" s="31"/>
      <c r="FV83" s="31"/>
      <c r="FW83" s="31"/>
      <c r="FX83" s="31"/>
      <c r="FY83" s="31"/>
      <c r="FZ83" s="31"/>
      <c r="GA83" s="31"/>
      <c r="GB83" s="31"/>
      <c r="GC83" s="31"/>
      <c r="GD83" s="31"/>
      <c r="GE83" s="31"/>
      <c r="GF83" s="31"/>
      <c r="GG83" s="31"/>
      <c r="GH83" s="31"/>
      <c r="GI83" s="31"/>
      <c r="GJ83" s="31"/>
      <c r="GK83" s="31"/>
      <c r="GL83" s="31"/>
      <c r="GM83" s="31"/>
      <c r="GN83" s="31"/>
      <c r="GO83" s="31"/>
      <c r="GP83" s="31"/>
      <c r="GQ83" s="31"/>
      <c r="GR83" s="31"/>
      <c r="GS83" s="31"/>
      <c r="GT83" s="31"/>
      <c r="GU83" s="31"/>
      <c r="GV83" s="31"/>
      <c r="GW83" s="31"/>
      <c r="GX83" s="31"/>
      <c r="GY83" s="31"/>
      <c r="GZ83" s="31"/>
      <c r="HA83" s="31"/>
      <c r="HB83" s="31"/>
      <c r="HC83" s="31"/>
      <c r="HD83" s="31"/>
      <c r="HE83" s="31"/>
      <c r="HF83" s="31"/>
      <c r="HG83" s="31"/>
      <c r="HH83" s="31"/>
      <c r="HI83" s="31"/>
      <c r="HJ83" s="31"/>
      <c r="HK83" s="31"/>
      <c r="HL83" s="31"/>
      <c r="HM83" s="31"/>
      <c r="HN83" s="31"/>
      <c r="HO83" s="31"/>
      <c r="HP83" s="31"/>
      <c r="HQ83" s="31"/>
      <c r="HR83" s="31"/>
      <c r="HS83" s="31"/>
      <c r="HT83" s="31"/>
      <c r="HU83" s="31"/>
      <c r="HV83" s="31"/>
      <c r="HW83" s="31"/>
      <c r="HX83" s="31"/>
      <c r="HY83" s="31"/>
      <c r="HZ83" s="31"/>
      <c r="IA83" s="31"/>
      <c r="IB83" s="31"/>
      <c r="IC83" s="31"/>
      <c r="ID83" s="31"/>
      <c r="IE83" s="31"/>
      <c r="IF83" s="31"/>
      <c r="IG83" s="31"/>
      <c r="IH83" s="31"/>
      <c r="II83" s="31"/>
      <c r="IJ83" s="31"/>
      <c r="IK83" s="31"/>
      <c r="IL83" s="31"/>
      <c r="IM83" s="31"/>
      <c r="IN83" s="31"/>
      <c r="IO83" s="31"/>
      <c r="IP83" s="31"/>
      <c r="IQ83" s="31"/>
      <c r="IR83" s="31"/>
      <c r="IS83" s="31"/>
      <c r="IT83" s="31"/>
      <c r="IU83" s="31"/>
      <c r="IV83" s="31"/>
      <c r="IW83" s="31"/>
      <c r="IX83" s="31"/>
      <c r="IY83" s="31"/>
      <c r="IZ83" s="31"/>
      <c r="JA83" s="31"/>
      <c r="JB83" s="31"/>
      <c r="JC83" s="31"/>
      <c r="JD83" s="31"/>
      <c r="JE83" s="31"/>
      <c r="JF83" s="31"/>
      <c r="JG83" s="31"/>
      <c r="JH83" s="31"/>
      <c r="JI83" s="31"/>
      <c r="JJ83" s="31"/>
      <c r="JK83" s="31"/>
      <c r="JL83" s="31"/>
      <c r="JM83" s="31"/>
      <c r="JN83" s="31"/>
      <c r="JO83" s="31"/>
      <c r="JP83" s="31"/>
      <c r="JQ83" s="31"/>
      <c r="JR83" s="31"/>
      <c r="JS83" s="31"/>
      <c r="JT83" s="31"/>
      <c r="JU83" s="31"/>
      <c r="JV83" s="31"/>
      <c r="JW83" s="31"/>
      <c r="JX83" s="31"/>
      <c r="JY83" s="31"/>
      <c r="JZ83" s="31"/>
      <c r="KA83" s="31"/>
      <c r="KB83" s="31"/>
      <c r="KC83" s="31"/>
      <c r="KD83" s="31"/>
      <c r="KE83" s="31"/>
      <c r="KF83" s="31"/>
      <c r="KG83" s="31"/>
      <c r="KH83" s="31"/>
      <c r="KI83" s="31"/>
      <c r="KJ83" s="31"/>
      <c r="KK83" s="31"/>
      <c r="KL83" s="31"/>
      <c r="KM83" s="31"/>
      <c r="KN83" s="31"/>
      <c r="KO83" s="31"/>
      <c r="KP83" s="31"/>
      <c r="KQ83" s="31"/>
      <c r="KR83" s="31"/>
      <c r="KS83" s="31"/>
      <c r="KT83" s="31"/>
      <c r="KU83" s="31"/>
      <c r="KV83" s="31"/>
      <c r="KW83" s="31"/>
      <c r="KX83" s="31"/>
      <c r="KY83" s="31"/>
      <c r="KZ83" s="31"/>
      <c r="LA83" s="31"/>
      <c r="LB83" s="31"/>
      <c r="LC83" s="31"/>
      <c r="LD83" s="31"/>
      <c r="LE83" s="31"/>
      <c r="LF83" s="31"/>
      <c r="LG83" s="31"/>
      <c r="LH83" s="31"/>
      <c r="LI83" s="31"/>
      <c r="LJ83" s="31"/>
      <c r="LK83" s="31"/>
      <c r="LL83" s="31"/>
      <c r="LM83" s="31"/>
      <c r="LN83" s="31"/>
      <c r="LO83" s="31"/>
      <c r="LP83" s="31"/>
      <c r="LQ83" s="31"/>
      <c r="LR83" s="31"/>
      <c r="LS83" s="31"/>
      <c r="LT83" s="31"/>
      <c r="LU83" s="31"/>
      <c r="LV83" s="31"/>
      <c r="LW83" s="31"/>
      <c r="LX83" s="31"/>
      <c r="LY83" s="31"/>
      <c r="LZ83" s="31"/>
      <c r="MA83" s="31"/>
      <c r="MB83" s="31"/>
      <c r="MC83" s="31"/>
      <c r="MD83" s="31"/>
      <c r="ME83" s="31"/>
      <c r="MF83" s="31"/>
      <c r="MG83" s="31"/>
      <c r="MH83" s="31"/>
      <c r="MI83" s="31"/>
      <c r="MJ83" s="31"/>
      <c r="MK83" s="31"/>
      <c r="ML83" s="31"/>
      <c r="MM83" s="31"/>
      <c r="MN83" s="31"/>
      <c r="MO83" s="31"/>
      <c r="MP83" s="31"/>
      <c r="MQ83" s="31"/>
      <c r="MR83" s="31"/>
      <c r="MS83" s="31"/>
      <c r="MT83" s="31"/>
      <c r="MU83" s="31"/>
      <c r="MV83" s="31"/>
      <c r="MW83" s="31"/>
      <c r="MX83" s="31"/>
      <c r="MY83" s="31"/>
      <c r="MZ83" s="31"/>
      <c r="NA83" s="31"/>
      <c r="NB83" s="31"/>
      <c r="NC83" s="31"/>
      <c r="ND83" s="31"/>
      <c r="NE83" s="31"/>
      <c r="NF83" s="31"/>
      <c r="NG83" s="31"/>
      <c r="NH83" s="31"/>
      <c r="NI83" s="31"/>
      <c r="NJ83" s="31"/>
      <c r="NK83" s="31"/>
      <c r="NL83" s="31"/>
      <c r="NM83" s="31"/>
      <c r="NN83" s="31"/>
      <c r="NO83" s="31"/>
      <c r="NP83" s="31"/>
      <c r="NQ83" s="31"/>
      <c r="NR83" s="31"/>
      <c r="NS83" s="31"/>
      <c r="NT83" s="31"/>
      <c r="NU83" s="31"/>
      <c r="NV83" s="31"/>
      <c r="NW83" s="31"/>
      <c r="NX83" s="31"/>
      <c r="NY83" s="31"/>
      <c r="NZ83" s="31"/>
      <c r="OA83" s="31"/>
      <c r="OB83" s="31"/>
      <c r="OC83" s="31"/>
      <c r="OD83" s="31"/>
      <c r="OE83" s="31"/>
      <c r="OF83" s="31"/>
      <c r="OG83" s="31"/>
      <c r="OH83" s="31"/>
      <c r="OI83" s="31"/>
      <c r="OJ83" s="31"/>
      <c r="OK83" s="31"/>
      <c r="OL83" s="31"/>
      <c r="OM83" s="31"/>
      <c r="ON83" s="31"/>
      <c r="OO83" s="31"/>
      <c r="OP83" s="31"/>
      <c r="OQ83" s="31"/>
      <c r="OR83" s="31"/>
      <c r="OS83" s="31"/>
      <c r="OT83" s="31"/>
      <c r="OU83" s="31"/>
      <c r="OV83" s="31"/>
      <c r="OW83" s="31"/>
      <c r="OX83" s="31"/>
      <c r="OY83" s="31"/>
      <c r="OZ83" s="31"/>
      <c r="PA83" s="31"/>
      <c r="PB83" s="31"/>
      <c r="PC83" s="31"/>
      <c r="PD83" s="31"/>
      <c r="PE83" s="31"/>
      <c r="PF83" s="31"/>
      <c r="PG83" s="31"/>
      <c r="PH83" s="31"/>
      <c r="PI83" s="31"/>
      <c r="PJ83" s="31"/>
      <c r="PK83" s="31"/>
      <c r="PL83" s="31"/>
      <c r="PM83" s="31"/>
      <c r="PN83" s="31"/>
      <c r="PO83" s="31"/>
      <c r="PP83" s="31"/>
      <c r="PQ83" s="31"/>
      <c r="PR83" s="31"/>
      <c r="PS83" s="31"/>
      <c r="PT83" s="31"/>
      <c r="PU83" s="31"/>
      <c r="PV83" s="31"/>
      <c r="PW83" s="31"/>
      <c r="PX83" s="31"/>
      <c r="PY83" s="31"/>
      <c r="PZ83" s="31"/>
      <c r="QA83" s="31"/>
      <c r="QB83" s="31"/>
      <c r="QC83" s="31"/>
    </row>
    <row r="84" spans="1:445">
      <c r="A84" s="84" t="s">
        <v>1290</v>
      </c>
      <c r="B84" s="83" t="s">
        <v>27</v>
      </c>
      <c r="C84" s="83">
        <v>85</v>
      </c>
      <c r="D84" s="83" t="s">
        <v>180</v>
      </c>
      <c r="E84" s="83"/>
      <c r="F84" s="83">
        <v>585</v>
      </c>
      <c r="G84" s="83">
        <v>65</v>
      </c>
      <c r="H84" s="83"/>
      <c r="I84" s="83">
        <v>65</v>
      </c>
      <c r="J84" s="83">
        <v>65</v>
      </c>
      <c r="K84" s="83">
        <v>65</v>
      </c>
      <c r="L84" s="83">
        <v>65</v>
      </c>
      <c r="M84" s="83"/>
      <c r="N84" s="83"/>
      <c r="O84" s="83"/>
      <c r="P84" s="83"/>
      <c r="Q84" s="83"/>
      <c r="R84" s="83"/>
      <c r="S84" s="83"/>
      <c r="T84" s="20">
        <f t="shared" si="6"/>
        <v>325</v>
      </c>
      <c r="U84" s="20">
        <f t="shared" si="7"/>
        <v>260</v>
      </c>
      <c r="V84" s="34">
        <f t="shared" si="8"/>
        <v>0.55555555555555558</v>
      </c>
      <c r="W84" s="37"/>
      <c r="X84" s="35" t="str">
        <f t="shared" si="9"/>
        <v/>
      </c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  <c r="DW84" s="31"/>
      <c r="DX84" s="31"/>
      <c r="DY84" s="31"/>
      <c r="DZ84" s="31"/>
      <c r="EA84" s="31"/>
      <c r="EB84" s="31"/>
      <c r="EC84" s="31"/>
      <c r="ED84" s="31"/>
      <c r="EE84" s="31"/>
      <c r="EF84" s="31"/>
      <c r="EG84" s="31"/>
      <c r="EH84" s="31"/>
      <c r="EI84" s="31"/>
      <c r="EJ84" s="31"/>
      <c r="EK84" s="31"/>
      <c r="EL84" s="31"/>
      <c r="EM84" s="31"/>
      <c r="EN84" s="31"/>
      <c r="EO84" s="31"/>
      <c r="EP84" s="31"/>
      <c r="EQ84" s="31"/>
      <c r="ER84" s="31"/>
      <c r="ES84" s="31"/>
      <c r="ET84" s="31"/>
      <c r="EU84" s="31"/>
      <c r="EV84" s="31"/>
      <c r="EW84" s="31"/>
      <c r="EX84" s="31"/>
      <c r="EY84" s="31"/>
      <c r="EZ84" s="31"/>
      <c r="FA84" s="31"/>
      <c r="FB84" s="31"/>
      <c r="FC84" s="31"/>
      <c r="FD84" s="31"/>
      <c r="FE84" s="31"/>
      <c r="FF84" s="31"/>
      <c r="FG84" s="31"/>
      <c r="FH84" s="31"/>
      <c r="FI84" s="31"/>
      <c r="FJ84" s="31"/>
      <c r="FK84" s="31"/>
      <c r="FL84" s="31"/>
      <c r="FM84" s="31"/>
      <c r="FN84" s="31"/>
      <c r="FO84" s="31"/>
      <c r="FP84" s="31"/>
      <c r="FQ84" s="31"/>
      <c r="FR84" s="31"/>
      <c r="FS84" s="31"/>
      <c r="FT84" s="31"/>
      <c r="FU84" s="31"/>
      <c r="FV84" s="31"/>
      <c r="FW84" s="31"/>
      <c r="FX84" s="31"/>
      <c r="FY84" s="31"/>
      <c r="FZ84" s="31"/>
      <c r="GA84" s="31"/>
      <c r="GB84" s="31"/>
      <c r="GC84" s="31"/>
      <c r="GD84" s="31"/>
      <c r="GE84" s="31"/>
      <c r="GF84" s="31"/>
      <c r="GG84" s="31"/>
      <c r="GH84" s="31"/>
      <c r="GI84" s="31"/>
      <c r="GJ84" s="31"/>
      <c r="GK84" s="31"/>
      <c r="GL84" s="31"/>
      <c r="GM84" s="31"/>
      <c r="GN84" s="31"/>
      <c r="GO84" s="31"/>
      <c r="GP84" s="31"/>
      <c r="GQ84" s="31"/>
      <c r="GR84" s="31"/>
      <c r="GS84" s="31"/>
      <c r="GT84" s="31"/>
      <c r="GU84" s="31"/>
      <c r="GV84" s="31"/>
      <c r="GW84" s="31"/>
      <c r="GX84" s="31"/>
      <c r="GY84" s="31"/>
      <c r="GZ84" s="31"/>
      <c r="HA84" s="31"/>
      <c r="HB84" s="31"/>
      <c r="HC84" s="31"/>
      <c r="HD84" s="31"/>
      <c r="HE84" s="31"/>
      <c r="HF84" s="31"/>
      <c r="HG84" s="31"/>
      <c r="HH84" s="31"/>
      <c r="HI84" s="31"/>
      <c r="HJ84" s="31"/>
      <c r="HK84" s="31"/>
      <c r="HL84" s="31"/>
      <c r="HM84" s="31"/>
      <c r="HN84" s="31"/>
      <c r="HO84" s="31"/>
      <c r="HP84" s="31"/>
      <c r="HQ84" s="31"/>
      <c r="HR84" s="31"/>
      <c r="HS84" s="31"/>
      <c r="HT84" s="31"/>
      <c r="HU84" s="31"/>
      <c r="HV84" s="31"/>
      <c r="HW84" s="31"/>
      <c r="HX84" s="31"/>
      <c r="HY84" s="31"/>
      <c r="HZ84" s="31"/>
      <c r="IA84" s="31"/>
      <c r="IB84" s="31"/>
      <c r="IC84" s="31"/>
      <c r="ID84" s="31"/>
      <c r="IE84" s="31"/>
      <c r="IF84" s="31"/>
      <c r="IG84" s="31"/>
      <c r="IH84" s="31"/>
      <c r="II84" s="31"/>
      <c r="IJ84" s="31"/>
      <c r="IK84" s="31"/>
      <c r="IL84" s="31"/>
      <c r="IM84" s="31"/>
      <c r="IN84" s="31"/>
      <c r="IO84" s="31"/>
      <c r="IP84" s="31"/>
      <c r="IQ84" s="31"/>
      <c r="IR84" s="31"/>
      <c r="IS84" s="31"/>
      <c r="IT84" s="31"/>
      <c r="IU84" s="31"/>
      <c r="IV84" s="31"/>
      <c r="IW84" s="31"/>
      <c r="IX84" s="31"/>
      <c r="IY84" s="31"/>
      <c r="IZ84" s="31"/>
      <c r="JA84" s="31"/>
      <c r="JB84" s="31"/>
      <c r="JC84" s="31"/>
      <c r="JD84" s="31"/>
      <c r="JE84" s="31"/>
      <c r="JF84" s="31"/>
      <c r="JG84" s="31"/>
      <c r="JH84" s="31"/>
      <c r="JI84" s="31"/>
      <c r="JJ84" s="31"/>
      <c r="JK84" s="31"/>
      <c r="JL84" s="31"/>
      <c r="JM84" s="31"/>
      <c r="JN84" s="31"/>
      <c r="JO84" s="31"/>
      <c r="JP84" s="31"/>
      <c r="JQ84" s="31"/>
      <c r="JR84" s="31"/>
      <c r="JS84" s="31"/>
      <c r="JT84" s="31"/>
      <c r="JU84" s="31"/>
      <c r="JV84" s="31"/>
      <c r="JW84" s="31"/>
      <c r="JX84" s="31"/>
      <c r="JY84" s="31"/>
      <c r="JZ84" s="31"/>
      <c r="KA84" s="31"/>
      <c r="KB84" s="31"/>
      <c r="KC84" s="31"/>
      <c r="KD84" s="31"/>
      <c r="KE84" s="31"/>
      <c r="KF84" s="31"/>
      <c r="KG84" s="31"/>
      <c r="KH84" s="31"/>
      <c r="KI84" s="31"/>
      <c r="KJ84" s="31"/>
      <c r="KK84" s="31"/>
      <c r="KL84" s="31"/>
      <c r="KM84" s="31"/>
      <c r="KN84" s="31"/>
      <c r="KO84" s="31"/>
      <c r="KP84" s="31"/>
      <c r="KQ84" s="31"/>
      <c r="KR84" s="31"/>
      <c r="KS84" s="31"/>
      <c r="KT84" s="31"/>
      <c r="KU84" s="31"/>
      <c r="KV84" s="31"/>
      <c r="KW84" s="31"/>
      <c r="KX84" s="31"/>
      <c r="KY84" s="31"/>
      <c r="KZ84" s="31"/>
      <c r="LA84" s="31"/>
      <c r="LB84" s="31"/>
      <c r="LC84" s="31"/>
      <c r="LD84" s="31"/>
      <c r="LE84" s="31"/>
      <c r="LF84" s="31"/>
      <c r="LG84" s="31"/>
      <c r="LH84" s="31"/>
      <c r="LI84" s="31"/>
      <c r="LJ84" s="31"/>
      <c r="LK84" s="31"/>
      <c r="LL84" s="31"/>
      <c r="LM84" s="31"/>
      <c r="LN84" s="31"/>
      <c r="LO84" s="31"/>
      <c r="LP84" s="31"/>
      <c r="LQ84" s="31"/>
      <c r="LR84" s="31"/>
      <c r="LS84" s="31"/>
      <c r="LT84" s="31"/>
      <c r="LU84" s="31"/>
      <c r="LV84" s="31"/>
      <c r="LW84" s="31"/>
      <c r="LX84" s="31"/>
      <c r="LY84" s="31"/>
      <c r="LZ84" s="31"/>
      <c r="MA84" s="31"/>
      <c r="MB84" s="31"/>
      <c r="MC84" s="31"/>
      <c r="MD84" s="31"/>
      <c r="ME84" s="31"/>
      <c r="MF84" s="31"/>
      <c r="MG84" s="31"/>
      <c r="MH84" s="31"/>
      <c r="MI84" s="31"/>
      <c r="MJ84" s="31"/>
      <c r="MK84" s="31"/>
      <c r="ML84" s="31"/>
      <c r="MM84" s="31"/>
      <c r="MN84" s="31"/>
      <c r="MO84" s="31"/>
      <c r="MP84" s="31"/>
      <c r="MQ84" s="31"/>
      <c r="MR84" s="31"/>
      <c r="MS84" s="31"/>
      <c r="MT84" s="31"/>
      <c r="MU84" s="31"/>
      <c r="MV84" s="31"/>
      <c r="MW84" s="31"/>
      <c r="MX84" s="31"/>
      <c r="MY84" s="31"/>
      <c r="MZ84" s="31"/>
      <c r="NA84" s="31"/>
      <c r="NB84" s="31"/>
      <c r="NC84" s="31"/>
      <c r="ND84" s="31"/>
      <c r="NE84" s="31"/>
      <c r="NF84" s="31"/>
      <c r="NG84" s="31"/>
      <c r="NH84" s="31"/>
      <c r="NI84" s="31"/>
      <c r="NJ84" s="31"/>
      <c r="NK84" s="31"/>
      <c r="NL84" s="31"/>
      <c r="NM84" s="31"/>
      <c r="NN84" s="31"/>
      <c r="NO84" s="31"/>
      <c r="NP84" s="31"/>
      <c r="NQ84" s="31"/>
      <c r="NR84" s="31"/>
      <c r="NS84" s="31"/>
      <c r="NT84" s="31"/>
      <c r="NU84" s="31"/>
      <c r="NV84" s="31"/>
      <c r="NW84" s="31"/>
      <c r="NX84" s="31"/>
      <c r="NY84" s="31"/>
      <c r="NZ84" s="31"/>
      <c r="OA84" s="31"/>
      <c r="OB84" s="31"/>
      <c r="OC84" s="31"/>
      <c r="OD84" s="31"/>
      <c r="OE84" s="31"/>
      <c r="OF84" s="31"/>
      <c r="OG84" s="31"/>
      <c r="OH84" s="31"/>
      <c r="OI84" s="31"/>
      <c r="OJ84" s="31"/>
      <c r="OK84" s="31"/>
      <c r="OL84" s="31"/>
      <c r="OM84" s="31"/>
      <c r="ON84" s="31"/>
      <c r="OO84" s="31"/>
      <c r="OP84" s="31"/>
      <c r="OQ84" s="31"/>
      <c r="OR84" s="31"/>
      <c r="OS84" s="31"/>
      <c r="OT84" s="31"/>
      <c r="OU84" s="31"/>
      <c r="OV84" s="31"/>
      <c r="OW84" s="31"/>
      <c r="OX84" s="31"/>
      <c r="OY84" s="31"/>
      <c r="OZ84" s="31"/>
      <c r="PA84" s="31"/>
      <c r="PB84" s="31"/>
      <c r="PC84" s="31"/>
      <c r="PD84" s="31"/>
      <c r="PE84" s="31"/>
      <c r="PF84" s="31"/>
      <c r="PG84" s="31"/>
      <c r="PH84" s="31"/>
      <c r="PI84" s="31"/>
      <c r="PJ84" s="31"/>
      <c r="PK84" s="31"/>
      <c r="PL84" s="31"/>
      <c r="PM84" s="31"/>
      <c r="PN84" s="31"/>
      <c r="PO84" s="31"/>
      <c r="PP84" s="31"/>
      <c r="PQ84" s="31"/>
      <c r="PR84" s="31"/>
      <c r="PS84" s="31"/>
      <c r="PT84" s="31"/>
      <c r="PU84" s="31"/>
      <c r="PV84" s="31"/>
      <c r="PW84" s="31"/>
      <c r="PX84" s="31"/>
      <c r="PY84" s="31"/>
      <c r="PZ84" s="31"/>
      <c r="QA84" s="31"/>
      <c r="QB84" s="31"/>
      <c r="QC84" s="31"/>
    </row>
    <row r="85" spans="1:445">
      <c r="A85" s="84" t="s">
        <v>742</v>
      </c>
      <c r="B85" s="83" t="s">
        <v>27</v>
      </c>
      <c r="C85" s="83">
        <v>85</v>
      </c>
      <c r="D85" s="83" t="s">
        <v>56</v>
      </c>
      <c r="E85" s="83"/>
      <c r="F85" s="83">
        <v>705</v>
      </c>
      <c r="G85" s="83">
        <v>65</v>
      </c>
      <c r="H85" s="83"/>
      <c r="I85" s="83">
        <v>80</v>
      </c>
      <c r="J85" s="83">
        <v>80</v>
      </c>
      <c r="K85" s="83">
        <v>80</v>
      </c>
      <c r="L85" s="83">
        <v>80</v>
      </c>
      <c r="M85" s="83"/>
      <c r="N85" s="83"/>
      <c r="O85" s="83"/>
      <c r="P85" s="83"/>
      <c r="Q85" s="83"/>
      <c r="R85" s="83"/>
      <c r="S85" s="83"/>
      <c r="T85" s="20">
        <f t="shared" si="6"/>
        <v>385</v>
      </c>
      <c r="U85" s="20">
        <f t="shared" si="7"/>
        <v>320</v>
      </c>
      <c r="V85" s="34">
        <f t="shared" si="8"/>
        <v>0.54609929078014185</v>
      </c>
      <c r="W85" s="37"/>
      <c r="X85" s="35" t="str">
        <f t="shared" si="9"/>
        <v/>
      </c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  <c r="DW85" s="31"/>
      <c r="DX85" s="31"/>
      <c r="DY85" s="31"/>
      <c r="DZ85" s="31"/>
      <c r="EA85" s="31"/>
      <c r="EB85" s="31"/>
      <c r="EC85" s="31"/>
      <c r="ED85" s="31"/>
      <c r="EE85" s="31"/>
      <c r="EF85" s="31"/>
      <c r="EG85" s="31"/>
      <c r="EH85" s="31"/>
      <c r="EI85" s="31"/>
      <c r="EJ85" s="31"/>
      <c r="EK85" s="31"/>
      <c r="EL85" s="31"/>
      <c r="EM85" s="31"/>
      <c r="EN85" s="31"/>
      <c r="EO85" s="31"/>
      <c r="EP85" s="31"/>
      <c r="EQ85" s="31"/>
      <c r="ER85" s="31"/>
      <c r="ES85" s="31"/>
      <c r="ET85" s="31"/>
      <c r="EU85" s="31"/>
      <c r="EV85" s="31"/>
      <c r="EW85" s="31"/>
      <c r="EX85" s="31"/>
      <c r="EY85" s="31"/>
      <c r="EZ85" s="31"/>
      <c r="FA85" s="31"/>
      <c r="FB85" s="31"/>
      <c r="FC85" s="31"/>
      <c r="FD85" s="31"/>
      <c r="FE85" s="31"/>
      <c r="FF85" s="31"/>
      <c r="FG85" s="31"/>
      <c r="FH85" s="31"/>
      <c r="FI85" s="31"/>
      <c r="FJ85" s="31"/>
      <c r="FK85" s="31"/>
      <c r="FL85" s="31"/>
      <c r="FM85" s="31"/>
      <c r="FN85" s="31"/>
      <c r="FO85" s="31"/>
      <c r="FP85" s="31"/>
      <c r="FQ85" s="31"/>
      <c r="FR85" s="31"/>
      <c r="FS85" s="31"/>
      <c r="FT85" s="31"/>
      <c r="FU85" s="31"/>
      <c r="FV85" s="31"/>
      <c r="FW85" s="31"/>
      <c r="FX85" s="31"/>
      <c r="FY85" s="31"/>
      <c r="FZ85" s="31"/>
      <c r="GA85" s="31"/>
      <c r="GB85" s="31"/>
      <c r="GC85" s="31"/>
      <c r="GD85" s="31"/>
      <c r="GE85" s="31"/>
      <c r="GF85" s="31"/>
      <c r="GG85" s="31"/>
      <c r="GH85" s="31"/>
      <c r="GI85" s="31"/>
      <c r="GJ85" s="31"/>
      <c r="GK85" s="31"/>
      <c r="GL85" s="31"/>
      <c r="GM85" s="31"/>
      <c r="GN85" s="31"/>
      <c r="GO85" s="31"/>
      <c r="GP85" s="31"/>
      <c r="GQ85" s="31"/>
      <c r="GR85" s="31"/>
      <c r="GS85" s="31"/>
      <c r="GT85" s="31"/>
      <c r="GU85" s="31"/>
      <c r="GV85" s="31"/>
      <c r="GW85" s="31"/>
      <c r="GX85" s="31"/>
      <c r="GY85" s="31"/>
      <c r="GZ85" s="31"/>
      <c r="HA85" s="31"/>
      <c r="HB85" s="31"/>
      <c r="HC85" s="31"/>
      <c r="HD85" s="31"/>
      <c r="HE85" s="31"/>
      <c r="HF85" s="31"/>
      <c r="HG85" s="31"/>
      <c r="HH85" s="31"/>
      <c r="HI85" s="31"/>
      <c r="HJ85" s="31"/>
      <c r="HK85" s="31"/>
      <c r="HL85" s="31"/>
      <c r="HM85" s="31"/>
      <c r="HN85" s="31"/>
      <c r="HO85" s="31"/>
      <c r="HP85" s="31"/>
      <c r="HQ85" s="31"/>
      <c r="HR85" s="31"/>
      <c r="HS85" s="31"/>
      <c r="HT85" s="31"/>
      <c r="HU85" s="31"/>
      <c r="HV85" s="31"/>
      <c r="HW85" s="31"/>
      <c r="HX85" s="31"/>
      <c r="HY85" s="31"/>
      <c r="HZ85" s="31"/>
      <c r="IA85" s="31"/>
      <c r="IB85" s="31"/>
      <c r="IC85" s="31"/>
      <c r="ID85" s="31"/>
      <c r="IE85" s="31"/>
      <c r="IF85" s="31"/>
      <c r="IG85" s="31"/>
      <c r="IH85" s="31"/>
      <c r="II85" s="31"/>
      <c r="IJ85" s="31"/>
      <c r="IK85" s="31"/>
      <c r="IL85" s="31"/>
      <c r="IM85" s="31"/>
      <c r="IN85" s="31"/>
      <c r="IO85" s="31"/>
      <c r="IP85" s="31"/>
      <c r="IQ85" s="31"/>
      <c r="IR85" s="31"/>
      <c r="IS85" s="31"/>
      <c r="IT85" s="31"/>
      <c r="IU85" s="31"/>
      <c r="IV85" s="31"/>
      <c r="IW85" s="31"/>
      <c r="IX85" s="31"/>
      <c r="IY85" s="31"/>
      <c r="IZ85" s="31"/>
      <c r="JA85" s="31"/>
      <c r="JB85" s="31"/>
      <c r="JC85" s="31"/>
      <c r="JD85" s="31"/>
      <c r="JE85" s="31"/>
      <c r="JF85" s="31"/>
      <c r="JG85" s="31"/>
      <c r="JH85" s="31"/>
      <c r="JI85" s="31"/>
      <c r="JJ85" s="31"/>
      <c r="JK85" s="31"/>
      <c r="JL85" s="31"/>
      <c r="JM85" s="31"/>
      <c r="JN85" s="31"/>
      <c r="JO85" s="31"/>
      <c r="JP85" s="31"/>
      <c r="JQ85" s="31"/>
      <c r="JR85" s="31"/>
      <c r="JS85" s="31"/>
      <c r="JT85" s="31"/>
      <c r="JU85" s="31"/>
      <c r="JV85" s="31"/>
      <c r="JW85" s="31"/>
      <c r="JX85" s="31"/>
      <c r="JY85" s="31"/>
      <c r="JZ85" s="31"/>
      <c r="KA85" s="31"/>
      <c r="KB85" s="31"/>
      <c r="KC85" s="31"/>
      <c r="KD85" s="31"/>
      <c r="KE85" s="31"/>
      <c r="KF85" s="31"/>
      <c r="KG85" s="31"/>
      <c r="KH85" s="31"/>
      <c r="KI85" s="31"/>
      <c r="KJ85" s="31"/>
      <c r="KK85" s="31"/>
      <c r="KL85" s="31"/>
      <c r="KM85" s="31"/>
      <c r="KN85" s="31"/>
      <c r="KO85" s="31"/>
      <c r="KP85" s="31"/>
      <c r="KQ85" s="31"/>
      <c r="KR85" s="31"/>
      <c r="KS85" s="31"/>
      <c r="KT85" s="31"/>
      <c r="KU85" s="31"/>
      <c r="KV85" s="31"/>
      <c r="KW85" s="31"/>
      <c r="KX85" s="31"/>
      <c r="KY85" s="31"/>
      <c r="KZ85" s="31"/>
      <c r="LA85" s="31"/>
      <c r="LB85" s="31"/>
      <c r="LC85" s="31"/>
      <c r="LD85" s="31"/>
      <c r="LE85" s="31"/>
      <c r="LF85" s="31"/>
      <c r="LG85" s="31"/>
      <c r="LH85" s="31"/>
      <c r="LI85" s="31"/>
      <c r="LJ85" s="31"/>
      <c r="LK85" s="31"/>
      <c r="LL85" s="31"/>
      <c r="LM85" s="31"/>
      <c r="LN85" s="31"/>
      <c r="LO85" s="31"/>
      <c r="LP85" s="31"/>
      <c r="LQ85" s="31"/>
      <c r="LR85" s="31"/>
      <c r="LS85" s="31"/>
      <c r="LT85" s="31"/>
      <c r="LU85" s="31"/>
      <c r="LV85" s="31"/>
      <c r="LW85" s="31"/>
      <c r="LX85" s="31"/>
      <c r="LY85" s="31"/>
      <c r="LZ85" s="31"/>
      <c r="MA85" s="31"/>
      <c r="MB85" s="31"/>
      <c r="MC85" s="31"/>
      <c r="MD85" s="31"/>
      <c r="ME85" s="31"/>
      <c r="MF85" s="31"/>
      <c r="MG85" s="31"/>
      <c r="MH85" s="31"/>
      <c r="MI85" s="31"/>
      <c r="MJ85" s="31"/>
      <c r="MK85" s="31"/>
      <c r="ML85" s="31"/>
      <c r="MM85" s="31"/>
      <c r="MN85" s="31"/>
      <c r="MO85" s="31"/>
      <c r="MP85" s="31"/>
      <c r="MQ85" s="31"/>
      <c r="MR85" s="31"/>
      <c r="MS85" s="31"/>
      <c r="MT85" s="31"/>
      <c r="MU85" s="31"/>
      <c r="MV85" s="31"/>
      <c r="MW85" s="31"/>
      <c r="MX85" s="31"/>
      <c r="MY85" s="31"/>
      <c r="MZ85" s="31"/>
      <c r="NA85" s="31"/>
      <c r="NB85" s="31"/>
      <c r="NC85" s="31"/>
      <c r="ND85" s="31"/>
      <c r="NE85" s="31"/>
      <c r="NF85" s="31"/>
      <c r="NG85" s="31"/>
      <c r="NH85" s="31"/>
      <c r="NI85" s="31"/>
      <c r="NJ85" s="31"/>
      <c r="NK85" s="31"/>
      <c r="NL85" s="31"/>
      <c r="NM85" s="31"/>
      <c r="NN85" s="31"/>
      <c r="NO85" s="31"/>
      <c r="NP85" s="31"/>
      <c r="NQ85" s="31"/>
      <c r="NR85" s="31"/>
      <c r="NS85" s="31"/>
      <c r="NT85" s="31"/>
      <c r="NU85" s="31"/>
      <c r="NV85" s="31"/>
      <c r="NW85" s="31"/>
      <c r="NX85" s="31"/>
      <c r="NY85" s="31"/>
      <c r="NZ85" s="31"/>
      <c r="OA85" s="31"/>
      <c r="OB85" s="31"/>
      <c r="OC85" s="31"/>
      <c r="OD85" s="31"/>
      <c r="OE85" s="31"/>
      <c r="OF85" s="31"/>
      <c r="OG85" s="31"/>
      <c r="OH85" s="31"/>
      <c r="OI85" s="31"/>
      <c r="OJ85" s="31"/>
      <c r="OK85" s="31"/>
      <c r="OL85" s="31"/>
      <c r="OM85" s="31"/>
      <c r="ON85" s="31"/>
      <c r="OO85" s="31"/>
      <c r="OP85" s="31"/>
      <c r="OQ85" s="31"/>
      <c r="OR85" s="31"/>
      <c r="OS85" s="31"/>
      <c r="OT85" s="31"/>
      <c r="OU85" s="31"/>
      <c r="OV85" s="31"/>
      <c r="OW85" s="31"/>
      <c r="OX85" s="31"/>
      <c r="OY85" s="31"/>
      <c r="OZ85" s="31"/>
      <c r="PA85" s="31"/>
      <c r="PB85" s="31"/>
      <c r="PC85" s="31"/>
      <c r="PD85" s="31"/>
      <c r="PE85" s="31"/>
      <c r="PF85" s="31"/>
      <c r="PG85" s="31"/>
      <c r="PH85" s="31"/>
      <c r="PI85" s="31"/>
      <c r="PJ85" s="31"/>
      <c r="PK85" s="31"/>
      <c r="PL85" s="31"/>
      <c r="PM85" s="31"/>
      <c r="PN85" s="31"/>
      <c r="PO85" s="31"/>
      <c r="PP85" s="31"/>
      <c r="PQ85" s="31"/>
      <c r="PR85" s="31"/>
      <c r="PS85" s="31"/>
      <c r="PT85" s="31"/>
      <c r="PU85" s="31"/>
      <c r="PV85" s="31"/>
      <c r="PW85" s="31"/>
      <c r="PX85" s="31"/>
      <c r="PY85" s="31"/>
      <c r="PZ85" s="31"/>
      <c r="QA85" s="31"/>
      <c r="QB85" s="31"/>
      <c r="QC85" s="31"/>
    </row>
    <row r="86" spans="1:445">
      <c r="A86" s="84" t="s">
        <v>1964</v>
      </c>
      <c r="B86" s="83" t="s">
        <v>27</v>
      </c>
      <c r="C86" s="83">
        <v>85</v>
      </c>
      <c r="D86" s="83" t="s">
        <v>180</v>
      </c>
      <c r="E86" s="83">
        <v>160</v>
      </c>
      <c r="F86" s="83">
        <v>695</v>
      </c>
      <c r="G86" s="83">
        <v>65</v>
      </c>
      <c r="H86" s="83"/>
      <c r="I86" s="83">
        <v>99</v>
      </c>
      <c r="J86" s="83">
        <v>99</v>
      </c>
      <c r="K86" s="83">
        <v>99</v>
      </c>
      <c r="L86" s="83">
        <v>99</v>
      </c>
      <c r="M86" s="83">
        <v>99</v>
      </c>
      <c r="N86" s="83"/>
      <c r="O86" s="83"/>
      <c r="P86" s="83"/>
      <c r="Q86" s="83"/>
      <c r="R86" s="83"/>
      <c r="S86" s="83"/>
      <c r="T86" s="20">
        <f t="shared" si="6"/>
        <v>560</v>
      </c>
      <c r="U86" s="20">
        <f t="shared" si="7"/>
        <v>295</v>
      </c>
      <c r="V86" s="34">
        <f t="shared" si="8"/>
        <v>0.65497076023391809</v>
      </c>
      <c r="W86" s="37"/>
      <c r="X86" s="35" t="str">
        <f t="shared" si="9"/>
        <v/>
      </c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  <c r="DW86" s="31"/>
      <c r="DX86" s="31"/>
      <c r="DY86" s="31"/>
      <c r="DZ86" s="31"/>
      <c r="EA86" s="31"/>
      <c r="EB86" s="31"/>
      <c r="EC86" s="31"/>
      <c r="ED86" s="31"/>
      <c r="EE86" s="31"/>
      <c r="EF86" s="31"/>
      <c r="EG86" s="31"/>
      <c r="EH86" s="31"/>
      <c r="EI86" s="31"/>
      <c r="EJ86" s="31"/>
      <c r="EK86" s="31"/>
      <c r="EL86" s="31"/>
      <c r="EM86" s="31"/>
      <c r="EN86" s="31"/>
      <c r="EO86" s="31"/>
      <c r="EP86" s="31"/>
      <c r="EQ86" s="31"/>
      <c r="ER86" s="31"/>
      <c r="ES86" s="31"/>
      <c r="ET86" s="31"/>
      <c r="EU86" s="31"/>
      <c r="EV86" s="31"/>
      <c r="EW86" s="31"/>
      <c r="EX86" s="31"/>
      <c r="EY86" s="31"/>
      <c r="EZ86" s="31"/>
      <c r="FA86" s="31"/>
      <c r="FB86" s="31"/>
      <c r="FC86" s="31"/>
      <c r="FD86" s="31"/>
      <c r="FE86" s="31"/>
      <c r="FF86" s="31"/>
      <c r="FG86" s="31"/>
      <c r="FH86" s="31"/>
      <c r="FI86" s="31"/>
      <c r="FJ86" s="31"/>
      <c r="FK86" s="31"/>
      <c r="FL86" s="31"/>
      <c r="FM86" s="31"/>
      <c r="FN86" s="31"/>
      <c r="FO86" s="31"/>
      <c r="FP86" s="31"/>
      <c r="FQ86" s="31"/>
      <c r="FR86" s="31"/>
      <c r="FS86" s="31"/>
      <c r="FT86" s="31"/>
      <c r="FU86" s="31"/>
      <c r="FV86" s="31"/>
      <c r="FW86" s="31"/>
      <c r="FX86" s="31"/>
      <c r="FY86" s="31"/>
      <c r="FZ86" s="31"/>
      <c r="GA86" s="31"/>
      <c r="GB86" s="31"/>
      <c r="GC86" s="31"/>
      <c r="GD86" s="31"/>
      <c r="GE86" s="31"/>
      <c r="GF86" s="31"/>
      <c r="GG86" s="31"/>
      <c r="GH86" s="31"/>
      <c r="GI86" s="31"/>
      <c r="GJ86" s="31"/>
      <c r="GK86" s="31"/>
      <c r="GL86" s="31"/>
      <c r="GM86" s="31"/>
      <c r="GN86" s="31"/>
      <c r="GO86" s="31"/>
      <c r="GP86" s="31"/>
      <c r="GQ86" s="31"/>
      <c r="GR86" s="31"/>
      <c r="GS86" s="31"/>
      <c r="GT86" s="31"/>
      <c r="GU86" s="31"/>
      <c r="GV86" s="31"/>
      <c r="GW86" s="31"/>
      <c r="GX86" s="31"/>
      <c r="GY86" s="31"/>
      <c r="GZ86" s="31"/>
      <c r="HA86" s="31"/>
      <c r="HB86" s="31"/>
      <c r="HC86" s="31"/>
      <c r="HD86" s="31"/>
      <c r="HE86" s="31"/>
      <c r="HF86" s="31"/>
      <c r="HG86" s="31"/>
      <c r="HH86" s="31"/>
      <c r="HI86" s="31"/>
      <c r="HJ86" s="31"/>
      <c r="HK86" s="31"/>
      <c r="HL86" s="31"/>
      <c r="HM86" s="31"/>
      <c r="HN86" s="31"/>
      <c r="HO86" s="31"/>
      <c r="HP86" s="31"/>
      <c r="HQ86" s="31"/>
      <c r="HR86" s="31"/>
      <c r="HS86" s="31"/>
      <c r="HT86" s="31"/>
      <c r="HU86" s="31"/>
      <c r="HV86" s="31"/>
      <c r="HW86" s="31"/>
      <c r="HX86" s="31"/>
      <c r="HY86" s="31"/>
      <c r="HZ86" s="31"/>
      <c r="IA86" s="31"/>
      <c r="IB86" s="31"/>
      <c r="IC86" s="31"/>
      <c r="ID86" s="31"/>
      <c r="IE86" s="31"/>
      <c r="IF86" s="31"/>
      <c r="IG86" s="31"/>
      <c r="IH86" s="31"/>
      <c r="II86" s="31"/>
      <c r="IJ86" s="31"/>
      <c r="IK86" s="31"/>
      <c r="IL86" s="31"/>
      <c r="IM86" s="31"/>
      <c r="IN86" s="31"/>
      <c r="IO86" s="31"/>
      <c r="IP86" s="31"/>
      <c r="IQ86" s="31"/>
      <c r="IR86" s="31"/>
      <c r="IS86" s="31"/>
      <c r="IT86" s="31"/>
      <c r="IU86" s="31"/>
      <c r="IV86" s="31"/>
      <c r="IW86" s="31"/>
      <c r="IX86" s="31"/>
      <c r="IY86" s="31"/>
      <c r="IZ86" s="31"/>
      <c r="JA86" s="31"/>
      <c r="JB86" s="31"/>
      <c r="JC86" s="31"/>
      <c r="JD86" s="31"/>
      <c r="JE86" s="31"/>
      <c r="JF86" s="31"/>
      <c r="JG86" s="31"/>
      <c r="JH86" s="31"/>
      <c r="JI86" s="31"/>
      <c r="JJ86" s="31"/>
      <c r="JK86" s="31"/>
      <c r="JL86" s="31"/>
      <c r="JM86" s="31"/>
      <c r="JN86" s="31"/>
      <c r="JO86" s="31"/>
      <c r="JP86" s="31"/>
      <c r="JQ86" s="31"/>
      <c r="JR86" s="31"/>
      <c r="JS86" s="31"/>
      <c r="JT86" s="31"/>
      <c r="JU86" s="31"/>
      <c r="JV86" s="31"/>
      <c r="JW86" s="31"/>
      <c r="JX86" s="31"/>
      <c r="JY86" s="31"/>
      <c r="JZ86" s="31"/>
      <c r="KA86" s="31"/>
      <c r="KB86" s="31"/>
      <c r="KC86" s="31"/>
      <c r="KD86" s="31"/>
      <c r="KE86" s="31"/>
      <c r="KF86" s="31"/>
      <c r="KG86" s="31"/>
      <c r="KH86" s="31"/>
      <c r="KI86" s="31"/>
      <c r="KJ86" s="31"/>
      <c r="KK86" s="31"/>
      <c r="KL86" s="31"/>
      <c r="KM86" s="31"/>
      <c r="KN86" s="31"/>
      <c r="KO86" s="31"/>
      <c r="KP86" s="31"/>
      <c r="KQ86" s="31"/>
      <c r="KR86" s="31"/>
      <c r="KS86" s="31"/>
      <c r="KT86" s="31"/>
      <c r="KU86" s="31"/>
      <c r="KV86" s="31"/>
      <c r="KW86" s="31"/>
      <c r="KX86" s="31"/>
      <c r="KY86" s="31"/>
      <c r="KZ86" s="31"/>
      <c r="LA86" s="31"/>
      <c r="LB86" s="31"/>
      <c r="LC86" s="31"/>
      <c r="LD86" s="31"/>
      <c r="LE86" s="31"/>
      <c r="LF86" s="31"/>
      <c r="LG86" s="31"/>
      <c r="LH86" s="31"/>
      <c r="LI86" s="31"/>
      <c r="LJ86" s="31"/>
      <c r="LK86" s="31"/>
      <c r="LL86" s="31"/>
      <c r="LM86" s="31"/>
      <c r="LN86" s="31"/>
      <c r="LO86" s="31"/>
      <c r="LP86" s="31"/>
      <c r="LQ86" s="31"/>
      <c r="LR86" s="31"/>
      <c r="LS86" s="31"/>
      <c r="LT86" s="31"/>
      <c r="LU86" s="31"/>
      <c r="LV86" s="31"/>
      <c r="LW86" s="31"/>
      <c r="LX86" s="31"/>
      <c r="LY86" s="31"/>
      <c r="LZ86" s="31"/>
      <c r="MA86" s="31"/>
      <c r="MB86" s="31"/>
      <c r="MC86" s="31"/>
      <c r="MD86" s="31"/>
      <c r="ME86" s="31"/>
      <c r="MF86" s="31"/>
      <c r="MG86" s="31"/>
      <c r="MH86" s="31"/>
      <c r="MI86" s="31"/>
      <c r="MJ86" s="31"/>
      <c r="MK86" s="31"/>
      <c r="ML86" s="31"/>
      <c r="MM86" s="31"/>
      <c r="MN86" s="31"/>
      <c r="MO86" s="31"/>
      <c r="MP86" s="31"/>
      <c r="MQ86" s="31"/>
      <c r="MR86" s="31"/>
      <c r="MS86" s="31"/>
      <c r="MT86" s="31"/>
      <c r="MU86" s="31"/>
      <c r="MV86" s="31"/>
      <c r="MW86" s="31"/>
      <c r="MX86" s="31"/>
      <c r="MY86" s="31"/>
      <c r="MZ86" s="31"/>
      <c r="NA86" s="31"/>
      <c r="NB86" s="31"/>
      <c r="NC86" s="31"/>
      <c r="ND86" s="31"/>
      <c r="NE86" s="31"/>
      <c r="NF86" s="31"/>
      <c r="NG86" s="31"/>
      <c r="NH86" s="31"/>
      <c r="NI86" s="31"/>
      <c r="NJ86" s="31"/>
      <c r="NK86" s="31"/>
      <c r="NL86" s="31"/>
      <c r="NM86" s="31"/>
      <c r="NN86" s="31"/>
      <c r="NO86" s="31"/>
      <c r="NP86" s="31"/>
      <c r="NQ86" s="31"/>
      <c r="NR86" s="31"/>
      <c r="NS86" s="31"/>
      <c r="NT86" s="31"/>
      <c r="NU86" s="31"/>
      <c r="NV86" s="31"/>
      <c r="NW86" s="31"/>
      <c r="NX86" s="31"/>
      <c r="NY86" s="31"/>
      <c r="NZ86" s="31"/>
      <c r="OA86" s="31"/>
      <c r="OB86" s="31"/>
      <c r="OC86" s="31"/>
      <c r="OD86" s="31"/>
      <c r="OE86" s="31"/>
      <c r="OF86" s="31"/>
      <c r="OG86" s="31"/>
      <c r="OH86" s="31"/>
      <c r="OI86" s="31"/>
      <c r="OJ86" s="31"/>
      <c r="OK86" s="31"/>
      <c r="OL86" s="31"/>
      <c r="OM86" s="31"/>
      <c r="ON86" s="31"/>
      <c r="OO86" s="31"/>
      <c r="OP86" s="31"/>
      <c r="OQ86" s="31"/>
      <c r="OR86" s="31"/>
      <c r="OS86" s="31"/>
      <c r="OT86" s="31"/>
      <c r="OU86" s="31"/>
      <c r="OV86" s="31"/>
      <c r="OW86" s="31"/>
      <c r="OX86" s="31"/>
      <c r="OY86" s="31"/>
      <c r="OZ86" s="31"/>
      <c r="PA86" s="31"/>
      <c r="PB86" s="31"/>
      <c r="PC86" s="31"/>
      <c r="PD86" s="31"/>
      <c r="PE86" s="31"/>
      <c r="PF86" s="31"/>
      <c r="PG86" s="31"/>
      <c r="PH86" s="31"/>
      <c r="PI86" s="31"/>
      <c r="PJ86" s="31"/>
      <c r="PK86" s="31"/>
      <c r="PL86" s="31"/>
      <c r="PM86" s="31"/>
      <c r="PN86" s="31"/>
      <c r="PO86" s="31"/>
      <c r="PP86" s="31"/>
      <c r="PQ86" s="31"/>
      <c r="PR86" s="31"/>
      <c r="PS86" s="31"/>
      <c r="PT86" s="31"/>
      <c r="PU86" s="31"/>
      <c r="PV86" s="31"/>
      <c r="PW86" s="31"/>
      <c r="PX86" s="31"/>
      <c r="PY86" s="31"/>
      <c r="PZ86" s="31"/>
      <c r="QA86" s="31"/>
      <c r="QB86" s="31"/>
      <c r="QC86" s="31"/>
    </row>
    <row r="87" spans="1:445">
      <c r="A87" s="84" t="s">
        <v>1965</v>
      </c>
      <c r="B87" s="83" t="s">
        <v>27</v>
      </c>
      <c r="C87" s="83">
        <v>85</v>
      </c>
      <c r="D87" s="83" t="s">
        <v>180</v>
      </c>
      <c r="E87" s="83">
        <v>160</v>
      </c>
      <c r="F87" s="83">
        <v>650</v>
      </c>
      <c r="G87" s="83">
        <v>65</v>
      </c>
      <c r="H87" s="83"/>
      <c r="I87" s="83">
        <v>93</v>
      </c>
      <c r="J87" s="83">
        <v>93</v>
      </c>
      <c r="K87" s="83">
        <v>93</v>
      </c>
      <c r="L87" s="83">
        <v>93</v>
      </c>
      <c r="M87" s="83">
        <v>93</v>
      </c>
      <c r="N87" s="83"/>
      <c r="O87" s="83"/>
      <c r="P87" s="83"/>
      <c r="Q87" s="83"/>
      <c r="R87" s="83"/>
      <c r="S87" s="83"/>
      <c r="T87" s="20">
        <f t="shared" si="6"/>
        <v>530</v>
      </c>
      <c r="U87" s="20">
        <f t="shared" si="7"/>
        <v>280</v>
      </c>
      <c r="V87" s="34">
        <f t="shared" si="8"/>
        <v>0.65432098765432101</v>
      </c>
      <c r="X87" s="35" t="str">
        <f t="shared" si="9"/>
        <v/>
      </c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  <c r="DW87" s="31"/>
      <c r="DX87" s="31"/>
      <c r="DY87" s="31"/>
      <c r="DZ87" s="31"/>
      <c r="EA87" s="31"/>
      <c r="EB87" s="31"/>
      <c r="EC87" s="31"/>
      <c r="ED87" s="31"/>
      <c r="EE87" s="31"/>
      <c r="EF87" s="31"/>
      <c r="EG87" s="31"/>
      <c r="EH87" s="31"/>
      <c r="EI87" s="31"/>
      <c r="EJ87" s="31"/>
      <c r="EK87" s="31"/>
      <c r="EL87" s="31"/>
      <c r="EM87" s="31"/>
      <c r="EN87" s="31"/>
      <c r="EO87" s="31"/>
      <c r="EP87" s="31"/>
      <c r="EQ87" s="31"/>
      <c r="ER87" s="31"/>
      <c r="ES87" s="31"/>
      <c r="ET87" s="31"/>
      <c r="EU87" s="31"/>
      <c r="EV87" s="31"/>
      <c r="EW87" s="31"/>
      <c r="EX87" s="31"/>
      <c r="EY87" s="31"/>
      <c r="EZ87" s="31"/>
      <c r="FA87" s="31"/>
      <c r="FB87" s="31"/>
      <c r="FC87" s="31"/>
      <c r="FD87" s="31"/>
      <c r="FE87" s="31"/>
      <c r="FF87" s="31"/>
      <c r="FG87" s="31"/>
      <c r="FH87" s="31"/>
      <c r="FI87" s="31"/>
      <c r="FJ87" s="31"/>
      <c r="FK87" s="31"/>
      <c r="FL87" s="31"/>
      <c r="FM87" s="31"/>
      <c r="FN87" s="31"/>
      <c r="FO87" s="31"/>
      <c r="FP87" s="31"/>
      <c r="FQ87" s="31"/>
      <c r="FR87" s="31"/>
      <c r="FS87" s="31"/>
      <c r="FT87" s="31"/>
      <c r="FU87" s="31"/>
      <c r="FV87" s="31"/>
      <c r="FW87" s="31"/>
      <c r="FX87" s="31"/>
      <c r="FY87" s="31"/>
      <c r="FZ87" s="31"/>
      <c r="GA87" s="31"/>
      <c r="GB87" s="31"/>
      <c r="GC87" s="31"/>
      <c r="GD87" s="31"/>
      <c r="GE87" s="31"/>
      <c r="GF87" s="31"/>
      <c r="GG87" s="31"/>
      <c r="GH87" s="31"/>
      <c r="GI87" s="31"/>
      <c r="GJ87" s="31"/>
      <c r="GK87" s="31"/>
      <c r="GL87" s="31"/>
      <c r="GM87" s="31"/>
      <c r="GN87" s="31"/>
      <c r="GO87" s="31"/>
      <c r="GP87" s="31"/>
      <c r="GQ87" s="31"/>
      <c r="GR87" s="31"/>
      <c r="GS87" s="31"/>
      <c r="GT87" s="31"/>
      <c r="GU87" s="31"/>
      <c r="GV87" s="31"/>
      <c r="GW87" s="31"/>
      <c r="GX87" s="31"/>
      <c r="GY87" s="31"/>
      <c r="GZ87" s="31"/>
      <c r="HA87" s="31"/>
      <c r="HB87" s="31"/>
      <c r="HC87" s="31"/>
      <c r="HD87" s="31"/>
      <c r="HE87" s="31"/>
      <c r="HF87" s="31"/>
      <c r="HG87" s="31"/>
      <c r="HH87" s="31"/>
      <c r="HI87" s="31"/>
      <c r="HJ87" s="31"/>
      <c r="HK87" s="31"/>
      <c r="HL87" s="31"/>
      <c r="HM87" s="31"/>
      <c r="HN87" s="31"/>
      <c r="HO87" s="31"/>
      <c r="HP87" s="31"/>
      <c r="HQ87" s="31"/>
      <c r="HR87" s="31"/>
      <c r="HS87" s="31"/>
      <c r="HT87" s="31"/>
      <c r="HU87" s="31"/>
      <c r="HV87" s="31"/>
      <c r="HW87" s="31"/>
      <c r="HX87" s="31"/>
      <c r="HY87" s="31"/>
      <c r="HZ87" s="31"/>
      <c r="IA87" s="31"/>
      <c r="IB87" s="31"/>
      <c r="IC87" s="31"/>
      <c r="ID87" s="31"/>
      <c r="IE87" s="31"/>
      <c r="IF87" s="31"/>
      <c r="IG87" s="31"/>
      <c r="IH87" s="31"/>
      <c r="II87" s="31"/>
      <c r="IJ87" s="31"/>
      <c r="IK87" s="31"/>
      <c r="IL87" s="31"/>
      <c r="IM87" s="31"/>
      <c r="IN87" s="31"/>
      <c r="IO87" s="31"/>
      <c r="IP87" s="31"/>
      <c r="IQ87" s="31"/>
      <c r="IR87" s="31"/>
      <c r="IS87" s="31"/>
      <c r="IT87" s="31"/>
      <c r="IU87" s="31"/>
      <c r="IV87" s="31"/>
      <c r="IW87" s="31"/>
      <c r="IX87" s="31"/>
      <c r="IY87" s="31"/>
      <c r="IZ87" s="31"/>
      <c r="JA87" s="31"/>
      <c r="JB87" s="31"/>
      <c r="JC87" s="31"/>
      <c r="JD87" s="31"/>
      <c r="JE87" s="31"/>
      <c r="JF87" s="31"/>
      <c r="JG87" s="31"/>
      <c r="JH87" s="31"/>
      <c r="JI87" s="31"/>
      <c r="JJ87" s="31"/>
      <c r="JK87" s="31"/>
      <c r="JL87" s="31"/>
      <c r="JM87" s="31"/>
      <c r="JN87" s="31"/>
      <c r="JO87" s="31"/>
      <c r="JP87" s="31"/>
      <c r="JQ87" s="31"/>
      <c r="JR87" s="31"/>
      <c r="JS87" s="31"/>
      <c r="JT87" s="31"/>
      <c r="JU87" s="31"/>
      <c r="JV87" s="31"/>
      <c r="JW87" s="31"/>
      <c r="JX87" s="31"/>
      <c r="JY87" s="31"/>
      <c r="JZ87" s="31"/>
      <c r="KA87" s="31"/>
      <c r="KB87" s="31"/>
      <c r="KC87" s="31"/>
      <c r="KD87" s="31"/>
      <c r="KE87" s="31"/>
      <c r="KF87" s="31"/>
      <c r="KG87" s="31"/>
      <c r="KH87" s="31"/>
      <c r="KI87" s="31"/>
      <c r="KJ87" s="31"/>
      <c r="KK87" s="31"/>
      <c r="KL87" s="31"/>
      <c r="KM87" s="31"/>
      <c r="KN87" s="31"/>
      <c r="KO87" s="31"/>
      <c r="KP87" s="31"/>
      <c r="KQ87" s="31"/>
      <c r="KR87" s="31"/>
      <c r="KS87" s="31"/>
      <c r="KT87" s="31"/>
      <c r="KU87" s="31"/>
      <c r="KV87" s="31"/>
      <c r="KW87" s="31"/>
      <c r="KX87" s="31"/>
      <c r="KY87" s="31"/>
      <c r="KZ87" s="31"/>
      <c r="LA87" s="31"/>
      <c r="LB87" s="31"/>
      <c r="LC87" s="31"/>
      <c r="LD87" s="31"/>
      <c r="LE87" s="31"/>
      <c r="LF87" s="31"/>
      <c r="LG87" s="31"/>
      <c r="LH87" s="31"/>
      <c r="LI87" s="31"/>
      <c r="LJ87" s="31"/>
      <c r="LK87" s="31"/>
      <c r="LL87" s="31"/>
      <c r="LM87" s="31"/>
      <c r="LN87" s="31"/>
      <c r="LO87" s="31"/>
      <c r="LP87" s="31"/>
      <c r="LQ87" s="31"/>
      <c r="LR87" s="31"/>
      <c r="LS87" s="31"/>
      <c r="LT87" s="31"/>
      <c r="LU87" s="31"/>
      <c r="LV87" s="31"/>
      <c r="LW87" s="31"/>
      <c r="LX87" s="31"/>
      <c r="LY87" s="31"/>
      <c r="LZ87" s="31"/>
      <c r="MA87" s="31"/>
      <c r="MB87" s="31"/>
      <c r="MC87" s="31"/>
      <c r="MD87" s="31"/>
      <c r="ME87" s="31"/>
      <c r="MF87" s="31"/>
      <c r="MG87" s="31"/>
      <c r="MH87" s="31"/>
      <c r="MI87" s="31"/>
      <c r="MJ87" s="31"/>
      <c r="MK87" s="31"/>
      <c r="ML87" s="31"/>
      <c r="MM87" s="31"/>
      <c r="MN87" s="31"/>
      <c r="MO87" s="31"/>
      <c r="MP87" s="31"/>
      <c r="MQ87" s="31"/>
      <c r="MR87" s="31"/>
      <c r="MS87" s="31"/>
      <c r="MT87" s="31"/>
      <c r="MU87" s="31"/>
      <c r="MV87" s="31"/>
      <c r="MW87" s="31"/>
      <c r="MX87" s="31"/>
      <c r="MY87" s="31"/>
      <c r="MZ87" s="31"/>
      <c r="NA87" s="31"/>
      <c r="NB87" s="31"/>
      <c r="NC87" s="31"/>
      <c r="ND87" s="31"/>
      <c r="NE87" s="31"/>
      <c r="NF87" s="31"/>
      <c r="NG87" s="31"/>
      <c r="NH87" s="31"/>
      <c r="NI87" s="31"/>
      <c r="NJ87" s="31"/>
      <c r="NK87" s="31"/>
      <c r="NL87" s="31"/>
      <c r="NM87" s="31"/>
      <c r="NN87" s="31"/>
      <c r="NO87" s="31"/>
      <c r="NP87" s="31"/>
      <c r="NQ87" s="31"/>
      <c r="NR87" s="31"/>
      <c r="NS87" s="31"/>
      <c r="NT87" s="31"/>
      <c r="NU87" s="31"/>
      <c r="NV87" s="31"/>
      <c r="NW87" s="31"/>
      <c r="NX87" s="31"/>
      <c r="NY87" s="31"/>
      <c r="NZ87" s="31"/>
      <c r="OA87" s="31"/>
      <c r="OB87" s="31"/>
      <c r="OC87" s="31"/>
      <c r="OD87" s="31"/>
      <c r="OE87" s="31"/>
      <c r="OF87" s="31"/>
      <c r="OG87" s="31"/>
      <c r="OH87" s="31"/>
      <c r="OI87" s="31"/>
      <c r="OJ87" s="31"/>
      <c r="OK87" s="31"/>
      <c r="OL87" s="31"/>
      <c r="OM87" s="31"/>
      <c r="ON87" s="31"/>
      <c r="OO87" s="31"/>
      <c r="OP87" s="31"/>
      <c r="OQ87" s="31"/>
      <c r="OR87" s="31"/>
      <c r="OS87" s="31"/>
      <c r="OT87" s="31"/>
      <c r="OU87" s="31"/>
      <c r="OV87" s="31"/>
      <c r="OW87" s="31"/>
      <c r="OX87" s="31"/>
      <c r="OY87" s="31"/>
      <c r="OZ87" s="31"/>
      <c r="PA87" s="31"/>
      <c r="PB87" s="31"/>
      <c r="PC87" s="31"/>
      <c r="PD87" s="31"/>
      <c r="PE87" s="31"/>
      <c r="PF87" s="31"/>
      <c r="PG87" s="31"/>
      <c r="PH87" s="31"/>
      <c r="PI87" s="31"/>
      <c r="PJ87" s="31"/>
      <c r="PK87" s="31"/>
      <c r="PL87" s="31"/>
      <c r="PM87" s="31"/>
      <c r="PN87" s="31"/>
      <c r="PO87" s="31"/>
      <c r="PP87" s="31"/>
      <c r="PQ87" s="31"/>
      <c r="PR87" s="31"/>
      <c r="PS87" s="31"/>
      <c r="PT87" s="31"/>
      <c r="PU87" s="31"/>
      <c r="PV87" s="31"/>
      <c r="PW87" s="31"/>
      <c r="PX87" s="31"/>
      <c r="PY87" s="31"/>
      <c r="PZ87" s="31"/>
      <c r="QA87" s="31"/>
      <c r="QB87" s="31"/>
      <c r="QC87" s="31"/>
    </row>
    <row r="88" spans="1:445">
      <c r="A88" s="36" t="s">
        <v>1826</v>
      </c>
      <c r="B88" s="83" t="s">
        <v>27</v>
      </c>
      <c r="C88" s="83"/>
      <c r="D88" s="83" t="s">
        <v>1892</v>
      </c>
      <c r="E88" s="83"/>
      <c r="F88" s="83">
        <v>850</v>
      </c>
      <c r="G88" s="83">
        <v>100</v>
      </c>
      <c r="H88" s="83"/>
      <c r="I88" s="83">
        <v>94</v>
      </c>
      <c r="J88" s="87">
        <v>92</v>
      </c>
      <c r="K88" s="83">
        <v>94</v>
      </c>
      <c r="L88" s="83">
        <v>94</v>
      </c>
      <c r="M88" s="83">
        <v>94</v>
      </c>
      <c r="N88" s="83"/>
      <c r="O88" s="83"/>
      <c r="P88" s="83"/>
      <c r="Q88" s="83"/>
      <c r="R88" s="83"/>
      <c r="S88" s="83"/>
      <c r="T88" s="20">
        <f t="shared" si="6"/>
        <v>568</v>
      </c>
      <c r="U88" s="20">
        <f t="shared" si="7"/>
        <v>282</v>
      </c>
      <c r="V88" s="34">
        <f t="shared" si="8"/>
        <v>0.66823529411764704</v>
      </c>
      <c r="W88" s="37"/>
      <c r="X88" s="35" t="str">
        <f t="shared" si="9"/>
        <v/>
      </c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  <c r="GU88" s="31"/>
      <c r="GV88" s="31"/>
      <c r="GW88" s="31"/>
      <c r="GX88" s="31"/>
      <c r="GY88" s="31"/>
      <c r="GZ88" s="31"/>
      <c r="HA88" s="31"/>
      <c r="HB88" s="31"/>
      <c r="HC88" s="31"/>
      <c r="HD88" s="31"/>
      <c r="HE88" s="31"/>
      <c r="HF88" s="31"/>
      <c r="HG88" s="31"/>
      <c r="HH88" s="31"/>
      <c r="HI88" s="31"/>
      <c r="HJ88" s="31"/>
      <c r="HK88" s="31"/>
      <c r="HL88" s="31"/>
      <c r="HM88" s="31"/>
      <c r="HN88" s="31"/>
      <c r="HO88" s="31"/>
      <c r="HP88" s="31"/>
      <c r="HQ88" s="31"/>
      <c r="HR88" s="31"/>
      <c r="HS88" s="31"/>
      <c r="HT88" s="31"/>
      <c r="HU88" s="31"/>
      <c r="HV88" s="31"/>
      <c r="HW88" s="31"/>
      <c r="HX88" s="31"/>
      <c r="HY88" s="31"/>
      <c r="HZ88" s="31"/>
      <c r="IA88" s="31"/>
      <c r="IB88" s="31"/>
      <c r="IC88" s="31"/>
      <c r="ID88" s="31"/>
      <c r="IE88" s="31"/>
      <c r="IF88" s="31"/>
      <c r="IG88" s="31"/>
      <c r="IH88" s="31"/>
      <c r="II88" s="31"/>
      <c r="IJ88" s="31"/>
      <c r="IK88" s="31"/>
      <c r="IL88" s="31"/>
      <c r="IM88" s="31"/>
      <c r="IN88" s="31"/>
      <c r="IO88" s="31"/>
      <c r="IP88" s="31"/>
      <c r="IQ88" s="31"/>
      <c r="IR88" s="31"/>
      <c r="IS88" s="31"/>
      <c r="IT88" s="31"/>
      <c r="IU88" s="31"/>
      <c r="IV88" s="31"/>
      <c r="IW88" s="31"/>
      <c r="IX88" s="31"/>
      <c r="IY88" s="31"/>
      <c r="IZ88" s="31"/>
      <c r="JA88" s="31"/>
      <c r="JB88" s="31"/>
      <c r="JC88" s="31"/>
      <c r="JD88" s="31"/>
      <c r="JE88" s="31"/>
      <c r="JF88" s="31"/>
      <c r="JG88" s="31"/>
      <c r="JH88" s="31"/>
      <c r="JI88" s="31"/>
      <c r="JJ88" s="31"/>
      <c r="JK88" s="31"/>
      <c r="JL88" s="31"/>
      <c r="JM88" s="31"/>
      <c r="JN88" s="31"/>
      <c r="JO88" s="31"/>
      <c r="JP88" s="31"/>
      <c r="JQ88" s="31"/>
      <c r="JR88" s="31"/>
      <c r="JS88" s="31"/>
      <c r="JT88" s="31"/>
      <c r="JU88" s="31"/>
      <c r="JV88" s="31"/>
      <c r="JW88" s="31"/>
      <c r="JX88" s="31"/>
      <c r="JY88" s="31"/>
      <c r="JZ88" s="31"/>
      <c r="KA88" s="31"/>
      <c r="KB88" s="31"/>
      <c r="KC88" s="31"/>
      <c r="KD88" s="31"/>
      <c r="KE88" s="31"/>
      <c r="KF88" s="31"/>
      <c r="KG88" s="31"/>
      <c r="KH88" s="31"/>
      <c r="KI88" s="31"/>
      <c r="KJ88" s="31"/>
      <c r="KK88" s="31"/>
      <c r="KL88" s="31"/>
      <c r="KM88" s="31"/>
      <c r="KN88" s="31"/>
      <c r="KO88" s="31"/>
      <c r="KP88" s="31"/>
      <c r="KQ88" s="31"/>
      <c r="KR88" s="31"/>
      <c r="KS88" s="31"/>
      <c r="KT88" s="31"/>
      <c r="KU88" s="31"/>
      <c r="KV88" s="31"/>
      <c r="KW88" s="31"/>
      <c r="KX88" s="31"/>
      <c r="KY88" s="31"/>
      <c r="KZ88" s="31"/>
      <c r="LA88" s="31"/>
      <c r="LB88" s="31"/>
      <c r="LC88" s="31"/>
      <c r="LD88" s="31"/>
      <c r="LE88" s="31"/>
      <c r="LF88" s="31"/>
      <c r="LG88" s="31"/>
      <c r="LH88" s="31"/>
      <c r="LI88" s="31"/>
      <c r="LJ88" s="31"/>
      <c r="LK88" s="31"/>
      <c r="LL88" s="31"/>
      <c r="LM88" s="31"/>
      <c r="LN88" s="31"/>
      <c r="LO88" s="31"/>
      <c r="LP88" s="31"/>
      <c r="LQ88" s="31"/>
      <c r="LR88" s="31"/>
      <c r="LS88" s="31"/>
      <c r="LT88" s="31"/>
      <c r="LU88" s="31"/>
      <c r="LV88" s="31"/>
      <c r="LW88" s="31"/>
      <c r="LX88" s="31"/>
      <c r="LY88" s="31"/>
      <c r="LZ88" s="31"/>
      <c r="MA88" s="31"/>
      <c r="MB88" s="31"/>
      <c r="MC88" s="31"/>
      <c r="MD88" s="31"/>
      <c r="ME88" s="31"/>
      <c r="MF88" s="31"/>
      <c r="MG88" s="31"/>
      <c r="MH88" s="31"/>
      <c r="MI88" s="31"/>
      <c r="MJ88" s="31"/>
      <c r="MK88" s="31"/>
      <c r="ML88" s="31"/>
      <c r="MM88" s="31"/>
      <c r="MN88" s="31"/>
      <c r="MO88" s="31"/>
      <c r="MP88" s="31"/>
      <c r="MQ88" s="31"/>
      <c r="MR88" s="31"/>
      <c r="MS88" s="31"/>
      <c r="MT88" s="31"/>
      <c r="MU88" s="31"/>
      <c r="MV88" s="31"/>
      <c r="MW88" s="31"/>
      <c r="MX88" s="31"/>
      <c r="MY88" s="31"/>
      <c r="MZ88" s="31"/>
      <c r="NA88" s="31"/>
      <c r="NB88" s="31"/>
      <c r="NC88" s="31"/>
      <c r="ND88" s="31"/>
      <c r="NE88" s="31"/>
      <c r="NF88" s="31"/>
      <c r="NG88" s="31"/>
      <c r="NH88" s="31"/>
      <c r="NI88" s="31"/>
      <c r="NJ88" s="31"/>
      <c r="NK88" s="31"/>
      <c r="NL88" s="31"/>
      <c r="NM88" s="31"/>
      <c r="NN88" s="31"/>
      <c r="NO88" s="31"/>
      <c r="NP88" s="31"/>
      <c r="NQ88" s="31"/>
      <c r="NR88" s="31"/>
      <c r="NS88" s="31"/>
      <c r="NT88" s="31"/>
      <c r="NU88" s="31"/>
      <c r="NV88" s="31"/>
      <c r="NW88" s="31"/>
      <c r="NX88" s="31"/>
      <c r="NY88" s="31"/>
      <c r="NZ88" s="31"/>
      <c r="OA88" s="31"/>
      <c r="OB88" s="31"/>
      <c r="OC88" s="31"/>
      <c r="OD88" s="31"/>
      <c r="OE88" s="31"/>
      <c r="OF88" s="31"/>
      <c r="OG88" s="31"/>
      <c r="OH88" s="31"/>
      <c r="OI88" s="31"/>
      <c r="OJ88" s="31"/>
      <c r="OK88" s="31"/>
      <c r="OL88" s="31"/>
      <c r="OM88" s="31"/>
      <c r="ON88" s="31"/>
      <c r="OO88" s="31"/>
      <c r="OP88" s="31"/>
      <c r="OQ88" s="31"/>
      <c r="OR88" s="31"/>
      <c r="OS88" s="31"/>
      <c r="OT88" s="31"/>
      <c r="OU88" s="31"/>
      <c r="OV88" s="31"/>
      <c r="OW88" s="31"/>
      <c r="OX88" s="31"/>
      <c r="OY88" s="31"/>
      <c r="OZ88" s="31"/>
      <c r="PA88" s="31"/>
      <c r="PB88" s="31"/>
      <c r="PC88" s="31"/>
      <c r="PD88" s="31"/>
      <c r="PE88" s="31"/>
      <c r="PF88" s="31"/>
      <c r="PG88" s="31"/>
      <c r="PH88" s="31"/>
      <c r="PI88" s="31"/>
      <c r="PJ88" s="31"/>
      <c r="PK88" s="31"/>
      <c r="PL88" s="31"/>
      <c r="PM88" s="31"/>
      <c r="PN88" s="31"/>
      <c r="PO88" s="31"/>
      <c r="PP88" s="31"/>
      <c r="PQ88" s="31"/>
      <c r="PR88" s="31"/>
      <c r="PS88" s="31"/>
      <c r="PT88" s="31"/>
      <c r="PU88" s="31"/>
      <c r="PV88" s="31"/>
      <c r="PW88" s="31"/>
      <c r="PX88" s="31"/>
      <c r="PY88" s="31"/>
      <c r="PZ88" s="31"/>
      <c r="QA88" s="31"/>
      <c r="QB88" s="31"/>
      <c r="QC88" s="31"/>
    </row>
    <row r="89" spans="1:445">
      <c r="A89" s="84" t="s">
        <v>172</v>
      </c>
      <c r="B89" s="83" t="s">
        <v>27</v>
      </c>
      <c r="C89" s="83">
        <v>85</v>
      </c>
      <c r="D89" s="83" t="s">
        <v>56</v>
      </c>
      <c r="E89" s="83"/>
      <c r="F89" s="83">
        <v>760</v>
      </c>
      <c r="G89" s="83">
        <v>200</v>
      </c>
      <c r="H89" s="83"/>
      <c r="I89" s="83">
        <v>70</v>
      </c>
      <c r="J89" s="83">
        <v>70</v>
      </c>
      <c r="K89" s="83">
        <v>70</v>
      </c>
      <c r="L89" s="83">
        <v>70</v>
      </c>
      <c r="M89" s="83">
        <v>70</v>
      </c>
      <c r="N89" s="83"/>
      <c r="O89" s="83"/>
      <c r="P89" s="83"/>
      <c r="Q89" s="83"/>
      <c r="R89" s="83"/>
      <c r="S89" s="83"/>
      <c r="T89" s="20">
        <f t="shared" si="6"/>
        <v>550</v>
      </c>
      <c r="U89" s="20">
        <f t="shared" si="7"/>
        <v>210</v>
      </c>
      <c r="V89" s="34">
        <f t="shared" si="8"/>
        <v>0.72368421052631582</v>
      </c>
      <c r="X89" s="35" t="str">
        <f t="shared" si="9"/>
        <v/>
      </c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  <c r="DW89" s="31"/>
      <c r="DX89" s="31"/>
      <c r="DY89" s="31"/>
      <c r="DZ89" s="31"/>
      <c r="EA89" s="31"/>
      <c r="EB89" s="31"/>
      <c r="EC89" s="31"/>
      <c r="ED89" s="31"/>
      <c r="EE89" s="31"/>
      <c r="EF89" s="31"/>
      <c r="EG89" s="31"/>
      <c r="EH89" s="31"/>
      <c r="EI89" s="31"/>
      <c r="EJ89" s="31"/>
      <c r="EK89" s="31"/>
      <c r="EL89" s="31"/>
      <c r="EM89" s="31"/>
      <c r="EN89" s="31"/>
      <c r="EO89" s="31"/>
      <c r="EP89" s="31"/>
      <c r="EQ89" s="31"/>
      <c r="ER89" s="31"/>
      <c r="ES89" s="31"/>
      <c r="ET89" s="31"/>
      <c r="EU89" s="31"/>
      <c r="EV89" s="31"/>
      <c r="EW89" s="31"/>
      <c r="EX89" s="31"/>
      <c r="EY89" s="31"/>
      <c r="EZ89" s="31"/>
      <c r="FA89" s="31"/>
      <c r="FB89" s="31"/>
      <c r="FC89" s="31"/>
      <c r="FD89" s="31"/>
      <c r="FE89" s="31"/>
      <c r="FF89" s="31"/>
      <c r="FG89" s="31"/>
      <c r="FH89" s="31"/>
      <c r="FI89" s="31"/>
      <c r="FJ89" s="31"/>
      <c r="FK89" s="31"/>
      <c r="FL89" s="31"/>
      <c r="FM89" s="31"/>
      <c r="FN89" s="31"/>
      <c r="FO89" s="31"/>
      <c r="FP89" s="31"/>
      <c r="FQ89" s="31"/>
      <c r="FR89" s="31"/>
      <c r="FS89" s="31"/>
      <c r="FT89" s="31"/>
      <c r="FU89" s="31"/>
      <c r="FV89" s="31"/>
      <c r="FW89" s="31"/>
      <c r="FX89" s="31"/>
      <c r="FY89" s="31"/>
      <c r="FZ89" s="31"/>
      <c r="GA89" s="31"/>
      <c r="GB89" s="31"/>
      <c r="GC89" s="31"/>
      <c r="GD89" s="31"/>
      <c r="GE89" s="31"/>
      <c r="GF89" s="31"/>
      <c r="GG89" s="31"/>
      <c r="GH89" s="31"/>
      <c r="GI89" s="31"/>
      <c r="GJ89" s="31"/>
      <c r="GK89" s="31"/>
      <c r="GL89" s="31"/>
      <c r="GM89" s="31"/>
      <c r="GN89" s="31"/>
      <c r="GO89" s="31"/>
      <c r="GP89" s="31"/>
      <c r="GQ89" s="31"/>
      <c r="GR89" s="31"/>
      <c r="GS89" s="31"/>
      <c r="GT89" s="31"/>
      <c r="GU89" s="31"/>
      <c r="GV89" s="31"/>
      <c r="GW89" s="31"/>
      <c r="GX89" s="31"/>
      <c r="GY89" s="31"/>
      <c r="GZ89" s="31"/>
      <c r="HA89" s="31"/>
      <c r="HB89" s="31"/>
      <c r="HC89" s="31"/>
      <c r="HD89" s="31"/>
      <c r="HE89" s="31"/>
      <c r="HF89" s="31"/>
      <c r="HG89" s="31"/>
      <c r="HH89" s="31"/>
      <c r="HI89" s="31"/>
      <c r="HJ89" s="31"/>
      <c r="HK89" s="31"/>
      <c r="HL89" s="31"/>
      <c r="HM89" s="31"/>
      <c r="HN89" s="31"/>
      <c r="HO89" s="31"/>
      <c r="HP89" s="31"/>
      <c r="HQ89" s="31"/>
      <c r="HR89" s="31"/>
      <c r="HS89" s="31"/>
      <c r="HT89" s="31"/>
      <c r="HU89" s="31"/>
      <c r="HV89" s="31"/>
      <c r="HW89" s="31"/>
      <c r="HX89" s="31"/>
      <c r="HY89" s="31"/>
      <c r="HZ89" s="31"/>
      <c r="IA89" s="31"/>
      <c r="IB89" s="31"/>
      <c r="IC89" s="31"/>
      <c r="ID89" s="31"/>
      <c r="IE89" s="31"/>
      <c r="IF89" s="31"/>
      <c r="IG89" s="31"/>
      <c r="IH89" s="31"/>
      <c r="II89" s="31"/>
      <c r="IJ89" s="31"/>
      <c r="IK89" s="31"/>
      <c r="IL89" s="31"/>
      <c r="IM89" s="31"/>
      <c r="IN89" s="31"/>
      <c r="IO89" s="31"/>
      <c r="IP89" s="31"/>
      <c r="IQ89" s="31"/>
      <c r="IR89" s="31"/>
      <c r="IS89" s="31"/>
      <c r="IT89" s="31"/>
      <c r="IU89" s="31"/>
      <c r="IV89" s="31"/>
      <c r="IW89" s="31"/>
      <c r="IX89" s="31"/>
      <c r="IY89" s="31"/>
      <c r="IZ89" s="31"/>
      <c r="JA89" s="31"/>
      <c r="JB89" s="31"/>
      <c r="JC89" s="31"/>
      <c r="JD89" s="31"/>
      <c r="JE89" s="31"/>
      <c r="JF89" s="31"/>
      <c r="JG89" s="31"/>
      <c r="JH89" s="31"/>
      <c r="JI89" s="31"/>
      <c r="JJ89" s="31"/>
      <c r="JK89" s="31"/>
      <c r="JL89" s="31"/>
      <c r="JM89" s="31"/>
      <c r="JN89" s="31"/>
      <c r="JO89" s="31"/>
      <c r="JP89" s="31"/>
      <c r="JQ89" s="31"/>
      <c r="JR89" s="31"/>
      <c r="JS89" s="31"/>
      <c r="JT89" s="31"/>
      <c r="JU89" s="31"/>
      <c r="JV89" s="31"/>
      <c r="JW89" s="31"/>
      <c r="JX89" s="31"/>
      <c r="JY89" s="31"/>
      <c r="JZ89" s="31"/>
      <c r="KA89" s="31"/>
      <c r="KB89" s="31"/>
      <c r="KC89" s="31"/>
      <c r="KD89" s="31"/>
      <c r="KE89" s="31"/>
      <c r="KF89" s="31"/>
      <c r="KG89" s="31"/>
      <c r="KH89" s="31"/>
      <c r="KI89" s="31"/>
      <c r="KJ89" s="31"/>
      <c r="KK89" s="31"/>
      <c r="KL89" s="31"/>
      <c r="KM89" s="31"/>
      <c r="KN89" s="31"/>
      <c r="KO89" s="31"/>
      <c r="KP89" s="31"/>
      <c r="KQ89" s="31"/>
      <c r="KR89" s="31"/>
      <c r="KS89" s="31"/>
      <c r="KT89" s="31"/>
      <c r="KU89" s="31"/>
      <c r="KV89" s="31"/>
      <c r="KW89" s="31"/>
      <c r="KX89" s="31"/>
      <c r="KY89" s="31"/>
      <c r="KZ89" s="31"/>
      <c r="LA89" s="31"/>
      <c r="LB89" s="31"/>
      <c r="LC89" s="31"/>
      <c r="LD89" s="31"/>
      <c r="LE89" s="31"/>
      <c r="LF89" s="31"/>
      <c r="LG89" s="31"/>
      <c r="LH89" s="31"/>
      <c r="LI89" s="31"/>
      <c r="LJ89" s="31"/>
      <c r="LK89" s="31"/>
      <c r="LL89" s="31"/>
      <c r="LM89" s="31"/>
      <c r="LN89" s="31"/>
      <c r="LO89" s="31"/>
      <c r="LP89" s="31"/>
      <c r="LQ89" s="31"/>
      <c r="LR89" s="31"/>
      <c r="LS89" s="31"/>
      <c r="LT89" s="31"/>
      <c r="LU89" s="31"/>
      <c r="LV89" s="31"/>
      <c r="LW89" s="31"/>
      <c r="LX89" s="31"/>
      <c r="LY89" s="31"/>
      <c r="LZ89" s="31"/>
      <c r="MA89" s="31"/>
      <c r="MB89" s="31"/>
      <c r="MC89" s="31"/>
      <c r="MD89" s="31"/>
      <c r="ME89" s="31"/>
      <c r="MF89" s="31"/>
      <c r="MG89" s="31"/>
      <c r="MH89" s="31"/>
      <c r="MI89" s="31"/>
      <c r="MJ89" s="31"/>
      <c r="MK89" s="31"/>
      <c r="ML89" s="31"/>
      <c r="MM89" s="31"/>
      <c r="MN89" s="31"/>
      <c r="MO89" s="31"/>
      <c r="MP89" s="31"/>
      <c r="MQ89" s="31"/>
      <c r="MR89" s="31"/>
      <c r="MS89" s="31"/>
      <c r="MT89" s="31"/>
      <c r="MU89" s="31"/>
      <c r="MV89" s="31"/>
      <c r="MW89" s="31"/>
      <c r="MX89" s="31"/>
      <c r="MY89" s="31"/>
      <c r="MZ89" s="31"/>
      <c r="NA89" s="31"/>
      <c r="NB89" s="31"/>
      <c r="NC89" s="31"/>
      <c r="ND89" s="31"/>
      <c r="NE89" s="31"/>
      <c r="NF89" s="31"/>
      <c r="NG89" s="31"/>
      <c r="NH89" s="31"/>
      <c r="NI89" s="31"/>
      <c r="NJ89" s="31"/>
      <c r="NK89" s="31"/>
      <c r="NL89" s="31"/>
      <c r="NM89" s="31"/>
      <c r="NN89" s="31"/>
      <c r="NO89" s="31"/>
      <c r="NP89" s="31"/>
      <c r="NQ89" s="31"/>
      <c r="NR89" s="31"/>
      <c r="NS89" s="31"/>
      <c r="NT89" s="31"/>
      <c r="NU89" s="31"/>
      <c r="NV89" s="31"/>
      <c r="NW89" s="31"/>
      <c r="NX89" s="31"/>
      <c r="NY89" s="31"/>
      <c r="NZ89" s="31"/>
      <c r="OA89" s="31"/>
      <c r="OB89" s="31"/>
      <c r="OC89" s="31"/>
      <c r="OD89" s="31"/>
      <c r="OE89" s="31"/>
      <c r="OF89" s="31"/>
      <c r="OG89" s="31"/>
      <c r="OH89" s="31"/>
      <c r="OI89" s="31"/>
      <c r="OJ89" s="31"/>
      <c r="OK89" s="31"/>
      <c r="OL89" s="31"/>
      <c r="OM89" s="31"/>
      <c r="ON89" s="31"/>
      <c r="OO89" s="31"/>
      <c r="OP89" s="31"/>
      <c r="OQ89" s="31"/>
      <c r="OR89" s="31"/>
      <c r="OS89" s="31"/>
      <c r="OT89" s="31"/>
      <c r="OU89" s="31"/>
      <c r="OV89" s="31"/>
      <c r="OW89" s="31"/>
      <c r="OX89" s="31"/>
      <c r="OY89" s="31"/>
      <c r="OZ89" s="31"/>
      <c r="PA89" s="31"/>
      <c r="PB89" s="31"/>
      <c r="PC89" s="31"/>
      <c r="PD89" s="31"/>
      <c r="PE89" s="31"/>
      <c r="PF89" s="31"/>
      <c r="PG89" s="31"/>
      <c r="PH89" s="31"/>
      <c r="PI89" s="31"/>
      <c r="PJ89" s="31"/>
      <c r="PK89" s="31"/>
      <c r="PL89" s="31"/>
      <c r="PM89" s="31"/>
      <c r="PN89" s="31"/>
      <c r="PO89" s="31"/>
      <c r="PP89" s="31"/>
      <c r="PQ89" s="31"/>
      <c r="PR89" s="31"/>
      <c r="PS89" s="31"/>
      <c r="PT89" s="31"/>
      <c r="PU89" s="31"/>
      <c r="PV89" s="31"/>
      <c r="PW89" s="31"/>
      <c r="PX89" s="31"/>
      <c r="PY89" s="31"/>
      <c r="PZ89" s="31"/>
      <c r="QA89" s="31"/>
      <c r="QB89" s="31"/>
      <c r="QC89" s="31"/>
    </row>
    <row r="90" spans="1:445">
      <c r="A90" s="84" t="s">
        <v>173</v>
      </c>
      <c r="B90" s="83" t="s">
        <v>27</v>
      </c>
      <c r="C90" s="83">
        <v>120</v>
      </c>
      <c r="D90" s="83" t="s">
        <v>38</v>
      </c>
      <c r="E90" s="83"/>
      <c r="F90" s="83">
        <v>1564</v>
      </c>
      <c r="G90" s="83">
        <v>65</v>
      </c>
      <c r="H90" s="85"/>
      <c r="I90" s="83">
        <v>148</v>
      </c>
      <c r="J90" s="87">
        <v>148</v>
      </c>
      <c r="K90" s="83">
        <v>148</v>
      </c>
      <c r="L90" s="83">
        <v>148</v>
      </c>
      <c r="M90" s="83"/>
      <c r="N90" s="83"/>
      <c r="O90" s="83"/>
      <c r="P90" s="83"/>
      <c r="Q90" s="83"/>
      <c r="R90" s="83"/>
      <c r="S90" s="83"/>
      <c r="T90" s="20">
        <f t="shared" si="6"/>
        <v>657</v>
      </c>
      <c r="U90" s="20">
        <f t="shared" si="7"/>
        <v>907</v>
      </c>
      <c r="V90" s="34">
        <f t="shared" si="8"/>
        <v>0.42007672634271098</v>
      </c>
      <c r="W90" s="37"/>
      <c r="X90" s="35" t="str">
        <f t="shared" si="9"/>
        <v/>
      </c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  <c r="DW90" s="31"/>
      <c r="DX90" s="31"/>
      <c r="DY90" s="31"/>
      <c r="DZ90" s="31"/>
      <c r="EA90" s="31"/>
      <c r="EB90" s="31"/>
      <c r="EC90" s="31"/>
      <c r="ED90" s="31"/>
      <c r="EE90" s="31"/>
      <c r="EF90" s="31"/>
      <c r="EG90" s="31"/>
      <c r="EH90" s="31"/>
      <c r="EI90" s="31"/>
      <c r="EJ90" s="31"/>
      <c r="EK90" s="31"/>
      <c r="EL90" s="31"/>
      <c r="EM90" s="31"/>
      <c r="EN90" s="31"/>
      <c r="EO90" s="31"/>
      <c r="EP90" s="31"/>
      <c r="EQ90" s="31"/>
      <c r="ER90" s="31"/>
      <c r="ES90" s="31"/>
      <c r="ET90" s="31"/>
      <c r="EU90" s="31"/>
      <c r="EV90" s="31"/>
      <c r="EW90" s="31"/>
      <c r="EX90" s="31"/>
      <c r="EY90" s="31"/>
      <c r="EZ90" s="31"/>
      <c r="FA90" s="31"/>
      <c r="FB90" s="31"/>
      <c r="FC90" s="31"/>
      <c r="FD90" s="31"/>
      <c r="FE90" s="31"/>
      <c r="FF90" s="31"/>
      <c r="FG90" s="31"/>
      <c r="FH90" s="31"/>
      <c r="FI90" s="31"/>
      <c r="FJ90" s="31"/>
      <c r="FK90" s="31"/>
      <c r="FL90" s="31"/>
      <c r="FM90" s="31"/>
      <c r="FN90" s="31"/>
      <c r="FO90" s="31"/>
      <c r="FP90" s="31"/>
      <c r="FQ90" s="31"/>
      <c r="FR90" s="31"/>
      <c r="FS90" s="31"/>
      <c r="FT90" s="31"/>
      <c r="FU90" s="31"/>
      <c r="FV90" s="31"/>
      <c r="FW90" s="31"/>
      <c r="FX90" s="31"/>
      <c r="FY90" s="31"/>
      <c r="FZ90" s="31"/>
      <c r="GA90" s="31"/>
      <c r="GB90" s="31"/>
      <c r="GC90" s="31"/>
      <c r="GD90" s="31"/>
      <c r="GE90" s="31"/>
      <c r="GF90" s="31"/>
      <c r="GG90" s="31"/>
      <c r="GH90" s="31"/>
      <c r="GI90" s="31"/>
      <c r="GJ90" s="31"/>
      <c r="GK90" s="31"/>
      <c r="GL90" s="31"/>
      <c r="GM90" s="31"/>
      <c r="GN90" s="31"/>
      <c r="GO90" s="31"/>
      <c r="GP90" s="31"/>
      <c r="GQ90" s="31"/>
      <c r="GR90" s="31"/>
      <c r="GS90" s="31"/>
      <c r="GT90" s="31"/>
      <c r="GU90" s="31"/>
      <c r="GV90" s="31"/>
      <c r="GW90" s="31"/>
      <c r="GX90" s="31"/>
      <c r="GY90" s="31"/>
      <c r="GZ90" s="31"/>
      <c r="HA90" s="31"/>
      <c r="HB90" s="31"/>
      <c r="HC90" s="31"/>
      <c r="HD90" s="31"/>
      <c r="HE90" s="31"/>
      <c r="HF90" s="31"/>
      <c r="HG90" s="31"/>
      <c r="HH90" s="31"/>
      <c r="HI90" s="31"/>
      <c r="HJ90" s="31"/>
      <c r="HK90" s="31"/>
      <c r="HL90" s="31"/>
      <c r="HM90" s="31"/>
      <c r="HN90" s="31"/>
      <c r="HO90" s="31"/>
      <c r="HP90" s="31"/>
      <c r="HQ90" s="31"/>
      <c r="HR90" s="31"/>
      <c r="HS90" s="31"/>
      <c r="HT90" s="31"/>
      <c r="HU90" s="31"/>
      <c r="HV90" s="31"/>
      <c r="HW90" s="31"/>
      <c r="HX90" s="31"/>
      <c r="HY90" s="31"/>
      <c r="HZ90" s="31"/>
      <c r="IA90" s="31"/>
      <c r="IB90" s="31"/>
      <c r="IC90" s="31"/>
      <c r="ID90" s="31"/>
      <c r="IE90" s="31"/>
      <c r="IF90" s="31"/>
      <c r="IG90" s="31"/>
      <c r="IH90" s="31"/>
      <c r="II90" s="31"/>
      <c r="IJ90" s="31"/>
      <c r="IK90" s="31"/>
      <c r="IL90" s="31"/>
      <c r="IM90" s="31"/>
      <c r="IN90" s="31"/>
      <c r="IO90" s="31"/>
      <c r="IP90" s="31"/>
      <c r="IQ90" s="31"/>
      <c r="IR90" s="31"/>
      <c r="IS90" s="31"/>
      <c r="IT90" s="31"/>
      <c r="IU90" s="31"/>
      <c r="IV90" s="31"/>
      <c r="IW90" s="31"/>
      <c r="IX90" s="31"/>
      <c r="IY90" s="31"/>
      <c r="IZ90" s="31"/>
      <c r="JA90" s="31"/>
      <c r="JB90" s="31"/>
      <c r="JC90" s="31"/>
      <c r="JD90" s="31"/>
      <c r="JE90" s="31"/>
      <c r="JF90" s="31"/>
      <c r="JG90" s="31"/>
      <c r="JH90" s="31"/>
      <c r="JI90" s="31"/>
      <c r="JJ90" s="31"/>
      <c r="JK90" s="31"/>
      <c r="JL90" s="31"/>
      <c r="JM90" s="31"/>
      <c r="JN90" s="31"/>
      <c r="JO90" s="31"/>
      <c r="JP90" s="31"/>
      <c r="JQ90" s="31"/>
      <c r="JR90" s="31"/>
      <c r="JS90" s="31"/>
      <c r="JT90" s="31"/>
      <c r="JU90" s="31"/>
      <c r="JV90" s="31"/>
      <c r="JW90" s="31"/>
      <c r="JX90" s="31"/>
      <c r="JY90" s="31"/>
      <c r="JZ90" s="31"/>
      <c r="KA90" s="31"/>
      <c r="KB90" s="31"/>
      <c r="KC90" s="31"/>
      <c r="KD90" s="31"/>
      <c r="KE90" s="31"/>
      <c r="KF90" s="31"/>
      <c r="KG90" s="31"/>
      <c r="KH90" s="31"/>
      <c r="KI90" s="31"/>
      <c r="KJ90" s="31"/>
      <c r="KK90" s="31"/>
      <c r="KL90" s="31"/>
      <c r="KM90" s="31"/>
      <c r="KN90" s="31"/>
      <c r="KO90" s="31"/>
      <c r="KP90" s="31"/>
      <c r="KQ90" s="31"/>
      <c r="KR90" s="31"/>
      <c r="KS90" s="31"/>
      <c r="KT90" s="31"/>
      <c r="KU90" s="31"/>
      <c r="KV90" s="31"/>
      <c r="KW90" s="31"/>
      <c r="KX90" s="31"/>
      <c r="KY90" s="31"/>
      <c r="KZ90" s="31"/>
      <c r="LA90" s="31"/>
      <c r="LB90" s="31"/>
      <c r="LC90" s="31"/>
      <c r="LD90" s="31"/>
      <c r="LE90" s="31"/>
      <c r="LF90" s="31"/>
      <c r="LG90" s="31"/>
      <c r="LH90" s="31"/>
      <c r="LI90" s="31"/>
      <c r="LJ90" s="31"/>
      <c r="LK90" s="31"/>
      <c r="LL90" s="31"/>
      <c r="LM90" s="31"/>
      <c r="LN90" s="31"/>
      <c r="LO90" s="31"/>
      <c r="LP90" s="31"/>
      <c r="LQ90" s="31"/>
      <c r="LR90" s="31"/>
      <c r="LS90" s="31"/>
      <c r="LT90" s="31"/>
      <c r="LU90" s="31"/>
      <c r="LV90" s="31"/>
      <c r="LW90" s="31"/>
      <c r="LX90" s="31"/>
      <c r="LY90" s="31"/>
      <c r="LZ90" s="31"/>
      <c r="MA90" s="31"/>
      <c r="MB90" s="31"/>
      <c r="MC90" s="31"/>
      <c r="MD90" s="31"/>
      <c r="ME90" s="31"/>
      <c r="MF90" s="31"/>
      <c r="MG90" s="31"/>
      <c r="MH90" s="31"/>
      <c r="MI90" s="31"/>
      <c r="MJ90" s="31"/>
      <c r="MK90" s="31"/>
      <c r="ML90" s="31"/>
      <c r="MM90" s="31"/>
      <c r="MN90" s="31"/>
      <c r="MO90" s="31"/>
      <c r="MP90" s="31"/>
      <c r="MQ90" s="31"/>
      <c r="MR90" s="31"/>
      <c r="MS90" s="31"/>
      <c r="MT90" s="31"/>
      <c r="MU90" s="31"/>
      <c r="MV90" s="31"/>
      <c r="MW90" s="31"/>
      <c r="MX90" s="31"/>
      <c r="MY90" s="31"/>
      <c r="MZ90" s="31"/>
      <c r="NA90" s="31"/>
      <c r="NB90" s="31"/>
      <c r="NC90" s="31"/>
      <c r="ND90" s="31"/>
      <c r="NE90" s="31"/>
      <c r="NF90" s="31"/>
      <c r="NG90" s="31"/>
      <c r="NH90" s="31"/>
      <c r="NI90" s="31"/>
      <c r="NJ90" s="31"/>
      <c r="NK90" s="31"/>
      <c r="NL90" s="31"/>
      <c r="NM90" s="31"/>
      <c r="NN90" s="31"/>
      <c r="NO90" s="31"/>
      <c r="NP90" s="31"/>
      <c r="NQ90" s="31"/>
      <c r="NR90" s="31"/>
      <c r="NS90" s="31"/>
      <c r="NT90" s="31"/>
      <c r="NU90" s="31"/>
      <c r="NV90" s="31"/>
      <c r="NW90" s="31"/>
      <c r="NX90" s="31"/>
      <c r="NY90" s="31"/>
      <c r="NZ90" s="31"/>
      <c r="OA90" s="31"/>
      <c r="OB90" s="31"/>
      <c r="OC90" s="31"/>
      <c r="OD90" s="31"/>
      <c r="OE90" s="31"/>
      <c r="OF90" s="31"/>
      <c r="OG90" s="31"/>
      <c r="OH90" s="31"/>
      <c r="OI90" s="31"/>
      <c r="OJ90" s="31"/>
      <c r="OK90" s="31"/>
      <c r="OL90" s="31"/>
      <c r="OM90" s="31"/>
      <c r="ON90" s="31"/>
      <c r="OO90" s="31"/>
      <c r="OP90" s="31"/>
      <c r="OQ90" s="31"/>
      <c r="OR90" s="31"/>
      <c r="OS90" s="31"/>
      <c r="OT90" s="31"/>
      <c r="OU90" s="31"/>
      <c r="OV90" s="31"/>
      <c r="OW90" s="31"/>
      <c r="OX90" s="31"/>
      <c r="OY90" s="31"/>
      <c r="OZ90" s="31"/>
      <c r="PA90" s="31"/>
      <c r="PB90" s="31"/>
      <c r="PC90" s="31"/>
      <c r="PD90" s="31"/>
      <c r="PE90" s="31"/>
      <c r="PF90" s="31"/>
      <c r="PG90" s="31"/>
      <c r="PH90" s="31"/>
      <c r="PI90" s="31"/>
      <c r="PJ90" s="31"/>
      <c r="PK90" s="31"/>
      <c r="PL90" s="31"/>
      <c r="PM90" s="31"/>
      <c r="PN90" s="31"/>
      <c r="PO90" s="31"/>
      <c r="PP90" s="31"/>
      <c r="PQ90" s="31"/>
      <c r="PR90" s="31"/>
      <c r="PS90" s="31"/>
      <c r="PT90" s="31"/>
      <c r="PU90" s="31"/>
      <c r="PV90" s="31"/>
      <c r="PW90" s="31"/>
      <c r="PX90" s="31"/>
      <c r="PY90" s="31"/>
      <c r="PZ90" s="31"/>
      <c r="QA90" s="31"/>
      <c r="QB90" s="31"/>
      <c r="QC90" s="31"/>
    </row>
    <row r="91" spans="1:445" s="44" customFormat="1">
      <c r="A91" s="84" t="s">
        <v>173</v>
      </c>
      <c r="B91" s="83" t="s">
        <v>27</v>
      </c>
      <c r="C91" s="83"/>
      <c r="D91" s="83" t="s">
        <v>170</v>
      </c>
      <c r="E91" s="83"/>
      <c r="F91" s="83">
        <v>950</v>
      </c>
      <c r="G91" s="83">
        <v>50</v>
      </c>
      <c r="H91" s="83"/>
      <c r="I91" s="83">
        <v>112</v>
      </c>
      <c r="J91" s="89">
        <v>112</v>
      </c>
      <c r="K91" s="83">
        <v>112</v>
      </c>
      <c r="L91" s="83">
        <v>112</v>
      </c>
      <c r="M91" s="83"/>
      <c r="N91" s="83"/>
      <c r="O91" s="83"/>
      <c r="P91" s="83"/>
      <c r="Q91" s="83"/>
      <c r="R91" s="83"/>
      <c r="S91" s="83"/>
      <c r="T91" s="20">
        <f t="shared" si="6"/>
        <v>498</v>
      </c>
      <c r="U91" s="20">
        <f t="shared" si="7"/>
        <v>452</v>
      </c>
      <c r="V91" s="34">
        <f t="shared" si="8"/>
        <v>0.52421052631578946</v>
      </c>
      <c r="W91" s="37"/>
      <c r="X91" s="35" t="str">
        <f t="shared" si="9"/>
        <v/>
      </c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  <c r="DW91" s="31"/>
      <c r="DX91" s="31"/>
      <c r="DY91" s="31"/>
      <c r="DZ91" s="31"/>
      <c r="EA91" s="31"/>
      <c r="EB91" s="31"/>
      <c r="EC91" s="31"/>
      <c r="ED91" s="31"/>
      <c r="EE91" s="31"/>
      <c r="EF91" s="31"/>
      <c r="EG91" s="31"/>
      <c r="EH91" s="31"/>
      <c r="EI91" s="31"/>
      <c r="EJ91" s="31"/>
      <c r="EK91" s="31"/>
      <c r="EL91" s="31"/>
      <c r="EM91" s="31"/>
      <c r="EN91" s="31"/>
      <c r="EO91" s="31"/>
      <c r="EP91" s="31"/>
      <c r="EQ91" s="31"/>
      <c r="ER91" s="31"/>
      <c r="ES91" s="31"/>
      <c r="ET91" s="31"/>
      <c r="EU91" s="31"/>
      <c r="EV91" s="31"/>
      <c r="EW91" s="31"/>
      <c r="EX91" s="31"/>
      <c r="EY91" s="31"/>
      <c r="EZ91" s="31"/>
      <c r="FA91" s="31"/>
      <c r="FB91" s="31"/>
      <c r="FC91" s="31"/>
      <c r="FD91" s="31"/>
      <c r="FE91" s="31"/>
      <c r="FF91" s="31"/>
      <c r="FG91" s="31"/>
      <c r="FH91" s="31"/>
      <c r="FI91" s="31"/>
      <c r="FJ91" s="31"/>
      <c r="FK91" s="31"/>
      <c r="FL91" s="31"/>
      <c r="FM91" s="31"/>
      <c r="FN91" s="31"/>
      <c r="FO91" s="31"/>
      <c r="FP91" s="31"/>
      <c r="FQ91" s="31"/>
      <c r="FR91" s="31"/>
      <c r="FS91" s="31"/>
      <c r="FT91" s="31"/>
      <c r="FU91" s="31"/>
      <c r="FV91" s="31"/>
      <c r="FW91" s="31"/>
      <c r="FX91" s="31"/>
      <c r="FY91" s="31"/>
      <c r="FZ91" s="31"/>
      <c r="GA91" s="31"/>
      <c r="GB91" s="31"/>
      <c r="GC91" s="31"/>
      <c r="GD91" s="31"/>
      <c r="GE91" s="31"/>
      <c r="GF91" s="31"/>
      <c r="GG91" s="31"/>
      <c r="GH91" s="31"/>
      <c r="GI91" s="31"/>
      <c r="GJ91" s="31"/>
      <c r="GK91" s="31"/>
      <c r="GL91" s="31"/>
      <c r="GM91" s="31"/>
      <c r="GN91" s="31"/>
      <c r="GO91" s="31"/>
      <c r="GP91" s="31"/>
      <c r="GQ91" s="31"/>
      <c r="GR91" s="31"/>
      <c r="GS91" s="31"/>
      <c r="GT91" s="31"/>
      <c r="GU91" s="31"/>
      <c r="GV91" s="31"/>
      <c r="GW91" s="31"/>
      <c r="GX91" s="31"/>
      <c r="GY91" s="31"/>
      <c r="GZ91" s="31"/>
      <c r="HA91" s="31"/>
      <c r="HB91" s="31"/>
      <c r="HC91" s="31"/>
      <c r="HD91" s="31"/>
      <c r="HE91" s="31"/>
      <c r="HF91" s="31"/>
      <c r="HG91" s="31"/>
      <c r="HH91" s="31"/>
      <c r="HI91" s="31"/>
      <c r="HJ91" s="31"/>
      <c r="HK91" s="31"/>
      <c r="HL91" s="31"/>
      <c r="HM91" s="31"/>
      <c r="HN91" s="31"/>
      <c r="HO91" s="31"/>
      <c r="HP91" s="31"/>
      <c r="HQ91" s="31"/>
      <c r="HR91" s="31"/>
      <c r="HS91" s="31"/>
      <c r="HT91" s="31"/>
      <c r="HU91" s="31"/>
      <c r="HV91" s="31"/>
      <c r="HW91" s="31"/>
      <c r="HX91" s="31"/>
      <c r="HY91" s="31"/>
      <c r="HZ91" s="31"/>
      <c r="IA91" s="31"/>
      <c r="IB91" s="31"/>
      <c r="IC91" s="31"/>
      <c r="ID91" s="31"/>
      <c r="IE91" s="31"/>
      <c r="IF91" s="31"/>
      <c r="IG91" s="31"/>
      <c r="IH91" s="31"/>
      <c r="II91" s="31"/>
      <c r="IJ91" s="31"/>
      <c r="IK91" s="31"/>
      <c r="IL91" s="31"/>
      <c r="IM91" s="31"/>
      <c r="IN91" s="31"/>
      <c r="IO91" s="31"/>
      <c r="IP91" s="31"/>
      <c r="IQ91" s="31"/>
      <c r="IR91" s="31"/>
      <c r="IS91" s="31"/>
      <c r="IT91" s="31"/>
      <c r="IU91" s="31"/>
      <c r="IV91" s="31"/>
      <c r="IW91" s="31"/>
      <c r="IX91" s="31"/>
      <c r="IY91" s="31"/>
      <c r="IZ91" s="31"/>
      <c r="JA91" s="31"/>
      <c r="JB91" s="31"/>
      <c r="JC91" s="31"/>
      <c r="JD91" s="31"/>
      <c r="JE91" s="31"/>
      <c r="JF91" s="31"/>
      <c r="JG91" s="31"/>
      <c r="JH91" s="31"/>
      <c r="JI91" s="31"/>
      <c r="JJ91" s="31"/>
      <c r="JK91" s="31"/>
      <c r="JL91" s="31"/>
      <c r="JM91" s="31"/>
      <c r="JN91" s="31"/>
      <c r="JO91" s="31"/>
      <c r="JP91" s="31"/>
      <c r="JQ91" s="31"/>
      <c r="JR91" s="31"/>
      <c r="JS91" s="31"/>
      <c r="JT91" s="31"/>
      <c r="JU91" s="31"/>
      <c r="JV91" s="31"/>
      <c r="JW91" s="31"/>
      <c r="JX91" s="31"/>
      <c r="JY91" s="31"/>
      <c r="JZ91" s="31"/>
      <c r="KA91" s="31"/>
      <c r="KB91" s="31"/>
      <c r="KC91" s="31"/>
      <c r="KD91" s="31"/>
      <c r="KE91" s="31"/>
      <c r="KF91" s="31"/>
      <c r="KG91" s="31"/>
      <c r="KH91" s="31"/>
      <c r="KI91" s="31"/>
      <c r="KJ91" s="31"/>
      <c r="KK91" s="31"/>
      <c r="KL91" s="31"/>
      <c r="KM91" s="31"/>
      <c r="KN91" s="31"/>
      <c r="KO91" s="31"/>
      <c r="KP91" s="31"/>
      <c r="KQ91" s="31"/>
      <c r="KR91" s="31"/>
      <c r="KS91" s="31"/>
      <c r="KT91" s="31"/>
      <c r="KU91" s="31"/>
      <c r="KV91" s="31"/>
      <c r="KW91" s="31"/>
      <c r="KX91" s="31"/>
      <c r="KY91" s="31"/>
      <c r="KZ91" s="31"/>
      <c r="LA91" s="31"/>
      <c r="LB91" s="31"/>
      <c r="LC91" s="31"/>
      <c r="LD91" s="31"/>
      <c r="LE91" s="31"/>
      <c r="LF91" s="31"/>
      <c r="LG91" s="31"/>
      <c r="LH91" s="31"/>
      <c r="LI91" s="31"/>
      <c r="LJ91" s="31"/>
      <c r="LK91" s="31"/>
      <c r="LL91" s="31"/>
      <c r="LM91" s="31"/>
      <c r="LN91" s="31"/>
      <c r="LO91" s="31"/>
      <c r="LP91" s="31"/>
      <c r="LQ91" s="31"/>
      <c r="LR91" s="31"/>
      <c r="LS91" s="31"/>
      <c r="LT91" s="31"/>
      <c r="LU91" s="31"/>
      <c r="LV91" s="31"/>
      <c r="LW91" s="31"/>
      <c r="LX91" s="31"/>
      <c r="LY91" s="31"/>
      <c r="LZ91" s="31"/>
      <c r="MA91" s="31"/>
      <c r="MB91" s="31"/>
      <c r="MC91" s="31"/>
      <c r="MD91" s="31"/>
      <c r="ME91" s="31"/>
      <c r="MF91" s="31"/>
      <c r="MG91" s="31"/>
      <c r="MH91" s="31"/>
      <c r="MI91" s="31"/>
      <c r="MJ91" s="31"/>
      <c r="MK91" s="31"/>
      <c r="ML91" s="31"/>
      <c r="MM91" s="31"/>
      <c r="MN91" s="31"/>
      <c r="MO91" s="31"/>
      <c r="MP91" s="31"/>
      <c r="MQ91" s="31"/>
      <c r="MR91" s="31"/>
      <c r="MS91" s="31"/>
      <c r="MT91" s="31"/>
      <c r="MU91" s="31"/>
      <c r="MV91" s="31"/>
      <c r="MW91" s="31"/>
      <c r="MX91" s="31"/>
      <c r="MY91" s="31"/>
      <c r="MZ91" s="31"/>
      <c r="NA91" s="31"/>
      <c r="NB91" s="31"/>
      <c r="NC91" s="31"/>
      <c r="ND91" s="31"/>
      <c r="NE91" s="31"/>
      <c r="NF91" s="31"/>
      <c r="NG91" s="31"/>
      <c r="NH91" s="31"/>
      <c r="NI91" s="31"/>
      <c r="NJ91" s="31"/>
      <c r="NK91" s="31"/>
      <c r="NL91" s="31"/>
      <c r="NM91" s="31"/>
      <c r="NN91" s="31"/>
      <c r="NO91" s="31"/>
      <c r="NP91" s="31"/>
      <c r="NQ91" s="31"/>
      <c r="NR91" s="31"/>
      <c r="NS91" s="31"/>
      <c r="NT91" s="31"/>
      <c r="NU91" s="31"/>
      <c r="NV91" s="31"/>
      <c r="NW91" s="31"/>
      <c r="NX91" s="31"/>
      <c r="NY91" s="31"/>
      <c r="NZ91" s="31"/>
      <c r="OA91" s="31"/>
      <c r="OB91" s="31"/>
      <c r="OC91" s="31"/>
      <c r="OD91" s="31"/>
      <c r="OE91" s="31"/>
      <c r="OF91" s="31"/>
      <c r="OG91" s="31"/>
      <c r="OH91" s="31"/>
      <c r="OI91" s="31"/>
      <c r="OJ91" s="31"/>
      <c r="OK91" s="31"/>
      <c r="OL91" s="31"/>
      <c r="OM91" s="31"/>
      <c r="ON91" s="31"/>
      <c r="OO91" s="31"/>
      <c r="OP91" s="31"/>
      <c r="OQ91" s="31"/>
      <c r="OR91" s="31"/>
      <c r="OS91" s="31"/>
      <c r="OT91" s="31"/>
      <c r="OU91" s="31"/>
      <c r="OV91" s="31"/>
      <c r="OW91" s="31"/>
      <c r="OX91" s="31"/>
      <c r="OY91" s="31"/>
      <c r="OZ91" s="31"/>
      <c r="PA91" s="31"/>
      <c r="PB91" s="31"/>
      <c r="PC91" s="31"/>
      <c r="PD91" s="31"/>
      <c r="PE91" s="31"/>
      <c r="PF91" s="31"/>
      <c r="PG91" s="31"/>
      <c r="PH91" s="31"/>
      <c r="PI91" s="31"/>
      <c r="PJ91" s="31"/>
      <c r="PK91" s="31"/>
      <c r="PL91" s="31"/>
      <c r="PM91" s="31"/>
      <c r="PN91" s="31"/>
      <c r="PO91" s="31"/>
      <c r="PP91" s="31"/>
      <c r="PQ91" s="31"/>
      <c r="PR91" s="31"/>
      <c r="PS91" s="31"/>
      <c r="PT91" s="31"/>
      <c r="PU91" s="31"/>
      <c r="PV91" s="31"/>
      <c r="PW91" s="31"/>
      <c r="PX91" s="31"/>
      <c r="PY91" s="31"/>
      <c r="PZ91" s="31"/>
      <c r="QA91" s="31"/>
      <c r="QB91" s="31"/>
      <c r="QC91" s="31"/>
    </row>
    <row r="92" spans="1:445">
      <c r="A92" s="84" t="s">
        <v>1999</v>
      </c>
      <c r="B92" s="83" t="s">
        <v>27</v>
      </c>
      <c r="C92" s="83">
        <v>85</v>
      </c>
      <c r="D92" s="83" t="s">
        <v>56</v>
      </c>
      <c r="E92" s="83"/>
      <c r="F92" s="83">
        <v>785</v>
      </c>
      <c r="G92" s="83">
        <v>65</v>
      </c>
      <c r="H92" s="83"/>
      <c r="I92" s="83">
        <v>90</v>
      </c>
      <c r="J92" s="83">
        <v>90</v>
      </c>
      <c r="K92" s="83">
        <v>90</v>
      </c>
      <c r="L92" s="83">
        <v>90</v>
      </c>
      <c r="M92" s="83"/>
      <c r="N92" s="83"/>
      <c r="O92" s="83"/>
      <c r="P92" s="83"/>
      <c r="Q92" s="83"/>
      <c r="R92" s="83"/>
      <c r="S92" s="83"/>
      <c r="T92" s="20">
        <f t="shared" si="6"/>
        <v>425</v>
      </c>
      <c r="U92" s="20">
        <f t="shared" si="7"/>
        <v>360</v>
      </c>
      <c r="V92" s="34">
        <f t="shared" si="8"/>
        <v>0.54140127388535031</v>
      </c>
      <c r="W92" s="37"/>
      <c r="X92" s="35" t="str">
        <f t="shared" si="9"/>
        <v/>
      </c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  <c r="CJ92" s="31"/>
      <c r="CK92" s="31"/>
      <c r="CL92" s="31"/>
      <c r="CM92" s="31"/>
      <c r="CN92" s="31"/>
      <c r="CO92" s="31"/>
      <c r="CP92" s="31"/>
      <c r="CQ92" s="31"/>
      <c r="CR92" s="31"/>
      <c r="CS92" s="31"/>
      <c r="CT92" s="31"/>
      <c r="CU92" s="31"/>
      <c r="CV92" s="31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  <c r="DW92" s="31"/>
      <c r="DX92" s="31"/>
      <c r="DY92" s="31"/>
      <c r="DZ92" s="31"/>
      <c r="EA92" s="31"/>
      <c r="EB92" s="31"/>
      <c r="EC92" s="31"/>
      <c r="ED92" s="31"/>
      <c r="EE92" s="31"/>
      <c r="EF92" s="31"/>
      <c r="EG92" s="31"/>
      <c r="EH92" s="31"/>
      <c r="EI92" s="31"/>
      <c r="EJ92" s="31"/>
      <c r="EK92" s="31"/>
      <c r="EL92" s="31"/>
      <c r="EM92" s="31"/>
      <c r="EN92" s="31"/>
      <c r="EO92" s="31"/>
      <c r="EP92" s="31"/>
      <c r="EQ92" s="31"/>
      <c r="ER92" s="31"/>
      <c r="ES92" s="31"/>
      <c r="ET92" s="31"/>
      <c r="EU92" s="31"/>
      <c r="EV92" s="31"/>
      <c r="EW92" s="31"/>
      <c r="EX92" s="31"/>
      <c r="EY92" s="31"/>
      <c r="EZ92" s="31"/>
      <c r="FA92" s="31"/>
      <c r="FB92" s="31"/>
      <c r="FC92" s="31"/>
      <c r="FD92" s="31"/>
      <c r="FE92" s="31"/>
      <c r="FF92" s="31"/>
      <c r="FG92" s="31"/>
      <c r="FH92" s="31"/>
      <c r="FI92" s="31"/>
      <c r="FJ92" s="31"/>
      <c r="FK92" s="31"/>
      <c r="FL92" s="31"/>
      <c r="FM92" s="31"/>
      <c r="FN92" s="31"/>
      <c r="FO92" s="31"/>
      <c r="FP92" s="31"/>
      <c r="FQ92" s="31"/>
      <c r="FR92" s="31"/>
      <c r="FS92" s="31"/>
      <c r="FT92" s="31"/>
      <c r="FU92" s="31"/>
      <c r="FV92" s="31"/>
      <c r="FW92" s="31"/>
      <c r="FX92" s="31"/>
      <c r="FY92" s="31"/>
      <c r="FZ92" s="31"/>
      <c r="GA92" s="31"/>
      <c r="GB92" s="31"/>
      <c r="GC92" s="31"/>
      <c r="GD92" s="31"/>
      <c r="GE92" s="31"/>
      <c r="GF92" s="31"/>
      <c r="GG92" s="31"/>
      <c r="GH92" s="31"/>
      <c r="GI92" s="31"/>
      <c r="GJ92" s="31"/>
      <c r="GK92" s="31"/>
      <c r="GL92" s="31"/>
      <c r="GM92" s="31"/>
      <c r="GN92" s="31"/>
      <c r="GO92" s="31"/>
      <c r="GP92" s="31"/>
      <c r="GQ92" s="31"/>
      <c r="GR92" s="31"/>
      <c r="GS92" s="31"/>
      <c r="GT92" s="31"/>
      <c r="GU92" s="31"/>
      <c r="GV92" s="31"/>
      <c r="GW92" s="31"/>
      <c r="GX92" s="31"/>
      <c r="GY92" s="31"/>
      <c r="GZ92" s="31"/>
      <c r="HA92" s="31"/>
      <c r="HB92" s="31"/>
      <c r="HC92" s="31"/>
      <c r="HD92" s="31"/>
      <c r="HE92" s="31"/>
      <c r="HF92" s="31"/>
      <c r="HG92" s="31"/>
      <c r="HH92" s="31"/>
      <c r="HI92" s="31"/>
      <c r="HJ92" s="31"/>
      <c r="HK92" s="31"/>
      <c r="HL92" s="31"/>
      <c r="HM92" s="31"/>
      <c r="HN92" s="31"/>
      <c r="HO92" s="31"/>
      <c r="HP92" s="31"/>
      <c r="HQ92" s="31"/>
      <c r="HR92" s="31"/>
      <c r="HS92" s="31"/>
      <c r="HT92" s="31"/>
      <c r="HU92" s="31"/>
      <c r="HV92" s="31"/>
      <c r="HW92" s="31"/>
      <c r="HX92" s="31"/>
      <c r="HY92" s="31"/>
      <c r="HZ92" s="31"/>
      <c r="IA92" s="31"/>
      <c r="IB92" s="31"/>
      <c r="IC92" s="31"/>
      <c r="ID92" s="31"/>
      <c r="IE92" s="31"/>
      <c r="IF92" s="31"/>
      <c r="IG92" s="31"/>
      <c r="IH92" s="31"/>
      <c r="II92" s="31"/>
      <c r="IJ92" s="31"/>
      <c r="IK92" s="31"/>
      <c r="IL92" s="31"/>
      <c r="IM92" s="31"/>
      <c r="IN92" s="31"/>
      <c r="IO92" s="31"/>
      <c r="IP92" s="31"/>
      <c r="IQ92" s="31"/>
      <c r="IR92" s="31"/>
      <c r="IS92" s="31"/>
      <c r="IT92" s="31"/>
      <c r="IU92" s="31"/>
      <c r="IV92" s="31"/>
      <c r="IW92" s="31"/>
      <c r="IX92" s="31"/>
      <c r="IY92" s="31"/>
      <c r="IZ92" s="31"/>
      <c r="JA92" s="31"/>
      <c r="JB92" s="31"/>
      <c r="JC92" s="31"/>
      <c r="JD92" s="31"/>
      <c r="JE92" s="31"/>
      <c r="JF92" s="31"/>
      <c r="JG92" s="31"/>
      <c r="JH92" s="31"/>
      <c r="JI92" s="31"/>
      <c r="JJ92" s="31"/>
      <c r="JK92" s="31"/>
      <c r="JL92" s="31"/>
      <c r="JM92" s="31"/>
      <c r="JN92" s="31"/>
      <c r="JO92" s="31"/>
      <c r="JP92" s="31"/>
      <c r="JQ92" s="31"/>
      <c r="JR92" s="31"/>
      <c r="JS92" s="31"/>
      <c r="JT92" s="31"/>
      <c r="JU92" s="31"/>
      <c r="JV92" s="31"/>
      <c r="JW92" s="31"/>
      <c r="JX92" s="31"/>
      <c r="JY92" s="31"/>
      <c r="JZ92" s="31"/>
      <c r="KA92" s="31"/>
      <c r="KB92" s="31"/>
      <c r="KC92" s="31"/>
      <c r="KD92" s="31"/>
      <c r="KE92" s="31"/>
      <c r="KF92" s="31"/>
      <c r="KG92" s="31"/>
      <c r="KH92" s="31"/>
      <c r="KI92" s="31"/>
      <c r="KJ92" s="31"/>
      <c r="KK92" s="31"/>
      <c r="KL92" s="31"/>
      <c r="KM92" s="31"/>
      <c r="KN92" s="31"/>
      <c r="KO92" s="31"/>
      <c r="KP92" s="31"/>
      <c r="KQ92" s="31"/>
      <c r="KR92" s="31"/>
      <c r="KS92" s="31"/>
      <c r="KT92" s="31"/>
      <c r="KU92" s="31"/>
      <c r="KV92" s="31"/>
      <c r="KW92" s="31"/>
      <c r="KX92" s="31"/>
      <c r="KY92" s="31"/>
      <c r="KZ92" s="31"/>
      <c r="LA92" s="31"/>
      <c r="LB92" s="31"/>
      <c r="LC92" s="31"/>
      <c r="LD92" s="31"/>
      <c r="LE92" s="31"/>
      <c r="LF92" s="31"/>
      <c r="LG92" s="31"/>
      <c r="LH92" s="31"/>
      <c r="LI92" s="31"/>
      <c r="LJ92" s="31"/>
      <c r="LK92" s="31"/>
      <c r="LL92" s="31"/>
      <c r="LM92" s="31"/>
      <c r="LN92" s="31"/>
      <c r="LO92" s="31"/>
      <c r="LP92" s="31"/>
      <c r="LQ92" s="31"/>
      <c r="LR92" s="31"/>
      <c r="LS92" s="31"/>
      <c r="LT92" s="31"/>
      <c r="LU92" s="31"/>
      <c r="LV92" s="31"/>
      <c r="LW92" s="31"/>
      <c r="LX92" s="31"/>
      <c r="LY92" s="31"/>
      <c r="LZ92" s="31"/>
      <c r="MA92" s="31"/>
      <c r="MB92" s="31"/>
      <c r="MC92" s="31"/>
      <c r="MD92" s="31"/>
      <c r="ME92" s="31"/>
      <c r="MF92" s="31"/>
      <c r="MG92" s="31"/>
      <c r="MH92" s="31"/>
      <c r="MI92" s="31"/>
      <c r="MJ92" s="31"/>
      <c r="MK92" s="31"/>
      <c r="ML92" s="31"/>
      <c r="MM92" s="31"/>
      <c r="MN92" s="31"/>
      <c r="MO92" s="31"/>
      <c r="MP92" s="31"/>
      <c r="MQ92" s="31"/>
      <c r="MR92" s="31"/>
      <c r="MS92" s="31"/>
      <c r="MT92" s="31"/>
      <c r="MU92" s="31"/>
      <c r="MV92" s="31"/>
      <c r="MW92" s="31"/>
      <c r="MX92" s="31"/>
      <c r="MY92" s="31"/>
      <c r="MZ92" s="31"/>
      <c r="NA92" s="31"/>
      <c r="NB92" s="31"/>
      <c r="NC92" s="31"/>
      <c r="ND92" s="31"/>
      <c r="NE92" s="31"/>
      <c r="NF92" s="31"/>
      <c r="NG92" s="31"/>
      <c r="NH92" s="31"/>
      <c r="NI92" s="31"/>
      <c r="NJ92" s="31"/>
      <c r="NK92" s="31"/>
      <c r="NL92" s="31"/>
      <c r="NM92" s="31"/>
      <c r="NN92" s="31"/>
      <c r="NO92" s="31"/>
      <c r="NP92" s="31"/>
      <c r="NQ92" s="31"/>
      <c r="NR92" s="31"/>
      <c r="NS92" s="31"/>
      <c r="NT92" s="31"/>
      <c r="NU92" s="31"/>
      <c r="NV92" s="31"/>
      <c r="NW92" s="31"/>
      <c r="NX92" s="31"/>
      <c r="NY92" s="31"/>
      <c r="NZ92" s="31"/>
      <c r="OA92" s="31"/>
      <c r="OB92" s="31"/>
      <c r="OC92" s="31"/>
      <c r="OD92" s="31"/>
      <c r="OE92" s="31"/>
      <c r="OF92" s="31"/>
      <c r="OG92" s="31"/>
      <c r="OH92" s="31"/>
      <c r="OI92" s="31"/>
      <c r="OJ92" s="31"/>
      <c r="OK92" s="31"/>
      <c r="OL92" s="31"/>
      <c r="OM92" s="31"/>
      <c r="ON92" s="31"/>
      <c r="OO92" s="31"/>
      <c r="OP92" s="31"/>
      <c r="OQ92" s="31"/>
      <c r="OR92" s="31"/>
      <c r="OS92" s="31"/>
      <c r="OT92" s="31"/>
      <c r="OU92" s="31"/>
      <c r="OV92" s="31"/>
      <c r="OW92" s="31"/>
      <c r="OX92" s="31"/>
      <c r="OY92" s="31"/>
      <c r="OZ92" s="31"/>
      <c r="PA92" s="31"/>
      <c r="PB92" s="31"/>
      <c r="PC92" s="31"/>
      <c r="PD92" s="31"/>
      <c r="PE92" s="31"/>
      <c r="PF92" s="31"/>
      <c r="PG92" s="31"/>
      <c r="PH92" s="31"/>
      <c r="PI92" s="31"/>
      <c r="PJ92" s="31"/>
      <c r="PK92" s="31"/>
      <c r="PL92" s="31"/>
      <c r="PM92" s="31"/>
      <c r="PN92" s="31"/>
      <c r="PO92" s="31"/>
      <c r="PP92" s="31"/>
      <c r="PQ92" s="31"/>
      <c r="PR92" s="31"/>
      <c r="PS92" s="31"/>
      <c r="PT92" s="31"/>
      <c r="PU92" s="31"/>
      <c r="PV92" s="31"/>
      <c r="PW92" s="31"/>
      <c r="PX92" s="31"/>
      <c r="PY92" s="31"/>
      <c r="PZ92" s="31"/>
      <c r="QA92" s="31"/>
      <c r="QB92" s="31"/>
      <c r="QC92" s="31"/>
    </row>
    <row r="93" spans="1:445">
      <c r="A93" s="84" t="s">
        <v>1793</v>
      </c>
      <c r="B93" s="83" t="s">
        <v>27</v>
      </c>
      <c r="C93" s="83" t="s">
        <v>2055</v>
      </c>
      <c r="D93" s="83" t="s">
        <v>2059</v>
      </c>
      <c r="E93" s="83"/>
      <c r="F93" s="83">
        <v>360</v>
      </c>
      <c r="G93" s="83">
        <v>0</v>
      </c>
      <c r="H93" s="83"/>
      <c r="I93" s="83">
        <v>180</v>
      </c>
      <c r="J93" s="83">
        <v>180</v>
      </c>
      <c r="K93" s="83"/>
      <c r="L93" s="83"/>
      <c r="M93" s="83"/>
      <c r="N93" s="83"/>
      <c r="O93" s="83"/>
      <c r="P93" s="83"/>
      <c r="Q93" s="83"/>
      <c r="R93" s="83"/>
      <c r="S93" s="83"/>
      <c r="T93" s="20">
        <f t="shared" si="6"/>
        <v>360</v>
      </c>
      <c r="U93" s="20">
        <f t="shared" si="7"/>
        <v>0</v>
      </c>
      <c r="V93" s="34">
        <f t="shared" si="8"/>
        <v>1</v>
      </c>
      <c r="W93" s="37"/>
      <c r="X93" s="35" t="str">
        <f t="shared" si="9"/>
        <v/>
      </c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  <c r="IW93" s="31"/>
      <c r="IX93" s="31"/>
      <c r="IY93" s="31"/>
      <c r="IZ93" s="31"/>
      <c r="JA93" s="31"/>
      <c r="JB93" s="31"/>
      <c r="JC93" s="31"/>
      <c r="JD93" s="31"/>
      <c r="JE93" s="31"/>
      <c r="JF93" s="31"/>
      <c r="JG93" s="31"/>
      <c r="JH93" s="31"/>
      <c r="JI93" s="31"/>
      <c r="JJ93" s="31"/>
      <c r="JK93" s="31"/>
      <c r="JL93" s="31"/>
      <c r="JM93" s="31"/>
      <c r="JN93" s="31"/>
      <c r="JO93" s="31"/>
      <c r="JP93" s="31"/>
      <c r="JQ93" s="31"/>
      <c r="JR93" s="31"/>
      <c r="JS93" s="31"/>
      <c r="JT93" s="31"/>
      <c r="JU93" s="31"/>
      <c r="JV93" s="31"/>
      <c r="JW93" s="31"/>
      <c r="JX93" s="31"/>
      <c r="JY93" s="31"/>
      <c r="JZ93" s="31"/>
      <c r="KA93" s="31"/>
      <c r="KB93" s="31"/>
      <c r="KC93" s="31"/>
      <c r="KD93" s="31"/>
      <c r="KE93" s="31"/>
      <c r="KF93" s="31"/>
      <c r="KG93" s="31"/>
      <c r="KH93" s="31"/>
      <c r="KI93" s="31"/>
      <c r="KJ93" s="31"/>
      <c r="KK93" s="31"/>
      <c r="KL93" s="31"/>
      <c r="KM93" s="31"/>
      <c r="KN93" s="31"/>
      <c r="KO93" s="31"/>
      <c r="KP93" s="31"/>
      <c r="KQ93" s="31"/>
      <c r="KR93" s="31"/>
      <c r="KS93" s="31"/>
      <c r="KT93" s="31"/>
      <c r="KU93" s="31"/>
      <c r="KV93" s="31"/>
      <c r="KW93" s="31"/>
      <c r="KX93" s="31"/>
      <c r="KY93" s="31"/>
      <c r="KZ93" s="31"/>
      <c r="LA93" s="31"/>
      <c r="LB93" s="31"/>
      <c r="LC93" s="31"/>
      <c r="LD93" s="31"/>
      <c r="LE93" s="31"/>
      <c r="LF93" s="31"/>
      <c r="LG93" s="31"/>
      <c r="LH93" s="31"/>
      <c r="LI93" s="31"/>
      <c r="LJ93" s="31"/>
      <c r="LK93" s="31"/>
      <c r="LL93" s="31"/>
      <c r="LM93" s="31"/>
      <c r="LN93" s="31"/>
      <c r="LO93" s="31"/>
      <c r="LP93" s="31"/>
      <c r="LQ93" s="31"/>
      <c r="LR93" s="31"/>
      <c r="LS93" s="31"/>
      <c r="LT93" s="31"/>
      <c r="LU93" s="31"/>
      <c r="LV93" s="31"/>
      <c r="LW93" s="31"/>
      <c r="LX93" s="31"/>
      <c r="LY93" s="31"/>
      <c r="LZ93" s="31"/>
      <c r="MA93" s="31"/>
      <c r="MB93" s="31"/>
      <c r="MC93" s="31"/>
      <c r="MD93" s="31"/>
      <c r="ME93" s="31"/>
      <c r="MF93" s="31"/>
      <c r="MG93" s="31"/>
      <c r="MH93" s="31"/>
      <c r="MI93" s="31"/>
      <c r="MJ93" s="31"/>
      <c r="MK93" s="31"/>
      <c r="ML93" s="31"/>
      <c r="MM93" s="31"/>
      <c r="MN93" s="31"/>
      <c r="MO93" s="31"/>
      <c r="MP93" s="31"/>
      <c r="MQ93" s="31"/>
      <c r="MR93" s="31"/>
      <c r="MS93" s="31"/>
      <c r="MT93" s="31"/>
      <c r="MU93" s="31"/>
      <c r="MV93" s="31"/>
      <c r="MW93" s="31"/>
      <c r="MX93" s="31"/>
      <c r="MY93" s="31"/>
      <c r="MZ93" s="31"/>
      <c r="NA93" s="31"/>
      <c r="NB93" s="31"/>
      <c r="NC93" s="31"/>
      <c r="ND93" s="31"/>
      <c r="NE93" s="31"/>
      <c r="NF93" s="31"/>
      <c r="NG93" s="31"/>
      <c r="NH93" s="31"/>
      <c r="NI93" s="31"/>
      <c r="NJ93" s="31"/>
      <c r="NK93" s="31"/>
      <c r="NL93" s="31"/>
      <c r="NM93" s="31"/>
      <c r="NN93" s="31"/>
      <c r="NO93" s="31"/>
      <c r="NP93" s="31"/>
      <c r="NQ93" s="31"/>
      <c r="NR93" s="31"/>
      <c r="NS93" s="31"/>
      <c r="NT93" s="31"/>
      <c r="NU93" s="31"/>
      <c r="NV93" s="31"/>
      <c r="NW93" s="31"/>
      <c r="NX93" s="31"/>
      <c r="NY93" s="31"/>
      <c r="NZ93" s="31"/>
      <c r="OA93" s="31"/>
      <c r="OB93" s="31"/>
      <c r="OC93" s="31"/>
      <c r="OD93" s="31"/>
      <c r="OE93" s="31"/>
      <c r="OF93" s="31"/>
      <c r="OG93" s="31"/>
      <c r="OH93" s="31"/>
      <c r="OI93" s="31"/>
      <c r="OJ93" s="31"/>
      <c r="OK93" s="31"/>
      <c r="OL93" s="31"/>
      <c r="OM93" s="31"/>
      <c r="ON93" s="31"/>
      <c r="OO93" s="31"/>
      <c r="OP93" s="31"/>
      <c r="OQ93" s="31"/>
      <c r="OR93" s="31"/>
      <c r="OS93" s="31"/>
      <c r="OT93" s="31"/>
      <c r="OU93" s="31"/>
      <c r="OV93" s="31"/>
      <c r="OW93" s="31"/>
      <c r="OX93" s="31"/>
      <c r="OY93" s="31"/>
      <c r="OZ93" s="31"/>
      <c r="PA93" s="31"/>
      <c r="PB93" s="31"/>
      <c r="PC93" s="31"/>
      <c r="PD93" s="31"/>
      <c r="PE93" s="31"/>
      <c r="PF93" s="31"/>
      <c r="PG93" s="31"/>
      <c r="PH93" s="31"/>
      <c r="PI93" s="31"/>
      <c r="PJ93" s="31"/>
      <c r="PK93" s="31"/>
      <c r="PL93" s="31"/>
      <c r="PM93" s="31"/>
      <c r="PN93" s="31"/>
      <c r="PO93" s="31"/>
      <c r="PP93" s="31"/>
      <c r="PQ93" s="31"/>
      <c r="PR93" s="31"/>
      <c r="PS93" s="31"/>
      <c r="PT93" s="31"/>
      <c r="PU93" s="31"/>
      <c r="PV93" s="31"/>
      <c r="PW93" s="31"/>
      <c r="PX93" s="31"/>
      <c r="PY93" s="31"/>
      <c r="PZ93" s="31"/>
      <c r="QA93" s="31"/>
      <c r="QB93" s="31"/>
      <c r="QC93" s="31"/>
    </row>
    <row r="94" spans="1:445">
      <c r="A94" s="84" t="s">
        <v>177</v>
      </c>
      <c r="B94" s="83" t="s">
        <v>27</v>
      </c>
      <c r="C94" s="83">
        <v>83</v>
      </c>
      <c r="D94" s="83" t="s">
        <v>174</v>
      </c>
      <c r="E94" s="83">
        <v>40</v>
      </c>
      <c r="F94" s="83">
        <v>745</v>
      </c>
      <c r="G94" s="83">
        <v>65</v>
      </c>
      <c r="H94" s="83"/>
      <c r="I94" s="83">
        <v>105</v>
      </c>
      <c r="J94" s="83">
        <v>105</v>
      </c>
      <c r="K94" s="83">
        <v>85</v>
      </c>
      <c r="L94" s="83">
        <v>85</v>
      </c>
      <c r="M94" s="83">
        <v>85</v>
      </c>
      <c r="N94" s="83"/>
      <c r="O94" s="83"/>
      <c r="P94" s="83"/>
      <c r="Q94" s="83"/>
      <c r="R94" s="83"/>
      <c r="S94" s="83"/>
      <c r="T94" s="20">
        <f t="shared" si="6"/>
        <v>530</v>
      </c>
      <c r="U94" s="20">
        <f t="shared" si="7"/>
        <v>255</v>
      </c>
      <c r="V94" s="34">
        <f t="shared" si="8"/>
        <v>0.67515923566878977</v>
      </c>
      <c r="X94" s="35" t="str">
        <f t="shared" si="9"/>
        <v/>
      </c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  <c r="CJ94" s="31"/>
      <c r="CK94" s="31"/>
      <c r="CL94" s="31"/>
      <c r="CM94" s="31"/>
      <c r="CN94" s="31"/>
      <c r="CO94" s="31"/>
      <c r="CP94" s="31"/>
      <c r="CQ94" s="31"/>
      <c r="CR94" s="31"/>
      <c r="CS94" s="31"/>
      <c r="CT94" s="31"/>
      <c r="CU94" s="31"/>
      <c r="CV94" s="31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  <c r="DW94" s="31"/>
      <c r="DX94" s="31"/>
      <c r="DY94" s="31"/>
      <c r="DZ94" s="31"/>
      <c r="EA94" s="31"/>
      <c r="EB94" s="31"/>
      <c r="EC94" s="31"/>
      <c r="ED94" s="31"/>
      <c r="EE94" s="31"/>
      <c r="EF94" s="31"/>
      <c r="EG94" s="31"/>
      <c r="EH94" s="31"/>
      <c r="EI94" s="31"/>
      <c r="EJ94" s="31"/>
      <c r="EK94" s="31"/>
      <c r="EL94" s="31"/>
      <c r="EM94" s="31"/>
      <c r="EN94" s="31"/>
      <c r="EO94" s="31"/>
      <c r="EP94" s="31"/>
      <c r="EQ94" s="31"/>
      <c r="ER94" s="31"/>
      <c r="ES94" s="31"/>
      <c r="ET94" s="31"/>
      <c r="EU94" s="31"/>
      <c r="EV94" s="31"/>
      <c r="EW94" s="31"/>
      <c r="EX94" s="31"/>
      <c r="EY94" s="31"/>
      <c r="EZ94" s="31"/>
      <c r="FA94" s="31"/>
      <c r="FB94" s="31"/>
      <c r="FC94" s="31"/>
      <c r="FD94" s="31"/>
      <c r="FE94" s="31"/>
      <c r="FF94" s="31"/>
      <c r="FG94" s="31"/>
      <c r="FH94" s="31"/>
      <c r="FI94" s="31"/>
      <c r="FJ94" s="31"/>
      <c r="FK94" s="31"/>
      <c r="FL94" s="31"/>
      <c r="FM94" s="31"/>
      <c r="FN94" s="31"/>
      <c r="FO94" s="31"/>
      <c r="FP94" s="31"/>
      <c r="FQ94" s="31"/>
      <c r="FR94" s="31"/>
      <c r="FS94" s="31"/>
      <c r="FT94" s="31"/>
      <c r="FU94" s="31"/>
      <c r="FV94" s="31"/>
      <c r="FW94" s="31"/>
      <c r="FX94" s="31"/>
      <c r="FY94" s="31"/>
      <c r="FZ94" s="31"/>
      <c r="GA94" s="31"/>
      <c r="GB94" s="31"/>
      <c r="GC94" s="31"/>
      <c r="GD94" s="31"/>
      <c r="GE94" s="31"/>
      <c r="GF94" s="31"/>
      <c r="GG94" s="31"/>
      <c r="GH94" s="31"/>
      <c r="GI94" s="31"/>
      <c r="GJ94" s="31"/>
      <c r="GK94" s="31"/>
      <c r="GL94" s="31"/>
      <c r="GM94" s="31"/>
      <c r="GN94" s="31"/>
      <c r="GO94" s="31"/>
      <c r="GP94" s="31"/>
      <c r="GQ94" s="31"/>
      <c r="GR94" s="31"/>
      <c r="GS94" s="31"/>
      <c r="GT94" s="31"/>
      <c r="GU94" s="31"/>
      <c r="GV94" s="31"/>
      <c r="GW94" s="31"/>
      <c r="GX94" s="31"/>
      <c r="GY94" s="31"/>
      <c r="GZ94" s="31"/>
      <c r="HA94" s="31"/>
      <c r="HB94" s="31"/>
      <c r="HC94" s="31"/>
      <c r="HD94" s="31"/>
      <c r="HE94" s="31"/>
      <c r="HF94" s="31"/>
      <c r="HG94" s="31"/>
      <c r="HH94" s="31"/>
      <c r="HI94" s="31"/>
      <c r="HJ94" s="31"/>
      <c r="HK94" s="31"/>
      <c r="HL94" s="31"/>
      <c r="HM94" s="31"/>
      <c r="HN94" s="31"/>
      <c r="HO94" s="31"/>
      <c r="HP94" s="31"/>
      <c r="HQ94" s="31"/>
      <c r="HR94" s="31"/>
      <c r="HS94" s="31"/>
      <c r="HT94" s="31"/>
      <c r="HU94" s="31"/>
      <c r="HV94" s="31"/>
      <c r="HW94" s="31"/>
      <c r="HX94" s="31"/>
      <c r="HY94" s="31"/>
      <c r="HZ94" s="31"/>
      <c r="IA94" s="31"/>
      <c r="IB94" s="31"/>
      <c r="IC94" s="31"/>
      <c r="ID94" s="31"/>
      <c r="IE94" s="31"/>
      <c r="IF94" s="31"/>
      <c r="IG94" s="31"/>
      <c r="IH94" s="31"/>
      <c r="II94" s="31"/>
      <c r="IJ94" s="31"/>
      <c r="IK94" s="31"/>
      <c r="IL94" s="31"/>
      <c r="IM94" s="31"/>
      <c r="IN94" s="31"/>
      <c r="IO94" s="31"/>
      <c r="IP94" s="31"/>
      <c r="IQ94" s="31"/>
      <c r="IR94" s="31"/>
      <c r="IS94" s="31"/>
      <c r="IT94" s="31"/>
      <c r="IU94" s="31"/>
      <c r="IV94" s="31"/>
      <c r="IW94" s="31"/>
      <c r="IX94" s="31"/>
      <c r="IY94" s="31"/>
      <c r="IZ94" s="31"/>
      <c r="JA94" s="31"/>
      <c r="JB94" s="31"/>
      <c r="JC94" s="31"/>
      <c r="JD94" s="31"/>
      <c r="JE94" s="31"/>
      <c r="JF94" s="31"/>
      <c r="JG94" s="31"/>
      <c r="JH94" s="31"/>
      <c r="JI94" s="31"/>
      <c r="JJ94" s="31"/>
      <c r="JK94" s="31"/>
      <c r="JL94" s="31"/>
      <c r="JM94" s="31"/>
      <c r="JN94" s="31"/>
      <c r="JO94" s="31"/>
      <c r="JP94" s="31"/>
      <c r="JQ94" s="31"/>
      <c r="JR94" s="31"/>
      <c r="JS94" s="31"/>
      <c r="JT94" s="31"/>
      <c r="JU94" s="31"/>
      <c r="JV94" s="31"/>
      <c r="JW94" s="31"/>
      <c r="JX94" s="31"/>
      <c r="JY94" s="31"/>
      <c r="JZ94" s="31"/>
      <c r="KA94" s="31"/>
      <c r="KB94" s="31"/>
      <c r="KC94" s="31"/>
      <c r="KD94" s="31"/>
      <c r="KE94" s="31"/>
      <c r="KF94" s="31"/>
      <c r="KG94" s="31"/>
      <c r="KH94" s="31"/>
      <c r="KI94" s="31"/>
      <c r="KJ94" s="31"/>
      <c r="KK94" s="31"/>
      <c r="KL94" s="31"/>
      <c r="KM94" s="31"/>
      <c r="KN94" s="31"/>
      <c r="KO94" s="31"/>
      <c r="KP94" s="31"/>
      <c r="KQ94" s="31"/>
      <c r="KR94" s="31"/>
      <c r="KS94" s="31"/>
      <c r="KT94" s="31"/>
      <c r="KU94" s="31"/>
      <c r="KV94" s="31"/>
      <c r="KW94" s="31"/>
      <c r="KX94" s="31"/>
      <c r="KY94" s="31"/>
      <c r="KZ94" s="31"/>
      <c r="LA94" s="31"/>
      <c r="LB94" s="31"/>
      <c r="LC94" s="31"/>
      <c r="LD94" s="31"/>
      <c r="LE94" s="31"/>
      <c r="LF94" s="31"/>
      <c r="LG94" s="31"/>
      <c r="LH94" s="31"/>
      <c r="LI94" s="31"/>
      <c r="LJ94" s="31"/>
      <c r="LK94" s="31"/>
      <c r="LL94" s="31"/>
      <c r="LM94" s="31"/>
      <c r="LN94" s="31"/>
      <c r="LO94" s="31"/>
      <c r="LP94" s="31"/>
      <c r="LQ94" s="31"/>
      <c r="LR94" s="31"/>
      <c r="LS94" s="31"/>
      <c r="LT94" s="31"/>
      <c r="LU94" s="31"/>
      <c r="LV94" s="31"/>
      <c r="LW94" s="31"/>
      <c r="LX94" s="31"/>
      <c r="LY94" s="31"/>
      <c r="LZ94" s="31"/>
      <c r="MA94" s="31"/>
      <c r="MB94" s="31"/>
      <c r="MC94" s="31"/>
      <c r="MD94" s="31"/>
      <c r="ME94" s="31"/>
      <c r="MF94" s="31"/>
      <c r="MG94" s="31"/>
      <c r="MH94" s="31"/>
      <c r="MI94" s="31"/>
      <c r="MJ94" s="31"/>
      <c r="MK94" s="31"/>
      <c r="ML94" s="31"/>
      <c r="MM94" s="31"/>
      <c r="MN94" s="31"/>
      <c r="MO94" s="31"/>
      <c r="MP94" s="31"/>
      <c r="MQ94" s="31"/>
      <c r="MR94" s="31"/>
      <c r="MS94" s="31"/>
      <c r="MT94" s="31"/>
      <c r="MU94" s="31"/>
      <c r="MV94" s="31"/>
      <c r="MW94" s="31"/>
      <c r="MX94" s="31"/>
      <c r="MY94" s="31"/>
      <c r="MZ94" s="31"/>
      <c r="NA94" s="31"/>
      <c r="NB94" s="31"/>
      <c r="NC94" s="31"/>
      <c r="ND94" s="31"/>
      <c r="NE94" s="31"/>
      <c r="NF94" s="31"/>
      <c r="NG94" s="31"/>
      <c r="NH94" s="31"/>
      <c r="NI94" s="31"/>
      <c r="NJ94" s="31"/>
      <c r="NK94" s="31"/>
      <c r="NL94" s="31"/>
      <c r="NM94" s="31"/>
      <c r="NN94" s="31"/>
      <c r="NO94" s="31"/>
      <c r="NP94" s="31"/>
      <c r="NQ94" s="31"/>
      <c r="NR94" s="31"/>
      <c r="NS94" s="31"/>
      <c r="NT94" s="31"/>
      <c r="NU94" s="31"/>
      <c r="NV94" s="31"/>
      <c r="NW94" s="31"/>
      <c r="NX94" s="31"/>
      <c r="NY94" s="31"/>
      <c r="NZ94" s="31"/>
      <c r="OA94" s="31"/>
      <c r="OB94" s="31"/>
      <c r="OC94" s="31"/>
      <c r="OD94" s="31"/>
      <c r="OE94" s="31"/>
      <c r="OF94" s="31"/>
      <c r="OG94" s="31"/>
      <c r="OH94" s="31"/>
      <c r="OI94" s="31"/>
      <c r="OJ94" s="31"/>
      <c r="OK94" s="31"/>
      <c r="OL94" s="31"/>
      <c r="OM94" s="31"/>
      <c r="ON94" s="31"/>
      <c r="OO94" s="31"/>
      <c r="OP94" s="31"/>
      <c r="OQ94" s="31"/>
      <c r="OR94" s="31"/>
      <c r="OS94" s="31"/>
      <c r="OT94" s="31"/>
      <c r="OU94" s="31"/>
      <c r="OV94" s="31"/>
      <c r="OW94" s="31"/>
      <c r="OX94" s="31"/>
      <c r="OY94" s="31"/>
      <c r="OZ94" s="31"/>
      <c r="PA94" s="31"/>
      <c r="PB94" s="31"/>
      <c r="PC94" s="31"/>
      <c r="PD94" s="31"/>
      <c r="PE94" s="31"/>
      <c r="PF94" s="31"/>
      <c r="PG94" s="31"/>
      <c r="PH94" s="31"/>
      <c r="PI94" s="31"/>
      <c r="PJ94" s="31"/>
      <c r="PK94" s="31"/>
      <c r="PL94" s="31"/>
      <c r="PM94" s="31"/>
      <c r="PN94" s="31"/>
      <c r="PO94" s="31"/>
      <c r="PP94" s="31"/>
      <c r="PQ94" s="31"/>
      <c r="PR94" s="31"/>
      <c r="PS94" s="31"/>
      <c r="PT94" s="31"/>
      <c r="PU94" s="31"/>
      <c r="PV94" s="31"/>
      <c r="PW94" s="31"/>
      <c r="PX94" s="31"/>
      <c r="PY94" s="31"/>
      <c r="PZ94" s="31"/>
      <c r="QA94" s="31"/>
      <c r="QB94" s="31"/>
      <c r="QC94" s="31"/>
    </row>
    <row r="95" spans="1:445">
      <c r="A95" s="84" t="s">
        <v>179</v>
      </c>
      <c r="B95" s="83" t="s">
        <v>27</v>
      </c>
      <c r="C95" s="83">
        <v>95</v>
      </c>
      <c r="D95" s="83" t="s">
        <v>1765</v>
      </c>
      <c r="E95" s="83"/>
      <c r="F95" s="83">
        <v>1145</v>
      </c>
      <c r="G95" s="83">
        <v>65</v>
      </c>
      <c r="H95" s="83">
        <v>120</v>
      </c>
      <c r="I95" s="83">
        <v>120</v>
      </c>
      <c r="J95" s="83">
        <v>120</v>
      </c>
      <c r="K95" s="83">
        <v>120</v>
      </c>
      <c r="L95" s="83">
        <v>120</v>
      </c>
      <c r="M95" s="83">
        <v>120</v>
      </c>
      <c r="N95" s="83"/>
      <c r="O95" s="83"/>
      <c r="P95" s="83"/>
      <c r="Q95" s="83"/>
      <c r="R95" s="83"/>
      <c r="S95" s="83"/>
      <c r="T95" s="20">
        <f t="shared" si="6"/>
        <v>785</v>
      </c>
      <c r="U95" s="20">
        <f t="shared" si="7"/>
        <v>360</v>
      </c>
      <c r="V95" s="34">
        <f t="shared" si="8"/>
        <v>0.68558951965065507</v>
      </c>
      <c r="X95" s="35" t="str">
        <f t="shared" si="9"/>
        <v/>
      </c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  <c r="DW95" s="31"/>
      <c r="DX95" s="31"/>
      <c r="DY95" s="31"/>
      <c r="DZ95" s="31"/>
      <c r="EA95" s="31"/>
      <c r="EB95" s="31"/>
      <c r="EC95" s="31"/>
      <c r="ED95" s="31"/>
      <c r="EE95" s="31"/>
      <c r="EF95" s="31"/>
      <c r="EG95" s="31"/>
      <c r="EH95" s="31"/>
      <c r="EI95" s="31"/>
      <c r="EJ95" s="31"/>
      <c r="EK95" s="31"/>
      <c r="EL95" s="31"/>
      <c r="EM95" s="31"/>
      <c r="EN95" s="31"/>
      <c r="EO95" s="31"/>
      <c r="EP95" s="31"/>
      <c r="EQ95" s="31"/>
      <c r="ER95" s="31"/>
      <c r="ES95" s="31"/>
      <c r="ET95" s="31"/>
      <c r="EU95" s="31"/>
      <c r="EV95" s="31"/>
      <c r="EW95" s="31"/>
      <c r="EX95" s="31"/>
      <c r="EY95" s="31"/>
      <c r="EZ95" s="31"/>
      <c r="FA95" s="31"/>
      <c r="FB95" s="31"/>
      <c r="FC95" s="31"/>
      <c r="FD95" s="31"/>
      <c r="FE95" s="31"/>
      <c r="FF95" s="31"/>
      <c r="FG95" s="31"/>
      <c r="FH95" s="31"/>
      <c r="FI95" s="31"/>
      <c r="FJ95" s="31"/>
      <c r="FK95" s="31"/>
      <c r="FL95" s="31"/>
      <c r="FM95" s="31"/>
      <c r="FN95" s="31"/>
      <c r="FO95" s="31"/>
      <c r="FP95" s="31"/>
      <c r="FQ95" s="31"/>
      <c r="FR95" s="31"/>
      <c r="FS95" s="31"/>
      <c r="FT95" s="31"/>
      <c r="FU95" s="31"/>
      <c r="FV95" s="31"/>
      <c r="FW95" s="31"/>
      <c r="FX95" s="31"/>
      <c r="FY95" s="31"/>
      <c r="FZ95" s="31"/>
      <c r="GA95" s="31"/>
      <c r="GB95" s="31"/>
      <c r="GC95" s="31"/>
      <c r="GD95" s="31"/>
      <c r="GE95" s="31"/>
      <c r="GF95" s="31"/>
      <c r="GG95" s="31"/>
      <c r="GH95" s="31"/>
      <c r="GI95" s="31"/>
      <c r="GJ95" s="31"/>
      <c r="GK95" s="31"/>
      <c r="GL95" s="31"/>
      <c r="GM95" s="31"/>
      <c r="GN95" s="31"/>
      <c r="GO95" s="31"/>
      <c r="GP95" s="31"/>
      <c r="GQ95" s="31"/>
      <c r="GR95" s="31"/>
      <c r="GS95" s="31"/>
      <c r="GT95" s="31"/>
      <c r="GU95" s="31"/>
      <c r="GV95" s="31"/>
      <c r="GW95" s="31"/>
      <c r="GX95" s="31"/>
      <c r="GY95" s="31"/>
      <c r="GZ95" s="31"/>
      <c r="HA95" s="31"/>
      <c r="HB95" s="31"/>
      <c r="HC95" s="31"/>
      <c r="HD95" s="31"/>
      <c r="HE95" s="31"/>
      <c r="HF95" s="31"/>
      <c r="HG95" s="31"/>
      <c r="HH95" s="31"/>
      <c r="HI95" s="31"/>
      <c r="HJ95" s="31"/>
      <c r="HK95" s="31"/>
      <c r="HL95" s="31"/>
      <c r="HM95" s="31"/>
      <c r="HN95" s="31"/>
      <c r="HO95" s="31"/>
      <c r="HP95" s="31"/>
      <c r="HQ95" s="31"/>
      <c r="HR95" s="31"/>
      <c r="HS95" s="31"/>
      <c r="HT95" s="31"/>
      <c r="HU95" s="31"/>
      <c r="HV95" s="31"/>
      <c r="HW95" s="31"/>
      <c r="HX95" s="31"/>
      <c r="HY95" s="31"/>
      <c r="HZ95" s="31"/>
      <c r="IA95" s="31"/>
      <c r="IB95" s="31"/>
      <c r="IC95" s="31"/>
      <c r="ID95" s="31"/>
      <c r="IE95" s="31"/>
      <c r="IF95" s="31"/>
      <c r="IG95" s="31"/>
      <c r="IH95" s="31"/>
      <c r="II95" s="31"/>
      <c r="IJ95" s="31"/>
      <c r="IK95" s="31"/>
      <c r="IL95" s="31"/>
      <c r="IM95" s="31"/>
      <c r="IN95" s="31"/>
      <c r="IO95" s="31"/>
      <c r="IP95" s="31"/>
      <c r="IQ95" s="31"/>
      <c r="IR95" s="31"/>
      <c r="IS95" s="31"/>
      <c r="IT95" s="31"/>
      <c r="IU95" s="31"/>
      <c r="IV95" s="31"/>
      <c r="IW95" s="31"/>
      <c r="IX95" s="31"/>
      <c r="IY95" s="31"/>
      <c r="IZ95" s="31"/>
      <c r="JA95" s="31"/>
      <c r="JB95" s="31"/>
      <c r="JC95" s="31"/>
      <c r="JD95" s="31"/>
      <c r="JE95" s="31"/>
      <c r="JF95" s="31"/>
      <c r="JG95" s="31"/>
      <c r="JH95" s="31"/>
      <c r="JI95" s="31"/>
      <c r="JJ95" s="31"/>
      <c r="JK95" s="31"/>
      <c r="JL95" s="31"/>
      <c r="JM95" s="31"/>
      <c r="JN95" s="31"/>
      <c r="JO95" s="31"/>
      <c r="JP95" s="31"/>
      <c r="JQ95" s="31"/>
      <c r="JR95" s="31"/>
      <c r="JS95" s="31"/>
      <c r="JT95" s="31"/>
      <c r="JU95" s="31"/>
      <c r="JV95" s="31"/>
      <c r="JW95" s="31"/>
      <c r="JX95" s="31"/>
      <c r="JY95" s="31"/>
      <c r="JZ95" s="31"/>
      <c r="KA95" s="31"/>
      <c r="KB95" s="31"/>
      <c r="KC95" s="31"/>
      <c r="KD95" s="31"/>
      <c r="KE95" s="31"/>
      <c r="KF95" s="31"/>
      <c r="KG95" s="31"/>
      <c r="KH95" s="31"/>
      <c r="KI95" s="31"/>
      <c r="KJ95" s="31"/>
      <c r="KK95" s="31"/>
      <c r="KL95" s="31"/>
      <c r="KM95" s="31"/>
      <c r="KN95" s="31"/>
      <c r="KO95" s="31"/>
      <c r="KP95" s="31"/>
      <c r="KQ95" s="31"/>
      <c r="KR95" s="31"/>
      <c r="KS95" s="31"/>
      <c r="KT95" s="31"/>
      <c r="KU95" s="31"/>
      <c r="KV95" s="31"/>
      <c r="KW95" s="31"/>
      <c r="KX95" s="31"/>
      <c r="KY95" s="31"/>
      <c r="KZ95" s="31"/>
      <c r="LA95" s="31"/>
      <c r="LB95" s="31"/>
      <c r="LC95" s="31"/>
      <c r="LD95" s="31"/>
      <c r="LE95" s="31"/>
      <c r="LF95" s="31"/>
      <c r="LG95" s="31"/>
      <c r="LH95" s="31"/>
      <c r="LI95" s="31"/>
      <c r="LJ95" s="31"/>
      <c r="LK95" s="31"/>
      <c r="LL95" s="31"/>
      <c r="LM95" s="31"/>
      <c r="LN95" s="31"/>
      <c r="LO95" s="31"/>
      <c r="LP95" s="31"/>
      <c r="LQ95" s="31"/>
      <c r="LR95" s="31"/>
      <c r="LS95" s="31"/>
      <c r="LT95" s="31"/>
      <c r="LU95" s="31"/>
      <c r="LV95" s="31"/>
      <c r="LW95" s="31"/>
      <c r="LX95" s="31"/>
      <c r="LY95" s="31"/>
      <c r="LZ95" s="31"/>
      <c r="MA95" s="31"/>
      <c r="MB95" s="31"/>
      <c r="MC95" s="31"/>
      <c r="MD95" s="31"/>
      <c r="ME95" s="31"/>
      <c r="MF95" s="31"/>
      <c r="MG95" s="31"/>
      <c r="MH95" s="31"/>
      <c r="MI95" s="31"/>
      <c r="MJ95" s="31"/>
      <c r="MK95" s="31"/>
      <c r="ML95" s="31"/>
      <c r="MM95" s="31"/>
      <c r="MN95" s="31"/>
      <c r="MO95" s="31"/>
      <c r="MP95" s="31"/>
      <c r="MQ95" s="31"/>
      <c r="MR95" s="31"/>
      <c r="MS95" s="31"/>
      <c r="MT95" s="31"/>
      <c r="MU95" s="31"/>
      <c r="MV95" s="31"/>
      <c r="MW95" s="31"/>
      <c r="MX95" s="31"/>
      <c r="MY95" s="31"/>
      <c r="MZ95" s="31"/>
      <c r="NA95" s="31"/>
      <c r="NB95" s="31"/>
      <c r="NC95" s="31"/>
      <c r="ND95" s="31"/>
      <c r="NE95" s="31"/>
      <c r="NF95" s="31"/>
      <c r="NG95" s="31"/>
      <c r="NH95" s="31"/>
      <c r="NI95" s="31"/>
      <c r="NJ95" s="31"/>
      <c r="NK95" s="31"/>
      <c r="NL95" s="31"/>
      <c r="NM95" s="31"/>
      <c r="NN95" s="31"/>
      <c r="NO95" s="31"/>
      <c r="NP95" s="31"/>
      <c r="NQ95" s="31"/>
      <c r="NR95" s="31"/>
      <c r="NS95" s="31"/>
      <c r="NT95" s="31"/>
      <c r="NU95" s="31"/>
      <c r="NV95" s="31"/>
      <c r="NW95" s="31"/>
      <c r="NX95" s="31"/>
      <c r="NY95" s="31"/>
      <c r="NZ95" s="31"/>
      <c r="OA95" s="31"/>
      <c r="OB95" s="31"/>
      <c r="OC95" s="31"/>
      <c r="OD95" s="31"/>
      <c r="OE95" s="31"/>
      <c r="OF95" s="31"/>
      <c r="OG95" s="31"/>
      <c r="OH95" s="31"/>
      <c r="OI95" s="31"/>
      <c r="OJ95" s="31"/>
      <c r="OK95" s="31"/>
      <c r="OL95" s="31"/>
      <c r="OM95" s="31"/>
      <c r="ON95" s="31"/>
      <c r="OO95" s="31"/>
      <c r="OP95" s="31"/>
      <c r="OQ95" s="31"/>
      <c r="OR95" s="31"/>
      <c r="OS95" s="31"/>
      <c r="OT95" s="31"/>
      <c r="OU95" s="31"/>
      <c r="OV95" s="31"/>
      <c r="OW95" s="31"/>
      <c r="OX95" s="31"/>
      <c r="OY95" s="31"/>
      <c r="OZ95" s="31"/>
      <c r="PA95" s="31"/>
      <c r="PB95" s="31"/>
      <c r="PC95" s="31"/>
      <c r="PD95" s="31"/>
      <c r="PE95" s="31"/>
      <c r="PF95" s="31"/>
      <c r="PG95" s="31"/>
      <c r="PH95" s="31"/>
      <c r="PI95" s="31"/>
      <c r="PJ95" s="31"/>
      <c r="PK95" s="31"/>
      <c r="PL95" s="31"/>
      <c r="PM95" s="31"/>
      <c r="PN95" s="31"/>
      <c r="PO95" s="31"/>
      <c r="PP95" s="31"/>
      <c r="PQ95" s="31"/>
      <c r="PR95" s="31"/>
      <c r="PS95" s="31"/>
      <c r="PT95" s="31"/>
      <c r="PU95" s="31"/>
      <c r="PV95" s="31"/>
      <c r="PW95" s="31"/>
      <c r="PX95" s="31"/>
      <c r="PY95" s="31"/>
      <c r="PZ95" s="31"/>
      <c r="QA95" s="31"/>
      <c r="QB95" s="31"/>
      <c r="QC95" s="31"/>
    </row>
    <row r="96" spans="1:445">
      <c r="A96" s="84" t="s">
        <v>2260</v>
      </c>
      <c r="B96" s="83"/>
      <c r="C96" s="83" t="s">
        <v>2056</v>
      </c>
      <c r="D96" s="83" t="s">
        <v>82</v>
      </c>
      <c r="E96" s="83"/>
      <c r="F96" s="83"/>
      <c r="G96" s="83">
        <v>0</v>
      </c>
      <c r="H96" s="83"/>
      <c r="I96" s="83"/>
      <c r="J96" s="83">
        <v>115</v>
      </c>
      <c r="K96" s="83"/>
      <c r="L96" s="83"/>
      <c r="M96" s="83"/>
      <c r="N96" s="83"/>
      <c r="O96" s="83"/>
      <c r="P96" s="83"/>
      <c r="Q96" s="83"/>
      <c r="R96" s="83"/>
      <c r="S96" s="83"/>
      <c r="T96" s="20">
        <f t="shared" si="6"/>
        <v>115</v>
      </c>
      <c r="U96" s="20">
        <f t="shared" si="7"/>
        <v>0</v>
      </c>
      <c r="V96" s="34" t="str">
        <f t="shared" si="8"/>
        <v/>
      </c>
      <c r="W96" s="37" t="s">
        <v>27</v>
      </c>
      <c r="X96" s="35">
        <f t="shared" si="9"/>
        <v>-115</v>
      </c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31"/>
      <c r="CT96" s="31"/>
      <c r="CU96" s="31"/>
      <c r="CV96" s="31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  <c r="DW96" s="31"/>
      <c r="DX96" s="31"/>
      <c r="DY96" s="31"/>
      <c r="DZ96" s="31"/>
      <c r="EA96" s="31"/>
      <c r="EB96" s="31"/>
      <c r="EC96" s="31"/>
      <c r="ED96" s="31"/>
      <c r="EE96" s="31"/>
      <c r="EF96" s="31"/>
      <c r="EG96" s="31"/>
      <c r="EH96" s="31"/>
      <c r="EI96" s="31"/>
      <c r="EJ96" s="31"/>
      <c r="EK96" s="31"/>
      <c r="EL96" s="31"/>
      <c r="EM96" s="31"/>
      <c r="EN96" s="31"/>
      <c r="EO96" s="31"/>
      <c r="EP96" s="31"/>
      <c r="EQ96" s="31"/>
      <c r="ER96" s="31"/>
      <c r="ES96" s="31"/>
      <c r="ET96" s="31"/>
      <c r="EU96" s="31"/>
      <c r="EV96" s="31"/>
      <c r="EW96" s="31"/>
      <c r="EX96" s="31"/>
      <c r="EY96" s="31"/>
      <c r="EZ96" s="31"/>
      <c r="FA96" s="31"/>
      <c r="FB96" s="31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  <c r="HV96" s="31"/>
      <c r="HW96" s="31"/>
      <c r="HX96" s="31"/>
      <c r="HY96" s="31"/>
      <c r="HZ96" s="31"/>
      <c r="IA96" s="31"/>
      <c r="IB96" s="31"/>
      <c r="IC96" s="31"/>
      <c r="ID96" s="31"/>
      <c r="IE96" s="31"/>
      <c r="IF96" s="31"/>
      <c r="IG96" s="31"/>
      <c r="IH96" s="31"/>
      <c r="II96" s="31"/>
      <c r="IJ96" s="31"/>
      <c r="IK96" s="31"/>
      <c r="IL96" s="31"/>
      <c r="IM96" s="31"/>
      <c r="IN96" s="31"/>
      <c r="IO96" s="31"/>
      <c r="IP96" s="31"/>
      <c r="IQ96" s="31"/>
      <c r="IR96" s="31"/>
      <c r="IS96" s="31"/>
      <c r="IT96" s="31"/>
      <c r="IU96" s="31"/>
      <c r="IV96" s="31"/>
      <c r="IW96" s="31"/>
      <c r="IX96" s="31"/>
      <c r="IY96" s="31"/>
      <c r="IZ96" s="31"/>
      <c r="JA96" s="31"/>
      <c r="JB96" s="31"/>
      <c r="JC96" s="31"/>
      <c r="JD96" s="31"/>
      <c r="JE96" s="31"/>
      <c r="JF96" s="31"/>
      <c r="JG96" s="31"/>
      <c r="JH96" s="31"/>
      <c r="JI96" s="31"/>
      <c r="JJ96" s="31"/>
      <c r="JK96" s="31"/>
      <c r="JL96" s="31"/>
      <c r="JM96" s="31"/>
      <c r="JN96" s="31"/>
      <c r="JO96" s="31"/>
      <c r="JP96" s="31"/>
      <c r="JQ96" s="31"/>
      <c r="JR96" s="31"/>
      <c r="JS96" s="31"/>
      <c r="JT96" s="31"/>
      <c r="JU96" s="31"/>
      <c r="JV96" s="31"/>
      <c r="JW96" s="31"/>
      <c r="JX96" s="31"/>
      <c r="JY96" s="31"/>
      <c r="JZ96" s="31"/>
      <c r="KA96" s="31"/>
      <c r="KB96" s="31"/>
      <c r="KC96" s="31"/>
      <c r="KD96" s="31"/>
      <c r="KE96" s="31"/>
      <c r="KF96" s="31"/>
      <c r="KG96" s="31"/>
      <c r="KH96" s="31"/>
      <c r="KI96" s="31"/>
      <c r="KJ96" s="31"/>
      <c r="KK96" s="31"/>
      <c r="KL96" s="31"/>
      <c r="KM96" s="31"/>
      <c r="KN96" s="31"/>
      <c r="KO96" s="31"/>
      <c r="KP96" s="31"/>
      <c r="KQ96" s="31"/>
      <c r="KR96" s="31"/>
      <c r="KS96" s="31"/>
      <c r="KT96" s="31"/>
      <c r="KU96" s="31"/>
      <c r="KV96" s="31"/>
      <c r="KW96" s="31"/>
      <c r="KX96" s="31"/>
      <c r="KY96" s="31"/>
      <c r="KZ96" s="31"/>
      <c r="LA96" s="31"/>
      <c r="LB96" s="31"/>
      <c r="LC96" s="31"/>
      <c r="LD96" s="31"/>
      <c r="LE96" s="31"/>
      <c r="LF96" s="31"/>
      <c r="LG96" s="31"/>
      <c r="LH96" s="31"/>
      <c r="LI96" s="31"/>
      <c r="LJ96" s="31"/>
      <c r="LK96" s="31"/>
      <c r="LL96" s="31"/>
      <c r="LM96" s="31"/>
      <c r="LN96" s="31"/>
      <c r="LO96" s="31"/>
      <c r="LP96" s="31"/>
      <c r="LQ96" s="31"/>
      <c r="LR96" s="31"/>
      <c r="LS96" s="31"/>
      <c r="LT96" s="31"/>
      <c r="LU96" s="31"/>
      <c r="LV96" s="31"/>
      <c r="LW96" s="31"/>
      <c r="LX96" s="31"/>
      <c r="LY96" s="31"/>
      <c r="LZ96" s="31"/>
      <c r="MA96" s="31"/>
      <c r="MB96" s="31"/>
      <c r="MC96" s="31"/>
      <c r="MD96" s="31"/>
      <c r="ME96" s="31"/>
      <c r="MF96" s="31"/>
      <c r="MG96" s="31"/>
      <c r="MH96" s="31"/>
      <c r="MI96" s="31"/>
      <c r="MJ96" s="31"/>
      <c r="MK96" s="31"/>
      <c r="ML96" s="31"/>
      <c r="MM96" s="31"/>
      <c r="MN96" s="31"/>
      <c r="MO96" s="31"/>
      <c r="MP96" s="31"/>
      <c r="MQ96" s="31"/>
      <c r="MR96" s="31"/>
      <c r="MS96" s="31"/>
      <c r="MT96" s="31"/>
      <c r="MU96" s="31"/>
      <c r="MV96" s="31"/>
      <c r="MW96" s="31"/>
      <c r="MX96" s="31"/>
      <c r="MY96" s="31"/>
      <c r="MZ96" s="31"/>
      <c r="NA96" s="31"/>
      <c r="NB96" s="31"/>
      <c r="NC96" s="31"/>
      <c r="ND96" s="31"/>
      <c r="NE96" s="31"/>
      <c r="NF96" s="31"/>
      <c r="NG96" s="31"/>
      <c r="NH96" s="31"/>
      <c r="NI96" s="31"/>
      <c r="NJ96" s="31"/>
      <c r="NK96" s="31"/>
      <c r="NL96" s="31"/>
      <c r="NM96" s="31"/>
      <c r="NN96" s="31"/>
      <c r="NO96" s="31"/>
      <c r="NP96" s="31"/>
      <c r="NQ96" s="31"/>
      <c r="NR96" s="31"/>
      <c r="NS96" s="31"/>
      <c r="NT96" s="31"/>
      <c r="NU96" s="31"/>
      <c r="NV96" s="31"/>
      <c r="NW96" s="31"/>
      <c r="NX96" s="31"/>
      <c r="NY96" s="31"/>
      <c r="NZ96" s="31"/>
      <c r="OA96" s="31"/>
      <c r="OB96" s="31"/>
      <c r="OC96" s="31"/>
      <c r="OD96" s="31"/>
      <c r="OE96" s="31"/>
      <c r="OF96" s="31"/>
      <c r="OG96" s="31"/>
      <c r="OH96" s="31"/>
      <c r="OI96" s="31"/>
      <c r="OJ96" s="31"/>
      <c r="OK96" s="31"/>
      <c r="OL96" s="31"/>
      <c r="OM96" s="31"/>
      <c r="ON96" s="31"/>
      <c r="OO96" s="31"/>
      <c r="OP96" s="31"/>
      <c r="OQ96" s="31"/>
      <c r="OR96" s="31"/>
      <c r="OS96" s="31"/>
      <c r="OT96" s="31"/>
      <c r="OU96" s="31"/>
      <c r="OV96" s="31"/>
      <c r="OW96" s="31"/>
      <c r="OX96" s="31"/>
      <c r="OY96" s="31"/>
      <c r="OZ96" s="31"/>
      <c r="PA96" s="31"/>
      <c r="PB96" s="31"/>
      <c r="PC96" s="31"/>
      <c r="PD96" s="31"/>
      <c r="PE96" s="31"/>
      <c r="PF96" s="31"/>
      <c r="PG96" s="31"/>
      <c r="PH96" s="31"/>
      <c r="PI96" s="31"/>
      <c r="PJ96" s="31"/>
      <c r="PK96" s="31"/>
      <c r="PL96" s="31"/>
      <c r="PM96" s="31"/>
      <c r="PN96" s="31"/>
      <c r="PO96" s="31"/>
      <c r="PP96" s="31"/>
      <c r="PQ96" s="31"/>
      <c r="PR96" s="31"/>
      <c r="PS96" s="31"/>
      <c r="PT96" s="31"/>
      <c r="PU96" s="31"/>
      <c r="PV96" s="31"/>
      <c r="PW96" s="31"/>
      <c r="PX96" s="31"/>
      <c r="PY96" s="31"/>
      <c r="PZ96" s="31"/>
      <c r="QA96" s="31"/>
      <c r="QB96" s="31"/>
      <c r="QC96" s="31"/>
    </row>
    <row r="97" spans="1:445">
      <c r="A97" s="84" t="s">
        <v>187</v>
      </c>
      <c r="B97" s="83" t="s">
        <v>27</v>
      </c>
      <c r="C97" s="83">
        <v>93</v>
      </c>
      <c r="D97" s="83" t="s">
        <v>1765</v>
      </c>
      <c r="E97" s="83"/>
      <c r="F97" s="83">
        <v>1100</v>
      </c>
      <c r="G97" s="83">
        <v>65</v>
      </c>
      <c r="H97" s="83">
        <v>115</v>
      </c>
      <c r="I97" s="83">
        <v>115</v>
      </c>
      <c r="J97" s="83">
        <v>115</v>
      </c>
      <c r="K97" s="83">
        <v>115</v>
      </c>
      <c r="L97" s="83">
        <v>115</v>
      </c>
      <c r="M97" s="83">
        <v>115</v>
      </c>
      <c r="N97" s="83"/>
      <c r="O97" s="83"/>
      <c r="P97" s="83"/>
      <c r="Q97" s="83"/>
      <c r="R97" s="83"/>
      <c r="S97" s="83"/>
      <c r="T97" s="20">
        <f t="shared" si="6"/>
        <v>755</v>
      </c>
      <c r="U97" s="20">
        <f t="shared" si="7"/>
        <v>345</v>
      </c>
      <c r="V97" s="34">
        <f t="shared" si="8"/>
        <v>0.6863636363636364</v>
      </c>
      <c r="W97" s="37"/>
      <c r="X97" s="35" t="str">
        <f t="shared" si="9"/>
        <v/>
      </c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  <c r="CJ97" s="31"/>
      <c r="CK97" s="31"/>
      <c r="CL97" s="31"/>
      <c r="CM97" s="31"/>
      <c r="CN97" s="31"/>
      <c r="CO97" s="31"/>
      <c r="CP97" s="31"/>
      <c r="CQ97" s="31"/>
      <c r="CR97" s="31"/>
      <c r="CS97" s="31"/>
      <c r="CT97" s="31"/>
      <c r="CU97" s="31"/>
      <c r="CV97" s="31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  <c r="DW97" s="31"/>
      <c r="DX97" s="31"/>
      <c r="DY97" s="31"/>
      <c r="DZ97" s="31"/>
      <c r="EA97" s="31"/>
      <c r="EB97" s="31"/>
      <c r="EC97" s="31"/>
      <c r="ED97" s="31"/>
      <c r="EE97" s="31"/>
      <c r="EF97" s="31"/>
      <c r="EG97" s="31"/>
      <c r="EH97" s="31"/>
      <c r="EI97" s="31"/>
      <c r="EJ97" s="31"/>
      <c r="EK97" s="31"/>
      <c r="EL97" s="31"/>
      <c r="EM97" s="31"/>
      <c r="EN97" s="31"/>
      <c r="EO97" s="31"/>
      <c r="EP97" s="31"/>
      <c r="EQ97" s="31"/>
      <c r="ER97" s="31"/>
      <c r="ES97" s="31"/>
      <c r="ET97" s="31"/>
      <c r="EU97" s="31"/>
      <c r="EV97" s="31"/>
      <c r="EW97" s="31"/>
      <c r="EX97" s="31"/>
      <c r="EY97" s="31"/>
      <c r="EZ97" s="31"/>
      <c r="FA97" s="31"/>
      <c r="FB97" s="31"/>
      <c r="FC97" s="31"/>
      <c r="FD97" s="31"/>
      <c r="FE97" s="31"/>
      <c r="FF97" s="31"/>
      <c r="FG97" s="31"/>
      <c r="FH97" s="31"/>
      <c r="FI97" s="31"/>
      <c r="FJ97" s="31"/>
      <c r="FK97" s="31"/>
      <c r="FL97" s="31"/>
      <c r="FM97" s="31"/>
      <c r="FN97" s="31"/>
      <c r="FO97" s="31"/>
      <c r="FP97" s="31"/>
      <c r="FQ97" s="31"/>
      <c r="FR97" s="31"/>
      <c r="FS97" s="31"/>
      <c r="FT97" s="31"/>
      <c r="FU97" s="31"/>
      <c r="FV97" s="31"/>
      <c r="FW97" s="31"/>
      <c r="FX97" s="31"/>
      <c r="FY97" s="31"/>
      <c r="FZ97" s="31"/>
      <c r="GA97" s="31"/>
      <c r="GB97" s="31"/>
      <c r="GC97" s="31"/>
      <c r="GD97" s="31"/>
      <c r="GE97" s="31"/>
      <c r="GF97" s="31"/>
      <c r="GG97" s="31"/>
      <c r="GH97" s="31"/>
      <c r="GI97" s="31"/>
      <c r="GJ97" s="31"/>
      <c r="GK97" s="31"/>
      <c r="GL97" s="31"/>
      <c r="GM97" s="31"/>
      <c r="GN97" s="31"/>
      <c r="GO97" s="31"/>
      <c r="GP97" s="31"/>
      <c r="GQ97" s="31"/>
      <c r="GR97" s="31"/>
      <c r="GS97" s="31"/>
      <c r="GT97" s="31"/>
      <c r="GU97" s="31"/>
      <c r="GV97" s="31"/>
      <c r="GW97" s="31"/>
      <c r="GX97" s="31"/>
      <c r="GY97" s="31"/>
      <c r="GZ97" s="31"/>
      <c r="HA97" s="31"/>
      <c r="HB97" s="31"/>
      <c r="HC97" s="31"/>
      <c r="HD97" s="31"/>
      <c r="HE97" s="31"/>
      <c r="HF97" s="31"/>
      <c r="HG97" s="31"/>
      <c r="HH97" s="31"/>
      <c r="HI97" s="31"/>
      <c r="HJ97" s="31"/>
      <c r="HK97" s="31"/>
      <c r="HL97" s="31"/>
      <c r="HM97" s="31"/>
      <c r="HN97" s="31"/>
      <c r="HO97" s="31"/>
      <c r="HP97" s="31"/>
      <c r="HQ97" s="31"/>
      <c r="HR97" s="31"/>
      <c r="HS97" s="31"/>
      <c r="HT97" s="31"/>
      <c r="HU97" s="31"/>
      <c r="HV97" s="31"/>
      <c r="HW97" s="31"/>
      <c r="HX97" s="31"/>
      <c r="HY97" s="31"/>
      <c r="HZ97" s="31"/>
      <c r="IA97" s="31"/>
      <c r="IB97" s="31"/>
      <c r="IC97" s="31"/>
      <c r="ID97" s="31"/>
      <c r="IE97" s="31"/>
      <c r="IF97" s="31"/>
      <c r="IG97" s="31"/>
      <c r="IH97" s="31"/>
      <c r="II97" s="31"/>
      <c r="IJ97" s="31"/>
      <c r="IK97" s="31"/>
      <c r="IL97" s="31"/>
      <c r="IM97" s="31"/>
      <c r="IN97" s="31"/>
      <c r="IO97" s="31"/>
      <c r="IP97" s="31"/>
      <c r="IQ97" s="31"/>
      <c r="IR97" s="31"/>
      <c r="IS97" s="31"/>
      <c r="IT97" s="31"/>
      <c r="IU97" s="31"/>
      <c r="IV97" s="31"/>
      <c r="IW97" s="31"/>
      <c r="IX97" s="31"/>
      <c r="IY97" s="31"/>
      <c r="IZ97" s="31"/>
      <c r="JA97" s="31"/>
      <c r="JB97" s="31"/>
      <c r="JC97" s="31"/>
      <c r="JD97" s="31"/>
      <c r="JE97" s="31"/>
      <c r="JF97" s="31"/>
      <c r="JG97" s="31"/>
      <c r="JH97" s="31"/>
      <c r="JI97" s="31"/>
      <c r="JJ97" s="31"/>
      <c r="JK97" s="31"/>
      <c r="JL97" s="31"/>
      <c r="JM97" s="31"/>
      <c r="JN97" s="31"/>
      <c r="JO97" s="31"/>
      <c r="JP97" s="31"/>
      <c r="JQ97" s="31"/>
      <c r="JR97" s="31"/>
      <c r="JS97" s="31"/>
      <c r="JT97" s="31"/>
      <c r="JU97" s="31"/>
      <c r="JV97" s="31"/>
      <c r="JW97" s="31"/>
      <c r="JX97" s="31"/>
      <c r="JY97" s="31"/>
      <c r="JZ97" s="31"/>
      <c r="KA97" s="31"/>
      <c r="KB97" s="31"/>
      <c r="KC97" s="31"/>
      <c r="KD97" s="31"/>
      <c r="KE97" s="31"/>
      <c r="KF97" s="31"/>
      <c r="KG97" s="31"/>
      <c r="KH97" s="31"/>
      <c r="KI97" s="31"/>
      <c r="KJ97" s="31"/>
      <c r="KK97" s="31"/>
      <c r="KL97" s="31"/>
      <c r="KM97" s="31"/>
      <c r="KN97" s="31"/>
      <c r="KO97" s="31"/>
      <c r="KP97" s="31"/>
      <c r="KQ97" s="31"/>
      <c r="KR97" s="31"/>
      <c r="KS97" s="31"/>
      <c r="KT97" s="31"/>
      <c r="KU97" s="31"/>
      <c r="KV97" s="31"/>
      <c r="KW97" s="31"/>
      <c r="KX97" s="31"/>
      <c r="KY97" s="31"/>
      <c r="KZ97" s="31"/>
      <c r="LA97" s="31"/>
      <c r="LB97" s="31"/>
      <c r="LC97" s="31"/>
      <c r="LD97" s="31"/>
      <c r="LE97" s="31"/>
      <c r="LF97" s="31"/>
      <c r="LG97" s="31"/>
      <c r="LH97" s="31"/>
      <c r="LI97" s="31"/>
      <c r="LJ97" s="31"/>
      <c r="LK97" s="31"/>
      <c r="LL97" s="31"/>
      <c r="LM97" s="31"/>
      <c r="LN97" s="31"/>
      <c r="LO97" s="31"/>
      <c r="LP97" s="31"/>
      <c r="LQ97" s="31"/>
      <c r="LR97" s="31"/>
      <c r="LS97" s="31"/>
      <c r="LT97" s="31"/>
      <c r="LU97" s="31"/>
      <c r="LV97" s="31"/>
      <c r="LW97" s="31"/>
      <c r="LX97" s="31"/>
      <c r="LY97" s="31"/>
      <c r="LZ97" s="31"/>
      <c r="MA97" s="31"/>
      <c r="MB97" s="31"/>
      <c r="MC97" s="31"/>
      <c r="MD97" s="31"/>
      <c r="ME97" s="31"/>
      <c r="MF97" s="31"/>
      <c r="MG97" s="31"/>
      <c r="MH97" s="31"/>
      <c r="MI97" s="31"/>
      <c r="MJ97" s="31"/>
      <c r="MK97" s="31"/>
      <c r="ML97" s="31"/>
      <c r="MM97" s="31"/>
      <c r="MN97" s="31"/>
      <c r="MO97" s="31"/>
      <c r="MP97" s="31"/>
      <c r="MQ97" s="31"/>
      <c r="MR97" s="31"/>
      <c r="MS97" s="31"/>
      <c r="MT97" s="31"/>
      <c r="MU97" s="31"/>
      <c r="MV97" s="31"/>
      <c r="MW97" s="31"/>
      <c r="MX97" s="31"/>
      <c r="MY97" s="31"/>
      <c r="MZ97" s="31"/>
      <c r="NA97" s="31"/>
      <c r="NB97" s="31"/>
      <c r="NC97" s="31"/>
      <c r="ND97" s="31"/>
      <c r="NE97" s="31"/>
      <c r="NF97" s="31"/>
      <c r="NG97" s="31"/>
      <c r="NH97" s="31"/>
      <c r="NI97" s="31"/>
      <c r="NJ97" s="31"/>
      <c r="NK97" s="31"/>
      <c r="NL97" s="31"/>
      <c r="NM97" s="31"/>
      <c r="NN97" s="31"/>
      <c r="NO97" s="31"/>
      <c r="NP97" s="31"/>
      <c r="NQ97" s="31"/>
      <c r="NR97" s="31"/>
      <c r="NS97" s="31"/>
      <c r="NT97" s="31"/>
      <c r="NU97" s="31"/>
      <c r="NV97" s="31"/>
      <c r="NW97" s="31"/>
      <c r="NX97" s="31"/>
      <c r="NY97" s="31"/>
      <c r="NZ97" s="31"/>
      <c r="OA97" s="31"/>
      <c r="OB97" s="31"/>
      <c r="OC97" s="31"/>
      <c r="OD97" s="31"/>
      <c r="OE97" s="31"/>
      <c r="OF97" s="31"/>
      <c r="OG97" s="31"/>
      <c r="OH97" s="31"/>
      <c r="OI97" s="31"/>
      <c r="OJ97" s="31"/>
      <c r="OK97" s="31"/>
      <c r="OL97" s="31"/>
      <c r="OM97" s="31"/>
      <c r="ON97" s="31"/>
      <c r="OO97" s="31"/>
      <c r="OP97" s="31"/>
      <c r="OQ97" s="31"/>
      <c r="OR97" s="31"/>
      <c r="OS97" s="31"/>
      <c r="OT97" s="31"/>
      <c r="OU97" s="31"/>
      <c r="OV97" s="31"/>
      <c r="OW97" s="31"/>
      <c r="OX97" s="31"/>
      <c r="OY97" s="31"/>
      <c r="OZ97" s="31"/>
      <c r="PA97" s="31"/>
      <c r="PB97" s="31"/>
      <c r="PC97" s="31"/>
      <c r="PD97" s="31"/>
      <c r="PE97" s="31"/>
      <c r="PF97" s="31"/>
      <c r="PG97" s="31"/>
      <c r="PH97" s="31"/>
      <c r="PI97" s="31"/>
      <c r="PJ97" s="31"/>
      <c r="PK97" s="31"/>
      <c r="PL97" s="31"/>
      <c r="PM97" s="31"/>
      <c r="PN97" s="31"/>
      <c r="PO97" s="31"/>
      <c r="PP97" s="31"/>
      <c r="PQ97" s="31"/>
      <c r="PR97" s="31"/>
      <c r="PS97" s="31"/>
      <c r="PT97" s="31"/>
      <c r="PU97" s="31"/>
      <c r="PV97" s="31"/>
      <c r="PW97" s="31"/>
      <c r="PX97" s="31"/>
      <c r="PY97" s="31"/>
      <c r="PZ97" s="31"/>
      <c r="QA97" s="31"/>
      <c r="QB97" s="31"/>
      <c r="QC97" s="31"/>
    </row>
    <row r="98" spans="1:445">
      <c r="A98" s="84" t="s">
        <v>2044</v>
      </c>
      <c r="B98" s="83" t="s">
        <v>27</v>
      </c>
      <c r="C98" s="83">
        <v>65</v>
      </c>
      <c r="D98" s="83" t="s">
        <v>31</v>
      </c>
      <c r="E98" s="83"/>
      <c r="F98" s="83">
        <v>449</v>
      </c>
      <c r="G98" s="83">
        <v>65</v>
      </c>
      <c r="H98" s="83"/>
      <c r="I98" s="83">
        <v>48</v>
      </c>
      <c r="J98" s="83">
        <v>48</v>
      </c>
      <c r="K98" s="83">
        <v>48</v>
      </c>
      <c r="L98" s="83">
        <v>48</v>
      </c>
      <c r="M98" s="83">
        <v>48</v>
      </c>
      <c r="N98" s="83"/>
      <c r="O98" s="86"/>
      <c r="P98" s="83"/>
      <c r="Q98" s="83"/>
      <c r="R98" s="83"/>
      <c r="S98" s="83"/>
      <c r="T98" s="20">
        <f t="shared" si="6"/>
        <v>305</v>
      </c>
      <c r="U98" s="20">
        <f t="shared" si="7"/>
        <v>144</v>
      </c>
      <c r="V98" s="34">
        <f t="shared" si="8"/>
        <v>0.67928730512249447</v>
      </c>
      <c r="W98" s="37"/>
      <c r="X98" s="35" t="str">
        <f t="shared" si="9"/>
        <v/>
      </c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  <c r="IW98" s="31"/>
      <c r="IX98" s="31"/>
      <c r="IY98" s="31"/>
      <c r="IZ98" s="31"/>
      <c r="JA98" s="31"/>
      <c r="JB98" s="31"/>
      <c r="JC98" s="31"/>
      <c r="JD98" s="31"/>
      <c r="JE98" s="31"/>
      <c r="JF98" s="31"/>
      <c r="JG98" s="31"/>
      <c r="JH98" s="31"/>
      <c r="JI98" s="31"/>
      <c r="JJ98" s="31"/>
      <c r="JK98" s="31"/>
      <c r="JL98" s="31"/>
      <c r="JM98" s="31"/>
      <c r="JN98" s="31"/>
      <c r="JO98" s="31"/>
      <c r="JP98" s="31"/>
      <c r="JQ98" s="31"/>
      <c r="JR98" s="31"/>
      <c r="JS98" s="31"/>
      <c r="JT98" s="31"/>
      <c r="JU98" s="31"/>
      <c r="JV98" s="31"/>
      <c r="JW98" s="31"/>
      <c r="JX98" s="31"/>
      <c r="JY98" s="31"/>
      <c r="JZ98" s="31"/>
      <c r="KA98" s="31"/>
      <c r="KB98" s="31"/>
      <c r="KC98" s="31"/>
      <c r="KD98" s="31"/>
      <c r="KE98" s="31"/>
      <c r="KF98" s="31"/>
      <c r="KG98" s="31"/>
      <c r="KH98" s="31"/>
      <c r="KI98" s="31"/>
      <c r="KJ98" s="31"/>
      <c r="KK98" s="31"/>
      <c r="KL98" s="31"/>
      <c r="KM98" s="31"/>
      <c r="KN98" s="31"/>
      <c r="KO98" s="31"/>
      <c r="KP98" s="31"/>
      <c r="KQ98" s="31"/>
      <c r="KR98" s="31"/>
      <c r="KS98" s="31"/>
      <c r="KT98" s="31"/>
      <c r="KU98" s="31"/>
      <c r="KV98" s="31"/>
      <c r="KW98" s="31"/>
      <c r="KX98" s="31"/>
      <c r="KY98" s="31"/>
      <c r="KZ98" s="31"/>
      <c r="LA98" s="31"/>
      <c r="LB98" s="31"/>
      <c r="LC98" s="31"/>
      <c r="LD98" s="31"/>
      <c r="LE98" s="31"/>
      <c r="LF98" s="31"/>
      <c r="LG98" s="31"/>
      <c r="LH98" s="31"/>
      <c r="LI98" s="31"/>
      <c r="LJ98" s="31"/>
      <c r="LK98" s="31"/>
      <c r="LL98" s="31"/>
      <c r="LM98" s="31"/>
      <c r="LN98" s="31"/>
      <c r="LO98" s="31"/>
      <c r="LP98" s="31"/>
      <c r="LQ98" s="31"/>
      <c r="LR98" s="31"/>
      <c r="LS98" s="31"/>
      <c r="LT98" s="31"/>
      <c r="LU98" s="31"/>
      <c r="LV98" s="31"/>
      <c r="LW98" s="31"/>
      <c r="LX98" s="31"/>
      <c r="LY98" s="31"/>
      <c r="LZ98" s="31"/>
      <c r="MA98" s="31"/>
      <c r="MB98" s="31"/>
      <c r="MC98" s="31"/>
      <c r="MD98" s="31"/>
      <c r="ME98" s="31"/>
      <c r="MF98" s="31"/>
      <c r="MG98" s="31"/>
      <c r="MH98" s="31"/>
      <c r="MI98" s="31"/>
      <c r="MJ98" s="31"/>
      <c r="MK98" s="31"/>
      <c r="ML98" s="31"/>
      <c r="MM98" s="31"/>
      <c r="MN98" s="31"/>
      <c r="MO98" s="31"/>
      <c r="MP98" s="31"/>
      <c r="MQ98" s="31"/>
      <c r="MR98" s="31"/>
      <c r="MS98" s="31"/>
      <c r="MT98" s="31"/>
      <c r="MU98" s="31"/>
      <c r="MV98" s="31"/>
      <c r="MW98" s="31"/>
      <c r="MX98" s="31"/>
      <c r="MY98" s="31"/>
      <c r="MZ98" s="31"/>
      <c r="NA98" s="31"/>
      <c r="NB98" s="31"/>
      <c r="NC98" s="31"/>
      <c r="ND98" s="31"/>
      <c r="NE98" s="31"/>
      <c r="NF98" s="31"/>
      <c r="NG98" s="31"/>
      <c r="NH98" s="31"/>
      <c r="NI98" s="31"/>
      <c r="NJ98" s="31"/>
      <c r="NK98" s="31"/>
      <c r="NL98" s="31"/>
      <c r="NM98" s="31"/>
      <c r="NN98" s="31"/>
      <c r="NO98" s="31"/>
      <c r="NP98" s="31"/>
      <c r="NQ98" s="31"/>
      <c r="NR98" s="31"/>
      <c r="NS98" s="31"/>
      <c r="NT98" s="31"/>
      <c r="NU98" s="31"/>
      <c r="NV98" s="31"/>
      <c r="NW98" s="31"/>
      <c r="NX98" s="31"/>
      <c r="NY98" s="31"/>
      <c r="NZ98" s="31"/>
      <c r="OA98" s="31"/>
      <c r="OB98" s="31"/>
      <c r="OC98" s="31"/>
      <c r="OD98" s="31"/>
      <c r="OE98" s="31"/>
      <c r="OF98" s="31"/>
      <c r="OG98" s="31"/>
      <c r="OH98" s="31"/>
      <c r="OI98" s="31"/>
      <c r="OJ98" s="31"/>
      <c r="OK98" s="31"/>
      <c r="OL98" s="31"/>
      <c r="OM98" s="31"/>
      <c r="ON98" s="31"/>
      <c r="OO98" s="31"/>
      <c r="OP98" s="31"/>
      <c r="OQ98" s="31"/>
      <c r="OR98" s="31"/>
      <c r="OS98" s="31"/>
      <c r="OT98" s="31"/>
      <c r="OU98" s="31"/>
      <c r="OV98" s="31"/>
      <c r="OW98" s="31"/>
      <c r="OX98" s="31"/>
      <c r="OY98" s="31"/>
      <c r="OZ98" s="31"/>
      <c r="PA98" s="31"/>
      <c r="PB98" s="31"/>
      <c r="PC98" s="31"/>
      <c r="PD98" s="31"/>
      <c r="PE98" s="31"/>
      <c r="PF98" s="31"/>
      <c r="PG98" s="31"/>
      <c r="PH98" s="31"/>
      <c r="PI98" s="31"/>
      <c r="PJ98" s="31"/>
      <c r="PK98" s="31"/>
      <c r="PL98" s="31"/>
      <c r="PM98" s="31"/>
      <c r="PN98" s="31"/>
      <c r="PO98" s="31"/>
      <c r="PP98" s="31"/>
      <c r="PQ98" s="31"/>
      <c r="PR98" s="31"/>
      <c r="PS98" s="31"/>
      <c r="PT98" s="31"/>
      <c r="PU98" s="31"/>
      <c r="PV98" s="31"/>
      <c r="PW98" s="31"/>
      <c r="PX98" s="31"/>
      <c r="PY98" s="31"/>
      <c r="PZ98" s="31"/>
      <c r="QA98" s="31"/>
      <c r="QB98" s="31"/>
      <c r="QC98" s="31"/>
    </row>
    <row r="99" spans="1:445">
      <c r="A99" s="84" t="s">
        <v>188</v>
      </c>
      <c r="B99" s="83" t="s">
        <v>27</v>
      </c>
      <c r="C99" s="83">
        <v>95</v>
      </c>
      <c r="D99" s="83" t="s">
        <v>243</v>
      </c>
      <c r="E99" s="83"/>
      <c r="F99" s="83">
        <v>1025</v>
      </c>
      <c r="G99" s="83">
        <v>65</v>
      </c>
      <c r="H99" s="83"/>
      <c r="I99" s="83">
        <v>120</v>
      </c>
      <c r="J99" s="83">
        <v>120</v>
      </c>
      <c r="K99" s="83">
        <v>120</v>
      </c>
      <c r="L99" s="83">
        <v>120</v>
      </c>
      <c r="M99" s="83"/>
      <c r="N99" s="87"/>
      <c r="O99" s="83"/>
      <c r="P99" s="83"/>
      <c r="Q99" s="83"/>
      <c r="R99" s="83"/>
      <c r="S99" s="83"/>
      <c r="T99" s="20">
        <f t="shared" si="6"/>
        <v>545</v>
      </c>
      <c r="U99" s="20">
        <f t="shared" si="7"/>
        <v>480</v>
      </c>
      <c r="V99" s="34">
        <f t="shared" si="8"/>
        <v>0.53170731707317076</v>
      </c>
      <c r="W99" s="37"/>
      <c r="X99" s="35" t="str">
        <f t="shared" si="9"/>
        <v/>
      </c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31"/>
      <c r="CT99" s="31"/>
      <c r="CU99" s="31"/>
      <c r="CV99" s="31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  <c r="DW99" s="31"/>
      <c r="DX99" s="31"/>
      <c r="DY99" s="31"/>
      <c r="DZ99" s="31"/>
      <c r="EA99" s="31"/>
      <c r="EB99" s="31"/>
      <c r="EC99" s="31"/>
      <c r="ED99" s="31"/>
      <c r="EE99" s="31"/>
      <c r="EF99" s="31"/>
      <c r="EG99" s="31"/>
      <c r="EH99" s="31"/>
      <c r="EI99" s="31"/>
      <c r="EJ99" s="31"/>
      <c r="EK99" s="31"/>
      <c r="EL99" s="31"/>
      <c r="EM99" s="31"/>
      <c r="EN99" s="31"/>
      <c r="EO99" s="31"/>
      <c r="EP99" s="31"/>
      <c r="EQ99" s="31"/>
      <c r="ER99" s="31"/>
      <c r="ES99" s="31"/>
      <c r="ET99" s="31"/>
      <c r="EU99" s="31"/>
      <c r="EV99" s="31"/>
      <c r="EW99" s="31"/>
      <c r="EX99" s="31"/>
      <c r="EY99" s="31"/>
      <c r="EZ99" s="31"/>
      <c r="FA99" s="31"/>
      <c r="FB99" s="31"/>
      <c r="FC99" s="31"/>
      <c r="FD99" s="31"/>
      <c r="FE99" s="31"/>
      <c r="FF99" s="31"/>
      <c r="FG99" s="31"/>
      <c r="FH99" s="31"/>
      <c r="FI99" s="31"/>
      <c r="FJ99" s="31"/>
      <c r="FK99" s="31"/>
      <c r="FL99" s="31"/>
      <c r="FM99" s="31"/>
      <c r="FN99" s="31"/>
      <c r="FO99" s="31"/>
      <c r="FP99" s="31"/>
      <c r="FQ99" s="31"/>
      <c r="FR99" s="31"/>
      <c r="FS99" s="31"/>
      <c r="FT99" s="31"/>
      <c r="FU99" s="31"/>
      <c r="FV99" s="31"/>
      <c r="FW99" s="31"/>
      <c r="FX99" s="31"/>
      <c r="FY99" s="31"/>
      <c r="FZ99" s="31"/>
      <c r="GA99" s="31"/>
      <c r="GB99" s="31"/>
      <c r="GC99" s="31"/>
      <c r="GD99" s="31"/>
      <c r="GE99" s="31"/>
      <c r="GF99" s="31"/>
      <c r="GG99" s="31"/>
      <c r="GH99" s="31"/>
      <c r="GI99" s="31"/>
      <c r="GJ99" s="31"/>
      <c r="GK99" s="31"/>
      <c r="GL99" s="31"/>
      <c r="GM99" s="31"/>
      <c r="GN99" s="31"/>
      <c r="GO99" s="31"/>
      <c r="GP99" s="31"/>
      <c r="GQ99" s="31"/>
      <c r="GR99" s="31"/>
      <c r="GS99" s="31"/>
      <c r="GT99" s="31"/>
      <c r="GU99" s="31"/>
      <c r="GV99" s="31"/>
      <c r="GW99" s="31"/>
      <c r="GX99" s="31"/>
      <c r="GY99" s="31"/>
      <c r="GZ99" s="31"/>
      <c r="HA99" s="31"/>
      <c r="HB99" s="31"/>
      <c r="HC99" s="31"/>
      <c r="HD99" s="31"/>
      <c r="HE99" s="31"/>
      <c r="HF99" s="31"/>
      <c r="HG99" s="31"/>
      <c r="HH99" s="31"/>
      <c r="HI99" s="31"/>
      <c r="HJ99" s="31"/>
      <c r="HK99" s="31"/>
      <c r="HL99" s="31"/>
      <c r="HM99" s="31"/>
      <c r="HN99" s="31"/>
      <c r="HO99" s="31"/>
      <c r="HP99" s="31"/>
      <c r="HQ99" s="31"/>
      <c r="HR99" s="31"/>
      <c r="HS99" s="31"/>
      <c r="HT99" s="31"/>
      <c r="HU99" s="31"/>
      <c r="HV99" s="31"/>
      <c r="HW99" s="31"/>
      <c r="HX99" s="31"/>
      <c r="HY99" s="31"/>
      <c r="HZ99" s="31"/>
      <c r="IA99" s="31"/>
      <c r="IB99" s="31"/>
      <c r="IC99" s="31"/>
      <c r="ID99" s="31"/>
      <c r="IE99" s="31"/>
      <c r="IF99" s="31"/>
      <c r="IG99" s="31"/>
      <c r="IH99" s="31"/>
      <c r="II99" s="31"/>
      <c r="IJ99" s="31"/>
      <c r="IK99" s="31"/>
      <c r="IL99" s="31"/>
      <c r="IM99" s="31"/>
      <c r="IN99" s="31"/>
      <c r="IO99" s="31"/>
      <c r="IP99" s="31"/>
      <c r="IQ99" s="31"/>
      <c r="IR99" s="31"/>
      <c r="IS99" s="31"/>
      <c r="IT99" s="31"/>
      <c r="IU99" s="31"/>
      <c r="IV99" s="31"/>
      <c r="IW99" s="31"/>
      <c r="IX99" s="31"/>
      <c r="IY99" s="31"/>
      <c r="IZ99" s="31"/>
      <c r="JA99" s="31"/>
      <c r="JB99" s="31"/>
      <c r="JC99" s="31"/>
      <c r="JD99" s="31"/>
      <c r="JE99" s="31"/>
      <c r="JF99" s="31"/>
      <c r="JG99" s="31"/>
      <c r="JH99" s="31"/>
      <c r="JI99" s="31"/>
      <c r="JJ99" s="31"/>
      <c r="JK99" s="31"/>
      <c r="JL99" s="31"/>
      <c r="JM99" s="31"/>
      <c r="JN99" s="31"/>
      <c r="JO99" s="31"/>
      <c r="JP99" s="31"/>
      <c r="JQ99" s="31"/>
      <c r="JR99" s="31"/>
      <c r="JS99" s="31"/>
      <c r="JT99" s="31"/>
      <c r="JU99" s="31"/>
      <c r="JV99" s="31"/>
      <c r="JW99" s="31"/>
      <c r="JX99" s="31"/>
      <c r="JY99" s="31"/>
      <c r="JZ99" s="31"/>
      <c r="KA99" s="31"/>
      <c r="KB99" s="31"/>
      <c r="KC99" s="31"/>
      <c r="KD99" s="31"/>
      <c r="KE99" s="31"/>
      <c r="KF99" s="31"/>
      <c r="KG99" s="31"/>
      <c r="KH99" s="31"/>
      <c r="KI99" s="31"/>
      <c r="KJ99" s="31"/>
      <c r="KK99" s="31"/>
      <c r="KL99" s="31"/>
      <c r="KM99" s="31"/>
      <c r="KN99" s="31"/>
      <c r="KO99" s="31"/>
      <c r="KP99" s="31"/>
      <c r="KQ99" s="31"/>
      <c r="KR99" s="31"/>
      <c r="KS99" s="31"/>
      <c r="KT99" s="31"/>
      <c r="KU99" s="31"/>
      <c r="KV99" s="31"/>
      <c r="KW99" s="31"/>
      <c r="KX99" s="31"/>
      <c r="KY99" s="31"/>
      <c r="KZ99" s="31"/>
      <c r="LA99" s="31"/>
      <c r="LB99" s="31"/>
      <c r="LC99" s="31"/>
      <c r="LD99" s="31"/>
      <c r="LE99" s="31"/>
      <c r="LF99" s="31"/>
      <c r="LG99" s="31"/>
      <c r="LH99" s="31"/>
      <c r="LI99" s="31"/>
      <c r="LJ99" s="31"/>
      <c r="LK99" s="31"/>
      <c r="LL99" s="31"/>
      <c r="LM99" s="31"/>
      <c r="LN99" s="31"/>
      <c r="LO99" s="31"/>
      <c r="LP99" s="31"/>
      <c r="LQ99" s="31"/>
      <c r="LR99" s="31"/>
      <c r="LS99" s="31"/>
      <c r="LT99" s="31"/>
      <c r="LU99" s="31"/>
      <c r="LV99" s="31"/>
      <c r="LW99" s="31"/>
      <c r="LX99" s="31"/>
      <c r="LY99" s="31"/>
      <c r="LZ99" s="31"/>
      <c r="MA99" s="31"/>
      <c r="MB99" s="31"/>
      <c r="MC99" s="31"/>
      <c r="MD99" s="31"/>
      <c r="ME99" s="31"/>
      <c r="MF99" s="31"/>
      <c r="MG99" s="31"/>
      <c r="MH99" s="31"/>
      <c r="MI99" s="31"/>
      <c r="MJ99" s="31"/>
      <c r="MK99" s="31"/>
      <c r="ML99" s="31"/>
      <c r="MM99" s="31"/>
      <c r="MN99" s="31"/>
      <c r="MO99" s="31"/>
      <c r="MP99" s="31"/>
      <c r="MQ99" s="31"/>
      <c r="MR99" s="31"/>
      <c r="MS99" s="31"/>
      <c r="MT99" s="31"/>
      <c r="MU99" s="31"/>
      <c r="MV99" s="31"/>
      <c r="MW99" s="31"/>
      <c r="MX99" s="31"/>
      <c r="MY99" s="31"/>
      <c r="MZ99" s="31"/>
      <c r="NA99" s="31"/>
      <c r="NB99" s="31"/>
      <c r="NC99" s="31"/>
      <c r="ND99" s="31"/>
      <c r="NE99" s="31"/>
      <c r="NF99" s="31"/>
      <c r="NG99" s="31"/>
      <c r="NH99" s="31"/>
      <c r="NI99" s="31"/>
      <c r="NJ99" s="31"/>
      <c r="NK99" s="31"/>
      <c r="NL99" s="31"/>
      <c r="NM99" s="31"/>
      <c r="NN99" s="31"/>
      <c r="NO99" s="31"/>
      <c r="NP99" s="31"/>
      <c r="NQ99" s="31"/>
      <c r="NR99" s="31"/>
      <c r="NS99" s="31"/>
      <c r="NT99" s="31"/>
      <c r="NU99" s="31"/>
      <c r="NV99" s="31"/>
      <c r="NW99" s="31"/>
      <c r="NX99" s="31"/>
      <c r="NY99" s="31"/>
      <c r="NZ99" s="31"/>
      <c r="OA99" s="31"/>
      <c r="OB99" s="31"/>
      <c r="OC99" s="31"/>
      <c r="OD99" s="31"/>
      <c r="OE99" s="31"/>
      <c r="OF99" s="31"/>
      <c r="OG99" s="31"/>
      <c r="OH99" s="31"/>
      <c r="OI99" s="31"/>
      <c r="OJ99" s="31"/>
      <c r="OK99" s="31"/>
      <c r="OL99" s="31"/>
      <c r="OM99" s="31"/>
      <c r="ON99" s="31"/>
      <c r="OO99" s="31"/>
      <c r="OP99" s="31"/>
      <c r="OQ99" s="31"/>
      <c r="OR99" s="31"/>
      <c r="OS99" s="31"/>
      <c r="OT99" s="31"/>
      <c r="OU99" s="31"/>
      <c r="OV99" s="31"/>
      <c r="OW99" s="31"/>
      <c r="OX99" s="31"/>
      <c r="OY99" s="31"/>
      <c r="OZ99" s="31"/>
      <c r="PA99" s="31"/>
      <c r="PB99" s="31"/>
      <c r="PC99" s="31"/>
      <c r="PD99" s="31"/>
      <c r="PE99" s="31"/>
      <c r="PF99" s="31"/>
      <c r="PG99" s="31"/>
      <c r="PH99" s="31"/>
      <c r="PI99" s="31"/>
      <c r="PJ99" s="31"/>
      <c r="PK99" s="31"/>
      <c r="PL99" s="31"/>
      <c r="PM99" s="31"/>
      <c r="PN99" s="31"/>
      <c r="PO99" s="31"/>
      <c r="PP99" s="31"/>
      <c r="PQ99" s="31"/>
      <c r="PR99" s="31"/>
      <c r="PS99" s="31"/>
      <c r="PT99" s="31"/>
      <c r="PU99" s="31"/>
      <c r="PV99" s="31"/>
      <c r="PW99" s="31"/>
      <c r="PX99" s="31"/>
      <c r="PY99" s="31"/>
      <c r="PZ99" s="31"/>
      <c r="QA99" s="31"/>
      <c r="QB99" s="31"/>
      <c r="QC99" s="31"/>
    </row>
    <row r="100" spans="1:445">
      <c r="A100" s="84" t="s">
        <v>2004</v>
      </c>
      <c r="B100" s="83" t="s">
        <v>27</v>
      </c>
      <c r="C100" s="83">
        <v>90</v>
      </c>
      <c r="D100" s="83" t="s">
        <v>141</v>
      </c>
      <c r="E100" s="83">
        <v>160</v>
      </c>
      <c r="F100" s="83">
        <v>697</v>
      </c>
      <c r="G100" s="83">
        <v>65</v>
      </c>
      <c r="H100" s="83"/>
      <c r="I100" s="83">
        <v>99</v>
      </c>
      <c r="J100" s="83">
        <v>99</v>
      </c>
      <c r="K100" s="83">
        <v>99</v>
      </c>
      <c r="L100" s="83">
        <v>99</v>
      </c>
      <c r="M100" s="83">
        <v>99</v>
      </c>
      <c r="N100" s="83"/>
      <c r="O100" s="83"/>
      <c r="P100" s="83"/>
      <c r="Q100" s="83"/>
      <c r="R100" s="83"/>
      <c r="S100" s="83"/>
      <c r="T100" s="20">
        <f t="shared" si="6"/>
        <v>560</v>
      </c>
      <c r="U100" s="20">
        <f t="shared" si="7"/>
        <v>297</v>
      </c>
      <c r="V100" s="34">
        <f t="shared" si="8"/>
        <v>0.6534422403733956</v>
      </c>
      <c r="X100" s="35" t="str">
        <f t="shared" ref="X100:X131" si="10">IF(W100&lt;&gt;"",F100 - (SUM(G100:S100)),"")</f>
        <v/>
      </c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  <c r="CJ100" s="31"/>
      <c r="CK100" s="31"/>
      <c r="CL100" s="31"/>
      <c r="CM100" s="31"/>
      <c r="CN100" s="31"/>
      <c r="CO100" s="31"/>
      <c r="CP100" s="31"/>
      <c r="CQ100" s="31"/>
      <c r="CR100" s="31"/>
      <c r="CS100" s="31"/>
      <c r="CT100" s="31"/>
      <c r="CU100" s="31"/>
      <c r="CV100" s="31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  <c r="DW100" s="31"/>
      <c r="DX100" s="31"/>
      <c r="DY100" s="31"/>
      <c r="DZ100" s="31"/>
      <c r="EA100" s="31"/>
      <c r="EB100" s="31"/>
      <c r="EC100" s="31"/>
      <c r="ED100" s="31"/>
      <c r="EE100" s="31"/>
      <c r="EF100" s="31"/>
      <c r="EG100" s="31"/>
      <c r="EH100" s="31"/>
      <c r="EI100" s="31"/>
      <c r="EJ100" s="31"/>
      <c r="EK100" s="31"/>
      <c r="EL100" s="31"/>
      <c r="EM100" s="31"/>
      <c r="EN100" s="31"/>
      <c r="EO100" s="31"/>
      <c r="EP100" s="31"/>
      <c r="EQ100" s="31"/>
      <c r="ER100" s="31"/>
      <c r="ES100" s="31"/>
      <c r="ET100" s="31"/>
      <c r="EU100" s="31"/>
      <c r="EV100" s="31"/>
      <c r="EW100" s="31"/>
      <c r="EX100" s="31"/>
      <c r="EY100" s="31"/>
      <c r="EZ100" s="31"/>
      <c r="FA100" s="31"/>
      <c r="FB100" s="31"/>
      <c r="FC100" s="31"/>
      <c r="FD100" s="31"/>
      <c r="FE100" s="31"/>
      <c r="FF100" s="31"/>
      <c r="FG100" s="31"/>
      <c r="FH100" s="31"/>
      <c r="FI100" s="31"/>
      <c r="FJ100" s="31"/>
      <c r="FK100" s="31"/>
      <c r="FL100" s="31"/>
      <c r="FM100" s="31"/>
      <c r="FN100" s="31"/>
      <c r="FO100" s="31"/>
      <c r="FP100" s="31"/>
      <c r="FQ100" s="31"/>
      <c r="FR100" s="31"/>
      <c r="FS100" s="31"/>
      <c r="FT100" s="31"/>
      <c r="FU100" s="31"/>
      <c r="FV100" s="31"/>
      <c r="FW100" s="31"/>
      <c r="FX100" s="31"/>
      <c r="FY100" s="31"/>
      <c r="FZ100" s="31"/>
      <c r="GA100" s="31"/>
      <c r="GB100" s="31"/>
      <c r="GC100" s="31"/>
      <c r="GD100" s="31"/>
      <c r="GE100" s="31"/>
      <c r="GF100" s="31"/>
      <c r="GG100" s="31"/>
      <c r="GH100" s="31"/>
      <c r="GI100" s="31"/>
      <c r="GJ100" s="31"/>
      <c r="GK100" s="31"/>
      <c r="GL100" s="31"/>
      <c r="GM100" s="31"/>
      <c r="GN100" s="31"/>
      <c r="GO100" s="31"/>
      <c r="GP100" s="31"/>
      <c r="GQ100" s="31"/>
      <c r="GR100" s="31"/>
      <c r="GS100" s="31"/>
      <c r="GT100" s="31"/>
      <c r="GU100" s="31"/>
      <c r="GV100" s="31"/>
      <c r="GW100" s="31"/>
      <c r="GX100" s="31"/>
      <c r="GY100" s="31"/>
      <c r="GZ100" s="31"/>
      <c r="HA100" s="31"/>
      <c r="HB100" s="31"/>
      <c r="HC100" s="31"/>
      <c r="HD100" s="31"/>
      <c r="HE100" s="31"/>
      <c r="HF100" s="31"/>
      <c r="HG100" s="31"/>
      <c r="HH100" s="31"/>
      <c r="HI100" s="31"/>
      <c r="HJ100" s="31"/>
      <c r="HK100" s="31"/>
      <c r="HL100" s="31"/>
      <c r="HM100" s="31"/>
      <c r="HN100" s="31"/>
      <c r="HO100" s="31"/>
      <c r="HP100" s="31"/>
      <c r="HQ100" s="31"/>
      <c r="HR100" s="31"/>
      <c r="HS100" s="31"/>
      <c r="HT100" s="31"/>
      <c r="HU100" s="31"/>
      <c r="HV100" s="31"/>
      <c r="HW100" s="31"/>
      <c r="HX100" s="31"/>
      <c r="HY100" s="31"/>
      <c r="HZ100" s="31"/>
      <c r="IA100" s="31"/>
      <c r="IB100" s="31"/>
      <c r="IC100" s="31"/>
      <c r="ID100" s="31"/>
      <c r="IE100" s="31"/>
      <c r="IF100" s="31"/>
      <c r="IG100" s="31"/>
      <c r="IH100" s="31"/>
      <c r="II100" s="31"/>
      <c r="IJ100" s="31"/>
      <c r="IK100" s="31"/>
      <c r="IL100" s="31"/>
      <c r="IM100" s="31"/>
      <c r="IN100" s="31"/>
      <c r="IO100" s="31"/>
      <c r="IP100" s="31"/>
      <c r="IQ100" s="31"/>
      <c r="IR100" s="31"/>
      <c r="IS100" s="31"/>
      <c r="IT100" s="31"/>
      <c r="IU100" s="31"/>
      <c r="IV100" s="31"/>
      <c r="IW100" s="31"/>
      <c r="IX100" s="31"/>
      <c r="IY100" s="31"/>
      <c r="IZ100" s="31"/>
      <c r="JA100" s="31"/>
      <c r="JB100" s="31"/>
      <c r="JC100" s="31"/>
      <c r="JD100" s="31"/>
      <c r="JE100" s="31"/>
      <c r="JF100" s="31"/>
      <c r="JG100" s="31"/>
      <c r="JH100" s="31"/>
      <c r="JI100" s="31"/>
      <c r="JJ100" s="31"/>
      <c r="JK100" s="31"/>
      <c r="JL100" s="31"/>
      <c r="JM100" s="31"/>
      <c r="JN100" s="31"/>
      <c r="JO100" s="31"/>
      <c r="JP100" s="31"/>
      <c r="JQ100" s="31"/>
      <c r="JR100" s="31"/>
      <c r="JS100" s="31"/>
      <c r="JT100" s="31"/>
      <c r="JU100" s="31"/>
      <c r="JV100" s="31"/>
      <c r="JW100" s="31"/>
      <c r="JX100" s="31"/>
      <c r="JY100" s="31"/>
      <c r="JZ100" s="31"/>
      <c r="KA100" s="31"/>
      <c r="KB100" s="31"/>
      <c r="KC100" s="31"/>
      <c r="KD100" s="31"/>
      <c r="KE100" s="31"/>
      <c r="KF100" s="31"/>
      <c r="KG100" s="31"/>
      <c r="KH100" s="31"/>
      <c r="KI100" s="31"/>
      <c r="KJ100" s="31"/>
      <c r="KK100" s="31"/>
      <c r="KL100" s="31"/>
      <c r="KM100" s="31"/>
      <c r="KN100" s="31"/>
      <c r="KO100" s="31"/>
      <c r="KP100" s="31"/>
      <c r="KQ100" s="31"/>
      <c r="KR100" s="31"/>
      <c r="KS100" s="31"/>
      <c r="KT100" s="31"/>
      <c r="KU100" s="31"/>
      <c r="KV100" s="31"/>
      <c r="KW100" s="31"/>
      <c r="KX100" s="31"/>
      <c r="KY100" s="31"/>
      <c r="KZ100" s="31"/>
      <c r="LA100" s="31"/>
      <c r="LB100" s="31"/>
      <c r="LC100" s="31"/>
      <c r="LD100" s="31"/>
      <c r="LE100" s="31"/>
      <c r="LF100" s="31"/>
      <c r="LG100" s="31"/>
      <c r="LH100" s="31"/>
      <c r="LI100" s="31"/>
      <c r="LJ100" s="31"/>
      <c r="LK100" s="31"/>
      <c r="LL100" s="31"/>
      <c r="LM100" s="31"/>
      <c r="LN100" s="31"/>
      <c r="LO100" s="31"/>
      <c r="LP100" s="31"/>
      <c r="LQ100" s="31"/>
      <c r="LR100" s="31"/>
      <c r="LS100" s="31"/>
      <c r="LT100" s="31"/>
      <c r="LU100" s="31"/>
      <c r="LV100" s="31"/>
      <c r="LW100" s="31"/>
      <c r="LX100" s="31"/>
      <c r="LY100" s="31"/>
      <c r="LZ100" s="31"/>
      <c r="MA100" s="31"/>
      <c r="MB100" s="31"/>
      <c r="MC100" s="31"/>
      <c r="MD100" s="31"/>
      <c r="ME100" s="31"/>
      <c r="MF100" s="31"/>
      <c r="MG100" s="31"/>
      <c r="MH100" s="31"/>
      <c r="MI100" s="31"/>
      <c r="MJ100" s="31"/>
      <c r="MK100" s="31"/>
      <c r="ML100" s="31"/>
      <c r="MM100" s="31"/>
      <c r="MN100" s="31"/>
      <c r="MO100" s="31"/>
      <c r="MP100" s="31"/>
      <c r="MQ100" s="31"/>
      <c r="MR100" s="31"/>
      <c r="MS100" s="31"/>
      <c r="MT100" s="31"/>
      <c r="MU100" s="31"/>
      <c r="MV100" s="31"/>
      <c r="MW100" s="31"/>
      <c r="MX100" s="31"/>
      <c r="MY100" s="31"/>
      <c r="MZ100" s="31"/>
      <c r="NA100" s="31"/>
      <c r="NB100" s="31"/>
      <c r="NC100" s="31"/>
      <c r="ND100" s="31"/>
      <c r="NE100" s="31"/>
      <c r="NF100" s="31"/>
      <c r="NG100" s="31"/>
      <c r="NH100" s="31"/>
      <c r="NI100" s="31"/>
      <c r="NJ100" s="31"/>
      <c r="NK100" s="31"/>
      <c r="NL100" s="31"/>
      <c r="NM100" s="31"/>
      <c r="NN100" s="31"/>
      <c r="NO100" s="31"/>
      <c r="NP100" s="31"/>
      <c r="NQ100" s="31"/>
      <c r="NR100" s="31"/>
      <c r="NS100" s="31"/>
      <c r="NT100" s="31"/>
      <c r="NU100" s="31"/>
      <c r="NV100" s="31"/>
      <c r="NW100" s="31"/>
      <c r="NX100" s="31"/>
      <c r="NY100" s="31"/>
      <c r="NZ100" s="31"/>
      <c r="OA100" s="31"/>
      <c r="OB100" s="31"/>
      <c r="OC100" s="31"/>
      <c r="OD100" s="31"/>
      <c r="OE100" s="31"/>
      <c r="OF100" s="31"/>
      <c r="OG100" s="31"/>
      <c r="OH100" s="31"/>
      <c r="OI100" s="31"/>
      <c r="OJ100" s="31"/>
      <c r="OK100" s="31"/>
      <c r="OL100" s="31"/>
      <c r="OM100" s="31"/>
      <c r="ON100" s="31"/>
      <c r="OO100" s="31"/>
      <c r="OP100" s="31"/>
      <c r="OQ100" s="31"/>
      <c r="OR100" s="31"/>
      <c r="OS100" s="31"/>
      <c r="OT100" s="31"/>
      <c r="OU100" s="31"/>
      <c r="OV100" s="31"/>
      <c r="OW100" s="31"/>
      <c r="OX100" s="31"/>
      <c r="OY100" s="31"/>
      <c r="OZ100" s="31"/>
      <c r="PA100" s="31"/>
      <c r="PB100" s="31"/>
      <c r="PC100" s="31"/>
      <c r="PD100" s="31"/>
      <c r="PE100" s="31"/>
      <c r="PF100" s="31"/>
      <c r="PG100" s="31"/>
      <c r="PH100" s="31"/>
      <c r="PI100" s="31"/>
      <c r="PJ100" s="31"/>
      <c r="PK100" s="31"/>
      <c r="PL100" s="31"/>
      <c r="PM100" s="31"/>
      <c r="PN100" s="31"/>
      <c r="PO100" s="31"/>
      <c r="PP100" s="31"/>
      <c r="PQ100" s="31"/>
      <c r="PR100" s="31"/>
      <c r="PS100" s="31"/>
      <c r="PT100" s="31"/>
      <c r="PU100" s="31"/>
      <c r="PV100" s="31"/>
      <c r="PW100" s="31"/>
      <c r="PX100" s="31"/>
      <c r="PY100" s="31"/>
      <c r="PZ100" s="31"/>
      <c r="QA100" s="31"/>
      <c r="QB100" s="31"/>
      <c r="QC100" s="31"/>
    </row>
    <row r="101" spans="1:445">
      <c r="A101" s="84" t="s">
        <v>2003</v>
      </c>
      <c r="B101" s="83" t="s">
        <v>27</v>
      </c>
      <c r="C101" s="83">
        <v>120</v>
      </c>
      <c r="D101" s="83" t="s">
        <v>28</v>
      </c>
      <c r="E101" s="83"/>
      <c r="F101" s="83">
        <v>1185</v>
      </c>
      <c r="G101" s="83">
        <v>65</v>
      </c>
      <c r="H101" s="83"/>
      <c r="I101" s="83">
        <v>140</v>
      </c>
      <c r="J101" s="83">
        <v>140</v>
      </c>
      <c r="K101" s="83">
        <v>140</v>
      </c>
      <c r="L101" s="83">
        <v>140</v>
      </c>
      <c r="M101" s="83">
        <v>140</v>
      </c>
      <c r="N101" s="83"/>
      <c r="O101" s="83"/>
      <c r="P101" s="83"/>
      <c r="Q101" s="83"/>
      <c r="R101" s="83"/>
      <c r="S101" s="83"/>
      <c r="T101" s="20">
        <f t="shared" si="6"/>
        <v>765</v>
      </c>
      <c r="U101" s="20">
        <f t="shared" si="7"/>
        <v>420</v>
      </c>
      <c r="V101" s="34">
        <f t="shared" si="8"/>
        <v>0.64556962025316456</v>
      </c>
      <c r="X101" s="35" t="str">
        <f t="shared" si="10"/>
        <v/>
      </c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  <c r="DW101" s="31"/>
      <c r="DX101" s="31"/>
      <c r="DY101" s="31"/>
      <c r="DZ101" s="31"/>
      <c r="EA101" s="31"/>
      <c r="EB101" s="31"/>
      <c r="EC101" s="31"/>
      <c r="ED101" s="31"/>
      <c r="EE101" s="31"/>
      <c r="EF101" s="31"/>
      <c r="EG101" s="31"/>
      <c r="EH101" s="31"/>
      <c r="EI101" s="31"/>
      <c r="EJ101" s="31"/>
      <c r="EK101" s="31"/>
      <c r="EL101" s="31"/>
      <c r="EM101" s="31"/>
      <c r="EN101" s="31"/>
      <c r="EO101" s="31"/>
      <c r="EP101" s="31"/>
      <c r="EQ101" s="31"/>
      <c r="ER101" s="31"/>
      <c r="ES101" s="31"/>
      <c r="ET101" s="31"/>
      <c r="EU101" s="31"/>
      <c r="EV101" s="31"/>
      <c r="EW101" s="31"/>
      <c r="EX101" s="31"/>
      <c r="EY101" s="31"/>
      <c r="EZ101" s="31"/>
      <c r="FA101" s="31"/>
      <c r="FB101" s="31"/>
      <c r="FC101" s="31"/>
      <c r="FD101" s="31"/>
      <c r="FE101" s="31"/>
      <c r="FF101" s="31"/>
      <c r="FG101" s="31"/>
      <c r="FH101" s="31"/>
      <c r="FI101" s="31"/>
      <c r="FJ101" s="31"/>
      <c r="FK101" s="31"/>
      <c r="FL101" s="31"/>
      <c r="FM101" s="31"/>
      <c r="FN101" s="31"/>
      <c r="FO101" s="31"/>
      <c r="FP101" s="31"/>
      <c r="FQ101" s="31"/>
      <c r="FR101" s="31"/>
      <c r="FS101" s="31"/>
      <c r="FT101" s="31"/>
      <c r="FU101" s="31"/>
      <c r="FV101" s="31"/>
      <c r="FW101" s="31"/>
      <c r="FX101" s="31"/>
      <c r="FY101" s="31"/>
      <c r="FZ101" s="31"/>
      <c r="GA101" s="31"/>
      <c r="GB101" s="31"/>
      <c r="GC101" s="31"/>
      <c r="GD101" s="31"/>
      <c r="GE101" s="31"/>
      <c r="GF101" s="31"/>
      <c r="GG101" s="31"/>
      <c r="GH101" s="31"/>
      <c r="GI101" s="31"/>
      <c r="GJ101" s="31"/>
      <c r="GK101" s="31"/>
      <c r="GL101" s="31"/>
      <c r="GM101" s="31"/>
      <c r="GN101" s="31"/>
      <c r="GO101" s="31"/>
      <c r="GP101" s="31"/>
      <c r="GQ101" s="31"/>
      <c r="GR101" s="31"/>
      <c r="GS101" s="31"/>
      <c r="GT101" s="31"/>
      <c r="GU101" s="31"/>
      <c r="GV101" s="31"/>
      <c r="GW101" s="31"/>
      <c r="GX101" s="31"/>
      <c r="GY101" s="31"/>
      <c r="GZ101" s="31"/>
      <c r="HA101" s="31"/>
      <c r="HB101" s="31"/>
      <c r="HC101" s="31"/>
      <c r="HD101" s="31"/>
      <c r="HE101" s="31"/>
      <c r="HF101" s="31"/>
      <c r="HG101" s="31"/>
      <c r="HH101" s="31"/>
      <c r="HI101" s="31"/>
      <c r="HJ101" s="31"/>
      <c r="HK101" s="31"/>
      <c r="HL101" s="31"/>
      <c r="HM101" s="31"/>
      <c r="HN101" s="31"/>
      <c r="HO101" s="31"/>
      <c r="HP101" s="31"/>
      <c r="HQ101" s="31"/>
      <c r="HR101" s="31"/>
      <c r="HS101" s="31"/>
      <c r="HT101" s="31"/>
      <c r="HU101" s="31"/>
      <c r="HV101" s="31"/>
      <c r="HW101" s="31"/>
      <c r="HX101" s="31"/>
      <c r="HY101" s="31"/>
      <c r="HZ101" s="31"/>
      <c r="IA101" s="31"/>
      <c r="IB101" s="31"/>
      <c r="IC101" s="31"/>
      <c r="ID101" s="31"/>
      <c r="IE101" s="31"/>
      <c r="IF101" s="31"/>
      <c r="IG101" s="31"/>
      <c r="IH101" s="31"/>
      <c r="II101" s="31"/>
      <c r="IJ101" s="31"/>
      <c r="IK101" s="31"/>
      <c r="IL101" s="31"/>
      <c r="IM101" s="31"/>
      <c r="IN101" s="31"/>
      <c r="IO101" s="31"/>
      <c r="IP101" s="31"/>
      <c r="IQ101" s="31"/>
      <c r="IR101" s="31"/>
      <c r="IS101" s="31"/>
      <c r="IT101" s="31"/>
      <c r="IU101" s="31"/>
      <c r="IV101" s="31"/>
      <c r="IW101" s="31"/>
      <c r="IX101" s="31"/>
      <c r="IY101" s="31"/>
      <c r="IZ101" s="31"/>
      <c r="JA101" s="31"/>
      <c r="JB101" s="31"/>
      <c r="JC101" s="31"/>
      <c r="JD101" s="31"/>
      <c r="JE101" s="31"/>
      <c r="JF101" s="31"/>
      <c r="JG101" s="31"/>
      <c r="JH101" s="31"/>
      <c r="JI101" s="31"/>
      <c r="JJ101" s="31"/>
      <c r="JK101" s="31"/>
      <c r="JL101" s="31"/>
      <c r="JM101" s="31"/>
      <c r="JN101" s="31"/>
      <c r="JO101" s="31"/>
      <c r="JP101" s="31"/>
      <c r="JQ101" s="31"/>
      <c r="JR101" s="31"/>
      <c r="JS101" s="31"/>
      <c r="JT101" s="31"/>
      <c r="JU101" s="31"/>
      <c r="JV101" s="31"/>
      <c r="JW101" s="31"/>
      <c r="JX101" s="31"/>
      <c r="JY101" s="31"/>
      <c r="JZ101" s="31"/>
      <c r="KA101" s="31"/>
      <c r="KB101" s="31"/>
      <c r="KC101" s="31"/>
      <c r="KD101" s="31"/>
      <c r="KE101" s="31"/>
      <c r="KF101" s="31"/>
      <c r="KG101" s="31"/>
      <c r="KH101" s="31"/>
      <c r="KI101" s="31"/>
      <c r="KJ101" s="31"/>
      <c r="KK101" s="31"/>
      <c r="KL101" s="31"/>
      <c r="KM101" s="31"/>
      <c r="KN101" s="31"/>
      <c r="KO101" s="31"/>
      <c r="KP101" s="31"/>
      <c r="KQ101" s="31"/>
      <c r="KR101" s="31"/>
      <c r="KS101" s="31"/>
      <c r="KT101" s="31"/>
      <c r="KU101" s="31"/>
      <c r="KV101" s="31"/>
      <c r="KW101" s="31"/>
      <c r="KX101" s="31"/>
      <c r="KY101" s="31"/>
      <c r="KZ101" s="31"/>
      <c r="LA101" s="31"/>
      <c r="LB101" s="31"/>
      <c r="LC101" s="31"/>
      <c r="LD101" s="31"/>
      <c r="LE101" s="31"/>
      <c r="LF101" s="31"/>
      <c r="LG101" s="31"/>
      <c r="LH101" s="31"/>
      <c r="LI101" s="31"/>
      <c r="LJ101" s="31"/>
      <c r="LK101" s="31"/>
      <c r="LL101" s="31"/>
      <c r="LM101" s="31"/>
      <c r="LN101" s="31"/>
      <c r="LO101" s="31"/>
      <c r="LP101" s="31"/>
      <c r="LQ101" s="31"/>
      <c r="LR101" s="31"/>
      <c r="LS101" s="31"/>
      <c r="LT101" s="31"/>
      <c r="LU101" s="31"/>
      <c r="LV101" s="31"/>
      <c r="LW101" s="31"/>
      <c r="LX101" s="31"/>
      <c r="LY101" s="31"/>
      <c r="LZ101" s="31"/>
      <c r="MA101" s="31"/>
      <c r="MB101" s="31"/>
      <c r="MC101" s="31"/>
      <c r="MD101" s="31"/>
      <c r="ME101" s="31"/>
      <c r="MF101" s="31"/>
      <c r="MG101" s="31"/>
      <c r="MH101" s="31"/>
      <c r="MI101" s="31"/>
      <c r="MJ101" s="31"/>
      <c r="MK101" s="31"/>
      <c r="ML101" s="31"/>
      <c r="MM101" s="31"/>
      <c r="MN101" s="31"/>
      <c r="MO101" s="31"/>
      <c r="MP101" s="31"/>
      <c r="MQ101" s="31"/>
      <c r="MR101" s="31"/>
      <c r="MS101" s="31"/>
      <c r="MT101" s="31"/>
      <c r="MU101" s="31"/>
      <c r="MV101" s="31"/>
      <c r="MW101" s="31"/>
      <c r="MX101" s="31"/>
      <c r="MY101" s="31"/>
      <c r="MZ101" s="31"/>
      <c r="NA101" s="31"/>
      <c r="NB101" s="31"/>
      <c r="NC101" s="31"/>
      <c r="ND101" s="31"/>
      <c r="NE101" s="31"/>
      <c r="NF101" s="31"/>
      <c r="NG101" s="31"/>
      <c r="NH101" s="31"/>
      <c r="NI101" s="31"/>
      <c r="NJ101" s="31"/>
      <c r="NK101" s="31"/>
      <c r="NL101" s="31"/>
      <c r="NM101" s="31"/>
      <c r="NN101" s="31"/>
      <c r="NO101" s="31"/>
      <c r="NP101" s="31"/>
      <c r="NQ101" s="31"/>
      <c r="NR101" s="31"/>
      <c r="NS101" s="31"/>
      <c r="NT101" s="31"/>
      <c r="NU101" s="31"/>
      <c r="NV101" s="31"/>
      <c r="NW101" s="31"/>
      <c r="NX101" s="31"/>
      <c r="NY101" s="31"/>
      <c r="NZ101" s="31"/>
      <c r="OA101" s="31"/>
      <c r="OB101" s="31"/>
      <c r="OC101" s="31"/>
      <c r="OD101" s="31"/>
      <c r="OE101" s="31"/>
      <c r="OF101" s="31"/>
      <c r="OG101" s="31"/>
      <c r="OH101" s="31"/>
      <c r="OI101" s="31"/>
      <c r="OJ101" s="31"/>
      <c r="OK101" s="31"/>
      <c r="OL101" s="31"/>
      <c r="OM101" s="31"/>
      <c r="ON101" s="31"/>
      <c r="OO101" s="31"/>
      <c r="OP101" s="31"/>
      <c r="OQ101" s="31"/>
      <c r="OR101" s="31"/>
      <c r="OS101" s="31"/>
      <c r="OT101" s="31"/>
      <c r="OU101" s="31"/>
      <c r="OV101" s="31"/>
      <c r="OW101" s="31"/>
      <c r="OX101" s="31"/>
      <c r="OY101" s="31"/>
      <c r="OZ101" s="31"/>
      <c r="PA101" s="31"/>
      <c r="PB101" s="31"/>
      <c r="PC101" s="31"/>
      <c r="PD101" s="31"/>
      <c r="PE101" s="31"/>
      <c r="PF101" s="31"/>
      <c r="PG101" s="31"/>
      <c r="PH101" s="31"/>
      <c r="PI101" s="31"/>
      <c r="PJ101" s="31"/>
      <c r="PK101" s="31"/>
      <c r="PL101" s="31"/>
      <c r="PM101" s="31"/>
      <c r="PN101" s="31"/>
      <c r="PO101" s="31"/>
      <c r="PP101" s="31"/>
      <c r="PQ101" s="31"/>
      <c r="PR101" s="31"/>
      <c r="PS101" s="31"/>
      <c r="PT101" s="31"/>
      <c r="PU101" s="31"/>
      <c r="PV101" s="31"/>
      <c r="PW101" s="31"/>
      <c r="PX101" s="31"/>
      <c r="PY101" s="31"/>
      <c r="PZ101" s="31"/>
      <c r="QA101" s="31"/>
      <c r="QB101" s="31"/>
      <c r="QC101" s="31"/>
    </row>
    <row r="102" spans="1:445">
      <c r="A102" s="84" t="s">
        <v>189</v>
      </c>
      <c r="B102" s="83" t="s">
        <v>701</v>
      </c>
      <c r="C102" s="83">
        <v>95</v>
      </c>
      <c r="D102" s="83" t="s">
        <v>243</v>
      </c>
      <c r="E102" s="83"/>
      <c r="F102" s="83">
        <v>1000</v>
      </c>
      <c r="G102" s="83">
        <v>1000</v>
      </c>
      <c r="H102" s="83"/>
      <c r="I102" s="83"/>
      <c r="J102" s="83"/>
      <c r="K102" s="83"/>
      <c r="L102" s="83"/>
      <c r="M102" s="83"/>
      <c r="N102" s="83"/>
      <c r="O102" s="83"/>
      <c r="P102" s="83"/>
      <c r="Q102" s="83"/>
      <c r="R102" s="83"/>
      <c r="S102" s="83"/>
      <c r="T102" s="20">
        <f t="shared" si="6"/>
        <v>1000</v>
      </c>
      <c r="U102" s="20">
        <f t="shared" si="7"/>
        <v>0</v>
      </c>
      <c r="V102" s="34">
        <f t="shared" si="8"/>
        <v>1</v>
      </c>
      <c r="X102" s="35" t="str">
        <f t="shared" si="10"/>
        <v/>
      </c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  <c r="CJ102" s="31"/>
      <c r="CK102" s="31"/>
      <c r="CL102" s="31"/>
      <c r="CM102" s="31"/>
      <c r="CN102" s="31"/>
      <c r="CO102" s="31"/>
      <c r="CP102" s="31"/>
      <c r="CQ102" s="31"/>
      <c r="CR102" s="31"/>
      <c r="CS102" s="31"/>
      <c r="CT102" s="31"/>
      <c r="CU102" s="31"/>
      <c r="CV102" s="31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  <c r="DW102" s="31"/>
      <c r="DX102" s="31"/>
      <c r="DY102" s="31"/>
      <c r="DZ102" s="31"/>
      <c r="EA102" s="31"/>
      <c r="EB102" s="31"/>
      <c r="EC102" s="31"/>
      <c r="ED102" s="31"/>
      <c r="EE102" s="31"/>
      <c r="EF102" s="31"/>
      <c r="EG102" s="31"/>
      <c r="EH102" s="31"/>
      <c r="EI102" s="31"/>
      <c r="EJ102" s="31"/>
      <c r="EK102" s="31"/>
      <c r="EL102" s="31"/>
      <c r="EM102" s="31"/>
      <c r="EN102" s="31"/>
      <c r="EO102" s="31"/>
      <c r="EP102" s="31"/>
      <c r="EQ102" s="31"/>
      <c r="ER102" s="31"/>
      <c r="ES102" s="31"/>
      <c r="ET102" s="31"/>
      <c r="EU102" s="31"/>
      <c r="EV102" s="31"/>
      <c r="EW102" s="31"/>
      <c r="EX102" s="31"/>
      <c r="EY102" s="31"/>
      <c r="EZ102" s="31"/>
      <c r="FA102" s="31"/>
      <c r="FB102" s="31"/>
      <c r="FC102" s="31"/>
      <c r="FD102" s="31"/>
      <c r="FE102" s="31"/>
      <c r="FF102" s="31"/>
      <c r="FG102" s="31"/>
      <c r="FH102" s="31"/>
      <c r="FI102" s="31"/>
      <c r="FJ102" s="31"/>
      <c r="FK102" s="31"/>
      <c r="FL102" s="31"/>
      <c r="FM102" s="31"/>
      <c r="FN102" s="31"/>
      <c r="FO102" s="31"/>
      <c r="FP102" s="31"/>
      <c r="FQ102" s="31"/>
      <c r="FR102" s="31"/>
      <c r="FS102" s="31"/>
      <c r="FT102" s="31"/>
      <c r="FU102" s="31"/>
      <c r="FV102" s="31"/>
      <c r="FW102" s="31"/>
      <c r="FX102" s="31"/>
      <c r="FY102" s="31"/>
      <c r="FZ102" s="31"/>
      <c r="GA102" s="31"/>
      <c r="GB102" s="31"/>
      <c r="GC102" s="31"/>
      <c r="GD102" s="31"/>
      <c r="GE102" s="31"/>
      <c r="GF102" s="31"/>
      <c r="GG102" s="31"/>
      <c r="GH102" s="31"/>
      <c r="GI102" s="31"/>
      <c r="GJ102" s="31"/>
      <c r="GK102" s="31"/>
      <c r="GL102" s="31"/>
      <c r="GM102" s="31"/>
      <c r="GN102" s="31"/>
      <c r="GO102" s="31"/>
      <c r="GP102" s="31"/>
      <c r="GQ102" s="31"/>
      <c r="GR102" s="31"/>
      <c r="GS102" s="31"/>
      <c r="GT102" s="31"/>
      <c r="GU102" s="31"/>
      <c r="GV102" s="31"/>
      <c r="GW102" s="31"/>
      <c r="GX102" s="31"/>
      <c r="GY102" s="31"/>
      <c r="GZ102" s="31"/>
      <c r="HA102" s="31"/>
      <c r="HB102" s="31"/>
      <c r="HC102" s="31"/>
      <c r="HD102" s="31"/>
      <c r="HE102" s="31"/>
      <c r="HF102" s="31"/>
      <c r="HG102" s="31"/>
      <c r="HH102" s="31"/>
      <c r="HI102" s="31"/>
      <c r="HJ102" s="31"/>
      <c r="HK102" s="31"/>
      <c r="HL102" s="31"/>
      <c r="HM102" s="31"/>
      <c r="HN102" s="31"/>
      <c r="HO102" s="31"/>
      <c r="HP102" s="31"/>
      <c r="HQ102" s="31"/>
      <c r="HR102" s="31"/>
      <c r="HS102" s="31"/>
      <c r="HT102" s="31"/>
      <c r="HU102" s="31"/>
      <c r="HV102" s="31"/>
      <c r="HW102" s="31"/>
      <c r="HX102" s="31"/>
      <c r="HY102" s="31"/>
      <c r="HZ102" s="31"/>
      <c r="IA102" s="31"/>
      <c r="IB102" s="31"/>
      <c r="IC102" s="31"/>
      <c r="ID102" s="31"/>
      <c r="IE102" s="31"/>
      <c r="IF102" s="31"/>
      <c r="IG102" s="31"/>
      <c r="IH102" s="31"/>
      <c r="II102" s="31"/>
      <c r="IJ102" s="31"/>
      <c r="IK102" s="31"/>
      <c r="IL102" s="31"/>
      <c r="IM102" s="31"/>
      <c r="IN102" s="31"/>
      <c r="IO102" s="31"/>
      <c r="IP102" s="31"/>
      <c r="IQ102" s="31"/>
      <c r="IR102" s="31"/>
      <c r="IS102" s="31"/>
      <c r="IT102" s="31"/>
      <c r="IU102" s="31"/>
      <c r="IV102" s="31"/>
      <c r="IW102" s="31"/>
      <c r="IX102" s="31"/>
      <c r="IY102" s="31"/>
      <c r="IZ102" s="31"/>
      <c r="JA102" s="31"/>
      <c r="JB102" s="31"/>
      <c r="JC102" s="31"/>
      <c r="JD102" s="31"/>
      <c r="JE102" s="31"/>
      <c r="JF102" s="31"/>
      <c r="JG102" s="31"/>
      <c r="JH102" s="31"/>
      <c r="JI102" s="31"/>
      <c r="JJ102" s="31"/>
      <c r="JK102" s="31"/>
      <c r="JL102" s="31"/>
      <c r="JM102" s="31"/>
      <c r="JN102" s="31"/>
      <c r="JO102" s="31"/>
      <c r="JP102" s="31"/>
      <c r="JQ102" s="31"/>
      <c r="JR102" s="31"/>
      <c r="JS102" s="31"/>
      <c r="JT102" s="31"/>
      <c r="JU102" s="31"/>
      <c r="JV102" s="31"/>
      <c r="JW102" s="31"/>
      <c r="JX102" s="31"/>
      <c r="JY102" s="31"/>
      <c r="JZ102" s="31"/>
      <c r="KA102" s="31"/>
      <c r="KB102" s="31"/>
      <c r="KC102" s="31"/>
      <c r="KD102" s="31"/>
      <c r="KE102" s="31"/>
      <c r="KF102" s="31"/>
      <c r="KG102" s="31"/>
      <c r="KH102" s="31"/>
      <c r="KI102" s="31"/>
      <c r="KJ102" s="31"/>
      <c r="KK102" s="31"/>
      <c r="KL102" s="31"/>
      <c r="KM102" s="31"/>
      <c r="KN102" s="31"/>
      <c r="KO102" s="31"/>
      <c r="KP102" s="31"/>
      <c r="KQ102" s="31"/>
      <c r="KR102" s="31"/>
      <c r="KS102" s="31"/>
      <c r="KT102" s="31"/>
      <c r="KU102" s="31"/>
      <c r="KV102" s="31"/>
      <c r="KW102" s="31"/>
      <c r="KX102" s="31"/>
      <c r="KY102" s="31"/>
      <c r="KZ102" s="31"/>
      <c r="LA102" s="31"/>
      <c r="LB102" s="31"/>
      <c r="LC102" s="31"/>
      <c r="LD102" s="31"/>
      <c r="LE102" s="31"/>
      <c r="LF102" s="31"/>
      <c r="LG102" s="31"/>
      <c r="LH102" s="31"/>
      <c r="LI102" s="31"/>
      <c r="LJ102" s="31"/>
      <c r="LK102" s="31"/>
      <c r="LL102" s="31"/>
      <c r="LM102" s="31"/>
      <c r="LN102" s="31"/>
      <c r="LO102" s="31"/>
      <c r="LP102" s="31"/>
      <c r="LQ102" s="31"/>
      <c r="LR102" s="31"/>
      <c r="LS102" s="31"/>
      <c r="LT102" s="31"/>
      <c r="LU102" s="31"/>
      <c r="LV102" s="31"/>
      <c r="LW102" s="31"/>
      <c r="LX102" s="31"/>
      <c r="LY102" s="31"/>
      <c r="LZ102" s="31"/>
      <c r="MA102" s="31"/>
      <c r="MB102" s="31"/>
      <c r="MC102" s="31"/>
      <c r="MD102" s="31"/>
      <c r="ME102" s="31"/>
      <c r="MF102" s="31"/>
      <c r="MG102" s="31"/>
      <c r="MH102" s="31"/>
      <c r="MI102" s="31"/>
      <c r="MJ102" s="31"/>
      <c r="MK102" s="31"/>
      <c r="ML102" s="31"/>
      <c r="MM102" s="31"/>
      <c r="MN102" s="31"/>
      <c r="MO102" s="31"/>
      <c r="MP102" s="31"/>
      <c r="MQ102" s="31"/>
      <c r="MR102" s="31"/>
      <c r="MS102" s="31"/>
      <c r="MT102" s="31"/>
      <c r="MU102" s="31"/>
      <c r="MV102" s="31"/>
      <c r="MW102" s="31"/>
      <c r="MX102" s="31"/>
      <c r="MY102" s="31"/>
      <c r="MZ102" s="31"/>
      <c r="NA102" s="31"/>
      <c r="NB102" s="31"/>
      <c r="NC102" s="31"/>
      <c r="ND102" s="31"/>
      <c r="NE102" s="31"/>
      <c r="NF102" s="31"/>
      <c r="NG102" s="31"/>
      <c r="NH102" s="31"/>
      <c r="NI102" s="31"/>
      <c r="NJ102" s="31"/>
      <c r="NK102" s="31"/>
      <c r="NL102" s="31"/>
      <c r="NM102" s="31"/>
      <c r="NN102" s="31"/>
      <c r="NO102" s="31"/>
      <c r="NP102" s="31"/>
      <c r="NQ102" s="31"/>
      <c r="NR102" s="31"/>
      <c r="NS102" s="31"/>
      <c r="NT102" s="31"/>
      <c r="NU102" s="31"/>
      <c r="NV102" s="31"/>
      <c r="NW102" s="31"/>
      <c r="NX102" s="31"/>
      <c r="NY102" s="31"/>
      <c r="NZ102" s="31"/>
      <c r="OA102" s="31"/>
      <c r="OB102" s="31"/>
      <c r="OC102" s="31"/>
      <c r="OD102" s="31"/>
      <c r="OE102" s="31"/>
      <c r="OF102" s="31"/>
      <c r="OG102" s="31"/>
      <c r="OH102" s="31"/>
      <c r="OI102" s="31"/>
      <c r="OJ102" s="31"/>
      <c r="OK102" s="31"/>
      <c r="OL102" s="31"/>
      <c r="OM102" s="31"/>
      <c r="ON102" s="31"/>
      <c r="OO102" s="31"/>
      <c r="OP102" s="31"/>
      <c r="OQ102" s="31"/>
      <c r="OR102" s="31"/>
      <c r="OS102" s="31"/>
      <c r="OT102" s="31"/>
      <c r="OU102" s="31"/>
      <c r="OV102" s="31"/>
      <c r="OW102" s="31"/>
      <c r="OX102" s="31"/>
      <c r="OY102" s="31"/>
      <c r="OZ102" s="31"/>
      <c r="PA102" s="31"/>
      <c r="PB102" s="31"/>
      <c r="PC102" s="31"/>
      <c r="PD102" s="31"/>
      <c r="PE102" s="31"/>
      <c r="PF102" s="31"/>
      <c r="PG102" s="31"/>
      <c r="PH102" s="31"/>
      <c r="PI102" s="31"/>
      <c r="PJ102" s="31"/>
      <c r="PK102" s="31"/>
      <c r="PL102" s="31"/>
      <c r="PM102" s="31"/>
      <c r="PN102" s="31"/>
      <c r="PO102" s="31"/>
      <c r="PP102" s="31"/>
      <c r="PQ102" s="31"/>
      <c r="PR102" s="31"/>
      <c r="PS102" s="31"/>
      <c r="PT102" s="31"/>
      <c r="PU102" s="31"/>
      <c r="PV102" s="31"/>
      <c r="PW102" s="31"/>
      <c r="PX102" s="31"/>
      <c r="PY102" s="31"/>
      <c r="PZ102" s="31"/>
      <c r="QA102" s="31"/>
      <c r="QB102" s="31"/>
      <c r="QC102" s="31"/>
    </row>
    <row r="103" spans="1:445">
      <c r="A103" s="84" t="s">
        <v>1833</v>
      </c>
      <c r="B103" s="83" t="s">
        <v>27</v>
      </c>
      <c r="C103" s="83">
        <v>95</v>
      </c>
      <c r="D103" s="83" t="s">
        <v>1765</v>
      </c>
      <c r="E103" s="83"/>
      <c r="F103" s="83">
        <v>1145</v>
      </c>
      <c r="G103" s="83">
        <v>65</v>
      </c>
      <c r="H103" s="83">
        <v>120</v>
      </c>
      <c r="I103" s="83">
        <v>120</v>
      </c>
      <c r="J103" s="83">
        <v>120</v>
      </c>
      <c r="K103" s="83">
        <v>120</v>
      </c>
      <c r="L103" s="83">
        <v>120</v>
      </c>
      <c r="M103" s="83"/>
      <c r="N103" s="83"/>
      <c r="O103" s="83"/>
      <c r="P103" s="83"/>
      <c r="Q103" s="83"/>
      <c r="R103" s="83"/>
      <c r="S103" s="83"/>
      <c r="T103" s="20">
        <f t="shared" si="6"/>
        <v>665</v>
      </c>
      <c r="U103" s="20">
        <f t="shared" si="7"/>
        <v>480</v>
      </c>
      <c r="V103" s="34">
        <f t="shared" si="8"/>
        <v>0.58078602620087338</v>
      </c>
      <c r="W103" s="37"/>
      <c r="X103" s="35" t="str">
        <f t="shared" si="10"/>
        <v/>
      </c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  <c r="IW103" s="31"/>
      <c r="IX103" s="31"/>
      <c r="IY103" s="31"/>
      <c r="IZ103" s="31"/>
      <c r="JA103" s="31"/>
      <c r="JB103" s="31"/>
      <c r="JC103" s="31"/>
      <c r="JD103" s="31"/>
      <c r="JE103" s="31"/>
      <c r="JF103" s="31"/>
      <c r="JG103" s="31"/>
      <c r="JH103" s="31"/>
      <c r="JI103" s="31"/>
      <c r="JJ103" s="31"/>
      <c r="JK103" s="31"/>
      <c r="JL103" s="31"/>
      <c r="JM103" s="31"/>
      <c r="JN103" s="31"/>
      <c r="JO103" s="31"/>
      <c r="JP103" s="31"/>
      <c r="JQ103" s="31"/>
      <c r="JR103" s="31"/>
      <c r="JS103" s="31"/>
      <c r="JT103" s="31"/>
      <c r="JU103" s="31"/>
      <c r="JV103" s="31"/>
      <c r="JW103" s="31"/>
      <c r="JX103" s="31"/>
      <c r="JY103" s="31"/>
      <c r="JZ103" s="31"/>
      <c r="KA103" s="31"/>
      <c r="KB103" s="31"/>
      <c r="KC103" s="31"/>
      <c r="KD103" s="31"/>
      <c r="KE103" s="31"/>
      <c r="KF103" s="31"/>
      <c r="KG103" s="31"/>
      <c r="KH103" s="31"/>
      <c r="KI103" s="31"/>
      <c r="KJ103" s="31"/>
      <c r="KK103" s="31"/>
      <c r="KL103" s="31"/>
      <c r="KM103" s="31"/>
      <c r="KN103" s="31"/>
      <c r="KO103" s="31"/>
      <c r="KP103" s="31"/>
      <c r="KQ103" s="31"/>
      <c r="KR103" s="31"/>
      <c r="KS103" s="31"/>
      <c r="KT103" s="31"/>
      <c r="KU103" s="31"/>
      <c r="KV103" s="31"/>
      <c r="KW103" s="31"/>
      <c r="KX103" s="31"/>
      <c r="KY103" s="31"/>
      <c r="KZ103" s="31"/>
      <c r="LA103" s="31"/>
      <c r="LB103" s="31"/>
      <c r="LC103" s="31"/>
      <c r="LD103" s="31"/>
      <c r="LE103" s="31"/>
      <c r="LF103" s="31"/>
      <c r="LG103" s="31"/>
      <c r="LH103" s="31"/>
      <c r="LI103" s="31"/>
      <c r="LJ103" s="31"/>
      <c r="LK103" s="31"/>
      <c r="LL103" s="31"/>
      <c r="LM103" s="31"/>
      <c r="LN103" s="31"/>
      <c r="LO103" s="31"/>
      <c r="LP103" s="31"/>
      <c r="LQ103" s="31"/>
      <c r="LR103" s="31"/>
      <c r="LS103" s="31"/>
      <c r="LT103" s="31"/>
      <c r="LU103" s="31"/>
      <c r="LV103" s="31"/>
      <c r="LW103" s="31"/>
      <c r="LX103" s="31"/>
      <c r="LY103" s="31"/>
      <c r="LZ103" s="31"/>
      <c r="MA103" s="31"/>
      <c r="MB103" s="31"/>
      <c r="MC103" s="31"/>
      <c r="MD103" s="31"/>
      <c r="ME103" s="31"/>
      <c r="MF103" s="31"/>
      <c r="MG103" s="31"/>
      <c r="MH103" s="31"/>
      <c r="MI103" s="31"/>
      <c r="MJ103" s="31"/>
      <c r="MK103" s="31"/>
      <c r="ML103" s="31"/>
      <c r="MM103" s="31"/>
      <c r="MN103" s="31"/>
      <c r="MO103" s="31"/>
      <c r="MP103" s="31"/>
      <c r="MQ103" s="31"/>
      <c r="MR103" s="31"/>
      <c r="MS103" s="31"/>
      <c r="MT103" s="31"/>
      <c r="MU103" s="31"/>
      <c r="MV103" s="31"/>
      <c r="MW103" s="31"/>
      <c r="MX103" s="31"/>
      <c r="MY103" s="31"/>
      <c r="MZ103" s="31"/>
      <c r="NA103" s="31"/>
      <c r="NB103" s="31"/>
      <c r="NC103" s="31"/>
      <c r="ND103" s="31"/>
      <c r="NE103" s="31"/>
      <c r="NF103" s="31"/>
      <c r="NG103" s="31"/>
      <c r="NH103" s="31"/>
      <c r="NI103" s="31"/>
      <c r="NJ103" s="31"/>
      <c r="NK103" s="31"/>
      <c r="NL103" s="31"/>
      <c r="NM103" s="31"/>
      <c r="NN103" s="31"/>
      <c r="NO103" s="31"/>
      <c r="NP103" s="31"/>
      <c r="NQ103" s="31"/>
      <c r="NR103" s="31"/>
      <c r="NS103" s="31"/>
      <c r="NT103" s="31"/>
      <c r="NU103" s="31"/>
      <c r="NV103" s="31"/>
      <c r="NW103" s="31"/>
      <c r="NX103" s="31"/>
      <c r="NY103" s="31"/>
      <c r="NZ103" s="31"/>
      <c r="OA103" s="31"/>
      <c r="OB103" s="31"/>
      <c r="OC103" s="31"/>
      <c r="OD103" s="31"/>
      <c r="OE103" s="31"/>
      <c r="OF103" s="31"/>
      <c r="OG103" s="31"/>
      <c r="OH103" s="31"/>
      <c r="OI103" s="31"/>
      <c r="OJ103" s="31"/>
      <c r="OK103" s="31"/>
      <c r="OL103" s="31"/>
      <c r="OM103" s="31"/>
      <c r="ON103" s="31"/>
      <c r="OO103" s="31"/>
      <c r="OP103" s="31"/>
      <c r="OQ103" s="31"/>
      <c r="OR103" s="31"/>
      <c r="OS103" s="31"/>
      <c r="OT103" s="31"/>
      <c r="OU103" s="31"/>
      <c r="OV103" s="31"/>
      <c r="OW103" s="31"/>
      <c r="OX103" s="31"/>
      <c r="OY103" s="31"/>
      <c r="OZ103" s="31"/>
      <c r="PA103" s="31"/>
      <c r="PB103" s="31"/>
      <c r="PC103" s="31"/>
      <c r="PD103" s="31"/>
      <c r="PE103" s="31"/>
      <c r="PF103" s="31"/>
      <c r="PG103" s="31"/>
      <c r="PH103" s="31"/>
      <c r="PI103" s="31"/>
      <c r="PJ103" s="31"/>
      <c r="PK103" s="31"/>
      <c r="PL103" s="31"/>
      <c r="PM103" s="31"/>
      <c r="PN103" s="31"/>
      <c r="PO103" s="31"/>
      <c r="PP103" s="31"/>
      <c r="PQ103" s="31"/>
      <c r="PR103" s="31"/>
      <c r="PS103" s="31"/>
      <c r="PT103" s="31"/>
      <c r="PU103" s="31"/>
      <c r="PV103" s="31"/>
      <c r="PW103" s="31"/>
      <c r="PX103" s="31"/>
      <c r="PY103" s="31"/>
      <c r="PZ103" s="31"/>
      <c r="QA103" s="31"/>
      <c r="QB103" s="31"/>
      <c r="QC103" s="31"/>
    </row>
    <row r="104" spans="1:445">
      <c r="A104" s="84" t="s">
        <v>1640</v>
      </c>
      <c r="B104" s="83" t="s">
        <v>27</v>
      </c>
      <c r="C104" s="83">
        <v>80</v>
      </c>
      <c r="D104" s="83" t="s">
        <v>66</v>
      </c>
      <c r="E104" s="83"/>
      <c r="F104" s="83">
        <v>1249</v>
      </c>
      <c r="G104" s="83">
        <v>1249</v>
      </c>
      <c r="H104" s="85"/>
      <c r="I104" s="83"/>
      <c r="J104" s="83"/>
      <c r="K104" s="83"/>
      <c r="L104" s="83"/>
      <c r="M104" s="83"/>
      <c r="N104" s="83"/>
      <c r="O104" s="83"/>
      <c r="P104" s="83"/>
      <c r="Q104" s="83"/>
      <c r="R104" s="83"/>
      <c r="S104" s="83"/>
      <c r="T104" s="20">
        <f t="shared" si="6"/>
        <v>1249</v>
      </c>
      <c r="U104" s="20">
        <f t="shared" si="7"/>
        <v>0</v>
      </c>
      <c r="V104" s="34">
        <f t="shared" si="8"/>
        <v>1</v>
      </c>
      <c r="W104" s="37"/>
      <c r="X104" s="35" t="str">
        <f t="shared" si="10"/>
        <v/>
      </c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  <c r="IW104" s="31"/>
      <c r="IX104" s="31"/>
      <c r="IY104" s="31"/>
      <c r="IZ104" s="31"/>
      <c r="JA104" s="31"/>
      <c r="JB104" s="31"/>
      <c r="JC104" s="31"/>
      <c r="JD104" s="31"/>
      <c r="JE104" s="31"/>
      <c r="JF104" s="31"/>
      <c r="JG104" s="31"/>
      <c r="JH104" s="31"/>
      <c r="JI104" s="31"/>
      <c r="JJ104" s="31"/>
      <c r="JK104" s="31"/>
      <c r="JL104" s="31"/>
      <c r="JM104" s="31"/>
      <c r="JN104" s="31"/>
      <c r="JO104" s="31"/>
      <c r="JP104" s="31"/>
      <c r="JQ104" s="31"/>
      <c r="JR104" s="31"/>
      <c r="JS104" s="31"/>
      <c r="JT104" s="31"/>
      <c r="JU104" s="31"/>
      <c r="JV104" s="31"/>
      <c r="JW104" s="31"/>
      <c r="JX104" s="31"/>
      <c r="JY104" s="31"/>
      <c r="JZ104" s="31"/>
      <c r="KA104" s="31"/>
      <c r="KB104" s="31"/>
      <c r="KC104" s="31"/>
      <c r="KD104" s="31"/>
      <c r="KE104" s="31"/>
      <c r="KF104" s="31"/>
      <c r="KG104" s="31"/>
      <c r="KH104" s="31"/>
      <c r="KI104" s="31"/>
      <c r="KJ104" s="31"/>
      <c r="KK104" s="31"/>
      <c r="KL104" s="31"/>
      <c r="KM104" s="31"/>
      <c r="KN104" s="31"/>
      <c r="KO104" s="31"/>
      <c r="KP104" s="31"/>
      <c r="KQ104" s="31"/>
      <c r="KR104" s="31"/>
      <c r="KS104" s="31"/>
      <c r="KT104" s="31"/>
      <c r="KU104" s="31"/>
      <c r="KV104" s="31"/>
      <c r="KW104" s="31"/>
      <c r="KX104" s="31"/>
      <c r="KY104" s="31"/>
      <c r="KZ104" s="31"/>
      <c r="LA104" s="31"/>
      <c r="LB104" s="31"/>
      <c r="LC104" s="31"/>
      <c r="LD104" s="31"/>
      <c r="LE104" s="31"/>
      <c r="LF104" s="31"/>
      <c r="LG104" s="31"/>
      <c r="LH104" s="31"/>
      <c r="LI104" s="31"/>
      <c r="LJ104" s="31"/>
      <c r="LK104" s="31"/>
      <c r="LL104" s="31"/>
      <c r="LM104" s="31"/>
      <c r="LN104" s="31"/>
      <c r="LO104" s="31"/>
      <c r="LP104" s="31"/>
      <c r="LQ104" s="31"/>
      <c r="LR104" s="31"/>
      <c r="LS104" s="31"/>
      <c r="LT104" s="31"/>
      <c r="LU104" s="31"/>
      <c r="LV104" s="31"/>
      <c r="LW104" s="31"/>
      <c r="LX104" s="31"/>
      <c r="LY104" s="31"/>
      <c r="LZ104" s="31"/>
      <c r="MA104" s="31"/>
      <c r="MB104" s="31"/>
      <c r="MC104" s="31"/>
      <c r="MD104" s="31"/>
      <c r="ME104" s="31"/>
      <c r="MF104" s="31"/>
      <c r="MG104" s="31"/>
      <c r="MH104" s="31"/>
      <c r="MI104" s="31"/>
      <c r="MJ104" s="31"/>
      <c r="MK104" s="31"/>
      <c r="ML104" s="31"/>
      <c r="MM104" s="31"/>
      <c r="MN104" s="31"/>
      <c r="MO104" s="31"/>
      <c r="MP104" s="31"/>
      <c r="MQ104" s="31"/>
      <c r="MR104" s="31"/>
      <c r="MS104" s="31"/>
      <c r="MT104" s="31"/>
      <c r="MU104" s="31"/>
      <c r="MV104" s="31"/>
      <c r="MW104" s="31"/>
      <c r="MX104" s="31"/>
      <c r="MY104" s="31"/>
      <c r="MZ104" s="31"/>
      <c r="NA104" s="31"/>
      <c r="NB104" s="31"/>
      <c r="NC104" s="31"/>
      <c r="ND104" s="31"/>
      <c r="NE104" s="31"/>
      <c r="NF104" s="31"/>
      <c r="NG104" s="31"/>
      <c r="NH104" s="31"/>
      <c r="NI104" s="31"/>
      <c r="NJ104" s="31"/>
      <c r="NK104" s="31"/>
      <c r="NL104" s="31"/>
      <c r="NM104" s="31"/>
      <c r="NN104" s="31"/>
      <c r="NO104" s="31"/>
      <c r="NP104" s="31"/>
      <c r="NQ104" s="31"/>
      <c r="NR104" s="31"/>
      <c r="NS104" s="31"/>
      <c r="NT104" s="31"/>
      <c r="NU104" s="31"/>
      <c r="NV104" s="31"/>
      <c r="NW104" s="31"/>
      <c r="NX104" s="31"/>
      <c r="NY104" s="31"/>
      <c r="NZ104" s="31"/>
      <c r="OA104" s="31"/>
      <c r="OB104" s="31"/>
      <c r="OC104" s="31"/>
      <c r="OD104" s="31"/>
      <c r="OE104" s="31"/>
      <c r="OF104" s="31"/>
      <c r="OG104" s="31"/>
      <c r="OH104" s="31"/>
      <c r="OI104" s="31"/>
      <c r="OJ104" s="31"/>
      <c r="OK104" s="31"/>
      <c r="OL104" s="31"/>
      <c r="OM104" s="31"/>
      <c r="ON104" s="31"/>
      <c r="OO104" s="31"/>
      <c r="OP104" s="31"/>
      <c r="OQ104" s="31"/>
      <c r="OR104" s="31"/>
      <c r="OS104" s="31"/>
      <c r="OT104" s="31"/>
      <c r="OU104" s="31"/>
      <c r="OV104" s="31"/>
      <c r="OW104" s="31"/>
      <c r="OX104" s="31"/>
      <c r="OY104" s="31"/>
      <c r="OZ104" s="31"/>
      <c r="PA104" s="31"/>
      <c r="PB104" s="31"/>
      <c r="PC104" s="31"/>
      <c r="PD104" s="31"/>
      <c r="PE104" s="31"/>
      <c r="PF104" s="31"/>
      <c r="PG104" s="31"/>
      <c r="PH104" s="31"/>
      <c r="PI104" s="31"/>
      <c r="PJ104" s="31"/>
      <c r="PK104" s="31"/>
      <c r="PL104" s="31"/>
      <c r="PM104" s="31"/>
      <c r="PN104" s="31"/>
      <c r="PO104" s="31"/>
      <c r="PP104" s="31"/>
      <c r="PQ104" s="31"/>
      <c r="PR104" s="31"/>
      <c r="PS104" s="31"/>
      <c r="PT104" s="31"/>
      <c r="PU104" s="31"/>
      <c r="PV104" s="31"/>
      <c r="PW104" s="31"/>
      <c r="PX104" s="31"/>
      <c r="PY104" s="31"/>
      <c r="PZ104" s="31"/>
      <c r="QA104" s="31"/>
      <c r="QB104" s="31"/>
      <c r="QC104" s="31"/>
    </row>
    <row r="105" spans="1:445">
      <c r="A105" s="84" t="s">
        <v>1980</v>
      </c>
      <c r="B105" s="83" t="s">
        <v>27</v>
      </c>
      <c r="C105" s="83">
        <v>80</v>
      </c>
      <c r="D105" s="83" t="s">
        <v>31</v>
      </c>
      <c r="E105" s="83">
        <v>120</v>
      </c>
      <c r="F105" s="83">
        <v>400</v>
      </c>
      <c r="G105" s="83">
        <v>520</v>
      </c>
      <c r="H105" s="83"/>
      <c r="I105" s="83"/>
      <c r="J105" s="83"/>
      <c r="K105" s="83"/>
      <c r="L105" s="83"/>
      <c r="M105" s="83"/>
      <c r="N105" s="83"/>
      <c r="O105" s="83"/>
      <c r="P105" s="83"/>
      <c r="Q105" s="83"/>
      <c r="R105" s="83"/>
      <c r="S105" s="83"/>
      <c r="T105" s="20">
        <f t="shared" si="6"/>
        <v>520</v>
      </c>
      <c r="U105" s="20">
        <f t="shared" si="7"/>
        <v>0</v>
      </c>
      <c r="V105" s="34">
        <f t="shared" si="8"/>
        <v>1</v>
      </c>
      <c r="W105" s="37"/>
      <c r="X105" s="35" t="str">
        <f t="shared" si="10"/>
        <v/>
      </c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  <c r="CJ105" s="31"/>
      <c r="CK105" s="31"/>
      <c r="CL105" s="31"/>
      <c r="CM105" s="31"/>
      <c r="CN105" s="31"/>
      <c r="CO105" s="31"/>
      <c r="CP105" s="31"/>
      <c r="CQ105" s="31"/>
      <c r="CR105" s="31"/>
      <c r="CS105" s="31"/>
      <c r="CT105" s="31"/>
      <c r="CU105" s="31"/>
      <c r="CV105" s="31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  <c r="DW105" s="31"/>
      <c r="DX105" s="31"/>
      <c r="DY105" s="31"/>
      <c r="DZ105" s="31"/>
      <c r="EA105" s="31"/>
      <c r="EB105" s="31"/>
      <c r="EC105" s="31"/>
      <c r="ED105" s="31"/>
      <c r="EE105" s="31"/>
      <c r="EF105" s="31"/>
      <c r="EG105" s="31"/>
      <c r="EH105" s="31"/>
      <c r="EI105" s="31"/>
      <c r="EJ105" s="31"/>
      <c r="EK105" s="31"/>
      <c r="EL105" s="31"/>
      <c r="EM105" s="31"/>
      <c r="EN105" s="31"/>
      <c r="EO105" s="31"/>
      <c r="EP105" s="31"/>
      <c r="EQ105" s="31"/>
      <c r="ER105" s="31"/>
      <c r="ES105" s="31"/>
      <c r="ET105" s="31"/>
      <c r="EU105" s="31"/>
      <c r="EV105" s="31"/>
      <c r="EW105" s="31"/>
      <c r="EX105" s="31"/>
      <c r="EY105" s="31"/>
      <c r="EZ105" s="31"/>
      <c r="FA105" s="31"/>
      <c r="FB105" s="31"/>
      <c r="FC105" s="31"/>
      <c r="FD105" s="31"/>
      <c r="FE105" s="31"/>
      <c r="FF105" s="31"/>
      <c r="FG105" s="31"/>
      <c r="FH105" s="31"/>
      <c r="FI105" s="31"/>
      <c r="FJ105" s="31"/>
      <c r="FK105" s="31"/>
      <c r="FL105" s="31"/>
      <c r="FM105" s="31"/>
      <c r="FN105" s="31"/>
      <c r="FO105" s="31"/>
      <c r="FP105" s="31"/>
      <c r="FQ105" s="31"/>
      <c r="FR105" s="31"/>
      <c r="FS105" s="31"/>
      <c r="FT105" s="31"/>
      <c r="FU105" s="31"/>
      <c r="FV105" s="31"/>
      <c r="FW105" s="31"/>
      <c r="FX105" s="31"/>
      <c r="FY105" s="31"/>
      <c r="FZ105" s="31"/>
      <c r="GA105" s="31"/>
      <c r="GB105" s="31"/>
      <c r="GC105" s="31"/>
      <c r="GD105" s="31"/>
      <c r="GE105" s="31"/>
      <c r="GF105" s="31"/>
      <c r="GG105" s="31"/>
      <c r="GH105" s="31"/>
      <c r="GI105" s="31"/>
      <c r="GJ105" s="31"/>
      <c r="GK105" s="31"/>
      <c r="GL105" s="31"/>
      <c r="GM105" s="31"/>
      <c r="GN105" s="31"/>
      <c r="GO105" s="31"/>
      <c r="GP105" s="31"/>
      <c r="GQ105" s="31"/>
      <c r="GR105" s="31"/>
      <c r="GS105" s="31"/>
      <c r="GT105" s="31"/>
      <c r="GU105" s="31"/>
      <c r="GV105" s="31"/>
      <c r="GW105" s="31"/>
      <c r="GX105" s="31"/>
      <c r="GY105" s="31"/>
      <c r="GZ105" s="31"/>
      <c r="HA105" s="31"/>
      <c r="HB105" s="31"/>
      <c r="HC105" s="31"/>
      <c r="HD105" s="31"/>
      <c r="HE105" s="31"/>
      <c r="HF105" s="31"/>
      <c r="HG105" s="31"/>
      <c r="HH105" s="31"/>
      <c r="HI105" s="31"/>
      <c r="HJ105" s="31"/>
      <c r="HK105" s="31"/>
      <c r="HL105" s="31"/>
      <c r="HM105" s="31"/>
      <c r="HN105" s="31"/>
      <c r="HO105" s="31"/>
      <c r="HP105" s="31"/>
      <c r="HQ105" s="31"/>
      <c r="HR105" s="31"/>
      <c r="HS105" s="31"/>
      <c r="HT105" s="31"/>
      <c r="HU105" s="31"/>
      <c r="HV105" s="31"/>
      <c r="HW105" s="31"/>
      <c r="HX105" s="31"/>
      <c r="HY105" s="31"/>
      <c r="HZ105" s="31"/>
      <c r="IA105" s="31"/>
      <c r="IB105" s="31"/>
      <c r="IC105" s="31"/>
      <c r="ID105" s="31"/>
      <c r="IE105" s="31"/>
      <c r="IF105" s="31"/>
      <c r="IG105" s="31"/>
      <c r="IH105" s="31"/>
      <c r="II105" s="31"/>
      <c r="IJ105" s="31"/>
      <c r="IK105" s="31"/>
      <c r="IL105" s="31"/>
      <c r="IM105" s="31"/>
      <c r="IN105" s="31"/>
      <c r="IO105" s="31"/>
      <c r="IP105" s="31"/>
      <c r="IQ105" s="31"/>
      <c r="IR105" s="31"/>
      <c r="IS105" s="31"/>
      <c r="IT105" s="31"/>
      <c r="IU105" s="31"/>
      <c r="IV105" s="31"/>
      <c r="IW105" s="31"/>
      <c r="IX105" s="31"/>
      <c r="IY105" s="31"/>
      <c r="IZ105" s="31"/>
      <c r="JA105" s="31"/>
      <c r="JB105" s="31"/>
      <c r="JC105" s="31"/>
      <c r="JD105" s="31"/>
      <c r="JE105" s="31"/>
      <c r="JF105" s="31"/>
      <c r="JG105" s="31"/>
      <c r="JH105" s="31"/>
      <c r="JI105" s="31"/>
      <c r="JJ105" s="31"/>
      <c r="JK105" s="31"/>
      <c r="JL105" s="31"/>
      <c r="JM105" s="31"/>
      <c r="JN105" s="31"/>
      <c r="JO105" s="31"/>
      <c r="JP105" s="31"/>
      <c r="JQ105" s="31"/>
      <c r="JR105" s="31"/>
      <c r="JS105" s="31"/>
      <c r="JT105" s="31"/>
      <c r="JU105" s="31"/>
      <c r="JV105" s="31"/>
      <c r="JW105" s="31"/>
      <c r="JX105" s="31"/>
      <c r="JY105" s="31"/>
      <c r="JZ105" s="31"/>
      <c r="KA105" s="31"/>
      <c r="KB105" s="31"/>
      <c r="KC105" s="31"/>
      <c r="KD105" s="31"/>
      <c r="KE105" s="31"/>
      <c r="KF105" s="31"/>
      <c r="KG105" s="31"/>
      <c r="KH105" s="31"/>
      <c r="KI105" s="31"/>
      <c r="KJ105" s="31"/>
      <c r="KK105" s="31"/>
      <c r="KL105" s="31"/>
      <c r="KM105" s="31"/>
      <c r="KN105" s="31"/>
      <c r="KO105" s="31"/>
      <c r="KP105" s="31"/>
      <c r="KQ105" s="31"/>
      <c r="KR105" s="31"/>
      <c r="KS105" s="31"/>
      <c r="KT105" s="31"/>
      <c r="KU105" s="31"/>
      <c r="KV105" s="31"/>
      <c r="KW105" s="31"/>
      <c r="KX105" s="31"/>
      <c r="KY105" s="31"/>
      <c r="KZ105" s="31"/>
      <c r="LA105" s="31"/>
      <c r="LB105" s="31"/>
      <c r="LC105" s="31"/>
      <c r="LD105" s="31"/>
      <c r="LE105" s="31"/>
      <c r="LF105" s="31"/>
      <c r="LG105" s="31"/>
      <c r="LH105" s="31"/>
      <c r="LI105" s="31"/>
      <c r="LJ105" s="31"/>
      <c r="LK105" s="31"/>
      <c r="LL105" s="31"/>
      <c r="LM105" s="31"/>
      <c r="LN105" s="31"/>
      <c r="LO105" s="31"/>
      <c r="LP105" s="31"/>
      <c r="LQ105" s="31"/>
      <c r="LR105" s="31"/>
      <c r="LS105" s="31"/>
      <c r="LT105" s="31"/>
      <c r="LU105" s="31"/>
      <c r="LV105" s="31"/>
      <c r="LW105" s="31"/>
      <c r="LX105" s="31"/>
      <c r="LY105" s="31"/>
      <c r="LZ105" s="31"/>
      <c r="MA105" s="31"/>
      <c r="MB105" s="31"/>
      <c r="MC105" s="31"/>
      <c r="MD105" s="31"/>
      <c r="ME105" s="31"/>
      <c r="MF105" s="31"/>
      <c r="MG105" s="31"/>
      <c r="MH105" s="31"/>
      <c r="MI105" s="31"/>
      <c r="MJ105" s="31"/>
      <c r="MK105" s="31"/>
      <c r="ML105" s="31"/>
      <c r="MM105" s="31"/>
      <c r="MN105" s="31"/>
      <c r="MO105" s="31"/>
      <c r="MP105" s="31"/>
      <c r="MQ105" s="31"/>
      <c r="MR105" s="31"/>
      <c r="MS105" s="31"/>
      <c r="MT105" s="31"/>
      <c r="MU105" s="31"/>
      <c r="MV105" s="31"/>
      <c r="MW105" s="31"/>
      <c r="MX105" s="31"/>
      <c r="MY105" s="31"/>
      <c r="MZ105" s="31"/>
      <c r="NA105" s="31"/>
      <c r="NB105" s="31"/>
      <c r="NC105" s="31"/>
      <c r="ND105" s="31"/>
      <c r="NE105" s="31"/>
      <c r="NF105" s="31"/>
      <c r="NG105" s="31"/>
      <c r="NH105" s="31"/>
      <c r="NI105" s="31"/>
      <c r="NJ105" s="31"/>
      <c r="NK105" s="31"/>
      <c r="NL105" s="31"/>
      <c r="NM105" s="31"/>
      <c r="NN105" s="31"/>
      <c r="NO105" s="31"/>
      <c r="NP105" s="31"/>
      <c r="NQ105" s="31"/>
      <c r="NR105" s="31"/>
      <c r="NS105" s="31"/>
      <c r="NT105" s="31"/>
      <c r="NU105" s="31"/>
      <c r="NV105" s="31"/>
      <c r="NW105" s="31"/>
      <c r="NX105" s="31"/>
      <c r="NY105" s="31"/>
      <c r="NZ105" s="31"/>
      <c r="OA105" s="31"/>
      <c r="OB105" s="31"/>
      <c r="OC105" s="31"/>
      <c r="OD105" s="31"/>
      <c r="OE105" s="31"/>
      <c r="OF105" s="31"/>
      <c r="OG105" s="31"/>
      <c r="OH105" s="31"/>
      <c r="OI105" s="31"/>
      <c r="OJ105" s="31"/>
      <c r="OK105" s="31"/>
      <c r="OL105" s="31"/>
      <c r="OM105" s="31"/>
      <c r="ON105" s="31"/>
      <c r="OO105" s="31"/>
      <c r="OP105" s="31"/>
      <c r="OQ105" s="31"/>
      <c r="OR105" s="31"/>
      <c r="OS105" s="31"/>
      <c r="OT105" s="31"/>
      <c r="OU105" s="31"/>
      <c r="OV105" s="31"/>
      <c r="OW105" s="31"/>
      <c r="OX105" s="31"/>
      <c r="OY105" s="31"/>
      <c r="OZ105" s="31"/>
      <c r="PA105" s="31"/>
      <c r="PB105" s="31"/>
      <c r="PC105" s="31"/>
      <c r="PD105" s="31"/>
      <c r="PE105" s="31"/>
      <c r="PF105" s="31"/>
      <c r="PG105" s="31"/>
      <c r="PH105" s="31"/>
      <c r="PI105" s="31"/>
      <c r="PJ105" s="31"/>
      <c r="PK105" s="31"/>
      <c r="PL105" s="31"/>
      <c r="PM105" s="31"/>
      <c r="PN105" s="31"/>
      <c r="PO105" s="31"/>
      <c r="PP105" s="31"/>
      <c r="PQ105" s="31"/>
      <c r="PR105" s="31"/>
      <c r="PS105" s="31"/>
      <c r="PT105" s="31"/>
      <c r="PU105" s="31"/>
      <c r="PV105" s="31"/>
      <c r="PW105" s="31"/>
      <c r="PX105" s="31"/>
      <c r="PY105" s="31"/>
      <c r="PZ105" s="31"/>
      <c r="QA105" s="31"/>
      <c r="QB105" s="31"/>
      <c r="QC105" s="31"/>
    </row>
    <row r="106" spans="1:445">
      <c r="A106" s="84" t="s">
        <v>2010</v>
      </c>
      <c r="B106" s="83" t="s">
        <v>27</v>
      </c>
      <c r="C106" s="83">
        <v>90</v>
      </c>
      <c r="D106" s="83" t="s">
        <v>180</v>
      </c>
      <c r="E106" s="83">
        <v>105</v>
      </c>
      <c r="F106" s="83">
        <v>697</v>
      </c>
      <c r="G106" s="83">
        <v>65</v>
      </c>
      <c r="H106" s="83"/>
      <c r="I106" s="83">
        <v>79</v>
      </c>
      <c r="J106" s="83">
        <v>94</v>
      </c>
      <c r="K106" s="83">
        <v>94</v>
      </c>
      <c r="L106" s="83">
        <v>94</v>
      </c>
      <c r="M106" s="83">
        <v>94</v>
      </c>
      <c r="N106" s="83"/>
      <c r="O106" s="83"/>
      <c r="P106" s="83"/>
      <c r="Q106" s="83"/>
      <c r="R106" s="83"/>
      <c r="S106" s="83"/>
      <c r="T106" s="20">
        <f t="shared" si="6"/>
        <v>520</v>
      </c>
      <c r="U106" s="20">
        <f t="shared" si="7"/>
        <v>282</v>
      </c>
      <c r="V106" s="34">
        <f t="shared" si="8"/>
        <v>0.64837905236907734</v>
      </c>
      <c r="W106" s="37"/>
      <c r="X106" s="35" t="str">
        <f t="shared" si="10"/>
        <v/>
      </c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  <c r="IW106" s="31"/>
      <c r="IX106" s="31"/>
      <c r="IY106" s="31"/>
      <c r="IZ106" s="31"/>
      <c r="JA106" s="31"/>
      <c r="JB106" s="31"/>
      <c r="JC106" s="31"/>
      <c r="JD106" s="31"/>
      <c r="JE106" s="31"/>
      <c r="JF106" s="31"/>
      <c r="JG106" s="31"/>
      <c r="JH106" s="31"/>
      <c r="JI106" s="31"/>
      <c r="JJ106" s="31"/>
      <c r="JK106" s="31"/>
      <c r="JL106" s="31"/>
      <c r="JM106" s="31"/>
      <c r="JN106" s="31"/>
      <c r="JO106" s="31"/>
      <c r="JP106" s="31"/>
      <c r="JQ106" s="31"/>
      <c r="JR106" s="31"/>
      <c r="JS106" s="31"/>
      <c r="JT106" s="31"/>
      <c r="JU106" s="31"/>
      <c r="JV106" s="31"/>
      <c r="JW106" s="31"/>
      <c r="JX106" s="31"/>
      <c r="JY106" s="31"/>
      <c r="JZ106" s="31"/>
      <c r="KA106" s="31"/>
      <c r="KB106" s="31"/>
      <c r="KC106" s="31"/>
      <c r="KD106" s="31"/>
      <c r="KE106" s="31"/>
      <c r="KF106" s="31"/>
      <c r="KG106" s="31"/>
      <c r="KH106" s="31"/>
      <c r="KI106" s="31"/>
      <c r="KJ106" s="31"/>
      <c r="KK106" s="31"/>
      <c r="KL106" s="31"/>
      <c r="KM106" s="31"/>
      <c r="KN106" s="31"/>
      <c r="KO106" s="31"/>
      <c r="KP106" s="31"/>
      <c r="KQ106" s="31"/>
      <c r="KR106" s="31"/>
      <c r="KS106" s="31"/>
      <c r="KT106" s="31"/>
      <c r="KU106" s="31"/>
      <c r="KV106" s="31"/>
      <c r="KW106" s="31"/>
      <c r="KX106" s="31"/>
      <c r="KY106" s="31"/>
      <c r="KZ106" s="31"/>
      <c r="LA106" s="31"/>
      <c r="LB106" s="31"/>
      <c r="LC106" s="31"/>
      <c r="LD106" s="31"/>
      <c r="LE106" s="31"/>
      <c r="LF106" s="31"/>
      <c r="LG106" s="31"/>
      <c r="LH106" s="31"/>
      <c r="LI106" s="31"/>
      <c r="LJ106" s="31"/>
      <c r="LK106" s="31"/>
      <c r="LL106" s="31"/>
      <c r="LM106" s="31"/>
      <c r="LN106" s="31"/>
      <c r="LO106" s="31"/>
      <c r="LP106" s="31"/>
      <c r="LQ106" s="31"/>
      <c r="LR106" s="31"/>
      <c r="LS106" s="31"/>
      <c r="LT106" s="31"/>
      <c r="LU106" s="31"/>
      <c r="LV106" s="31"/>
      <c r="LW106" s="31"/>
      <c r="LX106" s="31"/>
      <c r="LY106" s="31"/>
      <c r="LZ106" s="31"/>
      <c r="MA106" s="31"/>
      <c r="MB106" s="31"/>
      <c r="MC106" s="31"/>
      <c r="MD106" s="31"/>
      <c r="ME106" s="31"/>
      <c r="MF106" s="31"/>
      <c r="MG106" s="31"/>
      <c r="MH106" s="31"/>
      <c r="MI106" s="31"/>
      <c r="MJ106" s="31"/>
      <c r="MK106" s="31"/>
      <c r="ML106" s="31"/>
      <c r="MM106" s="31"/>
      <c r="MN106" s="31"/>
      <c r="MO106" s="31"/>
      <c r="MP106" s="31"/>
      <c r="MQ106" s="31"/>
      <c r="MR106" s="31"/>
      <c r="MS106" s="31"/>
      <c r="MT106" s="31"/>
      <c r="MU106" s="31"/>
      <c r="MV106" s="31"/>
      <c r="MW106" s="31"/>
      <c r="MX106" s="31"/>
      <c r="MY106" s="31"/>
      <c r="MZ106" s="31"/>
      <c r="NA106" s="31"/>
      <c r="NB106" s="31"/>
      <c r="NC106" s="31"/>
      <c r="ND106" s="31"/>
      <c r="NE106" s="31"/>
      <c r="NF106" s="31"/>
      <c r="NG106" s="31"/>
      <c r="NH106" s="31"/>
      <c r="NI106" s="31"/>
      <c r="NJ106" s="31"/>
      <c r="NK106" s="31"/>
      <c r="NL106" s="31"/>
      <c r="NM106" s="31"/>
      <c r="NN106" s="31"/>
      <c r="NO106" s="31"/>
      <c r="NP106" s="31"/>
      <c r="NQ106" s="31"/>
      <c r="NR106" s="31"/>
      <c r="NS106" s="31"/>
      <c r="NT106" s="31"/>
      <c r="NU106" s="31"/>
      <c r="NV106" s="31"/>
      <c r="NW106" s="31"/>
      <c r="NX106" s="31"/>
      <c r="NY106" s="31"/>
      <c r="NZ106" s="31"/>
      <c r="OA106" s="31"/>
      <c r="OB106" s="31"/>
      <c r="OC106" s="31"/>
      <c r="OD106" s="31"/>
      <c r="OE106" s="31"/>
      <c r="OF106" s="31"/>
      <c r="OG106" s="31"/>
      <c r="OH106" s="31"/>
      <c r="OI106" s="31"/>
      <c r="OJ106" s="31"/>
      <c r="OK106" s="31"/>
      <c r="OL106" s="31"/>
      <c r="OM106" s="31"/>
      <c r="ON106" s="31"/>
      <c r="OO106" s="31"/>
      <c r="OP106" s="31"/>
      <c r="OQ106" s="31"/>
      <c r="OR106" s="31"/>
      <c r="OS106" s="31"/>
      <c r="OT106" s="31"/>
      <c r="OU106" s="31"/>
      <c r="OV106" s="31"/>
      <c r="OW106" s="31"/>
      <c r="OX106" s="31"/>
      <c r="OY106" s="31"/>
      <c r="OZ106" s="31"/>
      <c r="PA106" s="31"/>
      <c r="PB106" s="31"/>
      <c r="PC106" s="31"/>
      <c r="PD106" s="31"/>
      <c r="PE106" s="31"/>
      <c r="PF106" s="31"/>
      <c r="PG106" s="31"/>
      <c r="PH106" s="31"/>
      <c r="PI106" s="31"/>
      <c r="PJ106" s="31"/>
      <c r="PK106" s="31"/>
      <c r="PL106" s="31"/>
      <c r="PM106" s="31"/>
      <c r="PN106" s="31"/>
      <c r="PO106" s="31"/>
      <c r="PP106" s="31"/>
      <c r="PQ106" s="31"/>
      <c r="PR106" s="31"/>
      <c r="PS106" s="31"/>
      <c r="PT106" s="31"/>
      <c r="PU106" s="31"/>
      <c r="PV106" s="31"/>
      <c r="PW106" s="31"/>
      <c r="PX106" s="31"/>
      <c r="PY106" s="31"/>
      <c r="PZ106" s="31"/>
      <c r="QA106" s="31"/>
      <c r="QB106" s="31"/>
      <c r="QC106" s="31"/>
    </row>
    <row r="107" spans="1:445">
      <c r="A107" s="84" t="s">
        <v>2011</v>
      </c>
      <c r="B107" s="83" t="s">
        <v>27</v>
      </c>
      <c r="C107" s="83">
        <v>90</v>
      </c>
      <c r="D107" s="83" t="s">
        <v>31</v>
      </c>
      <c r="E107" s="83">
        <v>90</v>
      </c>
      <c r="F107" s="83">
        <v>449</v>
      </c>
      <c r="G107" s="83">
        <v>65</v>
      </c>
      <c r="H107" s="83"/>
      <c r="I107" s="83">
        <v>48</v>
      </c>
      <c r="J107" s="83">
        <v>48</v>
      </c>
      <c r="K107" s="83">
        <v>63</v>
      </c>
      <c r="L107" s="83">
        <v>63</v>
      </c>
      <c r="M107" s="83">
        <v>63</v>
      </c>
      <c r="N107" s="83"/>
      <c r="O107" s="83"/>
      <c r="P107" s="83"/>
      <c r="Q107" s="83"/>
      <c r="R107" s="83"/>
      <c r="S107" s="83"/>
      <c r="T107" s="20">
        <f t="shared" si="6"/>
        <v>350</v>
      </c>
      <c r="U107" s="20">
        <f t="shared" si="7"/>
        <v>189</v>
      </c>
      <c r="V107" s="34">
        <f t="shared" si="8"/>
        <v>0.64935064935064934</v>
      </c>
      <c r="W107" s="37"/>
      <c r="X107" s="35" t="str">
        <f t="shared" si="10"/>
        <v/>
      </c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  <c r="CJ107" s="31"/>
      <c r="CK107" s="31"/>
      <c r="CL107" s="31"/>
      <c r="CM107" s="31"/>
      <c r="CN107" s="31"/>
      <c r="CO107" s="31"/>
      <c r="CP107" s="31"/>
      <c r="CQ107" s="31"/>
      <c r="CR107" s="31"/>
      <c r="CS107" s="31"/>
      <c r="CT107" s="31"/>
      <c r="CU107" s="31"/>
      <c r="CV107" s="31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  <c r="DW107" s="31"/>
      <c r="DX107" s="31"/>
      <c r="DY107" s="31"/>
      <c r="DZ107" s="31"/>
      <c r="EA107" s="31"/>
      <c r="EB107" s="31"/>
      <c r="EC107" s="31"/>
      <c r="ED107" s="31"/>
      <c r="EE107" s="31"/>
      <c r="EF107" s="31"/>
      <c r="EG107" s="31"/>
      <c r="EH107" s="31"/>
      <c r="EI107" s="31"/>
      <c r="EJ107" s="31"/>
      <c r="EK107" s="31"/>
      <c r="EL107" s="31"/>
      <c r="EM107" s="31"/>
      <c r="EN107" s="31"/>
      <c r="EO107" s="31"/>
      <c r="EP107" s="31"/>
      <c r="EQ107" s="31"/>
      <c r="ER107" s="31"/>
      <c r="ES107" s="31"/>
      <c r="ET107" s="31"/>
      <c r="EU107" s="31"/>
      <c r="EV107" s="31"/>
      <c r="EW107" s="31"/>
      <c r="EX107" s="31"/>
      <c r="EY107" s="31"/>
      <c r="EZ107" s="31"/>
      <c r="FA107" s="31"/>
      <c r="FB107" s="31"/>
      <c r="FC107" s="31"/>
      <c r="FD107" s="31"/>
      <c r="FE107" s="31"/>
      <c r="FF107" s="31"/>
      <c r="FG107" s="31"/>
      <c r="FH107" s="31"/>
      <c r="FI107" s="31"/>
      <c r="FJ107" s="31"/>
      <c r="FK107" s="31"/>
      <c r="FL107" s="31"/>
      <c r="FM107" s="31"/>
      <c r="FN107" s="31"/>
      <c r="FO107" s="31"/>
      <c r="FP107" s="31"/>
      <c r="FQ107" s="31"/>
      <c r="FR107" s="31"/>
      <c r="FS107" s="31"/>
      <c r="FT107" s="31"/>
      <c r="FU107" s="31"/>
      <c r="FV107" s="31"/>
      <c r="FW107" s="31"/>
      <c r="FX107" s="31"/>
      <c r="FY107" s="31"/>
      <c r="FZ107" s="31"/>
      <c r="GA107" s="31"/>
      <c r="GB107" s="31"/>
      <c r="GC107" s="31"/>
      <c r="GD107" s="31"/>
      <c r="GE107" s="31"/>
      <c r="GF107" s="31"/>
      <c r="GG107" s="31"/>
      <c r="GH107" s="31"/>
      <c r="GI107" s="31"/>
      <c r="GJ107" s="31"/>
      <c r="GK107" s="31"/>
      <c r="GL107" s="31"/>
      <c r="GM107" s="31"/>
      <c r="GN107" s="31"/>
      <c r="GO107" s="31"/>
      <c r="GP107" s="31"/>
      <c r="GQ107" s="31"/>
      <c r="GR107" s="31"/>
      <c r="GS107" s="31"/>
      <c r="GT107" s="31"/>
      <c r="GU107" s="31"/>
      <c r="GV107" s="31"/>
      <c r="GW107" s="31"/>
      <c r="GX107" s="31"/>
      <c r="GY107" s="31"/>
      <c r="GZ107" s="31"/>
      <c r="HA107" s="31"/>
      <c r="HB107" s="31"/>
      <c r="HC107" s="31"/>
      <c r="HD107" s="31"/>
      <c r="HE107" s="31"/>
      <c r="HF107" s="31"/>
      <c r="HG107" s="31"/>
      <c r="HH107" s="31"/>
      <c r="HI107" s="31"/>
      <c r="HJ107" s="31"/>
      <c r="HK107" s="31"/>
      <c r="HL107" s="31"/>
      <c r="HM107" s="31"/>
      <c r="HN107" s="31"/>
      <c r="HO107" s="31"/>
      <c r="HP107" s="31"/>
      <c r="HQ107" s="31"/>
      <c r="HR107" s="31"/>
      <c r="HS107" s="31"/>
      <c r="HT107" s="31"/>
      <c r="HU107" s="31"/>
      <c r="HV107" s="31"/>
      <c r="HW107" s="31"/>
      <c r="HX107" s="31"/>
      <c r="HY107" s="31"/>
      <c r="HZ107" s="31"/>
      <c r="IA107" s="31"/>
      <c r="IB107" s="31"/>
      <c r="IC107" s="31"/>
      <c r="ID107" s="31"/>
      <c r="IE107" s="31"/>
      <c r="IF107" s="31"/>
      <c r="IG107" s="31"/>
      <c r="IH107" s="31"/>
      <c r="II107" s="31"/>
      <c r="IJ107" s="31"/>
      <c r="IK107" s="31"/>
      <c r="IL107" s="31"/>
      <c r="IM107" s="31"/>
      <c r="IN107" s="31"/>
      <c r="IO107" s="31"/>
      <c r="IP107" s="31"/>
      <c r="IQ107" s="31"/>
      <c r="IR107" s="31"/>
      <c r="IS107" s="31"/>
      <c r="IT107" s="31"/>
      <c r="IU107" s="31"/>
      <c r="IV107" s="31"/>
      <c r="IW107" s="31"/>
      <c r="IX107" s="31"/>
      <c r="IY107" s="31"/>
      <c r="IZ107" s="31"/>
      <c r="JA107" s="31"/>
      <c r="JB107" s="31"/>
      <c r="JC107" s="31"/>
      <c r="JD107" s="31"/>
      <c r="JE107" s="31"/>
      <c r="JF107" s="31"/>
      <c r="JG107" s="31"/>
      <c r="JH107" s="31"/>
      <c r="JI107" s="31"/>
      <c r="JJ107" s="31"/>
      <c r="JK107" s="31"/>
      <c r="JL107" s="31"/>
      <c r="JM107" s="31"/>
      <c r="JN107" s="31"/>
      <c r="JO107" s="31"/>
      <c r="JP107" s="31"/>
      <c r="JQ107" s="31"/>
      <c r="JR107" s="31"/>
      <c r="JS107" s="31"/>
      <c r="JT107" s="31"/>
      <c r="JU107" s="31"/>
      <c r="JV107" s="31"/>
      <c r="JW107" s="31"/>
      <c r="JX107" s="31"/>
      <c r="JY107" s="31"/>
      <c r="JZ107" s="31"/>
      <c r="KA107" s="31"/>
      <c r="KB107" s="31"/>
      <c r="KC107" s="31"/>
      <c r="KD107" s="31"/>
      <c r="KE107" s="31"/>
      <c r="KF107" s="31"/>
      <c r="KG107" s="31"/>
      <c r="KH107" s="31"/>
      <c r="KI107" s="31"/>
      <c r="KJ107" s="31"/>
      <c r="KK107" s="31"/>
      <c r="KL107" s="31"/>
      <c r="KM107" s="31"/>
      <c r="KN107" s="31"/>
      <c r="KO107" s="31"/>
      <c r="KP107" s="31"/>
      <c r="KQ107" s="31"/>
      <c r="KR107" s="31"/>
      <c r="KS107" s="31"/>
      <c r="KT107" s="31"/>
      <c r="KU107" s="31"/>
      <c r="KV107" s="31"/>
      <c r="KW107" s="31"/>
      <c r="KX107" s="31"/>
      <c r="KY107" s="31"/>
      <c r="KZ107" s="31"/>
      <c r="LA107" s="31"/>
      <c r="LB107" s="31"/>
      <c r="LC107" s="31"/>
      <c r="LD107" s="31"/>
      <c r="LE107" s="31"/>
      <c r="LF107" s="31"/>
      <c r="LG107" s="31"/>
      <c r="LH107" s="31"/>
      <c r="LI107" s="31"/>
      <c r="LJ107" s="31"/>
      <c r="LK107" s="31"/>
      <c r="LL107" s="31"/>
      <c r="LM107" s="31"/>
      <c r="LN107" s="31"/>
      <c r="LO107" s="31"/>
      <c r="LP107" s="31"/>
      <c r="LQ107" s="31"/>
      <c r="LR107" s="31"/>
      <c r="LS107" s="31"/>
      <c r="LT107" s="31"/>
      <c r="LU107" s="31"/>
      <c r="LV107" s="31"/>
      <c r="LW107" s="31"/>
      <c r="LX107" s="31"/>
      <c r="LY107" s="31"/>
      <c r="LZ107" s="31"/>
      <c r="MA107" s="31"/>
      <c r="MB107" s="31"/>
      <c r="MC107" s="31"/>
      <c r="MD107" s="31"/>
      <c r="ME107" s="31"/>
      <c r="MF107" s="31"/>
      <c r="MG107" s="31"/>
      <c r="MH107" s="31"/>
      <c r="MI107" s="31"/>
      <c r="MJ107" s="31"/>
      <c r="MK107" s="31"/>
      <c r="ML107" s="31"/>
      <c r="MM107" s="31"/>
      <c r="MN107" s="31"/>
      <c r="MO107" s="31"/>
      <c r="MP107" s="31"/>
      <c r="MQ107" s="31"/>
      <c r="MR107" s="31"/>
      <c r="MS107" s="31"/>
      <c r="MT107" s="31"/>
      <c r="MU107" s="31"/>
      <c r="MV107" s="31"/>
      <c r="MW107" s="31"/>
      <c r="MX107" s="31"/>
      <c r="MY107" s="31"/>
      <c r="MZ107" s="31"/>
      <c r="NA107" s="31"/>
      <c r="NB107" s="31"/>
      <c r="NC107" s="31"/>
      <c r="ND107" s="31"/>
      <c r="NE107" s="31"/>
      <c r="NF107" s="31"/>
      <c r="NG107" s="31"/>
      <c r="NH107" s="31"/>
      <c r="NI107" s="31"/>
      <c r="NJ107" s="31"/>
      <c r="NK107" s="31"/>
      <c r="NL107" s="31"/>
      <c r="NM107" s="31"/>
      <c r="NN107" s="31"/>
      <c r="NO107" s="31"/>
      <c r="NP107" s="31"/>
      <c r="NQ107" s="31"/>
      <c r="NR107" s="31"/>
      <c r="NS107" s="31"/>
      <c r="NT107" s="31"/>
      <c r="NU107" s="31"/>
      <c r="NV107" s="31"/>
      <c r="NW107" s="31"/>
      <c r="NX107" s="31"/>
      <c r="NY107" s="31"/>
      <c r="NZ107" s="31"/>
      <c r="OA107" s="31"/>
      <c r="OB107" s="31"/>
      <c r="OC107" s="31"/>
      <c r="OD107" s="31"/>
      <c r="OE107" s="31"/>
      <c r="OF107" s="31"/>
      <c r="OG107" s="31"/>
      <c r="OH107" s="31"/>
      <c r="OI107" s="31"/>
      <c r="OJ107" s="31"/>
      <c r="OK107" s="31"/>
      <c r="OL107" s="31"/>
      <c r="OM107" s="31"/>
      <c r="ON107" s="31"/>
      <c r="OO107" s="31"/>
      <c r="OP107" s="31"/>
      <c r="OQ107" s="31"/>
      <c r="OR107" s="31"/>
      <c r="OS107" s="31"/>
      <c r="OT107" s="31"/>
      <c r="OU107" s="31"/>
      <c r="OV107" s="31"/>
      <c r="OW107" s="31"/>
      <c r="OX107" s="31"/>
      <c r="OY107" s="31"/>
      <c r="OZ107" s="31"/>
      <c r="PA107" s="31"/>
      <c r="PB107" s="31"/>
      <c r="PC107" s="31"/>
      <c r="PD107" s="31"/>
      <c r="PE107" s="31"/>
      <c r="PF107" s="31"/>
      <c r="PG107" s="31"/>
      <c r="PH107" s="31"/>
      <c r="PI107" s="31"/>
      <c r="PJ107" s="31"/>
      <c r="PK107" s="31"/>
      <c r="PL107" s="31"/>
      <c r="PM107" s="31"/>
      <c r="PN107" s="31"/>
      <c r="PO107" s="31"/>
      <c r="PP107" s="31"/>
      <c r="PQ107" s="31"/>
      <c r="PR107" s="31"/>
      <c r="PS107" s="31"/>
      <c r="PT107" s="31"/>
      <c r="PU107" s="31"/>
      <c r="PV107" s="31"/>
      <c r="PW107" s="31"/>
      <c r="PX107" s="31"/>
      <c r="PY107" s="31"/>
      <c r="PZ107" s="31"/>
      <c r="QA107" s="31"/>
      <c r="QB107" s="31"/>
      <c r="QC107" s="31"/>
    </row>
    <row r="108" spans="1:445">
      <c r="A108" s="84" t="s">
        <v>2009</v>
      </c>
      <c r="B108" s="83" t="s">
        <v>27</v>
      </c>
      <c r="C108" s="83"/>
      <c r="D108" s="83" t="s">
        <v>31</v>
      </c>
      <c r="E108" s="83">
        <v>120</v>
      </c>
      <c r="F108" s="83">
        <v>420</v>
      </c>
      <c r="G108" s="83">
        <v>65</v>
      </c>
      <c r="H108" s="83"/>
      <c r="I108" s="83">
        <v>200</v>
      </c>
      <c r="J108" s="83">
        <v>200</v>
      </c>
      <c r="K108" s="83"/>
      <c r="L108" s="83"/>
      <c r="M108" s="83"/>
      <c r="N108" s="83"/>
      <c r="O108" s="83"/>
      <c r="P108" s="83"/>
      <c r="Q108" s="83"/>
      <c r="R108" s="83"/>
      <c r="S108" s="83"/>
      <c r="T108" s="20">
        <f t="shared" si="6"/>
        <v>465</v>
      </c>
      <c r="U108" s="20">
        <f t="shared" si="7"/>
        <v>75</v>
      </c>
      <c r="V108" s="34">
        <f t="shared" si="8"/>
        <v>0.86111111111111116</v>
      </c>
      <c r="W108" s="37"/>
      <c r="X108" s="35" t="str">
        <f t="shared" si="10"/>
        <v/>
      </c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  <c r="IW108" s="31"/>
      <c r="IX108" s="31"/>
      <c r="IY108" s="31"/>
      <c r="IZ108" s="31"/>
      <c r="JA108" s="31"/>
      <c r="JB108" s="31"/>
      <c r="JC108" s="31"/>
      <c r="JD108" s="31"/>
      <c r="JE108" s="31"/>
      <c r="JF108" s="31"/>
      <c r="JG108" s="31"/>
      <c r="JH108" s="31"/>
      <c r="JI108" s="31"/>
      <c r="JJ108" s="31"/>
      <c r="JK108" s="31"/>
      <c r="JL108" s="31"/>
      <c r="JM108" s="31"/>
      <c r="JN108" s="31"/>
      <c r="JO108" s="31"/>
      <c r="JP108" s="31"/>
      <c r="JQ108" s="31"/>
      <c r="JR108" s="31"/>
      <c r="JS108" s="31"/>
      <c r="JT108" s="31"/>
      <c r="JU108" s="31"/>
      <c r="JV108" s="31"/>
      <c r="JW108" s="31"/>
      <c r="JX108" s="31"/>
      <c r="JY108" s="31"/>
      <c r="JZ108" s="31"/>
      <c r="KA108" s="31"/>
      <c r="KB108" s="31"/>
      <c r="KC108" s="31"/>
      <c r="KD108" s="31"/>
      <c r="KE108" s="31"/>
      <c r="KF108" s="31"/>
      <c r="KG108" s="31"/>
      <c r="KH108" s="31"/>
      <c r="KI108" s="31"/>
      <c r="KJ108" s="31"/>
      <c r="KK108" s="31"/>
      <c r="KL108" s="31"/>
      <c r="KM108" s="31"/>
      <c r="KN108" s="31"/>
      <c r="KO108" s="31"/>
      <c r="KP108" s="31"/>
      <c r="KQ108" s="31"/>
      <c r="KR108" s="31"/>
      <c r="KS108" s="31"/>
      <c r="KT108" s="31"/>
      <c r="KU108" s="31"/>
      <c r="KV108" s="31"/>
      <c r="KW108" s="31"/>
      <c r="KX108" s="31"/>
      <c r="KY108" s="31"/>
      <c r="KZ108" s="31"/>
      <c r="LA108" s="31"/>
      <c r="LB108" s="31"/>
      <c r="LC108" s="31"/>
      <c r="LD108" s="31"/>
      <c r="LE108" s="31"/>
      <c r="LF108" s="31"/>
      <c r="LG108" s="31"/>
      <c r="LH108" s="31"/>
      <c r="LI108" s="31"/>
      <c r="LJ108" s="31"/>
      <c r="LK108" s="31"/>
      <c r="LL108" s="31"/>
      <c r="LM108" s="31"/>
      <c r="LN108" s="31"/>
      <c r="LO108" s="31"/>
      <c r="LP108" s="31"/>
      <c r="LQ108" s="31"/>
      <c r="LR108" s="31"/>
      <c r="LS108" s="31"/>
      <c r="LT108" s="31"/>
      <c r="LU108" s="31"/>
      <c r="LV108" s="31"/>
      <c r="LW108" s="31"/>
      <c r="LX108" s="31"/>
      <c r="LY108" s="31"/>
      <c r="LZ108" s="31"/>
      <c r="MA108" s="31"/>
      <c r="MB108" s="31"/>
      <c r="MC108" s="31"/>
      <c r="MD108" s="31"/>
      <c r="ME108" s="31"/>
      <c r="MF108" s="31"/>
      <c r="MG108" s="31"/>
      <c r="MH108" s="31"/>
      <c r="MI108" s="31"/>
      <c r="MJ108" s="31"/>
      <c r="MK108" s="31"/>
      <c r="ML108" s="31"/>
      <c r="MM108" s="31"/>
      <c r="MN108" s="31"/>
      <c r="MO108" s="31"/>
      <c r="MP108" s="31"/>
      <c r="MQ108" s="31"/>
      <c r="MR108" s="31"/>
      <c r="MS108" s="31"/>
      <c r="MT108" s="31"/>
      <c r="MU108" s="31"/>
      <c r="MV108" s="31"/>
      <c r="MW108" s="31"/>
      <c r="MX108" s="31"/>
      <c r="MY108" s="31"/>
      <c r="MZ108" s="31"/>
      <c r="NA108" s="31"/>
      <c r="NB108" s="31"/>
      <c r="NC108" s="31"/>
      <c r="ND108" s="31"/>
      <c r="NE108" s="31"/>
      <c r="NF108" s="31"/>
      <c r="NG108" s="31"/>
      <c r="NH108" s="31"/>
      <c r="NI108" s="31"/>
      <c r="NJ108" s="31"/>
      <c r="NK108" s="31"/>
      <c r="NL108" s="31"/>
      <c r="NM108" s="31"/>
      <c r="NN108" s="31"/>
      <c r="NO108" s="31"/>
      <c r="NP108" s="31"/>
      <c r="NQ108" s="31"/>
      <c r="NR108" s="31"/>
      <c r="NS108" s="31"/>
      <c r="NT108" s="31"/>
      <c r="NU108" s="31"/>
      <c r="NV108" s="31"/>
      <c r="NW108" s="31"/>
      <c r="NX108" s="31"/>
      <c r="NY108" s="31"/>
      <c r="NZ108" s="31"/>
      <c r="OA108" s="31"/>
      <c r="OB108" s="31"/>
      <c r="OC108" s="31"/>
      <c r="OD108" s="31"/>
      <c r="OE108" s="31"/>
      <c r="OF108" s="31"/>
      <c r="OG108" s="31"/>
      <c r="OH108" s="31"/>
      <c r="OI108" s="31"/>
      <c r="OJ108" s="31"/>
      <c r="OK108" s="31"/>
      <c r="OL108" s="31"/>
      <c r="OM108" s="31"/>
      <c r="ON108" s="31"/>
      <c r="OO108" s="31"/>
      <c r="OP108" s="31"/>
      <c r="OQ108" s="31"/>
      <c r="OR108" s="31"/>
      <c r="OS108" s="31"/>
      <c r="OT108" s="31"/>
      <c r="OU108" s="31"/>
      <c r="OV108" s="31"/>
      <c r="OW108" s="31"/>
      <c r="OX108" s="31"/>
      <c r="OY108" s="31"/>
      <c r="OZ108" s="31"/>
      <c r="PA108" s="31"/>
      <c r="PB108" s="31"/>
      <c r="PC108" s="31"/>
      <c r="PD108" s="31"/>
      <c r="PE108" s="31"/>
      <c r="PF108" s="31"/>
      <c r="PG108" s="31"/>
      <c r="PH108" s="31"/>
      <c r="PI108" s="31"/>
      <c r="PJ108" s="31"/>
      <c r="PK108" s="31"/>
      <c r="PL108" s="31"/>
      <c r="PM108" s="31"/>
      <c r="PN108" s="31"/>
      <c r="PO108" s="31"/>
      <c r="PP108" s="31"/>
      <c r="PQ108" s="31"/>
      <c r="PR108" s="31"/>
      <c r="PS108" s="31"/>
      <c r="PT108" s="31"/>
      <c r="PU108" s="31"/>
      <c r="PV108" s="31"/>
      <c r="PW108" s="31"/>
      <c r="PX108" s="31"/>
      <c r="PY108" s="31"/>
      <c r="PZ108" s="31"/>
      <c r="QA108" s="31"/>
      <c r="QB108" s="31"/>
      <c r="QC108" s="31"/>
    </row>
    <row r="109" spans="1:445">
      <c r="A109" s="84" t="s">
        <v>195</v>
      </c>
      <c r="B109" s="83" t="s">
        <v>27</v>
      </c>
      <c r="C109" s="83" t="s">
        <v>2055</v>
      </c>
      <c r="D109" s="83" t="s">
        <v>38</v>
      </c>
      <c r="E109" s="83"/>
      <c r="F109" s="83">
        <v>1565</v>
      </c>
      <c r="G109" s="83">
        <v>65</v>
      </c>
      <c r="H109" s="83">
        <v>100</v>
      </c>
      <c r="I109" s="83">
        <v>100</v>
      </c>
      <c r="J109" s="83">
        <v>100</v>
      </c>
      <c r="K109" s="83">
        <v>100</v>
      </c>
      <c r="L109" s="83">
        <v>100</v>
      </c>
      <c r="M109" s="83">
        <v>100</v>
      </c>
      <c r="N109" s="83"/>
      <c r="O109" s="87"/>
      <c r="P109" s="83"/>
      <c r="Q109" s="83"/>
      <c r="R109" s="83"/>
      <c r="S109" s="83"/>
      <c r="T109" s="20">
        <f t="shared" si="6"/>
        <v>665</v>
      </c>
      <c r="U109" s="20">
        <f t="shared" si="7"/>
        <v>900</v>
      </c>
      <c r="V109" s="34">
        <f t="shared" si="8"/>
        <v>0.42492012779552718</v>
      </c>
      <c r="W109" s="37"/>
      <c r="X109" s="35" t="str">
        <f t="shared" si="10"/>
        <v/>
      </c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  <c r="IW109" s="31"/>
      <c r="IX109" s="31"/>
      <c r="IY109" s="31"/>
      <c r="IZ109" s="31"/>
      <c r="JA109" s="31"/>
      <c r="JB109" s="31"/>
      <c r="JC109" s="31"/>
      <c r="JD109" s="31"/>
      <c r="JE109" s="31"/>
      <c r="JF109" s="31"/>
      <c r="JG109" s="31"/>
      <c r="JH109" s="31"/>
      <c r="JI109" s="31"/>
      <c r="JJ109" s="31"/>
      <c r="JK109" s="31"/>
      <c r="JL109" s="31"/>
      <c r="JM109" s="31"/>
      <c r="JN109" s="31"/>
      <c r="JO109" s="31"/>
      <c r="JP109" s="31"/>
      <c r="JQ109" s="31"/>
      <c r="JR109" s="31"/>
      <c r="JS109" s="31"/>
      <c r="JT109" s="31"/>
      <c r="JU109" s="31"/>
      <c r="JV109" s="31"/>
      <c r="JW109" s="31"/>
      <c r="JX109" s="31"/>
      <c r="JY109" s="31"/>
      <c r="JZ109" s="31"/>
      <c r="KA109" s="31"/>
      <c r="KB109" s="31"/>
      <c r="KC109" s="31"/>
      <c r="KD109" s="31"/>
      <c r="KE109" s="31"/>
      <c r="KF109" s="31"/>
      <c r="KG109" s="31"/>
      <c r="KH109" s="31"/>
      <c r="KI109" s="31"/>
      <c r="KJ109" s="31"/>
      <c r="KK109" s="31"/>
      <c r="KL109" s="31"/>
      <c r="KM109" s="31"/>
      <c r="KN109" s="31"/>
      <c r="KO109" s="31"/>
      <c r="KP109" s="31"/>
      <c r="KQ109" s="31"/>
      <c r="KR109" s="31"/>
      <c r="KS109" s="31"/>
      <c r="KT109" s="31"/>
      <c r="KU109" s="31"/>
      <c r="KV109" s="31"/>
      <c r="KW109" s="31"/>
      <c r="KX109" s="31"/>
      <c r="KY109" s="31"/>
      <c r="KZ109" s="31"/>
      <c r="LA109" s="31"/>
      <c r="LB109" s="31"/>
      <c r="LC109" s="31"/>
      <c r="LD109" s="31"/>
      <c r="LE109" s="31"/>
      <c r="LF109" s="31"/>
      <c r="LG109" s="31"/>
      <c r="LH109" s="31"/>
      <c r="LI109" s="31"/>
      <c r="LJ109" s="31"/>
      <c r="LK109" s="31"/>
      <c r="LL109" s="31"/>
      <c r="LM109" s="31"/>
      <c r="LN109" s="31"/>
      <c r="LO109" s="31"/>
      <c r="LP109" s="31"/>
      <c r="LQ109" s="31"/>
      <c r="LR109" s="31"/>
      <c r="LS109" s="31"/>
      <c r="LT109" s="31"/>
      <c r="LU109" s="31"/>
      <c r="LV109" s="31"/>
      <c r="LW109" s="31"/>
      <c r="LX109" s="31"/>
      <c r="LY109" s="31"/>
      <c r="LZ109" s="31"/>
      <c r="MA109" s="31"/>
      <c r="MB109" s="31"/>
      <c r="MC109" s="31"/>
      <c r="MD109" s="31"/>
      <c r="ME109" s="31"/>
      <c r="MF109" s="31"/>
      <c r="MG109" s="31"/>
      <c r="MH109" s="31"/>
      <c r="MI109" s="31"/>
      <c r="MJ109" s="31"/>
      <c r="MK109" s="31"/>
      <c r="ML109" s="31"/>
      <c r="MM109" s="31"/>
      <c r="MN109" s="31"/>
      <c r="MO109" s="31"/>
      <c r="MP109" s="31"/>
      <c r="MQ109" s="31"/>
      <c r="MR109" s="31"/>
      <c r="MS109" s="31"/>
      <c r="MT109" s="31"/>
      <c r="MU109" s="31"/>
      <c r="MV109" s="31"/>
      <c r="MW109" s="31"/>
      <c r="MX109" s="31"/>
      <c r="MY109" s="31"/>
      <c r="MZ109" s="31"/>
      <c r="NA109" s="31"/>
      <c r="NB109" s="31"/>
      <c r="NC109" s="31"/>
      <c r="ND109" s="31"/>
      <c r="NE109" s="31"/>
      <c r="NF109" s="31"/>
      <c r="NG109" s="31"/>
      <c r="NH109" s="31"/>
      <c r="NI109" s="31"/>
      <c r="NJ109" s="31"/>
      <c r="NK109" s="31"/>
      <c r="NL109" s="31"/>
      <c r="NM109" s="31"/>
      <c r="NN109" s="31"/>
      <c r="NO109" s="31"/>
      <c r="NP109" s="31"/>
      <c r="NQ109" s="31"/>
      <c r="NR109" s="31"/>
      <c r="NS109" s="31"/>
      <c r="NT109" s="31"/>
      <c r="NU109" s="31"/>
      <c r="NV109" s="31"/>
      <c r="NW109" s="31"/>
      <c r="NX109" s="31"/>
      <c r="NY109" s="31"/>
      <c r="NZ109" s="31"/>
      <c r="OA109" s="31"/>
      <c r="OB109" s="31"/>
      <c r="OC109" s="31"/>
      <c r="OD109" s="31"/>
      <c r="OE109" s="31"/>
      <c r="OF109" s="31"/>
      <c r="OG109" s="31"/>
      <c r="OH109" s="31"/>
      <c r="OI109" s="31"/>
      <c r="OJ109" s="31"/>
      <c r="OK109" s="31"/>
      <c r="OL109" s="31"/>
      <c r="OM109" s="31"/>
      <c r="ON109" s="31"/>
      <c r="OO109" s="31"/>
      <c r="OP109" s="31"/>
      <c r="OQ109" s="31"/>
      <c r="OR109" s="31"/>
      <c r="OS109" s="31"/>
      <c r="OT109" s="31"/>
      <c r="OU109" s="31"/>
      <c r="OV109" s="31"/>
      <c r="OW109" s="31"/>
      <c r="OX109" s="31"/>
      <c r="OY109" s="31"/>
      <c r="OZ109" s="31"/>
      <c r="PA109" s="31"/>
      <c r="PB109" s="31"/>
      <c r="PC109" s="31"/>
      <c r="PD109" s="31"/>
      <c r="PE109" s="31"/>
      <c r="PF109" s="31"/>
      <c r="PG109" s="31"/>
      <c r="PH109" s="31"/>
      <c r="PI109" s="31"/>
      <c r="PJ109" s="31"/>
      <c r="PK109" s="31"/>
      <c r="PL109" s="31"/>
      <c r="PM109" s="31"/>
      <c r="PN109" s="31"/>
      <c r="PO109" s="31"/>
      <c r="PP109" s="31"/>
      <c r="PQ109" s="31"/>
      <c r="PR109" s="31"/>
      <c r="PS109" s="31"/>
      <c r="PT109" s="31"/>
      <c r="PU109" s="31"/>
      <c r="PV109" s="31"/>
      <c r="PW109" s="31"/>
      <c r="PX109" s="31"/>
      <c r="PY109" s="31"/>
      <c r="PZ109" s="31"/>
      <c r="QA109" s="31"/>
      <c r="QB109" s="31"/>
      <c r="QC109" s="31"/>
    </row>
    <row r="110" spans="1:445">
      <c r="A110" s="84" t="s">
        <v>198</v>
      </c>
      <c r="B110" s="83" t="s">
        <v>27</v>
      </c>
      <c r="C110" s="83" t="s">
        <v>2055</v>
      </c>
      <c r="D110" s="83" t="s">
        <v>2060</v>
      </c>
      <c r="E110" s="83"/>
      <c r="F110" s="83">
        <v>360</v>
      </c>
      <c r="G110" s="83">
        <v>0</v>
      </c>
      <c r="H110" s="83"/>
      <c r="I110" s="83">
        <v>120</v>
      </c>
      <c r="J110" s="83">
        <v>120</v>
      </c>
      <c r="K110" s="83">
        <v>120</v>
      </c>
      <c r="L110" s="83"/>
      <c r="M110" s="83"/>
      <c r="N110" s="83"/>
      <c r="O110" s="83"/>
      <c r="P110" s="83"/>
      <c r="Q110" s="83"/>
      <c r="R110" s="83"/>
      <c r="S110" s="83"/>
      <c r="T110" s="20">
        <f t="shared" si="6"/>
        <v>360</v>
      </c>
      <c r="U110" s="20">
        <f t="shared" si="7"/>
        <v>0</v>
      </c>
      <c r="V110" s="34">
        <f t="shared" si="8"/>
        <v>1</v>
      </c>
      <c r="W110" s="37"/>
      <c r="X110" s="35" t="str">
        <f t="shared" si="10"/>
        <v/>
      </c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  <c r="DW110" s="31"/>
      <c r="DX110" s="31"/>
      <c r="DY110" s="31"/>
      <c r="DZ110" s="31"/>
      <c r="EA110" s="31"/>
      <c r="EB110" s="31"/>
      <c r="EC110" s="31"/>
      <c r="ED110" s="31"/>
      <c r="EE110" s="31"/>
      <c r="EF110" s="31"/>
      <c r="EG110" s="31"/>
      <c r="EH110" s="31"/>
      <c r="EI110" s="31"/>
      <c r="EJ110" s="31"/>
      <c r="EK110" s="31"/>
      <c r="EL110" s="31"/>
      <c r="EM110" s="31"/>
      <c r="EN110" s="31"/>
      <c r="EO110" s="31"/>
      <c r="EP110" s="31"/>
      <c r="EQ110" s="31"/>
      <c r="ER110" s="31"/>
      <c r="ES110" s="31"/>
      <c r="ET110" s="31"/>
      <c r="EU110" s="31"/>
      <c r="EV110" s="31"/>
      <c r="EW110" s="31"/>
      <c r="EX110" s="31"/>
      <c r="EY110" s="31"/>
      <c r="EZ110" s="31"/>
      <c r="FA110" s="31"/>
      <c r="FB110" s="31"/>
      <c r="FC110" s="31"/>
      <c r="FD110" s="31"/>
      <c r="FE110" s="31"/>
      <c r="FF110" s="31"/>
      <c r="FG110" s="31"/>
      <c r="FH110" s="31"/>
      <c r="FI110" s="31"/>
      <c r="FJ110" s="31"/>
      <c r="FK110" s="31"/>
      <c r="FL110" s="31"/>
      <c r="FM110" s="31"/>
      <c r="FN110" s="31"/>
      <c r="FO110" s="31"/>
      <c r="FP110" s="31"/>
      <c r="FQ110" s="31"/>
      <c r="FR110" s="31"/>
      <c r="FS110" s="31"/>
      <c r="FT110" s="31"/>
      <c r="FU110" s="31"/>
      <c r="FV110" s="31"/>
      <c r="FW110" s="31"/>
      <c r="FX110" s="31"/>
      <c r="FY110" s="31"/>
      <c r="FZ110" s="31"/>
      <c r="GA110" s="31"/>
      <c r="GB110" s="31"/>
      <c r="GC110" s="31"/>
      <c r="GD110" s="31"/>
      <c r="GE110" s="31"/>
      <c r="GF110" s="31"/>
      <c r="GG110" s="31"/>
      <c r="GH110" s="31"/>
      <c r="GI110" s="31"/>
      <c r="GJ110" s="31"/>
      <c r="GK110" s="31"/>
      <c r="GL110" s="31"/>
      <c r="GM110" s="31"/>
      <c r="GN110" s="31"/>
      <c r="GO110" s="31"/>
      <c r="GP110" s="31"/>
      <c r="GQ110" s="31"/>
      <c r="GR110" s="31"/>
      <c r="GS110" s="31"/>
      <c r="GT110" s="31"/>
      <c r="GU110" s="31"/>
      <c r="GV110" s="31"/>
      <c r="GW110" s="31"/>
      <c r="GX110" s="31"/>
      <c r="GY110" s="31"/>
      <c r="GZ110" s="31"/>
      <c r="HA110" s="31"/>
      <c r="HB110" s="31"/>
      <c r="HC110" s="31"/>
      <c r="HD110" s="31"/>
      <c r="HE110" s="31"/>
      <c r="HF110" s="31"/>
      <c r="HG110" s="31"/>
      <c r="HH110" s="31"/>
      <c r="HI110" s="31"/>
      <c r="HJ110" s="31"/>
      <c r="HK110" s="31"/>
      <c r="HL110" s="31"/>
      <c r="HM110" s="31"/>
      <c r="HN110" s="31"/>
      <c r="HO110" s="31"/>
      <c r="HP110" s="31"/>
      <c r="HQ110" s="31"/>
      <c r="HR110" s="31"/>
      <c r="HS110" s="31"/>
      <c r="HT110" s="31"/>
      <c r="HU110" s="31"/>
      <c r="HV110" s="31"/>
      <c r="HW110" s="31"/>
      <c r="HX110" s="31"/>
      <c r="HY110" s="31"/>
      <c r="HZ110" s="31"/>
      <c r="IA110" s="31"/>
      <c r="IB110" s="31"/>
      <c r="IC110" s="31"/>
      <c r="ID110" s="31"/>
      <c r="IE110" s="31"/>
      <c r="IF110" s="31"/>
      <c r="IG110" s="31"/>
      <c r="IH110" s="31"/>
      <c r="II110" s="31"/>
      <c r="IJ110" s="31"/>
      <c r="IK110" s="31"/>
      <c r="IL110" s="31"/>
      <c r="IM110" s="31"/>
      <c r="IN110" s="31"/>
      <c r="IO110" s="31"/>
      <c r="IP110" s="31"/>
      <c r="IQ110" s="31"/>
      <c r="IR110" s="31"/>
      <c r="IS110" s="31"/>
      <c r="IT110" s="31"/>
      <c r="IU110" s="31"/>
      <c r="IV110" s="31"/>
      <c r="IW110" s="31"/>
      <c r="IX110" s="31"/>
      <c r="IY110" s="31"/>
      <c r="IZ110" s="31"/>
      <c r="JA110" s="31"/>
      <c r="JB110" s="31"/>
      <c r="JC110" s="31"/>
      <c r="JD110" s="31"/>
      <c r="JE110" s="31"/>
      <c r="JF110" s="31"/>
      <c r="JG110" s="31"/>
      <c r="JH110" s="31"/>
      <c r="JI110" s="31"/>
      <c r="JJ110" s="31"/>
      <c r="JK110" s="31"/>
      <c r="JL110" s="31"/>
      <c r="JM110" s="31"/>
      <c r="JN110" s="31"/>
      <c r="JO110" s="31"/>
      <c r="JP110" s="31"/>
      <c r="JQ110" s="31"/>
      <c r="JR110" s="31"/>
      <c r="JS110" s="31"/>
      <c r="JT110" s="31"/>
      <c r="JU110" s="31"/>
      <c r="JV110" s="31"/>
      <c r="JW110" s="31"/>
      <c r="JX110" s="31"/>
      <c r="JY110" s="31"/>
      <c r="JZ110" s="31"/>
      <c r="KA110" s="31"/>
      <c r="KB110" s="31"/>
      <c r="KC110" s="31"/>
      <c r="KD110" s="31"/>
      <c r="KE110" s="31"/>
      <c r="KF110" s="31"/>
      <c r="KG110" s="31"/>
      <c r="KH110" s="31"/>
      <c r="KI110" s="31"/>
      <c r="KJ110" s="31"/>
      <c r="KK110" s="31"/>
      <c r="KL110" s="31"/>
      <c r="KM110" s="31"/>
      <c r="KN110" s="31"/>
      <c r="KO110" s="31"/>
      <c r="KP110" s="31"/>
      <c r="KQ110" s="31"/>
      <c r="KR110" s="31"/>
      <c r="KS110" s="31"/>
      <c r="KT110" s="31"/>
      <c r="KU110" s="31"/>
      <c r="KV110" s="31"/>
      <c r="KW110" s="31"/>
      <c r="KX110" s="31"/>
      <c r="KY110" s="31"/>
      <c r="KZ110" s="31"/>
      <c r="LA110" s="31"/>
      <c r="LB110" s="31"/>
      <c r="LC110" s="31"/>
      <c r="LD110" s="31"/>
      <c r="LE110" s="31"/>
      <c r="LF110" s="31"/>
      <c r="LG110" s="31"/>
      <c r="LH110" s="31"/>
      <c r="LI110" s="31"/>
      <c r="LJ110" s="31"/>
      <c r="LK110" s="31"/>
      <c r="LL110" s="31"/>
      <c r="LM110" s="31"/>
      <c r="LN110" s="31"/>
      <c r="LO110" s="31"/>
      <c r="LP110" s="31"/>
      <c r="LQ110" s="31"/>
      <c r="LR110" s="31"/>
      <c r="LS110" s="31"/>
      <c r="LT110" s="31"/>
      <c r="LU110" s="31"/>
      <c r="LV110" s="31"/>
      <c r="LW110" s="31"/>
      <c r="LX110" s="31"/>
      <c r="LY110" s="31"/>
      <c r="LZ110" s="31"/>
      <c r="MA110" s="31"/>
      <c r="MB110" s="31"/>
      <c r="MC110" s="31"/>
      <c r="MD110" s="31"/>
      <c r="ME110" s="31"/>
      <c r="MF110" s="31"/>
      <c r="MG110" s="31"/>
      <c r="MH110" s="31"/>
      <c r="MI110" s="31"/>
      <c r="MJ110" s="31"/>
      <c r="MK110" s="31"/>
      <c r="ML110" s="31"/>
      <c r="MM110" s="31"/>
      <c r="MN110" s="31"/>
      <c r="MO110" s="31"/>
      <c r="MP110" s="31"/>
      <c r="MQ110" s="31"/>
      <c r="MR110" s="31"/>
      <c r="MS110" s="31"/>
      <c r="MT110" s="31"/>
      <c r="MU110" s="31"/>
      <c r="MV110" s="31"/>
      <c r="MW110" s="31"/>
      <c r="MX110" s="31"/>
      <c r="MY110" s="31"/>
      <c r="MZ110" s="31"/>
      <c r="NA110" s="31"/>
      <c r="NB110" s="31"/>
      <c r="NC110" s="31"/>
      <c r="ND110" s="31"/>
      <c r="NE110" s="31"/>
      <c r="NF110" s="31"/>
      <c r="NG110" s="31"/>
      <c r="NH110" s="31"/>
      <c r="NI110" s="31"/>
      <c r="NJ110" s="31"/>
      <c r="NK110" s="31"/>
      <c r="NL110" s="31"/>
      <c r="NM110" s="31"/>
      <c r="NN110" s="31"/>
      <c r="NO110" s="31"/>
      <c r="NP110" s="31"/>
      <c r="NQ110" s="31"/>
      <c r="NR110" s="31"/>
      <c r="NS110" s="31"/>
      <c r="NT110" s="31"/>
      <c r="NU110" s="31"/>
      <c r="NV110" s="31"/>
      <c r="NW110" s="31"/>
      <c r="NX110" s="31"/>
      <c r="NY110" s="31"/>
      <c r="NZ110" s="31"/>
      <c r="OA110" s="31"/>
      <c r="OB110" s="31"/>
      <c r="OC110" s="31"/>
      <c r="OD110" s="31"/>
      <c r="OE110" s="31"/>
      <c r="OF110" s="31"/>
      <c r="OG110" s="31"/>
      <c r="OH110" s="31"/>
      <c r="OI110" s="31"/>
      <c r="OJ110" s="31"/>
      <c r="OK110" s="31"/>
      <c r="OL110" s="31"/>
      <c r="OM110" s="31"/>
      <c r="ON110" s="31"/>
      <c r="OO110" s="31"/>
      <c r="OP110" s="31"/>
      <c r="OQ110" s="31"/>
      <c r="OR110" s="31"/>
      <c r="OS110" s="31"/>
      <c r="OT110" s="31"/>
      <c r="OU110" s="31"/>
      <c r="OV110" s="31"/>
      <c r="OW110" s="31"/>
      <c r="OX110" s="31"/>
      <c r="OY110" s="31"/>
      <c r="OZ110" s="31"/>
      <c r="PA110" s="31"/>
      <c r="PB110" s="31"/>
      <c r="PC110" s="31"/>
      <c r="PD110" s="31"/>
      <c r="PE110" s="31"/>
      <c r="PF110" s="31"/>
      <c r="PG110" s="31"/>
      <c r="PH110" s="31"/>
      <c r="PI110" s="31"/>
      <c r="PJ110" s="31"/>
      <c r="PK110" s="31"/>
      <c r="PL110" s="31"/>
      <c r="PM110" s="31"/>
      <c r="PN110" s="31"/>
      <c r="PO110" s="31"/>
      <c r="PP110" s="31"/>
      <c r="PQ110" s="31"/>
      <c r="PR110" s="31"/>
      <c r="PS110" s="31"/>
      <c r="PT110" s="31"/>
      <c r="PU110" s="31"/>
      <c r="PV110" s="31"/>
      <c r="PW110" s="31"/>
      <c r="PX110" s="31"/>
      <c r="PY110" s="31"/>
      <c r="PZ110" s="31"/>
      <c r="QA110" s="31"/>
      <c r="QB110" s="31"/>
      <c r="QC110" s="31"/>
    </row>
    <row r="111" spans="1:445">
      <c r="A111" s="84" t="s">
        <v>819</v>
      </c>
      <c r="B111" s="83" t="s">
        <v>27</v>
      </c>
      <c r="C111" s="83">
        <v>85</v>
      </c>
      <c r="D111" s="83" t="s">
        <v>174</v>
      </c>
      <c r="E111" s="83">
        <v>160</v>
      </c>
      <c r="F111" s="83">
        <v>745</v>
      </c>
      <c r="G111" s="83">
        <v>65</v>
      </c>
      <c r="H111" s="83"/>
      <c r="I111" s="83">
        <v>105</v>
      </c>
      <c r="J111" s="83">
        <v>105</v>
      </c>
      <c r="K111" s="83">
        <v>105</v>
      </c>
      <c r="L111" s="83">
        <v>105</v>
      </c>
      <c r="M111" s="83"/>
      <c r="N111" s="83"/>
      <c r="O111" s="83"/>
      <c r="P111" s="83"/>
      <c r="Q111" s="83"/>
      <c r="R111" s="83"/>
      <c r="S111" s="83"/>
      <c r="T111" s="20">
        <f t="shared" si="6"/>
        <v>485</v>
      </c>
      <c r="U111" s="20">
        <f t="shared" si="7"/>
        <v>420</v>
      </c>
      <c r="V111" s="34">
        <f t="shared" si="8"/>
        <v>0.53591160220994472</v>
      </c>
      <c r="W111" s="37"/>
      <c r="X111" s="35" t="str">
        <f t="shared" si="10"/>
        <v/>
      </c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  <c r="IW111" s="31"/>
      <c r="IX111" s="31"/>
      <c r="IY111" s="31"/>
      <c r="IZ111" s="31"/>
      <c r="JA111" s="31"/>
      <c r="JB111" s="31"/>
      <c r="JC111" s="31"/>
      <c r="JD111" s="31"/>
      <c r="JE111" s="31"/>
      <c r="JF111" s="31"/>
      <c r="JG111" s="31"/>
      <c r="JH111" s="31"/>
      <c r="JI111" s="31"/>
      <c r="JJ111" s="31"/>
      <c r="JK111" s="31"/>
      <c r="JL111" s="31"/>
      <c r="JM111" s="31"/>
      <c r="JN111" s="31"/>
      <c r="JO111" s="31"/>
      <c r="JP111" s="31"/>
      <c r="JQ111" s="31"/>
      <c r="JR111" s="31"/>
      <c r="JS111" s="31"/>
      <c r="JT111" s="31"/>
      <c r="JU111" s="31"/>
      <c r="JV111" s="31"/>
      <c r="JW111" s="31"/>
      <c r="JX111" s="31"/>
      <c r="JY111" s="31"/>
      <c r="JZ111" s="31"/>
      <c r="KA111" s="31"/>
      <c r="KB111" s="31"/>
      <c r="KC111" s="31"/>
      <c r="KD111" s="31"/>
      <c r="KE111" s="31"/>
      <c r="KF111" s="31"/>
      <c r="KG111" s="31"/>
      <c r="KH111" s="31"/>
      <c r="KI111" s="31"/>
      <c r="KJ111" s="31"/>
      <c r="KK111" s="31"/>
      <c r="KL111" s="31"/>
      <c r="KM111" s="31"/>
      <c r="KN111" s="31"/>
      <c r="KO111" s="31"/>
      <c r="KP111" s="31"/>
      <c r="KQ111" s="31"/>
      <c r="KR111" s="31"/>
      <c r="KS111" s="31"/>
      <c r="KT111" s="31"/>
      <c r="KU111" s="31"/>
      <c r="KV111" s="31"/>
      <c r="KW111" s="31"/>
      <c r="KX111" s="31"/>
      <c r="KY111" s="31"/>
      <c r="KZ111" s="31"/>
      <c r="LA111" s="31"/>
      <c r="LB111" s="31"/>
      <c r="LC111" s="31"/>
      <c r="LD111" s="31"/>
      <c r="LE111" s="31"/>
      <c r="LF111" s="31"/>
      <c r="LG111" s="31"/>
      <c r="LH111" s="31"/>
      <c r="LI111" s="31"/>
      <c r="LJ111" s="31"/>
      <c r="LK111" s="31"/>
      <c r="LL111" s="31"/>
      <c r="LM111" s="31"/>
      <c r="LN111" s="31"/>
      <c r="LO111" s="31"/>
      <c r="LP111" s="31"/>
      <c r="LQ111" s="31"/>
      <c r="LR111" s="31"/>
      <c r="LS111" s="31"/>
      <c r="LT111" s="31"/>
      <c r="LU111" s="31"/>
      <c r="LV111" s="31"/>
      <c r="LW111" s="31"/>
      <c r="LX111" s="31"/>
      <c r="LY111" s="31"/>
      <c r="LZ111" s="31"/>
      <c r="MA111" s="31"/>
      <c r="MB111" s="31"/>
      <c r="MC111" s="31"/>
      <c r="MD111" s="31"/>
      <c r="ME111" s="31"/>
      <c r="MF111" s="31"/>
      <c r="MG111" s="31"/>
      <c r="MH111" s="31"/>
      <c r="MI111" s="31"/>
      <c r="MJ111" s="31"/>
      <c r="MK111" s="31"/>
      <c r="ML111" s="31"/>
      <c r="MM111" s="31"/>
      <c r="MN111" s="31"/>
      <c r="MO111" s="31"/>
      <c r="MP111" s="31"/>
      <c r="MQ111" s="31"/>
      <c r="MR111" s="31"/>
      <c r="MS111" s="31"/>
      <c r="MT111" s="31"/>
      <c r="MU111" s="31"/>
      <c r="MV111" s="31"/>
      <c r="MW111" s="31"/>
      <c r="MX111" s="31"/>
      <c r="MY111" s="31"/>
      <c r="MZ111" s="31"/>
      <c r="NA111" s="31"/>
      <c r="NB111" s="31"/>
      <c r="NC111" s="31"/>
      <c r="ND111" s="31"/>
      <c r="NE111" s="31"/>
      <c r="NF111" s="31"/>
      <c r="NG111" s="31"/>
      <c r="NH111" s="31"/>
      <c r="NI111" s="31"/>
      <c r="NJ111" s="31"/>
      <c r="NK111" s="31"/>
      <c r="NL111" s="31"/>
      <c r="NM111" s="31"/>
      <c r="NN111" s="31"/>
      <c r="NO111" s="31"/>
      <c r="NP111" s="31"/>
      <c r="NQ111" s="31"/>
      <c r="NR111" s="31"/>
      <c r="NS111" s="31"/>
      <c r="NT111" s="31"/>
      <c r="NU111" s="31"/>
      <c r="NV111" s="31"/>
      <c r="NW111" s="31"/>
      <c r="NX111" s="31"/>
      <c r="NY111" s="31"/>
      <c r="NZ111" s="31"/>
      <c r="OA111" s="31"/>
      <c r="OB111" s="31"/>
      <c r="OC111" s="31"/>
      <c r="OD111" s="31"/>
      <c r="OE111" s="31"/>
      <c r="OF111" s="31"/>
      <c r="OG111" s="31"/>
      <c r="OH111" s="31"/>
      <c r="OI111" s="31"/>
      <c r="OJ111" s="31"/>
      <c r="OK111" s="31"/>
      <c r="OL111" s="31"/>
      <c r="OM111" s="31"/>
      <c r="ON111" s="31"/>
      <c r="OO111" s="31"/>
      <c r="OP111" s="31"/>
      <c r="OQ111" s="31"/>
      <c r="OR111" s="31"/>
      <c r="OS111" s="31"/>
      <c r="OT111" s="31"/>
      <c r="OU111" s="31"/>
      <c r="OV111" s="31"/>
      <c r="OW111" s="31"/>
      <c r="OX111" s="31"/>
      <c r="OY111" s="31"/>
      <c r="OZ111" s="31"/>
      <c r="PA111" s="31"/>
      <c r="PB111" s="31"/>
      <c r="PC111" s="31"/>
      <c r="PD111" s="31"/>
      <c r="PE111" s="31"/>
      <c r="PF111" s="31"/>
      <c r="PG111" s="31"/>
      <c r="PH111" s="31"/>
      <c r="PI111" s="31"/>
      <c r="PJ111" s="31"/>
      <c r="PK111" s="31"/>
      <c r="PL111" s="31"/>
      <c r="PM111" s="31"/>
      <c r="PN111" s="31"/>
      <c r="PO111" s="31"/>
      <c r="PP111" s="31"/>
      <c r="PQ111" s="31"/>
      <c r="PR111" s="31"/>
      <c r="PS111" s="31"/>
      <c r="PT111" s="31"/>
      <c r="PU111" s="31"/>
      <c r="PV111" s="31"/>
      <c r="PW111" s="31"/>
      <c r="PX111" s="31"/>
      <c r="PY111" s="31"/>
      <c r="PZ111" s="31"/>
      <c r="QA111" s="31"/>
      <c r="QB111" s="31"/>
      <c r="QC111" s="31"/>
    </row>
    <row r="112" spans="1:445">
      <c r="A112" s="84" t="s">
        <v>1801</v>
      </c>
      <c r="B112" s="83" t="s">
        <v>27</v>
      </c>
      <c r="C112" s="83">
        <v>55</v>
      </c>
      <c r="D112" s="83" t="s">
        <v>33</v>
      </c>
      <c r="E112" s="83"/>
      <c r="F112" s="83">
        <v>449</v>
      </c>
      <c r="G112" s="83">
        <v>65</v>
      </c>
      <c r="H112" s="83"/>
      <c r="I112" s="83">
        <v>48</v>
      </c>
      <c r="J112" s="83">
        <v>48</v>
      </c>
      <c r="K112" s="83">
        <v>48</v>
      </c>
      <c r="L112" s="83">
        <v>48</v>
      </c>
      <c r="M112" s="83">
        <v>48</v>
      </c>
      <c r="N112" s="83"/>
      <c r="O112" s="83"/>
      <c r="P112" s="83"/>
      <c r="Q112" s="83"/>
      <c r="R112" s="83"/>
      <c r="S112" s="83"/>
      <c r="T112" s="20">
        <f t="shared" si="6"/>
        <v>305</v>
      </c>
      <c r="U112" s="20">
        <f t="shared" si="7"/>
        <v>144</v>
      </c>
      <c r="V112" s="34">
        <f t="shared" si="8"/>
        <v>0.67928730512249447</v>
      </c>
      <c r="W112" s="37"/>
      <c r="X112" s="35" t="str">
        <f t="shared" si="10"/>
        <v/>
      </c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  <c r="CJ112" s="31"/>
      <c r="CK112" s="31"/>
      <c r="CL112" s="31"/>
      <c r="CM112" s="31"/>
      <c r="CN112" s="31"/>
      <c r="CO112" s="31"/>
      <c r="CP112" s="31"/>
      <c r="CQ112" s="31"/>
      <c r="CR112" s="31"/>
      <c r="CS112" s="31"/>
      <c r="CT112" s="31"/>
      <c r="CU112" s="31"/>
      <c r="CV112" s="31"/>
      <c r="CW112" s="31"/>
      <c r="CX112" s="31"/>
      <c r="CY112" s="31"/>
      <c r="CZ112" s="31"/>
      <c r="DA112" s="31"/>
      <c r="DB112" s="31"/>
      <c r="DC112" s="31"/>
      <c r="DD112" s="31"/>
      <c r="DE112" s="31"/>
      <c r="DF112" s="31"/>
      <c r="DG112" s="31"/>
      <c r="DH112" s="31"/>
      <c r="DI112" s="31"/>
      <c r="DJ112" s="31"/>
      <c r="DK112" s="31"/>
      <c r="DL112" s="31"/>
      <c r="DM112" s="31"/>
      <c r="DN112" s="31"/>
      <c r="DO112" s="31"/>
      <c r="DP112" s="31"/>
      <c r="DQ112" s="31"/>
      <c r="DR112" s="31"/>
      <c r="DS112" s="31"/>
      <c r="DT112" s="31"/>
      <c r="DU112" s="31"/>
      <c r="DV112" s="31"/>
      <c r="DW112" s="31"/>
      <c r="DX112" s="31"/>
      <c r="DY112" s="31"/>
      <c r="DZ112" s="31"/>
      <c r="EA112" s="31"/>
      <c r="EB112" s="31"/>
      <c r="EC112" s="31"/>
      <c r="ED112" s="31"/>
      <c r="EE112" s="31"/>
      <c r="EF112" s="31"/>
      <c r="EG112" s="31"/>
      <c r="EH112" s="31"/>
      <c r="EI112" s="31"/>
      <c r="EJ112" s="31"/>
      <c r="EK112" s="31"/>
      <c r="EL112" s="31"/>
      <c r="EM112" s="31"/>
      <c r="EN112" s="31"/>
      <c r="EO112" s="31"/>
      <c r="EP112" s="31"/>
      <c r="EQ112" s="31"/>
      <c r="ER112" s="31"/>
      <c r="ES112" s="31"/>
      <c r="ET112" s="31"/>
      <c r="EU112" s="31"/>
      <c r="EV112" s="31"/>
      <c r="EW112" s="31"/>
      <c r="EX112" s="31"/>
      <c r="EY112" s="31"/>
      <c r="EZ112" s="31"/>
      <c r="FA112" s="31"/>
      <c r="FB112" s="31"/>
      <c r="FC112" s="31"/>
      <c r="FD112" s="31"/>
      <c r="FE112" s="31"/>
      <c r="FF112" s="31"/>
      <c r="FG112" s="31"/>
      <c r="FH112" s="31"/>
      <c r="FI112" s="31"/>
      <c r="FJ112" s="31"/>
      <c r="FK112" s="31"/>
      <c r="FL112" s="31"/>
      <c r="FM112" s="31"/>
      <c r="FN112" s="31"/>
      <c r="FO112" s="31"/>
      <c r="FP112" s="31"/>
      <c r="FQ112" s="31"/>
      <c r="FR112" s="31"/>
      <c r="FS112" s="31"/>
      <c r="FT112" s="31"/>
      <c r="FU112" s="31"/>
      <c r="FV112" s="31"/>
      <c r="FW112" s="31"/>
      <c r="FX112" s="31"/>
      <c r="FY112" s="31"/>
      <c r="FZ112" s="31"/>
      <c r="GA112" s="31"/>
      <c r="GB112" s="31"/>
      <c r="GC112" s="31"/>
      <c r="GD112" s="31"/>
      <c r="GE112" s="31"/>
      <c r="GF112" s="31"/>
      <c r="GG112" s="31"/>
      <c r="GH112" s="31"/>
      <c r="GI112" s="31"/>
      <c r="GJ112" s="31"/>
      <c r="GK112" s="31"/>
      <c r="GL112" s="31"/>
      <c r="GM112" s="31"/>
      <c r="GN112" s="31"/>
      <c r="GO112" s="31"/>
      <c r="GP112" s="31"/>
      <c r="GQ112" s="31"/>
      <c r="GR112" s="31"/>
      <c r="GS112" s="31"/>
      <c r="GT112" s="31"/>
      <c r="GU112" s="31"/>
      <c r="GV112" s="31"/>
      <c r="GW112" s="31"/>
      <c r="GX112" s="31"/>
      <c r="GY112" s="31"/>
      <c r="GZ112" s="31"/>
      <c r="HA112" s="31"/>
      <c r="HB112" s="31"/>
      <c r="HC112" s="31"/>
      <c r="HD112" s="31"/>
      <c r="HE112" s="31"/>
      <c r="HF112" s="31"/>
      <c r="HG112" s="31"/>
      <c r="HH112" s="31"/>
      <c r="HI112" s="31"/>
      <c r="HJ112" s="31"/>
      <c r="HK112" s="31"/>
      <c r="HL112" s="31"/>
      <c r="HM112" s="31"/>
      <c r="HN112" s="31"/>
      <c r="HO112" s="31"/>
      <c r="HP112" s="31"/>
      <c r="HQ112" s="31"/>
      <c r="HR112" s="31"/>
      <c r="HS112" s="31"/>
      <c r="HT112" s="31"/>
      <c r="HU112" s="31"/>
      <c r="HV112" s="31"/>
      <c r="HW112" s="31"/>
      <c r="HX112" s="31"/>
      <c r="HY112" s="31"/>
      <c r="HZ112" s="31"/>
      <c r="IA112" s="31"/>
      <c r="IB112" s="31"/>
      <c r="IC112" s="31"/>
      <c r="ID112" s="31"/>
      <c r="IE112" s="31"/>
      <c r="IF112" s="31"/>
      <c r="IG112" s="31"/>
      <c r="IH112" s="31"/>
      <c r="II112" s="31"/>
      <c r="IJ112" s="31"/>
      <c r="IK112" s="31"/>
      <c r="IL112" s="31"/>
      <c r="IM112" s="31"/>
      <c r="IN112" s="31"/>
      <c r="IO112" s="31"/>
      <c r="IP112" s="31"/>
      <c r="IQ112" s="31"/>
      <c r="IR112" s="31"/>
      <c r="IS112" s="31"/>
      <c r="IT112" s="31"/>
      <c r="IU112" s="31"/>
      <c r="IV112" s="31"/>
      <c r="IW112" s="31"/>
      <c r="IX112" s="31"/>
      <c r="IY112" s="31"/>
      <c r="IZ112" s="31"/>
      <c r="JA112" s="31"/>
      <c r="JB112" s="31"/>
      <c r="JC112" s="31"/>
      <c r="JD112" s="31"/>
      <c r="JE112" s="31"/>
      <c r="JF112" s="31"/>
      <c r="JG112" s="31"/>
      <c r="JH112" s="31"/>
      <c r="JI112" s="31"/>
      <c r="JJ112" s="31"/>
      <c r="JK112" s="31"/>
      <c r="JL112" s="31"/>
      <c r="JM112" s="31"/>
      <c r="JN112" s="31"/>
      <c r="JO112" s="31"/>
      <c r="JP112" s="31"/>
      <c r="JQ112" s="31"/>
      <c r="JR112" s="31"/>
      <c r="JS112" s="31"/>
      <c r="JT112" s="31"/>
      <c r="JU112" s="31"/>
      <c r="JV112" s="31"/>
      <c r="JW112" s="31"/>
      <c r="JX112" s="31"/>
      <c r="JY112" s="31"/>
      <c r="JZ112" s="31"/>
      <c r="KA112" s="31"/>
      <c r="KB112" s="31"/>
      <c r="KC112" s="31"/>
      <c r="KD112" s="31"/>
      <c r="KE112" s="31"/>
      <c r="KF112" s="31"/>
      <c r="KG112" s="31"/>
      <c r="KH112" s="31"/>
      <c r="KI112" s="31"/>
      <c r="KJ112" s="31"/>
      <c r="KK112" s="31"/>
      <c r="KL112" s="31"/>
      <c r="KM112" s="31"/>
      <c r="KN112" s="31"/>
      <c r="KO112" s="31"/>
      <c r="KP112" s="31"/>
      <c r="KQ112" s="31"/>
      <c r="KR112" s="31"/>
      <c r="KS112" s="31"/>
      <c r="KT112" s="31"/>
      <c r="KU112" s="31"/>
      <c r="KV112" s="31"/>
      <c r="KW112" s="31"/>
      <c r="KX112" s="31"/>
      <c r="KY112" s="31"/>
      <c r="KZ112" s="31"/>
      <c r="LA112" s="31"/>
      <c r="LB112" s="31"/>
      <c r="LC112" s="31"/>
      <c r="LD112" s="31"/>
      <c r="LE112" s="31"/>
      <c r="LF112" s="31"/>
      <c r="LG112" s="31"/>
      <c r="LH112" s="31"/>
      <c r="LI112" s="31"/>
      <c r="LJ112" s="31"/>
      <c r="LK112" s="31"/>
      <c r="LL112" s="31"/>
      <c r="LM112" s="31"/>
      <c r="LN112" s="31"/>
      <c r="LO112" s="31"/>
      <c r="LP112" s="31"/>
      <c r="LQ112" s="31"/>
      <c r="LR112" s="31"/>
      <c r="LS112" s="31"/>
      <c r="LT112" s="31"/>
      <c r="LU112" s="31"/>
      <c r="LV112" s="31"/>
      <c r="LW112" s="31"/>
      <c r="LX112" s="31"/>
      <c r="LY112" s="31"/>
      <c r="LZ112" s="31"/>
      <c r="MA112" s="31"/>
      <c r="MB112" s="31"/>
      <c r="MC112" s="31"/>
      <c r="MD112" s="31"/>
      <c r="ME112" s="31"/>
      <c r="MF112" s="31"/>
      <c r="MG112" s="31"/>
      <c r="MH112" s="31"/>
      <c r="MI112" s="31"/>
      <c r="MJ112" s="31"/>
      <c r="MK112" s="31"/>
      <c r="ML112" s="31"/>
      <c r="MM112" s="31"/>
      <c r="MN112" s="31"/>
      <c r="MO112" s="31"/>
      <c r="MP112" s="31"/>
      <c r="MQ112" s="31"/>
      <c r="MR112" s="31"/>
      <c r="MS112" s="31"/>
      <c r="MT112" s="31"/>
      <c r="MU112" s="31"/>
      <c r="MV112" s="31"/>
      <c r="MW112" s="31"/>
      <c r="MX112" s="31"/>
      <c r="MY112" s="31"/>
      <c r="MZ112" s="31"/>
      <c r="NA112" s="31"/>
      <c r="NB112" s="31"/>
      <c r="NC112" s="31"/>
      <c r="ND112" s="31"/>
      <c r="NE112" s="31"/>
      <c r="NF112" s="31"/>
      <c r="NG112" s="31"/>
      <c r="NH112" s="31"/>
      <c r="NI112" s="31"/>
      <c r="NJ112" s="31"/>
      <c r="NK112" s="31"/>
      <c r="NL112" s="31"/>
      <c r="NM112" s="31"/>
      <c r="NN112" s="31"/>
      <c r="NO112" s="31"/>
      <c r="NP112" s="31"/>
      <c r="NQ112" s="31"/>
      <c r="NR112" s="31"/>
      <c r="NS112" s="31"/>
      <c r="NT112" s="31"/>
      <c r="NU112" s="31"/>
      <c r="NV112" s="31"/>
      <c r="NW112" s="31"/>
      <c r="NX112" s="31"/>
      <c r="NY112" s="31"/>
      <c r="NZ112" s="31"/>
      <c r="OA112" s="31"/>
      <c r="OB112" s="31"/>
      <c r="OC112" s="31"/>
      <c r="OD112" s="31"/>
      <c r="OE112" s="31"/>
      <c r="OF112" s="31"/>
      <c r="OG112" s="31"/>
      <c r="OH112" s="31"/>
      <c r="OI112" s="31"/>
      <c r="OJ112" s="31"/>
      <c r="OK112" s="31"/>
      <c r="OL112" s="31"/>
      <c r="OM112" s="31"/>
      <c r="ON112" s="31"/>
      <c r="OO112" s="31"/>
      <c r="OP112" s="31"/>
      <c r="OQ112" s="31"/>
      <c r="OR112" s="31"/>
      <c r="OS112" s="31"/>
      <c r="OT112" s="31"/>
      <c r="OU112" s="31"/>
      <c r="OV112" s="31"/>
      <c r="OW112" s="31"/>
      <c r="OX112" s="31"/>
      <c r="OY112" s="31"/>
      <c r="OZ112" s="31"/>
      <c r="PA112" s="31"/>
      <c r="PB112" s="31"/>
      <c r="PC112" s="31"/>
      <c r="PD112" s="31"/>
      <c r="PE112" s="31"/>
      <c r="PF112" s="31"/>
      <c r="PG112" s="31"/>
      <c r="PH112" s="31"/>
      <c r="PI112" s="31"/>
      <c r="PJ112" s="31"/>
      <c r="PK112" s="31"/>
      <c r="PL112" s="31"/>
      <c r="PM112" s="31"/>
      <c r="PN112" s="31"/>
      <c r="PO112" s="31"/>
      <c r="PP112" s="31"/>
      <c r="PQ112" s="31"/>
      <c r="PR112" s="31"/>
      <c r="PS112" s="31"/>
      <c r="PT112" s="31"/>
      <c r="PU112" s="31"/>
      <c r="PV112" s="31"/>
      <c r="PW112" s="31"/>
      <c r="PX112" s="31"/>
      <c r="PY112" s="31"/>
      <c r="PZ112" s="31"/>
      <c r="QA112" s="31"/>
      <c r="QB112" s="31"/>
      <c r="QC112" s="31"/>
    </row>
    <row r="113" spans="1:445">
      <c r="A113" s="84" t="s">
        <v>345</v>
      </c>
      <c r="B113" s="83" t="s">
        <v>27</v>
      </c>
      <c r="C113" s="83">
        <v>120</v>
      </c>
      <c r="D113" s="83" t="s">
        <v>28</v>
      </c>
      <c r="E113" s="83"/>
      <c r="F113" s="83">
        <v>1185</v>
      </c>
      <c r="G113" s="83">
        <v>65</v>
      </c>
      <c r="H113" s="90"/>
      <c r="I113" s="83">
        <v>140</v>
      </c>
      <c r="J113" s="83">
        <v>140</v>
      </c>
      <c r="K113" s="83">
        <v>140</v>
      </c>
      <c r="L113" s="83">
        <v>140</v>
      </c>
      <c r="M113" s="83"/>
      <c r="N113" s="83"/>
      <c r="O113" s="83"/>
      <c r="P113" s="83"/>
      <c r="Q113" s="83"/>
      <c r="R113" s="83"/>
      <c r="S113" s="83"/>
      <c r="T113" s="20">
        <f t="shared" si="6"/>
        <v>625</v>
      </c>
      <c r="U113" s="20">
        <f t="shared" si="7"/>
        <v>560</v>
      </c>
      <c r="V113" s="34">
        <f t="shared" si="8"/>
        <v>0.52742616033755274</v>
      </c>
      <c r="W113" s="37"/>
      <c r="X113" s="35" t="str">
        <f t="shared" si="10"/>
        <v/>
      </c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  <c r="CJ113" s="31"/>
      <c r="CK113" s="31"/>
      <c r="CL113" s="31"/>
      <c r="CM113" s="31"/>
      <c r="CN113" s="31"/>
      <c r="CO113" s="31"/>
      <c r="CP113" s="31"/>
      <c r="CQ113" s="31"/>
      <c r="CR113" s="31"/>
      <c r="CS113" s="31"/>
      <c r="CT113" s="31"/>
      <c r="CU113" s="31"/>
      <c r="CV113" s="31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  <c r="DW113" s="31"/>
      <c r="DX113" s="31"/>
      <c r="DY113" s="31"/>
      <c r="DZ113" s="31"/>
      <c r="EA113" s="31"/>
      <c r="EB113" s="31"/>
      <c r="EC113" s="31"/>
      <c r="ED113" s="31"/>
      <c r="EE113" s="31"/>
      <c r="EF113" s="31"/>
      <c r="EG113" s="31"/>
      <c r="EH113" s="31"/>
      <c r="EI113" s="31"/>
      <c r="EJ113" s="31"/>
      <c r="EK113" s="31"/>
      <c r="EL113" s="31"/>
      <c r="EM113" s="31"/>
      <c r="EN113" s="31"/>
      <c r="EO113" s="31"/>
      <c r="EP113" s="31"/>
      <c r="EQ113" s="31"/>
      <c r="ER113" s="31"/>
      <c r="ES113" s="31"/>
      <c r="ET113" s="31"/>
      <c r="EU113" s="31"/>
      <c r="EV113" s="31"/>
      <c r="EW113" s="31"/>
      <c r="EX113" s="31"/>
      <c r="EY113" s="31"/>
      <c r="EZ113" s="31"/>
      <c r="FA113" s="31"/>
      <c r="FB113" s="31"/>
      <c r="FC113" s="31"/>
      <c r="FD113" s="31"/>
      <c r="FE113" s="31"/>
      <c r="FF113" s="31"/>
      <c r="FG113" s="31"/>
      <c r="FH113" s="31"/>
      <c r="FI113" s="31"/>
      <c r="FJ113" s="31"/>
      <c r="FK113" s="31"/>
      <c r="FL113" s="31"/>
      <c r="FM113" s="31"/>
      <c r="FN113" s="31"/>
      <c r="FO113" s="31"/>
      <c r="FP113" s="31"/>
      <c r="FQ113" s="31"/>
      <c r="FR113" s="31"/>
      <c r="FS113" s="31"/>
      <c r="FT113" s="31"/>
      <c r="FU113" s="31"/>
      <c r="FV113" s="31"/>
      <c r="FW113" s="31"/>
      <c r="FX113" s="31"/>
      <c r="FY113" s="31"/>
      <c r="FZ113" s="31"/>
      <c r="GA113" s="31"/>
      <c r="GB113" s="31"/>
      <c r="GC113" s="31"/>
      <c r="GD113" s="31"/>
      <c r="GE113" s="31"/>
      <c r="GF113" s="31"/>
      <c r="GG113" s="31"/>
      <c r="GH113" s="31"/>
      <c r="GI113" s="31"/>
      <c r="GJ113" s="31"/>
      <c r="GK113" s="31"/>
      <c r="GL113" s="31"/>
      <c r="GM113" s="31"/>
      <c r="GN113" s="31"/>
      <c r="GO113" s="31"/>
      <c r="GP113" s="31"/>
      <c r="GQ113" s="31"/>
      <c r="GR113" s="31"/>
      <c r="GS113" s="31"/>
      <c r="GT113" s="31"/>
      <c r="GU113" s="31"/>
      <c r="GV113" s="31"/>
      <c r="GW113" s="31"/>
      <c r="GX113" s="31"/>
      <c r="GY113" s="31"/>
      <c r="GZ113" s="31"/>
      <c r="HA113" s="31"/>
      <c r="HB113" s="31"/>
      <c r="HC113" s="31"/>
      <c r="HD113" s="31"/>
      <c r="HE113" s="31"/>
      <c r="HF113" s="31"/>
      <c r="HG113" s="31"/>
      <c r="HH113" s="31"/>
      <c r="HI113" s="31"/>
      <c r="HJ113" s="31"/>
      <c r="HK113" s="31"/>
      <c r="HL113" s="31"/>
      <c r="HM113" s="31"/>
      <c r="HN113" s="31"/>
      <c r="HO113" s="31"/>
      <c r="HP113" s="31"/>
      <c r="HQ113" s="31"/>
      <c r="HR113" s="31"/>
      <c r="HS113" s="31"/>
      <c r="HT113" s="31"/>
      <c r="HU113" s="31"/>
      <c r="HV113" s="31"/>
      <c r="HW113" s="31"/>
      <c r="HX113" s="31"/>
      <c r="HY113" s="31"/>
      <c r="HZ113" s="31"/>
      <c r="IA113" s="31"/>
      <c r="IB113" s="31"/>
      <c r="IC113" s="31"/>
      <c r="ID113" s="31"/>
      <c r="IE113" s="31"/>
      <c r="IF113" s="31"/>
      <c r="IG113" s="31"/>
      <c r="IH113" s="31"/>
      <c r="II113" s="31"/>
      <c r="IJ113" s="31"/>
      <c r="IK113" s="31"/>
      <c r="IL113" s="31"/>
      <c r="IM113" s="31"/>
      <c r="IN113" s="31"/>
      <c r="IO113" s="31"/>
      <c r="IP113" s="31"/>
      <c r="IQ113" s="31"/>
      <c r="IR113" s="31"/>
      <c r="IS113" s="31"/>
      <c r="IT113" s="31"/>
      <c r="IU113" s="31"/>
      <c r="IV113" s="31"/>
      <c r="IW113" s="31"/>
      <c r="IX113" s="31"/>
      <c r="IY113" s="31"/>
      <c r="IZ113" s="31"/>
      <c r="JA113" s="31"/>
      <c r="JB113" s="31"/>
      <c r="JC113" s="31"/>
      <c r="JD113" s="31"/>
      <c r="JE113" s="31"/>
      <c r="JF113" s="31"/>
      <c r="JG113" s="31"/>
      <c r="JH113" s="31"/>
      <c r="JI113" s="31"/>
      <c r="JJ113" s="31"/>
      <c r="JK113" s="31"/>
      <c r="JL113" s="31"/>
      <c r="JM113" s="31"/>
      <c r="JN113" s="31"/>
      <c r="JO113" s="31"/>
      <c r="JP113" s="31"/>
      <c r="JQ113" s="31"/>
      <c r="JR113" s="31"/>
      <c r="JS113" s="31"/>
      <c r="JT113" s="31"/>
      <c r="JU113" s="31"/>
      <c r="JV113" s="31"/>
      <c r="JW113" s="31"/>
      <c r="JX113" s="31"/>
      <c r="JY113" s="31"/>
      <c r="JZ113" s="31"/>
      <c r="KA113" s="31"/>
      <c r="KB113" s="31"/>
      <c r="KC113" s="31"/>
      <c r="KD113" s="31"/>
      <c r="KE113" s="31"/>
      <c r="KF113" s="31"/>
      <c r="KG113" s="31"/>
      <c r="KH113" s="31"/>
      <c r="KI113" s="31"/>
      <c r="KJ113" s="31"/>
      <c r="KK113" s="31"/>
      <c r="KL113" s="31"/>
      <c r="KM113" s="31"/>
      <c r="KN113" s="31"/>
      <c r="KO113" s="31"/>
      <c r="KP113" s="31"/>
      <c r="KQ113" s="31"/>
      <c r="KR113" s="31"/>
      <c r="KS113" s="31"/>
      <c r="KT113" s="31"/>
      <c r="KU113" s="31"/>
      <c r="KV113" s="31"/>
      <c r="KW113" s="31"/>
      <c r="KX113" s="31"/>
      <c r="KY113" s="31"/>
      <c r="KZ113" s="31"/>
      <c r="LA113" s="31"/>
      <c r="LB113" s="31"/>
      <c r="LC113" s="31"/>
      <c r="LD113" s="31"/>
      <c r="LE113" s="31"/>
      <c r="LF113" s="31"/>
      <c r="LG113" s="31"/>
      <c r="LH113" s="31"/>
      <c r="LI113" s="31"/>
      <c r="LJ113" s="31"/>
      <c r="LK113" s="31"/>
      <c r="LL113" s="31"/>
      <c r="LM113" s="31"/>
      <c r="LN113" s="31"/>
      <c r="LO113" s="31"/>
      <c r="LP113" s="31"/>
      <c r="LQ113" s="31"/>
      <c r="LR113" s="31"/>
      <c r="LS113" s="31"/>
      <c r="LT113" s="31"/>
      <c r="LU113" s="31"/>
      <c r="LV113" s="31"/>
      <c r="LW113" s="31"/>
      <c r="LX113" s="31"/>
      <c r="LY113" s="31"/>
      <c r="LZ113" s="31"/>
      <c r="MA113" s="31"/>
      <c r="MB113" s="31"/>
      <c r="MC113" s="31"/>
      <c r="MD113" s="31"/>
      <c r="ME113" s="31"/>
      <c r="MF113" s="31"/>
      <c r="MG113" s="31"/>
      <c r="MH113" s="31"/>
      <c r="MI113" s="31"/>
      <c r="MJ113" s="31"/>
      <c r="MK113" s="31"/>
      <c r="ML113" s="31"/>
      <c r="MM113" s="31"/>
      <c r="MN113" s="31"/>
      <c r="MO113" s="31"/>
      <c r="MP113" s="31"/>
      <c r="MQ113" s="31"/>
      <c r="MR113" s="31"/>
      <c r="MS113" s="31"/>
      <c r="MT113" s="31"/>
      <c r="MU113" s="31"/>
      <c r="MV113" s="31"/>
      <c r="MW113" s="31"/>
      <c r="MX113" s="31"/>
      <c r="MY113" s="31"/>
      <c r="MZ113" s="31"/>
      <c r="NA113" s="31"/>
      <c r="NB113" s="31"/>
      <c r="NC113" s="31"/>
      <c r="ND113" s="31"/>
      <c r="NE113" s="31"/>
      <c r="NF113" s="31"/>
      <c r="NG113" s="31"/>
      <c r="NH113" s="31"/>
      <c r="NI113" s="31"/>
      <c r="NJ113" s="31"/>
      <c r="NK113" s="31"/>
      <c r="NL113" s="31"/>
      <c r="NM113" s="31"/>
      <c r="NN113" s="31"/>
      <c r="NO113" s="31"/>
      <c r="NP113" s="31"/>
      <c r="NQ113" s="31"/>
      <c r="NR113" s="31"/>
      <c r="NS113" s="31"/>
      <c r="NT113" s="31"/>
      <c r="NU113" s="31"/>
      <c r="NV113" s="31"/>
      <c r="NW113" s="31"/>
      <c r="NX113" s="31"/>
      <c r="NY113" s="31"/>
      <c r="NZ113" s="31"/>
      <c r="OA113" s="31"/>
      <c r="OB113" s="31"/>
      <c r="OC113" s="31"/>
      <c r="OD113" s="31"/>
      <c r="OE113" s="31"/>
      <c r="OF113" s="31"/>
      <c r="OG113" s="31"/>
      <c r="OH113" s="31"/>
      <c r="OI113" s="31"/>
      <c r="OJ113" s="31"/>
      <c r="OK113" s="31"/>
      <c r="OL113" s="31"/>
      <c r="OM113" s="31"/>
      <c r="ON113" s="31"/>
      <c r="OO113" s="31"/>
      <c r="OP113" s="31"/>
      <c r="OQ113" s="31"/>
      <c r="OR113" s="31"/>
      <c r="OS113" s="31"/>
      <c r="OT113" s="31"/>
      <c r="OU113" s="31"/>
      <c r="OV113" s="31"/>
      <c r="OW113" s="31"/>
      <c r="OX113" s="31"/>
      <c r="OY113" s="31"/>
      <c r="OZ113" s="31"/>
      <c r="PA113" s="31"/>
      <c r="PB113" s="31"/>
      <c r="PC113" s="31"/>
      <c r="PD113" s="31"/>
      <c r="PE113" s="31"/>
      <c r="PF113" s="31"/>
      <c r="PG113" s="31"/>
      <c r="PH113" s="31"/>
      <c r="PI113" s="31"/>
      <c r="PJ113" s="31"/>
      <c r="PK113" s="31"/>
      <c r="PL113" s="31"/>
      <c r="PM113" s="31"/>
      <c r="PN113" s="31"/>
      <c r="PO113" s="31"/>
      <c r="PP113" s="31"/>
      <c r="PQ113" s="31"/>
      <c r="PR113" s="31"/>
      <c r="PS113" s="31"/>
      <c r="PT113" s="31"/>
      <c r="PU113" s="31"/>
      <c r="PV113" s="31"/>
      <c r="PW113" s="31"/>
      <c r="PX113" s="31"/>
      <c r="PY113" s="31"/>
      <c r="PZ113" s="31"/>
      <c r="QA113" s="31"/>
      <c r="QB113" s="31"/>
      <c r="QC113" s="31"/>
    </row>
    <row r="114" spans="1:445">
      <c r="A114" s="84" t="s">
        <v>208</v>
      </c>
      <c r="B114" s="83" t="s">
        <v>27</v>
      </c>
      <c r="C114" s="83">
        <v>120</v>
      </c>
      <c r="D114" s="83" t="s">
        <v>28</v>
      </c>
      <c r="E114" s="83"/>
      <c r="F114" s="83">
        <v>1180</v>
      </c>
      <c r="G114" s="83">
        <v>0</v>
      </c>
      <c r="H114" s="83"/>
      <c r="I114" s="83">
        <v>118</v>
      </c>
      <c r="J114" s="83">
        <v>118</v>
      </c>
      <c r="K114" s="87">
        <v>118</v>
      </c>
      <c r="L114" s="83">
        <v>118</v>
      </c>
      <c r="M114" s="83"/>
      <c r="N114" s="83"/>
      <c r="O114" s="83"/>
      <c r="P114" s="83"/>
      <c r="Q114" s="83"/>
      <c r="R114" s="83"/>
      <c r="S114" s="83"/>
      <c r="T114" s="20">
        <f t="shared" si="6"/>
        <v>472</v>
      </c>
      <c r="U114" s="20">
        <f t="shared" si="7"/>
        <v>708</v>
      </c>
      <c r="V114" s="34">
        <f t="shared" si="8"/>
        <v>0.4</v>
      </c>
      <c r="X114" s="35" t="str">
        <f t="shared" si="10"/>
        <v/>
      </c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  <c r="CJ114" s="31"/>
      <c r="CK114" s="31"/>
      <c r="CL114" s="31"/>
      <c r="CM114" s="31"/>
      <c r="CN114" s="31"/>
      <c r="CO114" s="31"/>
      <c r="CP114" s="31"/>
      <c r="CQ114" s="31"/>
      <c r="CR114" s="31"/>
      <c r="CS114" s="31"/>
      <c r="CT114" s="31"/>
      <c r="CU114" s="31"/>
      <c r="CV114" s="31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  <c r="DW114" s="31"/>
      <c r="DX114" s="31"/>
      <c r="DY114" s="31"/>
      <c r="DZ114" s="31"/>
      <c r="EA114" s="31"/>
      <c r="EB114" s="31"/>
      <c r="EC114" s="31"/>
      <c r="ED114" s="31"/>
      <c r="EE114" s="31"/>
      <c r="EF114" s="31"/>
      <c r="EG114" s="31"/>
      <c r="EH114" s="31"/>
      <c r="EI114" s="31"/>
      <c r="EJ114" s="31"/>
      <c r="EK114" s="31"/>
      <c r="EL114" s="31"/>
      <c r="EM114" s="31"/>
      <c r="EN114" s="31"/>
      <c r="EO114" s="31"/>
      <c r="EP114" s="31"/>
      <c r="EQ114" s="31"/>
      <c r="ER114" s="31"/>
      <c r="ES114" s="31"/>
      <c r="ET114" s="31"/>
      <c r="EU114" s="31"/>
      <c r="EV114" s="31"/>
      <c r="EW114" s="31"/>
      <c r="EX114" s="31"/>
      <c r="EY114" s="31"/>
      <c r="EZ114" s="31"/>
      <c r="FA114" s="31"/>
      <c r="FB114" s="31"/>
      <c r="FC114" s="31"/>
      <c r="FD114" s="31"/>
      <c r="FE114" s="31"/>
      <c r="FF114" s="31"/>
      <c r="FG114" s="31"/>
      <c r="FH114" s="31"/>
      <c r="FI114" s="31"/>
      <c r="FJ114" s="31"/>
      <c r="FK114" s="31"/>
      <c r="FL114" s="31"/>
      <c r="FM114" s="31"/>
      <c r="FN114" s="31"/>
      <c r="FO114" s="31"/>
      <c r="FP114" s="31"/>
      <c r="FQ114" s="31"/>
      <c r="FR114" s="31"/>
      <c r="FS114" s="31"/>
      <c r="FT114" s="31"/>
      <c r="FU114" s="31"/>
      <c r="FV114" s="31"/>
      <c r="FW114" s="31"/>
      <c r="FX114" s="31"/>
      <c r="FY114" s="31"/>
      <c r="FZ114" s="31"/>
      <c r="GA114" s="31"/>
      <c r="GB114" s="31"/>
      <c r="GC114" s="31"/>
      <c r="GD114" s="31"/>
      <c r="GE114" s="31"/>
      <c r="GF114" s="31"/>
      <c r="GG114" s="31"/>
      <c r="GH114" s="31"/>
      <c r="GI114" s="31"/>
      <c r="GJ114" s="31"/>
      <c r="GK114" s="31"/>
      <c r="GL114" s="31"/>
      <c r="GM114" s="31"/>
      <c r="GN114" s="31"/>
      <c r="GO114" s="31"/>
      <c r="GP114" s="31"/>
      <c r="GQ114" s="31"/>
      <c r="GR114" s="31"/>
      <c r="GS114" s="31"/>
      <c r="GT114" s="31"/>
      <c r="GU114" s="31"/>
      <c r="GV114" s="31"/>
      <c r="GW114" s="31"/>
      <c r="GX114" s="31"/>
      <c r="GY114" s="31"/>
      <c r="GZ114" s="31"/>
      <c r="HA114" s="31"/>
      <c r="HB114" s="31"/>
      <c r="HC114" s="31"/>
      <c r="HD114" s="31"/>
      <c r="HE114" s="31"/>
      <c r="HF114" s="31"/>
      <c r="HG114" s="31"/>
      <c r="HH114" s="31"/>
      <c r="HI114" s="31"/>
      <c r="HJ114" s="31"/>
      <c r="HK114" s="31"/>
      <c r="HL114" s="31"/>
      <c r="HM114" s="31"/>
      <c r="HN114" s="31"/>
      <c r="HO114" s="31"/>
      <c r="HP114" s="31"/>
      <c r="HQ114" s="31"/>
      <c r="HR114" s="31"/>
      <c r="HS114" s="31"/>
      <c r="HT114" s="31"/>
      <c r="HU114" s="31"/>
      <c r="HV114" s="31"/>
      <c r="HW114" s="31"/>
      <c r="HX114" s="31"/>
      <c r="HY114" s="31"/>
      <c r="HZ114" s="31"/>
      <c r="IA114" s="31"/>
      <c r="IB114" s="31"/>
      <c r="IC114" s="31"/>
      <c r="ID114" s="31"/>
      <c r="IE114" s="31"/>
      <c r="IF114" s="31"/>
      <c r="IG114" s="31"/>
      <c r="IH114" s="31"/>
      <c r="II114" s="31"/>
      <c r="IJ114" s="31"/>
      <c r="IK114" s="31"/>
      <c r="IL114" s="31"/>
      <c r="IM114" s="31"/>
      <c r="IN114" s="31"/>
      <c r="IO114" s="31"/>
      <c r="IP114" s="31"/>
      <c r="IQ114" s="31"/>
      <c r="IR114" s="31"/>
      <c r="IS114" s="31"/>
      <c r="IT114" s="31"/>
      <c r="IU114" s="31"/>
      <c r="IV114" s="31"/>
      <c r="IW114" s="31"/>
      <c r="IX114" s="31"/>
      <c r="IY114" s="31"/>
      <c r="IZ114" s="31"/>
      <c r="JA114" s="31"/>
      <c r="JB114" s="31"/>
      <c r="JC114" s="31"/>
      <c r="JD114" s="31"/>
      <c r="JE114" s="31"/>
      <c r="JF114" s="31"/>
      <c r="JG114" s="31"/>
      <c r="JH114" s="31"/>
      <c r="JI114" s="31"/>
      <c r="JJ114" s="31"/>
      <c r="JK114" s="31"/>
      <c r="JL114" s="31"/>
      <c r="JM114" s="31"/>
      <c r="JN114" s="31"/>
      <c r="JO114" s="31"/>
      <c r="JP114" s="31"/>
      <c r="JQ114" s="31"/>
      <c r="JR114" s="31"/>
      <c r="JS114" s="31"/>
      <c r="JT114" s="31"/>
      <c r="JU114" s="31"/>
      <c r="JV114" s="31"/>
      <c r="JW114" s="31"/>
      <c r="JX114" s="31"/>
      <c r="JY114" s="31"/>
      <c r="JZ114" s="31"/>
      <c r="KA114" s="31"/>
      <c r="KB114" s="31"/>
      <c r="KC114" s="31"/>
      <c r="KD114" s="31"/>
      <c r="KE114" s="31"/>
      <c r="KF114" s="31"/>
      <c r="KG114" s="31"/>
      <c r="KH114" s="31"/>
      <c r="KI114" s="31"/>
      <c r="KJ114" s="31"/>
      <c r="KK114" s="31"/>
      <c r="KL114" s="31"/>
      <c r="KM114" s="31"/>
      <c r="KN114" s="31"/>
      <c r="KO114" s="31"/>
      <c r="KP114" s="31"/>
      <c r="KQ114" s="31"/>
      <c r="KR114" s="31"/>
      <c r="KS114" s="31"/>
      <c r="KT114" s="31"/>
      <c r="KU114" s="31"/>
      <c r="KV114" s="31"/>
      <c r="KW114" s="31"/>
      <c r="KX114" s="31"/>
      <c r="KY114" s="31"/>
      <c r="KZ114" s="31"/>
      <c r="LA114" s="31"/>
      <c r="LB114" s="31"/>
      <c r="LC114" s="31"/>
      <c r="LD114" s="31"/>
      <c r="LE114" s="31"/>
      <c r="LF114" s="31"/>
      <c r="LG114" s="31"/>
      <c r="LH114" s="31"/>
      <c r="LI114" s="31"/>
      <c r="LJ114" s="31"/>
      <c r="LK114" s="31"/>
      <c r="LL114" s="31"/>
      <c r="LM114" s="31"/>
      <c r="LN114" s="31"/>
      <c r="LO114" s="31"/>
      <c r="LP114" s="31"/>
      <c r="LQ114" s="31"/>
      <c r="LR114" s="31"/>
      <c r="LS114" s="31"/>
      <c r="LT114" s="31"/>
      <c r="LU114" s="31"/>
      <c r="LV114" s="31"/>
      <c r="LW114" s="31"/>
      <c r="LX114" s="31"/>
      <c r="LY114" s="31"/>
      <c r="LZ114" s="31"/>
      <c r="MA114" s="31"/>
      <c r="MB114" s="31"/>
      <c r="MC114" s="31"/>
      <c r="MD114" s="31"/>
      <c r="ME114" s="31"/>
      <c r="MF114" s="31"/>
      <c r="MG114" s="31"/>
      <c r="MH114" s="31"/>
      <c r="MI114" s="31"/>
      <c r="MJ114" s="31"/>
      <c r="MK114" s="31"/>
      <c r="ML114" s="31"/>
      <c r="MM114" s="31"/>
      <c r="MN114" s="31"/>
      <c r="MO114" s="31"/>
      <c r="MP114" s="31"/>
      <c r="MQ114" s="31"/>
      <c r="MR114" s="31"/>
      <c r="MS114" s="31"/>
      <c r="MT114" s="31"/>
      <c r="MU114" s="31"/>
      <c r="MV114" s="31"/>
      <c r="MW114" s="31"/>
      <c r="MX114" s="31"/>
      <c r="MY114" s="31"/>
      <c r="MZ114" s="31"/>
      <c r="NA114" s="31"/>
      <c r="NB114" s="31"/>
      <c r="NC114" s="31"/>
      <c r="ND114" s="31"/>
      <c r="NE114" s="31"/>
      <c r="NF114" s="31"/>
      <c r="NG114" s="31"/>
      <c r="NH114" s="31"/>
      <c r="NI114" s="31"/>
      <c r="NJ114" s="31"/>
      <c r="NK114" s="31"/>
      <c r="NL114" s="31"/>
      <c r="NM114" s="31"/>
      <c r="NN114" s="31"/>
      <c r="NO114" s="31"/>
      <c r="NP114" s="31"/>
      <c r="NQ114" s="31"/>
      <c r="NR114" s="31"/>
      <c r="NS114" s="31"/>
      <c r="NT114" s="31"/>
      <c r="NU114" s="31"/>
      <c r="NV114" s="31"/>
      <c r="NW114" s="31"/>
      <c r="NX114" s="31"/>
      <c r="NY114" s="31"/>
      <c r="NZ114" s="31"/>
      <c r="OA114" s="31"/>
      <c r="OB114" s="31"/>
      <c r="OC114" s="31"/>
      <c r="OD114" s="31"/>
      <c r="OE114" s="31"/>
      <c r="OF114" s="31"/>
      <c r="OG114" s="31"/>
      <c r="OH114" s="31"/>
      <c r="OI114" s="31"/>
      <c r="OJ114" s="31"/>
      <c r="OK114" s="31"/>
      <c r="OL114" s="31"/>
      <c r="OM114" s="31"/>
      <c r="ON114" s="31"/>
      <c r="OO114" s="31"/>
      <c r="OP114" s="31"/>
      <c r="OQ114" s="31"/>
      <c r="OR114" s="31"/>
      <c r="OS114" s="31"/>
      <c r="OT114" s="31"/>
      <c r="OU114" s="31"/>
      <c r="OV114" s="31"/>
      <c r="OW114" s="31"/>
      <c r="OX114" s="31"/>
      <c r="OY114" s="31"/>
      <c r="OZ114" s="31"/>
      <c r="PA114" s="31"/>
      <c r="PB114" s="31"/>
      <c r="PC114" s="31"/>
      <c r="PD114" s="31"/>
      <c r="PE114" s="31"/>
      <c r="PF114" s="31"/>
      <c r="PG114" s="31"/>
      <c r="PH114" s="31"/>
      <c r="PI114" s="31"/>
      <c r="PJ114" s="31"/>
      <c r="PK114" s="31"/>
      <c r="PL114" s="31"/>
      <c r="PM114" s="31"/>
      <c r="PN114" s="31"/>
      <c r="PO114" s="31"/>
      <c r="PP114" s="31"/>
      <c r="PQ114" s="31"/>
      <c r="PR114" s="31"/>
      <c r="PS114" s="31"/>
      <c r="PT114" s="31"/>
      <c r="PU114" s="31"/>
      <c r="PV114" s="31"/>
      <c r="PW114" s="31"/>
      <c r="PX114" s="31"/>
      <c r="PY114" s="31"/>
      <c r="PZ114" s="31"/>
      <c r="QA114" s="31"/>
      <c r="QB114" s="31"/>
      <c r="QC114" s="31"/>
    </row>
    <row r="115" spans="1:445">
      <c r="A115" s="84" t="s">
        <v>209</v>
      </c>
      <c r="B115" s="83" t="s">
        <v>27</v>
      </c>
      <c r="C115" s="83">
        <v>85</v>
      </c>
      <c r="D115" s="83" t="s">
        <v>56</v>
      </c>
      <c r="E115" s="83"/>
      <c r="F115" s="83">
        <v>785</v>
      </c>
      <c r="G115" s="83">
        <v>65</v>
      </c>
      <c r="H115" s="83"/>
      <c r="I115" s="83">
        <v>90</v>
      </c>
      <c r="J115" s="83">
        <v>90</v>
      </c>
      <c r="K115" s="87">
        <v>90</v>
      </c>
      <c r="L115" s="83">
        <v>90</v>
      </c>
      <c r="M115" s="83">
        <v>90</v>
      </c>
      <c r="N115" s="83"/>
      <c r="O115" s="83"/>
      <c r="P115" s="83"/>
      <c r="Q115" s="83"/>
      <c r="R115" s="83"/>
      <c r="S115" s="83"/>
      <c r="T115" s="20">
        <f t="shared" si="6"/>
        <v>515</v>
      </c>
      <c r="U115" s="20">
        <f t="shared" si="7"/>
        <v>270</v>
      </c>
      <c r="V115" s="34">
        <f t="shared" si="8"/>
        <v>0.6560509554140127</v>
      </c>
      <c r="X115" s="35" t="str">
        <f t="shared" si="10"/>
        <v/>
      </c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  <c r="CJ115" s="31"/>
      <c r="CK115" s="31"/>
      <c r="CL115" s="31"/>
      <c r="CM115" s="31"/>
      <c r="CN115" s="31"/>
      <c r="CO115" s="31"/>
      <c r="CP115" s="31"/>
      <c r="CQ115" s="31"/>
      <c r="CR115" s="31"/>
      <c r="CS115" s="31"/>
      <c r="CT115" s="31"/>
      <c r="CU115" s="31"/>
      <c r="CV115" s="31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  <c r="DW115" s="31"/>
      <c r="DX115" s="31"/>
      <c r="DY115" s="31"/>
      <c r="DZ115" s="31"/>
      <c r="EA115" s="31"/>
      <c r="EB115" s="31"/>
      <c r="EC115" s="31"/>
      <c r="ED115" s="31"/>
      <c r="EE115" s="31"/>
      <c r="EF115" s="31"/>
      <c r="EG115" s="31"/>
      <c r="EH115" s="31"/>
      <c r="EI115" s="31"/>
      <c r="EJ115" s="31"/>
      <c r="EK115" s="31"/>
      <c r="EL115" s="31"/>
      <c r="EM115" s="31"/>
      <c r="EN115" s="31"/>
      <c r="EO115" s="31"/>
      <c r="EP115" s="31"/>
      <c r="EQ115" s="31"/>
      <c r="ER115" s="31"/>
      <c r="ES115" s="31"/>
      <c r="ET115" s="31"/>
      <c r="EU115" s="31"/>
      <c r="EV115" s="31"/>
      <c r="EW115" s="31"/>
      <c r="EX115" s="31"/>
      <c r="EY115" s="31"/>
      <c r="EZ115" s="31"/>
      <c r="FA115" s="31"/>
      <c r="FB115" s="31"/>
      <c r="FC115" s="31"/>
      <c r="FD115" s="31"/>
      <c r="FE115" s="31"/>
      <c r="FF115" s="31"/>
      <c r="FG115" s="31"/>
      <c r="FH115" s="31"/>
      <c r="FI115" s="31"/>
      <c r="FJ115" s="31"/>
      <c r="FK115" s="31"/>
      <c r="FL115" s="31"/>
      <c r="FM115" s="31"/>
      <c r="FN115" s="31"/>
      <c r="FO115" s="31"/>
      <c r="FP115" s="31"/>
      <c r="FQ115" s="31"/>
      <c r="FR115" s="31"/>
      <c r="FS115" s="31"/>
      <c r="FT115" s="31"/>
      <c r="FU115" s="31"/>
      <c r="FV115" s="31"/>
      <c r="FW115" s="31"/>
      <c r="FX115" s="31"/>
      <c r="FY115" s="31"/>
      <c r="FZ115" s="31"/>
      <c r="GA115" s="31"/>
      <c r="GB115" s="31"/>
      <c r="GC115" s="31"/>
      <c r="GD115" s="31"/>
      <c r="GE115" s="31"/>
      <c r="GF115" s="31"/>
      <c r="GG115" s="31"/>
      <c r="GH115" s="31"/>
      <c r="GI115" s="31"/>
      <c r="GJ115" s="31"/>
      <c r="GK115" s="31"/>
      <c r="GL115" s="31"/>
      <c r="GM115" s="31"/>
      <c r="GN115" s="31"/>
      <c r="GO115" s="31"/>
      <c r="GP115" s="31"/>
      <c r="GQ115" s="31"/>
      <c r="GR115" s="31"/>
      <c r="GS115" s="31"/>
      <c r="GT115" s="31"/>
      <c r="GU115" s="31"/>
      <c r="GV115" s="31"/>
      <c r="GW115" s="31"/>
      <c r="GX115" s="31"/>
      <c r="GY115" s="31"/>
      <c r="GZ115" s="31"/>
      <c r="HA115" s="31"/>
      <c r="HB115" s="31"/>
      <c r="HC115" s="31"/>
      <c r="HD115" s="31"/>
      <c r="HE115" s="31"/>
      <c r="HF115" s="31"/>
      <c r="HG115" s="31"/>
      <c r="HH115" s="31"/>
      <c r="HI115" s="31"/>
      <c r="HJ115" s="31"/>
      <c r="HK115" s="31"/>
      <c r="HL115" s="31"/>
      <c r="HM115" s="31"/>
      <c r="HN115" s="31"/>
      <c r="HO115" s="31"/>
      <c r="HP115" s="31"/>
      <c r="HQ115" s="31"/>
      <c r="HR115" s="31"/>
      <c r="HS115" s="31"/>
      <c r="HT115" s="31"/>
      <c r="HU115" s="31"/>
      <c r="HV115" s="31"/>
      <c r="HW115" s="31"/>
      <c r="HX115" s="31"/>
      <c r="HY115" s="31"/>
      <c r="HZ115" s="31"/>
      <c r="IA115" s="31"/>
      <c r="IB115" s="31"/>
      <c r="IC115" s="31"/>
      <c r="ID115" s="31"/>
      <c r="IE115" s="31"/>
      <c r="IF115" s="31"/>
      <c r="IG115" s="31"/>
      <c r="IH115" s="31"/>
      <c r="II115" s="31"/>
      <c r="IJ115" s="31"/>
      <c r="IK115" s="31"/>
      <c r="IL115" s="31"/>
      <c r="IM115" s="31"/>
      <c r="IN115" s="31"/>
      <c r="IO115" s="31"/>
      <c r="IP115" s="31"/>
      <c r="IQ115" s="31"/>
      <c r="IR115" s="31"/>
      <c r="IS115" s="31"/>
      <c r="IT115" s="31"/>
      <c r="IU115" s="31"/>
      <c r="IV115" s="31"/>
      <c r="IW115" s="31"/>
      <c r="IX115" s="31"/>
      <c r="IY115" s="31"/>
      <c r="IZ115" s="31"/>
      <c r="JA115" s="31"/>
      <c r="JB115" s="31"/>
      <c r="JC115" s="31"/>
      <c r="JD115" s="31"/>
      <c r="JE115" s="31"/>
      <c r="JF115" s="31"/>
      <c r="JG115" s="31"/>
      <c r="JH115" s="31"/>
      <c r="JI115" s="31"/>
      <c r="JJ115" s="31"/>
      <c r="JK115" s="31"/>
      <c r="JL115" s="31"/>
      <c r="JM115" s="31"/>
      <c r="JN115" s="31"/>
      <c r="JO115" s="31"/>
      <c r="JP115" s="31"/>
      <c r="JQ115" s="31"/>
      <c r="JR115" s="31"/>
      <c r="JS115" s="31"/>
      <c r="JT115" s="31"/>
      <c r="JU115" s="31"/>
      <c r="JV115" s="31"/>
      <c r="JW115" s="31"/>
      <c r="JX115" s="31"/>
      <c r="JY115" s="31"/>
      <c r="JZ115" s="31"/>
      <c r="KA115" s="31"/>
      <c r="KB115" s="31"/>
      <c r="KC115" s="31"/>
      <c r="KD115" s="31"/>
      <c r="KE115" s="31"/>
      <c r="KF115" s="31"/>
      <c r="KG115" s="31"/>
      <c r="KH115" s="31"/>
      <c r="KI115" s="31"/>
      <c r="KJ115" s="31"/>
      <c r="KK115" s="31"/>
      <c r="KL115" s="31"/>
      <c r="KM115" s="31"/>
      <c r="KN115" s="31"/>
      <c r="KO115" s="31"/>
      <c r="KP115" s="31"/>
      <c r="KQ115" s="31"/>
      <c r="KR115" s="31"/>
      <c r="KS115" s="31"/>
      <c r="KT115" s="31"/>
      <c r="KU115" s="31"/>
      <c r="KV115" s="31"/>
      <c r="KW115" s="31"/>
      <c r="KX115" s="31"/>
      <c r="KY115" s="31"/>
      <c r="KZ115" s="31"/>
      <c r="LA115" s="31"/>
      <c r="LB115" s="31"/>
      <c r="LC115" s="31"/>
      <c r="LD115" s="31"/>
      <c r="LE115" s="31"/>
      <c r="LF115" s="31"/>
      <c r="LG115" s="31"/>
      <c r="LH115" s="31"/>
      <c r="LI115" s="31"/>
      <c r="LJ115" s="31"/>
      <c r="LK115" s="31"/>
      <c r="LL115" s="31"/>
      <c r="LM115" s="31"/>
      <c r="LN115" s="31"/>
      <c r="LO115" s="31"/>
      <c r="LP115" s="31"/>
      <c r="LQ115" s="31"/>
      <c r="LR115" s="31"/>
      <c r="LS115" s="31"/>
      <c r="LT115" s="31"/>
      <c r="LU115" s="31"/>
      <c r="LV115" s="31"/>
      <c r="LW115" s="31"/>
      <c r="LX115" s="31"/>
      <c r="LY115" s="31"/>
      <c r="LZ115" s="31"/>
      <c r="MA115" s="31"/>
      <c r="MB115" s="31"/>
      <c r="MC115" s="31"/>
      <c r="MD115" s="31"/>
      <c r="ME115" s="31"/>
      <c r="MF115" s="31"/>
      <c r="MG115" s="31"/>
      <c r="MH115" s="31"/>
      <c r="MI115" s="31"/>
      <c r="MJ115" s="31"/>
      <c r="MK115" s="31"/>
      <c r="ML115" s="31"/>
      <c r="MM115" s="31"/>
      <c r="MN115" s="31"/>
      <c r="MO115" s="31"/>
      <c r="MP115" s="31"/>
      <c r="MQ115" s="31"/>
      <c r="MR115" s="31"/>
      <c r="MS115" s="31"/>
      <c r="MT115" s="31"/>
      <c r="MU115" s="31"/>
      <c r="MV115" s="31"/>
      <c r="MW115" s="31"/>
      <c r="MX115" s="31"/>
      <c r="MY115" s="31"/>
      <c r="MZ115" s="31"/>
      <c r="NA115" s="31"/>
      <c r="NB115" s="31"/>
      <c r="NC115" s="31"/>
      <c r="ND115" s="31"/>
      <c r="NE115" s="31"/>
      <c r="NF115" s="31"/>
      <c r="NG115" s="31"/>
      <c r="NH115" s="31"/>
      <c r="NI115" s="31"/>
      <c r="NJ115" s="31"/>
      <c r="NK115" s="31"/>
      <c r="NL115" s="31"/>
      <c r="NM115" s="31"/>
      <c r="NN115" s="31"/>
      <c r="NO115" s="31"/>
      <c r="NP115" s="31"/>
      <c r="NQ115" s="31"/>
      <c r="NR115" s="31"/>
      <c r="NS115" s="31"/>
      <c r="NT115" s="31"/>
      <c r="NU115" s="31"/>
      <c r="NV115" s="31"/>
      <c r="NW115" s="31"/>
      <c r="NX115" s="31"/>
      <c r="NY115" s="31"/>
      <c r="NZ115" s="31"/>
      <c r="OA115" s="31"/>
      <c r="OB115" s="31"/>
      <c r="OC115" s="31"/>
      <c r="OD115" s="31"/>
      <c r="OE115" s="31"/>
      <c r="OF115" s="31"/>
      <c r="OG115" s="31"/>
      <c r="OH115" s="31"/>
      <c r="OI115" s="31"/>
      <c r="OJ115" s="31"/>
      <c r="OK115" s="31"/>
      <c r="OL115" s="31"/>
      <c r="OM115" s="31"/>
      <c r="ON115" s="31"/>
      <c r="OO115" s="31"/>
      <c r="OP115" s="31"/>
      <c r="OQ115" s="31"/>
      <c r="OR115" s="31"/>
      <c r="OS115" s="31"/>
      <c r="OT115" s="31"/>
      <c r="OU115" s="31"/>
      <c r="OV115" s="31"/>
      <c r="OW115" s="31"/>
      <c r="OX115" s="31"/>
      <c r="OY115" s="31"/>
      <c r="OZ115" s="31"/>
      <c r="PA115" s="31"/>
      <c r="PB115" s="31"/>
      <c r="PC115" s="31"/>
      <c r="PD115" s="31"/>
      <c r="PE115" s="31"/>
      <c r="PF115" s="31"/>
      <c r="PG115" s="31"/>
      <c r="PH115" s="31"/>
      <c r="PI115" s="31"/>
      <c r="PJ115" s="31"/>
      <c r="PK115" s="31"/>
      <c r="PL115" s="31"/>
      <c r="PM115" s="31"/>
      <c r="PN115" s="31"/>
      <c r="PO115" s="31"/>
      <c r="PP115" s="31"/>
      <c r="PQ115" s="31"/>
      <c r="PR115" s="31"/>
      <c r="PS115" s="31"/>
      <c r="PT115" s="31"/>
      <c r="PU115" s="31"/>
      <c r="PV115" s="31"/>
      <c r="PW115" s="31"/>
      <c r="PX115" s="31"/>
      <c r="PY115" s="31"/>
      <c r="PZ115" s="31"/>
      <c r="QA115" s="31"/>
      <c r="QB115" s="31"/>
      <c r="QC115" s="31"/>
    </row>
    <row r="116" spans="1:445">
      <c r="A116" s="84" t="s">
        <v>2169</v>
      </c>
      <c r="B116" s="83" t="s">
        <v>27</v>
      </c>
      <c r="C116" s="83" t="s">
        <v>2056</v>
      </c>
      <c r="D116" s="83" t="s">
        <v>82</v>
      </c>
      <c r="E116" s="83"/>
      <c r="F116" s="83">
        <v>920</v>
      </c>
      <c r="G116" s="83">
        <v>0</v>
      </c>
      <c r="H116" s="83"/>
      <c r="I116" s="83">
        <v>115</v>
      </c>
      <c r="J116" s="83">
        <v>115</v>
      </c>
      <c r="K116" s="83">
        <v>115</v>
      </c>
      <c r="L116" s="83"/>
      <c r="M116" s="83"/>
      <c r="N116" s="83"/>
      <c r="O116" s="83"/>
      <c r="P116" s="83"/>
      <c r="Q116" s="83"/>
      <c r="R116" s="83"/>
      <c r="S116" s="83"/>
      <c r="T116" s="20">
        <f t="shared" si="6"/>
        <v>345</v>
      </c>
      <c r="U116" s="20">
        <f t="shared" si="7"/>
        <v>575</v>
      </c>
      <c r="V116" s="34">
        <f t="shared" si="8"/>
        <v>0.375</v>
      </c>
      <c r="W116" s="37"/>
      <c r="X116" s="35" t="str">
        <f t="shared" si="10"/>
        <v/>
      </c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  <c r="CJ116" s="31"/>
      <c r="CK116" s="31"/>
      <c r="CL116" s="31"/>
      <c r="CM116" s="31"/>
      <c r="CN116" s="31"/>
      <c r="CO116" s="31"/>
      <c r="CP116" s="31"/>
      <c r="CQ116" s="31"/>
      <c r="CR116" s="31"/>
      <c r="CS116" s="31"/>
      <c r="CT116" s="31"/>
      <c r="CU116" s="31"/>
      <c r="CV116" s="31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  <c r="DW116" s="31"/>
      <c r="DX116" s="31"/>
      <c r="DY116" s="31"/>
      <c r="DZ116" s="31"/>
      <c r="EA116" s="31"/>
      <c r="EB116" s="31"/>
      <c r="EC116" s="31"/>
      <c r="ED116" s="31"/>
      <c r="EE116" s="31"/>
      <c r="EF116" s="31"/>
      <c r="EG116" s="31"/>
      <c r="EH116" s="31"/>
      <c r="EI116" s="31"/>
      <c r="EJ116" s="31"/>
      <c r="EK116" s="31"/>
      <c r="EL116" s="31"/>
      <c r="EM116" s="31"/>
      <c r="EN116" s="31"/>
      <c r="EO116" s="31"/>
      <c r="EP116" s="31"/>
      <c r="EQ116" s="31"/>
      <c r="ER116" s="31"/>
      <c r="ES116" s="31"/>
      <c r="ET116" s="31"/>
      <c r="EU116" s="31"/>
      <c r="EV116" s="31"/>
      <c r="EW116" s="31"/>
      <c r="EX116" s="31"/>
      <c r="EY116" s="31"/>
      <c r="EZ116" s="31"/>
      <c r="FA116" s="31"/>
      <c r="FB116" s="31"/>
      <c r="FC116" s="31"/>
      <c r="FD116" s="31"/>
      <c r="FE116" s="31"/>
      <c r="FF116" s="31"/>
      <c r="FG116" s="31"/>
      <c r="FH116" s="31"/>
      <c r="FI116" s="31"/>
      <c r="FJ116" s="31"/>
      <c r="FK116" s="31"/>
      <c r="FL116" s="31"/>
      <c r="FM116" s="31"/>
      <c r="FN116" s="31"/>
      <c r="FO116" s="31"/>
      <c r="FP116" s="31"/>
      <c r="FQ116" s="31"/>
      <c r="FR116" s="31"/>
      <c r="FS116" s="31"/>
      <c r="FT116" s="31"/>
      <c r="FU116" s="31"/>
      <c r="FV116" s="31"/>
      <c r="FW116" s="31"/>
      <c r="FX116" s="31"/>
      <c r="FY116" s="31"/>
      <c r="FZ116" s="31"/>
      <c r="GA116" s="31"/>
      <c r="GB116" s="31"/>
      <c r="GC116" s="31"/>
      <c r="GD116" s="31"/>
      <c r="GE116" s="31"/>
      <c r="GF116" s="31"/>
      <c r="GG116" s="31"/>
      <c r="GH116" s="31"/>
      <c r="GI116" s="31"/>
      <c r="GJ116" s="31"/>
      <c r="GK116" s="31"/>
      <c r="GL116" s="31"/>
      <c r="GM116" s="31"/>
      <c r="GN116" s="31"/>
      <c r="GO116" s="31"/>
      <c r="GP116" s="31"/>
      <c r="GQ116" s="31"/>
      <c r="GR116" s="31"/>
      <c r="GS116" s="31"/>
      <c r="GT116" s="31"/>
      <c r="GU116" s="31"/>
      <c r="GV116" s="31"/>
      <c r="GW116" s="31"/>
      <c r="GX116" s="31"/>
      <c r="GY116" s="31"/>
      <c r="GZ116" s="31"/>
      <c r="HA116" s="31"/>
      <c r="HB116" s="31"/>
      <c r="HC116" s="31"/>
      <c r="HD116" s="31"/>
      <c r="HE116" s="31"/>
      <c r="HF116" s="31"/>
      <c r="HG116" s="31"/>
      <c r="HH116" s="31"/>
      <c r="HI116" s="31"/>
      <c r="HJ116" s="31"/>
      <c r="HK116" s="31"/>
      <c r="HL116" s="31"/>
      <c r="HM116" s="31"/>
      <c r="HN116" s="31"/>
      <c r="HO116" s="31"/>
      <c r="HP116" s="31"/>
      <c r="HQ116" s="31"/>
      <c r="HR116" s="31"/>
      <c r="HS116" s="31"/>
      <c r="HT116" s="31"/>
      <c r="HU116" s="31"/>
      <c r="HV116" s="31"/>
      <c r="HW116" s="31"/>
      <c r="HX116" s="31"/>
      <c r="HY116" s="31"/>
      <c r="HZ116" s="31"/>
      <c r="IA116" s="31"/>
      <c r="IB116" s="31"/>
      <c r="IC116" s="31"/>
      <c r="ID116" s="31"/>
      <c r="IE116" s="31"/>
      <c r="IF116" s="31"/>
      <c r="IG116" s="31"/>
      <c r="IH116" s="31"/>
      <c r="II116" s="31"/>
      <c r="IJ116" s="31"/>
      <c r="IK116" s="31"/>
      <c r="IL116" s="31"/>
      <c r="IM116" s="31"/>
      <c r="IN116" s="31"/>
      <c r="IO116" s="31"/>
      <c r="IP116" s="31"/>
      <c r="IQ116" s="31"/>
      <c r="IR116" s="31"/>
      <c r="IS116" s="31"/>
      <c r="IT116" s="31"/>
      <c r="IU116" s="31"/>
      <c r="IV116" s="31"/>
      <c r="IW116" s="31"/>
      <c r="IX116" s="31"/>
      <c r="IY116" s="31"/>
      <c r="IZ116" s="31"/>
      <c r="JA116" s="31"/>
      <c r="JB116" s="31"/>
      <c r="JC116" s="31"/>
      <c r="JD116" s="31"/>
      <c r="JE116" s="31"/>
      <c r="JF116" s="31"/>
      <c r="JG116" s="31"/>
      <c r="JH116" s="31"/>
      <c r="JI116" s="31"/>
      <c r="JJ116" s="31"/>
      <c r="JK116" s="31"/>
      <c r="JL116" s="31"/>
      <c r="JM116" s="31"/>
      <c r="JN116" s="31"/>
      <c r="JO116" s="31"/>
      <c r="JP116" s="31"/>
      <c r="JQ116" s="31"/>
      <c r="JR116" s="31"/>
      <c r="JS116" s="31"/>
      <c r="JT116" s="31"/>
      <c r="JU116" s="31"/>
      <c r="JV116" s="31"/>
      <c r="JW116" s="31"/>
      <c r="JX116" s="31"/>
      <c r="JY116" s="31"/>
      <c r="JZ116" s="31"/>
      <c r="KA116" s="31"/>
      <c r="KB116" s="31"/>
      <c r="KC116" s="31"/>
      <c r="KD116" s="31"/>
      <c r="KE116" s="31"/>
      <c r="KF116" s="31"/>
      <c r="KG116" s="31"/>
      <c r="KH116" s="31"/>
      <c r="KI116" s="31"/>
      <c r="KJ116" s="31"/>
      <c r="KK116" s="31"/>
      <c r="KL116" s="31"/>
      <c r="KM116" s="31"/>
      <c r="KN116" s="31"/>
      <c r="KO116" s="31"/>
      <c r="KP116" s="31"/>
      <c r="KQ116" s="31"/>
      <c r="KR116" s="31"/>
      <c r="KS116" s="31"/>
      <c r="KT116" s="31"/>
      <c r="KU116" s="31"/>
      <c r="KV116" s="31"/>
      <c r="KW116" s="31"/>
      <c r="KX116" s="31"/>
      <c r="KY116" s="31"/>
      <c r="KZ116" s="31"/>
      <c r="LA116" s="31"/>
      <c r="LB116" s="31"/>
      <c r="LC116" s="31"/>
      <c r="LD116" s="31"/>
      <c r="LE116" s="31"/>
      <c r="LF116" s="31"/>
      <c r="LG116" s="31"/>
      <c r="LH116" s="31"/>
      <c r="LI116" s="31"/>
      <c r="LJ116" s="31"/>
      <c r="LK116" s="31"/>
      <c r="LL116" s="31"/>
      <c r="LM116" s="31"/>
      <c r="LN116" s="31"/>
      <c r="LO116" s="31"/>
      <c r="LP116" s="31"/>
      <c r="LQ116" s="31"/>
      <c r="LR116" s="31"/>
      <c r="LS116" s="31"/>
      <c r="LT116" s="31"/>
      <c r="LU116" s="31"/>
      <c r="LV116" s="31"/>
      <c r="LW116" s="31"/>
      <c r="LX116" s="31"/>
      <c r="LY116" s="31"/>
      <c r="LZ116" s="31"/>
      <c r="MA116" s="31"/>
      <c r="MB116" s="31"/>
      <c r="MC116" s="31"/>
      <c r="MD116" s="31"/>
      <c r="ME116" s="31"/>
      <c r="MF116" s="31"/>
      <c r="MG116" s="31"/>
      <c r="MH116" s="31"/>
      <c r="MI116" s="31"/>
      <c r="MJ116" s="31"/>
      <c r="MK116" s="31"/>
      <c r="ML116" s="31"/>
      <c r="MM116" s="31"/>
      <c r="MN116" s="31"/>
      <c r="MO116" s="31"/>
      <c r="MP116" s="31"/>
      <c r="MQ116" s="31"/>
      <c r="MR116" s="31"/>
      <c r="MS116" s="31"/>
      <c r="MT116" s="31"/>
      <c r="MU116" s="31"/>
      <c r="MV116" s="31"/>
      <c r="MW116" s="31"/>
      <c r="MX116" s="31"/>
      <c r="MY116" s="31"/>
      <c r="MZ116" s="31"/>
      <c r="NA116" s="31"/>
      <c r="NB116" s="31"/>
      <c r="NC116" s="31"/>
      <c r="ND116" s="31"/>
      <c r="NE116" s="31"/>
      <c r="NF116" s="31"/>
      <c r="NG116" s="31"/>
      <c r="NH116" s="31"/>
      <c r="NI116" s="31"/>
      <c r="NJ116" s="31"/>
      <c r="NK116" s="31"/>
      <c r="NL116" s="31"/>
      <c r="NM116" s="31"/>
      <c r="NN116" s="31"/>
      <c r="NO116" s="31"/>
      <c r="NP116" s="31"/>
      <c r="NQ116" s="31"/>
      <c r="NR116" s="31"/>
      <c r="NS116" s="31"/>
      <c r="NT116" s="31"/>
      <c r="NU116" s="31"/>
      <c r="NV116" s="31"/>
      <c r="NW116" s="31"/>
      <c r="NX116" s="31"/>
      <c r="NY116" s="31"/>
      <c r="NZ116" s="31"/>
      <c r="OA116" s="31"/>
      <c r="OB116" s="31"/>
      <c r="OC116" s="31"/>
      <c r="OD116" s="31"/>
      <c r="OE116" s="31"/>
      <c r="OF116" s="31"/>
      <c r="OG116" s="31"/>
      <c r="OH116" s="31"/>
      <c r="OI116" s="31"/>
      <c r="OJ116" s="31"/>
      <c r="OK116" s="31"/>
      <c r="OL116" s="31"/>
      <c r="OM116" s="31"/>
      <c r="ON116" s="31"/>
      <c r="OO116" s="31"/>
      <c r="OP116" s="31"/>
      <c r="OQ116" s="31"/>
      <c r="OR116" s="31"/>
      <c r="OS116" s="31"/>
      <c r="OT116" s="31"/>
      <c r="OU116" s="31"/>
      <c r="OV116" s="31"/>
      <c r="OW116" s="31"/>
      <c r="OX116" s="31"/>
      <c r="OY116" s="31"/>
      <c r="OZ116" s="31"/>
      <c r="PA116" s="31"/>
      <c r="PB116" s="31"/>
      <c r="PC116" s="31"/>
      <c r="PD116" s="31"/>
      <c r="PE116" s="31"/>
      <c r="PF116" s="31"/>
      <c r="PG116" s="31"/>
      <c r="PH116" s="31"/>
      <c r="PI116" s="31"/>
      <c r="PJ116" s="31"/>
      <c r="PK116" s="31"/>
      <c r="PL116" s="31"/>
      <c r="PM116" s="31"/>
      <c r="PN116" s="31"/>
      <c r="PO116" s="31"/>
      <c r="PP116" s="31"/>
      <c r="PQ116" s="31"/>
      <c r="PR116" s="31"/>
      <c r="PS116" s="31"/>
      <c r="PT116" s="31"/>
      <c r="PU116" s="31"/>
      <c r="PV116" s="31"/>
      <c r="PW116" s="31"/>
      <c r="PX116" s="31"/>
      <c r="PY116" s="31"/>
      <c r="PZ116" s="31"/>
      <c r="QA116" s="31"/>
      <c r="QB116" s="31"/>
      <c r="QC116" s="31"/>
    </row>
    <row r="117" spans="1:445">
      <c r="A117" s="84" t="s">
        <v>1798</v>
      </c>
      <c r="B117" s="83" t="s">
        <v>27</v>
      </c>
      <c r="C117" s="83"/>
      <c r="D117" s="83" t="s">
        <v>2126</v>
      </c>
      <c r="E117" s="83"/>
      <c r="F117" s="83">
        <v>940</v>
      </c>
      <c r="G117" s="83">
        <v>100</v>
      </c>
      <c r="H117" s="83"/>
      <c r="I117" s="83">
        <v>105</v>
      </c>
      <c r="J117" s="83">
        <v>105</v>
      </c>
      <c r="K117" s="83">
        <v>105</v>
      </c>
      <c r="L117" s="83">
        <v>105</v>
      </c>
      <c r="M117" s="83">
        <v>105</v>
      </c>
      <c r="N117" s="83"/>
      <c r="O117" s="83"/>
      <c r="P117" s="83"/>
      <c r="Q117" s="83"/>
      <c r="R117" s="83"/>
      <c r="S117" s="83"/>
      <c r="T117" s="20">
        <f t="shared" si="6"/>
        <v>625</v>
      </c>
      <c r="U117" s="20">
        <f t="shared" si="7"/>
        <v>315</v>
      </c>
      <c r="V117" s="34">
        <f t="shared" si="8"/>
        <v>0.66489361702127658</v>
      </c>
      <c r="W117" s="37"/>
      <c r="X117" s="35" t="str">
        <f t="shared" si="10"/>
        <v/>
      </c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  <c r="CN117" s="31"/>
      <c r="CO117" s="31"/>
      <c r="CP117" s="31"/>
      <c r="CQ117" s="31"/>
      <c r="CR117" s="31"/>
      <c r="CS117" s="31"/>
      <c r="CT117" s="31"/>
      <c r="CU117" s="31"/>
      <c r="CV117" s="31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  <c r="DW117" s="31"/>
      <c r="DX117" s="31"/>
      <c r="DY117" s="31"/>
      <c r="DZ117" s="31"/>
      <c r="EA117" s="31"/>
      <c r="EB117" s="31"/>
      <c r="EC117" s="31"/>
      <c r="ED117" s="31"/>
      <c r="EE117" s="31"/>
      <c r="EF117" s="31"/>
      <c r="EG117" s="31"/>
      <c r="EH117" s="31"/>
      <c r="EI117" s="31"/>
      <c r="EJ117" s="31"/>
      <c r="EK117" s="31"/>
      <c r="EL117" s="31"/>
      <c r="EM117" s="31"/>
      <c r="EN117" s="31"/>
      <c r="EO117" s="31"/>
      <c r="EP117" s="31"/>
      <c r="EQ117" s="31"/>
      <c r="ER117" s="31"/>
      <c r="ES117" s="31"/>
      <c r="ET117" s="31"/>
      <c r="EU117" s="31"/>
      <c r="EV117" s="31"/>
      <c r="EW117" s="31"/>
      <c r="EX117" s="31"/>
      <c r="EY117" s="31"/>
      <c r="EZ117" s="31"/>
      <c r="FA117" s="31"/>
      <c r="FB117" s="31"/>
      <c r="FC117" s="31"/>
      <c r="FD117" s="31"/>
      <c r="FE117" s="31"/>
      <c r="FF117" s="31"/>
      <c r="FG117" s="31"/>
      <c r="FH117" s="31"/>
      <c r="FI117" s="31"/>
      <c r="FJ117" s="31"/>
      <c r="FK117" s="31"/>
      <c r="FL117" s="31"/>
      <c r="FM117" s="31"/>
      <c r="FN117" s="31"/>
      <c r="FO117" s="31"/>
      <c r="FP117" s="31"/>
      <c r="FQ117" s="31"/>
      <c r="FR117" s="31"/>
      <c r="FS117" s="31"/>
      <c r="FT117" s="31"/>
      <c r="FU117" s="31"/>
      <c r="FV117" s="31"/>
      <c r="FW117" s="31"/>
      <c r="FX117" s="31"/>
      <c r="FY117" s="31"/>
      <c r="FZ117" s="31"/>
      <c r="GA117" s="31"/>
      <c r="GB117" s="31"/>
      <c r="GC117" s="31"/>
      <c r="GD117" s="31"/>
      <c r="GE117" s="31"/>
      <c r="GF117" s="31"/>
      <c r="GG117" s="31"/>
      <c r="GH117" s="31"/>
      <c r="GI117" s="31"/>
      <c r="GJ117" s="31"/>
      <c r="GK117" s="31"/>
      <c r="GL117" s="31"/>
      <c r="GM117" s="31"/>
      <c r="GN117" s="31"/>
      <c r="GO117" s="31"/>
      <c r="GP117" s="31"/>
      <c r="GQ117" s="31"/>
      <c r="GR117" s="31"/>
      <c r="GS117" s="31"/>
      <c r="GT117" s="31"/>
      <c r="GU117" s="31"/>
      <c r="GV117" s="31"/>
      <c r="GW117" s="31"/>
      <c r="GX117" s="31"/>
      <c r="GY117" s="31"/>
      <c r="GZ117" s="31"/>
      <c r="HA117" s="31"/>
      <c r="HB117" s="31"/>
      <c r="HC117" s="31"/>
      <c r="HD117" s="31"/>
      <c r="HE117" s="31"/>
      <c r="HF117" s="31"/>
      <c r="HG117" s="31"/>
      <c r="HH117" s="31"/>
      <c r="HI117" s="31"/>
      <c r="HJ117" s="31"/>
      <c r="HK117" s="31"/>
      <c r="HL117" s="31"/>
      <c r="HM117" s="31"/>
      <c r="HN117" s="31"/>
      <c r="HO117" s="31"/>
      <c r="HP117" s="31"/>
      <c r="HQ117" s="31"/>
      <c r="HR117" s="31"/>
      <c r="HS117" s="31"/>
      <c r="HT117" s="31"/>
      <c r="HU117" s="31"/>
      <c r="HV117" s="31"/>
      <c r="HW117" s="31"/>
      <c r="HX117" s="31"/>
      <c r="HY117" s="31"/>
      <c r="HZ117" s="31"/>
      <c r="IA117" s="31"/>
      <c r="IB117" s="31"/>
      <c r="IC117" s="31"/>
      <c r="ID117" s="31"/>
      <c r="IE117" s="31"/>
      <c r="IF117" s="31"/>
      <c r="IG117" s="31"/>
      <c r="IH117" s="31"/>
      <c r="II117" s="31"/>
      <c r="IJ117" s="31"/>
      <c r="IK117" s="31"/>
      <c r="IL117" s="31"/>
      <c r="IM117" s="31"/>
      <c r="IN117" s="31"/>
      <c r="IO117" s="31"/>
      <c r="IP117" s="31"/>
      <c r="IQ117" s="31"/>
      <c r="IR117" s="31"/>
      <c r="IS117" s="31"/>
      <c r="IT117" s="31"/>
      <c r="IU117" s="31"/>
      <c r="IV117" s="31"/>
      <c r="IW117" s="31"/>
      <c r="IX117" s="31"/>
      <c r="IY117" s="31"/>
      <c r="IZ117" s="31"/>
      <c r="JA117" s="31"/>
      <c r="JB117" s="31"/>
      <c r="JC117" s="31"/>
      <c r="JD117" s="31"/>
      <c r="JE117" s="31"/>
      <c r="JF117" s="31"/>
      <c r="JG117" s="31"/>
      <c r="JH117" s="31"/>
      <c r="JI117" s="31"/>
      <c r="JJ117" s="31"/>
      <c r="JK117" s="31"/>
      <c r="JL117" s="31"/>
      <c r="JM117" s="31"/>
      <c r="JN117" s="31"/>
      <c r="JO117" s="31"/>
      <c r="JP117" s="31"/>
      <c r="JQ117" s="31"/>
      <c r="JR117" s="31"/>
      <c r="JS117" s="31"/>
      <c r="JT117" s="31"/>
      <c r="JU117" s="31"/>
      <c r="JV117" s="31"/>
      <c r="JW117" s="31"/>
      <c r="JX117" s="31"/>
      <c r="JY117" s="31"/>
      <c r="JZ117" s="31"/>
      <c r="KA117" s="31"/>
      <c r="KB117" s="31"/>
      <c r="KC117" s="31"/>
      <c r="KD117" s="31"/>
      <c r="KE117" s="31"/>
      <c r="KF117" s="31"/>
      <c r="KG117" s="31"/>
      <c r="KH117" s="31"/>
      <c r="KI117" s="31"/>
      <c r="KJ117" s="31"/>
      <c r="KK117" s="31"/>
      <c r="KL117" s="31"/>
      <c r="KM117" s="31"/>
      <c r="KN117" s="31"/>
      <c r="KO117" s="31"/>
      <c r="KP117" s="31"/>
      <c r="KQ117" s="31"/>
      <c r="KR117" s="31"/>
      <c r="KS117" s="31"/>
      <c r="KT117" s="31"/>
      <c r="KU117" s="31"/>
      <c r="KV117" s="31"/>
      <c r="KW117" s="31"/>
      <c r="KX117" s="31"/>
      <c r="KY117" s="31"/>
      <c r="KZ117" s="31"/>
      <c r="LA117" s="31"/>
      <c r="LB117" s="31"/>
      <c r="LC117" s="31"/>
      <c r="LD117" s="31"/>
      <c r="LE117" s="31"/>
      <c r="LF117" s="31"/>
      <c r="LG117" s="31"/>
      <c r="LH117" s="31"/>
      <c r="LI117" s="31"/>
      <c r="LJ117" s="31"/>
      <c r="LK117" s="31"/>
      <c r="LL117" s="31"/>
      <c r="LM117" s="31"/>
      <c r="LN117" s="31"/>
      <c r="LO117" s="31"/>
      <c r="LP117" s="31"/>
      <c r="LQ117" s="31"/>
      <c r="LR117" s="31"/>
      <c r="LS117" s="31"/>
      <c r="LT117" s="31"/>
      <c r="LU117" s="31"/>
      <c r="LV117" s="31"/>
      <c r="LW117" s="31"/>
      <c r="LX117" s="31"/>
      <c r="LY117" s="31"/>
      <c r="LZ117" s="31"/>
      <c r="MA117" s="31"/>
      <c r="MB117" s="31"/>
      <c r="MC117" s="31"/>
      <c r="MD117" s="31"/>
      <c r="ME117" s="31"/>
      <c r="MF117" s="31"/>
      <c r="MG117" s="31"/>
      <c r="MH117" s="31"/>
      <c r="MI117" s="31"/>
      <c r="MJ117" s="31"/>
      <c r="MK117" s="31"/>
      <c r="ML117" s="31"/>
      <c r="MM117" s="31"/>
      <c r="MN117" s="31"/>
      <c r="MO117" s="31"/>
      <c r="MP117" s="31"/>
      <c r="MQ117" s="31"/>
      <c r="MR117" s="31"/>
      <c r="MS117" s="31"/>
      <c r="MT117" s="31"/>
      <c r="MU117" s="31"/>
      <c r="MV117" s="31"/>
      <c r="MW117" s="31"/>
      <c r="MX117" s="31"/>
      <c r="MY117" s="31"/>
      <c r="MZ117" s="31"/>
      <c r="NA117" s="31"/>
      <c r="NB117" s="31"/>
      <c r="NC117" s="31"/>
      <c r="ND117" s="31"/>
      <c r="NE117" s="31"/>
      <c r="NF117" s="31"/>
      <c r="NG117" s="31"/>
      <c r="NH117" s="31"/>
      <c r="NI117" s="31"/>
      <c r="NJ117" s="31"/>
      <c r="NK117" s="31"/>
      <c r="NL117" s="31"/>
      <c r="NM117" s="31"/>
      <c r="NN117" s="31"/>
      <c r="NO117" s="31"/>
      <c r="NP117" s="31"/>
      <c r="NQ117" s="31"/>
      <c r="NR117" s="31"/>
      <c r="NS117" s="31"/>
      <c r="NT117" s="31"/>
      <c r="NU117" s="31"/>
      <c r="NV117" s="31"/>
      <c r="NW117" s="31"/>
      <c r="NX117" s="31"/>
      <c r="NY117" s="31"/>
      <c r="NZ117" s="31"/>
      <c r="OA117" s="31"/>
      <c r="OB117" s="31"/>
      <c r="OC117" s="31"/>
      <c r="OD117" s="31"/>
      <c r="OE117" s="31"/>
      <c r="OF117" s="31"/>
      <c r="OG117" s="31"/>
      <c r="OH117" s="31"/>
      <c r="OI117" s="31"/>
      <c r="OJ117" s="31"/>
      <c r="OK117" s="31"/>
      <c r="OL117" s="31"/>
      <c r="OM117" s="31"/>
      <c r="ON117" s="31"/>
      <c r="OO117" s="31"/>
      <c r="OP117" s="31"/>
      <c r="OQ117" s="31"/>
      <c r="OR117" s="31"/>
      <c r="OS117" s="31"/>
      <c r="OT117" s="31"/>
      <c r="OU117" s="31"/>
      <c r="OV117" s="31"/>
      <c r="OW117" s="31"/>
      <c r="OX117" s="31"/>
      <c r="OY117" s="31"/>
      <c r="OZ117" s="31"/>
      <c r="PA117" s="31"/>
      <c r="PB117" s="31"/>
      <c r="PC117" s="31"/>
      <c r="PD117" s="31"/>
      <c r="PE117" s="31"/>
      <c r="PF117" s="31"/>
      <c r="PG117" s="31"/>
      <c r="PH117" s="31"/>
      <c r="PI117" s="31"/>
      <c r="PJ117" s="31"/>
      <c r="PK117" s="31"/>
      <c r="PL117" s="31"/>
      <c r="PM117" s="31"/>
      <c r="PN117" s="31"/>
      <c r="PO117" s="31"/>
      <c r="PP117" s="31"/>
      <c r="PQ117" s="31"/>
      <c r="PR117" s="31"/>
      <c r="PS117" s="31"/>
      <c r="PT117" s="31"/>
      <c r="PU117" s="31"/>
      <c r="PV117" s="31"/>
      <c r="PW117" s="31"/>
      <c r="PX117" s="31"/>
      <c r="PY117" s="31"/>
      <c r="PZ117" s="31"/>
      <c r="QA117" s="31"/>
      <c r="QB117" s="31"/>
      <c r="QC117" s="31"/>
    </row>
    <row r="118" spans="1:445">
      <c r="A118" s="84" t="s">
        <v>216</v>
      </c>
      <c r="B118" s="83" t="s">
        <v>27</v>
      </c>
      <c r="C118" s="83">
        <v>120</v>
      </c>
      <c r="D118" s="83" t="s">
        <v>28</v>
      </c>
      <c r="E118" s="83"/>
      <c r="F118" s="83">
        <v>1185</v>
      </c>
      <c r="G118" s="83">
        <v>65</v>
      </c>
      <c r="H118" s="83">
        <v>124</v>
      </c>
      <c r="I118" s="83">
        <v>124</v>
      </c>
      <c r="J118" s="83">
        <v>124</v>
      </c>
      <c r="K118" s="83">
        <v>124</v>
      </c>
      <c r="L118" s="83">
        <v>124</v>
      </c>
      <c r="M118" s="83">
        <v>124</v>
      </c>
      <c r="N118" s="83"/>
      <c r="O118" s="83"/>
      <c r="P118" s="83"/>
      <c r="Q118" s="83"/>
      <c r="R118" s="83"/>
      <c r="S118" s="83"/>
      <c r="T118" s="20">
        <f t="shared" si="6"/>
        <v>809</v>
      </c>
      <c r="U118" s="20">
        <f t="shared" si="7"/>
        <v>376</v>
      </c>
      <c r="V118" s="34">
        <f t="shared" si="8"/>
        <v>0.68270042194092828</v>
      </c>
      <c r="X118" s="35" t="str">
        <f t="shared" si="10"/>
        <v/>
      </c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  <c r="DW118" s="31"/>
      <c r="DX118" s="31"/>
      <c r="DY118" s="31"/>
      <c r="DZ118" s="31"/>
      <c r="EA118" s="31"/>
      <c r="EB118" s="31"/>
      <c r="EC118" s="31"/>
      <c r="ED118" s="31"/>
      <c r="EE118" s="31"/>
      <c r="EF118" s="31"/>
      <c r="EG118" s="31"/>
      <c r="EH118" s="31"/>
      <c r="EI118" s="31"/>
      <c r="EJ118" s="31"/>
      <c r="EK118" s="31"/>
      <c r="EL118" s="31"/>
      <c r="EM118" s="31"/>
      <c r="EN118" s="31"/>
      <c r="EO118" s="31"/>
      <c r="EP118" s="31"/>
      <c r="EQ118" s="31"/>
      <c r="ER118" s="31"/>
      <c r="ES118" s="31"/>
      <c r="ET118" s="31"/>
      <c r="EU118" s="31"/>
      <c r="EV118" s="31"/>
      <c r="EW118" s="31"/>
      <c r="EX118" s="31"/>
      <c r="EY118" s="31"/>
      <c r="EZ118" s="31"/>
      <c r="FA118" s="31"/>
      <c r="FB118" s="31"/>
      <c r="FC118" s="31"/>
      <c r="FD118" s="31"/>
      <c r="FE118" s="31"/>
      <c r="FF118" s="31"/>
      <c r="FG118" s="31"/>
      <c r="FH118" s="31"/>
      <c r="FI118" s="31"/>
      <c r="FJ118" s="31"/>
      <c r="FK118" s="31"/>
      <c r="FL118" s="31"/>
      <c r="FM118" s="31"/>
      <c r="FN118" s="31"/>
      <c r="FO118" s="31"/>
      <c r="FP118" s="31"/>
      <c r="FQ118" s="31"/>
      <c r="FR118" s="31"/>
      <c r="FS118" s="31"/>
      <c r="FT118" s="31"/>
      <c r="FU118" s="31"/>
      <c r="FV118" s="31"/>
      <c r="FW118" s="31"/>
      <c r="FX118" s="31"/>
      <c r="FY118" s="31"/>
      <c r="FZ118" s="31"/>
      <c r="GA118" s="31"/>
      <c r="GB118" s="31"/>
      <c r="GC118" s="31"/>
      <c r="GD118" s="31"/>
      <c r="GE118" s="31"/>
      <c r="GF118" s="31"/>
      <c r="GG118" s="31"/>
      <c r="GH118" s="31"/>
      <c r="GI118" s="31"/>
      <c r="GJ118" s="31"/>
      <c r="GK118" s="31"/>
      <c r="GL118" s="31"/>
      <c r="GM118" s="31"/>
      <c r="GN118" s="31"/>
      <c r="GO118" s="31"/>
      <c r="GP118" s="31"/>
      <c r="GQ118" s="31"/>
      <c r="GR118" s="31"/>
      <c r="GS118" s="31"/>
      <c r="GT118" s="31"/>
      <c r="GU118" s="31"/>
      <c r="GV118" s="31"/>
      <c r="GW118" s="31"/>
      <c r="GX118" s="31"/>
      <c r="GY118" s="31"/>
      <c r="GZ118" s="31"/>
      <c r="HA118" s="31"/>
      <c r="HB118" s="31"/>
      <c r="HC118" s="31"/>
      <c r="HD118" s="31"/>
      <c r="HE118" s="31"/>
      <c r="HF118" s="31"/>
      <c r="HG118" s="31"/>
      <c r="HH118" s="31"/>
      <c r="HI118" s="31"/>
      <c r="HJ118" s="31"/>
      <c r="HK118" s="31"/>
      <c r="HL118" s="31"/>
      <c r="HM118" s="31"/>
      <c r="HN118" s="31"/>
      <c r="HO118" s="31"/>
      <c r="HP118" s="31"/>
      <c r="HQ118" s="31"/>
      <c r="HR118" s="31"/>
      <c r="HS118" s="31"/>
      <c r="HT118" s="31"/>
      <c r="HU118" s="31"/>
      <c r="HV118" s="31"/>
      <c r="HW118" s="31"/>
      <c r="HX118" s="31"/>
      <c r="HY118" s="31"/>
      <c r="HZ118" s="31"/>
      <c r="IA118" s="31"/>
      <c r="IB118" s="31"/>
      <c r="IC118" s="31"/>
      <c r="ID118" s="31"/>
      <c r="IE118" s="31"/>
      <c r="IF118" s="31"/>
      <c r="IG118" s="31"/>
      <c r="IH118" s="31"/>
      <c r="II118" s="31"/>
      <c r="IJ118" s="31"/>
      <c r="IK118" s="31"/>
      <c r="IL118" s="31"/>
      <c r="IM118" s="31"/>
      <c r="IN118" s="31"/>
      <c r="IO118" s="31"/>
      <c r="IP118" s="31"/>
      <c r="IQ118" s="31"/>
      <c r="IR118" s="31"/>
      <c r="IS118" s="31"/>
      <c r="IT118" s="31"/>
      <c r="IU118" s="31"/>
      <c r="IV118" s="31"/>
      <c r="IW118" s="31"/>
      <c r="IX118" s="31"/>
      <c r="IY118" s="31"/>
      <c r="IZ118" s="31"/>
      <c r="JA118" s="31"/>
      <c r="JB118" s="31"/>
      <c r="JC118" s="31"/>
      <c r="JD118" s="31"/>
      <c r="JE118" s="31"/>
      <c r="JF118" s="31"/>
      <c r="JG118" s="31"/>
      <c r="JH118" s="31"/>
      <c r="JI118" s="31"/>
      <c r="JJ118" s="31"/>
      <c r="JK118" s="31"/>
      <c r="JL118" s="31"/>
      <c r="JM118" s="31"/>
      <c r="JN118" s="31"/>
      <c r="JO118" s="31"/>
      <c r="JP118" s="31"/>
      <c r="JQ118" s="31"/>
      <c r="JR118" s="31"/>
      <c r="JS118" s="31"/>
      <c r="JT118" s="31"/>
      <c r="JU118" s="31"/>
      <c r="JV118" s="31"/>
      <c r="JW118" s="31"/>
      <c r="JX118" s="31"/>
      <c r="JY118" s="31"/>
      <c r="JZ118" s="31"/>
      <c r="KA118" s="31"/>
      <c r="KB118" s="31"/>
      <c r="KC118" s="31"/>
      <c r="KD118" s="31"/>
      <c r="KE118" s="31"/>
      <c r="KF118" s="31"/>
      <c r="KG118" s="31"/>
      <c r="KH118" s="31"/>
      <c r="KI118" s="31"/>
      <c r="KJ118" s="31"/>
      <c r="KK118" s="31"/>
      <c r="KL118" s="31"/>
      <c r="KM118" s="31"/>
      <c r="KN118" s="31"/>
      <c r="KO118" s="31"/>
      <c r="KP118" s="31"/>
      <c r="KQ118" s="31"/>
      <c r="KR118" s="31"/>
      <c r="KS118" s="31"/>
      <c r="KT118" s="31"/>
      <c r="KU118" s="31"/>
      <c r="KV118" s="31"/>
      <c r="KW118" s="31"/>
      <c r="KX118" s="31"/>
      <c r="KY118" s="31"/>
      <c r="KZ118" s="31"/>
      <c r="LA118" s="31"/>
      <c r="LB118" s="31"/>
      <c r="LC118" s="31"/>
      <c r="LD118" s="31"/>
      <c r="LE118" s="31"/>
      <c r="LF118" s="31"/>
      <c r="LG118" s="31"/>
      <c r="LH118" s="31"/>
      <c r="LI118" s="31"/>
      <c r="LJ118" s="31"/>
      <c r="LK118" s="31"/>
      <c r="LL118" s="31"/>
      <c r="LM118" s="31"/>
      <c r="LN118" s="31"/>
      <c r="LO118" s="31"/>
      <c r="LP118" s="31"/>
      <c r="LQ118" s="31"/>
      <c r="LR118" s="31"/>
      <c r="LS118" s="31"/>
      <c r="LT118" s="31"/>
      <c r="LU118" s="31"/>
      <c r="LV118" s="31"/>
      <c r="LW118" s="31"/>
      <c r="LX118" s="31"/>
      <c r="LY118" s="31"/>
      <c r="LZ118" s="31"/>
      <c r="MA118" s="31"/>
      <c r="MB118" s="31"/>
      <c r="MC118" s="31"/>
      <c r="MD118" s="31"/>
      <c r="ME118" s="31"/>
      <c r="MF118" s="31"/>
      <c r="MG118" s="31"/>
      <c r="MH118" s="31"/>
      <c r="MI118" s="31"/>
      <c r="MJ118" s="31"/>
      <c r="MK118" s="31"/>
      <c r="ML118" s="31"/>
      <c r="MM118" s="31"/>
      <c r="MN118" s="31"/>
      <c r="MO118" s="31"/>
      <c r="MP118" s="31"/>
      <c r="MQ118" s="31"/>
      <c r="MR118" s="31"/>
      <c r="MS118" s="31"/>
      <c r="MT118" s="31"/>
      <c r="MU118" s="31"/>
      <c r="MV118" s="31"/>
      <c r="MW118" s="31"/>
      <c r="MX118" s="31"/>
      <c r="MY118" s="31"/>
      <c r="MZ118" s="31"/>
      <c r="NA118" s="31"/>
      <c r="NB118" s="31"/>
      <c r="NC118" s="31"/>
      <c r="ND118" s="31"/>
      <c r="NE118" s="31"/>
      <c r="NF118" s="31"/>
      <c r="NG118" s="31"/>
      <c r="NH118" s="31"/>
      <c r="NI118" s="31"/>
      <c r="NJ118" s="31"/>
      <c r="NK118" s="31"/>
      <c r="NL118" s="31"/>
      <c r="NM118" s="31"/>
      <c r="NN118" s="31"/>
      <c r="NO118" s="31"/>
      <c r="NP118" s="31"/>
      <c r="NQ118" s="31"/>
      <c r="NR118" s="31"/>
      <c r="NS118" s="31"/>
      <c r="NT118" s="31"/>
      <c r="NU118" s="31"/>
      <c r="NV118" s="31"/>
      <c r="NW118" s="31"/>
      <c r="NX118" s="31"/>
      <c r="NY118" s="31"/>
      <c r="NZ118" s="31"/>
      <c r="OA118" s="31"/>
      <c r="OB118" s="31"/>
      <c r="OC118" s="31"/>
      <c r="OD118" s="31"/>
      <c r="OE118" s="31"/>
      <c r="OF118" s="31"/>
      <c r="OG118" s="31"/>
      <c r="OH118" s="31"/>
      <c r="OI118" s="31"/>
      <c r="OJ118" s="31"/>
      <c r="OK118" s="31"/>
      <c r="OL118" s="31"/>
      <c r="OM118" s="31"/>
      <c r="ON118" s="31"/>
      <c r="OO118" s="31"/>
      <c r="OP118" s="31"/>
      <c r="OQ118" s="31"/>
      <c r="OR118" s="31"/>
      <c r="OS118" s="31"/>
      <c r="OT118" s="31"/>
      <c r="OU118" s="31"/>
      <c r="OV118" s="31"/>
      <c r="OW118" s="31"/>
      <c r="OX118" s="31"/>
      <c r="OY118" s="31"/>
      <c r="OZ118" s="31"/>
      <c r="PA118" s="31"/>
      <c r="PB118" s="31"/>
      <c r="PC118" s="31"/>
      <c r="PD118" s="31"/>
      <c r="PE118" s="31"/>
      <c r="PF118" s="31"/>
      <c r="PG118" s="31"/>
      <c r="PH118" s="31"/>
      <c r="PI118" s="31"/>
      <c r="PJ118" s="31"/>
      <c r="PK118" s="31"/>
      <c r="PL118" s="31"/>
      <c r="PM118" s="31"/>
      <c r="PN118" s="31"/>
      <c r="PO118" s="31"/>
      <c r="PP118" s="31"/>
      <c r="PQ118" s="31"/>
      <c r="PR118" s="31"/>
      <c r="PS118" s="31"/>
      <c r="PT118" s="31"/>
      <c r="PU118" s="31"/>
      <c r="PV118" s="31"/>
      <c r="PW118" s="31"/>
      <c r="PX118" s="31"/>
      <c r="PY118" s="31"/>
      <c r="PZ118" s="31"/>
      <c r="QA118" s="31"/>
      <c r="QB118" s="31"/>
      <c r="QC118" s="31"/>
    </row>
    <row r="119" spans="1:445" s="42" customFormat="1">
      <c r="A119" s="84" t="s">
        <v>216</v>
      </c>
      <c r="B119" s="83" t="s">
        <v>27</v>
      </c>
      <c r="C119" s="83"/>
      <c r="D119" s="83" t="s">
        <v>143</v>
      </c>
      <c r="E119" s="83"/>
      <c r="F119" s="83">
        <v>700</v>
      </c>
      <c r="G119" s="83">
        <v>65</v>
      </c>
      <c r="H119" s="83">
        <v>71</v>
      </c>
      <c r="I119" s="83">
        <v>71</v>
      </c>
      <c r="J119" s="83">
        <v>71</v>
      </c>
      <c r="K119" s="83">
        <v>71</v>
      </c>
      <c r="L119" s="83">
        <v>71</v>
      </c>
      <c r="M119" s="83">
        <v>71</v>
      </c>
      <c r="N119" s="83"/>
      <c r="O119" s="83"/>
      <c r="P119" s="83"/>
      <c r="Q119" s="83"/>
      <c r="R119" s="83"/>
      <c r="S119" s="83"/>
      <c r="T119" s="20">
        <f t="shared" si="6"/>
        <v>491</v>
      </c>
      <c r="U119" s="20">
        <f t="shared" si="7"/>
        <v>209</v>
      </c>
      <c r="V119" s="34">
        <f t="shared" si="8"/>
        <v>0.7014285714285714</v>
      </c>
      <c r="W119" s="38"/>
      <c r="X119" s="35" t="str">
        <f t="shared" si="10"/>
        <v/>
      </c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/>
      <c r="AY119" s="49"/>
      <c r="AZ119" s="49"/>
      <c r="BA119" s="49"/>
      <c r="BB119" s="49"/>
      <c r="BC119" s="49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/>
      <c r="BR119" s="49"/>
      <c r="BS119" s="49"/>
      <c r="BT119" s="49"/>
      <c r="BU119" s="49"/>
      <c r="BV119" s="49"/>
      <c r="BW119" s="49"/>
      <c r="BX119" s="49"/>
      <c r="BY119" s="49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49"/>
      <c r="CL119" s="49"/>
      <c r="CM119" s="49"/>
      <c r="CN119" s="49"/>
      <c r="CO119" s="49"/>
      <c r="CP119" s="49"/>
      <c r="CQ119" s="49"/>
      <c r="CR119" s="49"/>
      <c r="CS119" s="49"/>
      <c r="CT119" s="49"/>
      <c r="CU119" s="49"/>
      <c r="CV119" s="49"/>
      <c r="CW119" s="49"/>
      <c r="CX119" s="49"/>
      <c r="CY119" s="49"/>
      <c r="CZ119" s="49"/>
      <c r="DA119" s="49"/>
      <c r="DB119" s="49"/>
      <c r="DC119" s="49"/>
      <c r="DD119" s="49"/>
      <c r="DE119" s="49"/>
      <c r="DF119" s="49"/>
      <c r="DG119" s="49"/>
      <c r="DH119" s="49"/>
      <c r="DI119" s="49"/>
      <c r="DJ119" s="49"/>
      <c r="DK119" s="49"/>
      <c r="DL119" s="49"/>
      <c r="DM119" s="49"/>
      <c r="DN119" s="49"/>
      <c r="DO119" s="49"/>
      <c r="DP119" s="49"/>
      <c r="DQ119" s="49"/>
      <c r="DR119" s="49"/>
      <c r="DS119" s="49"/>
      <c r="DT119" s="49"/>
      <c r="DU119" s="49"/>
      <c r="DV119" s="49"/>
      <c r="DW119" s="49"/>
      <c r="DX119" s="49"/>
      <c r="DY119" s="49"/>
      <c r="DZ119" s="49"/>
      <c r="EA119" s="49"/>
      <c r="EB119" s="49"/>
      <c r="EC119" s="49"/>
      <c r="ED119" s="49"/>
      <c r="EE119" s="49"/>
      <c r="EF119" s="49"/>
      <c r="EG119" s="49"/>
      <c r="EH119" s="49"/>
      <c r="EI119" s="49"/>
      <c r="EJ119" s="49"/>
      <c r="EK119" s="49"/>
      <c r="EL119" s="49"/>
      <c r="EM119" s="49"/>
      <c r="EN119" s="49"/>
      <c r="EO119" s="49"/>
      <c r="EP119" s="49"/>
      <c r="EQ119" s="49"/>
      <c r="ER119" s="49"/>
      <c r="ES119" s="49"/>
      <c r="ET119" s="49"/>
      <c r="EU119" s="49"/>
      <c r="EV119" s="49"/>
      <c r="EW119" s="49"/>
      <c r="EX119" s="49"/>
      <c r="EY119" s="49"/>
      <c r="EZ119" s="49"/>
      <c r="FA119" s="49"/>
      <c r="FB119" s="49"/>
      <c r="FC119" s="49"/>
      <c r="FD119" s="49"/>
      <c r="FE119" s="49"/>
      <c r="FF119" s="49"/>
      <c r="FG119" s="49"/>
      <c r="FH119" s="49"/>
      <c r="FI119" s="49"/>
      <c r="FJ119" s="49"/>
      <c r="FK119" s="49"/>
      <c r="FL119" s="49"/>
      <c r="FM119" s="49"/>
      <c r="FN119" s="49"/>
      <c r="FO119" s="49"/>
      <c r="FP119" s="49"/>
      <c r="FQ119" s="49"/>
      <c r="FR119" s="49"/>
      <c r="FS119" s="49"/>
      <c r="FT119" s="49"/>
      <c r="FU119" s="49"/>
      <c r="FV119" s="49"/>
      <c r="FW119" s="49"/>
      <c r="FX119" s="49"/>
      <c r="FY119" s="49"/>
      <c r="FZ119" s="49"/>
      <c r="GA119" s="49"/>
      <c r="GB119" s="49"/>
      <c r="GC119" s="49"/>
      <c r="GD119" s="49"/>
      <c r="GE119" s="49"/>
      <c r="GF119" s="49"/>
      <c r="GG119" s="49"/>
      <c r="GH119" s="49"/>
      <c r="GI119" s="49"/>
      <c r="GJ119" s="49"/>
      <c r="GK119" s="49"/>
      <c r="GL119" s="49"/>
      <c r="GM119" s="49"/>
      <c r="GN119" s="49"/>
      <c r="GO119" s="49"/>
      <c r="GP119" s="49"/>
      <c r="GQ119" s="49"/>
      <c r="GR119" s="49"/>
      <c r="GS119" s="49"/>
      <c r="GT119" s="49"/>
      <c r="GU119" s="49"/>
      <c r="GV119" s="49"/>
      <c r="GW119" s="49"/>
      <c r="GX119" s="49"/>
      <c r="GY119" s="49"/>
      <c r="GZ119" s="49"/>
      <c r="HA119" s="49"/>
      <c r="HB119" s="49"/>
      <c r="HC119" s="49"/>
      <c r="HD119" s="49"/>
      <c r="HE119" s="49"/>
      <c r="HF119" s="49"/>
      <c r="HG119" s="49"/>
      <c r="HH119" s="49"/>
      <c r="HI119" s="49"/>
      <c r="HJ119" s="49"/>
      <c r="HK119" s="49"/>
      <c r="HL119" s="49"/>
      <c r="HM119" s="49"/>
      <c r="HN119" s="49"/>
      <c r="HO119" s="49"/>
      <c r="HP119" s="49"/>
      <c r="HQ119" s="49"/>
      <c r="HR119" s="49"/>
      <c r="HS119" s="49"/>
      <c r="HT119" s="49"/>
      <c r="HU119" s="49"/>
      <c r="HV119" s="49"/>
      <c r="HW119" s="49"/>
      <c r="HX119" s="49"/>
      <c r="HY119" s="49"/>
      <c r="HZ119" s="49"/>
      <c r="IA119" s="49"/>
      <c r="IB119" s="49"/>
      <c r="IC119" s="49"/>
      <c r="ID119" s="49"/>
      <c r="IE119" s="49"/>
      <c r="IF119" s="49"/>
      <c r="IG119" s="49"/>
      <c r="IH119" s="49"/>
      <c r="II119" s="49"/>
      <c r="IJ119" s="49"/>
      <c r="IK119" s="49"/>
      <c r="IL119" s="49"/>
      <c r="IM119" s="49"/>
      <c r="IN119" s="49"/>
      <c r="IO119" s="49"/>
      <c r="IP119" s="49"/>
      <c r="IQ119" s="49"/>
      <c r="IR119" s="49"/>
      <c r="IS119" s="49"/>
      <c r="IT119" s="49"/>
      <c r="IU119" s="49"/>
      <c r="IV119" s="49"/>
      <c r="IW119" s="49"/>
      <c r="IX119" s="49"/>
      <c r="IY119" s="49"/>
      <c r="IZ119" s="49"/>
      <c r="JA119" s="49"/>
      <c r="JB119" s="49"/>
      <c r="JC119" s="49"/>
      <c r="JD119" s="49"/>
      <c r="JE119" s="49"/>
      <c r="JF119" s="49"/>
      <c r="JG119" s="49"/>
      <c r="JH119" s="49"/>
      <c r="JI119" s="49"/>
      <c r="JJ119" s="49"/>
      <c r="JK119" s="49"/>
      <c r="JL119" s="49"/>
      <c r="JM119" s="49"/>
      <c r="JN119" s="49"/>
      <c r="JO119" s="49"/>
      <c r="JP119" s="49"/>
      <c r="JQ119" s="49"/>
      <c r="JR119" s="49"/>
      <c r="JS119" s="49"/>
      <c r="JT119" s="49"/>
      <c r="JU119" s="49"/>
      <c r="JV119" s="49"/>
      <c r="JW119" s="49"/>
      <c r="JX119" s="49"/>
      <c r="JY119" s="49"/>
      <c r="JZ119" s="49"/>
      <c r="KA119" s="49"/>
      <c r="KB119" s="49"/>
      <c r="KC119" s="49"/>
      <c r="KD119" s="49"/>
      <c r="KE119" s="49"/>
      <c r="KF119" s="49"/>
      <c r="KG119" s="49"/>
      <c r="KH119" s="49"/>
      <c r="KI119" s="49"/>
      <c r="KJ119" s="49"/>
      <c r="KK119" s="49"/>
      <c r="KL119" s="49"/>
      <c r="KM119" s="49"/>
      <c r="KN119" s="49"/>
      <c r="KO119" s="49"/>
      <c r="KP119" s="49"/>
      <c r="KQ119" s="49"/>
      <c r="KR119" s="49"/>
      <c r="KS119" s="49"/>
      <c r="KT119" s="49"/>
      <c r="KU119" s="49"/>
      <c r="KV119" s="49"/>
      <c r="KW119" s="49"/>
      <c r="KX119" s="49"/>
      <c r="KY119" s="49"/>
      <c r="KZ119" s="49"/>
      <c r="LA119" s="49"/>
      <c r="LB119" s="49"/>
      <c r="LC119" s="49"/>
      <c r="LD119" s="49"/>
      <c r="LE119" s="49"/>
      <c r="LF119" s="49"/>
      <c r="LG119" s="49"/>
      <c r="LH119" s="49"/>
      <c r="LI119" s="49"/>
      <c r="LJ119" s="49"/>
      <c r="LK119" s="49"/>
      <c r="LL119" s="49"/>
      <c r="LM119" s="49"/>
      <c r="LN119" s="49"/>
      <c r="LO119" s="49"/>
      <c r="LP119" s="49"/>
      <c r="LQ119" s="49"/>
      <c r="LR119" s="49"/>
      <c r="LS119" s="49"/>
      <c r="LT119" s="49"/>
      <c r="LU119" s="49"/>
      <c r="LV119" s="49"/>
      <c r="LW119" s="49"/>
      <c r="LX119" s="49"/>
      <c r="LY119" s="49"/>
      <c r="LZ119" s="49"/>
      <c r="MA119" s="49"/>
      <c r="MB119" s="49"/>
      <c r="MC119" s="49"/>
      <c r="MD119" s="49"/>
      <c r="ME119" s="49"/>
      <c r="MF119" s="49"/>
      <c r="MG119" s="49"/>
      <c r="MH119" s="49"/>
      <c r="MI119" s="49"/>
      <c r="MJ119" s="49"/>
      <c r="MK119" s="49"/>
      <c r="ML119" s="49"/>
      <c r="MM119" s="49"/>
      <c r="MN119" s="49"/>
      <c r="MO119" s="49"/>
      <c r="MP119" s="49"/>
      <c r="MQ119" s="49"/>
      <c r="MR119" s="49"/>
      <c r="MS119" s="49"/>
      <c r="MT119" s="49"/>
      <c r="MU119" s="49"/>
      <c r="MV119" s="49"/>
      <c r="MW119" s="49"/>
      <c r="MX119" s="49"/>
      <c r="MY119" s="49"/>
      <c r="MZ119" s="49"/>
      <c r="NA119" s="49"/>
      <c r="NB119" s="49"/>
      <c r="NC119" s="49"/>
      <c r="ND119" s="49"/>
      <c r="NE119" s="49"/>
      <c r="NF119" s="49"/>
      <c r="NG119" s="49"/>
      <c r="NH119" s="49"/>
      <c r="NI119" s="49"/>
      <c r="NJ119" s="49"/>
      <c r="NK119" s="49"/>
      <c r="NL119" s="49"/>
      <c r="NM119" s="49"/>
      <c r="NN119" s="49"/>
      <c r="NO119" s="49"/>
      <c r="NP119" s="49"/>
      <c r="NQ119" s="49"/>
      <c r="NR119" s="49"/>
      <c r="NS119" s="49"/>
      <c r="NT119" s="49"/>
      <c r="NU119" s="49"/>
      <c r="NV119" s="49"/>
      <c r="NW119" s="49"/>
      <c r="NX119" s="49"/>
      <c r="NY119" s="49"/>
      <c r="NZ119" s="49"/>
      <c r="OA119" s="49"/>
      <c r="OB119" s="49"/>
      <c r="OC119" s="49"/>
      <c r="OD119" s="49"/>
      <c r="OE119" s="49"/>
      <c r="OF119" s="49"/>
      <c r="OG119" s="49"/>
      <c r="OH119" s="49"/>
      <c r="OI119" s="49"/>
      <c r="OJ119" s="49"/>
      <c r="OK119" s="49"/>
      <c r="OL119" s="49"/>
      <c r="OM119" s="49"/>
      <c r="ON119" s="49"/>
      <c r="OO119" s="49"/>
      <c r="OP119" s="49"/>
      <c r="OQ119" s="49"/>
      <c r="OR119" s="49"/>
      <c r="OS119" s="49"/>
      <c r="OT119" s="49"/>
      <c r="OU119" s="49"/>
      <c r="OV119" s="49"/>
      <c r="OW119" s="49"/>
      <c r="OX119" s="49"/>
      <c r="OY119" s="49"/>
      <c r="OZ119" s="49"/>
      <c r="PA119" s="49"/>
      <c r="PB119" s="49"/>
      <c r="PC119" s="49"/>
      <c r="PD119" s="49"/>
      <c r="PE119" s="49"/>
      <c r="PF119" s="49"/>
      <c r="PG119" s="49"/>
      <c r="PH119" s="49"/>
      <c r="PI119" s="49"/>
      <c r="PJ119" s="49"/>
      <c r="PK119" s="49"/>
      <c r="PL119" s="49"/>
      <c r="PM119" s="49"/>
      <c r="PN119" s="49"/>
      <c r="PO119" s="49"/>
      <c r="PP119" s="49"/>
      <c r="PQ119" s="49"/>
      <c r="PR119" s="49"/>
      <c r="PS119" s="49"/>
      <c r="PT119" s="49"/>
      <c r="PU119" s="49"/>
      <c r="PV119" s="49"/>
      <c r="PW119" s="49"/>
      <c r="PX119" s="49"/>
      <c r="PY119" s="49"/>
      <c r="PZ119" s="49"/>
      <c r="QA119" s="49"/>
      <c r="QB119" s="49"/>
      <c r="QC119" s="49"/>
    </row>
    <row r="120" spans="1:445">
      <c r="A120" s="84" t="s">
        <v>1967</v>
      </c>
      <c r="B120" s="83" t="s">
        <v>27</v>
      </c>
      <c r="C120" s="83">
        <v>55</v>
      </c>
      <c r="D120" s="83" t="s">
        <v>31</v>
      </c>
      <c r="E120" s="83">
        <v>160</v>
      </c>
      <c r="F120" s="83">
        <v>420</v>
      </c>
      <c r="G120" s="83">
        <v>65</v>
      </c>
      <c r="H120" s="83">
        <v>57</v>
      </c>
      <c r="I120" s="83">
        <v>61</v>
      </c>
      <c r="J120" s="83">
        <v>57</v>
      </c>
      <c r="K120" s="83">
        <v>57</v>
      </c>
      <c r="L120" s="83">
        <v>57</v>
      </c>
      <c r="M120" s="83">
        <v>57</v>
      </c>
      <c r="N120" s="83"/>
      <c r="O120" s="83"/>
      <c r="P120" s="83"/>
      <c r="Q120" s="83"/>
      <c r="R120" s="83"/>
      <c r="S120" s="83"/>
      <c r="T120" s="20">
        <f t="shared" si="6"/>
        <v>411</v>
      </c>
      <c r="U120" s="20">
        <f t="shared" si="7"/>
        <v>169</v>
      </c>
      <c r="V120" s="34">
        <f t="shared" si="8"/>
        <v>0.70862068965517244</v>
      </c>
      <c r="W120" s="37"/>
      <c r="X120" s="35" t="str">
        <f t="shared" si="10"/>
        <v/>
      </c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  <c r="CJ120" s="31"/>
      <c r="CK120" s="31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V120" s="31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  <c r="DW120" s="31"/>
      <c r="DX120" s="31"/>
      <c r="DY120" s="31"/>
      <c r="DZ120" s="31"/>
      <c r="EA120" s="31"/>
      <c r="EB120" s="31"/>
      <c r="EC120" s="31"/>
      <c r="ED120" s="31"/>
      <c r="EE120" s="31"/>
      <c r="EF120" s="31"/>
      <c r="EG120" s="31"/>
      <c r="EH120" s="31"/>
      <c r="EI120" s="31"/>
      <c r="EJ120" s="31"/>
      <c r="EK120" s="31"/>
      <c r="EL120" s="31"/>
      <c r="EM120" s="31"/>
      <c r="EN120" s="31"/>
      <c r="EO120" s="31"/>
      <c r="EP120" s="31"/>
      <c r="EQ120" s="31"/>
      <c r="ER120" s="31"/>
      <c r="ES120" s="31"/>
      <c r="ET120" s="31"/>
      <c r="EU120" s="31"/>
      <c r="EV120" s="31"/>
      <c r="EW120" s="31"/>
      <c r="EX120" s="31"/>
      <c r="EY120" s="31"/>
      <c r="EZ120" s="31"/>
      <c r="FA120" s="31"/>
      <c r="FB120" s="31"/>
      <c r="FC120" s="31"/>
      <c r="FD120" s="31"/>
      <c r="FE120" s="31"/>
      <c r="FF120" s="31"/>
      <c r="FG120" s="31"/>
      <c r="FH120" s="31"/>
      <c r="FI120" s="31"/>
      <c r="FJ120" s="31"/>
      <c r="FK120" s="31"/>
      <c r="FL120" s="31"/>
      <c r="FM120" s="31"/>
      <c r="FN120" s="31"/>
      <c r="FO120" s="31"/>
      <c r="FP120" s="31"/>
      <c r="FQ120" s="31"/>
      <c r="FR120" s="31"/>
      <c r="FS120" s="31"/>
      <c r="FT120" s="31"/>
      <c r="FU120" s="31"/>
      <c r="FV120" s="31"/>
      <c r="FW120" s="31"/>
      <c r="FX120" s="31"/>
      <c r="FY120" s="31"/>
      <c r="FZ120" s="31"/>
      <c r="GA120" s="31"/>
      <c r="GB120" s="31"/>
      <c r="GC120" s="31"/>
      <c r="GD120" s="31"/>
      <c r="GE120" s="31"/>
      <c r="GF120" s="31"/>
      <c r="GG120" s="31"/>
      <c r="GH120" s="31"/>
      <c r="GI120" s="31"/>
      <c r="GJ120" s="31"/>
      <c r="GK120" s="31"/>
      <c r="GL120" s="31"/>
      <c r="GM120" s="31"/>
      <c r="GN120" s="31"/>
      <c r="GO120" s="31"/>
      <c r="GP120" s="31"/>
      <c r="GQ120" s="31"/>
      <c r="GR120" s="31"/>
      <c r="GS120" s="31"/>
      <c r="GT120" s="31"/>
      <c r="GU120" s="31"/>
      <c r="GV120" s="31"/>
      <c r="GW120" s="31"/>
      <c r="GX120" s="31"/>
      <c r="GY120" s="31"/>
      <c r="GZ120" s="31"/>
      <c r="HA120" s="31"/>
      <c r="HB120" s="31"/>
      <c r="HC120" s="31"/>
      <c r="HD120" s="31"/>
      <c r="HE120" s="31"/>
      <c r="HF120" s="31"/>
      <c r="HG120" s="31"/>
      <c r="HH120" s="31"/>
      <c r="HI120" s="31"/>
      <c r="HJ120" s="31"/>
      <c r="HK120" s="31"/>
      <c r="HL120" s="31"/>
      <c r="HM120" s="31"/>
      <c r="HN120" s="31"/>
      <c r="HO120" s="31"/>
      <c r="HP120" s="31"/>
      <c r="HQ120" s="31"/>
      <c r="HR120" s="31"/>
      <c r="HS120" s="31"/>
      <c r="HT120" s="31"/>
      <c r="HU120" s="31"/>
      <c r="HV120" s="31"/>
      <c r="HW120" s="31"/>
      <c r="HX120" s="31"/>
      <c r="HY120" s="31"/>
      <c r="HZ120" s="31"/>
      <c r="IA120" s="31"/>
      <c r="IB120" s="31"/>
      <c r="IC120" s="31"/>
      <c r="ID120" s="31"/>
      <c r="IE120" s="31"/>
      <c r="IF120" s="31"/>
      <c r="IG120" s="31"/>
      <c r="IH120" s="31"/>
      <c r="II120" s="31"/>
      <c r="IJ120" s="31"/>
      <c r="IK120" s="31"/>
      <c r="IL120" s="31"/>
      <c r="IM120" s="31"/>
      <c r="IN120" s="31"/>
      <c r="IO120" s="31"/>
      <c r="IP120" s="31"/>
      <c r="IQ120" s="31"/>
      <c r="IR120" s="31"/>
      <c r="IS120" s="31"/>
      <c r="IT120" s="31"/>
      <c r="IU120" s="31"/>
      <c r="IV120" s="31"/>
      <c r="IW120" s="31"/>
      <c r="IX120" s="31"/>
      <c r="IY120" s="31"/>
      <c r="IZ120" s="31"/>
      <c r="JA120" s="31"/>
      <c r="JB120" s="31"/>
      <c r="JC120" s="31"/>
      <c r="JD120" s="31"/>
      <c r="JE120" s="31"/>
      <c r="JF120" s="31"/>
      <c r="JG120" s="31"/>
      <c r="JH120" s="31"/>
      <c r="JI120" s="31"/>
      <c r="JJ120" s="31"/>
      <c r="JK120" s="31"/>
      <c r="JL120" s="31"/>
      <c r="JM120" s="31"/>
      <c r="JN120" s="31"/>
      <c r="JO120" s="31"/>
      <c r="JP120" s="31"/>
      <c r="JQ120" s="31"/>
      <c r="JR120" s="31"/>
      <c r="JS120" s="31"/>
      <c r="JT120" s="31"/>
      <c r="JU120" s="31"/>
      <c r="JV120" s="31"/>
      <c r="JW120" s="31"/>
      <c r="JX120" s="31"/>
      <c r="JY120" s="31"/>
      <c r="JZ120" s="31"/>
      <c r="KA120" s="31"/>
      <c r="KB120" s="31"/>
      <c r="KC120" s="31"/>
      <c r="KD120" s="31"/>
      <c r="KE120" s="31"/>
      <c r="KF120" s="31"/>
      <c r="KG120" s="31"/>
      <c r="KH120" s="31"/>
      <c r="KI120" s="31"/>
      <c r="KJ120" s="31"/>
      <c r="KK120" s="31"/>
      <c r="KL120" s="31"/>
      <c r="KM120" s="31"/>
      <c r="KN120" s="31"/>
      <c r="KO120" s="31"/>
      <c r="KP120" s="31"/>
      <c r="KQ120" s="31"/>
      <c r="KR120" s="31"/>
      <c r="KS120" s="31"/>
      <c r="KT120" s="31"/>
      <c r="KU120" s="31"/>
      <c r="KV120" s="31"/>
      <c r="KW120" s="31"/>
      <c r="KX120" s="31"/>
      <c r="KY120" s="31"/>
      <c r="KZ120" s="31"/>
      <c r="LA120" s="31"/>
      <c r="LB120" s="31"/>
      <c r="LC120" s="31"/>
      <c r="LD120" s="31"/>
      <c r="LE120" s="31"/>
      <c r="LF120" s="31"/>
      <c r="LG120" s="31"/>
      <c r="LH120" s="31"/>
      <c r="LI120" s="31"/>
      <c r="LJ120" s="31"/>
      <c r="LK120" s="31"/>
      <c r="LL120" s="31"/>
      <c r="LM120" s="31"/>
      <c r="LN120" s="31"/>
      <c r="LO120" s="31"/>
      <c r="LP120" s="31"/>
      <c r="LQ120" s="31"/>
      <c r="LR120" s="31"/>
      <c r="LS120" s="31"/>
      <c r="LT120" s="31"/>
      <c r="LU120" s="31"/>
      <c r="LV120" s="31"/>
      <c r="LW120" s="31"/>
      <c r="LX120" s="31"/>
      <c r="LY120" s="31"/>
      <c r="LZ120" s="31"/>
      <c r="MA120" s="31"/>
      <c r="MB120" s="31"/>
      <c r="MC120" s="31"/>
      <c r="MD120" s="31"/>
      <c r="ME120" s="31"/>
      <c r="MF120" s="31"/>
      <c r="MG120" s="31"/>
      <c r="MH120" s="31"/>
      <c r="MI120" s="31"/>
      <c r="MJ120" s="31"/>
      <c r="MK120" s="31"/>
      <c r="ML120" s="31"/>
      <c r="MM120" s="31"/>
      <c r="MN120" s="31"/>
      <c r="MO120" s="31"/>
      <c r="MP120" s="31"/>
      <c r="MQ120" s="31"/>
      <c r="MR120" s="31"/>
      <c r="MS120" s="31"/>
      <c r="MT120" s="31"/>
      <c r="MU120" s="31"/>
      <c r="MV120" s="31"/>
      <c r="MW120" s="31"/>
      <c r="MX120" s="31"/>
      <c r="MY120" s="31"/>
      <c r="MZ120" s="31"/>
      <c r="NA120" s="31"/>
      <c r="NB120" s="31"/>
      <c r="NC120" s="31"/>
      <c r="ND120" s="31"/>
      <c r="NE120" s="31"/>
      <c r="NF120" s="31"/>
      <c r="NG120" s="31"/>
      <c r="NH120" s="31"/>
      <c r="NI120" s="31"/>
      <c r="NJ120" s="31"/>
      <c r="NK120" s="31"/>
      <c r="NL120" s="31"/>
      <c r="NM120" s="31"/>
      <c r="NN120" s="31"/>
      <c r="NO120" s="31"/>
      <c r="NP120" s="31"/>
      <c r="NQ120" s="31"/>
      <c r="NR120" s="31"/>
      <c r="NS120" s="31"/>
      <c r="NT120" s="31"/>
      <c r="NU120" s="31"/>
      <c r="NV120" s="31"/>
      <c r="NW120" s="31"/>
      <c r="NX120" s="31"/>
      <c r="NY120" s="31"/>
      <c r="NZ120" s="31"/>
      <c r="OA120" s="31"/>
      <c r="OB120" s="31"/>
      <c r="OC120" s="31"/>
      <c r="OD120" s="31"/>
      <c r="OE120" s="31"/>
      <c r="OF120" s="31"/>
      <c r="OG120" s="31"/>
      <c r="OH120" s="31"/>
      <c r="OI120" s="31"/>
      <c r="OJ120" s="31"/>
      <c r="OK120" s="31"/>
      <c r="OL120" s="31"/>
      <c r="OM120" s="31"/>
      <c r="ON120" s="31"/>
      <c r="OO120" s="31"/>
      <c r="OP120" s="31"/>
      <c r="OQ120" s="31"/>
      <c r="OR120" s="31"/>
      <c r="OS120" s="31"/>
      <c r="OT120" s="31"/>
      <c r="OU120" s="31"/>
      <c r="OV120" s="31"/>
      <c r="OW120" s="31"/>
      <c r="OX120" s="31"/>
      <c r="OY120" s="31"/>
      <c r="OZ120" s="31"/>
      <c r="PA120" s="31"/>
      <c r="PB120" s="31"/>
      <c r="PC120" s="31"/>
      <c r="PD120" s="31"/>
      <c r="PE120" s="31"/>
      <c r="PF120" s="31"/>
      <c r="PG120" s="31"/>
      <c r="PH120" s="31"/>
      <c r="PI120" s="31"/>
      <c r="PJ120" s="31"/>
      <c r="PK120" s="31"/>
      <c r="PL120" s="31"/>
      <c r="PM120" s="31"/>
      <c r="PN120" s="31"/>
      <c r="PO120" s="31"/>
      <c r="PP120" s="31"/>
      <c r="PQ120" s="31"/>
      <c r="PR120" s="31"/>
      <c r="PS120" s="31"/>
      <c r="PT120" s="31"/>
      <c r="PU120" s="31"/>
      <c r="PV120" s="31"/>
      <c r="PW120" s="31"/>
      <c r="PX120" s="31"/>
      <c r="PY120" s="31"/>
      <c r="PZ120" s="31"/>
      <c r="QA120" s="31"/>
      <c r="QB120" s="31"/>
      <c r="QC120" s="31"/>
    </row>
    <row r="121" spans="1:445" s="39" customFormat="1">
      <c r="A121" s="84" t="s">
        <v>2222</v>
      </c>
      <c r="B121" s="83"/>
      <c r="C121" s="83" t="s">
        <v>2056</v>
      </c>
      <c r="D121" s="83" t="s">
        <v>82</v>
      </c>
      <c r="E121" s="83"/>
      <c r="F121" s="83">
        <v>700</v>
      </c>
      <c r="G121" s="83">
        <v>0</v>
      </c>
      <c r="H121" s="83"/>
      <c r="I121" s="83"/>
      <c r="J121" s="83">
        <v>100</v>
      </c>
      <c r="K121" s="83">
        <v>100</v>
      </c>
      <c r="L121" s="83">
        <v>100</v>
      </c>
      <c r="M121" s="83">
        <v>100</v>
      </c>
      <c r="N121" s="83"/>
      <c r="O121" s="83"/>
      <c r="P121" s="83"/>
      <c r="Q121" s="83"/>
      <c r="R121" s="83"/>
      <c r="S121" s="83"/>
      <c r="T121" s="20">
        <f t="shared" si="6"/>
        <v>400</v>
      </c>
      <c r="U121" s="20">
        <f t="shared" si="7"/>
        <v>300</v>
      </c>
      <c r="V121" s="34">
        <f t="shared" si="8"/>
        <v>0.5714285714285714</v>
      </c>
      <c r="W121" s="38"/>
      <c r="X121" s="35" t="str">
        <f t="shared" si="10"/>
        <v/>
      </c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  <c r="CJ121" s="31"/>
      <c r="CK121" s="31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31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  <c r="DW121" s="31"/>
      <c r="DX121" s="31"/>
      <c r="DY121" s="31"/>
      <c r="DZ121" s="31"/>
      <c r="EA121" s="31"/>
      <c r="EB121" s="31"/>
      <c r="EC121" s="31"/>
      <c r="ED121" s="31"/>
      <c r="EE121" s="31"/>
      <c r="EF121" s="31"/>
      <c r="EG121" s="31"/>
      <c r="EH121" s="31"/>
      <c r="EI121" s="31"/>
      <c r="EJ121" s="31"/>
      <c r="EK121" s="31"/>
      <c r="EL121" s="31"/>
      <c r="EM121" s="31"/>
      <c r="EN121" s="31"/>
      <c r="EO121" s="31"/>
      <c r="EP121" s="31"/>
      <c r="EQ121" s="31"/>
      <c r="ER121" s="31"/>
      <c r="ES121" s="31"/>
      <c r="ET121" s="31"/>
      <c r="EU121" s="31"/>
      <c r="EV121" s="31"/>
      <c r="EW121" s="31"/>
      <c r="EX121" s="31"/>
      <c r="EY121" s="31"/>
      <c r="EZ121" s="31"/>
      <c r="FA121" s="31"/>
      <c r="FB121" s="31"/>
      <c r="FC121" s="31"/>
      <c r="FD121" s="31"/>
      <c r="FE121" s="31"/>
      <c r="FF121" s="31"/>
      <c r="FG121" s="31"/>
      <c r="FH121" s="31"/>
      <c r="FI121" s="31"/>
      <c r="FJ121" s="31"/>
      <c r="FK121" s="31"/>
      <c r="FL121" s="31"/>
      <c r="FM121" s="31"/>
      <c r="FN121" s="31"/>
      <c r="FO121" s="31"/>
      <c r="FP121" s="31"/>
      <c r="FQ121" s="31"/>
      <c r="FR121" s="31"/>
      <c r="FS121" s="31"/>
      <c r="FT121" s="31"/>
      <c r="FU121" s="31"/>
      <c r="FV121" s="31"/>
      <c r="FW121" s="31"/>
      <c r="FX121" s="31"/>
      <c r="FY121" s="31"/>
      <c r="FZ121" s="31"/>
      <c r="GA121" s="31"/>
      <c r="GB121" s="31"/>
      <c r="GC121" s="31"/>
      <c r="GD121" s="31"/>
      <c r="GE121" s="31"/>
      <c r="GF121" s="31"/>
      <c r="GG121" s="31"/>
      <c r="GH121" s="31"/>
      <c r="GI121" s="31"/>
      <c r="GJ121" s="31"/>
      <c r="GK121" s="31"/>
      <c r="GL121" s="31"/>
      <c r="GM121" s="31"/>
      <c r="GN121" s="31"/>
      <c r="GO121" s="31"/>
      <c r="GP121" s="31"/>
      <c r="GQ121" s="31"/>
      <c r="GR121" s="31"/>
      <c r="GS121" s="31"/>
      <c r="GT121" s="31"/>
      <c r="GU121" s="31"/>
      <c r="GV121" s="31"/>
      <c r="GW121" s="31"/>
      <c r="GX121" s="31"/>
      <c r="GY121" s="31"/>
      <c r="GZ121" s="31"/>
      <c r="HA121" s="31"/>
      <c r="HB121" s="31"/>
      <c r="HC121" s="31"/>
      <c r="HD121" s="31"/>
      <c r="HE121" s="31"/>
      <c r="HF121" s="31"/>
      <c r="HG121" s="31"/>
      <c r="HH121" s="31"/>
      <c r="HI121" s="31"/>
      <c r="HJ121" s="31"/>
      <c r="HK121" s="31"/>
      <c r="HL121" s="31"/>
      <c r="HM121" s="31"/>
      <c r="HN121" s="31"/>
      <c r="HO121" s="31"/>
      <c r="HP121" s="31"/>
      <c r="HQ121" s="31"/>
      <c r="HR121" s="31"/>
      <c r="HS121" s="31"/>
      <c r="HT121" s="31"/>
      <c r="HU121" s="31"/>
      <c r="HV121" s="31"/>
      <c r="HW121" s="31"/>
      <c r="HX121" s="31"/>
      <c r="HY121" s="31"/>
      <c r="HZ121" s="31"/>
      <c r="IA121" s="31"/>
      <c r="IB121" s="31"/>
      <c r="IC121" s="31"/>
      <c r="ID121" s="31"/>
      <c r="IE121" s="31"/>
      <c r="IF121" s="31"/>
      <c r="IG121" s="31"/>
      <c r="IH121" s="31"/>
      <c r="II121" s="31"/>
      <c r="IJ121" s="31"/>
      <c r="IK121" s="31"/>
      <c r="IL121" s="31"/>
      <c r="IM121" s="31"/>
      <c r="IN121" s="31"/>
      <c r="IO121" s="31"/>
      <c r="IP121" s="31"/>
      <c r="IQ121" s="31"/>
      <c r="IR121" s="31"/>
      <c r="IS121" s="31"/>
      <c r="IT121" s="31"/>
      <c r="IU121" s="31"/>
      <c r="IV121" s="31"/>
      <c r="IW121" s="31"/>
      <c r="IX121" s="31"/>
      <c r="IY121" s="31"/>
      <c r="IZ121" s="31"/>
      <c r="JA121" s="31"/>
      <c r="JB121" s="31"/>
      <c r="JC121" s="31"/>
      <c r="JD121" s="31"/>
      <c r="JE121" s="31"/>
      <c r="JF121" s="31"/>
      <c r="JG121" s="31"/>
      <c r="JH121" s="31"/>
      <c r="JI121" s="31"/>
      <c r="JJ121" s="31"/>
      <c r="JK121" s="31"/>
      <c r="JL121" s="31"/>
      <c r="JM121" s="31"/>
      <c r="JN121" s="31"/>
      <c r="JO121" s="31"/>
      <c r="JP121" s="31"/>
      <c r="JQ121" s="31"/>
      <c r="JR121" s="31"/>
      <c r="JS121" s="31"/>
      <c r="JT121" s="31"/>
      <c r="JU121" s="31"/>
      <c r="JV121" s="31"/>
      <c r="JW121" s="31"/>
      <c r="JX121" s="31"/>
      <c r="JY121" s="31"/>
      <c r="JZ121" s="31"/>
      <c r="KA121" s="31"/>
      <c r="KB121" s="31"/>
      <c r="KC121" s="31"/>
      <c r="KD121" s="31"/>
      <c r="KE121" s="31"/>
      <c r="KF121" s="31"/>
      <c r="KG121" s="31"/>
      <c r="KH121" s="31"/>
      <c r="KI121" s="31"/>
      <c r="KJ121" s="31"/>
      <c r="KK121" s="31"/>
      <c r="KL121" s="31"/>
      <c r="KM121" s="31"/>
      <c r="KN121" s="31"/>
      <c r="KO121" s="31"/>
      <c r="KP121" s="31"/>
      <c r="KQ121" s="31"/>
      <c r="KR121" s="31"/>
      <c r="KS121" s="31"/>
      <c r="KT121" s="31"/>
      <c r="KU121" s="31"/>
      <c r="KV121" s="31"/>
      <c r="KW121" s="31"/>
      <c r="KX121" s="31"/>
      <c r="KY121" s="31"/>
      <c r="KZ121" s="31"/>
      <c r="LA121" s="31"/>
      <c r="LB121" s="31"/>
      <c r="LC121" s="31"/>
      <c r="LD121" s="31"/>
      <c r="LE121" s="31"/>
      <c r="LF121" s="31"/>
      <c r="LG121" s="31"/>
      <c r="LH121" s="31"/>
      <c r="LI121" s="31"/>
      <c r="LJ121" s="31"/>
      <c r="LK121" s="31"/>
      <c r="LL121" s="31"/>
      <c r="LM121" s="31"/>
      <c r="LN121" s="31"/>
      <c r="LO121" s="31"/>
      <c r="LP121" s="31"/>
      <c r="LQ121" s="31"/>
      <c r="LR121" s="31"/>
      <c r="LS121" s="31"/>
      <c r="LT121" s="31"/>
      <c r="LU121" s="31"/>
      <c r="LV121" s="31"/>
      <c r="LW121" s="31"/>
      <c r="LX121" s="31"/>
      <c r="LY121" s="31"/>
      <c r="LZ121" s="31"/>
      <c r="MA121" s="31"/>
      <c r="MB121" s="31"/>
      <c r="MC121" s="31"/>
      <c r="MD121" s="31"/>
      <c r="ME121" s="31"/>
      <c r="MF121" s="31"/>
      <c r="MG121" s="31"/>
      <c r="MH121" s="31"/>
      <c r="MI121" s="31"/>
      <c r="MJ121" s="31"/>
      <c r="MK121" s="31"/>
      <c r="ML121" s="31"/>
      <c r="MM121" s="31"/>
      <c r="MN121" s="31"/>
      <c r="MO121" s="31"/>
      <c r="MP121" s="31"/>
      <c r="MQ121" s="31"/>
      <c r="MR121" s="31"/>
      <c r="MS121" s="31"/>
      <c r="MT121" s="31"/>
      <c r="MU121" s="31"/>
      <c r="MV121" s="31"/>
      <c r="MW121" s="31"/>
      <c r="MX121" s="31"/>
      <c r="MY121" s="31"/>
      <c r="MZ121" s="31"/>
      <c r="NA121" s="31"/>
      <c r="NB121" s="31"/>
      <c r="NC121" s="31"/>
      <c r="ND121" s="31"/>
      <c r="NE121" s="31"/>
      <c r="NF121" s="31"/>
      <c r="NG121" s="31"/>
      <c r="NH121" s="31"/>
      <c r="NI121" s="31"/>
      <c r="NJ121" s="31"/>
      <c r="NK121" s="31"/>
      <c r="NL121" s="31"/>
      <c r="NM121" s="31"/>
      <c r="NN121" s="31"/>
      <c r="NO121" s="31"/>
      <c r="NP121" s="31"/>
      <c r="NQ121" s="31"/>
      <c r="NR121" s="31"/>
      <c r="NS121" s="31"/>
      <c r="NT121" s="31"/>
      <c r="NU121" s="31"/>
      <c r="NV121" s="31"/>
      <c r="NW121" s="31"/>
      <c r="NX121" s="31"/>
      <c r="NY121" s="31"/>
      <c r="NZ121" s="31"/>
      <c r="OA121" s="31"/>
      <c r="OB121" s="31"/>
      <c r="OC121" s="31"/>
      <c r="OD121" s="31"/>
      <c r="OE121" s="31"/>
      <c r="OF121" s="31"/>
      <c r="OG121" s="31"/>
      <c r="OH121" s="31"/>
      <c r="OI121" s="31"/>
      <c r="OJ121" s="31"/>
      <c r="OK121" s="31"/>
      <c r="OL121" s="31"/>
      <c r="OM121" s="31"/>
      <c r="ON121" s="31"/>
      <c r="OO121" s="31"/>
      <c r="OP121" s="31"/>
      <c r="OQ121" s="31"/>
      <c r="OR121" s="31"/>
      <c r="OS121" s="31"/>
      <c r="OT121" s="31"/>
      <c r="OU121" s="31"/>
      <c r="OV121" s="31"/>
      <c r="OW121" s="31"/>
      <c r="OX121" s="31"/>
      <c r="OY121" s="31"/>
      <c r="OZ121" s="31"/>
      <c r="PA121" s="31"/>
      <c r="PB121" s="31"/>
      <c r="PC121" s="31"/>
      <c r="PD121" s="31"/>
      <c r="PE121" s="31"/>
      <c r="PF121" s="31"/>
      <c r="PG121" s="31"/>
      <c r="PH121" s="31"/>
      <c r="PI121" s="31"/>
      <c r="PJ121" s="31"/>
      <c r="PK121" s="31"/>
      <c r="PL121" s="31"/>
      <c r="PM121" s="31"/>
      <c r="PN121" s="31"/>
      <c r="PO121" s="31"/>
      <c r="PP121" s="31"/>
      <c r="PQ121" s="31"/>
      <c r="PR121" s="31"/>
      <c r="PS121" s="31"/>
      <c r="PT121" s="31"/>
      <c r="PU121" s="31"/>
      <c r="PV121" s="31"/>
      <c r="PW121" s="31"/>
      <c r="PX121" s="31"/>
      <c r="PY121" s="31"/>
      <c r="PZ121" s="31"/>
      <c r="QA121" s="31"/>
      <c r="QB121" s="31"/>
      <c r="QC121" s="31"/>
    </row>
    <row r="122" spans="1:445">
      <c r="A122" s="84" t="s">
        <v>2057</v>
      </c>
      <c r="B122" s="83" t="s">
        <v>27</v>
      </c>
      <c r="C122" s="83" t="s">
        <v>2055</v>
      </c>
      <c r="D122" s="83" t="s">
        <v>82</v>
      </c>
      <c r="E122" s="83"/>
      <c r="F122" s="83">
        <v>995</v>
      </c>
      <c r="G122" s="83">
        <v>75</v>
      </c>
      <c r="H122" s="83"/>
      <c r="I122" s="83">
        <v>115</v>
      </c>
      <c r="J122" s="86">
        <v>115</v>
      </c>
      <c r="K122" s="83">
        <v>115</v>
      </c>
      <c r="L122" s="83">
        <v>115</v>
      </c>
      <c r="M122" s="83">
        <v>115</v>
      </c>
      <c r="N122" s="83"/>
      <c r="O122" s="83"/>
      <c r="P122" s="83"/>
      <c r="Q122" s="83"/>
      <c r="R122" s="83"/>
      <c r="S122" s="83"/>
      <c r="T122" s="20">
        <f t="shared" si="6"/>
        <v>650</v>
      </c>
      <c r="U122" s="20">
        <f t="shared" si="7"/>
        <v>345</v>
      </c>
      <c r="V122" s="34">
        <f t="shared" si="8"/>
        <v>0.65326633165829151</v>
      </c>
      <c r="W122" s="37"/>
      <c r="X122" s="35" t="str">
        <f t="shared" si="10"/>
        <v/>
      </c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31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  <c r="DW122" s="31"/>
      <c r="DX122" s="31"/>
      <c r="DY122" s="31"/>
      <c r="DZ122" s="31"/>
      <c r="EA122" s="31"/>
      <c r="EB122" s="31"/>
      <c r="EC122" s="31"/>
      <c r="ED122" s="31"/>
      <c r="EE122" s="31"/>
      <c r="EF122" s="31"/>
      <c r="EG122" s="31"/>
      <c r="EH122" s="31"/>
      <c r="EI122" s="31"/>
      <c r="EJ122" s="31"/>
      <c r="EK122" s="31"/>
      <c r="EL122" s="31"/>
      <c r="EM122" s="31"/>
      <c r="EN122" s="31"/>
      <c r="EO122" s="31"/>
      <c r="EP122" s="31"/>
      <c r="EQ122" s="31"/>
      <c r="ER122" s="31"/>
      <c r="ES122" s="31"/>
      <c r="ET122" s="31"/>
      <c r="EU122" s="31"/>
      <c r="EV122" s="31"/>
      <c r="EW122" s="31"/>
      <c r="EX122" s="31"/>
      <c r="EY122" s="31"/>
      <c r="EZ122" s="31"/>
      <c r="FA122" s="31"/>
      <c r="FB122" s="31"/>
      <c r="FC122" s="31"/>
      <c r="FD122" s="31"/>
      <c r="FE122" s="31"/>
      <c r="FF122" s="31"/>
      <c r="FG122" s="31"/>
      <c r="FH122" s="31"/>
      <c r="FI122" s="31"/>
      <c r="FJ122" s="31"/>
      <c r="FK122" s="31"/>
      <c r="FL122" s="31"/>
      <c r="FM122" s="31"/>
      <c r="FN122" s="31"/>
      <c r="FO122" s="31"/>
      <c r="FP122" s="31"/>
      <c r="FQ122" s="31"/>
      <c r="FR122" s="31"/>
      <c r="FS122" s="31"/>
      <c r="FT122" s="31"/>
      <c r="FU122" s="31"/>
      <c r="FV122" s="31"/>
      <c r="FW122" s="31"/>
      <c r="FX122" s="31"/>
      <c r="FY122" s="31"/>
      <c r="FZ122" s="31"/>
      <c r="GA122" s="31"/>
      <c r="GB122" s="31"/>
      <c r="GC122" s="31"/>
      <c r="GD122" s="31"/>
      <c r="GE122" s="31"/>
      <c r="GF122" s="31"/>
      <c r="GG122" s="31"/>
      <c r="GH122" s="31"/>
      <c r="GI122" s="31"/>
      <c r="GJ122" s="31"/>
      <c r="GK122" s="31"/>
      <c r="GL122" s="31"/>
      <c r="GM122" s="31"/>
      <c r="GN122" s="31"/>
      <c r="GO122" s="31"/>
      <c r="GP122" s="31"/>
      <c r="GQ122" s="31"/>
      <c r="GR122" s="31"/>
      <c r="GS122" s="31"/>
      <c r="GT122" s="31"/>
      <c r="GU122" s="31"/>
      <c r="GV122" s="31"/>
      <c r="GW122" s="31"/>
      <c r="GX122" s="31"/>
      <c r="GY122" s="31"/>
      <c r="GZ122" s="31"/>
      <c r="HA122" s="31"/>
      <c r="HB122" s="31"/>
      <c r="HC122" s="31"/>
      <c r="HD122" s="31"/>
      <c r="HE122" s="31"/>
      <c r="HF122" s="31"/>
      <c r="HG122" s="31"/>
      <c r="HH122" s="31"/>
      <c r="HI122" s="31"/>
      <c r="HJ122" s="31"/>
      <c r="HK122" s="31"/>
      <c r="HL122" s="31"/>
      <c r="HM122" s="31"/>
      <c r="HN122" s="31"/>
      <c r="HO122" s="31"/>
      <c r="HP122" s="31"/>
      <c r="HQ122" s="31"/>
      <c r="HR122" s="31"/>
      <c r="HS122" s="31"/>
      <c r="HT122" s="31"/>
      <c r="HU122" s="31"/>
      <c r="HV122" s="31"/>
      <c r="HW122" s="31"/>
      <c r="HX122" s="31"/>
      <c r="HY122" s="31"/>
      <c r="HZ122" s="31"/>
      <c r="IA122" s="31"/>
      <c r="IB122" s="31"/>
      <c r="IC122" s="31"/>
      <c r="ID122" s="31"/>
      <c r="IE122" s="31"/>
      <c r="IF122" s="31"/>
      <c r="IG122" s="31"/>
      <c r="IH122" s="31"/>
      <c r="II122" s="31"/>
      <c r="IJ122" s="31"/>
      <c r="IK122" s="31"/>
      <c r="IL122" s="31"/>
      <c r="IM122" s="31"/>
      <c r="IN122" s="31"/>
      <c r="IO122" s="31"/>
      <c r="IP122" s="31"/>
      <c r="IQ122" s="31"/>
      <c r="IR122" s="31"/>
      <c r="IS122" s="31"/>
      <c r="IT122" s="31"/>
      <c r="IU122" s="31"/>
      <c r="IV122" s="31"/>
      <c r="IW122" s="31"/>
      <c r="IX122" s="31"/>
      <c r="IY122" s="31"/>
      <c r="IZ122" s="31"/>
      <c r="JA122" s="31"/>
      <c r="JB122" s="31"/>
      <c r="JC122" s="31"/>
      <c r="JD122" s="31"/>
      <c r="JE122" s="31"/>
      <c r="JF122" s="31"/>
      <c r="JG122" s="31"/>
      <c r="JH122" s="31"/>
      <c r="JI122" s="31"/>
      <c r="JJ122" s="31"/>
      <c r="JK122" s="31"/>
      <c r="JL122" s="31"/>
      <c r="JM122" s="31"/>
      <c r="JN122" s="31"/>
      <c r="JO122" s="31"/>
      <c r="JP122" s="31"/>
      <c r="JQ122" s="31"/>
      <c r="JR122" s="31"/>
      <c r="JS122" s="31"/>
      <c r="JT122" s="31"/>
      <c r="JU122" s="31"/>
      <c r="JV122" s="31"/>
      <c r="JW122" s="31"/>
      <c r="JX122" s="31"/>
      <c r="JY122" s="31"/>
      <c r="JZ122" s="31"/>
      <c r="KA122" s="31"/>
      <c r="KB122" s="31"/>
      <c r="KC122" s="31"/>
      <c r="KD122" s="31"/>
      <c r="KE122" s="31"/>
      <c r="KF122" s="31"/>
      <c r="KG122" s="31"/>
      <c r="KH122" s="31"/>
      <c r="KI122" s="31"/>
      <c r="KJ122" s="31"/>
      <c r="KK122" s="31"/>
      <c r="KL122" s="31"/>
      <c r="KM122" s="31"/>
      <c r="KN122" s="31"/>
      <c r="KO122" s="31"/>
      <c r="KP122" s="31"/>
      <c r="KQ122" s="31"/>
      <c r="KR122" s="31"/>
      <c r="KS122" s="31"/>
      <c r="KT122" s="31"/>
      <c r="KU122" s="31"/>
      <c r="KV122" s="31"/>
      <c r="KW122" s="31"/>
      <c r="KX122" s="31"/>
      <c r="KY122" s="31"/>
      <c r="KZ122" s="31"/>
      <c r="LA122" s="31"/>
      <c r="LB122" s="31"/>
      <c r="LC122" s="31"/>
      <c r="LD122" s="31"/>
      <c r="LE122" s="31"/>
      <c r="LF122" s="31"/>
      <c r="LG122" s="31"/>
      <c r="LH122" s="31"/>
      <c r="LI122" s="31"/>
      <c r="LJ122" s="31"/>
      <c r="LK122" s="31"/>
      <c r="LL122" s="31"/>
      <c r="LM122" s="31"/>
      <c r="LN122" s="31"/>
      <c r="LO122" s="31"/>
      <c r="LP122" s="31"/>
      <c r="LQ122" s="31"/>
      <c r="LR122" s="31"/>
      <c r="LS122" s="31"/>
      <c r="LT122" s="31"/>
      <c r="LU122" s="31"/>
      <c r="LV122" s="31"/>
      <c r="LW122" s="31"/>
      <c r="LX122" s="31"/>
      <c r="LY122" s="31"/>
      <c r="LZ122" s="31"/>
      <c r="MA122" s="31"/>
      <c r="MB122" s="31"/>
      <c r="MC122" s="31"/>
      <c r="MD122" s="31"/>
      <c r="ME122" s="31"/>
      <c r="MF122" s="31"/>
      <c r="MG122" s="31"/>
      <c r="MH122" s="31"/>
      <c r="MI122" s="31"/>
      <c r="MJ122" s="31"/>
      <c r="MK122" s="31"/>
      <c r="ML122" s="31"/>
      <c r="MM122" s="31"/>
      <c r="MN122" s="31"/>
      <c r="MO122" s="31"/>
      <c r="MP122" s="31"/>
      <c r="MQ122" s="31"/>
      <c r="MR122" s="31"/>
      <c r="MS122" s="31"/>
      <c r="MT122" s="31"/>
      <c r="MU122" s="31"/>
      <c r="MV122" s="31"/>
      <c r="MW122" s="31"/>
      <c r="MX122" s="31"/>
      <c r="MY122" s="31"/>
      <c r="MZ122" s="31"/>
      <c r="NA122" s="31"/>
      <c r="NB122" s="31"/>
      <c r="NC122" s="31"/>
      <c r="ND122" s="31"/>
      <c r="NE122" s="31"/>
      <c r="NF122" s="31"/>
      <c r="NG122" s="31"/>
      <c r="NH122" s="31"/>
      <c r="NI122" s="31"/>
      <c r="NJ122" s="31"/>
      <c r="NK122" s="31"/>
      <c r="NL122" s="31"/>
      <c r="NM122" s="31"/>
      <c r="NN122" s="31"/>
      <c r="NO122" s="31"/>
      <c r="NP122" s="31"/>
      <c r="NQ122" s="31"/>
      <c r="NR122" s="31"/>
      <c r="NS122" s="31"/>
      <c r="NT122" s="31"/>
      <c r="NU122" s="31"/>
      <c r="NV122" s="31"/>
      <c r="NW122" s="31"/>
      <c r="NX122" s="31"/>
      <c r="NY122" s="31"/>
      <c r="NZ122" s="31"/>
      <c r="OA122" s="31"/>
      <c r="OB122" s="31"/>
      <c r="OC122" s="31"/>
      <c r="OD122" s="31"/>
      <c r="OE122" s="31"/>
      <c r="OF122" s="31"/>
      <c r="OG122" s="31"/>
      <c r="OH122" s="31"/>
      <c r="OI122" s="31"/>
      <c r="OJ122" s="31"/>
      <c r="OK122" s="31"/>
      <c r="OL122" s="31"/>
      <c r="OM122" s="31"/>
      <c r="ON122" s="31"/>
      <c r="OO122" s="31"/>
      <c r="OP122" s="31"/>
      <c r="OQ122" s="31"/>
      <c r="OR122" s="31"/>
      <c r="OS122" s="31"/>
      <c r="OT122" s="31"/>
      <c r="OU122" s="31"/>
      <c r="OV122" s="31"/>
      <c r="OW122" s="31"/>
      <c r="OX122" s="31"/>
      <c r="OY122" s="31"/>
      <c r="OZ122" s="31"/>
      <c r="PA122" s="31"/>
      <c r="PB122" s="31"/>
      <c r="PC122" s="31"/>
      <c r="PD122" s="31"/>
      <c r="PE122" s="31"/>
      <c r="PF122" s="31"/>
      <c r="PG122" s="31"/>
      <c r="PH122" s="31"/>
      <c r="PI122" s="31"/>
      <c r="PJ122" s="31"/>
      <c r="PK122" s="31"/>
      <c r="PL122" s="31"/>
      <c r="PM122" s="31"/>
      <c r="PN122" s="31"/>
      <c r="PO122" s="31"/>
      <c r="PP122" s="31"/>
      <c r="PQ122" s="31"/>
      <c r="PR122" s="31"/>
      <c r="PS122" s="31"/>
      <c r="PT122" s="31"/>
      <c r="PU122" s="31"/>
      <c r="PV122" s="31"/>
      <c r="PW122" s="31"/>
      <c r="PX122" s="31"/>
      <c r="PY122" s="31"/>
      <c r="PZ122" s="31"/>
      <c r="QA122" s="31"/>
      <c r="QB122" s="31"/>
      <c r="QC122" s="31"/>
    </row>
    <row r="123" spans="1:445">
      <c r="A123" s="84" t="s">
        <v>1810</v>
      </c>
      <c r="B123" s="83" t="s">
        <v>27</v>
      </c>
      <c r="C123" s="83">
        <v>65</v>
      </c>
      <c r="D123" s="83" t="s">
        <v>33</v>
      </c>
      <c r="E123" s="83"/>
      <c r="F123" s="83">
        <v>497</v>
      </c>
      <c r="G123" s="83">
        <v>65</v>
      </c>
      <c r="H123" s="83"/>
      <c r="I123" s="83">
        <v>54</v>
      </c>
      <c r="J123" s="83">
        <v>54</v>
      </c>
      <c r="K123" s="83">
        <v>54</v>
      </c>
      <c r="L123" s="83">
        <v>54</v>
      </c>
      <c r="M123" s="83">
        <v>54</v>
      </c>
      <c r="N123" s="83"/>
      <c r="O123" s="83"/>
      <c r="P123" s="83"/>
      <c r="Q123" s="83"/>
      <c r="R123" s="83"/>
      <c r="S123" s="83"/>
      <c r="T123" s="20">
        <f t="shared" si="6"/>
        <v>335</v>
      </c>
      <c r="U123" s="20">
        <f t="shared" si="7"/>
        <v>162</v>
      </c>
      <c r="V123" s="34">
        <f t="shared" si="8"/>
        <v>0.67404426559356134</v>
      </c>
      <c r="W123" s="37"/>
      <c r="X123" s="35" t="str">
        <f t="shared" si="10"/>
        <v/>
      </c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  <c r="DW123" s="31"/>
      <c r="DX123" s="31"/>
      <c r="DY123" s="31"/>
      <c r="DZ123" s="31"/>
      <c r="EA123" s="31"/>
      <c r="EB123" s="31"/>
      <c r="EC123" s="31"/>
      <c r="ED123" s="31"/>
      <c r="EE123" s="31"/>
      <c r="EF123" s="31"/>
      <c r="EG123" s="31"/>
      <c r="EH123" s="31"/>
      <c r="EI123" s="31"/>
      <c r="EJ123" s="31"/>
      <c r="EK123" s="31"/>
      <c r="EL123" s="31"/>
      <c r="EM123" s="31"/>
      <c r="EN123" s="31"/>
      <c r="EO123" s="31"/>
      <c r="EP123" s="31"/>
      <c r="EQ123" s="31"/>
      <c r="ER123" s="31"/>
      <c r="ES123" s="31"/>
      <c r="ET123" s="31"/>
      <c r="EU123" s="31"/>
      <c r="EV123" s="31"/>
      <c r="EW123" s="31"/>
      <c r="EX123" s="31"/>
      <c r="EY123" s="31"/>
      <c r="EZ123" s="31"/>
      <c r="FA123" s="31"/>
      <c r="FB123" s="31"/>
      <c r="FC123" s="31"/>
      <c r="FD123" s="31"/>
      <c r="FE123" s="31"/>
      <c r="FF123" s="31"/>
      <c r="FG123" s="31"/>
      <c r="FH123" s="31"/>
      <c r="FI123" s="31"/>
      <c r="FJ123" s="31"/>
      <c r="FK123" s="31"/>
      <c r="FL123" s="31"/>
      <c r="FM123" s="31"/>
      <c r="FN123" s="31"/>
      <c r="FO123" s="31"/>
      <c r="FP123" s="31"/>
      <c r="FQ123" s="31"/>
      <c r="FR123" s="31"/>
      <c r="FS123" s="31"/>
      <c r="FT123" s="31"/>
      <c r="FU123" s="31"/>
      <c r="FV123" s="31"/>
      <c r="FW123" s="31"/>
      <c r="FX123" s="31"/>
      <c r="FY123" s="31"/>
      <c r="FZ123" s="31"/>
      <c r="GA123" s="31"/>
      <c r="GB123" s="31"/>
      <c r="GC123" s="31"/>
      <c r="GD123" s="31"/>
      <c r="GE123" s="31"/>
      <c r="GF123" s="31"/>
      <c r="GG123" s="31"/>
      <c r="GH123" s="31"/>
      <c r="GI123" s="31"/>
      <c r="GJ123" s="31"/>
      <c r="GK123" s="31"/>
      <c r="GL123" s="31"/>
      <c r="GM123" s="31"/>
      <c r="GN123" s="31"/>
      <c r="GO123" s="31"/>
      <c r="GP123" s="31"/>
      <c r="GQ123" s="31"/>
      <c r="GR123" s="31"/>
      <c r="GS123" s="31"/>
      <c r="GT123" s="31"/>
      <c r="GU123" s="31"/>
      <c r="GV123" s="31"/>
      <c r="GW123" s="31"/>
      <c r="GX123" s="31"/>
      <c r="GY123" s="31"/>
      <c r="GZ123" s="31"/>
      <c r="HA123" s="31"/>
      <c r="HB123" s="31"/>
      <c r="HC123" s="31"/>
      <c r="HD123" s="31"/>
      <c r="HE123" s="31"/>
      <c r="HF123" s="31"/>
      <c r="HG123" s="31"/>
      <c r="HH123" s="31"/>
      <c r="HI123" s="31"/>
      <c r="HJ123" s="31"/>
      <c r="HK123" s="31"/>
      <c r="HL123" s="31"/>
      <c r="HM123" s="31"/>
      <c r="HN123" s="31"/>
      <c r="HO123" s="31"/>
      <c r="HP123" s="31"/>
      <c r="HQ123" s="31"/>
      <c r="HR123" s="31"/>
      <c r="HS123" s="31"/>
      <c r="HT123" s="31"/>
      <c r="HU123" s="31"/>
      <c r="HV123" s="31"/>
      <c r="HW123" s="31"/>
      <c r="HX123" s="31"/>
      <c r="HY123" s="31"/>
      <c r="HZ123" s="31"/>
      <c r="IA123" s="31"/>
      <c r="IB123" s="31"/>
      <c r="IC123" s="31"/>
      <c r="ID123" s="31"/>
      <c r="IE123" s="31"/>
      <c r="IF123" s="31"/>
      <c r="IG123" s="31"/>
      <c r="IH123" s="31"/>
      <c r="II123" s="31"/>
      <c r="IJ123" s="31"/>
      <c r="IK123" s="31"/>
      <c r="IL123" s="31"/>
      <c r="IM123" s="31"/>
      <c r="IN123" s="31"/>
      <c r="IO123" s="31"/>
      <c r="IP123" s="31"/>
      <c r="IQ123" s="31"/>
      <c r="IR123" s="31"/>
      <c r="IS123" s="31"/>
      <c r="IT123" s="31"/>
      <c r="IU123" s="31"/>
      <c r="IV123" s="31"/>
      <c r="IW123" s="31"/>
      <c r="IX123" s="31"/>
      <c r="IY123" s="31"/>
      <c r="IZ123" s="31"/>
      <c r="JA123" s="31"/>
      <c r="JB123" s="31"/>
      <c r="JC123" s="31"/>
      <c r="JD123" s="31"/>
      <c r="JE123" s="31"/>
      <c r="JF123" s="31"/>
      <c r="JG123" s="31"/>
      <c r="JH123" s="31"/>
      <c r="JI123" s="31"/>
      <c r="JJ123" s="31"/>
      <c r="JK123" s="31"/>
      <c r="JL123" s="31"/>
      <c r="JM123" s="31"/>
      <c r="JN123" s="31"/>
      <c r="JO123" s="31"/>
      <c r="JP123" s="31"/>
      <c r="JQ123" s="31"/>
      <c r="JR123" s="31"/>
      <c r="JS123" s="31"/>
      <c r="JT123" s="31"/>
      <c r="JU123" s="31"/>
      <c r="JV123" s="31"/>
      <c r="JW123" s="31"/>
      <c r="JX123" s="31"/>
      <c r="JY123" s="31"/>
      <c r="JZ123" s="31"/>
      <c r="KA123" s="31"/>
      <c r="KB123" s="31"/>
      <c r="KC123" s="31"/>
      <c r="KD123" s="31"/>
      <c r="KE123" s="31"/>
      <c r="KF123" s="31"/>
      <c r="KG123" s="31"/>
      <c r="KH123" s="31"/>
      <c r="KI123" s="31"/>
      <c r="KJ123" s="31"/>
      <c r="KK123" s="31"/>
      <c r="KL123" s="31"/>
      <c r="KM123" s="31"/>
      <c r="KN123" s="31"/>
      <c r="KO123" s="31"/>
      <c r="KP123" s="31"/>
      <c r="KQ123" s="31"/>
      <c r="KR123" s="31"/>
      <c r="KS123" s="31"/>
      <c r="KT123" s="31"/>
      <c r="KU123" s="31"/>
      <c r="KV123" s="31"/>
      <c r="KW123" s="31"/>
      <c r="KX123" s="31"/>
      <c r="KY123" s="31"/>
      <c r="KZ123" s="31"/>
      <c r="LA123" s="31"/>
      <c r="LB123" s="31"/>
      <c r="LC123" s="31"/>
      <c r="LD123" s="31"/>
      <c r="LE123" s="31"/>
      <c r="LF123" s="31"/>
      <c r="LG123" s="31"/>
      <c r="LH123" s="31"/>
      <c r="LI123" s="31"/>
      <c r="LJ123" s="31"/>
      <c r="LK123" s="31"/>
      <c r="LL123" s="31"/>
      <c r="LM123" s="31"/>
      <c r="LN123" s="31"/>
      <c r="LO123" s="31"/>
      <c r="LP123" s="31"/>
      <c r="LQ123" s="31"/>
      <c r="LR123" s="31"/>
      <c r="LS123" s="31"/>
      <c r="LT123" s="31"/>
      <c r="LU123" s="31"/>
      <c r="LV123" s="31"/>
      <c r="LW123" s="31"/>
      <c r="LX123" s="31"/>
      <c r="LY123" s="31"/>
      <c r="LZ123" s="31"/>
      <c r="MA123" s="31"/>
      <c r="MB123" s="31"/>
      <c r="MC123" s="31"/>
      <c r="MD123" s="31"/>
      <c r="ME123" s="31"/>
      <c r="MF123" s="31"/>
      <c r="MG123" s="31"/>
      <c r="MH123" s="31"/>
      <c r="MI123" s="31"/>
      <c r="MJ123" s="31"/>
      <c r="MK123" s="31"/>
      <c r="ML123" s="31"/>
      <c r="MM123" s="31"/>
      <c r="MN123" s="31"/>
      <c r="MO123" s="31"/>
      <c r="MP123" s="31"/>
      <c r="MQ123" s="31"/>
      <c r="MR123" s="31"/>
      <c r="MS123" s="31"/>
      <c r="MT123" s="31"/>
      <c r="MU123" s="31"/>
      <c r="MV123" s="31"/>
      <c r="MW123" s="31"/>
      <c r="MX123" s="31"/>
      <c r="MY123" s="31"/>
      <c r="MZ123" s="31"/>
      <c r="NA123" s="31"/>
      <c r="NB123" s="31"/>
      <c r="NC123" s="31"/>
      <c r="ND123" s="31"/>
      <c r="NE123" s="31"/>
      <c r="NF123" s="31"/>
      <c r="NG123" s="31"/>
      <c r="NH123" s="31"/>
      <c r="NI123" s="31"/>
      <c r="NJ123" s="31"/>
      <c r="NK123" s="31"/>
      <c r="NL123" s="31"/>
      <c r="NM123" s="31"/>
      <c r="NN123" s="31"/>
      <c r="NO123" s="31"/>
      <c r="NP123" s="31"/>
      <c r="NQ123" s="31"/>
      <c r="NR123" s="31"/>
      <c r="NS123" s="31"/>
      <c r="NT123" s="31"/>
      <c r="NU123" s="31"/>
      <c r="NV123" s="31"/>
      <c r="NW123" s="31"/>
      <c r="NX123" s="31"/>
      <c r="NY123" s="31"/>
      <c r="NZ123" s="31"/>
      <c r="OA123" s="31"/>
      <c r="OB123" s="31"/>
      <c r="OC123" s="31"/>
      <c r="OD123" s="31"/>
      <c r="OE123" s="31"/>
      <c r="OF123" s="31"/>
      <c r="OG123" s="31"/>
      <c r="OH123" s="31"/>
      <c r="OI123" s="31"/>
      <c r="OJ123" s="31"/>
      <c r="OK123" s="31"/>
      <c r="OL123" s="31"/>
      <c r="OM123" s="31"/>
      <c r="ON123" s="31"/>
      <c r="OO123" s="31"/>
      <c r="OP123" s="31"/>
      <c r="OQ123" s="31"/>
      <c r="OR123" s="31"/>
      <c r="OS123" s="31"/>
      <c r="OT123" s="31"/>
      <c r="OU123" s="31"/>
      <c r="OV123" s="31"/>
      <c r="OW123" s="31"/>
      <c r="OX123" s="31"/>
      <c r="OY123" s="31"/>
      <c r="OZ123" s="31"/>
      <c r="PA123" s="31"/>
      <c r="PB123" s="31"/>
      <c r="PC123" s="31"/>
      <c r="PD123" s="31"/>
      <c r="PE123" s="31"/>
      <c r="PF123" s="31"/>
      <c r="PG123" s="31"/>
      <c r="PH123" s="31"/>
      <c r="PI123" s="31"/>
      <c r="PJ123" s="31"/>
      <c r="PK123" s="31"/>
      <c r="PL123" s="31"/>
      <c r="PM123" s="31"/>
      <c r="PN123" s="31"/>
      <c r="PO123" s="31"/>
      <c r="PP123" s="31"/>
      <c r="PQ123" s="31"/>
      <c r="PR123" s="31"/>
      <c r="PS123" s="31"/>
      <c r="PT123" s="31"/>
      <c r="PU123" s="31"/>
      <c r="PV123" s="31"/>
      <c r="PW123" s="31"/>
      <c r="PX123" s="31"/>
      <c r="PY123" s="31"/>
      <c r="PZ123" s="31"/>
      <c r="QA123" s="31"/>
      <c r="QB123" s="31"/>
      <c r="QC123" s="31"/>
    </row>
    <row r="124" spans="1:445">
      <c r="A124" s="84" t="s">
        <v>217</v>
      </c>
      <c r="B124" s="83" t="s">
        <v>27</v>
      </c>
      <c r="C124" s="83">
        <v>90</v>
      </c>
      <c r="D124" s="83" t="s">
        <v>658</v>
      </c>
      <c r="E124" s="83"/>
      <c r="F124" s="83">
        <v>1025</v>
      </c>
      <c r="G124" s="83">
        <v>65</v>
      </c>
      <c r="H124" s="83"/>
      <c r="I124" s="83">
        <v>120</v>
      </c>
      <c r="J124" s="83">
        <v>120</v>
      </c>
      <c r="K124" s="83">
        <v>120</v>
      </c>
      <c r="L124" s="83">
        <v>120</v>
      </c>
      <c r="M124" s="83"/>
      <c r="N124" s="83"/>
      <c r="O124" s="83"/>
      <c r="P124" s="83"/>
      <c r="Q124" s="83"/>
      <c r="R124" s="83"/>
      <c r="S124" s="83"/>
      <c r="T124" s="20">
        <f t="shared" si="6"/>
        <v>545</v>
      </c>
      <c r="U124" s="20">
        <f t="shared" si="7"/>
        <v>480</v>
      </c>
      <c r="V124" s="34">
        <f t="shared" si="8"/>
        <v>0.53170731707317076</v>
      </c>
      <c r="W124" s="37"/>
      <c r="X124" s="35" t="str">
        <f t="shared" si="10"/>
        <v/>
      </c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  <c r="DW124" s="31"/>
      <c r="DX124" s="31"/>
      <c r="DY124" s="31"/>
      <c r="DZ124" s="31"/>
      <c r="EA124" s="31"/>
      <c r="EB124" s="31"/>
      <c r="EC124" s="31"/>
      <c r="ED124" s="31"/>
      <c r="EE124" s="31"/>
      <c r="EF124" s="31"/>
      <c r="EG124" s="31"/>
      <c r="EH124" s="31"/>
      <c r="EI124" s="31"/>
      <c r="EJ124" s="31"/>
      <c r="EK124" s="31"/>
      <c r="EL124" s="31"/>
      <c r="EM124" s="31"/>
      <c r="EN124" s="31"/>
      <c r="EO124" s="31"/>
      <c r="EP124" s="31"/>
      <c r="EQ124" s="31"/>
      <c r="ER124" s="31"/>
      <c r="ES124" s="31"/>
      <c r="ET124" s="31"/>
      <c r="EU124" s="31"/>
      <c r="EV124" s="31"/>
      <c r="EW124" s="31"/>
      <c r="EX124" s="31"/>
      <c r="EY124" s="31"/>
      <c r="EZ124" s="31"/>
      <c r="FA124" s="31"/>
      <c r="FB124" s="31"/>
      <c r="FC124" s="31"/>
      <c r="FD124" s="31"/>
      <c r="FE124" s="31"/>
      <c r="FF124" s="31"/>
      <c r="FG124" s="31"/>
      <c r="FH124" s="31"/>
      <c r="FI124" s="31"/>
      <c r="FJ124" s="31"/>
      <c r="FK124" s="31"/>
      <c r="FL124" s="31"/>
      <c r="FM124" s="31"/>
      <c r="FN124" s="31"/>
      <c r="FO124" s="31"/>
      <c r="FP124" s="31"/>
      <c r="FQ124" s="31"/>
      <c r="FR124" s="31"/>
      <c r="FS124" s="31"/>
      <c r="FT124" s="31"/>
      <c r="FU124" s="31"/>
      <c r="FV124" s="31"/>
      <c r="FW124" s="31"/>
      <c r="FX124" s="31"/>
      <c r="FY124" s="31"/>
      <c r="FZ124" s="31"/>
      <c r="GA124" s="31"/>
      <c r="GB124" s="31"/>
      <c r="GC124" s="31"/>
      <c r="GD124" s="31"/>
      <c r="GE124" s="31"/>
      <c r="GF124" s="31"/>
      <c r="GG124" s="31"/>
      <c r="GH124" s="31"/>
      <c r="GI124" s="31"/>
      <c r="GJ124" s="31"/>
      <c r="GK124" s="31"/>
      <c r="GL124" s="31"/>
      <c r="GM124" s="31"/>
      <c r="GN124" s="31"/>
      <c r="GO124" s="31"/>
      <c r="GP124" s="31"/>
      <c r="GQ124" s="31"/>
      <c r="GR124" s="31"/>
      <c r="GS124" s="31"/>
      <c r="GT124" s="31"/>
      <c r="GU124" s="31"/>
      <c r="GV124" s="31"/>
      <c r="GW124" s="31"/>
      <c r="GX124" s="31"/>
      <c r="GY124" s="31"/>
      <c r="GZ124" s="31"/>
      <c r="HA124" s="31"/>
      <c r="HB124" s="31"/>
      <c r="HC124" s="31"/>
      <c r="HD124" s="31"/>
      <c r="HE124" s="31"/>
      <c r="HF124" s="31"/>
      <c r="HG124" s="31"/>
      <c r="HH124" s="31"/>
      <c r="HI124" s="31"/>
      <c r="HJ124" s="31"/>
      <c r="HK124" s="31"/>
      <c r="HL124" s="31"/>
      <c r="HM124" s="31"/>
      <c r="HN124" s="31"/>
      <c r="HO124" s="31"/>
      <c r="HP124" s="31"/>
      <c r="HQ124" s="31"/>
      <c r="HR124" s="31"/>
      <c r="HS124" s="31"/>
      <c r="HT124" s="31"/>
      <c r="HU124" s="31"/>
      <c r="HV124" s="31"/>
      <c r="HW124" s="31"/>
      <c r="HX124" s="31"/>
      <c r="HY124" s="31"/>
      <c r="HZ124" s="31"/>
      <c r="IA124" s="31"/>
      <c r="IB124" s="31"/>
      <c r="IC124" s="31"/>
      <c r="ID124" s="31"/>
      <c r="IE124" s="31"/>
      <c r="IF124" s="31"/>
      <c r="IG124" s="31"/>
      <c r="IH124" s="31"/>
      <c r="II124" s="31"/>
      <c r="IJ124" s="31"/>
      <c r="IK124" s="31"/>
      <c r="IL124" s="31"/>
      <c r="IM124" s="31"/>
      <c r="IN124" s="31"/>
      <c r="IO124" s="31"/>
      <c r="IP124" s="31"/>
      <c r="IQ124" s="31"/>
      <c r="IR124" s="31"/>
      <c r="IS124" s="31"/>
      <c r="IT124" s="31"/>
      <c r="IU124" s="31"/>
      <c r="IV124" s="31"/>
      <c r="IW124" s="31"/>
      <c r="IX124" s="31"/>
      <c r="IY124" s="31"/>
      <c r="IZ124" s="31"/>
      <c r="JA124" s="31"/>
      <c r="JB124" s="31"/>
      <c r="JC124" s="31"/>
      <c r="JD124" s="31"/>
      <c r="JE124" s="31"/>
      <c r="JF124" s="31"/>
      <c r="JG124" s="31"/>
      <c r="JH124" s="31"/>
      <c r="JI124" s="31"/>
      <c r="JJ124" s="31"/>
      <c r="JK124" s="31"/>
      <c r="JL124" s="31"/>
      <c r="JM124" s="31"/>
      <c r="JN124" s="31"/>
      <c r="JO124" s="31"/>
      <c r="JP124" s="31"/>
      <c r="JQ124" s="31"/>
      <c r="JR124" s="31"/>
      <c r="JS124" s="31"/>
      <c r="JT124" s="31"/>
      <c r="JU124" s="31"/>
      <c r="JV124" s="31"/>
      <c r="JW124" s="31"/>
      <c r="JX124" s="31"/>
      <c r="JY124" s="31"/>
      <c r="JZ124" s="31"/>
      <c r="KA124" s="31"/>
      <c r="KB124" s="31"/>
      <c r="KC124" s="31"/>
      <c r="KD124" s="31"/>
      <c r="KE124" s="31"/>
      <c r="KF124" s="31"/>
      <c r="KG124" s="31"/>
      <c r="KH124" s="31"/>
      <c r="KI124" s="31"/>
      <c r="KJ124" s="31"/>
      <c r="KK124" s="31"/>
      <c r="KL124" s="31"/>
      <c r="KM124" s="31"/>
      <c r="KN124" s="31"/>
      <c r="KO124" s="31"/>
      <c r="KP124" s="31"/>
      <c r="KQ124" s="31"/>
      <c r="KR124" s="31"/>
      <c r="KS124" s="31"/>
      <c r="KT124" s="31"/>
      <c r="KU124" s="31"/>
      <c r="KV124" s="31"/>
      <c r="KW124" s="31"/>
      <c r="KX124" s="31"/>
      <c r="KY124" s="31"/>
      <c r="KZ124" s="31"/>
      <c r="LA124" s="31"/>
      <c r="LB124" s="31"/>
      <c r="LC124" s="31"/>
      <c r="LD124" s="31"/>
      <c r="LE124" s="31"/>
      <c r="LF124" s="31"/>
      <c r="LG124" s="31"/>
      <c r="LH124" s="31"/>
      <c r="LI124" s="31"/>
      <c r="LJ124" s="31"/>
      <c r="LK124" s="31"/>
      <c r="LL124" s="31"/>
      <c r="LM124" s="31"/>
      <c r="LN124" s="31"/>
      <c r="LO124" s="31"/>
      <c r="LP124" s="31"/>
      <c r="LQ124" s="31"/>
      <c r="LR124" s="31"/>
      <c r="LS124" s="31"/>
      <c r="LT124" s="31"/>
      <c r="LU124" s="31"/>
      <c r="LV124" s="31"/>
      <c r="LW124" s="31"/>
      <c r="LX124" s="31"/>
      <c r="LY124" s="31"/>
      <c r="LZ124" s="31"/>
      <c r="MA124" s="31"/>
      <c r="MB124" s="31"/>
      <c r="MC124" s="31"/>
      <c r="MD124" s="31"/>
      <c r="ME124" s="31"/>
      <c r="MF124" s="31"/>
      <c r="MG124" s="31"/>
      <c r="MH124" s="31"/>
      <c r="MI124" s="31"/>
      <c r="MJ124" s="31"/>
      <c r="MK124" s="31"/>
      <c r="ML124" s="31"/>
      <c r="MM124" s="31"/>
      <c r="MN124" s="31"/>
      <c r="MO124" s="31"/>
      <c r="MP124" s="31"/>
      <c r="MQ124" s="31"/>
      <c r="MR124" s="31"/>
      <c r="MS124" s="31"/>
      <c r="MT124" s="31"/>
      <c r="MU124" s="31"/>
      <c r="MV124" s="31"/>
      <c r="MW124" s="31"/>
      <c r="MX124" s="31"/>
      <c r="MY124" s="31"/>
      <c r="MZ124" s="31"/>
      <c r="NA124" s="31"/>
      <c r="NB124" s="31"/>
      <c r="NC124" s="31"/>
      <c r="ND124" s="31"/>
      <c r="NE124" s="31"/>
      <c r="NF124" s="31"/>
      <c r="NG124" s="31"/>
      <c r="NH124" s="31"/>
      <c r="NI124" s="31"/>
      <c r="NJ124" s="31"/>
      <c r="NK124" s="31"/>
      <c r="NL124" s="31"/>
      <c r="NM124" s="31"/>
      <c r="NN124" s="31"/>
      <c r="NO124" s="31"/>
      <c r="NP124" s="31"/>
      <c r="NQ124" s="31"/>
      <c r="NR124" s="31"/>
      <c r="NS124" s="31"/>
      <c r="NT124" s="31"/>
      <c r="NU124" s="31"/>
      <c r="NV124" s="31"/>
      <c r="NW124" s="31"/>
      <c r="NX124" s="31"/>
      <c r="NY124" s="31"/>
      <c r="NZ124" s="31"/>
      <c r="OA124" s="31"/>
      <c r="OB124" s="31"/>
      <c r="OC124" s="31"/>
      <c r="OD124" s="31"/>
      <c r="OE124" s="31"/>
      <c r="OF124" s="31"/>
      <c r="OG124" s="31"/>
      <c r="OH124" s="31"/>
      <c r="OI124" s="31"/>
      <c r="OJ124" s="31"/>
      <c r="OK124" s="31"/>
      <c r="OL124" s="31"/>
      <c r="OM124" s="31"/>
      <c r="ON124" s="31"/>
      <c r="OO124" s="31"/>
      <c r="OP124" s="31"/>
      <c r="OQ124" s="31"/>
      <c r="OR124" s="31"/>
      <c r="OS124" s="31"/>
      <c r="OT124" s="31"/>
      <c r="OU124" s="31"/>
      <c r="OV124" s="31"/>
      <c r="OW124" s="31"/>
      <c r="OX124" s="31"/>
      <c r="OY124" s="31"/>
      <c r="OZ124" s="31"/>
      <c r="PA124" s="31"/>
      <c r="PB124" s="31"/>
      <c r="PC124" s="31"/>
      <c r="PD124" s="31"/>
      <c r="PE124" s="31"/>
      <c r="PF124" s="31"/>
      <c r="PG124" s="31"/>
      <c r="PH124" s="31"/>
      <c r="PI124" s="31"/>
      <c r="PJ124" s="31"/>
      <c r="PK124" s="31"/>
      <c r="PL124" s="31"/>
      <c r="PM124" s="31"/>
      <c r="PN124" s="31"/>
      <c r="PO124" s="31"/>
      <c r="PP124" s="31"/>
      <c r="PQ124" s="31"/>
      <c r="PR124" s="31"/>
      <c r="PS124" s="31"/>
      <c r="PT124" s="31"/>
      <c r="PU124" s="31"/>
      <c r="PV124" s="31"/>
      <c r="PW124" s="31"/>
      <c r="PX124" s="31"/>
      <c r="PY124" s="31"/>
      <c r="PZ124" s="31"/>
      <c r="QA124" s="31"/>
      <c r="QB124" s="31"/>
      <c r="QC124" s="31"/>
    </row>
    <row r="125" spans="1:445">
      <c r="A125" s="84" t="s">
        <v>1992</v>
      </c>
      <c r="B125" s="83" t="s">
        <v>27</v>
      </c>
      <c r="C125" s="83">
        <v>85</v>
      </c>
      <c r="D125" s="83" t="s">
        <v>180</v>
      </c>
      <c r="E125" s="83"/>
      <c r="F125" s="83">
        <v>617</v>
      </c>
      <c r="G125" s="83">
        <v>65</v>
      </c>
      <c r="H125" s="83"/>
      <c r="I125" s="83">
        <v>69</v>
      </c>
      <c r="J125" s="83">
        <v>69</v>
      </c>
      <c r="K125" s="83">
        <v>69</v>
      </c>
      <c r="L125" s="83">
        <v>69</v>
      </c>
      <c r="M125" s="83">
        <v>69</v>
      </c>
      <c r="N125" s="83"/>
      <c r="O125" s="83"/>
      <c r="P125" s="83"/>
      <c r="Q125" s="83"/>
      <c r="R125" s="83"/>
      <c r="S125" s="83"/>
      <c r="T125" s="20">
        <f t="shared" si="6"/>
        <v>410</v>
      </c>
      <c r="U125" s="20">
        <f t="shared" si="7"/>
        <v>207</v>
      </c>
      <c r="V125" s="34">
        <f t="shared" si="8"/>
        <v>0.6645056726094003</v>
      </c>
      <c r="W125" s="37"/>
      <c r="X125" s="35" t="str">
        <f t="shared" si="10"/>
        <v/>
      </c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  <c r="DW125" s="31"/>
      <c r="DX125" s="31"/>
      <c r="DY125" s="31"/>
      <c r="DZ125" s="31"/>
      <c r="EA125" s="31"/>
      <c r="EB125" s="31"/>
      <c r="EC125" s="31"/>
      <c r="ED125" s="31"/>
      <c r="EE125" s="31"/>
      <c r="EF125" s="31"/>
      <c r="EG125" s="31"/>
      <c r="EH125" s="31"/>
      <c r="EI125" s="31"/>
      <c r="EJ125" s="31"/>
      <c r="EK125" s="31"/>
      <c r="EL125" s="31"/>
      <c r="EM125" s="31"/>
      <c r="EN125" s="31"/>
      <c r="EO125" s="31"/>
      <c r="EP125" s="31"/>
      <c r="EQ125" s="31"/>
      <c r="ER125" s="31"/>
      <c r="ES125" s="31"/>
      <c r="ET125" s="31"/>
      <c r="EU125" s="31"/>
      <c r="EV125" s="31"/>
      <c r="EW125" s="31"/>
      <c r="EX125" s="31"/>
      <c r="EY125" s="31"/>
      <c r="EZ125" s="31"/>
      <c r="FA125" s="31"/>
      <c r="FB125" s="31"/>
      <c r="FC125" s="31"/>
      <c r="FD125" s="31"/>
      <c r="FE125" s="31"/>
      <c r="FF125" s="31"/>
      <c r="FG125" s="31"/>
      <c r="FH125" s="31"/>
      <c r="FI125" s="31"/>
      <c r="FJ125" s="31"/>
      <c r="FK125" s="31"/>
      <c r="FL125" s="31"/>
      <c r="FM125" s="31"/>
      <c r="FN125" s="31"/>
      <c r="FO125" s="31"/>
      <c r="FP125" s="31"/>
      <c r="FQ125" s="31"/>
      <c r="FR125" s="31"/>
      <c r="FS125" s="31"/>
      <c r="FT125" s="31"/>
      <c r="FU125" s="31"/>
      <c r="FV125" s="31"/>
      <c r="FW125" s="31"/>
      <c r="FX125" s="31"/>
      <c r="FY125" s="31"/>
      <c r="FZ125" s="31"/>
      <c r="GA125" s="31"/>
      <c r="GB125" s="31"/>
      <c r="GC125" s="31"/>
      <c r="GD125" s="31"/>
      <c r="GE125" s="31"/>
      <c r="GF125" s="31"/>
      <c r="GG125" s="31"/>
      <c r="GH125" s="31"/>
      <c r="GI125" s="31"/>
      <c r="GJ125" s="31"/>
      <c r="GK125" s="31"/>
      <c r="GL125" s="31"/>
      <c r="GM125" s="31"/>
      <c r="GN125" s="31"/>
      <c r="GO125" s="31"/>
      <c r="GP125" s="31"/>
      <c r="GQ125" s="31"/>
      <c r="GR125" s="31"/>
      <c r="GS125" s="31"/>
      <c r="GT125" s="31"/>
      <c r="GU125" s="31"/>
      <c r="GV125" s="31"/>
      <c r="GW125" s="31"/>
      <c r="GX125" s="31"/>
      <c r="GY125" s="31"/>
      <c r="GZ125" s="31"/>
      <c r="HA125" s="31"/>
      <c r="HB125" s="31"/>
      <c r="HC125" s="31"/>
      <c r="HD125" s="31"/>
      <c r="HE125" s="31"/>
      <c r="HF125" s="31"/>
      <c r="HG125" s="31"/>
      <c r="HH125" s="31"/>
      <c r="HI125" s="31"/>
      <c r="HJ125" s="31"/>
      <c r="HK125" s="31"/>
      <c r="HL125" s="31"/>
      <c r="HM125" s="31"/>
      <c r="HN125" s="31"/>
      <c r="HO125" s="31"/>
      <c r="HP125" s="31"/>
      <c r="HQ125" s="31"/>
      <c r="HR125" s="31"/>
      <c r="HS125" s="31"/>
      <c r="HT125" s="31"/>
      <c r="HU125" s="31"/>
      <c r="HV125" s="31"/>
      <c r="HW125" s="31"/>
      <c r="HX125" s="31"/>
      <c r="HY125" s="31"/>
      <c r="HZ125" s="31"/>
      <c r="IA125" s="31"/>
      <c r="IB125" s="31"/>
      <c r="IC125" s="31"/>
      <c r="ID125" s="31"/>
      <c r="IE125" s="31"/>
      <c r="IF125" s="31"/>
      <c r="IG125" s="31"/>
      <c r="IH125" s="31"/>
      <c r="II125" s="31"/>
      <c r="IJ125" s="31"/>
      <c r="IK125" s="31"/>
      <c r="IL125" s="31"/>
      <c r="IM125" s="31"/>
      <c r="IN125" s="31"/>
      <c r="IO125" s="31"/>
      <c r="IP125" s="31"/>
      <c r="IQ125" s="31"/>
      <c r="IR125" s="31"/>
      <c r="IS125" s="31"/>
      <c r="IT125" s="31"/>
      <c r="IU125" s="31"/>
      <c r="IV125" s="31"/>
      <c r="IW125" s="31"/>
      <c r="IX125" s="31"/>
      <c r="IY125" s="31"/>
      <c r="IZ125" s="31"/>
      <c r="JA125" s="31"/>
      <c r="JB125" s="31"/>
      <c r="JC125" s="31"/>
      <c r="JD125" s="31"/>
      <c r="JE125" s="31"/>
      <c r="JF125" s="31"/>
      <c r="JG125" s="31"/>
      <c r="JH125" s="31"/>
      <c r="JI125" s="31"/>
      <c r="JJ125" s="31"/>
      <c r="JK125" s="31"/>
      <c r="JL125" s="31"/>
      <c r="JM125" s="31"/>
      <c r="JN125" s="31"/>
      <c r="JO125" s="31"/>
      <c r="JP125" s="31"/>
      <c r="JQ125" s="31"/>
      <c r="JR125" s="31"/>
      <c r="JS125" s="31"/>
      <c r="JT125" s="31"/>
      <c r="JU125" s="31"/>
      <c r="JV125" s="31"/>
      <c r="JW125" s="31"/>
      <c r="JX125" s="31"/>
      <c r="JY125" s="31"/>
      <c r="JZ125" s="31"/>
      <c r="KA125" s="31"/>
      <c r="KB125" s="31"/>
      <c r="KC125" s="31"/>
      <c r="KD125" s="31"/>
      <c r="KE125" s="31"/>
      <c r="KF125" s="31"/>
      <c r="KG125" s="31"/>
      <c r="KH125" s="31"/>
      <c r="KI125" s="31"/>
      <c r="KJ125" s="31"/>
      <c r="KK125" s="31"/>
      <c r="KL125" s="31"/>
      <c r="KM125" s="31"/>
      <c r="KN125" s="31"/>
      <c r="KO125" s="31"/>
      <c r="KP125" s="31"/>
      <c r="KQ125" s="31"/>
      <c r="KR125" s="31"/>
      <c r="KS125" s="31"/>
      <c r="KT125" s="31"/>
      <c r="KU125" s="31"/>
      <c r="KV125" s="31"/>
      <c r="KW125" s="31"/>
      <c r="KX125" s="31"/>
      <c r="KY125" s="31"/>
      <c r="KZ125" s="31"/>
      <c r="LA125" s="31"/>
      <c r="LB125" s="31"/>
      <c r="LC125" s="31"/>
      <c r="LD125" s="31"/>
      <c r="LE125" s="31"/>
      <c r="LF125" s="31"/>
      <c r="LG125" s="31"/>
      <c r="LH125" s="31"/>
      <c r="LI125" s="31"/>
      <c r="LJ125" s="31"/>
      <c r="LK125" s="31"/>
      <c r="LL125" s="31"/>
      <c r="LM125" s="31"/>
      <c r="LN125" s="31"/>
      <c r="LO125" s="31"/>
      <c r="LP125" s="31"/>
      <c r="LQ125" s="31"/>
      <c r="LR125" s="31"/>
      <c r="LS125" s="31"/>
      <c r="LT125" s="31"/>
      <c r="LU125" s="31"/>
      <c r="LV125" s="31"/>
      <c r="LW125" s="31"/>
      <c r="LX125" s="31"/>
      <c r="LY125" s="31"/>
      <c r="LZ125" s="31"/>
      <c r="MA125" s="31"/>
      <c r="MB125" s="31"/>
      <c r="MC125" s="31"/>
      <c r="MD125" s="31"/>
      <c r="ME125" s="31"/>
      <c r="MF125" s="31"/>
      <c r="MG125" s="31"/>
      <c r="MH125" s="31"/>
      <c r="MI125" s="31"/>
      <c r="MJ125" s="31"/>
      <c r="MK125" s="31"/>
      <c r="ML125" s="31"/>
      <c r="MM125" s="31"/>
      <c r="MN125" s="31"/>
      <c r="MO125" s="31"/>
      <c r="MP125" s="31"/>
      <c r="MQ125" s="31"/>
      <c r="MR125" s="31"/>
      <c r="MS125" s="31"/>
      <c r="MT125" s="31"/>
      <c r="MU125" s="31"/>
      <c r="MV125" s="31"/>
      <c r="MW125" s="31"/>
      <c r="MX125" s="31"/>
      <c r="MY125" s="31"/>
      <c r="MZ125" s="31"/>
      <c r="NA125" s="31"/>
      <c r="NB125" s="31"/>
      <c r="NC125" s="31"/>
      <c r="ND125" s="31"/>
      <c r="NE125" s="31"/>
      <c r="NF125" s="31"/>
      <c r="NG125" s="31"/>
      <c r="NH125" s="31"/>
      <c r="NI125" s="31"/>
      <c r="NJ125" s="31"/>
      <c r="NK125" s="31"/>
      <c r="NL125" s="31"/>
      <c r="NM125" s="31"/>
      <c r="NN125" s="31"/>
      <c r="NO125" s="31"/>
      <c r="NP125" s="31"/>
      <c r="NQ125" s="31"/>
      <c r="NR125" s="31"/>
      <c r="NS125" s="31"/>
      <c r="NT125" s="31"/>
      <c r="NU125" s="31"/>
      <c r="NV125" s="31"/>
      <c r="NW125" s="31"/>
      <c r="NX125" s="31"/>
      <c r="NY125" s="31"/>
      <c r="NZ125" s="31"/>
      <c r="OA125" s="31"/>
      <c r="OB125" s="31"/>
      <c r="OC125" s="31"/>
      <c r="OD125" s="31"/>
      <c r="OE125" s="31"/>
      <c r="OF125" s="31"/>
      <c r="OG125" s="31"/>
      <c r="OH125" s="31"/>
      <c r="OI125" s="31"/>
      <c r="OJ125" s="31"/>
      <c r="OK125" s="31"/>
      <c r="OL125" s="31"/>
      <c r="OM125" s="31"/>
      <c r="ON125" s="31"/>
      <c r="OO125" s="31"/>
      <c r="OP125" s="31"/>
      <c r="OQ125" s="31"/>
      <c r="OR125" s="31"/>
      <c r="OS125" s="31"/>
      <c r="OT125" s="31"/>
      <c r="OU125" s="31"/>
      <c r="OV125" s="31"/>
      <c r="OW125" s="31"/>
      <c r="OX125" s="31"/>
      <c r="OY125" s="31"/>
      <c r="OZ125" s="31"/>
      <c r="PA125" s="31"/>
      <c r="PB125" s="31"/>
      <c r="PC125" s="31"/>
      <c r="PD125" s="31"/>
      <c r="PE125" s="31"/>
      <c r="PF125" s="31"/>
      <c r="PG125" s="31"/>
      <c r="PH125" s="31"/>
      <c r="PI125" s="31"/>
      <c r="PJ125" s="31"/>
      <c r="PK125" s="31"/>
      <c r="PL125" s="31"/>
      <c r="PM125" s="31"/>
      <c r="PN125" s="31"/>
      <c r="PO125" s="31"/>
      <c r="PP125" s="31"/>
      <c r="PQ125" s="31"/>
      <c r="PR125" s="31"/>
      <c r="PS125" s="31"/>
      <c r="PT125" s="31"/>
      <c r="PU125" s="31"/>
      <c r="PV125" s="31"/>
      <c r="PW125" s="31"/>
      <c r="PX125" s="31"/>
      <c r="PY125" s="31"/>
      <c r="PZ125" s="31"/>
      <c r="QA125" s="31"/>
      <c r="QB125" s="31"/>
      <c r="QC125" s="31"/>
    </row>
    <row r="126" spans="1:445">
      <c r="A126" s="84" t="s">
        <v>1716</v>
      </c>
      <c r="B126" s="83" t="s">
        <v>27</v>
      </c>
      <c r="C126" s="83">
        <v>85</v>
      </c>
      <c r="D126" s="83" t="s">
        <v>174</v>
      </c>
      <c r="E126" s="83"/>
      <c r="F126" s="83">
        <v>745</v>
      </c>
      <c r="G126" s="83">
        <v>65</v>
      </c>
      <c r="H126" s="83"/>
      <c r="I126" s="83">
        <v>85</v>
      </c>
      <c r="J126" s="83">
        <v>85</v>
      </c>
      <c r="K126" s="83">
        <v>85</v>
      </c>
      <c r="L126" s="83">
        <v>85</v>
      </c>
      <c r="M126" s="83">
        <v>85</v>
      </c>
      <c r="N126" s="83"/>
      <c r="O126" s="83"/>
      <c r="P126" s="83"/>
      <c r="Q126" s="83"/>
      <c r="R126" s="83"/>
      <c r="S126" s="83"/>
      <c r="T126" s="20">
        <f t="shared" si="6"/>
        <v>490</v>
      </c>
      <c r="U126" s="20">
        <f t="shared" si="7"/>
        <v>255</v>
      </c>
      <c r="V126" s="34">
        <f t="shared" si="8"/>
        <v>0.65771812080536918</v>
      </c>
      <c r="W126" s="37"/>
      <c r="X126" s="35" t="str">
        <f t="shared" si="10"/>
        <v/>
      </c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  <c r="CJ126" s="31"/>
      <c r="CK126" s="31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  <c r="DW126" s="31"/>
      <c r="DX126" s="31"/>
      <c r="DY126" s="31"/>
      <c r="DZ126" s="31"/>
      <c r="EA126" s="31"/>
      <c r="EB126" s="31"/>
      <c r="EC126" s="31"/>
      <c r="ED126" s="31"/>
      <c r="EE126" s="31"/>
      <c r="EF126" s="31"/>
      <c r="EG126" s="31"/>
      <c r="EH126" s="31"/>
      <c r="EI126" s="31"/>
      <c r="EJ126" s="31"/>
      <c r="EK126" s="31"/>
      <c r="EL126" s="31"/>
      <c r="EM126" s="31"/>
      <c r="EN126" s="31"/>
      <c r="EO126" s="31"/>
      <c r="EP126" s="31"/>
      <c r="EQ126" s="31"/>
      <c r="ER126" s="31"/>
      <c r="ES126" s="31"/>
      <c r="ET126" s="31"/>
      <c r="EU126" s="31"/>
      <c r="EV126" s="31"/>
      <c r="EW126" s="31"/>
      <c r="EX126" s="31"/>
      <c r="EY126" s="31"/>
      <c r="EZ126" s="31"/>
      <c r="FA126" s="31"/>
      <c r="FB126" s="31"/>
      <c r="FC126" s="31"/>
      <c r="FD126" s="31"/>
      <c r="FE126" s="31"/>
      <c r="FF126" s="31"/>
      <c r="FG126" s="31"/>
      <c r="FH126" s="31"/>
      <c r="FI126" s="31"/>
      <c r="FJ126" s="31"/>
      <c r="FK126" s="31"/>
      <c r="FL126" s="31"/>
      <c r="FM126" s="31"/>
      <c r="FN126" s="31"/>
      <c r="FO126" s="31"/>
      <c r="FP126" s="31"/>
      <c r="FQ126" s="31"/>
      <c r="FR126" s="31"/>
      <c r="FS126" s="31"/>
      <c r="FT126" s="31"/>
      <c r="FU126" s="31"/>
      <c r="FV126" s="31"/>
      <c r="FW126" s="31"/>
      <c r="FX126" s="31"/>
      <c r="FY126" s="31"/>
      <c r="FZ126" s="31"/>
      <c r="GA126" s="31"/>
      <c r="GB126" s="31"/>
      <c r="GC126" s="31"/>
      <c r="GD126" s="31"/>
      <c r="GE126" s="31"/>
      <c r="GF126" s="31"/>
      <c r="GG126" s="31"/>
      <c r="GH126" s="31"/>
      <c r="GI126" s="31"/>
      <c r="GJ126" s="31"/>
      <c r="GK126" s="31"/>
      <c r="GL126" s="31"/>
      <c r="GM126" s="31"/>
      <c r="GN126" s="31"/>
      <c r="GO126" s="31"/>
      <c r="GP126" s="31"/>
      <c r="GQ126" s="31"/>
      <c r="GR126" s="31"/>
      <c r="GS126" s="31"/>
      <c r="GT126" s="31"/>
      <c r="GU126" s="31"/>
      <c r="GV126" s="31"/>
      <c r="GW126" s="31"/>
      <c r="GX126" s="31"/>
      <c r="GY126" s="31"/>
      <c r="GZ126" s="31"/>
      <c r="HA126" s="31"/>
      <c r="HB126" s="31"/>
      <c r="HC126" s="31"/>
      <c r="HD126" s="31"/>
      <c r="HE126" s="31"/>
      <c r="HF126" s="31"/>
      <c r="HG126" s="31"/>
      <c r="HH126" s="31"/>
      <c r="HI126" s="31"/>
      <c r="HJ126" s="31"/>
      <c r="HK126" s="31"/>
      <c r="HL126" s="31"/>
      <c r="HM126" s="31"/>
      <c r="HN126" s="31"/>
      <c r="HO126" s="31"/>
      <c r="HP126" s="31"/>
      <c r="HQ126" s="31"/>
      <c r="HR126" s="31"/>
      <c r="HS126" s="31"/>
      <c r="HT126" s="31"/>
      <c r="HU126" s="31"/>
      <c r="HV126" s="31"/>
      <c r="HW126" s="31"/>
      <c r="HX126" s="31"/>
      <c r="HY126" s="31"/>
      <c r="HZ126" s="31"/>
      <c r="IA126" s="31"/>
      <c r="IB126" s="31"/>
      <c r="IC126" s="31"/>
      <c r="ID126" s="31"/>
      <c r="IE126" s="31"/>
      <c r="IF126" s="31"/>
      <c r="IG126" s="31"/>
      <c r="IH126" s="31"/>
      <c r="II126" s="31"/>
      <c r="IJ126" s="31"/>
      <c r="IK126" s="31"/>
      <c r="IL126" s="31"/>
      <c r="IM126" s="31"/>
      <c r="IN126" s="31"/>
      <c r="IO126" s="31"/>
      <c r="IP126" s="31"/>
      <c r="IQ126" s="31"/>
      <c r="IR126" s="31"/>
      <c r="IS126" s="31"/>
      <c r="IT126" s="31"/>
      <c r="IU126" s="31"/>
      <c r="IV126" s="31"/>
      <c r="IW126" s="31"/>
      <c r="IX126" s="31"/>
      <c r="IY126" s="31"/>
      <c r="IZ126" s="31"/>
      <c r="JA126" s="31"/>
      <c r="JB126" s="31"/>
      <c r="JC126" s="31"/>
      <c r="JD126" s="31"/>
      <c r="JE126" s="31"/>
      <c r="JF126" s="31"/>
      <c r="JG126" s="31"/>
      <c r="JH126" s="31"/>
      <c r="JI126" s="31"/>
      <c r="JJ126" s="31"/>
      <c r="JK126" s="31"/>
      <c r="JL126" s="31"/>
      <c r="JM126" s="31"/>
      <c r="JN126" s="31"/>
      <c r="JO126" s="31"/>
      <c r="JP126" s="31"/>
      <c r="JQ126" s="31"/>
      <c r="JR126" s="31"/>
      <c r="JS126" s="31"/>
      <c r="JT126" s="31"/>
      <c r="JU126" s="31"/>
      <c r="JV126" s="31"/>
      <c r="JW126" s="31"/>
      <c r="JX126" s="31"/>
      <c r="JY126" s="31"/>
      <c r="JZ126" s="31"/>
      <c r="KA126" s="31"/>
      <c r="KB126" s="31"/>
      <c r="KC126" s="31"/>
      <c r="KD126" s="31"/>
      <c r="KE126" s="31"/>
      <c r="KF126" s="31"/>
      <c r="KG126" s="31"/>
      <c r="KH126" s="31"/>
      <c r="KI126" s="31"/>
      <c r="KJ126" s="31"/>
      <c r="KK126" s="31"/>
      <c r="KL126" s="31"/>
      <c r="KM126" s="31"/>
      <c r="KN126" s="31"/>
      <c r="KO126" s="31"/>
      <c r="KP126" s="31"/>
      <c r="KQ126" s="31"/>
      <c r="KR126" s="31"/>
      <c r="KS126" s="31"/>
      <c r="KT126" s="31"/>
      <c r="KU126" s="31"/>
      <c r="KV126" s="31"/>
      <c r="KW126" s="31"/>
      <c r="KX126" s="31"/>
      <c r="KY126" s="31"/>
      <c r="KZ126" s="31"/>
      <c r="LA126" s="31"/>
      <c r="LB126" s="31"/>
      <c r="LC126" s="31"/>
      <c r="LD126" s="31"/>
      <c r="LE126" s="31"/>
      <c r="LF126" s="31"/>
      <c r="LG126" s="31"/>
      <c r="LH126" s="31"/>
      <c r="LI126" s="31"/>
      <c r="LJ126" s="31"/>
      <c r="LK126" s="31"/>
      <c r="LL126" s="31"/>
      <c r="LM126" s="31"/>
      <c r="LN126" s="31"/>
      <c r="LO126" s="31"/>
      <c r="LP126" s="31"/>
      <c r="LQ126" s="31"/>
      <c r="LR126" s="31"/>
      <c r="LS126" s="31"/>
      <c r="LT126" s="31"/>
      <c r="LU126" s="31"/>
      <c r="LV126" s="31"/>
      <c r="LW126" s="31"/>
      <c r="LX126" s="31"/>
      <c r="LY126" s="31"/>
      <c r="LZ126" s="31"/>
      <c r="MA126" s="31"/>
      <c r="MB126" s="31"/>
      <c r="MC126" s="31"/>
      <c r="MD126" s="31"/>
      <c r="ME126" s="31"/>
      <c r="MF126" s="31"/>
      <c r="MG126" s="31"/>
      <c r="MH126" s="31"/>
      <c r="MI126" s="31"/>
      <c r="MJ126" s="31"/>
      <c r="MK126" s="31"/>
      <c r="ML126" s="31"/>
      <c r="MM126" s="31"/>
      <c r="MN126" s="31"/>
      <c r="MO126" s="31"/>
      <c r="MP126" s="31"/>
      <c r="MQ126" s="31"/>
      <c r="MR126" s="31"/>
      <c r="MS126" s="31"/>
      <c r="MT126" s="31"/>
      <c r="MU126" s="31"/>
      <c r="MV126" s="31"/>
      <c r="MW126" s="31"/>
      <c r="MX126" s="31"/>
      <c r="MY126" s="31"/>
      <c r="MZ126" s="31"/>
      <c r="NA126" s="31"/>
      <c r="NB126" s="31"/>
      <c r="NC126" s="31"/>
      <c r="ND126" s="31"/>
      <c r="NE126" s="31"/>
      <c r="NF126" s="31"/>
      <c r="NG126" s="31"/>
      <c r="NH126" s="31"/>
      <c r="NI126" s="31"/>
      <c r="NJ126" s="31"/>
      <c r="NK126" s="31"/>
      <c r="NL126" s="31"/>
      <c r="NM126" s="31"/>
      <c r="NN126" s="31"/>
      <c r="NO126" s="31"/>
      <c r="NP126" s="31"/>
      <c r="NQ126" s="31"/>
      <c r="NR126" s="31"/>
      <c r="NS126" s="31"/>
      <c r="NT126" s="31"/>
      <c r="NU126" s="31"/>
      <c r="NV126" s="31"/>
      <c r="NW126" s="31"/>
      <c r="NX126" s="31"/>
      <c r="NY126" s="31"/>
      <c r="NZ126" s="31"/>
      <c r="OA126" s="31"/>
      <c r="OB126" s="31"/>
      <c r="OC126" s="31"/>
      <c r="OD126" s="31"/>
      <c r="OE126" s="31"/>
      <c r="OF126" s="31"/>
      <c r="OG126" s="31"/>
      <c r="OH126" s="31"/>
      <c r="OI126" s="31"/>
      <c r="OJ126" s="31"/>
      <c r="OK126" s="31"/>
      <c r="OL126" s="31"/>
      <c r="OM126" s="31"/>
      <c r="ON126" s="31"/>
      <c r="OO126" s="31"/>
      <c r="OP126" s="31"/>
      <c r="OQ126" s="31"/>
      <c r="OR126" s="31"/>
      <c r="OS126" s="31"/>
      <c r="OT126" s="31"/>
      <c r="OU126" s="31"/>
      <c r="OV126" s="31"/>
      <c r="OW126" s="31"/>
      <c r="OX126" s="31"/>
      <c r="OY126" s="31"/>
      <c r="OZ126" s="31"/>
      <c r="PA126" s="31"/>
      <c r="PB126" s="31"/>
      <c r="PC126" s="31"/>
      <c r="PD126" s="31"/>
      <c r="PE126" s="31"/>
      <c r="PF126" s="31"/>
      <c r="PG126" s="31"/>
      <c r="PH126" s="31"/>
      <c r="PI126" s="31"/>
      <c r="PJ126" s="31"/>
      <c r="PK126" s="31"/>
      <c r="PL126" s="31"/>
      <c r="PM126" s="31"/>
      <c r="PN126" s="31"/>
      <c r="PO126" s="31"/>
      <c r="PP126" s="31"/>
      <c r="PQ126" s="31"/>
      <c r="PR126" s="31"/>
      <c r="PS126" s="31"/>
      <c r="PT126" s="31"/>
      <c r="PU126" s="31"/>
      <c r="PV126" s="31"/>
      <c r="PW126" s="31"/>
      <c r="PX126" s="31"/>
      <c r="PY126" s="31"/>
      <c r="PZ126" s="31"/>
      <c r="QA126" s="31"/>
      <c r="QB126" s="31"/>
      <c r="QC126" s="31"/>
    </row>
    <row r="127" spans="1:445">
      <c r="A127" s="84" t="s">
        <v>219</v>
      </c>
      <c r="B127" s="83" t="s">
        <v>45</v>
      </c>
      <c r="C127" s="83">
        <v>85</v>
      </c>
      <c r="D127" s="83" t="s">
        <v>56</v>
      </c>
      <c r="E127" s="83"/>
      <c r="F127" s="83">
        <v>700</v>
      </c>
      <c r="G127" s="83">
        <v>0</v>
      </c>
      <c r="H127" s="83">
        <v>78</v>
      </c>
      <c r="I127" s="83">
        <v>78</v>
      </c>
      <c r="J127" s="83">
        <v>78</v>
      </c>
      <c r="K127" s="83">
        <v>78</v>
      </c>
      <c r="L127" s="83">
        <v>78</v>
      </c>
      <c r="M127" s="83">
        <v>78</v>
      </c>
      <c r="N127" s="83"/>
      <c r="O127" s="83"/>
      <c r="P127" s="83"/>
      <c r="Q127" s="83"/>
      <c r="R127" s="83"/>
      <c r="S127" s="83"/>
      <c r="T127" s="20">
        <f t="shared" si="6"/>
        <v>468</v>
      </c>
      <c r="U127" s="20">
        <f t="shared" si="7"/>
        <v>232</v>
      </c>
      <c r="V127" s="34">
        <f t="shared" si="8"/>
        <v>0.66857142857142859</v>
      </c>
      <c r="W127" s="37"/>
      <c r="X127" s="35" t="str">
        <f t="shared" si="10"/>
        <v/>
      </c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  <c r="CJ127" s="31"/>
      <c r="CK127" s="31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  <c r="DW127" s="31"/>
      <c r="DX127" s="31"/>
      <c r="DY127" s="31"/>
      <c r="DZ127" s="31"/>
      <c r="EA127" s="31"/>
      <c r="EB127" s="31"/>
      <c r="EC127" s="31"/>
      <c r="ED127" s="31"/>
      <c r="EE127" s="31"/>
      <c r="EF127" s="31"/>
      <c r="EG127" s="31"/>
      <c r="EH127" s="31"/>
      <c r="EI127" s="31"/>
      <c r="EJ127" s="31"/>
      <c r="EK127" s="31"/>
      <c r="EL127" s="31"/>
      <c r="EM127" s="31"/>
      <c r="EN127" s="31"/>
      <c r="EO127" s="31"/>
      <c r="EP127" s="31"/>
      <c r="EQ127" s="31"/>
      <c r="ER127" s="31"/>
      <c r="ES127" s="31"/>
      <c r="ET127" s="31"/>
      <c r="EU127" s="31"/>
      <c r="EV127" s="31"/>
      <c r="EW127" s="31"/>
      <c r="EX127" s="31"/>
      <c r="EY127" s="31"/>
      <c r="EZ127" s="31"/>
      <c r="FA127" s="31"/>
      <c r="FB127" s="31"/>
      <c r="FC127" s="31"/>
      <c r="FD127" s="31"/>
      <c r="FE127" s="31"/>
      <c r="FF127" s="31"/>
      <c r="FG127" s="31"/>
      <c r="FH127" s="31"/>
      <c r="FI127" s="31"/>
      <c r="FJ127" s="31"/>
      <c r="FK127" s="31"/>
      <c r="FL127" s="31"/>
      <c r="FM127" s="31"/>
      <c r="FN127" s="31"/>
      <c r="FO127" s="31"/>
      <c r="FP127" s="31"/>
      <c r="FQ127" s="31"/>
      <c r="FR127" s="31"/>
      <c r="FS127" s="31"/>
      <c r="FT127" s="31"/>
      <c r="FU127" s="31"/>
      <c r="FV127" s="31"/>
      <c r="FW127" s="31"/>
      <c r="FX127" s="31"/>
      <c r="FY127" s="31"/>
      <c r="FZ127" s="31"/>
      <c r="GA127" s="31"/>
      <c r="GB127" s="31"/>
      <c r="GC127" s="31"/>
      <c r="GD127" s="31"/>
      <c r="GE127" s="31"/>
      <c r="GF127" s="31"/>
      <c r="GG127" s="31"/>
      <c r="GH127" s="31"/>
      <c r="GI127" s="31"/>
      <c r="GJ127" s="31"/>
      <c r="GK127" s="31"/>
      <c r="GL127" s="31"/>
      <c r="GM127" s="31"/>
      <c r="GN127" s="31"/>
      <c r="GO127" s="31"/>
      <c r="GP127" s="31"/>
      <c r="GQ127" s="31"/>
      <c r="GR127" s="31"/>
      <c r="GS127" s="31"/>
      <c r="GT127" s="31"/>
      <c r="GU127" s="31"/>
      <c r="GV127" s="31"/>
      <c r="GW127" s="31"/>
      <c r="GX127" s="31"/>
      <c r="GY127" s="31"/>
      <c r="GZ127" s="31"/>
      <c r="HA127" s="31"/>
      <c r="HB127" s="31"/>
      <c r="HC127" s="31"/>
      <c r="HD127" s="31"/>
      <c r="HE127" s="31"/>
      <c r="HF127" s="31"/>
      <c r="HG127" s="31"/>
      <c r="HH127" s="31"/>
      <c r="HI127" s="31"/>
      <c r="HJ127" s="31"/>
      <c r="HK127" s="31"/>
      <c r="HL127" s="31"/>
      <c r="HM127" s="31"/>
      <c r="HN127" s="31"/>
      <c r="HO127" s="31"/>
      <c r="HP127" s="31"/>
      <c r="HQ127" s="31"/>
      <c r="HR127" s="31"/>
      <c r="HS127" s="31"/>
      <c r="HT127" s="31"/>
      <c r="HU127" s="31"/>
      <c r="HV127" s="31"/>
      <c r="HW127" s="31"/>
      <c r="HX127" s="31"/>
      <c r="HY127" s="31"/>
      <c r="HZ127" s="31"/>
      <c r="IA127" s="31"/>
      <c r="IB127" s="31"/>
      <c r="IC127" s="31"/>
      <c r="ID127" s="31"/>
      <c r="IE127" s="31"/>
      <c r="IF127" s="31"/>
      <c r="IG127" s="31"/>
      <c r="IH127" s="31"/>
      <c r="II127" s="31"/>
      <c r="IJ127" s="31"/>
      <c r="IK127" s="31"/>
      <c r="IL127" s="31"/>
      <c r="IM127" s="31"/>
      <c r="IN127" s="31"/>
      <c r="IO127" s="31"/>
      <c r="IP127" s="31"/>
      <c r="IQ127" s="31"/>
      <c r="IR127" s="31"/>
      <c r="IS127" s="31"/>
      <c r="IT127" s="31"/>
      <c r="IU127" s="31"/>
      <c r="IV127" s="31"/>
      <c r="IW127" s="31"/>
      <c r="IX127" s="31"/>
      <c r="IY127" s="31"/>
      <c r="IZ127" s="31"/>
      <c r="JA127" s="31"/>
      <c r="JB127" s="31"/>
      <c r="JC127" s="31"/>
      <c r="JD127" s="31"/>
      <c r="JE127" s="31"/>
      <c r="JF127" s="31"/>
      <c r="JG127" s="31"/>
      <c r="JH127" s="31"/>
      <c r="JI127" s="31"/>
      <c r="JJ127" s="31"/>
      <c r="JK127" s="31"/>
      <c r="JL127" s="31"/>
      <c r="JM127" s="31"/>
      <c r="JN127" s="31"/>
      <c r="JO127" s="31"/>
      <c r="JP127" s="31"/>
      <c r="JQ127" s="31"/>
      <c r="JR127" s="31"/>
      <c r="JS127" s="31"/>
      <c r="JT127" s="31"/>
      <c r="JU127" s="31"/>
      <c r="JV127" s="31"/>
      <c r="JW127" s="31"/>
      <c r="JX127" s="31"/>
      <c r="JY127" s="31"/>
      <c r="JZ127" s="31"/>
      <c r="KA127" s="31"/>
      <c r="KB127" s="31"/>
      <c r="KC127" s="31"/>
      <c r="KD127" s="31"/>
      <c r="KE127" s="31"/>
      <c r="KF127" s="31"/>
      <c r="KG127" s="31"/>
      <c r="KH127" s="31"/>
      <c r="KI127" s="31"/>
      <c r="KJ127" s="31"/>
      <c r="KK127" s="31"/>
      <c r="KL127" s="31"/>
      <c r="KM127" s="31"/>
      <c r="KN127" s="31"/>
      <c r="KO127" s="31"/>
      <c r="KP127" s="31"/>
      <c r="KQ127" s="31"/>
      <c r="KR127" s="31"/>
      <c r="KS127" s="31"/>
      <c r="KT127" s="31"/>
      <c r="KU127" s="31"/>
      <c r="KV127" s="31"/>
      <c r="KW127" s="31"/>
      <c r="KX127" s="31"/>
      <c r="KY127" s="31"/>
      <c r="KZ127" s="31"/>
      <c r="LA127" s="31"/>
      <c r="LB127" s="31"/>
      <c r="LC127" s="31"/>
      <c r="LD127" s="31"/>
      <c r="LE127" s="31"/>
      <c r="LF127" s="31"/>
      <c r="LG127" s="31"/>
      <c r="LH127" s="31"/>
      <c r="LI127" s="31"/>
      <c r="LJ127" s="31"/>
      <c r="LK127" s="31"/>
      <c r="LL127" s="31"/>
      <c r="LM127" s="31"/>
      <c r="LN127" s="31"/>
      <c r="LO127" s="31"/>
      <c r="LP127" s="31"/>
      <c r="LQ127" s="31"/>
      <c r="LR127" s="31"/>
      <c r="LS127" s="31"/>
      <c r="LT127" s="31"/>
      <c r="LU127" s="31"/>
      <c r="LV127" s="31"/>
      <c r="LW127" s="31"/>
      <c r="LX127" s="31"/>
      <c r="LY127" s="31"/>
      <c r="LZ127" s="31"/>
      <c r="MA127" s="31"/>
      <c r="MB127" s="31"/>
      <c r="MC127" s="31"/>
      <c r="MD127" s="31"/>
      <c r="ME127" s="31"/>
      <c r="MF127" s="31"/>
      <c r="MG127" s="31"/>
      <c r="MH127" s="31"/>
      <c r="MI127" s="31"/>
      <c r="MJ127" s="31"/>
      <c r="MK127" s="31"/>
      <c r="ML127" s="31"/>
      <c r="MM127" s="31"/>
      <c r="MN127" s="31"/>
      <c r="MO127" s="31"/>
      <c r="MP127" s="31"/>
      <c r="MQ127" s="31"/>
      <c r="MR127" s="31"/>
      <c r="MS127" s="31"/>
      <c r="MT127" s="31"/>
      <c r="MU127" s="31"/>
      <c r="MV127" s="31"/>
      <c r="MW127" s="31"/>
      <c r="MX127" s="31"/>
      <c r="MY127" s="31"/>
      <c r="MZ127" s="31"/>
      <c r="NA127" s="31"/>
      <c r="NB127" s="31"/>
      <c r="NC127" s="31"/>
      <c r="ND127" s="31"/>
      <c r="NE127" s="31"/>
      <c r="NF127" s="31"/>
      <c r="NG127" s="31"/>
      <c r="NH127" s="31"/>
      <c r="NI127" s="31"/>
      <c r="NJ127" s="31"/>
      <c r="NK127" s="31"/>
      <c r="NL127" s="31"/>
      <c r="NM127" s="31"/>
      <c r="NN127" s="31"/>
      <c r="NO127" s="31"/>
      <c r="NP127" s="31"/>
      <c r="NQ127" s="31"/>
      <c r="NR127" s="31"/>
      <c r="NS127" s="31"/>
      <c r="NT127" s="31"/>
      <c r="NU127" s="31"/>
      <c r="NV127" s="31"/>
      <c r="NW127" s="31"/>
      <c r="NX127" s="31"/>
      <c r="NY127" s="31"/>
      <c r="NZ127" s="31"/>
      <c r="OA127" s="31"/>
      <c r="OB127" s="31"/>
      <c r="OC127" s="31"/>
      <c r="OD127" s="31"/>
      <c r="OE127" s="31"/>
      <c r="OF127" s="31"/>
      <c r="OG127" s="31"/>
      <c r="OH127" s="31"/>
      <c r="OI127" s="31"/>
      <c r="OJ127" s="31"/>
      <c r="OK127" s="31"/>
      <c r="OL127" s="31"/>
      <c r="OM127" s="31"/>
      <c r="ON127" s="31"/>
      <c r="OO127" s="31"/>
      <c r="OP127" s="31"/>
      <c r="OQ127" s="31"/>
      <c r="OR127" s="31"/>
      <c r="OS127" s="31"/>
      <c r="OT127" s="31"/>
      <c r="OU127" s="31"/>
      <c r="OV127" s="31"/>
      <c r="OW127" s="31"/>
      <c r="OX127" s="31"/>
      <c r="OY127" s="31"/>
      <c r="OZ127" s="31"/>
      <c r="PA127" s="31"/>
      <c r="PB127" s="31"/>
      <c r="PC127" s="31"/>
      <c r="PD127" s="31"/>
      <c r="PE127" s="31"/>
      <c r="PF127" s="31"/>
      <c r="PG127" s="31"/>
      <c r="PH127" s="31"/>
      <c r="PI127" s="31"/>
      <c r="PJ127" s="31"/>
      <c r="PK127" s="31"/>
      <c r="PL127" s="31"/>
      <c r="PM127" s="31"/>
      <c r="PN127" s="31"/>
      <c r="PO127" s="31"/>
      <c r="PP127" s="31"/>
      <c r="PQ127" s="31"/>
      <c r="PR127" s="31"/>
      <c r="PS127" s="31"/>
      <c r="PT127" s="31"/>
      <c r="PU127" s="31"/>
      <c r="PV127" s="31"/>
      <c r="PW127" s="31"/>
      <c r="PX127" s="31"/>
      <c r="PY127" s="31"/>
      <c r="PZ127" s="31"/>
      <c r="QA127" s="31"/>
      <c r="QB127" s="31"/>
      <c r="QC127" s="31"/>
    </row>
    <row r="128" spans="1:445">
      <c r="A128" s="84" t="s">
        <v>220</v>
      </c>
      <c r="B128" s="83" t="s">
        <v>45</v>
      </c>
      <c r="C128" s="83">
        <v>95</v>
      </c>
      <c r="D128" s="83" t="s">
        <v>133</v>
      </c>
      <c r="E128" s="83"/>
      <c r="F128" s="83">
        <v>1100</v>
      </c>
      <c r="G128" s="83">
        <v>0</v>
      </c>
      <c r="H128" s="83">
        <v>122</v>
      </c>
      <c r="I128" s="83">
        <v>122</v>
      </c>
      <c r="J128" s="83">
        <v>122</v>
      </c>
      <c r="K128" s="83">
        <v>122</v>
      </c>
      <c r="L128" s="83">
        <v>122</v>
      </c>
      <c r="M128" s="83">
        <v>122</v>
      </c>
      <c r="N128" s="83"/>
      <c r="O128" s="83"/>
      <c r="P128" s="83"/>
      <c r="Q128" s="83"/>
      <c r="R128" s="83"/>
      <c r="S128" s="83"/>
      <c r="T128" s="20">
        <f t="shared" si="6"/>
        <v>732</v>
      </c>
      <c r="U128" s="20">
        <f t="shared" si="7"/>
        <v>368</v>
      </c>
      <c r="V128" s="34">
        <f t="shared" si="8"/>
        <v>0.66545454545454541</v>
      </c>
      <c r="W128" s="37"/>
      <c r="X128" s="35" t="str">
        <f t="shared" si="10"/>
        <v/>
      </c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  <c r="CJ128" s="31"/>
      <c r="CK128" s="31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  <c r="DW128" s="31"/>
      <c r="DX128" s="31"/>
      <c r="DY128" s="31"/>
      <c r="DZ128" s="31"/>
      <c r="EA128" s="31"/>
      <c r="EB128" s="31"/>
      <c r="EC128" s="31"/>
      <c r="ED128" s="31"/>
      <c r="EE128" s="31"/>
      <c r="EF128" s="31"/>
      <c r="EG128" s="31"/>
      <c r="EH128" s="31"/>
      <c r="EI128" s="31"/>
      <c r="EJ128" s="31"/>
      <c r="EK128" s="31"/>
      <c r="EL128" s="31"/>
      <c r="EM128" s="31"/>
      <c r="EN128" s="31"/>
      <c r="EO128" s="31"/>
      <c r="EP128" s="31"/>
      <c r="EQ128" s="31"/>
      <c r="ER128" s="31"/>
      <c r="ES128" s="31"/>
      <c r="ET128" s="31"/>
      <c r="EU128" s="31"/>
      <c r="EV128" s="31"/>
      <c r="EW128" s="31"/>
      <c r="EX128" s="31"/>
      <c r="EY128" s="31"/>
      <c r="EZ128" s="31"/>
      <c r="FA128" s="31"/>
      <c r="FB128" s="31"/>
      <c r="FC128" s="31"/>
      <c r="FD128" s="31"/>
      <c r="FE128" s="31"/>
      <c r="FF128" s="31"/>
      <c r="FG128" s="31"/>
      <c r="FH128" s="31"/>
      <c r="FI128" s="31"/>
      <c r="FJ128" s="31"/>
      <c r="FK128" s="31"/>
      <c r="FL128" s="31"/>
      <c r="FM128" s="31"/>
      <c r="FN128" s="31"/>
      <c r="FO128" s="31"/>
      <c r="FP128" s="31"/>
      <c r="FQ128" s="31"/>
      <c r="FR128" s="31"/>
      <c r="FS128" s="31"/>
      <c r="FT128" s="31"/>
      <c r="FU128" s="31"/>
      <c r="FV128" s="31"/>
      <c r="FW128" s="31"/>
      <c r="FX128" s="31"/>
      <c r="FY128" s="31"/>
      <c r="FZ128" s="31"/>
      <c r="GA128" s="31"/>
      <c r="GB128" s="31"/>
      <c r="GC128" s="31"/>
      <c r="GD128" s="31"/>
      <c r="GE128" s="31"/>
      <c r="GF128" s="31"/>
      <c r="GG128" s="31"/>
      <c r="GH128" s="31"/>
      <c r="GI128" s="31"/>
      <c r="GJ128" s="31"/>
      <c r="GK128" s="31"/>
      <c r="GL128" s="31"/>
      <c r="GM128" s="31"/>
      <c r="GN128" s="31"/>
      <c r="GO128" s="31"/>
      <c r="GP128" s="31"/>
      <c r="GQ128" s="31"/>
      <c r="GR128" s="31"/>
      <c r="GS128" s="31"/>
      <c r="GT128" s="31"/>
      <c r="GU128" s="31"/>
      <c r="GV128" s="31"/>
      <c r="GW128" s="31"/>
      <c r="GX128" s="31"/>
      <c r="GY128" s="31"/>
      <c r="GZ128" s="31"/>
      <c r="HA128" s="31"/>
      <c r="HB128" s="31"/>
      <c r="HC128" s="31"/>
      <c r="HD128" s="31"/>
      <c r="HE128" s="31"/>
      <c r="HF128" s="31"/>
      <c r="HG128" s="31"/>
      <c r="HH128" s="31"/>
      <c r="HI128" s="31"/>
      <c r="HJ128" s="31"/>
      <c r="HK128" s="31"/>
      <c r="HL128" s="31"/>
      <c r="HM128" s="31"/>
      <c r="HN128" s="31"/>
      <c r="HO128" s="31"/>
      <c r="HP128" s="31"/>
      <c r="HQ128" s="31"/>
      <c r="HR128" s="31"/>
      <c r="HS128" s="31"/>
      <c r="HT128" s="31"/>
      <c r="HU128" s="31"/>
      <c r="HV128" s="31"/>
      <c r="HW128" s="31"/>
      <c r="HX128" s="31"/>
      <c r="HY128" s="31"/>
      <c r="HZ128" s="31"/>
      <c r="IA128" s="31"/>
      <c r="IB128" s="31"/>
      <c r="IC128" s="31"/>
      <c r="ID128" s="31"/>
      <c r="IE128" s="31"/>
      <c r="IF128" s="31"/>
      <c r="IG128" s="31"/>
      <c r="IH128" s="31"/>
      <c r="II128" s="31"/>
      <c r="IJ128" s="31"/>
      <c r="IK128" s="31"/>
      <c r="IL128" s="31"/>
      <c r="IM128" s="31"/>
      <c r="IN128" s="31"/>
      <c r="IO128" s="31"/>
      <c r="IP128" s="31"/>
      <c r="IQ128" s="31"/>
      <c r="IR128" s="31"/>
      <c r="IS128" s="31"/>
      <c r="IT128" s="31"/>
      <c r="IU128" s="31"/>
      <c r="IV128" s="31"/>
      <c r="IW128" s="31"/>
      <c r="IX128" s="31"/>
      <c r="IY128" s="31"/>
      <c r="IZ128" s="31"/>
      <c r="JA128" s="31"/>
      <c r="JB128" s="31"/>
      <c r="JC128" s="31"/>
      <c r="JD128" s="31"/>
      <c r="JE128" s="31"/>
      <c r="JF128" s="31"/>
      <c r="JG128" s="31"/>
      <c r="JH128" s="31"/>
      <c r="JI128" s="31"/>
      <c r="JJ128" s="31"/>
      <c r="JK128" s="31"/>
      <c r="JL128" s="31"/>
      <c r="JM128" s="31"/>
      <c r="JN128" s="31"/>
      <c r="JO128" s="31"/>
      <c r="JP128" s="31"/>
      <c r="JQ128" s="31"/>
      <c r="JR128" s="31"/>
      <c r="JS128" s="31"/>
      <c r="JT128" s="31"/>
      <c r="JU128" s="31"/>
      <c r="JV128" s="31"/>
      <c r="JW128" s="31"/>
      <c r="JX128" s="31"/>
      <c r="JY128" s="31"/>
      <c r="JZ128" s="31"/>
      <c r="KA128" s="31"/>
      <c r="KB128" s="31"/>
      <c r="KC128" s="31"/>
      <c r="KD128" s="31"/>
      <c r="KE128" s="31"/>
      <c r="KF128" s="31"/>
      <c r="KG128" s="31"/>
      <c r="KH128" s="31"/>
      <c r="KI128" s="31"/>
      <c r="KJ128" s="31"/>
      <c r="KK128" s="31"/>
      <c r="KL128" s="31"/>
      <c r="KM128" s="31"/>
      <c r="KN128" s="31"/>
      <c r="KO128" s="31"/>
      <c r="KP128" s="31"/>
      <c r="KQ128" s="31"/>
      <c r="KR128" s="31"/>
      <c r="KS128" s="31"/>
      <c r="KT128" s="31"/>
      <c r="KU128" s="31"/>
      <c r="KV128" s="31"/>
      <c r="KW128" s="31"/>
      <c r="KX128" s="31"/>
      <c r="KY128" s="31"/>
      <c r="KZ128" s="31"/>
      <c r="LA128" s="31"/>
      <c r="LB128" s="31"/>
      <c r="LC128" s="31"/>
      <c r="LD128" s="31"/>
      <c r="LE128" s="31"/>
      <c r="LF128" s="31"/>
      <c r="LG128" s="31"/>
      <c r="LH128" s="31"/>
      <c r="LI128" s="31"/>
      <c r="LJ128" s="31"/>
      <c r="LK128" s="31"/>
      <c r="LL128" s="31"/>
      <c r="LM128" s="31"/>
      <c r="LN128" s="31"/>
      <c r="LO128" s="31"/>
      <c r="LP128" s="31"/>
      <c r="LQ128" s="31"/>
      <c r="LR128" s="31"/>
      <c r="LS128" s="31"/>
      <c r="LT128" s="31"/>
      <c r="LU128" s="31"/>
      <c r="LV128" s="31"/>
      <c r="LW128" s="31"/>
      <c r="LX128" s="31"/>
      <c r="LY128" s="31"/>
      <c r="LZ128" s="31"/>
      <c r="MA128" s="31"/>
      <c r="MB128" s="31"/>
      <c r="MC128" s="31"/>
      <c r="MD128" s="31"/>
      <c r="ME128" s="31"/>
      <c r="MF128" s="31"/>
      <c r="MG128" s="31"/>
      <c r="MH128" s="31"/>
      <c r="MI128" s="31"/>
      <c r="MJ128" s="31"/>
      <c r="MK128" s="31"/>
      <c r="ML128" s="31"/>
      <c r="MM128" s="31"/>
      <c r="MN128" s="31"/>
      <c r="MO128" s="31"/>
      <c r="MP128" s="31"/>
      <c r="MQ128" s="31"/>
      <c r="MR128" s="31"/>
      <c r="MS128" s="31"/>
      <c r="MT128" s="31"/>
      <c r="MU128" s="31"/>
      <c r="MV128" s="31"/>
      <c r="MW128" s="31"/>
      <c r="MX128" s="31"/>
      <c r="MY128" s="31"/>
      <c r="MZ128" s="31"/>
      <c r="NA128" s="31"/>
      <c r="NB128" s="31"/>
      <c r="NC128" s="31"/>
      <c r="ND128" s="31"/>
      <c r="NE128" s="31"/>
      <c r="NF128" s="31"/>
      <c r="NG128" s="31"/>
      <c r="NH128" s="31"/>
      <c r="NI128" s="31"/>
      <c r="NJ128" s="31"/>
      <c r="NK128" s="31"/>
      <c r="NL128" s="31"/>
      <c r="NM128" s="31"/>
      <c r="NN128" s="31"/>
      <c r="NO128" s="31"/>
      <c r="NP128" s="31"/>
      <c r="NQ128" s="31"/>
      <c r="NR128" s="31"/>
      <c r="NS128" s="31"/>
      <c r="NT128" s="31"/>
      <c r="NU128" s="31"/>
      <c r="NV128" s="31"/>
      <c r="NW128" s="31"/>
      <c r="NX128" s="31"/>
      <c r="NY128" s="31"/>
      <c r="NZ128" s="31"/>
      <c r="OA128" s="31"/>
      <c r="OB128" s="31"/>
      <c r="OC128" s="31"/>
      <c r="OD128" s="31"/>
      <c r="OE128" s="31"/>
      <c r="OF128" s="31"/>
      <c r="OG128" s="31"/>
      <c r="OH128" s="31"/>
      <c r="OI128" s="31"/>
      <c r="OJ128" s="31"/>
      <c r="OK128" s="31"/>
      <c r="OL128" s="31"/>
      <c r="OM128" s="31"/>
      <c r="ON128" s="31"/>
      <c r="OO128" s="31"/>
      <c r="OP128" s="31"/>
      <c r="OQ128" s="31"/>
      <c r="OR128" s="31"/>
      <c r="OS128" s="31"/>
      <c r="OT128" s="31"/>
      <c r="OU128" s="31"/>
      <c r="OV128" s="31"/>
      <c r="OW128" s="31"/>
      <c r="OX128" s="31"/>
      <c r="OY128" s="31"/>
      <c r="OZ128" s="31"/>
      <c r="PA128" s="31"/>
      <c r="PB128" s="31"/>
      <c r="PC128" s="31"/>
      <c r="PD128" s="31"/>
      <c r="PE128" s="31"/>
      <c r="PF128" s="31"/>
      <c r="PG128" s="31"/>
      <c r="PH128" s="31"/>
      <c r="PI128" s="31"/>
      <c r="PJ128" s="31"/>
      <c r="PK128" s="31"/>
      <c r="PL128" s="31"/>
      <c r="PM128" s="31"/>
      <c r="PN128" s="31"/>
      <c r="PO128" s="31"/>
      <c r="PP128" s="31"/>
      <c r="PQ128" s="31"/>
      <c r="PR128" s="31"/>
      <c r="PS128" s="31"/>
      <c r="PT128" s="31"/>
      <c r="PU128" s="31"/>
      <c r="PV128" s="31"/>
      <c r="PW128" s="31"/>
      <c r="PX128" s="31"/>
      <c r="PY128" s="31"/>
      <c r="PZ128" s="31"/>
      <c r="QA128" s="31"/>
      <c r="QB128" s="31"/>
      <c r="QC128" s="31"/>
    </row>
    <row r="129" spans="1:445">
      <c r="A129" s="84" t="s">
        <v>1982</v>
      </c>
      <c r="B129" s="83" t="s">
        <v>27</v>
      </c>
      <c r="C129" s="83">
        <v>80</v>
      </c>
      <c r="D129" s="83" t="s">
        <v>33</v>
      </c>
      <c r="E129" s="83"/>
      <c r="F129" s="83">
        <v>449</v>
      </c>
      <c r="G129" s="83">
        <v>65</v>
      </c>
      <c r="H129" s="83"/>
      <c r="I129" s="83"/>
      <c r="J129" s="83"/>
      <c r="K129" s="83">
        <v>384</v>
      </c>
      <c r="L129" s="83"/>
      <c r="M129" s="83"/>
      <c r="N129" s="83"/>
      <c r="O129" s="83"/>
      <c r="P129" s="83"/>
      <c r="Q129" s="83"/>
      <c r="R129" s="83"/>
      <c r="S129" s="83"/>
      <c r="T129" s="20">
        <f t="shared" si="6"/>
        <v>449</v>
      </c>
      <c r="U129" s="20">
        <f t="shared" si="7"/>
        <v>0</v>
      </c>
      <c r="V129" s="34">
        <f t="shared" si="8"/>
        <v>1</v>
      </c>
      <c r="X129" s="35" t="str">
        <f t="shared" si="10"/>
        <v/>
      </c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  <c r="CJ129" s="31"/>
      <c r="CK129" s="31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  <c r="DW129" s="31"/>
      <c r="DX129" s="31"/>
      <c r="DY129" s="31"/>
      <c r="DZ129" s="31"/>
      <c r="EA129" s="31"/>
      <c r="EB129" s="31"/>
      <c r="EC129" s="31"/>
      <c r="ED129" s="31"/>
      <c r="EE129" s="31"/>
      <c r="EF129" s="31"/>
      <c r="EG129" s="31"/>
      <c r="EH129" s="31"/>
      <c r="EI129" s="31"/>
      <c r="EJ129" s="31"/>
      <c r="EK129" s="31"/>
      <c r="EL129" s="31"/>
      <c r="EM129" s="31"/>
      <c r="EN129" s="31"/>
      <c r="EO129" s="31"/>
      <c r="EP129" s="31"/>
      <c r="EQ129" s="31"/>
      <c r="ER129" s="31"/>
      <c r="ES129" s="31"/>
      <c r="ET129" s="31"/>
      <c r="EU129" s="31"/>
      <c r="EV129" s="31"/>
      <c r="EW129" s="31"/>
      <c r="EX129" s="31"/>
      <c r="EY129" s="31"/>
      <c r="EZ129" s="31"/>
      <c r="FA129" s="31"/>
      <c r="FB129" s="31"/>
      <c r="FC129" s="31"/>
      <c r="FD129" s="31"/>
      <c r="FE129" s="31"/>
      <c r="FF129" s="31"/>
      <c r="FG129" s="31"/>
      <c r="FH129" s="31"/>
      <c r="FI129" s="31"/>
      <c r="FJ129" s="31"/>
      <c r="FK129" s="31"/>
      <c r="FL129" s="31"/>
      <c r="FM129" s="31"/>
      <c r="FN129" s="31"/>
      <c r="FO129" s="31"/>
      <c r="FP129" s="31"/>
      <c r="FQ129" s="31"/>
      <c r="FR129" s="31"/>
      <c r="FS129" s="31"/>
      <c r="FT129" s="31"/>
      <c r="FU129" s="31"/>
      <c r="FV129" s="31"/>
      <c r="FW129" s="31"/>
      <c r="FX129" s="31"/>
      <c r="FY129" s="31"/>
      <c r="FZ129" s="31"/>
      <c r="GA129" s="31"/>
      <c r="GB129" s="31"/>
      <c r="GC129" s="31"/>
      <c r="GD129" s="31"/>
      <c r="GE129" s="31"/>
      <c r="GF129" s="31"/>
      <c r="GG129" s="31"/>
      <c r="GH129" s="31"/>
      <c r="GI129" s="31"/>
      <c r="GJ129" s="31"/>
      <c r="GK129" s="31"/>
      <c r="GL129" s="31"/>
      <c r="GM129" s="31"/>
      <c r="GN129" s="31"/>
      <c r="GO129" s="31"/>
      <c r="GP129" s="31"/>
      <c r="GQ129" s="31"/>
      <c r="GR129" s="31"/>
      <c r="GS129" s="31"/>
      <c r="GT129" s="31"/>
      <c r="GU129" s="31"/>
      <c r="GV129" s="31"/>
      <c r="GW129" s="31"/>
      <c r="GX129" s="31"/>
      <c r="GY129" s="31"/>
      <c r="GZ129" s="31"/>
      <c r="HA129" s="31"/>
      <c r="HB129" s="31"/>
      <c r="HC129" s="31"/>
      <c r="HD129" s="31"/>
      <c r="HE129" s="31"/>
      <c r="HF129" s="31"/>
      <c r="HG129" s="31"/>
      <c r="HH129" s="31"/>
      <c r="HI129" s="31"/>
      <c r="HJ129" s="31"/>
      <c r="HK129" s="31"/>
      <c r="HL129" s="31"/>
      <c r="HM129" s="31"/>
      <c r="HN129" s="31"/>
      <c r="HO129" s="31"/>
      <c r="HP129" s="31"/>
      <c r="HQ129" s="31"/>
      <c r="HR129" s="31"/>
      <c r="HS129" s="31"/>
      <c r="HT129" s="31"/>
      <c r="HU129" s="31"/>
      <c r="HV129" s="31"/>
      <c r="HW129" s="31"/>
      <c r="HX129" s="31"/>
      <c r="HY129" s="31"/>
      <c r="HZ129" s="31"/>
      <c r="IA129" s="31"/>
      <c r="IB129" s="31"/>
      <c r="IC129" s="31"/>
      <c r="ID129" s="31"/>
      <c r="IE129" s="31"/>
      <c r="IF129" s="31"/>
      <c r="IG129" s="31"/>
      <c r="IH129" s="31"/>
      <c r="II129" s="31"/>
      <c r="IJ129" s="31"/>
      <c r="IK129" s="31"/>
      <c r="IL129" s="31"/>
      <c r="IM129" s="31"/>
      <c r="IN129" s="31"/>
      <c r="IO129" s="31"/>
      <c r="IP129" s="31"/>
      <c r="IQ129" s="31"/>
      <c r="IR129" s="31"/>
      <c r="IS129" s="31"/>
      <c r="IT129" s="31"/>
      <c r="IU129" s="31"/>
      <c r="IV129" s="31"/>
      <c r="IW129" s="31"/>
      <c r="IX129" s="31"/>
      <c r="IY129" s="31"/>
      <c r="IZ129" s="31"/>
      <c r="JA129" s="31"/>
      <c r="JB129" s="31"/>
      <c r="JC129" s="31"/>
      <c r="JD129" s="31"/>
      <c r="JE129" s="31"/>
      <c r="JF129" s="31"/>
      <c r="JG129" s="31"/>
      <c r="JH129" s="31"/>
      <c r="JI129" s="31"/>
      <c r="JJ129" s="31"/>
      <c r="JK129" s="31"/>
      <c r="JL129" s="31"/>
      <c r="JM129" s="31"/>
      <c r="JN129" s="31"/>
      <c r="JO129" s="31"/>
      <c r="JP129" s="31"/>
      <c r="JQ129" s="31"/>
      <c r="JR129" s="31"/>
      <c r="JS129" s="31"/>
      <c r="JT129" s="31"/>
      <c r="JU129" s="31"/>
      <c r="JV129" s="31"/>
      <c r="JW129" s="31"/>
      <c r="JX129" s="31"/>
      <c r="JY129" s="31"/>
      <c r="JZ129" s="31"/>
      <c r="KA129" s="31"/>
      <c r="KB129" s="31"/>
      <c r="KC129" s="31"/>
      <c r="KD129" s="31"/>
      <c r="KE129" s="31"/>
      <c r="KF129" s="31"/>
      <c r="KG129" s="31"/>
      <c r="KH129" s="31"/>
      <c r="KI129" s="31"/>
      <c r="KJ129" s="31"/>
      <c r="KK129" s="31"/>
      <c r="KL129" s="31"/>
      <c r="KM129" s="31"/>
      <c r="KN129" s="31"/>
      <c r="KO129" s="31"/>
      <c r="KP129" s="31"/>
      <c r="KQ129" s="31"/>
      <c r="KR129" s="31"/>
      <c r="KS129" s="31"/>
      <c r="KT129" s="31"/>
      <c r="KU129" s="31"/>
      <c r="KV129" s="31"/>
      <c r="KW129" s="31"/>
      <c r="KX129" s="31"/>
      <c r="KY129" s="31"/>
      <c r="KZ129" s="31"/>
      <c r="LA129" s="31"/>
      <c r="LB129" s="31"/>
      <c r="LC129" s="31"/>
      <c r="LD129" s="31"/>
      <c r="LE129" s="31"/>
      <c r="LF129" s="31"/>
      <c r="LG129" s="31"/>
      <c r="LH129" s="31"/>
      <c r="LI129" s="31"/>
      <c r="LJ129" s="31"/>
      <c r="LK129" s="31"/>
      <c r="LL129" s="31"/>
      <c r="LM129" s="31"/>
      <c r="LN129" s="31"/>
      <c r="LO129" s="31"/>
      <c r="LP129" s="31"/>
      <c r="LQ129" s="31"/>
      <c r="LR129" s="31"/>
      <c r="LS129" s="31"/>
      <c r="LT129" s="31"/>
      <c r="LU129" s="31"/>
      <c r="LV129" s="31"/>
      <c r="LW129" s="31"/>
      <c r="LX129" s="31"/>
      <c r="LY129" s="31"/>
      <c r="LZ129" s="31"/>
      <c r="MA129" s="31"/>
      <c r="MB129" s="31"/>
      <c r="MC129" s="31"/>
      <c r="MD129" s="31"/>
      <c r="ME129" s="31"/>
      <c r="MF129" s="31"/>
      <c r="MG129" s="31"/>
      <c r="MH129" s="31"/>
      <c r="MI129" s="31"/>
      <c r="MJ129" s="31"/>
      <c r="MK129" s="31"/>
      <c r="ML129" s="31"/>
      <c r="MM129" s="31"/>
      <c r="MN129" s="31"/>
      <c r="MO129" s="31"/>
      <c r="MP129" s="31"/>
      <c r="MQ129" s="31"/>
      <c r="MR129" s="31"/>
      <c r="MS129" s="31"/>
      <c r="MT129" s="31"/>
      <c r="MU129" s="31"/>
      <c r="MV129" s="31"/>
      <c r="MW129" s="31"/>
      <c r="MX129" s="31"/>
      <c r="MY129" s="31"/>
      <c r="MZ129" s="31"/>
      <c r="NA129" s="31"/>
      <c r="NB129" s="31"/>
      <c r="NC129" s="31"/>
      <c r="ND129" s="31"/>
      <c r="NE129" s="31"/>
      <c r="NF129" s="31"/>
      <c r="NG129" s="31"/>
      <c r="NH129" s="31"/>
      <c r="NI129" s="31"/>
      <c r="NJ129" s="31"/>
      <c r="NK129" s="31"/>
      <c r="NL129" s="31"/>
      <c r="NM129" s="31"/>
      <c r="NN129" s="31"/>
      <c r="NO129" s="31"/>
      <c r="NP129" s="31"/>
      <c r="NQ129" s="31"/>
      <c r="NR129" s="31"/>
      <c r="NS129" s="31"/>
      <c r="NT129" s="31"/>
      <c r="NU129" s="31"/>
      <c r="NV129" s="31"/>
      <c r="NW129" s="31"/>
      <c r="NX129" s="31"/>
      <c r="NY129" s="31"/>
      <c r="NZ129" s="31"/>
      <c r="OA129" s="31"/>
      <c r="OB129" s="31"/>
      <c r="OC129" s="31"/>
      <c r="OD129" s="31"/>
      <c r="OE129" s="31"/>
      <c r="OF129" s="31"/>
      <c r="OG129" s="31"/>
      <c r="OH129" s="31"/>
      <c r="OI129" s="31"/>
      <c r="OJ129" s="31"/>
      <c r="OK129" s="31"/>
      <c r="OL129" s="31"/>
      <c r="OM129" s="31"/>
      <c r="ON129" s="31"/>
      <c r="OO129" s="31"/>
      <c r="OP129" s="31"/>
      <c r="OQ129" s="31"/>
      <c r="OR129" s="31"/>
      <c r="OS129" s="31"/>
      <c r="OT129" s="31"/>
      <c r="OU129" s="31"/>
      <c r="OV129" s="31"/>
      <c r="OW129" s="31"/>
      <c r="OX129" s="31"/>
      <c r="OY129" s="31"/>
      <c r="OZ129" s="31"/>
      <c r="PA129" s="31"/>
      <c r="PB129" s="31"/>
      <c r="PC129" s="31"/>
      <c r="PD129" s="31"/>
      <c r="PE129" s="31"/>
      <c r="PF129" s="31"/>
      <c r="PG129" s="31"/>
      <c r="PH129" s="31"/>
      <c r="PI129" s="31"/>
      <c r="PJ129" s="31"/>
      <c r="PK129" s="31"/>
      <c r="PL129" s="31"/>
      <c r="PM129" s="31"/>
      <c r="PN129" s="31"/>
      <c r="PO129" s="31"/>
      <c r="PP129" s="31"/>
      <c r="PQ129" s="31"/>
      <c r="PR129" s="31"/>
      <c r="PS129" s="31"/>
      <c r="PT129" s="31"/>
      <c r="PU129" s="31"/>
      <c r="PV129" s="31"/>
      <c r="PW129" s="31"/>
      <c r="PX129" s="31"/>
      <c r="PY129" s="31"/>
      <c r="PZ129" s="31"/>
      <c r="QA129" s="31"/>
      <c r="QB129" s="31"/>
      <c r="QC129" s="31"/>
    </row>
    <row r="130" spans="1:445">
      <c r="A130" s="84" t="s">
        <v>1983</v>
      </c>
      <c r="B130" s="83" t="s">
        <v>27</v>
      </c>
      <c r="C130" s="83">
        <v>85</v>
      </c>
      <c r="D130" s="83" t="s">
        <v>174</v>
      </c>
      <c r="E130" s="83"/>
      <c r="F130" s="83">
        <v>745</v>
      </c>
      <c r="G130" s="83">
        <v>65</v>
      </c>
      <c r="H130" s="83"/>
      <c r="I130" s="83"/>
      <c r="J130" s="83"/>
      <c r="K130" s="83">
        <v>51</v>
      </c>
      <c r="L130" s="83"/>
      <c r="M130" s="83"/>
      <c r="N130" s="83"/>
      <c r="O130" s="83"/>
      <c r="P130" s="83"/>
      <c r="Q130" s="83"/>
      <c r="R130" s="83"/>
      <c r="S130" s="83"/>
      <c r="T130" s="20">
        <f t="shared" si="6"/>
        <v>116</v>
      </c>
      <c r="U130" s="20">
        <f t="shared" si="7"/>
        <v>629</v>
      </c>
      <c r="V130" s="34">
        <f t="shared" si="8"/>
        <v>0.15570469798657718</v>
      </c>
      <c r="W130" s="37"/>
      <c r="X130" s="35" t="str">
        <f t="shared" si="10"/>
        <v/>
      </c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  <c r="DW130" s="31"/>
      <c r="DX130" s="31"/>
      <c r="DY130" s="31"/>
      <c r="DZ130" s="31"/>
      <c r="EA130" s="31"/>
      <c r="EB130" s="31"/>
      <c r="EC130" s="31"/>
      <c r="ED130" s="31"/>
      <c r="EE130" s="31"/>
      <c r="EF130" s="31"/>
      <c r="EG130" s="31"/>
      <c r="EH130" s="31"/>
      <c r="EI130" s="31"/>
      <c r="EJ130" s="31"/>
      <c r="EK130" s="31"/>
      <c r="EL130" s="31"/>
      <c r="EM130" s="31"/>
      <c r="EN130" s="31"/>
      <c r="EO130" s="31"/>
      <c r="EP130" s="31"/>
      <c r="EQ130" s="31"/>
      <c r="ER130" s="31"/>
      <c r="ES130" s="31"/>
      <c r="ET130" s="31"/>
      <c r="EU130" s="31"/>
      <c r="EV130" s="31"/>
      <c r="EW130" s="31"/>
      <c r="EX130" s="31"/>
      <c r="EY130" s="31"/>
      <c r="EZ130" s="31"/>
      <c r="FA130" s="31"/>
      <c r="FB130" s="31"/>
      <c r="FC130" s="31"/>
      <c r="FD130" s="31"/>
      <c r="FE130" s="31"/>
      <c r="FF130" s="31"/>
      <c r="FG130" s="31"/>
      <c r="FH130" s="31"/>
      <c r="FI130" s="31"/>
      <c r="FJ130" s="31"/>
      <c r="FK130" s="31"/>
      <c r="FL130" s="31"/>
      <c r="FM130" s="31"/>
      <c r="FN130" s="31"/>
      <c r="FO130" s="31"/>
      <c r="FP130" s="31"/>
      <c r="FQ130" s="31"/>
      <c r="FR130" s="31"/>
      <c r="FS130" s="31"/>
      <c r="FT130" s="31"/>
      <c r="FU130" s="31"/>
      <c r="FV130" s="31"/>
      <c r="FW130" s="31"/>
      <c r="FX130" s="31"/>
      <c r="FY130" s="31"/>
      <c r="FZ130" s="31"/>
      <c r="GA130" s="31"/>
      <c r="GB130" s="31"/>
      <c r="GC130" s="31"/>
      <c r="GD130" s="31"/>
      <c r="GE130" s="31"/>
      <c r="GF130" s="31"/>
      <c r="GG130" s="31"/>
      <c r="GH130" s="31"/>
      <c r="GI130" s="31"/>
      <c r="GJ130" s="31"/>
      <c r="GK130" s="31"/>
      <c r="GL130" s="31"/>
      <c r="GM130" s="31"/>
      <c r="GN130" s="31"/>
      <c r="GO130" s="31"/>
      <c r="GP130" s="31"/>
      <c r="GQ130" s="31"/>
      <c r="GR130" s="31"/>
      <c r="GS130" s="31"/>
      <c r="GT130" s="31"/>
      <c r="GU130" s="31"/>
      <c r="GV130" s="31"/>
      <c r="GW130" s="31"/>
      <c r="GX130" s="31"/>
      <c r="GY130" s="31"/>
      <c r="GZ130" s="31"/>
      <c r="HA130" s="31"/>
      <c r="HB130" s="31"/>
      <c r="HC130" s="31"/>
      <c r="HD130" s="31"/>
      <c r="HE130" s="31"/>
      <c r="HF130" s="31"/>
      <c r="HG130" s="31"/>
      <c r="HH130" s="31"/>
      <c r="HI130" s="31"/>
      <c r="HJ130" s="31"/>
      <c r="HK130" s="31"/>
      <c r="HL130" s="31"/>
      <c r="HM130" s="31"/>
      <c r="HN130" s="31"/>
      <c r="HO130" s="31"/>
      <c r="HP130" s="31"/>
      <c r="HQ130" s="31"/>
      <c r="HR130" s="31"/>
      <c r="HS130" s="31"/>
      <c r="HT130" s="31"/>
      <c r="HU130" s="31"/>
      <c r="HV130" s="31"/>
      <c r="HW130" s="31"/>
      <c r="HX130" s="31"/>
      <c r="HY130" s="31"/>
      <c r="HZ130" s="31"/>
      <c r="IA130" s="31"/>
      <c r="IB130" s="31"/>
      <c r="IC130" s="31"/>
      <c r="ID130" s="31"/>
      <c r="IE130" s="31"/>
      <c r="IF130" s="31"/>
      <c r="IG130" s="31"/>
      <c r="IH130" s="31"/>
      <c r="II130" s="31"/>
      <c r="IJ130" s="31"/>
      <c r="IK130" s="31"/>
      <c r="IL130" s="31"/>
      <c r="IM130" s="31"/>
      <c r="IN130" s="31"/>
      <c r="IO130" s="31"/>
      <c r="IP130" s="31"/>
      <c r="IQ130" s="31"/>
      <c r="IR130" s="31"/>
      <c r="IS130" s="31"/>
      <c r="IT130" s="31"/>
      <c r="IU130" s="31"/>
      <c r="IV130" s="31"/>
      <c r="IW130" s="31"/>
      <c r="IX130" s="31"/>
      <c r="IY130" s="31"/>
      <c r="IZ130" s="31"/>
      <c r="JA130" s="31"/>
      <c r="JB130" s="31"/>
      <c r="JC130" s="31"/>
      <c r="JD130" s="31"/>
      <c r="JE130" s="31"/>
      <c r="JF130" s="31"/>
      <c r="JG130" s="31"/>
      <c r="JH130" s="31"/>
      <c r="JI130" s="31"/>
      <c r="JJ130" s="31"/>
      <c r="JK130" s="31"/>
      <c r="JL130" s="31"/>
      <c r="JM130" s="31"/>
      <c r="JN130" s="31"/>
      <c r="JO130" s="31"/>
      <c r="JP130" s="31"/>
      <c r="JQ130" s="31"/>
      <c r="JR130" s="31"/>
      <c r="JS130" s="31"/>
      <c r="JT130" s="31"/>
      <c r="JU130" s="31"/>
      <c r="JV130" s="31"/>
      <c r="JW130" s="31"/>
      <c r="JX130" s="31"/>
      <c r="JY130" s="31"/>
      <c r="JZ130" s="31"/>
      <c r="KA130" s="31"/>
      <c r="KB130" s="31"/>
      <c r="KC130" s="31"/>
      <c r="KD130" s="31"/>
      <c r="KE130" s="31"/>
      <c r="KF130" s="31"/>
      <c r="KG130" s="31"/>
      <c r="KH130" s="31"/>
      <c r="KI130" s="31"/>
      <c r="KJ130" s="31"/>
      <c r="KK130" s="31"/>
      <c r="KL130" s="31"/>
      <c r="KM130" s="31"/>
      <c r="KN130" s="31"/>
      <c r="KO130" s="31"/>
      <c r="KP130" s="31"/>
      <c r="KQ130" s="31"/>
      <c r="KR130" s="31"/>
      <c r="KS130" s="31"/>
      <c r="KT130" s="31"/>
      <c r="KU130" s="31"/>
      <c r="KV130" s="31"/>
      <c r="KW130" s="31"/>
      <c r="KX130" s="31"/>
      <c r="KY130" s="31"/>
      <c r="KZ130" s="31"/>
      <c r="LA130" s="31"/>
      <c r="LB130" s="31"/>
      <c r="LC130" s="31"/>
      <c r="LD130" s="31"/>
      <c r="LE130" s="31"/>
      <c r="LF130" s="31"/>
      <c r="LG130" s="31"/>
      <c r="LH130" s="31"/>
      <c r="LI130" s="31"/>
      <c r="LJ130" s="31"/>
      <c r="LK130" s="31"/>
      <c r="LL130" s="31"/>
      <c r="LM130" s="31"/>
      <c r="LN130" s="31"/>
      <c r="LO130" s="31"/>
      <c r="LP130" s="31"/>
      <c r="LQ130" s="31"/>
      <c r="LR130" s="31"/>
      <c r="LS130" s="31"/>
      <c r="LT130" s="31"/>
      <c r="LU130" s="31"/>
      <c r="LV130" s="31"/>
      <c r="LW130" s="31"/>
      <c r="LX130" s="31"/>
      <c r="LY130" s="31"/>
      <c r="LZ130" s="31"/>
      <c r="MA130" s="31"/>
      <c r="MB130" s="31"/>
      <c r="MC130" s="31"/>
      <c r="MD130" s="31"/>
      <c r="ME130" s="31"/>
      <c r="MF130" s="31"/>
      <c r="MG130" s="31"/>
      <c r="MH130" s="31"/>
      <c r="MI130" s="31"/>
      <c r="MJ130" s="31"/>
      <c r="MK130" s="31"/>
      <c r="ML130" s="31"/>
      <c r="MM130" s="31"/>
      <c r="MN130" s="31"/>
      <c r="MO130" s="31"/>
      <c r="MP130" s="31"/>
      <c r="MQ130" s="31"/>
      <c r="MR130" s="31"/>
      <c r="MS130" s="31"/>
      <c r="MT130" s="31"/>
      <c r="MU130" s="31"/>
      <c r="MV130" s="31"/>
      <c r="MW130" s="31"/>
      <c r="MX130" s="31"/>
      <c r="MY130" s="31"/>
      <c r="MZ130" s="31"/>
      <c r="NA130" s="31"/>
      <c r="NB130" s="31"/>
      <c r="NC130" s="31"/>
      <c r="ND130" s="31"/>
      <c r="NE130" s="31"/>
      <c r="NF130" s="31"/>
      <c r="NG130" s="31"/>
      <c r="NH130" s="31"/>
      <c r="NI130" s="31"/>
      <c r="NJ130" s="31"/>
      <c r="NK130" s="31"/>
      <c r="NL130" s="31"/>
      <c r="NM130" s="31"/>
      <c r="NN130" s="31"/>
      <c r="NO130" s="31"/>
      <c r="NP130" s="31"/>
      <c r="NQ130" s="31"/>
      <c r="NR130" s="31"/>
      <c r="NS130" s="31"/>
      <c r="NT130" s="31"/>
      <c r="NU130" s="31"/>
      <c r="NV130" s="31"/>
      <c r="NW130" s="31"/>
      <c r="NX130" s="31"/>
      <c r="NY130" s="31"/>
      <c r="NZ130" s="31"/>
      <c r="OA130" s="31"/>
      <c r="OB130" s="31"/>
      <c r="OC130" s="31"/>
      <c r="OD130" s="31"/>
      <c r="OE130" s="31"/>
      <c r="OF130" s="31"/>
      <c r="OG130" s="31"/>
      <c r="OH130" s="31"/>
      <c r="OI130" s="31"/>
      <c r="OJ130" s="31"/>
      <c r="OK130" s="31"/>
      <c r="OL130" s="31"/>
      <c r="OM130" s="31"/>
      <c r="ON130" s="31"/>
      <c r="OO130" s="31"/>
      <c r="OP130" s="31"/>
      <c r="OQ130" s="31"/>
      <c r="OR130" s="31"/>
      <c r="OS130" s="31"/>
      <c r="OT130" s="31"/>
      <c r="OU130" s="31"/>
      <c r="OV130" s="31"/>
      <c r="OW130" s="31"/>
      <c r="OX130" s="31"/>
      <c r="OY130" s="31"/>
      <c r="OZ130" s="31"/>
      <c r="PA130" s="31"/>
      <c r="PB130" s="31"/>
      <c r="PC130" s="31"/>
      <c r="PD130" s="31"/>
      <c r="PE130" s="31"/>
      <c r="PF130" s="31"/>
      <c r="PG130" s="31"/>
      <c r="PH130" s="31"/>
      <c r="PI130" s="31"/>
      <c r="PJ130" s="31"/>
      <c r="PK130" s="31"/>
      <c r="PL130" s="31"/>
      <c r="PM130" s="31"/>
      <c r="PN130" s="31"/>
      <c r="PO130" s="31"/>
      <c r="PP130" s="31"/>
      <c r="PQ130" s="31"/>
      <c r="PR130" s="31"/>
      <c r="PS130" s="31"/>
      <c r="PT130" s="31"/>
      <c r="PU130" s="31"/>
      <c r="PV130" s="31"/>
      <c r="PW130" s="31"/>
      <c r="PX130" s="31"/>
      <c r="PY130" s="31"/>
      <c r="PZ130" s="31"/>
      <c r="QA130" s="31"/>
      <c r="QB130" s="31"/>
      <c r="QC130" s="31"/>
    </row>
    <row r="131" spans="1:445">
      <c r="A131" s="84" t="s">
        <v>1729</v>
      </c>
      <c r="B131" s="83" t="s">
        <v>27</v>
      </c>
      <c r="C131" s="83">
        <v>85</v>
      </c>
      <c r="D131" s="83" t="s">
        <v>180</v>
      </c>
      <c r="E131" s="83"/>
      <c r="F131" s="83">
        <v>650</v>
      </c>
      <c r="G131" s="83">
        <v>65</v>
      </c>
      <c r="H131" s="83"/>
      <c r="I131" s="83">
        <v>73</v>
      </c>
      <c r="J131" s="83">
        <v>73</v>
      </c>
      <c r="K131" s="83">
        <v>73</v>
      </c>
      <c r="L131" s="83">
        <v>73</v>
      </c>
      <c r="M131" s="83">
        <v>73</v>
      </c>
      <c r="N131" s="83"/>
      <c r="O131" s="83"/>
      <c r="P131" s="83"/>
      <c r="Q131" s="83"/>
      <c r="R131" s="83"/>
      <c r="S131" s="83"/>
      <c r="T131" s="20">
        <f t="shared" si="6"/>
        <v>430</v>
      </c>
      <c r="U131" s="20">
        <f t="shared" si="7"/>
        <v>220</v>
      </c>
      <c r="V131" s="34">
        <f t="shared" si="8"/>
        <v>0.66153846153846152</v>
      </c>
      <c r="X131" s="35" t="str">
        <f t="shared" si="10"/>
        <v/>
      </c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  <c r="CJ131" s="31"/>
      <c r="CK131" s="31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  <c r="DW131" s="31"/>
      <c r="DX131" s="31"/>
      <c r="DY131" s="31"/>
      <c r="DZ131" s="31"/>
      <c r="EA131" s="31"/>
      <c r="EB131" s="31"/>
      <c r="EC131" s="31"/>
      <c r="ED131" s="31"/>
      <c r="EE131" s="31"/>
      <c r="EF131" s="31"/>
      <c r="EG131" s="31"/>
      <c r="EH131" s="31"/>
      <c r="EI131" s="31"/>
      <c r="EJ131" s="31"/>
      <c r="EK131" s="31"/>
      <c r="EL131" s="31"/>
      <c r="EM131" s="31"/>
      <c r="EN131" s="31"/>
      <c r="EO131" s="31"/>
      <c r="EP131" s="31"/>
      <c r="EQ131" s="31"/>
      <c r="ER131" s="31"/>
      <c r="ES131" s="31"/>
      <c r="ET131" s="31"/>
      <c r="EU131" s="31"/>
      <c r="EV131" s="31"/>
      <c r="EW131" s="31"/>
      <c r="EX131" s="31"/>
      <c r="EY131" s="31"/>
      <c r="EZ131" s="31"/>
      <c r="FA131" s="31"/>
      <c r="FB131" s="31"/>
      <c r="FC131" s="31"/>
      <c r="FD131" s="31"/>
      <c r="FE131" s="31"/>
      <c r="FF131" s="31"/>
      <c r="FG131" s="31"/>
      <c r="FH131" s="31"/>
      <c r="FI131" s="31"/>
      <c r="FJ131" s="31"/>
      <c r="FK131" s="31"/>
      <c r="FL131" s="31"/>
      <c r="FM131" s="31"/>
      <c r="FN131" s="31"/>
      <c r="FO131" s="31"/>
      <c r="FP131" s="31"/>
      <c r="FQ131" s="31"/>
      <c r="FR131" s="31"/>
      <c r="FS131" s="31"/>
      <c r="FT131" s="31"/>
      <c r="FU131" s="31"/>
      <c r="FV131" s="31"/>
      <c r="FW131" s="31"/>
      <c r="FX131" s="31"/>
      <c r="FY131" s="31"/>
      <c r="FZ131" s="31"/>
      <c r="GA131" s="31"/>
      <c r="GB131" s="31"/>
      <c r="GC131" s="31"/>
      <c r="GD131" s="31"/>
      <c r="GE131" s="31"/>
      <c r="GF131" s="31"/>
      <c r="GG131" s="31"/>
      <c r="GH131" s="31"/>
      <c r="GI131" s="31"/>
      <c r="GJ131" s="31"/>
      <c r="GK131" s="31"/>
      <c r="GL131" s="31"/>
      <c r="GM131" s="31"/>
      <c r="GN131" s="31"/>
      <c r="GO131" s="31"/>
      <c r="GP131" s="31"/>
      <c r="GQ131" s="31"/>
      <c r="GR131" s="31"/>
      <c r="GS131" s="31"/>
      <c r="GT131" s="31"/>
      <c r="GU131" s="31"/>
      <c r="GV131" s="31"/>
      <c r="GW131" s="31"/>
      <c r="GX131" s="31"/>
      <c r="GY131" s="31"/>
      <c r="GZ131" s="31"/>
      <c r="HA131" s="31"/>
      <c r="HB131" s="31"/>
      <c r="HC131" s="31"/>
      <c r="HD131" s="31"/>
      <c r="HE131" s="31"/>
      <c r="HF131" s="31"/>
      <c r="HG131" s="31"/>
      <c r="HH131" s="31"/>
      <c r="HI131" s="31"/>
      <c r="HJ131" s="31"/>
      <c r="HK131" s="31"/>
      <c r="HL131" s="31"/>
      <c r="HM131" s="31"/>
      <c r="HN131" s="31"/>
      <c r="HO131" s="31"/>
      <c r="HP131" s="31"/>
      <c r="HQ131" s="31"/>
      <c r="HR131" s="31"/>
      <c r="HS131" s="31"/>
      <c r="HT131" s="31"/>
      <c r="HU131" s="31"/>
      <c r="HV131" s="31"/>
      <c r="HW131" s="31"/>
      <c r="HX131" s="31"/>
      <c r="HY131" s="31"/>
      <c r="HZ131" s="31"/>
      <c r="IA131" s="31"/>
      <c r="IB131" s="31"/>
      <c r="IC131" s="31"/>
      <c r="ID131" s="31"/>
      <c r="IE131" s="31"/>
      <c r="IF131" s="31"/>
      <c r="IG131" s="31"/>
      <c r="IH131" s="31"/>
      <c r="II131" s="31"/>
      <c r="IJ131" s="31"/>
      <c r="IK131" s="31"/>
      <c r="IL131" s="31"/>
      <c r="IM131" s="31"/>
      <c r="IN131" s="31"/>
      <c r="IO131" s="31"/>
      <c r="IP131" s="31"/>
      <c r="IQ131" s="31"/>
      <c r="IR131" s="31"/>
      <c r="IS131" s="31"/>
      <c r="IT131" s="31"/>
      <c r="IU131" s="31"/>
      <c r="IV131" s="31"/>
      <c r="IW131" s="31"/>
      <c r="IX131" s="31"/>
      <c r="IY131" s="31"/>
      <c r="IZ131" s="31"/>
      <c r="JA131" s="31"/>
      <c r="JB131" s="31"/>
      <c r="JC131" s="31"/>
      <c r="JD131" s="31"/>
      <c r="JE131" s="31"/>
      <c r="JF131" s="31"/>
      <c r="JG131" s="31"/>
      <c r="JH131" s="31"/>
      <c r="JI131" s="31"/>
      <c r="JJ131" s="31"/>
      <c r="JK131" s="31"/>
      <c r="JL131" s="31"/>
      <c r="JM131" s="31"/>
      <c r="JN131" s="31"/>
      <c r="JO131" s="31"/>
      <c r="JP131" s="31"/>
      <c r="JQ131" s="31"/>
      <c r="JR131" s="31"/>
      <c r="JS131" s="31"/>
      <c r="JT131" s="31"/>
      <c r="JU131" s="31"/>
      <c r="JV131" s="31"/>
      <c r="JW131" s="31"/>
      <c r="JX131" s="31"/>
      <c r="JY131" s="31"/>
      <c r="JZ131" s="31"/>
      <c r="KA131" s="31"/>
      <c r="KB131" s="31"/>
      <c r="KC131" s="31"/>
      <c r="KD131" s="31"/>
      <c r="KE131" s="31"/>
      <c r="KF131" s="31"/>
      <c r="KG131" s="31"/>
      <c r="KH131" s="31"/>
      <c r="KI131" s="31"/>
      <c r="KJ131" s="31"/>
      <c r="KK131" s="31"/>
      <c r="KL131" s="31"/>
      <c r="KM131" s="31"/>
      <c r="KN131" s="31"/>
      <c r="KO131" s="31"/>
      <c r="KP131" s="31"/>
      <c r="KQ131" s="31"/>
      <c r="KR131" s="31"/>
      <c r="KS131" s="31"/>
      <c r="KT131" s="31"/>
      <c r="KU131" s="31"/>
      <c r="KV131" s="31"/>
      <c r="KW131" s="31"/>
      <c r="KX131" s="31"/>
      <c r="KY131" s="31"/>
      <c r="KZ131" s="31"/>
      <c r="LA131" s="31"/>
      <c r="LB131" s="31"/>
      <c r="LC131" s="31"/>
      <c r="LD131" s="31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LS131" s="31"/>
      <c r="LT131" s="31"/>
      <c r="LU131" s="31"/>
      <c r="LV131" s="31"/>
      <c r="LW131" s="31"/>
      <c r="LX131" s="31"/>
      <c r="LY131" s="31"/>
      <c r="LZ131" s="31"/>
      <c r="MA131" s="31"/>
      <c r="MB131" s="31"/>
      <c r="MC131" s="31"/>
      <c r="MD131" s="31"/>
      <c r="ME131" s="31"/>
      <c r="MF131" s="31"/>
      <c r="MG131" s="31"/>
      <c r="MH131" s="31"/>
      <c r="MI131" s="31"/>
      <c r="MJ131" s="31"/>
      <c r="MK131" s="31"/>
      <c r="ML131" s="31"/>
      <c r="MM131" s="31"/>
      <c r="MN131" s="31"/>
      <c r="MO131" s="31"/>
      <c r="MP131" s="31"/>
      <c r="MQ131" s="31"/>
      <c r="MR131" s="31"/>
      <c r="MS131" s="31"/>
      <c r="MT131" s="31"/>
      <c r="MU131" s="31"/>
      <c r="MV131" s="31"/>
      <c r="MW131" s="31"/>
      <c r="MX131" s="31"/>
      <c r="MY131" s="31"/>
      <c r="MZ131" s="31"/>
      <c r="NA131" s="31"/>
      <c r="NB131" s="31"/>
      <c r="NC131" s="31"/>
      <c r="ND131" s="31"/>
      <c r="NE131" s="31"/>
      <c r="NF131" s="31"/>
      <c r="NG131" s="31"/>
      <c r="NH131" s="31"/>
      <c r="NI131" s="31"/>
      <c r="NJ131" s="31"/>
      <c r="NK131" s="31"/>
      <c r="NL131" s="31"/>
      <c r="NM131" s="31"/>
      <c r="NN131" s="31"/>
      <c r="NO131" s="31"/>
      <c r="NP131" s="31"/>
      <c r="NQ131" s="31"/>
      <c r="NR131" s="31"/>
      <c r="NS131" s="31"/>
      <c r="NT131" s="31"/>
      <c r="NU131" s="31"/>
      <c r="NV131" s="31"/>
      <c r="NW131" s="31"/>
      <c r="NX131" s="31"/>
      <c r="NY131" s="31"/>
      <c r="NZ131" s="31"/>
      <c r="OA131" s="31"/>
      <c r="OB131" s="31"/>
      <c r="OC131" s="31"/>
      <c r="OD131" s="31"/>
      <c r="OE131" s="31"/>
      <c r="OF131" s="31"/>
      <c r="OG131" s="31"/>
      <c r="OH131" s="31"/>
      <c r="OI131" s="31"/>
      <c r="OJ131" s="31"/>
      <c r="OK131" s="31"/>
      <c r="OL131" s="31"/>
      <c r="OM131" s="31"/>
      <c r="ON131" s="31"/>
      <c r="OO131" s="31"/>
      <c r="OP131" s="31"/>
      <c r="OQ131" s="31"/>
      <c r="OR131" s="31"/>
      <c r="OS131" s="31"/>
      <c r="OT131" s="31"/>
      <c r="OU131" s="31"/>
      <c r="OV131" s="31"/>
      <c r="OW131" s="31"/>
      <c r="OX131" s="31"/>
      <c r="OY131" s="31"/>
      <c r="OZ131" s="31"/>
      <c r="PA131" s="31"/>
      <c r="PB131" s="31"/>
      <c r="PC131" s="31"/>
      <c r="PD131" s="31"/>
      <c r="PE131" s="31"/>
      <c r="PF131" s="31"/>
      <c r="PG131" s="31"/>
      <c r="PH131" s="31"/>
      <c r="PI131" s="31"/>
      <c r="PJ131" s="31"/>
      <c r="PK131" s="31"/>
      <c r="PL131" s="31"/>
      <c r="PM131" s="31"/>
      <c r="PN131" s="31"/>
      <c r="PO131" s="31"/>
      <c r="PP131" s="31"/>
      <c r="PQ131" s="31"/>
      <c r="PR131" s="31"/>
      <c r="PS131" s="31"/>
      <c r="PT131" s="31"/>
      <c r="PU131" s="31"/>
      <c r="PV131" s="31"/>
      <c r="PW131" s="31"/>
      <c r="PX131" s="31"/>
      <c r="PY131" s="31"/>
      <c r="PZ131" s="31"/>
      <c r="QA131" s="31"/>
      <c r="QB131" s="31"/>
      <c r="QC131" s="31"/>
    </row>
    <row r="132" spans="1:445" s="39" customFormat="1">
      <c r="A132" s="84" t="s">
        <v>1730</v>
      </c>
      <c r="B132" s="83" t="s">
        <v>27</v>
      </c>
      <c r="C132" s="83">
        <v>85</v>
      </c>
      <c r="D132" s="83" t="s">
        <v>174</v>
      </c>
      <c r="E132" s="83"/>
      <c r="F132" s="83">
        <v>729</v>
      </c>
      <c r="G132" s="83">
        <v>65</v>
      </c>
      <c r="H132" s="83"/>
      <c r="I132" s="83">
        <v>83</v>
      </c>
      <c r="J132" s="83">
        <v>83</v>
      </c>
      <c r="K132" s="83">
        <v>83</v>
      </c>
      <c r="L132" s="83">
        <v>83</v>
      </c>
      <c r="M132" s="83">
        <v>83</v>
      </c>
      <c r="N132" s="83"/>
      <c r="O132" s="83"/>
      <c r="P132" s="83"/>
      <c r="Q132" s="83"/>
      <c r="R132" s="83"/>
      <c r="S132" s="83"/>
      <c r="T132" s="20">
        <f t="shared" ref="T132:T195" si="11">IF(AND(ISBLANK(E132),ISBLANK(F132),ISBLANK(G132),ISBLANK(H132),ISBLANK(I132),ISBLANK(J132),ISBLANK(K132), ISBLANK(L132), ISBLANK(M132), ISBLANK(N132), ISBLANK(O132), ISBLANK(P132), ISBLANK(Q132), ISBLANK(R132), ISBLANK(S132)),"",SUM(G132:S132))</f>
        <v>480</v>
      </c>
      <c r="U132" s="20">
        <f t="shared" ref="U132:U195" si="12">IF(W132&lt;&gt;0,0,IF(AND(ISBLANK(E132),ISBLANK(F132),ISBLANK(G132),ISBLANK(H132),ISBLANK(I132),ISBLANK(J132),ISBLANK(K132), ISBLANK(L132), ISBLANK(M132), ISBLANK(N132), ISBLANK(O132), ISBLANK(P132), ISBLANK(Q132), ISBLANK(R132), ISBLANK(S132)),"", (F132+E132)-T132))</f>
        <v>249</v>
      </c>
      <c r="V132" s="34">
        <f t="shared" ref="V132:V195" si="13">IF(AND(ISBLANK(E132),ISBLANK(F132), ISBLANK(G132), ISBLANK(H132), ISBLANK(I132), ISBLANK(J132), ISBLANK(K132), ISBLANK(L132), ISBLANK(M132),ISBLANK(N132), ISBLANK(O132), ISBLANK(P132), ISBLANK(Q132), ISBLANK(R132), ISBLANK(S132)), "",IFERROR(((F132+E132)-U132)/(F132+E132),""))</f>
        <v>0.65843621399176955</v>
      </c>
      <c r="W132" s="38"/>
      <c r="X132" s="35" t="str">
        <f t="shared" ref="X132:X153" si="14">IF(W132&lt;&gt;"",F132 - (SUM(G132:S132)),"")</f>
        <v/>
      </c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  <c r="CJ132" s="31"/>
      <c r="CK132" s="31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P132" s="31"/>
      <c r="EQ132" s="31"/>
      <c r="ER132" s="31"/>
      <c r="ES132" s="31"/>
      <c r="ET132" s="31"/>
      <c r="EU132" s="31"/>
      <c r="EV132" s="31"/>
      <c r="EW132" s="31"/>
      <c r="EX132" s="31"/>
      <c r="EY132" s="31"/>
      <c r="EZ132" s="31"/>
      <c r="FA132" s="31"/>
      <c r="FB132" s="31"/>
      <c r="FC132" s="31"/>
      <c r="FD132" s="31"/>
      <c r="FE132" s="31"/>
      <c r="FF132" s="31"/>
      <c r="FG132" s="31"/>
      <c r="FH132" s="31"/>
      <c r="FI132" s="31"/>
      <c r="FJ132" s="31"/>
      <c r="FK132" s="31"/>
      <c r="FL132" s="31"/>
      <c r="FM132" s="31"/>
      <c r="FN132" s="31"/>
      <c r="FO132" s="31"/>
      <c r="FP132" s="31"/>
      <c r="FQ132" s="31"/>
      <c r="FR132" s="31"/>
      <c r="FS132" s="31"/>
      <c r="FT132" s="31"/>
      <c r="FU132" s="31"/>
      <c r="FV132" s="31"/>
      <c r="FW132" s="31"/>
      <c r="FX132" s="31"/>
      <c r="FY132" s="31"/>
      <c r="FZ132" s="31"/>
      <c r="GA132" s="31"/>
      <c r="GB132" s="31"/>
      <c r="GC132" s="31"/>
      <c r="GD132" s="31"/>
      <c r="GE132" s="31"/>
      <c r="GF132" s="31"/>
      <c r="GG132" s="31"/>
      <c r="GH132" s="31"/>
      <c r="GI132" s="31"/>
      <c r="GJ132" s="31"/>
      <c r="GK132" s="31"/>
      <c r="GL132" s="31"/>
      <c r="GM132" s="31"/>
      <c r="GN132" s="31"/>
      <c r="GO132" s="31"/>
      <c r="GP132" s="31"/>
      <c r="GQ132" s="31"/>
      <c r="GR132" s="31"/>
      <c r="GS132" s="31"/>
      <c r="GT132" s="31"/>
      <c r="GU132" s="31"/>
      <c r="GV132" s="31"/>
      <c r="GW132" s="31"/>
      <c r="GX132" s="31"/>
      <c r="GY132" s="31"/>
      <c r="GZ132" s="31"/>
      <c r="HA132" s="31"/>
      <c r="HB132" s="31"/>
      <c r="HC132" s="31"/>
      <c r="HD132" s="31"/>
      <c r="HE132" s="31"/>
      <c r="HF132" s="31"/>
      <c r="HG132" s="31"/>
      <c r="HH132" s="31"/>
      <c r="HI132" s="31"/>
      <c r="HJ132" s="31"/>
      <c r="HK132" s="31"/>
      <c r="HL132" s="31"/>
      <c r="HM132" s="31"/>
      <c r="HN132" s="31"/>
      <c r="HO132" s="31"/>
      <c r="HP132" s="31"/>
      <c r="HQ132" s="31"/>
      <c r="HR132" s="31"/>
      <c r="HS132" s="31"/>
      <c r="HT132" s="31"/>
      <c r="HU132" s="31"/>
      <c r="HV132" s="31"/>
      <c r="HW132" s="31"/>
      <c r="HX132" s="31"/>
      <c r="HY132" s="31"/>
      <c r="HZ132" s="31"/>
      <c r="IA132" s="31"/>
      <c r="IB132" s="31"/>
      <c r="IC132" s="31"/>
      <c r="ID132" s="31"/>
      <c r="IE132" s="31"/>
      <c r="IF132" s="31"/>
      <c r="IG132" s="31"/>
      <c r="IH132" s="31"/>
      <c r="II132" s="31"/>
      <c r="IJ132" s="31"/>
      <c r="IK132" s="31"/>
      <c r="IL132" s="31"/>
      <c r="IM132" s="31"/>
      <c r="IN132" s="31"/>
      <c r="IO132" s="31"/>
      <c r="IP132" s="31"/>
      <c r="IQ132" s="31"/>
      <c r="IR132" s="31"/>
      <c r="IS132" s="31"/>
      <c r="IT132" s="31"/>
      <c r="IU132" s="31"/>
      <c r="IV132" s="31"/>
      <c r="IW132" s="31"/>
      <c r="IX132" s="31"/>
      <c r="IY132" s="31"/>
      <c r="IZ132" s="31"/>
      <c r="JA132" s="31"/>
      <c r="JB132" s="31"/>
      <c r="JC132" s="31"/>
      <c r="JD132" s="31"/>
      <c r="JE132" s="31"/>
      <c r="JF132" s="31"/>
      <c r="JG132" s="31"/>
      <c r="JH132" s="31"/>
      <c r="JI132" s="31"/>
      <c r="JJ132" s="31"/>
      <c r="JK132" s="31"/>
      <c r="JL132" s="31"/>
      <c r="JM132" s="31"/>
      <c r="JN132" s="31"/>
      <c r="JO132" s="31"/>
      <c r="JP132" s="31"/>
      <c r="JQ132" s="31"/>
      <c r="JR132" s="31"/>
      <c r="JS132" s="31"/>
      <c r="JT132" s="31"/>
      <c r="JU132" s="31"/>
      <c r="JV132" s="31"/>
      <c r="JW132" s="31"/>
      <c r="JX132" s="31"/>
      <c r="JY132" s="31"/>
      <c r="JZ132" s="31"/>
      <c r="KA132" s="31"/>
      <c r="KB132" s="31"/>
      <c r="KC132" s="31"/>
      <c r="KD132" s="31"/>
      <c r="KE132" s="31"/>
      <c r="KF132" s="31"/>
      <c r="KG132" s="31"/>
      <c r="KH132" s="31"/>
      <c r="KI132" s="31"/>
      <c r="KJ132" s="31"/>
      <c r="KK132" s="31"/>
      <c r="KL132" s="31"/>
      <c r="KM132" s="31"/>
      <c r="KN132" s="31"/>
      <c r="KO132" s="31"/>
      <c r="KP132" s="31"/>
      <c r="KQ132" s="31"/>
      <c r="KR132" s="31"/>
      <c r="KS132" s="31"/>
      <c r="KT132" s="31"/>
      <c r="KU132" s="31"/>
      <c r="KV132" s="31"/>
      <c r="KW132" s="31"/>
      <c r="KX132" s="31"/>
      <c r="KY132" s="31"/>
      <c r="KZ132" s="31"/>
      <c r="LA132" s="31"/>
      <c r="LB132" s="31"/>
      <c r="LC132" s="31"/>
      <c r="LD132" s="31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MT132" s="31"/>
      <c r="MU132" s="31"/>
      <c r="MV132" s="31"/>
      <c r="MW132" s="31"/>
      <c r="MX132" s="31"/>
      <c r="MY132" s="31"/>
      <c r="MZ132" s="31"/>
      <c r="NA132" s="31"/>
      <c r="NB132" s="31"/>
      <c r="NC132" s="31"/>
      <c r="ND132" s="31"/>
      <c r="NE132" s="31"/>
      <c r="NF132" s="31"/>
      <c r="NG132" s="31"/>
      <c r="NH132" s="31"/>
      <c r="NI132" s="31"/>
      <c r="NJ132" s="31"/>
      <c r="NK132" s="31"/>
      <c r="NL132" s="31"/>
      <c r="NM132" s="31"/>
      <c r="NN132" s="31"/>
      <c r="NO132" s="31"/>
      <c r="NP132" s="31"/>
      <c r="NQ132" s="31"/>
      <c r="NR132" s="31"/>
      <c r="NS132" s="31"/>
      <c r="NT132" s="31"/>
      <c r="NU132" s="31"/>
      <c r="NV132" s="31"/>
      <c r="NW132" s="31"/>
      <c r="NX132" s="31"/>
      <c r="NY132" s="31"/>
      <c r="NZ132" s="31"/>
      <c r="OA132" s="31"/>
      <c r="OB132" s="31"/>
      <c r="OC132" s="31"/>
      <c r="OD132" s="31"/>
      <c r="OE132" s="31"/>
      <c r="OF132" s="31"/>
      <c r="OG132" s="31"/>
      <c r="OH132" s="31"/>
      <c r="OI132" s="31"/>
      <c r="OJ132" s="31"/>
      <c r="OK132" s="31"/>
      <c r="OL132" s="31"/>
      <c r="OM132" s="31"/>
      <c r="ON132" s="31"/>
      <c r="OO132" s="31"/>
      <c r="OP132" s="31"/>
      <c r="OQ132" s="31"/>
      <c r="OR132" s="31"/>
      <c r="OS132" s="31"/>
      <c r="OT132" s="31"/>
      <c r="OU132" s="31"/>
      <c r="OV132" s="31"/>
      <c r="OW132" s="31"/>
      <c r="OX132" s="31"/>
      <c r="OY132" s="31"/>
      <c r="OZ132" s="31"/>
      <c r="PA132" s="31"/>
      <c r="PB132" s="31"/>
      <c r="PC132" s="31"/>
      <c r="PD132" s="31"/>
      <c r="PE132" s="31"/>
      <c r="PF132" s="31"/>
      <c r="PG132" s="31"/>
      <c r="PH132" s="31"/>
      <c r="PI132" s="31"/>
      <c r="PJ132" s="31"/>
      <c r="PK132" s="31"/>
      <c r="PL132" s="31"/>
      <c r="PM132" s="31"/>
      <c r="PN132" s="31"/>
      <c r="PO132" s="31"/>
      <c r="PP132" s="31"/>
      <c r="PQ132" s="31"/>
      <c r="PR132" s="31"/>
      <c r="PS132" s="31"/>
      <c r="PT132" s="31"/>
      <c r="PU132" s="31"/>
      <c r="PV132" s="31"/>
      <c r="PW132" s="31"/>
      <c r="PX132" s="31"/>
      <c r="PY132" s="31"/>
      <c r="PZ132" s="31"/>
      <c r="QA132" s="31"/>
      <c r="QB132" s="31"/>
      <c r="QC132" s="31"/>
    </row>
    <row r="133" spans="1:445" s="39" customFormat="1">
      <c r="A133" s="84" t="s">
        <v>222</v>
      </c>
      <c r="B133" s="83" t="s">
        <v>27</v>
      </c>
      <c r="C133" s="83">
        <v>80</v>
      </c>
      <c r="D133" s="83" t="s">
        <v>66</v>
      </c>
      <c r="E133" s="83"/>
      <c r="F133" s="83">
        <v>1345</v>
      </c>
      <c r="G133" s="83">
        <v>65</v>
      </c>
      <c r="H133" s="83">
        <v>142</v>
      </c>
      <c r="I133" s="83">
        <v>142</v>
      </c>
      <c r="J133" s="89">
        <v>142</v>
      </c>
      <c r="K133" s="83">
        <v>142</v>
      </c>
      <c r="L133" s="87">
        <v>142</v>
      </c>
      <c r="M133" s="87"/>
      <c r="N133" s="87"/>
      <c r="O133" s="83"/>
      <c r="P133" s="83"/>
      <c r="Q133" s="83"/>
      <c r="R133" s="83"/>
      <c r="S133" s="83"/>
      <c r="T133" s="20">
        <f t="shared" si="11"/>
        <v>775</v>
      </c>
      <c r="U133" s="20">
        <f t="shared" si="12"/>
        <v>570</v>
      </c>
      <c r="V133" s="34">
        <f t="shared" si="13"/>
        <v>0.57620817843866168</v>
      </c>
      <c r="W133" s="37"/>
      <c r="X133" s="35" t="str">
        <f t="shared" si="14"/>
        <v/>
      </c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  <c r="CJ133" s="31"/>
      <c r="CK133" s="31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P133" s="31"/>
      <c r="EQ133" s="31"/>
      <c r="ER133" s="31"/>
      <c r="ES133" s="31"/>
      <c r="ET133" s="31"/>
      <c r="EU133" s="31"/>
      <c r="EV133" s="31"/>
      <c r="EW133" s="31"/>
      <c r="EX133" s="31"/>
      <c r="EY133" s="31"/>
      <c r="EZ133" s="31"/>
      <c r="FA133" s="31"/>
      <c r="FB133" s="31"/>
      <c r="FC133" s="31"/>
      <c r="FD133" s="31"/>
      <c r="FE133" s="31"/>
      <c r="FF133" s="31"/>
      <c r="FG133" s="31"/>
      <c r="FH133" s="31"/>
      <c r="FI133" s="31"/>
      <c r="FJ133" s="31"/>
      <c r="FK133" s="31"/>
      <c r="FL133" s="31"/>
      <c r="FM133" s="31"/>
      <c r="FN133" s="31"/>
      <c r="FO133" s="31"/>
      <c r="FP133" s="31"/>
      <c r="FQ133" s="31"/>
      <c r="FR133" s="31"/>
      <c r="FS133" s="31"/>
      <c r="FT133" s="31"/>
      <c r="FU133" s="31"/>
      <c r="FV133" s="31"/>
      <c r="FW133" s="31"/>
      <c r="FX133" s="31"/>
      <c r="FY133" s="31"/>
      <c r="FZ133" s="31"/>
      <c r="GA133" s="31"/>
      <c r="GB133" s="31"/>
      <c r="GC133" s="31"/>
      <c r="GD133" s="31"/>
      <c r="GE133" s="31"/>
      <c r="GF133" s="31"/>
      <c r="GG133" s="31"/>
      <c r="GH133" s="31"/>
      <c r="GI133" s="31"/>
      <c r="GJ133" s="31"/>
      <c r="GK133" s="31"/>
      <c r="GL133" s="31"/>
      <c r="GM133" s="31"/>
      <c r="GN133" s="31"/>
      <c r="GO133" s="31"/>
      <c r="GP133" s="31"/>
      <c r="GQ133" s="31"/>
      <c r="GR133" s="31"/>
      <c r="GS133" s="31"/>
      <c r="GT133" s="31"/>
      <c r="GU133" s="31"/>
      <c r="GV133" s="31"/>
      <c r="GW133" s="31"/>
      <c r="GX133" s="31"/>
      <c r="GY133" s="31"/>
      <c r="GZ133" s="31"/>
      <c r="HA133" s="31"/>
      <c r="HB133" s="31"/>
      <c r="HC133" s="31"/>
      <c r="HD133" s="31"/>
      <c r="HE133" s="31"/>
      <c r="HF133" s="31"/>
      <c r="HG133" s="31"/>
      <c r="HH133" s="31"/>
      <c r="HI133" s="31"/>
      <c r="HJ133" s="31"/>
      <c r="HK133" s="31"/>
      <c r="HL133" s="31"/>
      <c r="HM133" s="31"/>
      <c r="HN133" s="31"/>
      <c r="HO133" s="31"/>
      <c r="HP133" s="31"/>
      <c r="HQ133" s="31"/>
      <c r="HR133" s="31"/>
      <c r="HS133" s="31"/>
      <c r="HT133" s="31"/>
      <c r="HU133" s="31"/>
      <c r="HV133" s="31"/>
      <c r="HW133" s="31"/>
      <c r="HX133" s="31"/>
      <c r="HY133" s="31"/>
      <c r="HZ133" s="31"/>
      <c r="IA133" s="31"/>
      <c r="IB133" s="31"/>
      <c r="IC133" s="31"/>
      <c r="ID133" s="31"/>
      <c r="IE133" s="31"/>
      <c r="IF133" s="31"/>
      <c r="IG133" s="31"/>
      <c r="IH133" s="31"/>
      <c r="II133" s="31"/>
      <c r="IJ133" s="31"/>
      <c r="IK133" s="31"/>
      <c r="IL133" s="31"/>
      <c r="IM133" s="31"/>
      <c r="IN133" s="31"/>
      <c r="IO133" s="31"/>
      <c r="IP133" s="31"/>
      <c r="IQ133" s="31"/>
      <c r="IR133" s="31"/>
      <c r="IS133" s="31"/>
      <c r="IT133" s="31"/>
      <c r="IU133" s="31"/>
      <c r="IV133" s="31"/>
      <c r="IW133" s="31"/>
      <c r="IX133" s="31"/>
      <c r="IY133" s="31"/>
      <c r="IZ133" s="31"/>
      <c r="JA133" s="31"/>
      <c r="JB133" s="31"/>
      <c r="JC133" s="31"/>
      <c r="JD133" s="31"/>
      <c r="JE133" s="31"/>
      <c r="JF133" s="31"/>
      <c r="JG133" s="31"/>
      <c r="JH133" s="31"/>
      <c r="JI133" s="31"/>
      <c r="JJ133" s="31"/>
      <c r="JK133" s="31"/>
      <c r="JL133" s="31"/>
      <c r="JM133" s="31"/>
      <c r="JN133" s="31"/>
      <c r="JO133" s="31"/>
      <c r="JP133" s="31"/>
      <c r="JQ133" s="31"/>
      <c r="JR133" s="31"/>
      <c r="JS133" s="31"/>
      <c r="JT133" s="31"/>
      <c r="JU133" s="31"/>
      <c r="JV133" s="31"/>
      <c r="JW133" s="31"/>
      <c r="JX133" s="31"/>
      <c r="JY133" s="31"/>
      <c r="JZ133" s="31"/>
      <c r="KA133" s="31"/>
      <c r="KB133" s="31"/>
      <c r="KC133" s="31"/>
      <c r="KD133" s="31"/>
      <c r="KE133" s="31"/>
      <c r="KF133" s="31"/>
      <c r="KG133" s="31"/>
      <c r="KH133" s="31"/>
      <c r="KI133" s="31"/>
      <c r="KJ133" s="31"/>
      <c r="KK133" s="31"/>
      <c r="KL133" s="31"/>
      <c r="KM133" s="31"/>
      <c r="KN133" s="31"/>
      <c r="KO133" s="31"/>
      <c r="KP133" s="31"/>
      <c r="KQ133" s="31"/>
      <c r="KR133" s="31"/>
      <c r="KS133" s="31"/>
      <c r="KT133" s="31"/>
      <c r="KU133" s="31"/>
      <c r="KV133" s="31"/>
      <c r="KW133" s="31"/>
      <c r="KX133" s="31"/>
      <c r="KY133" s="31"/>
      <c r="KZ133" s="31"/>
      <c r="LA133" s="31"/>
      <c r="LB133" s="31"/>
      <c r="LC133" s="31"/>
      <c r="LD133" s="31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MT133" s="31"/>
      <c r="MU133" s="31"/>
      <c r="MV133" s="31"/>
      <c r="MW133" s="31"/>
      <c r="MX133" s="31"/>
      <c r="MY133" s="31"/>
      <c r="MZ133" s="31"/>
      <c r="NA133" s="31"/>
      <c r="NB133" s="31"/>
      <c r="NC133" s="31"/>
      <c r="ND133" s="31"/>
      <c r="NE133" s="31"/>
      <c r="NF133" s="31"/>
      <c r="NG133" s="31"/>
      <c r="NH133" s="31"/>
      <c r="NI133" s="31"/>
      <c r="NJ133" s="31"/>
      <c r="NK133" s="31"/>
      <c r="NL133" s="31"/>
      <c r="NM133" s="31"/>
      <c r="NN133" s="31"/>
      <c r="NO133" s="31"/>
      <c r="NP133" s="31"/>
      <c r="NQ133" s="31"/>
      <c r="NR133" s="31"/>
      <c r="NS133" s="31"/>
      <c r="NT133" s="31"/>
      <c r="NU133" s="31"/>
      <c r="NV133" s="31"/>
      <c r="NW133" s="31"/>
      <c r="NX133" s="31"/>
      <c r="NY133" s="31"/>
      <c r="NZ133" s="31"/>
      <c r="OA133" s="31"/>
      <c r="OB133" s="31"/>
      <c r="OC133" s="31"/>
      <c r="OD133" s="31"/>
      <c r="OE133" s="31"/>
      <c r="OF133" s="31"/>
      <c r="OG133" s="31"/>
      <c r="OH133" s="31"/>
      <c r="OI133" s="31"/>
      <c r="OJ133" s="31"/>
      <c r="OK133" s="31"/>
      <c r="OL133" s="31"/>
      <c r="OM133" s="31"/>
      <c r="ON133" s="31"/>
      <c r="OO133" s="31"/>
      <c r="OP133" s="31"/>
      <c r="OQ133" s="31"/>
      <c r="OR133" s="31"/>
      <c r="OS133" s="31"/>
      <c r="OT133" s="31"/>
      <c r="OU133" s="31"/>
      <c r="OV133" s="31"/>
      <c r="OW133" s="31"/>
      <c r="OX133" s="31"/>
      <c r="OY133" s="31"/>
      <c r="OZ133" s="31"/>
      <c r="PA133" s="31"/>
      <c r="PB133" s="31"/>
      <c r="PC133" s="31"/>
      <c r="PD133" s="31"/>
      <c r="PE133" s="31"/>
      <c r="PF133" s="31"/>
      <c r="PG133" s="31"/>
      <c r="PH133" s="31"/>
      <c r="PI133" s="31"/>
      <c r="PJ133" s="31"/>
      <c r="PK133" s="31"/>
      <c r="PL133" s="31"/>
      <c r="PM133" s="31"/>
      <c r="PN133" s="31"/>
      <c r="PO133" s="31"/>
      <c r="PP133" s="31"/>
      <c r="PQ133" s="31"/>
      <c r="PR133" s="31"/>
      <c r="PS133" s="31"/>
      <c r="PT133" s="31"/>
      <c r="PU133" s="31"/>
      <c r="PV133" s="31"/>
      <c r="PW133" s="31"/>
      <c r="PX133" s="31"/>
      <c r="PY133" s="31"/>
      <c r="PZ133" s="31"/>
      <c r="QA133" s="31"/>
      <c r="QB133" s="31"/>
      <c r="QC133" s="31"/>
    </row>
    <row r="134" spans="1:445">
      <c r="A134" s="84" t="s">
        <v>1769</v>
      </c>
      <c r="B134" s="83" t="s">
        <v>27</v>
      </c>
      <c r="C134" s="83">
        <v>120</v>
      </c>
      <c r="D134" s="83" t="s">
        <v>28</v>
      </c>
      <c r="E134" s="83"/>
      <c r="F134" s="83">
        <v>1185</v>
      </c>
      <c r="G134" s="83">
        <v>65</v>
      </c>
      <c r="H134" s="83"/>
      <c r="I134" s="83">
        <v>140</v>
      </c>
      <c r="J134" s="86">
        <v>140</v>
      </c>
      <c r="K134" s="83">
        <v>140</v>
      </c>
      <c r="L134" s="83">
        <v>140</v>
      </c>
      <c r="M134" s="83">
        <v>140</v>
      </c>
      <c r="N134" s="83"/>
      <c r="O134" s="83"/>
      <c r="P134" s="83"/>
      <c r="Q134" s="83"/>
      <c r="R134" s="83"/>
      <c r="S134" s="83"/>
      <c r="T134" s="20">
        <f t="shared" si="11"/>
        <v>765</v>
      </c>
      <c r="U134" s="20">
        <f t="shared" si="12"/>
        <v>420</v>
      </c>
      <c r="V134" s="34">
        <f t="shared" si="13"/>
        <v>0.64556962025316456</v>
      </c>
      <c r="W134" s="37"/>
      <c r="X134" s="35" t="str">
        <f t="shared" si="14"/>
        <v/>
      </c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31"/>
      <c r="FA134" s="31"/>
      <c r="FB134" s="31"/>
      <c r="FC134" s="31"/>
      <c r="FD134" s="31"/>
      <c r="FE134" s="31"/>
      <c r="FF134" s="31"/>
      <c r="FG134" s="31"/>
      <c r="FH134" s="31"/>
      <c r="FI134" s="31"/>
      <c r="FJ134" s="31"/>
      <c r="FK134" s="31"/>
      <c r="FL134" s="31"/>
      <c r="FM134" s="31"/>
      <c r="FN134" s="31"/>
      <c r="FO134" s="31"/>
      <c r="FP134" s="31"/>
      <c r="FQ134" s="31"/>
      <c r="FR134" s="31"/>
      <c r="FS134" s="31"/>
      <c r="FT134" s="31"/>
      <c r="FU134" s="31"/>
      <c r="FV134" s="31"/>
      <c r="FW134" s="31"/>
      <c r="FX134" s="31"/>
      <c r="FY134" s="31"/>
      <c r="FZ134" s="31"/>
      <c r="GA134" s="31"/>
      <c r="GB134" s="31"/>
      <c r="GC134" s="31"/>
      <c r="GD134" s="31"/>
      <c r="GE134" s="31"/>
      <c r="GF134" s="31"/>
      <c r="GG134" s="31"/>
      <c r="GH134" s="31"/>
      <c r="GI134" s="31"/>
      <c r="GJ134" s="31"/>
      <c r="GK134" s="31"/>
      <c r="GL134" s="31"/>
      <c r="GM134" s="31"/>
      <c r="GN134" s="31"/>
      <c r="GO134" s="31"/>
      <c r="GP134" s="31"/>
      <c r="GQ134" s="31"/>
      <c r="GR134" s="31"/>
      <c r="GS134" s="31"/>
      <c r="GT134" s="31"/>
      <c r="GU134" s="31"/>
      <c r="GV134" s="31"/>
      <c r="GW134" s="31"/>
      <c r="GX134" s="31"/>
      <c r="GY134" s="31"/>
      <c r="GZ134" s="31"/>
      <c r="HA134" s="31"/>
      <c r="HB134" s="31"/>
      <c r="HC134" s="31"/>
      <c r="HD134" s="31"/>
      <c r="HE134" s="31"/>
      <c r="HF134" s="31"/>
      <c r="HG134" s="31"/>
      <c r="HH134" s="31"/>
      <c r="HI134" s="31"/>
      <c r="HJ134" s="31"/>
      <c r="HK134" s="31"/>
      <c r="HL134" s="31"/>
      <c r="HM134" s="31"/>
      <c r="HN134" s="31"/>
      <c r="HO134" s="31"/>
      <c r="HP134" s="31"/>
      <c r="HQ134" s="31"/>
      <c r="HR134" s="31"/>
      <c r="HS134" s="31"/>
      <c r="HT134" s="31"/>
      <c r="HU134" s="31"/>
      <c r="HV134" s="31"/>
      <c r="HW134" s="31"/>
      <c r="HX134" s="31"/>
      <c r="HY134" s="31"/>
      <c r="HZ134" s="31"/>
      <c r="IA134" s="31"/>
      <c r="IB134" s="31"/>
      <c r="IC134" s="31"/>
      <c r="ID134" s="31"/>
      <c r="IE134" s="31"/>
      <c r="IF134" s="31"/>
      <c r="IG134" s="31"/>
      <c r="IH134" s="31"/>
      <c r="II134" s="31"/>
      <c r="IJ134" s="31"/>
      <c r="IK134" s="31"/>
      <c r="IL134" s="31"/>
      <c r="IM134" s="31"/>
      <c r="IN134" s="31"/>
      <c r="IO134" s="31"/>
      <c r="IP134" s="31"/>
      <c r="IQ134" s="31"/>
      <c r="IR134" s="31"/>
      <c r="IS134" s="31"/>
      <c r="IT134" s="31"/>
      <c r="IU134" s="31"/>
      <c r="IV134" s="31"/>
      <c r="IW134" s="31"/>
      <c r="IX134" s="31"/>
      <c r="IY134" s="31"/>
      <c r="IZ134" s="31"/>
      <c r="JA134" s="31"/>
      <c r="JB134" s="31"/>
      <c r="JC134" s="31"/>
      <c r="JD134" s="31"/>
      <c r="JE134" s="31"/>
      <c r="JF134" s="31"/>
      <c r="JG134" s="31"/>
      <c r="JH134" s="31"/>
      <c r="JI134" s="31"/>
      <c r="JJ134" s="31"/>
      <c r="JK134" s="31"/>
      <c r="JL134" s="31"/>
      <c r="JM134" s="31"/>
      <c r="JN134" s="31"/>
      <c r="JO134" s="31"/>
      <c r="JP134" s="31"/>
      <c r="JQ134" s="31"/>
      <c r="JR134" s="31"/>
      <c r="JS134" s="31"/>
      <c r="JT134" s="31"/>
      <c r="JU134" s="31"/>
      <c r="JV134" s="31"/>
      <c r="JW134" s="31"/>
      <c r="JX134" s="31"/>
      <c r="JY134" s="31"/>
      <c r="JZ134" s="31"/>
      <c r="KA134" s="31"/>
      <c r="KB134" s="31"/>
      <c r="KC134" s="31"/>
      <c r="KD134" s="31"/>
      <c r="KE134" s="31"/>
      <c r="KF134" s="31"/>
      <c r="KG134" s="31"/>
      <c r="KH134" s="31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1"/>
      <c r="LC134" s="31"/>
      <c r="LD134" s="31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31"/>
      <c r="NE134" s="31"/>
      <c r="NF134" s="31"/>
      <c r="NG134" s="31"/>
      <c r="NH134" s="31"/>
      <c r="NI134" s="31"/>
      <c r="NJ134" s="31"/>
      <c r="NK134" s="31"/>
      <c r="NL134" s="31"/>
      <c r="NM134" s="31"/>
      <c r="NN134" s="31"/>
      <c r="NO134" s="31"/>
      <c r="NP134" s="31"/>
      <c r="NQ134" s="31"/>
      <c r="NR134" s="31"/>
      <c r="NS134" s="31"/>
      <c r="NT134" s="31"/>
      <c r="NU134" s="31"/>
      <c r="NV134" s="31"/>
      <c r="NW134" s="31"/>
      <c r="NX134" s="31"/>
      <c r="NY134" s="31"/>
      <c r="NZ134" s="31"/>
      <c r="OA134" s="31"/>
      <c r="OB134" s="31"/>
      <c r="OC134" s="31"/>
      <c r="OD134" s="31"/>
      <c r="OE134" s="31"/>
      <c r="OF134" s="31"/>
      <c r="OG134" s="31"/>
      <c r="OH134" s="31"/>
      <c r="OI134" s="31"/>
      <c r="OJ134" s="31"/>
      <c r="OK134" s="31"/>
      <c r="OL134" s="31"/>
      <c r="OM134" s="31"/>
      <c r="ON134" s="31"/>
      <c r="OO134" s="31"/>
      <c r="OP134" s="31"/>
      <c r="OQ134" s="31"/>
      <c r="OR134" s="31"/>
      <c r="OS134" s="31"/>
      <c r="OT134" s="31"/>
      <c r="OU134" s="31"/>
      <c r="OV134" s="31"/>
      <c r="OW134" s="31"/>
      <c r="OX134" s="31"/>
      <c r="OY134" s="31"/>
      <c r="OZ134" s="31"/>
      <c r="PA134" s="31"/>
      <c r="PB134" s="31"/>
      <c r="PC134" s="31"/>
      <c r="PD134" s="31"/>
      <c r="PE134" s="31"/>
      <c r="PF134" s="31"/>
      <c r="PG134" s="31"/>
      <c r="PH134" s="31"/>
      <c r="PI134" s="31"/>
      <c r="PJ134" s="31"/>
      <c r="PK134" s="31"/>
      <c r="PL134" s="31"/>
      <c r="PM134" s="31"/>
      <c r="PN134" s="31"/>
      <c r="PO134" s="31"/>
      <c r="PP134" s="31"/>
      <c r="PQ134" s="31"/>
      <c r="PR134" s="31"/>
      <c r="PS134" s="31"/>
      <c r="PT134" s="31"/>
      <c r="PU134" s="31"/>
      <c r="PV134" s="31"/>
      <c r="PW134" s="31"/>
      <c r="PX134" s="31"/>
      <c r="PY134" s="31"/>
      <c r="PZ134" s="31"/>
      <c r="QA134" s="31"/>
      <c r="QB134" s="31"/>
      <c r="QC134" s="31"/>
    </row>
    <row r="135" spans="1:445">
      <c r="A135" s="84" t="s">
        <v>227</v>
      </c>
      <c r="B135" s="83" t="s">
        <v>27</v>
      </c>
      <c r="C135" s="83">
        <v>120</v>
      </c>
      <c r="D135" s="83" t="s">
        <v>28</v>
      </c>
      <c r="E135" s="83"/>
      <c r="F135" s="83">
        <v>1025</v>
      </c>
      <c r="G135" s="83">
        <v>65</v>
      </c>
      <c r="H135" s="83"/>
      <c r="I135" s="83">
        <v>120</v>
      </c>
      <c r="J135" s="83">
        <v>120</v>
      </c>
      <c r="K135" s="83">
        <v>120</v>
      </c>
      <c r="L135" s="83">
        <v>120</v>
      </c>
      <c r="M135" s="83">
        <v>120</v>
      </c>
      <c r="N135" s="83"/>
      <c r="O135" s="83"/>
      <c r="P135" s="83"/>
      <c r="Q135" s="83"/>
      <c r="R135" s="83"/>
      <c r="S135" s="83"/>
      <c r="T135" s="20">
        <f t="shared" si="11"/>
        <v>665</v>
      </c>
      <c r="U135" s="20">
        <f t="shared" si="12"/>
        <v>360</v>
      </c>
      <c r="V135" s="34">
        <f t="shared" si="13"/>
        <v>0.64878048780487807</v>
      </c>
      <c r="W135" s="37"/>
      <c r="X135" s="35" t="str">
        <f t="shared" si="14"/>
        <v/>
      </c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  <c r="CJ135" s="31"/>
      <c r="CK135" s="31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  <c r="DC135" s="31"/>
      <c r="DD135" s="31"/>
      <c r="DE135" s="31"/>
      <c r="DF135" s="31"/>
      <c r="DG135" s="31"/>
      <c r="DH135" s="31"/>
      <c r="DI135" s="31"/>
      <c r="DJ135" s="31"/>
      <c r="DK135" s="31"/>
      <c r="DL135" s="31"/>
      <c r="DM135" s="31"/>
      <c r="DN135" s="31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31"/>
      <c r="FA135" s="31"/>
      <c r="FB135" s="31"/>
      <c r="FC135" s="31"/>
      <c r="FD135" s="31"/>
      <c r="FE135" s="31"/>
      <c r="FF135" s="31"/>
      <c r="FG135" s="31"/>
      <c r="FH135" s="31"/>
      <c r="FI135" s="31"/>
      <c r="FJ135" s="31"/>
      <c r="FK135" s="31"/>
      <c r="FL135" s="31"/>
      <c r="FM135" s="31"/>
      <c r="FN135" s="31"/>
      <c r="FO135" s="31"/>
      <c r="FP135" s="31"/>
      <c r="FQ135" s="31"/>
      <c r="FR135" s="31"/>
      <c r="FS135" s="31"/>
      <c r="FT135" s="31"/>
      <c r="FU135" s="31"/>
      <c r="FV135" s="31"/>
      <c r="FW135" s="31"/>
      <c r="FX135" s="31"/>
      <c r="FY135" s="31"/>
      <c r="FZ135" s="31"/>
      <c r="GA135" s="31"/>
      <c r="GB135" s="31"/>
      <c r="GC135" s="31"/>
      <c r="GD135" s="31"/>
      <c r="GE135" s="31"/>
      <c r="GF135" s="31"/>
      <c r="GG135" s="31"/>
      <c r="GH135" s="31"/>
      <c r="GI135" s="31"/>
      <c r="GJ135" s="31"/>
      <c r="GK135" s="31"/>
      <c r="GL135" s="31"/>
      <c r="GM135" s="31"/>
      <c r="GN135" s="31"/>
      <c r="GO135" s="31"/>
      <c r="GP135" s="31"/>
      <c r="GQ135" s="31"/>
      <c r="GR135" s="31"/>
      <c r="GS135" s="31"/>
      <c r="GT135" s="31"/>
      <c r="GU135" s="31"/>
      <c r="GV135" s="31"/>
      <c r="GW135" s="31"/>
      <c r="GX135" s="31"/>
      <c r="GY135" s="31"/>
      <c r="GZ135" s="31"/>
      <c r="HA135" s="31"/>
      <c r="HB135" s="31"/>
      <c r="HC135" s="31"/>
      <c r="HD135" s="31"/>
      <c r="HE135" s="31"/>
      <c r="HF135" s="31"/>
      <c r="HG135" s="31"/>
      <c r="HH135" s="31"/>
      <c r="HI135" s="31"/>
      <c r="HJ135" s="31"/>
      <c r="HK135" s="31"/>
      <c r="HL135" s="31"/>
      <c r="HM135" s="31"/>
      <c r="HN135" s="31"/>
      <c r="HO135" s="31"/>
      <c r="HP135" s="31"/>
      <c r="HQ135" s="31"/>
      <c r="HR135" s="31"/>
      <c r="HS135" s="31"/>
      <c r="HT135" s="31"/>
      <c r="HU135" s="31"/>
      <c r="HV135" s="31"/>
      <c r="HW135" s="31"/>
      <c r="HX135" s="31"/>
      <c r="HY135" s="31"/>
      <c r="HZ135" s="31"/>
      <c r="IA135" s="31"/>
      <c r="IB135" s="31"/>
      <c r="IC135" s="31"/>
      <c r="ID135" s="31"/>
      <c r="IE135" s="31"/>
      <c r="IF135" s="31"/>
      <c r="IG135" s="31"/>
      <c r="IH135" s="31"/>
      <c r="II135" s="31"/>
      <c r="IJ135" s="31"/>
      <c r="IK135" s="31"/>
      <c r="IL135" s="31"/>
      <c r="IM135" s="31"/>
      <c r="IN135" s="31"/>
      <c r="IO135" s="31"/>
      <c r="IP135" s="31"/>
      <c r="IQ135" s="31"/>
      <c r="IR135" s="31"/>
      <c r="IS135" s="31"/>
      <c r="IT135" s="31"/>
      <c r="IU135" s="31"/>
      <c r="IV135" s="31"/>
      <c r="IW135" s="31"/>
      <c r="IX135" s="31"/>
      <c r="IY135" s="31"/>
      <c r="IZ135" s="31"/>
      <c r="JA135" s="31"/>
      <c r="JB135" s="31"/>
      <c r="JC135" s="31"/>
      <c r="JD135" s="31"/>
      <c r="JE135" s="31"/>
      <c r="JF135" s="31"/>
      <c r="JG135" s="31"/>
      <c r="JH135" s="31"/>
      <c r="JI135" s="31"/>
      <c r="JJ135" s="31"/>
      <c r="JK135" s="31"/>
      <c r="JL135" s="31"/>
      <c r="JM135" s="31"/>
      <c r="JN135" s="31"/>
      <c r="JO135" s="31"/>
      <c r="JP135" s="31"/>
      <c r="JQ135" s="31"/>
      <c r="JR135" s="31"/>
      <c r="JS135" s="31"/>
      <c r="JT135" s="31"/>
      <c r="JU135" s="31"/>
      <c r="JV135" s="31"/>
      <c r="JW135" s="31"/>
      <c r="JX135" s="31"/>
      <c r="JY135" s="31"/>
      <c r="JZ135" s="31"/>
      <c r="KA135" s="31"/>
      <c r="KB135" s="31"/>
      <c r="KC135" s="31"/>
      <c r="KD135" s="31"/>
      <c r="KE135" s="31"/>
      <c r="KF135" s="31"/>
      <c r="KG135" s="31"/>
      <c r="KH135" s="31"/>
      <c r="KI135" s="31"/>
      <c r="KJ135" s="31"/>
      <c r="KK135" s="31"/>
      <c r="KL135" s="31"/>
      <c r="KM135" s="31"/>
      <c r="KN135" s="31"/>
      <c r="KO135" s="31"/>
      <c r="KP135" s="31"/>
      <c r="KQ135" s="31"/>
      <c r="KR135" s="31"/>
      <c r="KS135" s="31"/>
      <c r="KT135" s="31"/>
      <c r="KU135" s="31"/>
      <c r="KV135" s="31"/>
      <c r="KW135" s="31"/>
      <c r="KX135" s="31"/>
      <c r="KY135" s="31"/>
      <c r="KZ135" s="31"/>
      <c r="LA135" s="31"/>
      <c r="LB135" s="31"/>
      <c r="LC135" s="31"/>
      <c r="LD135" s="31"/>
      <c r="LE135" s="31"/>
      <c r="LF135" s="31"/>
      <c r="LG135" s="31"/>
      <c r="LH135" s="31"/>
      <c r="LI135" s="31"/>
      <c r="LJ135" s="31"/>
      <c r="LK135" s="31"/>
      <c r="LL135" s="31"/>
      <c r="LM135" s="31"/>
      <c r="LN135" s="31"/>
      <c r="LO135" s="31"/>
      <c r="LP135" s="31"/>
      <c r="LQ135" s="31"/>
      <c r="LR135" s="31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31"/>
      <c r="NE135" s="31"/>
      <c r="NF135" s="31"/>
      <c r="NG135" s="31"/>
      <c r="NH135" s="31"/>
      <c r="NI135" s="31"/>
      <c r="NJ135" s="31"/>
      <c r="NK135" s="31"/>
      <c r="NL135" s="31"/>
      <c r="NM135" s="31"/>
      <c r="NN135" s="31"/>
      <c r="NO135" s="31"/>
      <c r="NP135" s="31"/>
      <c r="NQ135" s="31"/>
      <c r="NR135" s="31"/>
      <c r="NS135" s="31"/>
      <c r="NT135" s="31"/>
      <c r="NU135" s="31"/>
      <c r="NV135" s="31"/>
      <c r="NW135" s="31"/>
      <c r="NX135" s="31"/>
      <c r="NY135" s="31"/>
      <c r="NZ135" s="31"/>
      <c r="OA135" s="31"/>
      <c r="OB135" s="31"/>
      <c r="OC135" s="31"/>
      <c r="OD135" s="31"/>
      <c r="OE135" s="31"/>
      <c r="OF135" s="31"/>
      <c r="OG135" s="31"/>
      <c r="OH135" s="31"/>
      <c r="OI135" s="31"/>
      <c r="OJ135" s="31"/>
      <c r="OK135" s="31"/>
      <c r="OL135" s="31"/>
      <c r="OM135" s="31"/>
      <c r="ON135" s="31"/>
      <c r="OO135" s="31"/>
      <c r="OP135" s="31"/>
      <c r="OQ135" s="31"/>
      <c r="OR135" s="31"/>
      <c r="OS135" s="31"/>
      <c r="OT135" s="31"/>
      <c r="OU135" s="31"/>
      <c r="OV135" s="31"/>
      <c r="OW135" s="31"/>
      <c r="OX135" s="31"/>
      <c r="OY135" s="31"/>
      <c r="OZ135" s="31"/>
      <c r="PA135" s="31"/>
      <c r="PB135" s="31"/>
      <c r="PC135" s="31"/>
      <c r="PD135" s="31"/>
      <c r="PE135" s="31"/>
      <c r="PF135" s="31"/>
      <c r="PG135" s="31"/>
      <c r="PH135" s="31"/>
      <c r="PI135" s="31"/>
      <c r="PJ135" s="31"/>
      <c r="PK135" s="31"/>
      <c r="PL135" s="31"/>
      <c r="PM135" s="31"/>
      <c r="PN135" s="31"/>
      <c r="PO135" s="31"/>
      <c r="PP135" s="31"/>
      <c r="PQ135" s="31"/>
      <c r="PR135" s="31"/>
      <c r="PS135" s="31"/>
      <c r="PT135" s="31"/>
      <c r="PU135" s="31"/>
      <c r="PV135" s="31"/>
      <c r="PW135" s="31"/>
      <c r="PX135" s="31"/>
      <c r="PY135" s="31"/>
      <c r="PZ135" s="31"/>
      <c r="QA135" s="31"/>
      <c r="QB135" s="31"/>
      <c r="QC135" s="31"/>
    </row>
    <row r="136" spans="1:445">
      <c r="A136" s="84" t="s">
        <v>228</v>
      </c>
      <c r="B136" s="83" t="s">
        <v>27</v>
      </c>
      <c r="C136" s="83">
        <v>120</v>
      </c>
      <c r="D136" s="83" t="s">
        <v>28</v>
      </c>
      <c r="E136" s="83"/>
      <c r="F136" s="83">
        <v>1025</v>
      </c>
      <c r="G136" s="83">
        <v>65</v>
      </c>
      <c r="H136" s="83"/>
      <c r="I136" s="83">
        <v>120</v>
      </c>
      <c r="J136" s="83">
        <v>120</v>
      </c>
      <c r="K136" s="83">
        <v>120</v>
      </c>
      <c r="L136" s="83">
        <v>120</v>
      </c>
      <c r="M136" s="83">
        <v>120</v>
      </c>
      <c r="N136" s="83"/>
      <c r="O136" s="83"/>
      <c r="P136" s="83"/>
      <c r="Q136" s="83"/>
      <c r="R136" s="83"/>
      <c r="S136" s="83"/>
      <c r="T136" s="20">
        <f t="shared" si="11"/>
        <v>665</v>
      </c>
      <c r="U136" s="20">
        <f t="shared" si="12"/>
        <v>360</v>
      </c>
      <c r="V136" s="34">
        <f t="shared" si="13"/>
        <v>0.64878048780487807</v>
      </c>
      <c r="X136" s="35" t="str">
        <f t="shared" si="14"/>
        <v/>
      </c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  <c r="CJ136" s="31"/>
      <c r="CK136" s="31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  <c r="DC136" s="31"/>
      <c r="DD136" s="31"/>
      <c r="DE136" s="31"/>
      <c r="DF136" s="31"/>
      <c r="DG136" s="31"/>
      <c r="DH136" s="31"/>
      <c r="DI136" s="31"/>
      <c r="DJ136" s="31"/>
      <c r="DK136" s="31"/>
      <c r="DL136" s="31"/>
      <c r="DM136" s="31"/>
      <c r="DN136" s="31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31"/>
      <c r="FA136" s="31"/>
      <c r="FB136" s="31"/>
      <c r="FC136" s="31"/>
      <c r="FD136" s="31"/>
      <c r="FE136" s="31"/>
      <c r="FF136" s="31"/>
      <c r="FG136" s="31"/>
      <c r="FH136" s="31"/>
      <c r="FI136" s="31"/>
      <c r="FJ136" s="31"/>
      <c r="FK136" s="31"/>
      <c r="FL136" s="31"/>
      <c r="FM136" s="31"/>
      <c r="FN136" s="31"/>
      <c r="FO136" s="31"/>
      <c r="FP136" s="31"/>
      <c r="FQ136" s="31"/>
      <c r="FR136" s="31"/>
      <c r="FS136" s="31"/>
      <c r="FT136" s="31"/>
      <c r="FU136" s="31"/>
      <c r="FV136" s="31"/>
      <c r="FW136" s="31"/>
      <c r="FX136" s="31"/>
      <c r="FY136" s="31"/>
      <c r="FZ136" s="31"/>
      <c r="GA136" s="31"/>
      <c r="GB136" s="31"/>
      <c r="GC136" s="31"/>
      <c r="GD136" s="31"/>
      <c r="GE136" s="31"/>
      <c r="GF136" s="31"/>
      <c r="GG136" s="31"/>
      <c r="GH136" s="31"/>
      <c r="GI136" s="31"/>
      <c r="GJ136" s="31"/>
      <c r="GK136" s="31"/>
      <c r="GL136" s="31"/>
      <c r="GM136" s="31"/>
      <c r="GN136" s="31"/>
      <c r="GO136" s="31"/>
      <c r="GP136" s="31"/>
      <c r="GQ136" s="31"/>
      <c r="GR136" s="31"/>
      <c r="GS136" s="31"/>
      <c r="GT136" s="31"/>
      <c r="GU136" s="31"/>
      <c r="GV136" s="31"/>
      <c r="GW136" s="31"/>
      <c r="GX136" s="31"/>
      <c r="GY136" s="31"/>
      <c r="GZ136" s="31"/>
      <c r="HA136" s="31"/>
      <c r="HB136" s="31"/>
      <c r="HC136" s="31"/>
      <c r="HD136" s="31"/>
      <c r="HE136" s="31"/>
      <c r="HF136" s="31"/>
      <c r="HG136" s="31"/>
      <c r="HH136" s="31"/>
      <c r="HI136" s="31"/>
      <c r="HJ136" s="31"/>
      <c r="HK136" s="31"/>
      <c r="HL136" s="31"/>
      <c r="HM136" s="31"/>
      <c r="HN136" s="31"/>
      <c r="HO136" s="31"/>
      <c r="HP136" s="31"/>
      <c r="HQ136" s="31"/>
      <c r="HR136" s="31"/>
      <c r="HS136" s="31"/>
      <c r="HT136" s="31"/>
      <c r="HU136" s="31"/>
      <c r="HV136" s="31"/>
      <c r="HW136" s="31"/>
      <c r="HX136" s="31"/>
      <c r="HY136" s="31"/>
      <c r="HZ136" s="31"/>
      <c r="IA136" s="31"/>
      <c r="IB136" s="31"/>
      <c r="IC136" s="31"/>
      <c r="ID136" s="31"/>
      <c r="IE136" s="31"/>
      <c r="IF136" s="31"/>
      <c r="IG136" s="31"/>
      <c r="IH136" s="31"/>
      <c r="II136" s="31"/>
      <c r="IJ136" s="31"/>
      <c r="IK136" s="31"/>
      <c r="IL136" s="31"/>
      <c r="IM136" s="31"/>
      <c r="IN136" s="31"/>
      <c r="IO136" s="31"/>
      <c r="IP136" s="31"/>
      <c r="IQ136" s="31"/>
      <c r="IR136" s="31"/>
      <c r="IS136" s="31"/>
      <c r="IT136" s="31"/>
      <c r="IU136" s="31"/>
      <c r="IV136" s="31"/>
      <c r="IW136" s="31"/>
      <c r="IX136" s="31"/>
      <c r="IY136" s="31"/>
      <c r="IZ136" s="31"/>
      <c r="JA136" s="31"/>
      <c r="JB136" s="31"/>
      <c r="JC136" s="31"/>
      <c r="JD136" s="31"/>
      <c r="JE136" s="31"/>
      <c r="JF136" s="31"/>
      <c r="JG136" s="31"/>
      <c r="JH136" s="31"/>
      <c r="JI136" s="31"/>
      <c r="JJ136" s="31"/>
      <c r="JK136" s="31"/>
      <c r="JL136" s="31"/>
      <c r="JM136" s="31"/>
      <c r="JN136" s="31"/>
      <c r="JO136" s="31"/>
      <c r="JP136" s="31"/>
      <c r="JQ136" s="31"/>
      <c r="JR136" s="31"/>
      <c r="JS136" s="31"/>
      <c r="JT136" s="31"/>
      <c r="JU136" s="31"/>
      <c r="JV136" s="31"/>
      <c r="JW136" s="31"/>
      <c r="JX136" s="31"/>
      <c r="JY136" s="31"/>
      <c r="JZ136" s="31"/>
      <c r="KA136" s="31"/>
      <c r="KB136" s="31"/>
      <c r="KC136" s="31"/>
      <c r="KD136" s="31"/>
      <c r="KE136" s="31"/>
      <c r="KF136" s="31"/>
      <c r="KG136" s="31"/>
      <c r="KH136" s="31"/>
      <c r="KI136" s="31"/>
      <c r="KJ136" s="31"/>
      <c r="KK136" s="31"/>
      <c r="KL136" s="31"/>
      <c r="KM136" s="31"/>
      <c r="KN136" s="31"/>
      <c r="KO136" s="31"/>
      <c r="KP136" s="31"/>
      <c r="KQ136" s="31"/>
      <c r="KR136" s="31"/>
      <c r="KS136" s="31"/>
      <c r="KT136" s="31"/>
      <c r="KU136" s="31"/>
      <c r="KV136" s="31"/>
      <c r="KW136" s="31"/>
      <c r="KX136" s="31"/>
      <c r="KY136" s="31"/>
      <c r="KZ136" s="31"/>
      <c r="LA136" s="31"/>
      <c r="LB136" s="31"/>
      <c r="LC136" s="31"/>
      <c r="LD136" s="31"/>
      <c r="LE136" s="31"/>
      <c r="LF136" s="31"/>
      <c r="LG136" s="31"/>
      <c r="LH136" s="31"/>
      <c r="LI136" s="31"/>
      <c r="LJ136" s="31"/>
      <c r="LK136" s="31"/>
      <c r="LL136" s="31"/>
      <c r="LM136" s="31"/>
      <c r="LN136" s="31"/>
      <c r="LO136" s="31"/>
      <c r="LP136" s="31"/>
      <c r="LQ136" s="31"/>
      <c r="LR136" s="31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31"/>
      <c r="NE136" s="31"/>
      <c r="NF136" s="31"/>
      <c r="NG136" s="31"/>
      <c r="NH136" s="31"/>
      <c r="NI136" s="31"/>
      <c r="NJ136" s="31"/>
      <c r="NK136" s="31"/>
      <c r="NL136" s="31"/>
      <c r="NM136" s="31"/>
      <c r="NN136" s="31"/>
      <c r="NO136" s="31"/>
      <c r="NP136" s="31"/>
      <c r="NQ136" s="31"/>
      <c r="NR136" s="31"/>
      <c r="NS136" s="31"/>
      <c r="NT136" s="31"/>
      <c r="NU136" s="31"/>
      <c r="NV136" s="31"/>
      <c r="NW136" s="31"/>
      <c r="NX136" s="31"/>
      <c r="NY136" s="31"/>
      <c r="NZ136" s="31"/>
      <c r="OA136" s="31"/>
      <c r="OB136" s="31"/>
      <c r="OC136" s="31"/>
      <c r="OD136" s="31"/>
      <c r="OE136" s="31"/>
      <c r="OF136" s="31"/>
      <c r="OG136" s="31"/>
      <c r="OH136" s="31"/>
      <c r="OI136" s="31"/>
      <c r="OJ136" s="31"/>
      <c r="OK136" s="31"/>
      <c r="OL136" s="31"/>
      <c r="OM136" s="31"/>
      <c r="ON136" s="31"/>
      <c r="OO136" s="31"/>
      <c r="OP136" s="31"/>
      <c r="OQ136" s="31"/>
      <c r="OR136" s="31"/>
      <c r="OS136" s="31"/>
      <c r="OT136" s="31"/>
      <c r="OU136" s="31"/>
      <c r="OV136" s="31"/>
      <c r="OW136" s="31"/>
      <c r="OX136" s="31"/>
      <c r="OY136" s="31"/>
      <c r="OZ136" s="31"/>
      <c r="PA136" s="31"/>
      <c r="PB136" s="31"/>
      <c r="PC136" s="31"/>
      <c r="PD136" s="31"/>
      <c r="PE136" s="31"/>
      <c r="PF136" s="31"/>
      <c r="PG136" s="31"/>
      <c r="PH136" s="31"/>
      <c r="PI136" s="31"/>
      <c r="PJ136" s="31"/>
      <c r="PK136" s="31"/>
      <c r="PL136" s="31"/>
      <c r="PM136" s="31"/>
      <c r="PN136" s="31"/>
      <c r="PO136" s="31"/>
      <c r="PP136" s="31"/>
      <c r="PQ136" s="31"/>
      <c r="PR136" s="31"/>
      <c r="PS136" s="31"/>
      <c r="PT136" s="31"/>
      <c r="PU136" s="31"/>
      <c r="PV136" s="31"/>
      <c r="PW136" s="31"/>
      <c r="PX136" s="31"/>
      <c r="PY136" s="31"/>
      <c r="PZ136" s="31"/>
      <c r="QA136" s="31"/>
      <c r="QB136" s="31"/>
      <c r="QC136" s="31"/>
    </row>
    <row r="137" spans="1:445">
      <c r="B137" s="83"/>
      <c r="C137" s="83"/>
      <c r="D137" s="83"/>
      <c r="E137" s="83"/>
      <c r="F137" s="83"/>
      <c r="G137" s="83"/>
      <c r="H137" s="83"/>
      <c r="I137" s="83"/>
      <c r="J137" s="83"/>
      <c r="K137" s="83"/>
      <c r="L137" s="83"/>
      <c r="M137" s="83"/>
      <c r="N137" s="83"/>
      <c r="O137" s="83"/>
      <c r="P137" s="83"/>
      <c r="Q137" s="83"/>
      <c r="R137" s="83"/>
      <c r="S137" s="83"/>
      <c r="T137" s="20" t="str">
        <f t="shared" si="11"/>
        <v/>
      </c>
      <c r="U137" s="20" t="str">
        <f t="shared" si="12"/>
        <v/>
      </c>
      <c r="V137" s="34" t="str">
        <f t="shared" si="13"/>
        <v/>
      </c>
      <c r="W137" s="37"/>
      <c r="X137" s="35" t="str">
        <f t="shared" si="14"/>
        <v/>
      </c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  <c r="CJ137" s="31"/>
      <c r="CK137" s="31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  <c r="DC137" s="31"/>
      <c r="DD137" s="31"/>
      <c r="DE137" s="31"/>
      <c r="DF137" s="31"/>
      <c r="DG137" s="31"/>
      <c r="DH137" s="31"/>
      <c r="DI137" s="31"/>
      <c r="DJ137" s="31"/>
      <c r="DK137" s="31"/>
      <c r="DL137" s="31"/>
      <c r="DM137" s="31"/>
      <c r="DN137" s="31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31"/>
      <c r="FA137" s="31"/>
      <c r="FB137" s="31"/>
      <c r="FC137" s="31"/>
      <c r="FD137" s="31"/>
      <c r="FE137" s="31"/>
      <c r="FF137" s="31"/>
      <c r="FG137" s="31"/>
      <c r="FH137" s="31"/>
      <c r="FI137" s="31"/>
      <c r="FJ137" s="31"/>
      <c r="FK137" s="31"/>
      <c r="FL137" s="31"/>
      <c r="FM137" s="31"/>
      <c r="FN137" s="31"/>
      <c r="FO137" s="31"/>
      <c r="FP137" s="31"/>
      <c r="FQ137" s="31"/>
      <c r="FR137" s="31"/>
      <c r="FS137" s="31"/>
      <c r="FT137" s="31"/>
      <c r="FU137" s="31"/>
      <c r="FV137" s="31"/>
      <c r="FW137" s="31"/>
      <c r="FX137" s="31"/>
      <c r="FY137" s="31"/>
      <c r="FZ137" s="31"/>
      <c r="GA137" s="31"/>
      <c r="GB137" s="31"/>
      <c r="GC137" s="31"/>
      <c r="GD137" s="31"/>
      <c r="GE137" s="31"/>
      <c r="GF137" s="31"/>
      <c r="GG137" s="31"/>
      <c r="GH137" s="31"/>
      <c r="GI137" s="31"/>
      <c r="GJ137" s="31"/>
      <c r="GK137" s="31"/>
      <c r="GL137" s="31"/>
      <c r="GM137" s="31"/>
      <c r="GN137" s="31"/>
      <c r="GO137" s="31"/>
      <c r="GP137" s="31"/>
      <c r="GQ137" s="31"/>
      <c r="GR137" s="31"/>
      <c r="GS137" s="31"/>
      <c r="GT137" s="31"/>
      <c r="GU137" s="31"/>
      <c r="GV137" s="31"/>
      <c r="GW137" s="31"/>
      <c r="GX137" s="31"/>
      <c r="GY137" s="31"/>
      <c r="GZ137" s="31"/>
      <c r="HA137" s="31"/>
      <c r="HB137" s="31"/>
      <c r="HC137" s="31"/>
      <c r="HD137" s="31"/>
      <c r="HE137" s="31"/>
      <c r="HF137" s="31"/>
      <c r="HG137" s="31"/>
      <c r="HH137" s="31"/>
      <c r="HI137" s="31"/>
      <c r="HJ137" s="31"/>
      <c r="HK137" s="31"/>
      <c r="HL137" s="31"/>
      <c r="HM137" s="31"/>
      <c r="HN137" s="31"/>
      <c r="HO137" s="31"/>
      <c r="HP137" s="31"/>
      <c r="HQ137" s="31"/>
      <c r="HR137" s="31"/>
      <c r="HS137" s="31"/>
      <c r="HT137" s="31"/>
      <c r="HU137" s="31"/>
      <c r="HV137" s="31"/>
      <c r="HW137" s="31"/>
      <c r="HX137" s="31"/>
      <c r="HY137" s="31"/>
      <c r="HZ137" s="31"/>
      <c r="IA137" s="31"/>
      <c r="IB137" s="31"/>
      <c r="IC137" s="31"/>
      <c r="ID137" s="31"/>
      <c r="IE137" s="31"/>
      <c r="IF137" s="31"/>
      <c r="IG137" s="31"/>
      <c r="IH137" s="31"/>
      <c r="II137" s="31"/>
      <c r="IJ137" s="31"/>
      <c r="IK137" s="31"/>
      <c r="IL137" s="31"/>
      <c r="IM137" s="31"/>
      <c r="IN137" s="31"/>
      <c r="IO137" s="31"/>
      <c r="IP137" s="31"/>
      <c r="IQ137" s="31"/>
      <c r="IR137" s="31"/>
      <c r="IS137" s="31"/>
      <c r="IT137" s="31"/>
      <c r="IU137" s="31"/>
      <c r="IV137" s="31"/>
      <c r="IW137" s="31"/>
      <c r="IX137" s="31"/>
      <c r="IY137" s="31"/>
      <c r="IZ137" s="31"/>
      <c r="JA137" s="31"/>
      <c r="JB137" s="31"/>
      <c r="JC137" s="31"/>
      <c r="JD137" s="31"/>
      <c r="JE137" s="31"/>
      <c r="JF137" s="31"/>
      <c r="JG137" s="31"/>
      <c r="JH137" s="31"/>
      <c r="JI137" s="31"/>
      <c r="JJ137" s="31"/>
      <c r="JK137" s="31"/>
      <c r="JL137" s="31"/>
      <c r="JM137" s="31"/>
      <c r="JN137" s="31"/>
      <c r="JO137" s="31"/>
      <c r="JP137" s="31"/>
      <c r="JQ137" s="31"/>
      <c r="JR137" s="31"/>
      <c r="JS137" s="31"/>
      <c r="JT137" s="31"/>
      <c r="JU137" s="31"/>
      <c r="JV137" s="31"/>
      <c r="JW137" s="31"/>
      <c r="JX137" s="31"/>
      <c r="JY137" s="31"/>
      <c r="JZ137" s="31"/>
      <c r="KA137" s="31"/>
      <c r="KB137" s="31"/>
      <c r="KC137" s="31"/>
      <c r="KD137" s="31"/>
      <c r="KE137" s="31"/>
      <c r="KF137" s="31"/>
      <c r="KG137" s="31"/>
      <c r="KH137" s="31"/>
      <c r="KI137" s="31"/>
      <c r="KJ137" s="31"/>
      <c r="KK137" s="31"/>
      <c r="KL137" s="31"/>
      <c r="KM137" s="31"/>
      <c r="KN137" s="31"/>
      <c r="KO137" s="31"/>
      <c r="KP137" s="31"/>
      <c r="KQ137" s="31"/>
      <c r="KR137" s="31"/>
      <c r="KS137" s="31"/>
      <c r="KT137" s="31"/>
      <c r="KU137" s="31"/>
      <c r="KV137" s="31"/>
      <c r="KW137" s="31"/>
      <c r="KX137" s="31"/>
      <c r="KY137" s="31"/>
      <c r="KZ137" s="31"/>
      <c r="LA137" s="31"/>
      <c r="LB137" s="31"/>
      <c r="LC137" s="31"/>
      <c r="LD137" s="31"/>
      <c r="LE137" s="31"/>
      <c r="LF137" s="31"/>
      <c r="LG137" s="31"/>
      <c r="LH137" s="31"/>
      <c r="LI137" s="31"/>
      <c r="LJ137" s="31"/>
      <c r="LK137" s="31"/>
      <c r="LL137" s="31"/>
      <c r="LM137" s="31"/>
      <c r="LN137" s="31"/>
      <c r="LO137" s="31"/>
      <c r="LP137" s="31"/>
      <c r="LQ137" s="31"/>
      <c r="LR137" s="31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31"/>
      <c r="NE137" s="31"/>
      <c r="NF137" s="31"/>
      <c r="NG137" s="31"/>
      <c r="NH137" s="31"/>
      <c r="NI137" s="31"/>
      <c r="NJ137" s="31"/>
      <c r="NK137" s="31"/>
      <c r="NL137" s="31"/>
      <c r="NM137" s="31"/>
      <c r="NN137" s="31"/>
      <c r="NO137" s="31"/>
      <c r="NP137" s="31"/>
      <c r="NQ137" s="31"/>
      <c r="NR137" s="31"/>
      <c r="NS137" s="31"/>
      <c r="NT137" s="31"/>
      <c r="NU137" s="31"/>
      <c r="NV137" s="31"/>
      <c r="NW137" s="31"/>
      <c r="NX137" s="31"/>
      <c r="NY137" s="31"/>
      <c r="NZ137" s="31"/>
      <c r="OA137" s="31"/>
      <c r="OB137" s="31"/>
      <c r="OC137" s="31"/>
      <c r="OD137" s="31"/>
      <c r="OE137" s="31"/>
      <c r="OF137" s="31"/>
      <c r="OG137" s="31"/>
      <c r="OH137" s="31"/>
      <c r="OI137" s="31"/>
      <c r="OJ137" s="31"/>
      <c r="OK137" s="31"/>
      <c r="OL137" s="31"/>
      <c r="OM137" s="31"/>
      <c r="ON137" s="31"/>
      <c r="OO137" s="31"/>
      <c r="OP137" s="31"/>
      <c r="OQ137" s="31"/>
      <c r="OR137" s="31"/>
      <c r="OS137" s="31"/>
      <c r="OT137" s="31"/>
      <c r="OU137" s="31"/>
      <c r="OV137" s="31"/>
      <c r="OW137" s="31"/>
      <c r="OX137" s="31"/>
      <c r="OY137" s="31"/>
      <c r="OZ137" s="31"/>
      <c r="PA137" s="31"/>
      <c r="PB137" s="31"/>
      <c r="PC137" s="31"/>
      <c r="PD137" s="31"/>
      <c r="PE137" s="31"/>
      <c r="PF137" s="31"/>
      <c r="PG137" s="31"/>
      <c r="PH137" s="31"/>
      <c r="PI137" s="31"/>
      <c r="PJ137" s="31"/>
      <c r="PK137" s="31"/>
      <c r="PL137" s="31"/>
      <c r="PM137" s="31"/>
      <c r="PN137" s="31"/>
      <c r="PO137" s="31"/>
      <c r="PP137" s="31"/>
      <c r="PQ137" s="31"/>
      <c r="PR137" s="31"/>
      <c r="PS137" s="31"/>
      <c r="PT137" s="31"/>
      <c r="PU137" s="31"/>
      <c r="PV137" s="31"/>
      <c r="PW137" s="31"/>
      <c r="PX137" s="31"/>
      <c r="PY137" s="31"/>
      <c r="PZ137" s="31"/>
      <c r="QA137" s="31"/>
      <c r="QB137" s="31"/>
      <c r="QC137" s="31"/>
    </row>
    <row r="138" spans="1:445">
      <c r="B138" s="83"/>
      <c r="C138" s="83"/>
      <c r="D138" s="83"/>
      <c r="E138" s="83"/>
      <c r="F138" s="83"/>
      <c r="G138" s="83"/>
      <c r="H138" s="83"/>
      <c r="I138" s="83"/>
      <c r="J138" s="83"/>
      <c r="K138" s="83"/>
      <c r="L138" s="83"/>
      <c r="M138" s="83"/>
      <c r="N138" s="83"/>
      <c r="O138" s="83"/>
      <c r="P138" s="83"/>
      <c r="Q138" s="83"/>
      <c r="R138" s="83"/>
      <c r="S138" s="83"/>
      <c r="T138" s="20" t="str">
        <f t="shared" si="11"/>
        <v/>
      </c>
      <c r="U138" s="20" t="str">
        <f t="shared" si="12"/>
        <v/>
      </c>
      <c r="V138" s="34" t="str">
        <f t="shared" si="13"/>
        <v/>
      </c>
      <c r="W138" s="37"/>
      <c r="X138" s="35" t="str">
        <f t="shared" si="14"/>
        <v/>
      </c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  <c r="CJ138" s="31"/>
      <c r="CK138" s="31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31"/>
      <c r="FA138" s="31"/>
      <c r="FB138" s="31"/>
      <c r="FC138" s="31"/>
      <c r="FD138" s="31"/>
      <c r="FE138" s="31"/>
      <c r="FF138" s="31"/>
      <c r="FG138" s="31"/>
      <c r="FH138" s="31"/>
      <c r="FI138" s="31"/>
      <c r="FJ138" s="31"/>
      <c r="FK138" s="31"/>
      <c r="FL138" s="31"/>
      <c r="FM138" s="31"/>
      <c r="FN138" s="31"/>
      <c r="FO138" s="31"/>
      <c r="FP138" s="31"/>
      <c r="FQ138" s="31"/>
      <c r="FR138" s="31"/>
      <c r="FS138" s="31"/>
      <c r="FT138" s="31"/>
      <c r="FU138" s="31"/>
      <c r="FV138" s="31"/>
      <c r="FW138" s="31"/>
      <c r="FX138" s="31"/>
      <c r="FY138" s="31"/>
      <c r="FZ138" s="31"/>
      <c r="GA138" s="31"/>
      <c r="GB138" s="31"/>
      <c r="GC138" s="31"/>
      <c r="GD138" s="31"/>
      <c r="GE138" s="31"/>
      <c r="GF138" s="31"/>
      <c r="GG138" s="31"/>
      <c r="GH138" s="31"/>
      <c r="GI138" s="31"/>
      <c r="GJ138" s="31"/>
      <c r="GK138" s="31"/>
      <c r="GL138" s="31"/>
      <c r="GM138" s="31"/>
      <c r="GN138" s="31"/>
      <c r="GO138" s="31"/>
      <c r="GP138" s="31"/>
      <c r="GQ138" s="31"/>
      <c r="GR138" s="31"/>
      <c r="GS138" s="31"/>
      <c r="GT138" s="31"/>
      <c r="GU138" s="31"/>
      <c r="GV138" s="31"/>
      <c r="GW138" s="31"/>
      <c r="GX138" s="31"/>
      <c r="GY138" s="31"/>
      <c r="GZ138" s="31"/>
      <c r="HA138" s="31"/>
      <c r="HB138" s="31"/>
      <c r="HC138" s="31"/>
      <c r="HD138" s="31"/>
      <c r="HE138" s="31"/>
      <c r="HF138" s="31"/>
      <c r="HG138" s="31"/>
      <c r="HH138" s="31"/>
      <c r="HI138" s="31"/>
      <c r="HJ138" s="31"/>
      <c r="HK138" s="31"/>
      <c r="HL138" s="31"/>
      <c r="HM138" s="31"/>
      <c r="HN138" s="31"/>
      <c r="HO138" s="31"/>
      <c r="HP138" s="31"/>
      <c r="HQ138" s="31"/>
      <c r="HR138" s="31"/>
      <c r="HS138" s="31"/>
      <c r="HT138" s="31"/>
      <c r="HU138" s="31"/>
      <c r="HV138" s="31"/>
      <c r="HW138" s="31"/>
      <c r="HX138" s="31"/>
      <c r="HY138" s="31"/>
      <c r="HZ138" s="31"/>
      <c r="IA138" s="31"/>
      <c r="IB138" s="31"/>
      <c r="IC138" s="31"/>
      <c r="ID138" s="31"/>
      <c r="IE138" s="31"/>
      <c r="IF138" s="31"/>
      <c r="IG138" s="31"/>
      <c r="IH138" s="31"/>
      <c r="II138" s="31"/>
      <c r="IJ138" s="31"/>
      <c r="IK138" s="31"/>
      <c r="IL138" s="31"/>
      <c r="IM138" s="31"/>
      <c r="IN138" s="31"/>
      <c r="IO138" s="31"/>
      <c r="IP138" s="31"/>
      <c r="IQ138" s="31"/>
      <c r="IR138" s="31"/>
      <c r="IS138" s="31"/>
      <c r="IT138" s="31"/>
      <c r="IU138" s="31"/>
      <c r="IV138" s="31"/>
      <c r="IW138" s="31"/>
      <c r="IX138" s="31"/>
      <c r="IY138" s="31"/>
      <c r="IZ138" s="31"/>
      <c r="JA138" s="31"/>
      <c r="JB138" s="31"/>
      <c r="JC138" s="31"/>
      <c r="JD138" s="31"/>
      <c r="JE138" s="31"/>
      <c r="JF138" s="31"/>
      <c r="JG138" s="31"/>
      <c r="JH138" s="31"/>
      <c r="JI138" s="31"/>
      <c r="JJ138" s="31"/>
      <c r="JK138" s="31"/>
      <c r="JL138" s="31"/>
      <c r="JM138" s="31"/>
      <c r="JN138" s="31"/>
      <c r="JO138" s="31"/>
      <c r="JP138" s="31"/>
      <c r="JQ138" s="31"/>
      <c r="JR138" s="31"/>
      <c r="JS138" s="31"/>
      <c r="JT138" s="31"/>
      <c r="JU138" s="31"/>
      <c r="JV138" s="31"/>
      <c r="JW138" s="31"/>
      <c r="JX138" s="31"/>
      <c r="JY138" s="31"/>
      <c r="JZ138" s="31"/>
      <c r="KA138" s="31"/>
      <c r="KB138" s="31"/>
      <c r="KC138" s="31"/>
      <c r="KD138" s="31"/>
      <c r="KE138" s="31"/>
      <c r="KF138" s="31"/>
      <c r="KG138" s="31"/>
      <c r="KH138" s="31"/>
      <c r="KI138" s="31"/>
      <c r="KJ138" s="31"/>
      <c r="KK138" s="31"/>
      <c r="KL138" s="31"/>
      <c r="KM138" s="31"/>
      <c r="KN138" s="31"/>
      <c r="KO138" s="31"/>
      <c r="KP138" s="31"/>
      <c r="KQ138" s="31"/>
      <c r="KR138" s="31"/>
      <c r="KS138" s="31"/>
      <c r="KT138" s="31"/>
      <c r="KU138" s="31"/>
      <c r="KV138" s="31"/>
      <c r="KW138" s="31"/>
      <c r="KX138" s="31"/>
      <c r="KY138" s="31"/>
      <c r="KZ138" s="31"/>
      <c r="LA138" s="31"/>
      <c r="LB138" s="31"/>
      <c r="LC138" s="31"/>
      <c r="LD138" s="31"/>
      <c r="LE138" s="31"/>
      <c r="LF138" s="31"/>
      <c r="LG138" s="31"/>
      <c r="LH138" s="31"/>
      <c r="LI138" s="31"/>
      <c r="LJ138" s="31"/>
      <c r="LK138" s="31"/>
      <c r="LL138" s="31"/>
      <c r="LM138" s="31"/>
      <c r="LN138" s="31"/>
      <c r="LO138" s="31"/>
      <c r="LP138" s="31"/>
      <c r="LQ138" s="31"/>
      <c r="LR138" s="31"/>
      <c r="LS138" s="31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31"/>
      <c r="NE138" s="31"/>
      <c r="NF138" s="31"/>
      <c r="NG138" s="31"/>
      <c r="NH138" s="31"/>
      <c r="NI138" s="31"/>
      <c r="NJ138" s="31"/>
      <c r="NK138" s="31"/>
      <c r="NL138" s="31"/>
      <c r="NM138" s="31"/>
      <c r="NN138" s="31"/>
      <c r="NO138" s="31"/>
      <c r="NP138" s="31"/>
      <c r="NQ138" s="31"/>
      <c r="NR138" s="31"/>
      <c r="NS138" s="31"/>
      <c r="NT138" s="31"/>
      <c r="NU138" s="31"/>
      <c r="NV138" s="31"/>
      <c r="NW138" s="31"/>
      <c r="NX138" s="31"/>
      <c r="NY138" s="31"/>
      <c r="NZ138" s="31"/>
      <c r="OA138" s="31"/>
      <c r="OB138" s="31"/>
      <c r="OC138" s="31"/>
      <c r="OD138" s="31"/>
      <c r="OE138" s="31"/>
      <c r="OF138" s="31"/>
      <c r="OG138" s="31"/>
      <c r="OH138" s="31"/>
      <c r="OI138" s="31"/>
      <c r="OJ138" s="31"/>
      <c r="OK138" s="31"/>
      <c r="OL138" s="31"/>
      <c r="OM138" s="31"/>
      <c r="ON138" s="31"/>
      <c r="OO138" s="31"/>
      <c r="OP138" s="31"/>
      <c r="OQ138" s="31"/>
      <c r="OR138" s="31"/>
      <c r="OS138" s="31"/>
      <c r="OT138" s="31"/>
      <c r="OU138" s="31"/>
      <c r="OV138" s="31"/>
      <c r="OW138" s="31"/>
      <c r="OX138" s="31"/>
      <c r="OY138" s="31"/>
      <c r="OZ138" s="31"/>
      <c r="PA138" s="31"/>
      <c r="PB138" s="31"/>
      <c r="PC138" s="31"/>
      <c r="PD138" s="31"/>
      <c r="PE138" s="31"/>
      <c r="PF138" s="31"/>
      <c r="PG138" s="31"/>
      <c r="PH138" s="31"/>
      <c r="PI138" s="31"/>
      <c r="PJ138" s="31"/>
      <c r="PK138" s="31"/>
      <c r="PL138" s="31"/>
      <c r="PM138" s="31"/>
      <c r="PN138" s="31"/>
      <c r="PO138" s="31"/>
      <c r="PP138" s="31"/>
      <c r="PQ138" s="31"/>
      <c r="PR138" s="31"/>
      <c r="PS138" s="31"/>
      <c r="PT138" s="31"/>
      <c r="PU138" s="31"/>
      <c r="PV138" s="31"/>
      <c r="PW138" s="31"/>
      <c r="PX138" s="31"/>
      <c r="PY138" s="31"/>
      <c r="PZ138" s="31"/>
      <c r="QA138" s="31"/>
      <c r="QB138" s="31"/>
      <c r="QC138" s="31"/>
    </row>
    <row r="139" spans="1:445">
      <c r="B139" s="83"/>
      <c r="C139" s="83"/>
      <c r="D139" s="83"/>
      <c r="E139" s="83"/>
      <c r="F139" s="83"/>
      <c r="G139" s="83"/>
      <c r="H139" s="83"/>
      <c r="I139" s="83"/>
      <c r="J139" s="83"/>
      <c r="K139" s="83"/>
      <c r="L139" s="83"/>
      <c r="M139" s="83"/>
      <c r="N139" s="83"/>
      <c r="O139" s="83"/>
      <c r="P139" s="83"/>
      <c r="Q139" s="83"/>
      <c r="R139" s="83"/>
      <c r="S139" s="83"/>
      <c r="T139" s="20" t="str">
        <f t="shared" si="11"/>
        <v/>
      </c>
      <c r="U139" s="20" t="str">
        <f t="shared" si="12"/>
        <v/>
      </c>
      <c r="V139" s="34" t="str">
        <f t="shared" si="13"/>
        <v/>
      </c>
      <c r="X139" s="35" t="str">
        <f t="shared" si="14"/>
        <v/>
      </c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  <c r="CJ139" s="31"/>
      <c r="CK139" s="31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1"/>
      <c r="DK139" s="31"/>
      <c r="DL139" s="31"/>
      <c r="DM139" s="31"/>
      <c r="DN139" s="31"/>
      <c r="DO139" s="31"/>
      <c r="DP139" s="31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31"/>
      <c r="FA139" s="31"/>
      <c r="FB139" s="31"/>
      <c r="FC139" s="31"/>
      <c r="FD139" s="31"/>
      <c r="FE139" s="31"/>
      <c r="FF139" s="31"/>
      <c r="FG139" s="31"/>
      <c r="FH139" s="31"/>
      <c r="FI139" s="31"/>
      <c r="FJ139" s="31"/>
      <c r="FK139" s="31"/>
      <c r="FL139" s="31"/>
      <c r="FM139" s="31"/>
      <c r="FN139" s="31"/>
      <c r="FO139" s="31"/>
      <c r="FP139" s="31"/>
      <c r="FQ139" s="31"/>
      <c r="FR139" s="31"/>
      <c r="FS139" s="31"/>
      <c r="FT139" s="31"/>
      <c r="FU139" s="31"/>
      <c r="FV139" s="31"/>
      <c r="FW139" s="31"/>
      <c r="FX139" s="31"/>
      <c r="FY139" s="31"/>
      <c r="FZ139" s="31"/>
      <c r="GA139" s="31"/>
      <c r="GB139" s="31"/>
      <c r="GC139" s="31"/>
      <c r="GD139" s="31"/>
      <c r="GE139" s="31"/>
      <c r="GF139" s="31"/>
      <c r="GG139" s="31"/>
      <c r="GH139" s="31"/>
      <c r="GI139" s="31"/>
      <c r="GJ139" s="31"/>
      <c r="GK139" s="31"/>
      <c r="GL139" s="31"/>
      <c r="GM139" s="31"/>
      <c r="GN139" s="31"/>
      <c r="GO139" s="31"/>
      <c r="GP139" s="31"/>
      <c r="GQ139" s="31"/>
      <c r="GR139" s="31"/>
      <c r="GS139" s="31"/>
      <c r="GT139" s="31"/>
      <c r="GU139" s="31"/>
      <c r="GV139" s="31"/>
      <c r="GW139" s="31"/>
      <c r="GX139" s="31"/>
      <c r="GY139" s="31"/>
      <c r="GZ139" s="31"/>
      <c r="HA139" s="31"/>
      <c r="HB139" s="31"/>
      <c r="HC139" s="31"/>
      <c r="HD139" s="31"/>
      <c r="HE139" s="31"/>
      <c r="HF139" s="31"/>
      <c r="HG139" s="31"/>
      <c r="HH139" s="31"/>
      <c r="HI139" s="31"/>
      <c r="HJ139" s="31"/>
      <c r="HK139" s="31"/>
      <c r="HL139" s="31"/>
      <c r="HM139" s="31"/>
      <c r="HN139" s="31"/>
      <c r="HO139" s="31"/>
      <c r="HP139" s="31"/>
      <c r="HQ139" s="31"/>
      <c r="HR139" s="31"/>
      <c r="HS139" s="31"/>
      <c r="HT139" s="31"/>
      <c r="HU139" s="31"/>
      <c r="HV139" s="31"/>
      <c r="HW139" s="31"/>
      <c r="HX139" s="31"/>
      <c r="HY139" s="31"/>
      <c r="HZ139" s="31"/>
      <c r="IA139" s="31"/>
      <c r="IB139" s="31"/>
      <c r="IC139" s="31"/>
      <c r="ID139" s="31"/>
      <c r="IE139" s="31"/>
      <c r="IF139" s="31"/>
      <c r="IG139" s="31"/>
      <c r="IH139" s="31"/>
      <c r="II139" s="31"/>
      <c r="IJ139" s="31"/>
      <c r="IK139" s="31"/>
      <c r="IL139" s="31"/>
      <c r="IM139" s="31"/>
      <c r="IN139" s="31"/>
      <c r="IO139" s="31"/>
      <c r="IP139" s="31"/>
      <c r="IQ139" s="31"/>
      <c r="IR139" s="31"/>
      <c r="IS139" s="31"/>
      <c r="IT139" s="31"/>
      <c r="IU139" s="31"/>
      <c r="IV139" s="31"/>
      <c r="IW139" s="31"/>
      <c r="IX139" s="31"/>
      <c r="IY139" s="31"/>
      <c r="IZ139" s="31"/>
      <c r="JA139" s="31"/>
      <c r="JB139" s="31"/>
      <c r="JC139" s="31"/>
      <c r="JD139" s="31"/>
      <c r="JE139" s="31"/>
      <c r="JF139" s="31"/>
      <c r="JG139" s="31"/>
      <c r="JH139" s="31"/>
      <c r="JI139" s="31"/>
      <c r="JJ139" s="31"/>
      <c r="JK139" s="31"/>
      <c r="JL139" s="31"/>
      <c r="JM139" s="31"/>
      <c r="JN139" s="31"/>
      <c r="JO139" s="31"/>
      <c r="JP139" s="31"/>
      <c r="JQ139" s="31"/>
      <c r="JR139" s="31"/>
      <c r="JS139" s="31"/>
      <c r="JT139" s="31"/>
      <c r="JU139" s="31"/>
      <c r="JV139" s="31"/>
      <c r="JW139" s="31"/>
      <c r="JX139" s="31"/>
      <c r="JY139" s="31"/>
      <c r="JZ139" s="31"/>
      <c r="KA139" s="31"/>
      <c r="KB139" s="31"/>
      <c r="KC139" s="31"/>
      <c r="KD139" s="31"/>
      <c r="KE139" s="31"/>
      <c r="KF139" s="31"/>
      <c r="KG139" s="31"/>
      <c r="KH139" s="31"/>
      <c r="KI139" s="31"/>
      <c r="KJ139" s="31"/>
      <c r="KK139" s="31"/>
      <c r="KL139" s="31"/>
      <c r="KM139" s="31"/>
      <c r="KN139" s="31"/>
      <c r="KO139" s="31"/>
      <c r="KP139" s="31"/>
      <c r="KQ139" s="31"/>
      <c r="KR139" s="31"/>
      <c r="KS139" s="31"/>
      <c r="KT139" s="31"/>
      <c r="KU139" s="31"/>
      <c r="KV139" s="31"/>
      <c r="KW139" s="31"/>
      <c r="KX139" s="31"/>
      <c r="KY139" s="31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1"/>
      <c r="LO139" s="31"/>
      <c r="LP139" s="31"/>
      <c r="LQ139" s="31"/>
      <c r="LR139" s="31"/>
      <c r="LS139" s="31"/>
      <c r="LT139" s="31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31"/>
      <c r="NE139" s="31"/>
      <c r="NF139" s="31"/>
      <c r="NG139" s="31"/>
      <c r="NH139" s="31"/>
      <c r="NI139" s="31"/>
      <c r="NJ139" s="31"/>
      <c r="NK139" s="31"/>
      <c r="NL139" s="31"/>
      <c r="NM139" s="31"/>
      <c r="NN139" s="31"/>
      <c r="NO139" s="31"/>
      <c r="NP139" s="31"/>
      <c r="NQ139" s="31"/>
      <c r="NR139" s="31"/>
      <c r="NS139" s="31"/>
      <c r="NT139" s="31"/>
      <c r="NU139" s="31"/>
      <c r="NV139" s="31"/>
      <c r="NW139" s="31"/>
      <c r="NX139" s="31"/>
      <c r="NY139" s="31"/>
      <c r="NZ139" s="31"/>
      <c r="OA139" s="31"/>
      <c r="OB139" s="31"/>
      <c r="OC139" s="31"/>
      <c r="OD139" s="31"/>
      <c r="OE139" s="31"/>
      <c r="OF139" s="31"/>
      <c r="OG139" s="31"/>
      <c r="OH139" s="31"/>
      <c r="OI139" s="31"/>
      <c r="OJ139" s="31"/>
      <c r="OK139" s="31"/>
      <c r="OL139" s="31"/>
      <c r="OM139" s="31"/>
      <c r="ON139" s="31"/>
      <c r="OO139" s="31"/>
      <c r="OP139" s="31"/>
      <c r="OQ139" s="31"/>
      <c r="OR139" s="31"/>
      <c r="OS139" s="31"/>
      <c r="OT139" s="31"/>
      <c r="OU139" s="31"/>
      <c r="OV139" s="31"/>
      <c r="OW139" s="31"/>
      <c r="OX139" s="31"/>
      <c r="OY139" s="31"/>
      <c r="OZ139" s="31"/>
      <c r="PA139" s="31"/>
      <c r="PB139" s="31"/>
      <c r="PC139" s="31"/>
      <c r="PD139" s="31"/>
      <c r="PE139" s="31"/>
      <c r="PF139" s="31"/>
      <c r="PG139" s="31"/>
      <c r="PH139" s="31"/>
      <c r="PI139" s="31"/>
      <c r="PJ139" s="31"/>
      <c r="PK139" s="31"/>
      <c r="PL139" s="31"/>
      <c r="PM139" s="31"/>
      <c r="PN139" s="31"/>
      <c r="PO139" s="31"/>
      <c r="PP139" s="31"/>
      <c r="PQ139" s="31"/>
      <c r="PR139" s="31"/>
      <c r="PS139" s="31"/>
      <c r="PT139" s="31"/>
      <c r="PU139" s="31"/>
      <c r="PV139" s="31"/>
      <c r="PW139" s="31"/>
      <c r="PX139" s="31"/>
      <c r="PY139" s="31"/>
      <c r="PZ139" s="31"/>
      <c r="QA139" s="31"/>
      <c r="QB139" s="31"/>
      <c r="QC139" s="31"/>
    </row>
    <row r="140" spans="1:445">
      <c r="B140" s="83"/>
      <c r="C140" s="83"/>
      <c r="D140" s="83"/>
      <c r="E140" s="83"/>
      <c r="F140" s="83"/>
      <c r="G140" s="83"/>
      <c r="H140" s="83"/>
      <c r="I140" s="83"/>
      <c r="J140" s="83"/>
      <c r="K140" s="83"/>
      <c r="L140" s="83"/>
      <c r="M140" s="83"/>
      <c r="N140" s="83"/>
      <c r="O140" s="83"/>
      <c r="P140" s="83"/>
      <c r="Q140" s="83"/>
      <c r="R140" s="83"/>
      <c r="S140" s="83"/>
      <c r="T140" s="20" t="str">
        <f t="shared" si="11"/>
        <v/>
      </c>
      <c r="U140" s="20" t="str">
        <f t="shared" si="12"/>
        <v/>
      </c>
      <c r="V140" s="34" t="str">
        <f t="shared" si="13"/>
        <v/>
      </c>
      <c r="X140" s="35" t="str">
        <f t="shared" si="14"/>
        <v/>
      </c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  <c r="CJ140" s="31"/>
      <c r="CK140" s="31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1"/>
      <c r="DK140" s="31"/>
      <c r="DL140" s="31"/>
      <c r="DM140" s="31"/>
      <c r="DN140" s="31"/>
      <c r="DO140" s="31"/>
      <c r="DP140" s="31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31"/>
      <c r="FA140" s="31"/>
      <c r="FB140" s="31"/>
      <c r="FC140" s="31"/>
      <c r="FD140" s="31"/>
      <c r="FE140" s="31"/>
      <c r="FF140" s="31"/>
      <c r="FG140" s="31"/>
      <c r="FH140" s="31"/>
      <c r="FI140" s="31"/>
      <c r="FJ140" s="31"/>
      <c r="FK140" s="31"/>
      <c r="FL140" s="31"/>
      <c r="FM140" s="31"/>
      <c r="FN140" s="31"/>
      <c r="FO140" s="31"/>
      <c r="FP140" s="31"/>
      <c r="FQ140" s="31"/>
      <c r="FR140" s="31"/>
      <c r="FS140" s="31"/>
      <c r="FT140" s="31"/>
      <c r="FU140" s="31"/>
      <c r="FV140" s="31"/>
      <c r="FW140" s="31"/>
      <c r="FX140" s="31"/>
      <c r="FY140" s="31"/>
      <c r="FZ140" s="31"/>
      <c r="GA140" s="31"/>
      <c r="GB140" s="31"/>
      <c r="GC140" s="31"/>
      <c r="GD140" s="31"/>
      <c r="GE140" s="31"/>
      <c r="GF140" s="31"/>
      <c r="GG140" s="31"/>
      <c r="GH140" s="31"/>
      <c r="GI140" s="31"/>
      <c r="GJ140" s="31"/>
      <c r="GK140" s="31"/>
      <c r="GL140" s="31"/>
      <c r="GM140" s="31"/>
      <c r="GN140" s="31"/>
      <c r="GO140" s="31"/>
      <c r="GP140" s="31"/>
      <c r="GQ140" s="31"/>
      <c r="GR140" s="31"/>
      <c r="GS140" s="31"/>
      <c r="GT140" s="31"/>
      <c r="GU140" s="31"/>
      <c r="GV140" s="31"/>
      <c r="GW140" s="31"/>
      <c r="GX140" s="31"/>
      <c r="GY140" s="31"/>
      <c r="GZ140" s="31"/>
      <c r="HA140" s="31"/>
      <c r="HB140" s="31"/>
      <c r="HC140" s="31"/>
      <c r="HD140" s="31"/>
      <c r="HE140" s="31"/>
      <c r="HF140" s="31"/>
      <c r="HG140" s="31"/>
      <c r="HH140" s="31"/>
      <c r="HI140" s="31"/>
      <c r="HJ140" s="31"/>
      <c r="HK140" s="31"/>
      <c r="HL140" s="31"/>
      <c r="HM140" s="31"/>
      <c r="HN140" s="31"/>
      <c r="HO140" s="31"/>
      <c r="HP140" s="31"/>
      <c r="HQ140" s="31"/>
      <c r="HR140" s="31"/>
      <c r="HS140" s="31"/>
      <c r="HT140" s="31"/>
      <c r="HU140" s="31"/>
      <c r="HV140" s="31"/>
      <c r="HW140" s="31"/>
      <c r="HX140" s="31"/>
      <c r="HY140" s="31"/>
      <c r="HZ140" s="31"/>
      <c r="IA140" s="31"/>
      <c r="IB140" s="31"/>
      <c r="IC140" s="31"/>
      <c r="ID140" s="31"/>
      <c r="IE140" s="31"/>
      <c r="IF140" s="31"/>
      <c r="IG140" s="31"/>
      <c r="IH140" s="31"/>
      <c r="II140" s="31"/>
      <c r="IJ140" s="31"/>
      <c r="IK140" s="31"/>
      <c r="IL140" s="31"/>
      <c r="IM140" s="31"/>
      <c r="IN140" s="31"/>
      <c r="IO140" s="31"/>
      <c r="IP140" s="31"/>
      <c r="IQ140" s="31"/>
      <c r="IR140" s="31"/>
      <c r="IS140" s="31"/>
      <c r="IT140" s="31"/>
      <c r="IU140" s="31"/>
      <c r="IV140" s="31"/>
      <c r="IW140" s="31"/>
      <c r="IX140" s="31"/>
      <c r="IY140" s="31"/>
      <c r="IZ140" s="31"/>
      <c r="JA140" s="31"/>
      <c r="JB140" s="31"/>
      <c r="JC140" s="31"/>
      <c r="JD140" s="31"/>
      <c r="JE140" s="31"/>
      <c r="JF140" s="31"/>
      <c r="JG140" s="31"/>
      <c r="JH140" s="31"/>
      <c r="JI140" s="31"/>
      <c r="JJ140" s="31"/>
      <c r="JK140" s="31"/>
      <c r="JL140" s="31"/>
      <c r="JM140" s="31"/>
      <c r="JN140" s="31"/>
      <c r="JO140" s="31"/>
      <c r="JP140" s="31"/>
      <c r="JQ140" s="31"/>
      <c r="JR140" s="31"/>
      <c r="JS140" s="31"/>
      <c r="JT140" s="31"/>
      <c r="JU140" s="31"/>
      <c r="JV140" s="31"/>
      <c r="JW140" s="31"/>
      <c r="JX140" s="31"/>
      <c r="JY140" s="31"/>
      <c r="JZ140" s="31"/>
      <c r="KA140" s="31"/>
      <c r="KB140" s="31"/>
      <c r="KC140" s="31"/>
      <c r="KD140" s="31"/>
      <c r="KE140" s="31"/>
      <c r="KF140" s="31"/>
      <c r="KG140" s="31"/>
      <c r="KH140" s="31"/>
      <c r="KI140" s="31"/>
      <c r="KJ140" s="31"/>
      <c r="KK140" s="31"/>
      <c r="KL140" s="31"/>
      <c r="KM140" s="31"/>
      <c r="KN140" s="31"/>
      <c r="KO140" s="31"/>
      <c r="KP140" s="31"/>
      <c r="KQ140" s="31"/>
      <c r="KR140" s="31"/>
      <c r="KS140" s="31"/>
      <c r="KT140" s="31"/>
      <c r="KU140" s="31"/>
      <c r="KV140" s="31"/>
      <c r="KW140" s="31"/>
      <c r="KX140" s="31"/>
      <c r="KY140" s="31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1"/>
      <c r="LO140" s="31"/>
      <c r="LP140" s="31"/>
      <c r="LQ140" s="31"/>
      <c r="LR140" s="31"/>
      <c r="LS140" s="31"/>
      <c r="LT140" s="31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31"/>
      <c r="NE140" s="31"/>
      <c r="NF140" s="31"/>
      <c r="NG140" s="31"/>
      <c r="NH140" s="31"/>
      <c r="NI140" s="31"/>
      <c r="NJ140" s="31"/>
      <c r="NK140" s="31"/>
      <c r="NL140" s="31"/>
      <c r="NM140" s="31"/>
      <c r="NN140" s="31"/>
      <c r="NO140" s="31"/>
      <c r="NP140" s="31"/>
      <c r="NQ140" s="31"/>
      <c r="NR140" s="31"/>
      <c r="NS140" s="31"/>
      <c r="NT140" s="31"/>
      <c r="NU140" s="31"/>
      <c r="NV140" s="31"/>
      <c r="NW140" s="31"/>
      <c r="NX140" s="31"/>
      <c r="NY140" s="31"/>
      <c r="NZ140" s="31"/>
      <c r="OA140" s="31"/>
      <c r="OB140" s="31"/>
      <c r="OC140" s="31"/>
      <c r="OD140" s="31"/>
      <c r="OE140" s="31"/>
      <c r="OF140" s="31"/>
      <c r="OG140" s="31"/>
      <c r="OH140" s="31"/>
      <c r="OI140" s="31"/>
      <c r="OJ140" s="31"/>
      <c r="OK140" s="31"/>
      <c r="OL140" s="31"/>
      <c r="OM140" s="31"/>
      <c r="ON140" s="31"/>
      <c r="OO140" s="31"/>
      <c r="OP140" s="31"/>
      <c r="OQ140" s="31"/>
      <c r="OR140" s="31"/>
      <c r="OS140" s="31"/>
      <c r="OT140" s="31"/>
      <c r="OU140" s="31"/>
      <c r="OV140" s="31"/>
      <c r="OW140" s="31"/>
      <c r="OX140" s="31"/>
      <c r="OY140" s="31"/>
      <c r="OZ140" s="31"/>
      <c r="PA140" s="31"/>
      <c r="PB140" s="31"/>
      <c r="PC140" s="31"/>
      <c r="PD140" s="31"/>
      <c r="PE140" s="31"/>
      <c r="PF140" s="31"/>
      <c r="PG140" s="31"/>
      <c r="PH140" s="31"/>
      <c r="PI140" s="31"/>
      <c r="PJ140" s="31"/>
      <c r="PK140" s="31"/>
      <c r="PL140" s="31"/>
      <c r="PM140" s="31"/>
      <c r="PN140" s="31"/>
      <c r="PO140" s="31"/>
      <c r="PP140" s="31"/>
      <c r="PQ140" s="31"/>
      <c r="PR140" s="31"/>
      <c r="PS140" s="31"/>
      <c r="PT140" s="31"/>
      <c r="PU140" s="31"/>
      <c r="PV140" s="31"/>
      <c r="PW140" s="31"/>
      <c r="PX140" s="31"/>
      <c r="PY140" s="31"/>
      <c r="PZ140" s="31"/>
      <c r="QA140" s="31"/>
      <c r="QB140" s="31"/>
      <c r="QC140" s="31"/>
    </row>
    <row r="141" spans="1:445">
      <c r="B141" s="83"/>
      <c r="C141" s="83"/>
      <c r="D141" s="83"/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83"/>
      <c r="P141" s="83"/>
      <c r="Q141" s="83"/>
      <c r="R141" s="83"/>
      <c r="S141" s="83"/>
      <c r="T141" s="20" t="str">
        <f t="shared" si="11"/>
        <v/>
      </c>
      <c r="U141" s="20" t="str">
        <f t="shared" si="12"/>
        <v/>
      </c>
      <c r="V141" s="34" t="str">
        <f t="shared" si="13"/>
        <v/>
      </c>
      <c r="W141" s="37"/>
      <c r="X141" s="35" t="str">
        <f t="shared" si="14"/>
        <v/>
      </c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  <c r="CJ141" s="31"/>
      <c r="CK141" s="31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1"/>
      <c r="DK141" s="31"/>
      <c r="DL141" s="31"/>
      <c r="DM141" s="31"/>
      <c r="DN141" s="31"/>
      <c r="DO141" s="31"/>
      <c r="DP141" s="31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31"/>
      <c r="FA141" s="31"/>
      <c r="FB141" s="31"/>
      <c r="FC141" s="31"/>
      <c r="FD141" s="31"/>
      <c r="FE141" s="31"/>
      <c r="FF141" s="31"/>
      <c r="FG141" s="31"/>
      <c r="FH141" s="31"/>
      <c r="FI141" s="31"/>
      <c r="FJ141" s="31"/>
      <c r="FK141" s="31"/>
      <c r="FL141" s="31"/>
      <c r="FM141" s="31"/>
      <c r="FN141" s="31"/>
      <c r="FO141" s="31"/>
      <c r="FP141" s="31"/>
      <c r="FQ141" s="31"/>
      <c r="FR141" s="31"/>
      <c r="FS141" s="31"/>
      <c r="FT141" s="31"/>
      <c r="FU141" s="31"/>
      <c r="FV141" s="31"/>
      <c r="FW141" s="31"/>
      <c r="FX141" s="31"/>
      <c r="FY141" s="31"/>
      <c r="FZ141" s="31"/>
      <c r="GA141" s="31"/>
      <c r="GB141" s="31"/>
      <c r="GC141" s="31"/>
      <c r="GD141" s="31"/>
      <c r="GE141" s="31"/>
      <c r="GF141" s="31"/>
      <c r="GG141" s="31"/>
      <c r="GH141" s="31"/>
      <c r="GI141" s="31"/>
      <c r="GJ141" s="31"/>
      <c r="GK141" s="31"/>
      <c r="GL141" s="31"/>
      <c r="GM141" s="31"/>
      <c r="GN141" s="31"/>
      <c r="GO141" s="31"/>
      <c r="GP141" s="31"/>
      <c r="GQ141" s="31"/>
      <c r="GR141" s="31"/>
      <c r="GS141" s="31"/>
      <c r="GT141" s="31"/>
      <c r="GU141" s="31"/>
      <c r="GV141" s="31"/>
      <c r="GW141" s="31"/>
      <c r="GX141" s="31"/>
      <c r="GY141" s="31"/>
      <c r="GZ141" s="31"/>
      <c r="HA141" s="31"/>
      <c r="HB141" s="31"/>
      <c r="HC141" s="31"/>
      <c r="HD141" s="31"/>
      <c r="HE141" s="31"/>
      <c r="HF141" s="31"/>
      <c r="HG141" s="31"/>
      <c r="HH141" s="31"/>
      <c r="HI141" s="31"/>
      <c r="HJ141" s="31"/>
      <c r="HK141" s="31"/>
      <c r="HL141" s="31"/>
      <c r="HM141" s="31"/>
      <c r="HN141" s="31"/>
      <c r="HO141" s="31"/>
      <c r="HP141" s="31"/>
      <c r="HQ141" s="31"/>
      <c r="HR141" s="31"/>
      <c r="HS141" s="31"/>
      <c r="HT141" s="31"/>
      <c r="HU141" s="31"/>
      <c r="HV141" s="31"/>
      <c r="HW141" s="31"/>
      <c r="HX141" s="31"/>
      <c r="HY141" s="31"/>
      <c r="HZ141" s="31"/>
      <c r="IA141" s="31"/>
      <c r="IB141" s="31"/>
      <c r="IC141" s="31"/>
      <c r="ID141" s="31"/>
      <c r="IE141" s="31"/>
      <c r="IF141" s="31"/>
      <c r="IG141" s="31"/>
      <c r="IH141" s="31"/>
      <c r="II141" s="31"/>
      <c r="IJ141" s="31"/>
      <c r="IK141" s="31"/>
      <c r="IL141" s="31"/>
      <c r="IM141" s="31"/>
      <c r="IN141" s="31"/>
      <c r="IO141" s="31"/>
      <c r="IP141" s="31"/>
      <c r="IQ141" s="31"/>
      <c r="IR141" s="31"/>
      <c r="IS141" s="31"/>
      <c r="IT141" s="31"/>
      <c r="IU141" s="31"/>
      <c r="IV141" s="31"/>
      <c r="IW141" s="31"/>
      <c r="IX141" s="31"/>
      <c r="IY141" s="31"/>
      <c r="IZ141" s="31"/>
      <c r="JA141" s="31"/>
      <c r="JB141" s="31"/>
      <c r="JC141" s="31"/>
      <c r="JD141" s="31"/>
      <c r="JE141" s="31"/>
      <c r="JF141" s="31"/>
      <c r="JG141" s="31"/>
      <c r="JH141" s="31"/>
      <c r="JI141" s="31"/>
      <c r="JJ141" s="31"/>
      <c r="JK141" s="31"/>
      <c r="JL141" s="31"/>
      <c r="JM141" s="31"/>
      <c r="JN141" s="31"/>
      <c r="JO141" s="31"/>
      <c r="JP141" s="31"/>
      <c r="JQ141" s="31"/>
      <c r="JR141" s="31"/>
      <c r="JS141" s="31"/>
      <c r="JT141" s="31"/>
      <c r="JU141" s="31"/>
      <c r="JV141" s="31"/>
      <c r="JW141" s="31"/>
      <c r="JX141" s="31"/>
      <c r="JY141" s="31"/>
      <c r="JZ141" s="31"/>
      <c r="KA141" s="31"/>
      <c r="KB141" s="31"/>
      <c r="KC141" s="31"/>
      <c r="KD141" s="31"/>
      <c r="KE141" s="31"/>
      <c r="KF141" s="31"/>
      <c r="KG141" s="31"/>
      <c r="KH141" s="31"/>
      <c r="KI141" s="31"/>
      <c r="KJ141" s="31"/>
      <c r="KK141" s="31"/>
      <c r="KL141" s="31"/>
      <c r="KM141" s="31"/>
      <c r="KN141" s="31"/>
      <c r="KO141" s="31"/>
      <c r="KP141" s="31"/>
      <c r="KQ141" s="31"/>
      <c r="KR141" s="31"/>
      <c r="KS141" s="31"/>
      <c r="KT141" s="31"/>
      <c r="KU141" s="31"/>
      <c r="KV141" s="31"/>
      <c r="KW141" s="31"/>
      <c r="KX141" s="31"/>
      <c r="KY141" s="31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1"/>
      <c r="LO141" s="31"/>
      <c r="LP141" s="31"/>
      <c r="LQ141" s="31"/>
      <c r="LR141" s="31"/>
      <c r="LS141" s="31"/>
      <c r="LT141" s="31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31"/>
      <c r="NE141" s="31"/>
      <c r="NF141" s="31"/>
      <c r="NG141" s="31"/>
      <c r="NH141" s="31"/>
      <c r="NI141" s="31"/>
      <c r="NJ141" s="31"/>
      <c r="NK141" s="31"/>
      <c r="NL141" s="31"/>
      <c r="NM141" s="31"/>
      <c r="NN141" s="31"/>
      <c r="NO141" s="31"/>
      <c r="NP141" s="31"/>
      <c r="NQ141" s="31"/>
      <c r="NR141" s="31"/>
      <c r="NS141" s="31"/>
      <c r="NT141" s="31"/>
      <c r="NU141" s="31"/>
      <c r="NV141" s="31"/>
      <c r="NW141" s="31"/>
      <c r="NX141" s="31"/>
      <c r="NY141" s="31"/>
      <c r="NZ141" s="31"/>
      <c r="OA141" s="31"/>
      <c r="OB141" s="31"/>
      <c r="OC141" s="31"/>
      <c r="OD141" s="31"/>
      <c r="OE141" s="31"/>
      <c r="OF141" s="31"/>
      <c r="OG141" s="31"/>
      <c r="OH141" s="31"/>
      <c r="OI141" s="31"/>
      <c r="OJ141" s="31"/>
      <c r="OK141" s="31"/>
      <c r="OL141" s="31"/>
      <c r="OM141" s="31"/>
      <c r="ON141" s="31"/>
      <c r="OO141" s="31"/>
      <c r="OP141" s="31"/>
      <c r="OQ141" s="31"/>
      <c r="OR141" s="31"/>
      <c r="OS141" s="31"/>
      <c r="OT141" s="31"/>
      <c r="OU141" s="31"/>
      <c r="OV141" s="31"/>
      <c r="OW141" s="31"/>
      <c r="OX141" s="31"/>
      <c r="OY141" s="31"/>
      <c r="OZ141" s="31"/>
      <c r="PA141" s="31"/>
      <c r="PB141" s="31"/>
      <c r="PC141" s="31"/>
      <c r="PD141" s="31"/>
      <c r="PE141" s="31"/>
      <c r="PF141" s="31"/>
      <c r="PG141" s="31"/>
      <c r="PH141" s="31"/>
      <c r="PI141" s="31"/>
      <c r="PJ141" s="31"/>
      <c r="PK141" s="31"/>
      <c r="PL141" s="31"/>
      <c r="PM141" s="31"/>
      <c r="PN141" s="31"/>
      <c r="PO141" s="31"/>
      <c r="PP141" s="31"/>
      <c r="PQ141" s="31"/>
      <c r="PR141" s="31"/>
      <c r="PS141" s="31"/>
      <c r="PT141" s="31"/>
      <c r="PU141" s="31"/>
      <c r="PV141" s="31"/>
      <c r="PW141" s="31"/>
      <c r="PX141" s="31"/>
      <c r="PY141" s="31"/>
      <c r="PZ141" s="31"/>
      <c r="QA141" s="31"/>
      <c r="QB141" s="31"/>
      <c r="QC141" s="31"/>
    </row>
    <row r="142" spans="1:445">
      <c r="B142" s="83"/>
      <c r="C142" s="83"/>
      <c r="D142" s="83"/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83"/>
      <c r="P142" s="83"/>
      <c r="Q142" s="83"/>
      <c r="R142" s="83"/>
      <c r="S142" s="83"/>
      <c r="T142" s="20" t="str">
        <f t="shared" si="11"/>
        <v/>
      </c>
      <c r="U142" s="20" t="str">
        <f t="shared" si="12"/>
        <v/>
      </c>
      <c r="V142" s="34" t="str">
        <f t="shared" si="13"/>
        <v/>
      </c>
      <c r="W142" s="37"/>
      <c r="X142" s="35" t="str">
        <f t="shared" si="14"/>
        <v/>
      </c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  <c r="CJ142" s="31"/>
      <c r="CK142" s="31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  <c r="DC142" s="31"/>
      <c r="DD142" s="31"/>
      <c r="DE142" s="31"/>
      <c r="DF142" s="31"/>
      <c r="DG142" s="31"/>
      <c r="DH142" s="31"/>
      <c r="DI142" s="31"/>
      <c r="DJ142" s="31"/>
      <c r="DK142" s="31"/>
      <c r="DL142" s="31"/>
      <c r="DM142" s="31"/>
      <c r="DN142" s="31"/>
      <c r="DO142" s="31"/>
      <c r="DP142" s="31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31"/>
      <c r="FA142" s="31"/>
      <c r="FB142" s="31"/>
      <c r="FC142" s="31"/>
      <c r="FD142" s="31"/>
      <c r="FE142" s="31"/>
      <c r="FF142" s="31"/>
      <c r="FG142" s="31"/>
      <c r="FH142" s="31"/>
      <c r="FI142" s="31"/>
      <c r="FJ142" s="31"/>
      <c r="FK142" s="31"/>
      <c r="FL142" s="31"/>
      <c r="FM142" s="31"/>
      <c r="FN142" s="31"/>
      <c r="FO142" s="31"/>
      <c r="FP142" s="31"/>
      <c r="FQ142" s="31"/>
      <c r="FR142" s="31"/>
      <c r="FS142" s="31"/>
      <c r="FT142" s="31"/>
      <c r="FU142" s="31"/>
      <c r="FV142" s="31"/>
      <c r="FW142" s="31"/>
      <c r="FX142" s="31"/>
      <c r="FY142" s="31"/>
      <c r="FZ142" s="31"/>
      <c r="GA142" s="31"/>
      <c r="GB142" s="31"/>
      <c r="GC142" s="31"/>
      <c r="GD142" s="31"/>
      <c r="GE142" s="31"/>
      <c r="GF142" s="31"/>
      <c r="GG142" s="31"/>
      <c r="GH142" s="31"/>
      <c r="GI142" s="31"/>
      <c r="GJ142" s="31"/>
      <c r="GK142" s="31"/>
      <c r="GL142" s="31"/>
      <c r="GM142" s="31"/>
      <c r="GN142" s="31"/>
      <c r="GO142" s="31"/>
      <c r="GP142" s="31"/>
      <c r="GQ142" s="31"/>
      <c r="GR142" s="31"/>
      <c r="GS142" s="31"/>
      <c r="GT142" s="31"/>
      <c r="GU142" s="31"/>
      <c r="GV142" s="31"/>
      <c r="GW142" s="31"/>
      <c r="GX142" s="31"/>
      <c r="GY142" s="31"/>
      <c r="GZ142" s="31"/>
      <c r="HA142" s="31"/>
      <c r="HB142" s="31"/>
      <c r="HC142" s="31"/>
      <c r="HD142" s="31"/>
      <c r="HE142" s="31"/>
      <c r="HF142" s="31"/>
      <c r="HG142" s="31"/>
      <c r="HH142" s="31"/>
      <c r="HI142" s="31"/>
      <c r="HJ142" s="31"/>
      <c r="HK142" s="31"/>
      <c r="HL142" s="31"/>
      <c r="HM142" s="31"/>
      <c r="HN142" s="31"/>
      <c r="HO142" s="31"/>
      <c r="HP142" s="31"/>
      <c r="HQ142" s="31"/>
      <c r="HR142" s="31"/>
      <c r="HS142" s="31"/>
      <c r="HT142" s="31"/>
      <c r="HU142" s="31"/>
      <c r="HV142" s="31"/>
      <c r="HW142" s="31"/>
      <c r="HX142" s="31"/>
      <c r="HY142" s="31"/>
      <c r="HZ142" s="31"/>
      <c r="IA142" s="31"/>
      <c r="IB142" s="31"/>
      <c r="IC142" s="31"/>
      <c r="ID142" s="31"/>
      <c r="IE142" s="31"/>
      <c r="IF142" s="31"/>
      <c r="IG142" s="31"/>
      <c r="IH142" s="31"/>
      <c r="II142" s="31"/>
      <c r="IJ142" s="31"/>
      <c r="IK142" s="31"/>
      <c r="IL142" s="31"/>
      <c r="IM142" s="31"/>
      <c r="IN142" s="31"/>
      <c r="IO142" s="31"/>
      <c r="IP142" s="31"/>
      <c r="IQ142" s="31"/>
      <c r="IR142" s="31"/>
      <c r="IS142" s="31"/>
      <c r="IT142" s="31"/>
      <c r="IU142" s="31"/>
      <c r="IV142" s="31"/>
      <c r="IW142" s="31"/>
      <c r="IX142" s="31"/>
      <c r="IY142" s="31"/>
      <c r="IZ142" s="31"/>
      <c r="JA142" s="31"/>
      <c r="JB142" s="31"/>
      <c r="JC142" s="31"/>
      <c r="JD142" s="31"/>
      <c r="JE142" s="31"/>
      <c r="JF142" s="31"/>
      <c r="JG142" s="31"/>
      <c r="JH142" s="31"/>
      <c r="JI142" s="31"/>
      <c r="JJ142" s="31"/>
      <c r="JK142" s="31"/>
      <c r="JL142" s="31"/>
      <c r="JM142" s="31"/>
      <c r="JN142" s="31"/>
      <c r="JO142" s="31"/>
      <c r="JP142" s="31"/>
      <c r="JQ142" s="31"/>
      <c r="JR142" s="31"/>
      <c r="JS142" s="31"/>
      <c r="JT142" s="31"/>
      <c r="JU142" s="31"/>
      <c r="JV142" s="31"/>
      <c r="JW142" s="31"/>
      <c r="JX142" s="31"/>
      <c r="JY142" s="31"/>
      <c r="JZ142" s="31"/>
      <c r="KA142" s="31"/>
      <c r="KB142" s="31"/>
      <c r="KC142" s="31"/>
      <c r="KD142" s="31"/>
      <c r="KE142" s="31"/>
      <c r="KF142" s="31"/>
      <c r="KG142" s="31"/>
      <c r="KH142" s="31"/>
      <c r="KI142" s="31"/>
      <c r="KJ142" s="31"/>
      <c r="KK142" s="31"/>
      <c r="KL142" s="31"/>
      <c r="KM142" s="31"/>
      <c r="KN142" s="31"/>
      <c r="KO142" s="31"/>
      <c r="KP142" s="31"/>
      <c r="KQ142" s="31"/>
      <c r="KR142" s="31"/>
      <c r="KS142" s="31"/>
      <c r="KT142" s="31"/>
      <c r="KU142" s="31"/>
      <c r="KV142" s="31"/>
      <c r="KW142" s="31"/>
      <c r="KX142" s="31"/>
      <c r="KY142" s="31"/>
      <c r="KZ142" s="31"/>
      <c r="LA142" s="31"/>
      <c r="LB142" s="31"/>
      <c r="LC142" s="31"/>
      <c r="LD142" s="31"/>
      <c r="LE142" s="31"/>
      <c r="LF142" s="31"/>
      <c r="LG142" s="31"/>
      <c r="LH142" s="31"/>
      <c r="LI142" s="31"/>
      <c r="LJ142" s="31"/>
      <c r="LK142" s="31"/>
      <c r="LL142" s="31"/>
      <c r="LM142" s="31"/>
      <c r="LN142" s="31"/>
      <c r="LO142" s="31"/>
      <c r="LP142" s="31"/>
      <c r="LQ142" s="31"/>
      <c r="LR142" s="31"/>
      <c r="LS142" s="31"/>
      <c r="LT142" s="31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31"/>
      <c r="NE142" s="31"/>
      <c r="NF142" s="31"/>
      <c r="NG142" s="31"/>
      <c r="NH142" s="31"/>
      <c r="NI142" s="31"/>
      <c r="NJ142" s="31"/>
      <c r="NK142" s="31"/>
      <c r="NL142" s="31"/>
      <c r="NM142" s="31"/>
      <c r="NN142" s="31"/>
      <c r="NO142" s="31"/>
      <c r="NP142" s="31"/>
      <c r="NQ142" s="31"/>
      <c r="NR142" s="31"/>
      <c r="NS142" s="31"/>
      <c r="NT142" s="31"/>
      <c r="NU142" s="31"/>
      <c r="NV142" s="31"/>
      <c r="NW142" s="31"/>
      <c r="NX142" s="31"/>
      <c r="NY142" s="31"/>
      <c r="NZ142" s="31"/>
      <c r="OA142" s="31"/>
      <c r="OB142" s="31"/>
      <c r="OC142" s="31"/>
      <c r="OD142" s="31"/>
      <c r="OE142" s="31"/>
      <c r="OF142" s="31"/>
      <c r="OG142" s="31"/>
      <c r="OH142" s="31"/>
      <c r="OI142" s="31"/>
      <c r="OJ142" s="31"/>
      <c r="OK142" s="31"/>
      <c r="OL142" s="31"/>
      <c r="OM142" s="31"/>
      <c r="ON142" s="31"/>
      <c r="OO142" s="31"/>
      <c r="OP142" s="31"/>
      <c r="OQ142" s="31"/>
      <c r="OR142" s="31"/>
      <c r="OS142" s="31"/>
      <c r="OT142" s="31"/>
      <c r="OU142" s="31"/>
      <c r="OV142" s="31"/>
      <c r="OW142" s="31"/>
      <c r="OX142" s="31"/>
      <c r="OY142" s="31"/>
      <c r="OZ142" s="31"/>
      <c r="PA142" s="31"/>
      <c r="PB142" s="31"/>
      <c r="PC142" s="31"/>
      <c r="PD142" s="31"/>
      <c r="PE142" s="31"/>
      <c r="PF142" s="31"/>
      <c r="PG142" s="31"/>
      <c r="PH142" s="31"/>
      <c r="PI142" s="31"/>
      <c r="PJ142" s="31"/>
      <c r="PK142" s="31"/>
      <c r="PL142" s="31"/>
      <c r="PM142" s="31"/>
      <c r="PN142" s="31"/>
      <c r="PO142" s="31"/>
      <c r="PP142" s="31"/>
      <c r="PQ142" s="31"/>
      <c r="PR142" s="31"/>
      <c r="PS142" s="31"/>
      <c r="PT142" s="31"/>
      <c r="PU142" s="31"/>
      <c r="PV142" s="31"/>
      <c r="PW142" s="31"/>
      <c r="PX142" s="31"/>
      <c r="PY142" s="31"/>
      <c r="PZ142" s="31"/>
      <c r="QA142" s="31"/>
      <c r="QB142" s="31"/>
      <c r="QC142" s="31"/>
    </row>
    <row r="143" spans="1:445">
      <c r="B143" s="83"/>
      <c r="C143" s="83"/>
      <c r="D143" s="83"/>
      <c r="E143" s="83"/>
      <c r="F143" s="83"/>
      <c r="G143" s="83"/>
      <c r="H143" s="83"/>
      <c r="I143" s="83"/>
      <c r="J143" s="83"/>
      <c r="K143" s="83"/>
      <c r="L143" s="83"/>
      <c r="M143" s="83"/>
      <c r="N143" s="83"/>
      <c r="O143" s="83"/>
      <c r="P143" s="83"/>
      <c r="Q143" s="83"/>
      <c r="R143" s="83"/>
      <c r="S143" s="83"/>
      <c r="T143" s="20" t="str">
        <f t="shared" si="11"/>
        <v/>
      </c>
      <c r="U143" s="20" t="str">
        <f t="shared" si="12"/>
        <v/>
      </c>
      <c r="V143" s="34" t="str">
        <f t="shared" si="13"/>
        <v/>
      </c>
      <c r="W143" s="37"/>
      <c r="X143" s="35" t="str">
        <f t="shared" si="14"/>
        <v/>
      </c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  <c r="CJ143" s="31"/>
      <c r="CK143" s="31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  <c r="DC143" s="31"/>
      <c r="DD143" s="31"/>
      <c r="DE143" s="31"/>
      <c r="DF143" s="31"/>
      <c r="DG143" s="31"/>
      <c r="DH143" s="31"/>
      <c r="DI143" s="31"/>
      <c r="DJ143" s="31"/>
      <c r="DK143" s="31"/>
      <c r="DL143" s="31"/>
      <c r="DM143" s="31"/>
      <c r="DN143" s="31"/>
      <c r="DO143" s="31"/>
      <c r="DP143" s="31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31"/>
      <c r="FA143" s="31"/>
      <c r="FB143" s="31"/>
      <c r="FC143" s="31"/>
      <c r="FD143" s="31"/>
      <c r="FE143" s="31"/>
      <c r="FF143" s="31"/>
      <c r="FG143" s="31"/>
      <c r="FH143" s="31"/>
      <c r="FI143" s="31"/>
      <c r="FJ143" s="31"/>
      <c r="FK143" s="31"/>
      <c r="FL143" s="31"/>
      <c r="FM143" s="31"/>
      <c r="FN143" s="31"/>
      <c r="FO143" s="31"/>
      <c r="FP143" s="31"/>
      <c r="FQ143" s="31"/>
      <c r="FR143" s="31"/>
      <c r="FS143" s="31"/>
      <c r="FT143" s="31"/>
      <c r="FU143" s="31"/>
      <c r="FV143" s="31"/>
      <c r="FW143" s="31"/>
      <c r="FX143" s="31"/>
      <c r="FY143" s="31"/>
      <c r="FZ143" s="31"/>
      <c r="GA143" s="31"/>
      <c r="GB143" s="31"/>
      <c r="GC143" s="31"/>
      <c r="GD143" s="31"/>
      <c r="GE143" s="31"/>
      <c r="GF143" s="31"/>
      <c r="GG143" s="31"/>
      <c r="GH143" s="31"/>
      <c r="GI143" s="31"/>
      <c r="GJ143" s="31"/>
      <c r="GK143" s="31"/>
      <c r="GL143" s="31"/>
      <c r="GM143" s="31"/>
      <c r="GN143" s="31"/>
      <c r="GO143" s="31"/>
      <c r="GP143" s="31"/>
      <c r="GQ143" s="31"/>
      <c r="GR143" s="31"/>
      <c r="GS143" s="31"/>
      <c r="GT143" s="31"/>
      <c r="GU143" s="31"/>
      <c r="GV143" s="31"/>
      <c r="GW143" s="31"/>
      <c r="GX143" s="31"/>
      <c r="GY143" s="31"/>
      <c r="GZ143" s="31"/>
      <c r="HA143" s="31"/>
      <c r="HB143" s="31"/>
      <c r="HC143" s="31"/>
      <c r="HD143" s="31"/>
      <c r="HE143" s="31"/>
      <c r="HF143" s="31"/>
      <c r="HG143" s="31"/>
      <c r="HH143" s="31"/>
      <c r="HI143" s="31"/>
      <c r="HJ143" s="31"/>
      <c r="HK143" s="31"/>
      <c r="HL143" s="31"/>
      <c r="HM143" s="31"/>
      <c r="HN143" s="31"/>
      <c r="HO143" s="31"/>
      <c r="HP143" s="31"/>
      <c r="HQ143" s="31"/>
      <c r="HR143" s="31"/>
      <c r="HS143" s="31"/>
      <c r="HT143" s="31"/>
      <c r="HU143" s="31"/>
      <c r="HV143" s="31"/>
      <c r="HW143" s="31"/>
      <c r="HX143" s="31"/>
      <c r="HY143" s="31"/>
      <c r="HZ143" s="31"/>
      <c r="IA143" s="31"/>
      <c r="IB143" s="31"/>
      <c r="IC143" s="31"/>
      <c r="ID143" s="31"/>
      <c r="IE143" s="31"/>
      <c r="IF143" s="31"/>
      <c r="IG143" s="31"/>
      <c r="IH143" s="31"/>
      <c r="II143" s="31"/>
      <c r="IJ143" s="31"/>
      <c r="IK143" s="31"/>
      <c r="IL143" s="31"/>
      <c r="IM143" s="31"/>
      <c r="IN143" s="31"/>
      <c r="IO143" s="31"/>
      <c r="IP143" s="31"/>
      <c r="IQ143" s="31"/>
      <c r="IR143" s="31"/>
      <c r="IS143" s="31"/>
      <c r="IT143" s="31"/>
      <c r="IU143" s="31"/>
      <c r="IV143" s="31"/>
      <c r="IW143" s="31"/>
      <c r="IX143" s="31"/>
      <c r="IY143" s="31"/>
      <c r="IZ143" s="31"/>
      <c r="JA143" s="31"/>
      <c r="JB143" s="31"/>
      <c r="JC143" s="31"/>
      <c r="JD143" s="31"/>
      <c r="JE143" s="31"/>
      <c r="JF143" s="31"/>
      <c r="JG143" s="31"/>
      <c r="JH143" s="31"/>
      <c r="JI143" s="31"/>
      <c r="JJ143" s="31"/>
      <c r="JK143" s="31"/>
      <c r="JL143" s="31"/>
      <c r="JM143" s="31"/>
      <c r="JN143" s="31"/>
      <c r="JO143" s="31"/>
      <c r="JP143" s="31"/>
      <c r="JQ143" s="31"/>
      <c r="JR143" s="31"/>
      <c r="JS143" s="31"/>
      <c r="JT143" s="31"/>
      <c r="JU143" s="31"/>
      <c r="JV143" s="31"/>
      <c r="JW143" s="31"/>
      <c r="JX143" s="31"/>
      <c r="JY143" s="31"/>
      <c r="JZ143" s="31"/>
      <c r="KA143" s="31"/>
      <c r="KB143" s="31"/>
      <c r="KC143" s="31"/>
      <c r="KD143" s="31"/>
      <c r="KE143" s="31"/>
      <c r="KF143" s="31"/>
      <c r="KG143" s="31"/>
      <c r="KH143" s="31"/>
      <c r="KI143" s="31"/>
      <c r="KJ143" s="31"/>
      <c r="KK143" s="31"/>
      <c r="KL143" s="31"/>
      <c r="KM143" s="31"/>
      <c r="KN143" s="31"/>
      <c r="KO143" s="31"/>
      <c r="KP143" s="31"/>
      <c r="KQ143" s="31"/>
      <c r="KR143" s="31"/>
      <c r="KS143" s="31"/>
      <c r="KT143" s="31"/>
      <c r="KU143" s="31"/>
      <c r="KV143" s="31"/>
      <c r="KW143" s="31"/>
      <c r="KX143" s="31"/>
      <c r="KY143" s="31"/>
      <c r="KZ143" s="31"/>
      <c r="LA143" s="31"/>
      <c r="LB143" s="31"/>
      <c r="LC143" s="31"/>
      <c r="LD143" s="31"/>
      <c r="LE143" s="31"/>
      <c r="LF143" s="31"/>
      <c r="LG143" s="31"/>
      <c r="LH143" s="31"/>
      <c r="LI143" s="31"/>
      <c r="LJ143" s="31"/>
      <c r="LK143" s="31"/>
      <c r="LL143" s="31"/>
      <c r="LM143" s="31"/>
      <c r="LN143" s="31"/>
      <c r="LO143" s="31"/>
      <c r="LP143" s="31"/>
      <c r="LQ143" s="31"/>
      <c r="LR143" s="31"/>
      <c r="LS143" s="31"/>
      <c r="LT143" s="31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31"/>
      <c r="NE143" s="31"/>
      <c r="NF143" s="31"/>
      <c r="NG143" s="31"/>
      <c r="NH143" s="31"/>
      <c r="NI143" s="31"/>
      <c r="NJ143" s="31"/>
      <c r="NK143" s="31"/>
      <c r="NL143" s="31"/>
      <c r="NM143" s="31"/>
      <c r="NN143" s="31"/>
      <c r="NO143" s="31"/>
      <c r="NP143" s="31"/>
      <c r="NQ143" s="31"/>
      <c r="NR143" s="31"/>
      <c r="NS143" s="31"/>
      <c r="NT143" s="31"/>
      <c r="NU143" s="31"/>
      <c r="NV143" s="31"/>
      <c r="NW143" s="31"/>
      <c r="NX143" s="31"/>
      <c r="NY143" s="31"/>
      <c r="NZ143" s="31"/>
      <c r="OA143" s="31"/>
      <c r="OB143" s="31"/>
      <c r="OC143" s="31"/>
      <c r="OD143" s="31"/>
      <c r="OE143" s="31"/>
      <c r="OF143" s="31"/>
      <c r="OG143" s="31"/>
      <c r="OH143" s="31"/>
      <c r="OI143" s="31"/>
      <c r="OJ143" s="31"/>
      <c r="OK143" s="31"/>
      <c r="OL143" s="31"/>
      <c r="OM143" s="31"/>
      <c r="ON143" s="31"/>
      <c r="OO143" s="31"/>
      <c r="OP143" s="31"/>
      <c r="OQ143" s="31"/>
      <c r="OR143" s="31"/>
      <c r="OS143" s="31"/>
      <c r="OT143" s="31"/>
      <c r="OU143" s="31"/>
      <c r="OV143" s="31"/>
      <c r="OW143" s="31"/>
      <c r="OX143" s="31"/>
      <c r="OY143" s="31"/>
      <c r="OZ143" s="31"/>
      <c r="PA143" s="31"/>
      <c r="PB143" s="31"/>
      <c r="PC143" s="31"/>
      <c r="PD143" s="31"/>
      <c r="PE143" s="31"/>
      <c r="PF143" s="31"/>
      <c r="PG143" s="31"/>
      <c r="PH143" s="31"/>
      <c r="PI143" s="31"/>
      <c r="PJ143" s="31"/>
      <c r="PK143" s="31"/>
      <c r="PL143" s="31"/>
      <c r="PM143" s="31"/>
      <c r="PN143" s="31"/>
      <c r="PO143" s="31"/>
      <c r="PP143" s="31"/>
      <c r="PQ143" s="31"/>
      <c r="PR143" s="31"/>
      <c r="PS143" s="31"/>
      <c r="PT143" s="31"/>
      <c r="PU143" s="31"/>
      <c r="PV143" s="31"/>
      <c r="PW143" s="31"/>
      <c r="PX143" s="31"/>
      <c r="PY143" s="31"/>
      <c r="PZ143" s="31"/>
      <c r="QA143" s="31"/>
      <c r="QB143" s="31"/>
      <c r="QC143" s="31"/>
    </row>
    <row r="144" spans="1:445">
      <c r="B144" s="83"/>
      <c r="C144" s="83"/>
      <c r="D144" s="83"/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83"/>
      <c r="P144" s="83"/>
      <c r="Q144" s="83"/>
      <c r="R144" s="83"/>
      <c r="S144" s="83"/>
      <c r="T144" s="20" t="str">
        <f t="shared" si="11"/>
        <v/>
      </c>
      <c r="U144" s="20" t="str">
        <f t="shared" si="12"/>
        <v/>
      </c>
      <c r="V144" s="34" t="str">
        <f t="shared" si="13"/>
        <v/>
      </c>
      <c r="X144" s="35" t="str">
        <f t="shared" si="14"/>
        <v/>
      </c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  <c r="FX144" s="31"/>
      <c r="FY144" s="31"/>
      <c r="FZ144" s="31"/>
      <c r="GA144" s="31"/>
      <c r="GB144" s="31"/>
      <c r="GC144" s="31"/>
      <c r="GD144" s="31"/>
      <c r="GE144" s="31"/>
      <c r="GF144" s="31"/>
      <c r="GG144" s="31"/>
      <c r="GH144" s="31"/>
      <c r="GI144" s="31"/>
      <c r="GJ144" s="31"/>
      <c r="GK144" s="31"/>
      <c r="GL144" s="31"/>
      <c r="GM144" s="31"/>
      <c r="GN144" s="31"/>
      <c r="GO144" s="31"/>
      <c r="GP144" s="31"/>
      <c r="GQ144" s="31"/>
      <c r="GR144" s="31"/>
      <c r="GS144" s="31"/>
      <c r="GT144" s="31"/>
      <c r="GU144" s="31"/>
      <c r="GV144" s="31"/>
      <c r="GW144" s="31"/>
      <c r="GX144" s="31"/>
      <c r="GY144" s="31"/>
      <c r="GZ144" s="31"/>
      <c r="HA144" s="31"/>
      <c r="HB144" s="31"/>
      <c r="HC144" s="31"/>
      <c r="HD144" s="31"/>
      <c r="HE144" s="31"/>
      <c r="HF144" s="31"/>
      <c r="HG144" s="31"/>
      <c r="HH144" s="31"/>
      <c r="HI144" s="31"/>
      <c r="HJ144" s="31"/>
      <c r="HK144" s="31"/>
      <c r="HL144" s="31"/>
      <c r="HM144" s="31"/>
      <c r="HN144" s="31"/>
      <c r="HO144" s="31"/>
      <c r="HP144" s="31"/>
      <c r="HQ144" s="31"/>
      <c r="HR144" s="31"/>
      <c r="HS144" s="31"/>
      <c r="HT144" s="31"/>
      <c r="HU144" s="31"/>
      <c r="HV144" s="31"/>
      <c r="HW144" s="31"/>
      <c r="HX144" s="31"/>
      <c r="HY144" s="31"/>
      <c r="HZ144" s="31"/>
      <c r="IA144" s="31"/>
      <c r="IB144" s="31"/>
      <c r="IC144" s="31"/>
      <c r="ID144" s="31"/>
      <c r="IE144" s="31"/>
      <c r="IF144" s="31"/>
      <c r="IG144" s="31"/>
      <c r="IH144" s="31"/>
      <c r="II144" s="31"/>
      <c r="IJ144" s="31"/>
      <c r="IK144" s="31"/>
      <c r="IL144" s="31"/>
      <c r="IM144" s="31"/>
      <c r="IN144" s="31"/>
      <c r="IO144" s="31"/>
      <c r="IP144" s="31"/>
      <c r="IQ144" s="31"/>
      <c r="IR144" s="31"/>
      <c r="IS144" s="31"/>
      <c r="IT144" s="31"/>
      <c r="IU144" s="31"/>
      <c r="IV144" s="31"/>
      <c r="IW144" s="31"/>
      <c r="IX144" s="31"/>
      <c r="IY144" s="31"/>
      <c r="IZ144" s="31"/>
      <c r="JA144" s="31"/>
      <c r="JB144" s="31"/>
      <c r="JC144" s="31"/>
      <c r="JD144" s="31"/>
      <c r="JE144" s="31"/>
      <c r="JF144" s="31"/>
      <c r="JG144" s="31"/>
      <c r="JH144" s="31"/>
      <c r="JI144" s="31"/>
      <c r="JJ144" s="31"/>
      <c r="JK144" s="31"/>
      <c r="JL144" s="31"/>
      <c r="JM144" s="31"/>
      <c r="JN144" s="31"/>
      <c r="JO144" s="31"/>
      <c r="JP144" s="31"/>
      <c r="JQ144" s="31"/>
      <c r="JR144" s="31"/>
      <c r="JS144" s="31"/>
      <c r="JT144" s="31"/>
      <c r="JU144" s="31"/>
      <c r="JV144" s="31"/>
      <c r="JW144" s="31"/>
      <c r="JX144" s="31"/>
      <c r="JY144" s="31"/>
      <c r="JZ144" s="31"/>
      <c r="KA144" s="31"/>
      <c r="KB144" s="31"/>
      <c r="KC144" s="31"/>
      <c r="KD144" s="31"/>
      <c r="KE144" s="31"/>
      <c r="KF144" s="31"/>
      <c r="KG144" s="31"/>
      <c r="KH144" s="31"/>
      <c r="KI144" s="31"/>
      <c r="KJ144" s="31"/>
      <c r="KK144" s="31"/>
      <c r="KL144" s="31"/>
      <c r="KM144" s="31"/>
      <c r="KN144" s="31"/>
      <c r="KO144" s="31"/>
      <c r="KP144" s="31"/>
      <c r="KQ144" s="31"/>
      <c r="KR144" s="31"/>
      <c r="KS144" s="31"/>
      <c r="KT144" s="31"/>
      <c r="KU144" s="31"/>
      <c r="KV144" s="31"/>
      <c r="KW144" s="31"/>
      <c r="KX144" s="31"/>
      <c r="KY144" s="31"/>
      <c r="KZ144" s="31"/>
      <c r="LA144" s="31"/>
      <c r="LB144" s="31"/>
      <c r="LC144" s="31"/>
      <c r="LD144" s="31"/>
      <c r="LE144" s="31"/>
      <c r="LF144" s="31"/>
      <c r="LG144" s="31"/>
      <c r="LH144" s="31"/>
      <c r="LI144" s="31"/>
      <c r="LJ144" s="31"/>
      <c r="LK144" s="31"/>
      <c r="LL144" s="31"/>
      <c r="LM144" s="31"/>
      <c r="LN144" s="31"/>
      <c r="LO144" s="31"/>
      <c r="LP144" s="31"/>
      <c r="LQ144" s="31"/>
      <c r="LR144" s="31"/>
      <c r="LS144" s="31"/>
      <c r="LT144" s="31"/>
      <c r="LU144" s="31"/>
      <c r="LV144" s="31"/>
      <c r="LW144" s="31"/>
      <c r="LX144" s="31"/>
      <c r="LY144" s="31"/>
      <c r="LZ144" s="31"/>
      <c r="MA144" s="31"/>
      <c r="MB144" s="31"/>
      <c r="MC144" s="31"/>
      <c r="MD144" s="31"/>
      <c r="ME144" s="31"/>
      <c r="MF144" s="31"/>
      <c r="MG144" s="31"/>
      <c r="MH144" s="31"/>
      <c r="MI144" s="31"/>
      <c r="MJ144" s="31"/>
      <c r="MK144" s="31"/>
      <c r="ML144" s="31"/>
      <c r="MM144" s="31"/>
      <c r="MN144" s="31"/>
      <c r="MO144" s="31"/>
      <c r="MP144" s="31"/>
      <c r="MQ144" s="31"/>
      <c r="MR144" s="31"/>
      <c r="MS144" s="31"/>
      <c r="MT144" s="31"/>
      <c r="MU144" s="31"/>
      <c r="MV144" s="31"/>
      <c r="MW144" s="31"/>
      <c r="MX144" s="31"/>
      <c r="MY144" s="31"/>
      <c r="MZ144" s="31"/>
      <c r="NA144" s="31"/>
      <c r="NB144" s="31"/>
      <c r="NC144" s="31"/>
      <c r="ND144" s="31"/>
      <c r="NE144" s="31"/>
      <c r="NF144" s="31"/>
      <c r="NG144" s="31"/>
      <c r="NH144" s="31"/>
      <c r="NI144" s="31"/>
      <c r="NJ144" s="31"/>
      <c r="NK144" s="31"/>
      <c r="NL144" s="31"/>
      <c r="NM144" s="31"/>
      <c r="NN144" s="31"/>
      <c r="NO144" s="31"/>
      <c r="NP144" s="31"/>
      <c r="NQ144" s="31"/>
      <c r="NR144" s="31"/>
      <c r="NS144" s="31"/>
      <c r="NT144" s="31"/>
      <c r="NU144" s="31"/>
      <c r="NV144" s="31"/>
      <c r="NW144" s="31"/>
      <c r="NX144" s="31"/>
      <c r="NY144" s="31"/>
      <c r="NZ144" s="31"/>
      <c r="OA144" s="31"/>
      <c r="OB144" s="31"/>
      <c r="OC144" s="31"/>
      <c r="OD144" s="31"/>
      <c r="OE144" s="31"/>
      <c r="OF144" s="31"/>
      <c r="OG144" s="31"/>
      <c r="OH144" s="31"/>
      <c r="OI144" s="31"/>
      <c r="OJ144" s="31"/>
      <c r="OK144" s="31"/>
      <c r="OL144" s="31"/>
      <c r="OM144" s="31"/>
      <c r="ON144" s="31"/>
      <c r="OO144" s="31"/>
      <c r="OP144" s="31"/>
      <c r="OQ144" s="31"/>
      <c r="OR144" s="31"/>
      <c r="OS144" s="31"/>
      <c r="OT144" s="31"/>
      <c r="OU144" s="31"/>
      <c r="OV144" s="31"/>
      <c r="OW144" s="31"/>
      <c r="OX144" s="31"/>
      <c r="OY144" s="31"/>
      <c r="OZ144" s="31"/>
      <c r="PA144" s="31"/>
      <c r="PB144" s="31"/>
      <c r="PC144" s="31"/>
      <c r="PD144" s="31"/>
      <c r="PE144" s="31"/>
      <c r="PF144" s="31"/>
      <c r="PG144" s="31"/>
      <c r="PH144" s="31"/>
      <c r="PI144" s="31"/>
      <c r="PJ144" s="31"/>
      <c r="PK144" s="31"/>
      <c r="PL144" s="31"/>
      <c r="PM144" s="31"/>
      <c r="PN144" s="31"/>
      <c r="PO144" s="31"/>
      <c r="PP144" s="31"/>
      <c r="PQ144" s="31"/>
      <c r="PR144" s="31"/>
      <c r="PS144" s="31"/>
      <c r="PT144" s="31"/>
      <c r="PU144" s="31"/>
      <c r="PV144" s="31"/>
      <c r="PW144" s="31"/>
      <c r="PX144" s="31"/>
      <c r="PY144" s="31"/>
      <c r="PZ144" s="31"/>
      <c r="QA144" s="31"/>
      <c r="QB144" s="31"/>
      <c r="QC144" s="31"/>
    </row>
    <row r="145" spans="1:24" s="31" customFormat="1" ht="17.25" customHeight="1">
      <c r="A145" s="84"/>
      <c r="B145" s="83"/>
      <c r="C145" s="83"/>
      <c r="D145" s="83"/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83"/>
      <c r="P145" s="83"/>
      <c r="Q145" s="83"/>
      <c r="R145" s="83"/>
      <c r="S145" s="83"/>
      <c r="T145" s="20" t="str">
        <f t="shared" si="11"/>
        <v/>
      </c>
      <c r="U145" s="20" t="str">
        <f t="shared" si="12"/>
        <v/>
      </c>
      <c r="V145" s="34" t="str">
        <f t="shared" si="13"/>
        <v/>
      </c>
      <c r="W145" s="37"/>
      <c r="X145" s="35" t="str">
        <f t="shared" si="14"/>
        <v/>
      </c>
    </row>
    <row r="146" spans="1:24">
      <c r="B146" s="83"/>
      <c r="C146" s="83"/>
      <c r="D146" s="83"/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83"/>
      <c r="P146" s="83"/>
      <c r="Q146" s="83"/>
      <c r="R146" s="83"/>
      <c r="S146" s="83"/>
      <c r="T146" s="20" t="str">
        <f t="shared" si="11"/>
        <v/>
      </c>
      <c r="U146" s="20" t="str">
        <f t="shared" si="12"/>
        <v/>
      </c>
      <c r="V146" s="34" t="str">
        <f t="shared" si="13"/>
        <v/>
      </c>
      <c r="W146" s="37"/>
      <c r="X146" s="35" t="str">
        <f t="shared" si="14"/>
        <v/>
      </c>
    </row>
    <row r="147" spans="1:24">
      <c r="B147" s="83"/>
      <c r="C147" s="83"/>
      <c r="D147" s="83"/>
      <c r="E147" s="83"/>
      <c r="F147" s="83"/>
      <c r="G147" s="83"/>
      <c r="H147" s="83"/>
      <c r="I147" s="83"/>
      <c r="J147" s="83"/>
      <c r="K147" s="83"/>
      <c r="L147" s="83"/>
      <c r="M147" s="83"/>
      <c r="N147" s="83"/>
      <c r="O147" s="83"/>
      <c r="P147" s="83"/>
      <c r="Q147" s="83"/>
      <c r="R147" s="83"/>
      <c r="S147" s="83"/>
      <c r="T147" s="20" t="str">
        <f t="shared" si="11"/>
        <v/>
      </c>
      <c r="U147" s="20" t="str">
        <f t="shared" si="12"/>
        <v/>
      </c>
      <c r="V147" s="34" t="str">
        <f t="shared" si="13"/>
        <v/>
      </c>
      <c r="X147" s="35" t="str">
        <f t="shared" si="14"/>
        <v/>
      </c>
    </row>
    <row r="148" spans="1:24">
      <c r="B148" s="83"/>
      <c r="C148" s="83"/>
      <c r="D148" s="83"/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83"/>
      <c r="P148" s="83"/>
      <c r="Q148" s="83"/>
      <c r="R148" s="83"/>
      <c r="S148" s="83"/>
      <c r="T148" s="20" t="str">
        <f t="shared" si="11"/>
        <v/>
      </c>
      <c r="U148" s="20" t="str">
        <f t="shared" si="12"/>
        <v/>
      </c>
      <c r="V148" s="34" t="str">
        <f t="shared" si="13"/>
        <v/>
      </c>
      <c r="W148" s="37"/>
      <c r="X148" s="35" t="str">
        <f t="shared" si="14"/>
        <v/>
      </c>
    </row>
    <row r="149" spans="1:24">
      <c r="B149" s="83"/>
      <c r="C149" s="83"/>
      <c r="D149" s="83"/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83"/>
      <c r="P149" s="83"/>
      <c r="Q149" s="83"/>
      <c r="R149" s="83"/>
      <c r="S149" s="83"/>
      <c r="T149" s="20" t="str">
        <f t="shared" si="11"/>
        <v/>
      </c>
      <c r="U149" s="20" t="str">
        <f t="shared" si="12"/>
        <v/>
      </c>
      <c r="V149" s="34" t="str">
        <f t="shared" si="13"/>
        <v/>
      </c>
      <c r="W149" s="37"/>
      <c r="X149" s="35" t="str">
        <f t="shared" si="14"/>
        <v/>
      </c>
    </row>
    <row r="150" spans="1:24">
      <c r="B150" s="83"/>
      <c r="C150" s="83"/>
      <c r="D150" s="83"/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83"/>
      <c r="P150" s="83"/>
      <c r="Q150" s="83"/>
      <c r="R150" s="83"/>
      <c r="S150" s="83"/>
      <c r="T150" s="20" t="str">
        <f t="shared" si="11"/>
        <v/>
      </c>
      <c r="U150" s="20" t="str">
        <f t="shared" si="12"/>
        <v/>
      </c>
      <c r="V150" s="34" t="str">
        <f t="shared" si="13"/>
        <v/>
      </c>
      <c r="W150" s="37"/>
      <c r="X150" s="35" t="str">
        <f t="shared" si="14"/>
        <v/>
      </c>
    </row>
    <row r="151" spans="1:24">
      <c r="B151" s="83"/>
      <c r="C151" s="83"/>
      <c r="D151" s="83"/>
      <c r="E151" s="83"/>
      <c r="F151" s="83"/>
      <c r="G151" s="83"/>
      <c r="H151" s="83"/>
      <c r="I151" s="83"/>
      <c r="J151" s="86"/>
      <c r="K151" s="86"/>
      <c r="L151" s="83"/>
      <c r="M151" s="83"/>
      <c r="N151" s="83"/>
      <c r="O151" s="83"/>
      <c r="P151" s="83"/>
      <c r="Q151" s="83"/>
      <c r="R151" s="83"/>
      <c r="S151" s="83"/>
      <c r="T151" s="20" t="str">
        <f t="shared" si="11"/>
        <v/>
      </c>
      <c r="U151" s="20" t="str">
        <f t="shared" si="12"/>
        <v/>
      </c>
      <c r="V151" s="34" t="str">
        <f t="shared" si="13"/>
        <v/>
      </c>
      <c r="X151" s="35" t="str">
        <f t="shared" si="14"/>
        <v/>
      </c>
    </row>
    <row r="152" spans="1:24">
      <c r="B152" s="83"/>
      <c r="C152" s="83"/>
      <c r="D152" s="83"/>
      <c r="E152" s="83"/>
      <c r="F152" s="83"/>
      <c r="G152" s="83"/>
      <c r="H152" s="83"/>
      <c r="I152" s="83"/>
      <c r="J152" s="83"/>
      <c r="K152" s="83"/>
      <c r="L152" s="83"/>
      <c r="M152" s="83"/>
      <c r="N152" s="83"/>
      <c r="O152" s="83"/>
      <c r="P152" s="83"/>
      <c r="Q152" s="83"/>
      <c r="R152" s="83"/>
      <c r="S152" s="83"/>
      <c r="T152" s="20" t="str">
        <f t="shared" si="11"/>
        <v/>
      </c>
      <c r="U152" s="20" t="str">
        <f t="shared" si="12"/>
        <v/>
      </c>
      <c r="V152" s="34" t="str">
        <f t="shared" si="13"/>
        <v/>
      </c>
      <c r="W152" s="37"/>
      <c r="X152" s="35" t="str">
        <f t="shared" si="14"/>
        <v/>
      </c>
    </row>
    <row r="153" spans="1:24">
      <c r="B153" s="83"/>
      <c r="C153" s="83"/>
      <c r="D153" s="83"/>
      <c r="E153" s="83"/>
      <c r="F153" s="83"/>
      <c r="G153" s="83"/>
      <c r="H153" s="83"/>
      <c r="I153" s="83"/>
      <c r="J153" s="87"/>
      <c r="K153" s="87"/>
      <c r="L153" s="83"/>
      <c r="M153" s="83"/>
      <c r="N153" s="83"/>
      <c r="O153" s="83"/>
      <c r="P153" s="83"/>
      <c r="Q153" s="83"/>
      <c r="R153" s="83"/>
      <c r="S153" s="83"/>
      <c r="T153" s="20" t="str">
        <f t="shared" si="11"/>
        <v/>
      </c>
      <c r="U153" s="20" t="str">
        <f t="shared" si="12"/>
        <v/>
      </c>
      <c r="V153" s="34" t="str">
        <f t="shared" si="13"/>
        <v/>
      </c>
      <c r="X153" s="35" t="str">
        <f t="shared" si="14"/>
        <v/>
      </c>
    </row>
    <row r="154" spans="1:24">
      <c r="B154" s="83"/>
      <c r="C154" s="83"/>
      <c r="D154" s="83"/>
      <c r="E154" s="83"/>
      <c r="F154" s="83"/>
      <c r="G154" s="83"/>
      <c r="H154" s="83"/>
      <c r="I154" s="83"/>
      <c r="J154" s="83"/>
      <c r="K154" s="83"/>
      <c r="L154" s="83"/>
      <c r="M154" s="83"/>
      <c r="N154" s="83"/>
      <c r="O154" s="83"/>
      <c r="P154" s="83"/>
      <c r="Q154" s="83"/>
      <c r="R154" s="83"/>
      <c r="S154" s="83"/>
      <c r="T154" s="20" t="str">
        <f t="shared" si="11"/>
        <v/>
      </c>
      <c r="U154" s="20" t="str">
        <f t="shared" si="12"/>
        <v/>
      </c>
      <c r="V154" s="34" t="str">
        <f t="shared" si="13"/>
        <v/>
      </c>
      <c r="X154" s="35"/>
    </row>
    <row r="155" spans="1:24">
      <c r="B155" s="83"/>
      <c r="C155" s="83"/>
      <c r="D155" s="83"/>
      <c r="E155" s="83"/>
      <c r="F155" s="83"/>
      <c r="G155" s="83"/>
      <c r="H155" s="83"/>
      <c r="I155" s="83"/>
      <c r="J155" s="83"/>
      <c r="K155" s="83"/>
      <c r="L155" s="83"/>
      <c r="M155" s="83"/>
      <c r="N155" s="83"/>
      <c r="O155" s="83"/>
      <c r="P155" s="83"/>
      <c r="Q155" s="83"/>
      <c r="R155" s="83"/>
      <c r="S155" s="83"/>
      <c r="T155" s="20" t="str">
        <f t="shared" si="11"/>
        <v/>
      </c>
      <c r="U155" s="20" t="str">
        <f t="shared" si="12"/>
        <v/>
      </c>
      <c r="V155" s="34" t="str">
        <f t="shared" si="13"/>
        <v/>
      </c>
      <c r="X155" s="35" t="str">
        <f t="shared" ref="X155:X186" si="15">IF(W155&lt;&gt;"",F155 - (SUM(G155:S155)),"")</f>
        <v/>
      </c>
    </row>
    <row r="156" spans="1:24">
      <c r="B156" s="83"/>
      <c r="C156" s="83"/>
      <c r="D156" s="83"/>
      <c r="E156" s="83"/>
      <c r="F156" s="83"/>
      <c r="G156" s="83"/>
      <c r="H156" s="83"/>
      <c r="I156" s="83"/>
      <c r="J156" s="83"/>
      <c r="K156" s="83"/>
      <c r="L156" s="83"/>
      <c r="M156" s="83"/>
      <c r="N156" s="83"/>
      <c r="O156" s="83"/>
      <c r="P156" s="83"/>
      <c r="Q156" s="83"/>
      <c r="R156" s="83"/>
      <c r="S156" s="83"/>
      <c r="T156" s="20" t="str">
        <f t="shared" si="11"/>
        <v/>
      </c>
      <c r="U156" s="20" t="str">
        <f t="shared" si="12"/>
        <v/>
      </c>
      <c r="V156" s="34" t="str">
        <f t="shared" si="13"/>
        <v/>
      </c>
      <c r="W156" s="37"/>
      <c r="X156" s="35" t="str">
        <f t="shared" si="15"/>
        <v/>
      </c>
    </row>
    <row r="157" spans="1:24">
      <c r="B157" s="83"/>
      <c r="C157" s="83"/>
      <c r="D157" s="83"/>
      <c r="E157" s="83"/>
      <c r="F157" s="83"/>
      <c r="G157" s="83"/>
      <c r="H157" s="83"/>
      <c r="I157" s="83"/>
      <c r="J157" s="83"/>
      <c r="K157" s="83"/>
      <c r="L157" s="83"/>
      <c r="M157" s="83"/>
      <c r="N157" s="83"/>
      <c r="O157" s="83"/>
      <c r="P157" s="83"/>
      <c r="Q157" s="83"/>
      <c r="R157" s="83"/>
      <c r="S157" s="83"/>
      <c r="T157" s="20" t="str">
        <f t="shared" si="11"/>
        <v/>
      </c>
      <c r="U157" s="20" t="str">
        <f t="shared" si="12"/>
        <v/>
      </c>
      <c r="V157" s="34" t="str">
        <f t="shared" si="13"/>
        <v/>
      </c>
      <c r="W157" s="37"/>
      <c r="X157" s="35" t="str">
        <f t="shared" si="15"/>
        <v/>
      </c>
    </row>
    <row r="158" spans="1:24">
      <c r="B158" s="83"/>
      <c r="C158" s="83"/>
      <c r="D158" s="83"/>
      <c r="E158" s="83"/>
      <c r="F158" s="83"/>
      <c r="G158" s="83"/>
      <c r="H158" s="83"/>
      <c r="I158" s="83"/>
      <c r="J158" s="83"/>
      <c r="K158" s="83"/>
      <c r="L158" s="83"/>
      <c r="M158" s="83"/>
      <c r="N158" s="83"/>
      <c r="O158" s="83"/>
      <c r="P158" s="83"/>
      <c r="Q158" s="83"/>
      <c r="R158" s="83"/>
      <c r="S158" s="83"/>
      <c r="T158" s="20" t="str">
        <f t="shared" si="11"/>
        <v/>
      </c>
      <c r="U158" s="20" t="str">
        <f t="shared" si="12"/>
        <v/>
      </c>
      <c r="V158" s="34" t="str">
        <f t="shared" si="13"/>
        <v/>
      </c>
      <c r="W158" s="37"/>
      <c r="X158" s="35" t="str">
        <f t="shared" si="15"/>
        <v/>
      </c>
    </row>
    <row r="159" spans="1:24">
      <c r="B159" s="83"/>
      <c r="C159" s="83"/>
      <c r="D159" s="83"/>
      <c r="E159" s="83"/>
      <c r="F159" s="83"/>
      <c r="G159" s="83"/>
      <c r="H159" s="83"/>
      <c r="I159" s="83"/>
      <c r="J159" s="83"/>
      <c r="K159" s="83"/>
      <c r="L159" s="83"/>
      <c r="M159" s="83"/>
      <c r="N159" s="83"/>
      <c r="O159" s="83"/>
      <c r="P159" s="83"/>
      <c r="Q159" s="83"/>
      <c r="R159" s="83"/>
      <c r="S159" s="83"/>
      <c r="T159" s="20" t="str">
        <f t="shared" si="11"/>
        <v/>
      </c>
      <c r="U159" s="20" t="str">
        <f t="shared" si="12"/>
        <v/>
      </c>
      <c r="V159" s="34" t="str">
        <f t="shared" si="13"/>
        <v/>
      </c>
      <c r="W159" s="37"/>
      <c r="X159" s="35" t="str">
        <f t="shared" si="15"/>
        <v/>
      </c>
    </row>
    <row r="160" spans="1:24">
      <c r="B160" s="83"/>
      <c r="C160" s="83"/>
      <c r="D160" s="83"/>
      <c r="E160" s="83"/>
      <c r="F160" s="83"/>
      <c r="G160" s="83"/>
      <c r="H160" s="83"/>
      <c r="I160" s="83"/>
      <c r="J160" s="83"/>
      <c r="K160" s="83"/>
      <c r="L160" s="83"/>
      <c r="M160" s="83"/>
      <c r="N160" s="83"/>
      <c r="O160" s="83"/>
      <c r="P160" s="83"/>
      <c r="Q160" s="83"/>
      <c r="R160" s="83"/>
      <c r="S160" s="83"/>
      <c r="T160" s="20" t="str">
        <f t="shared" si="11"/>
        <v/>
      </c>
      <c r="U160" s="20" t="str">
        <f t="shared" si="12"/>
        <v/>
      </c>
      <c r="V160" s="34" t="str">
        <f t="shared" si="13"/>
        <v/>
      </c>
      <c r="W160" s="37"/>
      <c r="X160" s="35" t="str">
        <f t="shared" si="15"/>
        <v/>
      </c>
    </row>
    <row r="161" spans="2:24">
      <c r="B161" s="83"/>
      <c r="C161" s="83"/>
      <c r="D161" s="83"/>
      <c r="E161" s="83"/>
      <c r="F161" s="83"/>
      <c r="G161" s="83"/>
      <c r="H161" s="83"/>
      <c r="I161" s="83"/>
      <c r="J161" s="83"/>
      <c r="K161" s="83"/>
      <c r="L161" s="83"/>
      <c r="M161" s="83"/>
      <c r="N161" s="83"/>
      <c r="O161" s="83"/>
      <c r="P161" s="83"/>
      <c r="Q161" s="83"/>
      <c r="R161" s="83"/>
      <c r="S161" s="83"/>
      <c r="T161" s="20" t="str">
        <f t="shared" si="11"/>
        <v/>
      </c>
      <c r="U161" s="20" t="str">
        <f t="shared" si="12"/>
        <v/>
      </c>
      <c r="V161" s="34" t="str">
        <f t="shared" si="13"/>
        <v/>
      </c>
      <c r="W161" s="37"/>
      <c r="X161" s="35" t="str">
        <f t="shared" si="15"/>
        <v/>
      </c>
    </row>
    <row r="162" spans="2:24">
      <c r="B162" s="83"/>
      <c r="C162" s="83"/>
      <c r="D162" s="83"/>
      <c r="E162" s="83"/>
      <c r="F162" s="83"/>
      <c r="G162" s="83"/>
      <c r="H162" s="83"/>
      <c r="I162" s="83"/>
      <c r="J162" s="83"/>
      <c r="K162" s="83"/>
      <c r="L162" s="83"/>
      <c r="M162" s="83"/>
      <c r="N162" s="83"/>
      <c r="O162" s="83"/>
      <c r="P162" s="83"/>
      <c r="Q162" s="83"/>
      <c r="R162" s="83"/>
      <c r="S162" s="83"/>
      <c r="T162" s="20" t="str">
        <f t="shared" si="11"/>
        <v/>
      </c>
      <c r="U162" s="20" t="str">
        <f t="shared" si="12"/>
        <v/>
      </c>
      <c r="V162" s="34" t="str">
        <f t="shared" si="13"/>
        <v/>
      </c>
      <c r="W162" s="37"/>
      <c r="X162" s="35" t="str">
        <f t="shared" si="15"/>
        <v/>
      </c>
    </row>
    <row r="163" spans="2:24">
      <c r="B163" s="83"/>
      <c r="C163" s="83"/>
      <c r="D163" s="83"/>
      <c r="E163" s="83"/>
      <c r="F163" s="83"/>
      <c r="G163" s="83"/>
      <c r="H163" s="83"/>
      <c r="I163" s="83"/>
      <c r="J163" s="83"/>
      <c r="K163" s="83"/>
      <c r="L163" s="83"/>
      <c r="M163" s="83"/>
      <c r="N163" s="83"/>
      <c r="O163" s="83"/>
      <c r="P163" s="83"/>
      <c r="Q163" s="83"/>
      <c r="R163" s="83"/>
      <c r="S163" s="83"/>
      <c r="T163" s="20" t="str">
        <f t="shared" si="11"/>
        <v/>
      </c>
      <c r="U163" s="20" t="str">
        <f t="shared" si="12"/>
        <v/>
      </c>
      <c r="V163" s="34" t="str">
        <f t="shared" si="13"/>
        <v/>
      </c>
      <c r="W163" s="37"/>
      <c r="X163" s="35" t="str">
        <f t="shared" si="15"/>
        <v/>
      </c>
    </row>
    <row r="164" spans="2:24">
      <c r="B164" s="83"/>
      <c r="C164" s="83"/>
      <c r="D164" s="83"/>
      <c r="E164" s="83"/>
      <c r="F164" s="83"/>
      <c r="G164" s="83"/>
      <c r="H164" s="83"/>
      <c r="I164" s="83"/>
      <c r="J164" s="83"/>
      <c r="K164" s="83"/>
      <c r="L164" s="83"/>
      <c r="M164" s="83"/>
      <c r="N164" s="83"/>
      <c r="O164" s="83"/>
      <c r="P164" s="83"/>
      <c r="Q164" s="83"/>
      <c r="R164" s="83"/>
      <c r="S164" s="83"/>
      <c r="T164" s="20" t="str">
        <f t="shared" si="11"/>
        <v/>
      </c>
      <c r="U164" s="20" t="str">
        <f t="shared" si="12"/>
        <v/>
      </c>
      <c r="V164" s="34" t="str">
        <f t="shared" si="13"/>
        <v/>
      </c>
      <c r="W164" s="37"/>
      <c r="X164" s="35" t="str">
        <f t="shared" si="15"/>
        <v/>
      </c>
    </row>
    <row r="165" spans="2:24">
      <c r="B165" s="83"/>
      <c r="C165" s="83"/>
      <c r="D165" s="83"/>
      <c r="E165" s="83"/>
      <c r="F165" s="83"/>
      <c r="G165" s="83"/>
      <c r="H165" s="83"/>
      <c r="I165" s="83"/>
      <c r="J165" s="83"/>
      <c r="K165" s="83"/>
      <c r="L165" s="83"/>
      <c r="M165" s="83"/>
      <c r="N165" s="83"/>
      <c r="O165" s="83"/>
      <c r="P165" s="83"/>
      <c r="Q165" s="83"/>
      <c r="R165" s="83"/>
      <c r="S165" s="83"/>
      <c r="T165" s="20" t="str">
        <f t="shared" si="11"/>
        <v/>
      </c>
      <c r="U165" s="20" t="str">
        <f t="shared" si="12"/>
        <v/>
      </c>
      <c r="V165" s="34" t="str">
        <f t="shared" si="13"/>
        <v/>
      </c>
      <c r="X165" s="35" t="str">
        <f t="shared" si="15"/>
        <v/>
      </c>
    </row>
    <row r="166" spans="2:24">
      <c r="B166" s="83"/>
      <c r="C166" s="83"/>
      <c r="D166" s="83"/>
      <c r="E166" s="83"/>
      <c r="F166" s="83"/>
      <c r="G166" s="83"/>
      <c r="H166" s="83"/>
      <c r="I166" s="83"/>
      <c r="J166" s="83"/>
      <c r="K166" s="83"/>
      <c r="L166" s="83"/>
      <c r="M166" s="83"/>
      <c r="N166" s="83"/>
      <c r="O166" s="83"/>
      <c r="P166" s="83"/>
      <c r="Q166" s="83"/>
      <c r="R166" s="83"/>
      <c r="S166" s="83"/>
      <c r="T166" s="20" t="str">
        <f t="shared" si="11"/>
        <v/>
      </c>
      <c r="U166" s="20" t="str">
        <f t="shared" si="12"/>
        <v/>
      </c>
      <c r="V166" s="34" t="str">
        <f t="shared" si="13"/>
        <v/>
      </c>
      <c r="W166" s="37"/>
      <c r="X166" s="35" t="str">
        <f t="shared" si="15"/>
        <v/>
      </c>
    </row>
    <row r="167" spans="2:24">
      <c r="B167" s="83"/>
      <c r="C167" s="83"/>
      <c r="D167" s="83"/>
      <c r="E167" s="83"/>
      <c r="F167" s="83"/>
      <c r="G167" s="83"/>
      <c r="H167" s="87"/>
      <c r="I167" s="83"/>
      <c r="J167" s="87"/>
      <c r="K167" s="83"/>
      <c r="L167" s="83"/>
      <c r="M167" s="83"/>
      <c r="N167" s="83"/>
      <c r="O167" s="83"/>
      <c r="P167" s="83"/>
      <c r="Q167" s="83"/>
      <c r="R167" s="83"/>
      <c r="S167" s="83"/>
      <c r="T167" s="20" t="str">
        <f t="shared" si="11"/>
        <v/>
      </c>
      <c r="U167" s="20" t="str">
        <f t="shared" si="12"/>
        <v/>
      </c>
      <c r="V167" s="34" t="str">
        <f t="shared" si="13"/>
        <v/>
      </c>
      <c r="W167" s="37"/>
      <c r="X167" s="35" t="str">
        <f t="shared" si="15"/>
        <v/>
      </c>
    </row>
    <row r="168" spans="2:24">
      <c r="B168" s="83"/>
      <c r="C168" s="83"/>
      <c r="D168" s="83"/>
      <c r="E168" s="83"/>
      <c r="F168" s="83"/>
      <c r="G168" s="83"/>
      <c r="H168" s="83"/>
      <c r="I168" s="83"/>
      <c r="J168" s="83"/>
      <c r="K168" s="83"/>
      <c r="L168" s="83"/>
      <c r="M168" s="83"/>
      <c r="N168" s="83"/>
      <c r="O168" s="83"/>
      <c r="P168" s="83"/>
      <c r="Q168" s="83"/>
      <c r="R168" s="83"/>
      <c r="S168" s="83"/>
      <c r="T168" s="20" t="str">
        <f t="shared" si="11"/>
        <v/>
      </c>
      <c r="U168" s="20" t="str">
        <f t="shared" si="12"/>
        <v/>
      </c>
      <c r="V168" s="34" t="str">
        <f t="shared" si="13"/>
        <v/>
      </c>
      <c r="W168" s="37"/>
      <c r="X168" s="35" t="str">
        <f t="shared" si="15"/>
        <v/>
      </c>
    </row>
    <row r="169" spans="2:24">
      <c r="B169" s="83"/>
      <c r="C169" s="83"/>
      <c r="D169" s="83"/>
      <c r="E169" s="83"/>
      <c r="F169" s="83"/>
      <c r="G169" s="83"/>
      <c r="H169" s="83"/>
      <c r="I169" s="83"/>
      <c r="J169" s="83"/>
      <c r="K169" s="83"/>
      <c r="L169" s="83"/>
      <c r="M169" s="83"/>
      <c r="N169" s="83"/>
      <c r="O169" s="83"/>
      <c r="P169" s="83"/>
      <c r="Q169" s="83"/>
      <c r="R169" s="83"/>
      <c r="S169" s="83"/>
      <c r="T169" s="20" t="str">
        <f t="shared" si="11"/>
        <v/>
      </c>
      <c r="U169" s="20" t="str">
        <f t="shared" si="12"/>
        <v/>
      </c>
      <c r="V169" s="34" t="str">
        <f t="shared" si="13"/>
        <v/>
      </c>
      <c r="X169" s="35" t="str">
        <f t="shared" si="15"/>
        <v/>
      </c>
    </row>
    <row r="170" spans="2:24">
      <c r="B170" s="83"/>
      <c r="C170" s="83"/>
      <c r="D170" s="83"/>
      <c r="E170" s="83"/>
      <c r="F170" s="83"/>
      <c r="G170" s="83"/>
      <c r="H170" s="83"/>
      <c r="I170" s="83"/>
      <c r="J170" s="83"/>
      <c r="K170" s="83"/>
      <c r="L170" s="83"/>
      <c r="M170" s="83"/>
      <c r="N170" s="83"/>
      <c r="O170" s="83"/>
      <c r="P170" s="83"/>
      <c r="Q170" s="83"/>
      <c r="R170" s="83"/>
      <c r="S170" s="83"/>
      <c r="T170" s="20" t="str">
        <f t="shared" si="11"/>
        <v/>
      </c>
      <c r="U170" s="20" t="str">
        <f t="shared" si="12"/>
        <v/>
      </c>
      <c r="V170" s="34" t="str">
        <f t="shared" si="13"/>
        <v/>
      </c>
      <c r="W170" s="37"/>
      <c r="X170" s="35" t="str">
        <f t="shared" si="15"/>
        <v/>
      </c>
    </row>
    <row r="171" spans="2:24">
      <c r="B171" s="83"/>
      <c r="C171" s="83"/>
      <c r="D171" s="83"/>
      <c r="E171" s="83"/>
      <c r="F171" s="83"/>
      <c r="G171" s="83"/>
      <c r="H171" s="83"/>
      <c r="I171" s="83"/>
      <c r="J171" s="83"/>
      <c r="K171" s="83"/>
      <c r="L171" s="83"/>
      <c r="M171" s="83"/>
      <c r="N171" s="83"/>
      <c r="O171" s="83"/>
      <c r="P171" s="83"/>
      <c r="Q171" s="83"/>
      <c r="R171" s="83"/>
      <c r="S171" s="83"/>
      <c r="T171" s="20" t="str">
        <f t="shared" si="11"/>
        <v/>
      </c>
      <c r="U171" s="20" t="str">
        <f t="shared" si="12"/>
        <v/>
      </c>
      <c r="V171" s="34" t="str">
        <f t="shared" si="13"/>
        <v/>
      </c>
      <c r="W171" s="37"/>
      <c r="X171" s="35" t="str">
        <f t="shared" si="15"/>
        <v/>
      </c>
    </row>
    <row r="172" spans="2:24">
      <c r="B172" s="83"/>
      <c r="C172" s="83"/>
      <c r="D172" s="83"/>
      <c r="E172" s="83"/>
      <c r="F172" s="83"/>
      <c r="G172" s="83"/>
      <c r="H172" s="83"/>
      <c r="I172" s="83"/>
      <c r="J172" s="83"/>
      <c r="K172" s="83"/>
      <c r="L172" s="83"/>
      <c r="M172" s="83"/>
      <c r="N172" s="83"/>
      <c r="O172" s="83"/>
      <c r="P172" s="83"/>
      <c r="Q172" s="83"/>
      <c r="R172" s="83"/>
      <c r="S172" s="83"/>
      <c r="T172" s="20" t="str">
        <f t="shared" si="11"/>
        <v/>
      </c>
      <c r="U172" s="20" t="str">
        <f t="shared" si="12"/>
        <v/>
      </c>
      <c r="V172" s="34" t="str">
        <f t="shared" si="13"/>
        <v/>
      </c>
      <c r="W172" s="37"/>
      <c r="X172" s="35" t="str">
        <f t="shared" si="15"/>
        <v/>
      </c>
    </row>
    <row r="173" spans="2:24">
      <c r="B173" s="83"/>
      <c r="C173" s="83"/>
      <c r="D173" s="83"/>
      <c r="E173" s="83"/>
      <c r="F173" s="83"/>
      <c r="G173" s="83"/>
      <c r="H173" s="83"/>
      <c r="I173" s="83"/>
      <c r="J173" s="83"/>
      <c r="K173" s="83"/>
      <c r="L173" s="83"/>
      <c r="M173" s="83"/>
      <c r="N173" s="83"/>
      <c r="O173" s="83"/>
      <c r="P173" s="83"/>
      <c r="Q173" s="83"/>
      <c r="R173" s="83"/>
      <c r="S173" s="83"/>
      <c r="T173" s="20" t="str">
        <f t="shared" si="11"/>
        <v/>
      </c>
      <c r="U173" s="20" t="str">
        <f t="shared" si="12"/>
        <v/>
      </c>
      <c r="V173" s="34" t="str">
        <f t="shared" si="13"/>
        <v/>
      </c>
      <c r="W173" s="37"/>
      <c r="X173" s="35" t="str">
        <f t="shared" si="15"/>
        <v/>
      </c>
    </row>
    <row r="174" spans="2:24">
      <c r="B174" s="83"/>
      <c r="C174" s="83"/>
      <c r="D174" s="83"/>
      <c r="E174" s="83"/>
      <c r="F174" s="83"/>
      <c r="G174" s="83"/>
      <c r="H174" s="83"/>
      <c r="I174" s="83"/>
      <c r="J174" s="83"/>
      <c r="K174" s="83"/>
      <c r="L174" s="83"/>
      <c r="M174" s="83"/>
      <c r="N174" s="83"/>
      <c r="O174" s="83"/>
      <c r="P174" s="83"/>
      <c r="Q174" s="83"/>
      <c r="R174" s="83"/>
      <c r="S174" s="83"/>
      <c r="T174" s="20" t="str">
        <f t="shared" si="11"/>
        <v/>
      </c>
      <c r="U174" s="20" t="str">
        <f t="shared" si="12"/>
        <v/>
      </c>
      <c r="V174" s="34" t="str">
        <f t="shared" si="13"/>
        <v/>
      </c>
      <c r="W174" s="37"/>
      <c r="X174" s="35" t="str">
        <f t="shared" si="15"/>
        <v/>
      </c>
    </row>
    <row r="175" spans="2:24">
      <c r="B175" s="83"/>
      <c r="C175" s="83"/>
      <c r="D175" s="83"/>
      <c r="E175" s="83"/>
      <c r="F175" s="83"/>
      <c r="G175" s="83"/>
      <c r="H175" s="83"/>
      <c r="I175" s="83"/>
      <c r="J175" s="83"/>
      <c r="K175" s="83"/>
      <c r="L175" s="83"/>
      <c r="M175" s="83"/>
      <c r="N175" s="83"/>
      <c r="O175" s="83"/>
      <c r="P175" s="83"/>
      <c r="Q175" s="83"/>
      <c r="R175" s="83"/>
      <c r="S175" s="83"/>
      <c r="T175" s="20" t="str">
        <f t="shared" si="11"/>
        <v/>
      </c>
      <c r="U175" s="20" t="str">
        <f t="shared" si="12"/>
        <v/>
      </c>
      <c r="V175" s="34" t="str">
        <f t="shared" si="13"/>
        <v/>
      </c>
      <c r="X175" s="35" t="str">
        <f t="shared" si="15"/>
        <v/>
      </c>
    </row>
    <row r="176" spans="2:24">
      <c r="B176" s="83"/>
      <c r="C176" s="83"/>
      <c r="D176" s="83"/>
      <c r="E176" s="83"/>
      <c r="F176" s="83"/>
      <c r="G176" s="83"/>
      <c r="H176" s="83"/>
      <c r="I176" s="83"/>
      <c r="J176" s="83"/>
      <c r="K176" s="83"/>
      <c r="L176" s="83"/>
      <c r="M176" s="83"/>
      <c r="N176" s="83"/>
      <c r="O176" s="83"/>
      <c r="P176" s="83"/>
      <c r="Q176" s="83"/>
      <c r="R176" s="83"/>
      <c r="S176" s="83"/>
      <c r="T176" s="20" t="str">
        <f t="shared" si="11"/>
        <v/>
      </c>
      <c r="U176" s="20" t="str">
        <f t="shared" si="12"/>
        <v/>
      </c>
      <c r="V176" s="34" t="str">
        <f t="shared" si="13"/>
        <v/>
      </c>
      <c r="W176" s="37"/>
      <c r="X176" s="35" t="str">
        <f t="shared" si="15"/>
        <v/>
      </c>
    </row>
    <row r="177" spans="1:24">
      <c r="B177" s="83"/>
      <c r="C177" s="83"/>
      <c r="D177" s="83"/>
      <c r="E177" s="83"/>
      <c r="F177" s="83"/>
      <c r="G177" s="83"/>
      <c r="H177" s="83"/>
      <c r="I177" s="83"/>
      <c r="J177" s="83"/>
      <c r="K177" s="83"/>
      <c r="L177" s="83"/>
      <c r="M177" s="83"/>
      <c r="N177" s="83"/>
      <c r="O177" s="83"/>
      <c r="P177" s="83"/>
      <c r="Q177" s="83"/>
      <c r="R177" s="83"/>
      <c r="S177" s="83"/>
      <c r="T177" s="20" t="str">
        <f t="shared" si="11"/>
        <v/>
      </c>
      <c r="U177" s="20" t="str">
        <f t="shared" si="12"/>
        <v/>
      </c>
      <c r="V177" s="34" t="str">
        <f t="shared" si="13"/>
        <v/>
      </c>
      <c r="W177" s="37"/>
      <c r="X177" s="35" t="str">
        <f t="shared" si="15"/>
        <v/>
      </c>
    </row>
    <row r="178" spans="1:24">
      <c r="B178" s="83"/>
      <c r="C178" s="83"/>
      <c r="D178" s="83"/>
      <c r="E178" s="83"/>
      <c r="F178" s="83"/>
      <c r="G178" s="83"/>
      <c r="H178" s="83"/>
      <c r="I178" s="83"/>
      <c r="J178" s="83"/>
      <c r="K178" s="83"/>
      <c r="L178" s="83"/>
      <c r="M178" s="83"/>
      <c r="N178" s="83"/>
      <c r="O178" s="83"/>
      <c r="P178" s="83"/>
      <c r="Q178" s="83"/>
      <c r="R178" s="83"/>
      <c r="S178" s="83"/>
      <c r="T178" s="20" t="str">
        <f t="shared" si="11"/>
        <v/>
      </c>
      <c r="U178" s="20" t="str">
        <f t="shared" si="12"/>
        <v/>
      </c>
      <c r="V178" s="34" t="str">
        <f t="shared" si="13"/>
        <v/>
      </c>
      <c r="X178" s="35" t="str">
        <f t="shared" si="15"/>
        <v/>
      </c>
    </row>
    <row r="179" spans="1:24">
      <c r="B179" s="83"/>
      <c r="C179" s="83"/>
      <c r="D179" s="83"/>
      <c r="E179" s="83"/>
      <c r="F179" s="83"/>
      <c r="G179" s="83"/>
      <c r="H179" s="83"/>
      <c r="I179" s="83"/>
      <c r="J179" s="83"/>
      <c r="K179" s="83"/>
      <c r="L179" s="83"/>
      <c r="M179" s="83"/>
      <c r="N179" s="83"/>
      <c r="O179" s="83"/>
      <c r="P179" s="83"/>
      <c r="Q179" s="83"/>
      <c r="R179" s="83"/>
      <c r="S179" s="83"/>
      <c r="T179" s="20" t="str">
        <f t="shared" si="11"/>
        <v/>
      </c>
      <c r="U179" s="20" t="str">
        <f t="shared" si="12"/>
        <v/>
      </c>
      <c r="V179" s="34" t="str">
        <f t="shared" si="13"/>
        <v/>
      </c>
      <c r="W179" s="37"/>
      <c r="X179" s="35" t="str">
        <f t="shared" si="15"/>
        <v/>
      </c>
    </row>
    <row r="180" spans="1:24">
      <c r="B180" s="83"/>
      <c r="C180" s="83"/>
      <c r="D180" s="83"/>
      <c r="E180" s="83"/>
      <c r="F180" s="83"/>
      <c r="G180" s="83"/>
      <c r="H180" s="83"/>
      <c r="I180" s="83"/>
      <c r="J180" s="83"/>
      <c r="K180" s="83"/>
      <c r="L180" s="83"/>
      <c r="M180" s="83"/>
      <c r="N180" s="83"/>
      <c r="O180" s="83"/>
      <c r="P180" s="83"/>
      <c r="Q180" s="83"/>
      <c r="R180" s="83"/>
      <c r="S180" s="83"/>
      <c r="T180" s="20" t="str">
        <f t="shared" si="11"/>
        <v/>
      </c>
      <c r="U180" s="20" t="str">
        <f t="shared" si="12"/>
        <v/>
      </c>
      <c r="V180" s="34" t="str">
        <f t="shared" si="13"/>
        <v/>
      </c>
      <c r="W180" s="37"/>
      <c r="X180" s="35" t="str">
        <f t="shared" si="15"/>
        <v/>
      </c>
    </row>
    <row r="181" spans="1:24">
      <c r="B181" s="83"/>
      <c r="C181" s="83"/>
      <c r="D181" s="83"/>
      <c r="E181" s="83"/>
      <c r="F181" s="83"/>
      <c r="G181" s="83"/>
      <c r="H181" s="83"/>
      <c r="I181" s="83"/>
      <c r="J181" s="83"/>
      <c r="K181" s="83"/>
      <c r="L181" s="83"/>
      <c r="M181" s="83"/>
      <c r="N181" s="83"/>
      <c r="O181" s="83"/>
      <c r="P181" s="83"/>
      <c r="Q181" s="83"/>
      <c r="R181" s="83"/>
      <c r="S181" s="83"/>
      <c r="T181" s="20" t="str">
        <f t="shared" si="11"/>
        <v/>
      </c>
      <c r="U181" s="20" t="str">
        <f t="shared" si="12"/>
        <v/>
      </c>
      <c r="V181" s="34" t="str">
        <f t="shared" si="13"/>
        <v/>
      </c>
      <c r="W181" s="37"/>
      <c r="X181" s="35" t="str">
        <f t="shared" si="15"/>
        <v/>
      </c>
    </row>
    <row r="182" spans="1:24">
      <c r="B182" s="83"/>
      <c r="C182" s="83"/>
      <c r="D182" s="83"/>
      <c r="E182" s="83"/>
      <c r="F182" s="83"/>
      <c r="G182" s="83"/>
      <c r="H182" s="83"/>
      <c r="I182" s="83"/>
      <c r="J182" s="83"/>
      <c r="K182" s="83"/>
      <c r="L182" s="83"/>
      <c r="M182" s="83"/>
      <c r="N182" s="83"/>
      <c r="O182" s="83"/>
      <c r="P182" s="83"/>
      <c r="Q182" s="83"/>
      <c r="R182" s="83"/>
      <c r="S182" s="83"/>
      <c r="T182" s="20" t="str">
        <f t="shared" si="11"/>
        <v/>
      </c>
      <c r="U182" s="20" t="str">
        <f t="shared" si="12"/>
        <v/>
      </c>
      <c r="V182" s="34" t="str">
        <f t="shared" si="13"/>
        <v/>
      </c>
      <c r="X182" s="35" t="str">
        <f t="shared" si="15"/>
        <v/>
      </c>
    </row>
    <row r="183" spans="1:24">
      <c r="B183" s="83"/>
      <c r="C183" s="83"/>
      <c r="D183" s="83"/>
      <c r="E183" s="83"/>
      <c r="F183" s="83"/>
      <c r="G183" s="83"/>
      <c r="H183" s="83"/>
      <c r="I183" s="83"/>
      <c r="J183" s="83"/>
      <c r="K183" s="83"/>
      <c r="L183" s="83"/>
      <c r="M183" s="83"/>
      <c r="N183" s="83"/>
      <c r="O183" s="83"/>
      <c r="P183" s="83"/>
      <c r="Q183" s="83"/>
      <c r="R183" s="83"/>
      <c r="S183" s="83"/>
      <c r="T183" s="20" t="str">
        <f t="shared" si="11"/>
        <v/>
      </c>
      <c r="U183" s="20" t="str">
        <f t="shared" si="12"/>
        <v/>
      </c>
      <c r="V183" s="34" t="str">
        <f t="shared" si="13"/>
        <v/>
      </c>
      <c r="W183" s="37"/>
      <c r="X183" s="35" t="str">
        <f t="shared" si="15"/>
        <v/>
      </c>
    </row>
    <row r="184" spans="1:24" s="38" customFormat="1">
      <c r="A184" s="84"/>
      <c r="B184" s="83"/>
      <c r="C184" s="83"/>
      <c r="D184" s="83"/>
      <c r="E184" s="83"/>
      <c r="F184" s="83"/>
      <c r="G184" s="83"/>
      <c r="H184" s="83"/>
      <c r="I184" s="83"/>
      <c r="J184" s="83"/>
      <c r="K184" s="83"/>
      <c r="L184" s="83"/>
      <c r="M184" s="83"/>
      <c r="N184" s="83"/>
      <c r="O184" s="83"/>
      <c r="P184" s="83"/>
      <c r="Q184" s="83"/>
      <c r="R184" s="83"/>
      <c r="S184" s="83"/>
      <c r="T184" s="20" t="str">
        <f t="shared" si="11"/>
        <v/>
      </c>
      <c r="U184" s="20" t="str">
        <f t="shared" si="12"/>
        <v/>
      </c>
      <c r="V184" s="34" t="str">
        <f t="shared" si="13"/>
        <v/>
      </c>
      <c r="X184" s="35" t="str">
        <f t="shared" si="15"/>
        <v/>
      </c>
    </row>
    <row r="185" spans="1:24" s="38" customFormat="1">
      <c r="A185" s="84"/>
      <c r="B185" s="83"/>
      <c r="C185" s="83"/>
      <c r="D185" s="83"/>
      <c r="E185" s="83"/>
      <c r="F185" s="83"/>
      <c r="G185" s="83"/>
      <c r="H185" s="83"/>
      <c r="I185" s="83"/>
      <c r="J185" s="83"/>
      <c r="K185" s="83"/>
      <c r="L185" s="83"/>
      <c r="M185" s="83"/>
      <c r="N185" s="83"/>
      <c r="O185" s="83"/>
      <c r="P185" s="83"/>
      <c r="Q185" s="83"/>
      <c r="R185" s="83"/>
      <c r="S185" s="83"/>
      <c r="T185" s="20" t="str">
        <f t="shared" si="11"/>
        <v/>
      </c>
      <c r="U185" s="20" t="str">
        <f t="shared" si="12"/>
        <v/>
      </c>
      <c r="V185" s="34" t="str">
        <f t="shared" si="13"/>
        <v/>
      </c>
      <c r="W185" s="37"/>
      <c r="X185" s="35" t="str">
        <f t="shared" si="15"/>
        <v/>
      </c>
    </row>
    <row r="186" spans="1:24" s="38" customFormat="1">
      <c r="A186" s="84"/>
      <c r="B186" s="83"/>
      <c r="C186" s="83"/>
      <c r="D186" s="83"/>
      <c r="E186" s="83"/>
      <c r="F186" s="83"/>
      <c r="G186" s="83"/>
      <c r="H186" s="83"/>
      <c r="I186" s="83"/>
      <c r="J186" s="83"/>
      <c r="K186" s="83"/>
      <c r="L186" s="83"/>
      <c r="M186" s="83"/>
      <c r="N186" s="83"/>
      <c r="O186" s="83"/>
      <c r="P186" s="83"/>
      <c r="Q186" s="83"/>
      <c r="R186" s="83"/>
      <c r="S186" s="83"/>
      <c r="T186" s="20" t="str">
        <f t="shared" si="11"/>
        <v/>
      </c>
      <c r="U186" s="20" t="str">
        <f t="shared" si="12"/>
        <v/>
      </c>
      <c r="V186" s="34" t="str">
        <f t="shared" si="13"/>
        <v/>
      </c>
      <c r="W186" s="37"/>
      <c r="X186" s="35" t="str">
        <f t="shared" si="15"/>
        <v/>
      </c>
    </row>
    <row r="187" spans="1:24" s="38" customFormat="1">
      <c r="A187" s="84"/>
      <c r="B187" s="83"/>
      <c r="C187" s="83"/>
      <c r="D187" s="83"/>
      <c r="E187" s="83"/>
      <c r="F187" s="83"/>
      <c r="G187" s="83"/>
      <c r="H187" s="83"/>
      <c r="I187" s="83"/>
      <c r="J187" s="83"/>
      <c r="K187" s="83"/>
      <c r="L187" s="83"/>
      <c r="M187" s="83"/>
      <c r="N187" s="83"/>
      <c r="O187" s="83"/>
      <c r="P187" s="83"/>
      <c r="Q187" s="83"/>
      <c r="R187" s="83"/>
      <c r="S187" s="83"/>
      <c r="T187" s="20" t="str">
        <f t="shared" si="11"/>
        <v/>
      </c>
      <c r="U187" s="20" t="str">
        <f t="shared" si="12"/>
        <v/>
      </c>
      <c r="V187" s="34" t="str">
        <f t="shared" si="13"/>
        <v/>
      </c>
      <c r="W187" s="37"/>
      <c r="X187" s="35" t="str">
        <f t="shared" ref="X187:X218" si="16">IF(W187&lt;&gt;"",F187 - (SUM(G187:S187)),"")</f>
        <v/>
      </c>
    </row>
    <row r="188" spans="1:24" s="38" customFormat="1">
      <c r="A188" s="84"/>
      <c r="B188" s="83"/>
      <c r="C188" s="83"/>
      <c r="D188" s="83"/>
      <c r="E188" s="83"/>
      <c r="F188" s="83"/>
      <c r="G188" s="83"/>
      <c r="H188" s="83"/>
      <c r="I188" s="83"/>
      <c r="J188" s="83"/>
      <c r="K188" s="83"/>
      <c r="L188" s="83"/>
      <c r="M188" s="83"/>
      <c r="N188" s="83"/>
      <c r="O188" s="83"/>
      <c r="P188" s="83"/>
      <c r="Q188" s="83"/>
      <c r="R188" s="83"/>
      <c r="S188" s="83"/>
      <c r="T188" s="20" t="str">
        <f t="shared" si="11"/>
        <v/>
      </c>
      <c r="U188" s="20" t="str">
        <f t="shared" si="12"/>
        <v/>
      </c>
      <c r="V188" s="34" t="str">
        <f t="shared" si="13"/>
        <v/>
      </c>
      <c r="W188" s="37"/>
      <c r="X188" s="35" t="str">
        <f t="shared" si="16"/>
        <v/>
      </c>
    </row>
    <row r="189" spans="1:24" s="38" customFormat="1">
      <c r="A189" s="84"/>
      <c r="B189" s="83"/>
      <c r="C189" s="83"/>
      <c r="D189" s="83"/>
      <c r="E189" s="83"/>
      <c r="F189" s="83"/>
      <c r="G189" s="83"/>
      <c r="H189" s="83"/>
      <c r="I189" s="83"/>
      <c r="J189" s="83"/>
      <c r="K189" s="83"/>
      <c r="L189" s="83"/>
      <c r="M189" s="83"/>
      <c r="N189" s="83"/>
      <c r="O189" s="83"/>
      <c r="P189" s="83"/>
      <c r="Q189" s="83"/>
      <c r="R189" s="83"/>
      <c r="S189" s="83"/>
      <c r="T189" s="20" t="str">
        <f t="shared" si="11"/>
        <v/>
      </c>
      <c r="U189" s="20" t="str">
        <f t="shared" si="12"/>
        <v/>
      </c>
      <c r="V189" s="34" t="str">
        <f t="shared" si="13"/>
        <v/>
      </c>
      <c r="W189" s="37"/>
      <c r="X189" s="35" t="str">
        <f t="shared" si="16"/>
        <v/>
      </c>
    </row>
    <row r="190" spans="1:24" s="38" customFormat="1">
      <c r="A190" s="84"/>
      <c r="B190" s="83"/>
      <c r="C190" s="83"/>
      <c r="D190" s="83"/>
      <c r="E190" s="83"/>
      <c r="F190" s="83"/>
      <c r="G190" s="83"/>
      <c r="H190" s="83"/>
      <c r="I190" s="83"/>
      <c r="J190" s="83"/>
      <c r="K190" s="83"/>
      <c r="L190" s="83"/>
      <c r="M190" s="83"/>
      <c r="N190" s="83"/>
      <c r="O190" s="83"/>
      <c r="P190" s="83"/>
      <c r="Q190" s="83"/>
      <c r="R190" s="83"/>
      <c r="S190" s="83"/>
      <c r="T190" s="20" t="str">
        <f t="shared" si="11"/>
        <v/>
      </c>
      <c r="U190" s="20" t="str">
        <f t="shared" si="12"/>
        <v/>
      </c>
      <c r="V190" s="34" t="str">
        <f t="shared" si="13"/>
        <v/>
      </c>
      <c r="X190" s="35" t="str">
        <f t="shared" si="16"/>
        <v/>
      </c>
    </row>
    <row r="191" spans="1:24" s="38" customFormat="1">
      <c r="A191" s="84"/>
      <c r="B191" s="83"/>
      <c r="C191" s="83"/>
      <c r="D191" s="83"/>
      <c r="E191" s="83"/>
      <c r="F191" s="83"/>
      <c r="G191" s="83"/>
      <c r="H191" s="83"/>
      <c r="I191" s="83"/>
      <c r="J191" s="83"/>
      <c r="K191" s="83"/>
      <c r="L191" s="83"/>
      <c r="M191" s="83"/>
      <c r="N191" s="83"/>
      <c r="O191" s="83"/>
      <c r="P191" s="83"/>
      <c r="Q191" s="83"/>
      <c r="R191" s="83"/>
      <c r="S191" s="83"/>
      <c r="T191" s="20" t="str">
        <f t="shared" si="11"/>
        <v/>
      </c>
      <c r="U191" s="20" t="str">
        <f t="shared" si="12"/>
        <v/>
      </c>
      <c r="V191" s="34" t="str">
        <f t="shared" si="13"/>
        <v/>
      </c>
      <c r="X191" s="35" t="str">
        <f t="shared" si="16"/>
        <v/>
      </c>
    </row>
    <row r="192" spans="1:24">
      <c r="B192" s="83"/>
      <c r="C192" s="83"/>
      <c r="D192" s="83"/>
      <c r="E192" s="83"/>
      <c r="F192" s="83"/>
      <c r="G192" s="83"/>
      <c r="H192" s="83"/>
      <c r="I192" s="83"/>
      <c r="J192" s="83"/>
      <c r="K192" s="83"/>
      <c r="L192" s="83"/>
      <c r="M192" s="83"/>
      <c r="N192" s="83"/>
      <c r="O192" s="83"/>
      <c r="P192" s="83"/>
      <c r="Q192" s="83"/>
      <c r="R192" s="83"/>
      <c r="S192" s="83"/>
      <c r="T192" s="20" t="str">
        <f t="shared" si="11"/>
        <v/>
      </c>
      <c r="U192" s="20" t="str">
        <f t="shared" si="12"/>
        <v/>
      </c>
      <c r="V192" s="34" t="str">
        <f t="shared" si="13"/>
        <v/>
      </c>
      <c r="W192" s="37"/>
      <c r="X192" s="35" t="str">
        <f t="shared" si="16"/>
        <v/>
      </c>
    </row>
    <row r="193" spans="2:24">
      <c r="B193" s="83"/>
      <c r="C193" s="83"/>
      <c r="D193" s="83"/>
      <c r="E193" s="83"/>
      <c r="F193" s="83"/>
      <c r="G193" s="83"/>
      <c r="H193" s="83"/>
      <c r="I193" s="83"/>
      <c r="J193" s="83"/>
      <c r="K193" s="83"/>
      <c r="L193" s="83"/>
      <c r="M193" s="83"/>
      <c r="N193" s="83"/>
      <c r="O193" s="83"/>
      <c r="P193" s="83"/>
      <c r="Q193" s="83"/>
      <c r="R193" s="83"/>
      <c r="S193" s="83"/>
      <c r="T193" s="20" t="str">
        <f t="shared" si="11"/>
        <v/>
      </c>
      <c r="U193" s="20" t="str">
        <f t="shared" si="12"/>
        <v/>
      </c>
      <c r="V193" s="34" t="str">
        <f t="shared" si="13"/>
        <v/>
      </c>
      <c r="X193" s="35" t="str">
        <f t="shared" si="16"/>
        <v/>
      </c>
    </row>
    <row r="194" spans="2:24">
      <c r="B194" s="83"/>
      <c r="C194" s="83"/>
      <c r="D194" s="83"/>
      <c r="E194" s="83"/>
      <c r="F194" s="83"/>
      <c r="G194" s="83"/>
      <c r="H194" s="83"/>
      <c r="I194" s="83"/>
      <c r="J194" s="83"/>
      <c r="K194" s="83"/>
      <c r="L194" s="83"/>
      <c r="M194" s="83"/>
      <c r="N194" s="83"/>
      <c r="O194" s="83"/>
      <c r="P194" s="83"/>
      <c r="Q194" s="83"/>
      <c r="R194" s="83"/>
      <c r="S194" s="83"/>
      <c r="T194" s="20" t="str">
        <f t="shared" si="11"/>
        <v/>
      </c>
      <c r="U194" s="20" t="str">
        <f t="shared" si="12"/>
        <v/>
      </c>
      <c r="V194" s="34" t="str">
        <f t="shared" si="13"/>
        <v/>
      </c>
      <c r="X194" s="35" t="str">
        <f t="shared" si="16"/>
        <v/>
      </c>
    </row>
    <row r="195" spans="2:24">
      <c r="B195" s="83"/>
      <c r="C195" s="83"/>
      <c r="D195" s="83"/>
      <c r="E195" s="83"/>
      <c r="F195" s="83"/>
      <c r="G195" s="83"/>
      <c r="H195" s="83"/>
      <c r="I195" s="83"/>
      <c r="J195" s="83"/>
      <c r="K195" s="83"/>
      <c r="L195" s="83"/>
      <c r="M195" s="83"/>
      <c r="N195" s="83"/>
      <c r="O195" s="83"/>
      <c r="P195" s="83"/>
      <c r="Q195" s="83"/>
      <c r="R195" s="83"/>
      <c r="S195" s="83"/>
      <c r="T195" s="20" t="str">
        <f t="shared" si="11"/>
        <v/>
      </c>
      <c r="U195" s="20" t="str">
        <f t="shared" si="12"/>
        <v/>
      </c>
      <c r="V195" s="34" t="str">
        <f t="shared" si="13"/>
        <v/>
      </c>
      <c r="X195" s="35" t="str">
        <f t="shared" si="16"/>
        <v/>
      </c>
    </row>
    <row r="196" spans="2:24">
      <c r="B196" s="83"/>
      <c r="C196" s="83"/>
      <c r="D196" s="83"/>
      <c r="E196" s="83"/>
      <c r="F196" s="83"/>
      <c r="G196" s="83"/>
      <c r="H196" s="83"/>
      <c r="I196" s="83"/>
      <c r="J196" s="83"/>
      <c r="K196" s="83"/>
      <c r="L196" s="83"/>
      <c r="M196" s="83"/>
      <c r="N196" s="83"/>
      <c r="O196" s="83"/>
      <c r="P196" s="83"/>
      <c r="Q196" s="83"/>
      <c r="R196" s="83"/>
      <c r="S196" s="83"/>
      <c r="T196" s="20" t="str">
        <f t="shared" ref="T196:T259" si="17">IF(AND(ISBLANK(E196),ISBLANK(F196),ISBLANK(G196),ISBLANK(H196),ISBLANK(I196),ISBLANK(J196),ISBLANK(K196), ISBLANK(L196), ISBLANK(M196), ISBLANK(N196), ISBLANK(O196), ISBLANK(P196), ISBLANK(Q196), ISBLANK(R196), ISBLANK(S196)),"",SUM(G196:S196))</f>
        <v/>
      </c>
      <c r="U196" s="20" t="str">
        <f t="shared" ref="U196:U259" si="18">IF(W196&lt;&gt;0,0,IF(AND(ISBLANK(E196),ISBLANK(F196),ISBLANK(G196),ISBLANK(H196),ISBLANK(I196),ISBLANK(J196),ISBLANK(K196), ISBLANK(L196), ISBLANK(M196), ISBLANK(N196), ISBLANK(O196), ISBLANK(P196), ISBLANK(Q196), ISBLANK(R196), ISBLANK(S196)),"", (F196+E196)-T196))</f>
        <v/>
      </c>
      <c r="V196" s="34" t="str">
        <f t="shared" ref="V196:V259" si="19">IF(AND(ISBLANK(E196),ISBLANK(F196), ISBLANK(G196), ISBLANK(H196), ISBLANK(I196), ISBLANK(J196), ISBLANK(K196), ISBLANK(L196), ISBLANK(M196),ISBLANK(N196), ISBLANK(O196), ISBLANK(P196), ISBLANK(Q196), ISBLANK(R196), ISBLANK(S196)), "",IFERROR(((F196+E196)-U196)/(F196+E196),""))</f>
        <v/>
      </c>
      <c r="X196" s="35" t="str">
        <f t="shared" si="16"/>
        <v/>
      </c>
    </row>
    <row r="197" spans="2:24">
      <c r="B197" s="83"/>
      <c r="C197" s="83"/>
      <c r="D197" s="83"/>
      <c r="E197" s="83"/>
      <c r="F197" s="83"/>
      <c r="G197" s="83"/>
      <c r="H197" s="83"/>
      <c r="I197" s="83"/>
      <c r="J197" s="83"/>
      <c r="K197" s="83"/>
      <c r="L197" s="83"/>
      <c r="M197" s="83"/>
      <c r="N197" s="83"/>
      <c r="O197" s="83"/>
      <c r="P197" s="83"/>
      <c r="Q197" s="83"/>
      <c r="R197" s="83"/>
      <c r="S197" s="83"/>
      <c r="T197" s="20" t="str">
        <f t="shared" si="17"/>
        <v/>
      </c>
      <c r="U197" s="20" t="str">
        <f t="shared" si="18"/>
        <v/>
      </c>
      <c r="V197" s="34" t="str">
        <f t="shared" si="19"/>
        <v/>
      </c>
      <c r="X197" s="35" t="str">
        <f t="shared" si="16"/>
        <v/>
      </c>
    </row>
    <row r="198" spans="2:24">
      <c r="B198" s="83"/>
      <c r="C198" s="83"/>
      <c r="D198" s="83"/>
      <c r="E198" s="83"/>
      <c r="F198" s="83"/>
      <c r="G198" s="83"/>
      <c r="H198" s="83"/>
      <c r="I198" s="83"/>
      <c r="J198" s="83"/>
      <c r="K198" s="83"/>
      <c r="L198" s="83"/>
      <c r="M198" s="83"/>
      <c r="N198" s="83"/>
      <c r="O198" s="83"/>
      <c r="P198" s="83"/>
      <c r="Q198" s="83"/>
      <c r="R198" s="83"/>
      <c r="S198" s="83"/>
      <c r="T198" s="20" t="str">
        <f t="shared" si="17"/>
        <v/>
      </c>
      <c r="U198" s="20" t="str">
        <f t="shared" si="18"/>
        <v/>
      </c>
      <c r="V198" s="34" t="str">
        <f t="shared" si="19"/>
        <v/>
      </c>
      <c r="X198" s="35" t="str">
        <f t="shared" si="16"/>
        <v/>
      </c>
    </row>
    <row r="199" spans="2:24">
      <c r="B199" s="83"/>
      <c r="C199" s="83"/>
      <c r="D199" s="83"/>
      <c r="E199" s="83"/>
      <c r="F199" s="83"/>
      <c r="G199" s="83"/>
      <c r="H199" s="83"/>
      <c r="I199" s="83"/>
      <c r="J199" s="83"/>
      <c r="K199" s="83"/>
      <c r="L199" s="83"/>
      <c r="M199" s="83"/>
      <c r="N199" s="83"/>
      <c r="O199" s="83"/>
      <c r="P199" s="83"/>
      <c r="Q199" s="83"/>
      <c r="R199" s="83"/>
      <c r="S199" s="83"/>
      <c r="T199" s="20" t="str">
        <f t="shared" si="17"/>
        <v/>
      </c>
      <c r="U199" s="20" t="str">
        <f t="shared" si="18"/>
        <v/>
      </c>
      <c r="V199" s="34" t="str">
        <f t="shared" si="19"/>
        <v/>
      </c>
      <c r="X199" s="35" t="str">
        <f t="shared" si="16"/>
        <v/>
      </c>
    </row>
    <row r="200" spans="2:24">
      <c r="B200" s="83"/>
      <c r="C200" s="83"/>
      <c r="D200" s="83"/>
      <c r="E200" s="83"/>
      <c r="F200" s="83"/>
      <c r="G200" s="83"/>
      <c r="H200" s="83"/>
      <c r="I200" s="83"/>
      <c r="J200" s="83"/>
      <c r="K200" s="83"/>
      <c r="L200" s="83"/>
      <c r="M200" s="83"/>
      <c r="N200" s="83"/>
      <c r="O200" s="83"/>
      <c r="P200" s="83"/>
      <c r="Q200" s="83"/>
      <c r="R200" s="83"/>
      <c r="S200" s="83"/>
      <c r="T200" s="20" t="str">
        <f t="shared" si="17"/>
        <v/>
      </c>
      <c r="U200" s="20" t="str">
        <f t="shared" si="18"/>
        <v/>
      </c>
      <c r="V200" s="34" t="str">
        <f t="shared" si="19"/>
        <v/>
      </c>
      <c r="X200" s="35" t="str">
        <f t="shared" si="16"/>
        <v/>
      </c>
    </row>
    <row r="201" spans="2:24">
      <c r="B201" s="83"/>
      <c r="C201" s="83"/>
      <c r="D201" s="83"/>
      <c r="E201" s="83"/>
      <c r="F201" s="83"/>
      <c r="G201" s="83"/>
      <c r="H201" s="83"/>
      <c r="I201" s="83"/>
      <c r="J201" s="83"/>
      <c r="K201" s="83"/>
      <c r="L201" s="83"/>
      <c r="M201" s="83"/>
      <c r="N201" s="83"/>
      <c r="O201" s="83"/>
      <c r="P201" s="83"/>
      <c r="Q201" s="83"/>
      <c r="R201" s="83"/>
      <c r="S201" s="83"/>
      <c r="T201" s="20" t="str">
        <f t="shared" si="17"/>
        <v/>
      </c>
      <c r="U201" s="20" t="str">
        <f t="shared" si="18"/>
        <v/>
      </c>
      <c r="V201" s="34" t="str">
        <f t="shared" si="19"/>
        <v/>
      </c>
      <c r="X201" s="35" t="str">
        <f t="shared" si="16"/>
        <v/>
      </c>
    </row>
    <row r="202" spans="2:24">
      <c r="T202" s="20" t="str">
        <f t="shared" si="17"/>
        <v/>
      </c>
      <c r="U202" s="20" t="str">
        <f t="shared" si="18"/>
        <v/>
      </c>
      <c r="V202" s="34" t="str">
        <f t="shared" si="19"/>
        <v/>
      </c>
      <c r="X202" s="35" t="str">
        <f t="shared" si="16"/>
        <v/>
      </c>
    </row>
    <row r="203" spans="2:24">
      <c r="T203" s="20" t="str">
        <f t="shared" si="17"/>
        <v/>
      </c>
      <c r="U203" s="20" t="str">
        <f t="shared" si="18"/>
        <v/>
      </c>
      <c r="V203" s="34" t="str">
        <f t="shared" si="19"/>
        <v/>
      </c>
      <c r="X203" s="35" t="str">
        <f t="shared" si="16"/>
        <v/>
      </c>
    </row>
    <row r="204" spans="2:24">
      <c r="T204" s="20" t="str">
        <f t="shared" si="17"/>
        <v/>
      </c>
      <c r="U204" s="20" t="str">
        <f t="shared" si="18"/>
        <v/>
      </c>
      <c r="V204" s="34" t="str">
        <f t="shared" si="19"/>
        <v/>
      </c>
      <c r="X204" s="35" t="str">
        <f t="shared" si="16"/>
        <v/>
      </c>
    </row>
    <row r="205" spans="2:24">
      <c r="T205" s="20" t="str">
        <f t="shared" si="17"/>
        <v/>
      </c>
      <c r="U205" s="20" t="str">
        <f t="shared" si="18"/>
        <v/>
      </c>
      <c r="V205" s="34" t="str">
        <f t="shared" si="19"/>
        <v/>
      </c>
      <c r="X205" s="35" t="str">
        <f t="shared" si="16"/>
        <v/>
      </c>
    </row>
    <row r="206" spans="2:24">
      <c r="T206" s="20" t="str">
        <f t="shared" si="17"/>
        <v/>
      </c>
      <c r="U206" s="20" t="str">
        <f t="shared" si="18"/>
        <v/>
      </c>
      <c r="V206" s="34" t="str">
        <f t="shared" si="19"/>
        <v/>
      </c>
      <c r="X206" s="35" t="str">
        <f t="shared" si="16"/>
        <v/>
      </c>
    </row>
    <row r="207" spans="2:24">
      <c r="T207" s="20" t="str">
        <f t="shared" si="17"/>
        <v/>
      </c>
      <c r="U207" s="20" t="str">
        <f t="shared" si="18"/>
        <v/>
      </c>
      <c r="V207" s="34" t="str">
        <f t="shared" si="19"/>
        <v/>
      </c>
      <c r="X207" s="35" t="str">
        <f t="shared" si="16"/>
        <v/>
      </c>
    </row>
    <row r="208" spans="2:24">
      <c r="T208" s="20" t="str">
        <f t="shared" si="17"/>
        <v/>
      </c>
      <c r="U208" s="20" t="str">
        <f t="shared" si="18"/>
        <v/>
      </c>
      <c r="V208" s="34" t="str">
        <f t="shared" si="19"/>
        <v/>
      </c>
      <c r="X208" s="35" t="str">
        <f t="shared" si="16"/>
        <v/>
      </c>
    </row>
    <row r="209" spans="20:24">
      <c r="T209" s="20" t="str">
        <f t="shared" si="17"/>
        <v/>
      </c>
      <c r="U209" s="20" t="str">
        <f t="shared" si="18"/>
        <v/>
      </c>
      <c r="V209" s="34" t="str">
        <f t="shared" si="19"/>
        <v/>
      </c>
      <c r="X209" s="35" t="str">
        <f t="shared" si="16"/>
        <v/>
      </c>
    </row>
    <row r="210" spans="20:24">
      <c r="T210" s="20" t="str">
        <f t="shared" si="17"/>
        <v/>
      </c>
      <c r="U210" s="20" t="str">
        <f t="shared" si="18"/>
        <v/>
      </c>
      <c r="V210" s="34" t="str">
        <f t="shared" si="19"/>
        <v/>
      </c>
      <c r="X210" s="35" t="str">
        <f t="shared" si="16"/>
        <v/>
      </c>
    </row>
    <row r="211" spans="20:24">
      <c r="T211" s="20" t="str">
        <f t="shared" si="17"/>
        <v/>
      </c>
      <c r="U211" s="20" t="str">
        <f t="shared" si="18"/>
        <v/>
      </c>
      <c r="V211" s="34" t="str">
        <f t="shared" si="19"/>
        <v/>
      </c>
      <c r="X211" s="35" t="str">
        <f t="shared" si="16"/>
        <v/>
      </c>
    </row>
    <row r="212" spans="20:24">
      <c r="T212" s="20" t="str">
        <f t="shared" si="17"/>
        <v/>
      </c>
      <c r="U212" s="20" t="str">
        <f t="shared" si="18"/>
        <v/>
      </c>
      <c r="V212" s="34" t="str">
        <f t="shared" si="19"/>
        <v/>
      </c>
      <c r="X212" s="35" t="str">
        <f t="shared" si="16"/>
        <v/>
      </c>
    </row>
    <row r="213" spans="20:24">
      <c r="T213" s="20" t="str">
        <f t="shared" si="17"/>
        <v/>
      </c>
      <c r="U213" s="20" t="str">
        <f t="shared" si="18"/>
        <v/>
      </c>
      <c r="V213" s="34" t="str">
        <f t="shared" si="19"/>
        <v/>
      </c>
      <c r="X213" s="35" t="str">
        <f t="shared" si="16"/>
        <v/>
      </c>
    </row>
    <row r="214" spans="20:24">
      <c r="T214" s="20" t="str">
        <f t="shared" si="17"/>
        <v/>
      </c>
      <c r="U214" s="20" t="str">
        <f t="shared" si="18"/>
        <v/>
      </c>
      <c r="V214" s="34" t="str">
        <f t="shared" si="19"/>
        <v/>
      </c>
      <c r="X214" s="35" t="str">
        <f t="shared" si="16"/>
        <v/>
      </c>
    </row>
    <row r="215" spans="20:24">
      <c r="T215" s="20" t="str">
        <f t="shared" si="17"/>
        <v/>
      </c>
      <c r="U215" s="20" t="str">
        <f t="shared" si="18"/>
        <v/>
      </c>
      <c r="V215" s="34" t="str">
        <f t="shared" si="19"/>
        <v/>
      </c>
      <c r="X215" s="35" t="str">
        <f t="shared" si="16"/>
        <v/>
      </c>
    </row>
    <row r="216" spans="20:24">
      <c r="T216" s="20" t="str">
        <f t="shared" si="17"/>
        <v/>
      </c>
      <c r="U216" s="20" t="str">
        <f t="shared" si="18"/>
        <v/>
      </c>
      <c r="V216" s="34" t="str">
        <f t="shared" si="19"/>
        <v/>
      </c>
      <c r="X216" s="35" t="str">
        <f t="shared" si="16"/>
        <v/>
      </c>
    </row>
    <row r="217" spans="20:24">
      <c r="T217" s="20" t="str">
        <f t="shared" si="17"/>
        <v/>
      </c>
      <c r="U217" s="20" t="str">
        <f t="shared" si="18"/>
        <v/>
      </c>
      <c r="V217" s="34" t="str">
        <f t="shared" si="19"/>
        <v/>
      </c>
      <c r="X217" s="35" t="str">
        <f t="shared" si="16"/>
        <v/>
      </c>
    </row>
    <row r="218" spans="20:24">
      <c r="T218" s="20" t="str">
        <f t="shared" si="17"/>
        <v/>
      </c>
      <c r="U218" s="20" t="str">
        <f t="shared" si="18"/>
        <v/>
      </c>
      <c r="V218" s="34" t="str">
        <f t="shared" si="19"/>
        <v/>
      </c>
      <c r="X218" s="35" t="str">
        <f t="shared" si="16"/>
        <v/>
      </c>
    </row>
    <row r="219" spans="20:24">
      <c r="T219" s="20" t="str">
        <f t="shared" si="17"/>
        <v/>
      </c>
      <c r="U219" s="20" t="str">
        <f t="shared" si="18"/>
        <v/>
      </c>
      <c r="V219" s="34" t="str">
        <f t="shared" si="19"/>
        <v/>
      </c>
      <c r="X219" s="35" t="str">
        <f t="shared" ref="X219:X250" si="20">IF(W219&lt;&gt;"",F219 - (SUM(G219:S219)),"")</f>
        <v/>
      </c>
    </row>
    <row r="220" spans="20:24">
      <c r="T220" s="20" t="str">
        <f t="shared" si="17"/>
        <v/>
      </c>
      <c r="U220" s="20" t="str">
        <f t="shared" si="18"/>
        <v/>
      </c>
      <c r="V220" s="34" t="str">
        <f t="shared" si="19"/>
        <v/>
      </c>
      <c r="X220" s="35" t="str">
        <f t="shared" si="20"/>
        <v/>
      </c>
    </row>
    <row r="221" spans="20:24">
      <c r="T221" s="20" t="str">
        <f t="shared" si="17"/>
        <v/>
      </c>
      <c r="U221" s="20" t="str">
        <f t="shared" si="18"/>
        <v/>
      </c>
      <c r="V221" s="34" t="str">
        <f t="shared" si="19"/>
        <v/>
      </c>
      <c r="X221" s="35" t="str">
        <f t="shared" si="20"/>
        <v/>
      </c>
    </row>
    <row r="222" spans="20:24">
      <c r="T222" s="20" t="str">
        <f t="shared" si="17"/>
        <v/>
      </c>
      <c r="U222" s="20" t="str">
        <f t="shared" si="18"/>
        <v/>
      </c>
      <c r="V222" s="34" t="str">
        <f t="shared" si="19"/>
        <v/>
      </c>
      <c r="X222" s="35" t="str">
        <f t="shared" si="20"/>
        <v/>
      </c>
    </row>
    <row r="223" spans="20:24">
      <c r="T223" s="20" t="str">
        <f t="shared" si="17"/>
        <v/>
      </c>
      <c r="U223" s="20" t="str">
        <f t="shared" si="18"/>
        <v/>
      </c>
      <c r="V223" s="34" t="str">
        <f t="shared" si="19"/>
        <v/>
      </c>
      <c r="X223" s="35" t="str">
        <f t="shared" si="20"/>
        <v/>
      </c>
    </row>
    <row r="224" spans="20:24">
      <c r="T224" s="20" t="str">
        <f t="shared" si="17"/>
        <v/>
      </c>
      <c r="U224" s="20" t="str">
        <f t="shared" si="18"/>
        <v/>
      </c>
      <c r="V224" s="34" t="str">
        <f t="shared" si="19"/>
        <v/>
      </c>
      <c r="X224" s="35" t="str">
        <f t="shared" si="20"/>
        <v/>
      </c>
    </row>
    <row r="225" spans="20:24">
      <c r="T225" s="20" t="str">
        <f t="shared" si="17"/>
        <v/>
      </c>
      <c r="U225" s="20" t="str">
        <f t="shared" si="18"/>
        <v/>
      </c>
      <c r="V225" s="34" t="str">
        <f t="shared" si="19"/>
        <v/>
      </c>
      <c r="X225" s="35" t="str">
        <f t="shared" si="20"/>
        <v/>
      </c>
    </row>
    <row r="226" spans="20:24">
      <c r="T226" s="20" t="str">
        <f t="shared" si="17"/>
        <v/>
      </c>
      <c r="U226" s="20" t="str">
        <f t="shared" si="18"/>
        <v/>
      </c>
      <c r="V226" s="34" t="str">
        <f t="shared" si="19"/>
        <v/>
      </c>
      <c r="X226" s="35" t="str">
        <f t="shared" si="20"/>
        <v/>
      </c>
    </row>
    <row r="227" spans="20:24">
      <c r="T227" s="20" t="str">
        <f t="shared" si="17"/>
        <v/>
      </c>
      <c r="U227" s="20" t="str">
        <f t="shared" si="18"/>
        <v/>
      </c>
      <c r="V227" s="34" t="str">
        <f t="shared" si="19"/>
        <v/>
      </c>
      <c r="X227" s="35" t="str">
        <f t="shared" si="20"/>
        <v/>
      </c>
    </row>
    <row r="228" spans="20:24">
      <c r="T228" s="20" t="str">
        <f t="shared" si="17"/>
        <v/>
      </c>
      <c r="U228" s="20" t="str">
        <f t="shared" si="18"/>
        <v/>
      </c>
      <c r="V228" s="34" t="str">
        <f t="shared" si="19"/>
        <v/>
      </c>
      <c r="X228" s="35" t="str">
        <f t="shared" si="20"/>
        <v/>
      </c>
    </row>
    <row r="229" spans="20:24">
      <c r="T229" s="20" t="str">
        <f t="shared" si="17"/>
        <v/>
      </c>
      <c r="U229" s="20" t="str">
        <f t="shared" si="18"/>
        <v/>
      </c>
      <c r="V229" s="34" t="str">
        <f t="shared" si="19"/>
        <v/>
      </c>
      <c r="X229" s="35" t="str">
        <f t="shared" si="20"/>
        <v/>
      </c>
    </row>
    <row r="230" spans="20:24">
      <c r="T230" s="20" t="str">
        <f t="shared" si="17"/>
        <v/>
      </c>
      <c r="U230" s="20" t="str">
        <f t="shared" si="18"/>
        <v/>
      </c>
      <c r="V230" s="34" t="str">
        <f t="shared" si="19"/>
        <v/>
      </c>
      <c r="X230" s="35" t="str">
        <f t="shared" si="20"/>
        <v/>
      </c>
    </row>
    <row r="231" spans="20:24">
      <c r="T231" s="20" t="str">
        <f t="shared" si="17"/>
        <v/>
      </c>
      <c r="U231" s="20" t="str">
        <f t="shared" si="18"/>
        <v/>
      </c>
      <c r="V231" s="34" t="str">
        <f t="shared" si="19"/>
        <v/>
      </c>
      <c r="X231" s="35" t="str">
        <f t="shared" si="20"/>
        <v/>
      </c>
    </row>
    <row r="232" spans="20:24">
      <c r="T232" s="20" t="str">
        <f t="shared" si="17"/>
        <v/>
      </c>
      <c r="U232" s="20" t="str">
        <f t="shared" si="18"/>
        <v/>
      </c>
      <c r="V232" s="34" t="str">
        <f t="shared" si="19"/>
        <v/>
      </c>
      <c r="X232" s="35" t="str">
        <f t="shared" si="20"/>
        <v/>
      </c>
    </row>
    <row r="233" spans="20:24">
      <c r="T233" s="20" t="str">
        <f t="shared" si="17"/>
        <v/>
      </c>
      <c r="U233" s="20" t="str">
        <f t="shared" si="18"/>
        <v/>
      </c>
      <c r="V233" s="34" t="str">
        <f t="shared" si="19"/>
        <v/>
      </c>
      <c r="X233" s="35" t="str">
        <f t="shared" si="20"/>
        <v/>
      </c>
    </row>
    <row r="234" spans="20:24">
      <c r="T234" s="20" t="str">
        <f t="shared" si="17"/>
        <v/>
      </c>
      <c r="U234" s="20" t="str">
        <f t="shared" si="18"/>
        <v/>
      </c>
      <c r="V234" s="34" t="str">
        <f t="shared" si="19"/>
        <v/>
      </c>
      <c r="X234" s="35" t="str">
        <f t="shared" si="20"/>
        <v/>
      </c>
    </row>
    <row r="235" spans="20:24">
      <c r="T235" s="20" t="str">
        <f t="shared" si="17"/>
        <v/>
      </c>
      <c r="U235" s="20" t="str">
        <f t="shared" si="18"/>
        <v/>
      </c>
      <c r="V235" s="34" t="str">
        <f t="shared" si="19"/>
        <v/>
      </c>
      <c r="X235" s="35" t="str">
        <f t="shared" si="20"/>
        <v/>
      </c>
    </row>
    <row r="236" spans="20:24">
      <c r="T236" s="20" t="str">
        <f t="shared" si="17"/>
        <v/>
      </c>
      <c r="U236" s="20" t="str">
        <f t="shared" si="18"/>
        <v/>
      </c>
      <c r="V236" s="34" t="str">
        <f t="shared" si="19"/>
        <v/>
      </c>
      <c r="X236" s="35" t="str">
        <f t="shared" si="20"/>
        <v/>
      </c>
    </row>
    <row r="237" spans="20:24">
      <c r="T237" s="20" t="str">
        <f t="shared" si="17"/>
        <v/>
      </c>
      <c r="U237" s="20" t="str">
        <f t="shared" si="18"/>
        <v/>
      </c>
      <c r="V237" s="34" t="str">
        <f t="shared" si="19"/>
        <v/>
      </c>
      <c r="X237" s="35" t="str">
        <f t="shared" si="20"/>
        <v/>
      </c>
    </row>
    <row r="238" spans="20:24">
      <c r="T238" s="20" t="str">
        <f t="shared" si="17"/>
        <v/>
      </c>
      <c r="U238" s="20" t="str">
        <f t="shared" si="18"/>
        <v/>
      </c>
      <c r="V238" s="34" t="str">
        <f t="shared" si="19"/>
        <v/>
      </c>
      <c r="X238" s="35" t="str">
        <f t="shared" si="20"/>
        <v/>
      </c>
    </row>
    <row r="239" spans="20:24">
      <c r="T239" s="20" t="str">
        <f t="shared" si="17"/>
        <v/>
      </c>
      <c r="U239" s="20" t="str">
        <f t="shared" si="18"/>
        <v/>
      </c>
      <c r="V239" s="34" t="str">
        <f t="shared" si="19"/>
        <v/>
      </c>
      <c r="X239" s="35" t="str">
        <f t="shared" si="20"/>
        <v/>
      </c>
    </row>
    <row r="240" spans="20:24">
      <c r="T240" s="20" t="str">
        <f t="shared" si="17"/>
        <v/>
      </c>
      <c r="U240" s="20" t="str">
        <f t="shared" si="18"/>
        <v/>
      </c>
      <c r="V240" s="34" t="str">
        <f t="shared" si="19"/>
        <v/>
      </c>
      <c r="X240" s="35" t="str">
        <f t="shared" si="20"/>
        <v/>
      </c>
    </row>
    <row r="241" spans="20:24">
      <c r="T241" s="20" t="str">
        <f t="shared" si="17"/>
        <v/>
      </c>
      <c r="U241" s="20" t="str">
        <f t="shared" si="18"/>
        <v/>
      </c>
      <c r="V241" s="34" t="str">
        <f t="shared" si="19"/>
        <v/>
      </c>
      <c r="X241" s="35" t="str">
        <f t="shared" si="20"/>
        <v/>
      </c>
    </row>
    <row r="242" spans="20:24">
      <c r="T242" s="20" t="str">
        <f t="shared" si="17"/>
        <v/>
      </c>
      <c r="U242" s="20" t="str">
        <f t="shared" si="18"/>
        <v/>
      </c>
      <c r="V242" s="34" t="str">
        <f t="shared" si="19"/>
        <v/>
      </c>
      <c r="X242" s="35" t="str">
        <f t="shared" si="20"/>
        <v/>
      </c>
    </row>
    <row r="243" spans="20:24">
      <c r="T243" s="20" t="str">
        <f t="shared" si="17"/>
        <v/>
      </c>
      <c r="U243" s="20" t="str">
        <f t="shared" si="18"/>
        <v/>
      </c>
      <c r="V243" s="34" t="str">
        <f t="shared" si="19"/>
        <v/>
      </c>
      <c r="X243" s="35" t="str">
        <f t="shared" si="20"/>
        <v/>
      </c>
    </row>
    <row r="244" spans="20:24">
      <c r="T244" s="20" t="str">
        <f t="shared" si="17"/>
        <v/>
      </c>
      <c r="U244" s="20" t="str">
        <f t="shared" si="18"/>
        <v/>
      </c>
      <c r="V244" s="34" t="str">
        <f t="shared" si="19"/>
        <v/>
      </c>
      <c r="X244" s="35" t="str">
        <f t="shared" si="20"/>
        <v/>
      </c>
    </row>
    <row r="245" spans="20:24">
      <c r="T245" s="20" t="str">
        <f t="shared" si="17"/>
        <v/>
      </c>
      <c r="U245" s="20" t="str">
        <f t="shared" si="18"/>
        <v/>
      </c>
      <c r="V245" s="34" t="str">
        <f t="shared" si="19"/>
        <v/>
      </c>
      <c r="X245" s="35" t="str">
        <f t="shared" si="20"/>
        <v/>
      </c>
    </row>
    <row r="246" spans="20:24">
      <c r="T246" s="20" t="str">
        <f t="shared" si="17"/>
        <v/>
      </c>
      <c r="U246" s="20" t="str">
        <f t="shared" si="18"/>
        <v/>
      </c>
      <c r="V246" s="34" t="str">
        <f t="shared" si="19"/>
        <v/>
      </c>
      <c r="X246" s="35" t="str">
        <f t="shared" si="20"/>
        <v/>
      </c>
    </row>
    <row r="247" spans="20:24">
      <c r="T247" s="20" t="str">
        <f t="shared" si="17"/>
        <v/>
      </c>
      <c r="U247" s="20" t="str">
        <f t="shared" si="18"/>
        <v/>
      </c>
      <c r="V247" s="34" t="str">
        <f t="shared" si="19"/>
        <v/>
      </c>
      <c r="X247" s="35" t="str">
        <f t="shared" si="20"/>
        <v/>
      </c>
    </row>
    <row r="248" spans="20:24">
      <c r="T248" s="20" t="str">
        <f t="shared" si="17"/>
        <v/>
      </c>
      <c r="U248" s="20" t="str">
        <f t="shared" si="18"/>
        <v/>
      </c>
      <c r="V248" s="34" t="str">
        <f t="shared" si="19"/>
        <v/>
      </c>
      <c r="X248" s="35" t="str">
        <f t="shared" si="20"/>
        <v/>
      </c>
    </row>
    <row r="249" spans="20:24">
      <c r="T249" s="20" t="str">
        <f t="shared" si="17"/>
        <v/>
      </c>
      <c r="U249" s="20" t="str">
        <f t="shared" si="18"/>
        <v/>
      </c>
      <c r="V249" s="34" t="str">
        <f t="shared" si="19"/>
        <v/>
      </c>
      <c r="X249" s="35" t="str">
        <f t="shared" si="20"/>
        <v/>
      </c>
    </row>
    <row r="250" spans="20:24">
      <c r="T250" s="20" t="str">
        <f t="shared" si="17"/>
        <v/>
      </c>
      <c r="U250" s="20" t="str">
        <f t="shared" si="18"/>
        <v/>
      </c>
      <c r="V250" s="34" t="str">
        <f t="shared" si="19"/>
        <v/>
      </c>
      <c r="X250" s="35" t="str">
        <f t="shared" si="20"/>
        <v/>
      </c>
    </row>
    <row r="251" spans="20:24">
      <c r="T251" s="20" t="str">
        <f t="shared" si="17"/>
        <v/>
      </c>
      <c r="U251" s="20" t="str">
        <f t="shared" si="18"/>
        <v/>
      </c>
      <c r="V251" s="34" t="str">
        <f t="shared" si="19"/>
        <v/>
      </c>
      <c r="X251" s="35" t="str">
        <f t="shared" ref="X251:X282" si="21">IF(W251&lt;&gt;"",F251 - (SUM(G251:S251)),"")</f>
        <v/>
      </c>
    </row>
    <row r="252" spans="20:24">
      <c r="T252" s="20" t="str">
        <f t="shared" si="17"/>
        <v/>
      </c>
      <c r="U252" s="20" t="str">
        <f t="shared" si="18"/>
        <v/>
      </c>
      <c r="V252" s="34" t="str">
        <f t="shared" si="19"/>
        <v/>
      </c>
      <c r="X252" s="35" t="str">
        <f t="shared" si="21"/>
        <v/>
      </c>
    </row>
    <row r="253" spans="20:24">
      <c r="T253" s="20" t="str">
        <f t="shared" si="17"/>
        <v/>
      </c>
      <c r="U253" s="20" t="str">
        <f t="shared" si="18"/>
        <v/>
      </c>
      <c r="V253" s="34" t="str">
        <f t="shared" si="19"/>
        <v/>
      </c>
      <c r="X253" s="35" t="str">
        <f t="shared" si="21"/>
        <v/>
      </c>
    </row>
    <row r="254" spans="20:24">
      <c r="T254" s="20" t="str">
        <f t="shared" si="17"/>
        <v/>
      </c>
      <c r="U254" s="20" t="str">
        <f t="shared" si="18"/>
        <v/>
      </c>
      <c r="V254" s="34" t="str">
        <f t="shared" si="19"/>
        <v/>
      </c>
      <c r="X254" s="35" t="str">
        <f t="shared" si="21"/>
        <v/>
      </c>
    </row>
    <row r="255" spans="20:24">
      <c r="T255" s="20" t="str">
        <f t="shared" si="17"/>
        <v/>
      </c>
      <c r="U255" s="20" t="str">
        <f t="shared" si="18"/>
        <v/>
      </c>
      <c r="V255" s="34" t="str">
        <f t="shared" si="19"/>
        <v/>
      </c>
      <c r="X255" s="35" t="str">
        <f t="shared" si="21"/>
        <v/>
      </c>
    </row>
    <row r="256" spans="20:24">
      <c r="T256" s="20" t="str">
        <f t="shared" si="17"/>
        <v/>
      </c>
      <c r="U256" s="20" t="str">
        <f t="shared" si="18"/>
        <v/>
      </c>
      <c r="V256" s="34" t="str">
        <f t="shared" si="19"/>
        <v/>
      </c>
      <c r="X256" s="35" t="str">
        <f t="shared" si="21"/>
        <v/>
      </c>
    </row>
    <row r="257" spans="20:24">
      <c r="T257" s="20" t="str">
        <f t="shared" si="17"/>
        <v/>
      </c>
      <c r="U257" s="20" t="str">
        <f t="shared" si="18"/>
        <v/>
      </c>
      <c r="V257" s="34" t="str">
        <f t="shared" si="19"/>
        <v/>
      </c>
      <c r="X257" s="35" t="str">
        <f t="shared" si="21"/>
        <v/>
      </c>
    </row>
    <row r="258" spans="20:24">
      <c r="T258" s="20" t="str">
        <f t="shared" si="17"/>
        <v/>
      </c>
      <c r="U258" s="20" t="str">
        <f t="shared" si="18"/>
        <v/>
      </c>
      <c r="V258" s="34" t="str">
        <f t="shared" si="19"/>
        <v/>
      </c>
      <c r="X258" s="35" t="str">
        <f t="shared" si="21"/>
        <v/>
      </c>
    </row>
    <row r="259" spans="20:24">
      <c r="T259" s="20" t="str">
        <f t="shared" si="17"/>
        <v/>
      </c>
      <c r="U259" s="20" t="str">
        <f t="shared" si="18"/>
        <v/>
      </c>
      <c r="V259" s="34" t="str">
        <f t="shared" si="19"/>
        <v/>
      </c>
      <c r="X259" s="35" t="str">
        <f t="shared" si="21"/>
        <v/>
      </c>
    </row>
    <row r="260" spans="20:24">
      <c r="T260" s="20" t="str">
        <f t="shared" ref="T260:T301" si="22">IF(AND(ISBLANK(E260),ISBLANK(F260),ISBLANK(G260),ISBLANK(H260),ISBLANK(I260),ISBLANK(J260),ISBLANK(K260), ISBLANK(L260), ISBLANK(M260), ISBLANK(N260), ISBLANK(O260), ISBLANK(P260), ISBLANK(Q260), ISBLANK(R260), ISBLANK(S260)),"",SUM(G260:S260))</f>
        <v/>
      </c>
      <c r="U260" s="20" t="str">
        <f t="shared" ref="U260:U300" si="23">IF(W260&lt;&gt;0,0,IF(AND(ISBLANK(E260),ISBLANK(F260),ISBLANK(G260),ISBLANK(H260),ISBLANK(I260),ISBLANK(J260),ISBLANK(K260), ISBLANK(L260), ISBLANK(M260), ISBLANK(N260), ISBLANK(O260), ISBLANK(P260), ISBLANK(Q260), ISBLANK(R260), ISBLANK(S260)),"", (F260+E260)-T260))</f>
        <v/>
      </c>
      <c r="V260" s="34" t="str">
        <f t="shared" ref="V260:V300" si="24">IF(AND(ISBLANK(E260),ISBLANK(F260), ISBLANK(G260), ISBLANK(H260), ISBLANK(I260), ISBLANK(J260), ISBLANK(K260), ISBLANK(L260), ISBLANK(M260),ISBLANK(N260), ISBLANK(O260), ISBLANK(P260), ISBLANK(Q260), ISBLANK(R260), ISBLANK(S260)), "",IFERROR(((F260+E260)-U260)/(F260+E260),""))</f>
        <v/>
      </c>
      <c r="X260" s="35" t="str">
        <f t="shared" si="21"/>
        <v/>
      </c>
    </row>
    <row r="261" spans="20:24">
      <c r="T261" s="20" t="str">
        <f t="shared" si="22"/>
        <v/>
      </c>
      <c r="U261" s="20" t="str">
        <f t="shared" si="23"/>
        <v/>
      </c>
      <c r="V261" s="34" t="str">
        <f t="shared" si="24"/>
        <v/>
      </c>
      <c r="X261" s="35" t="str">
        <f t="shared" si="21"/>
        <v/>
      </c>
    </row>
    <row r="262" spans="20:24">
      <c r="T262" s="20" t="str">
        <f t="shared" si="22"/>
        <v/>
      </c>
      <c r="U262" s="20" t="str">
        <f t="shared" si="23"/>
        <v/>
      </c>
      <c r="V262" s="34" t="str">
        <f t="shared" si="24"/>
        <v/>
      </c>
      <c r="X262" s="35" t="str">
        <f t="shared" si="21"/>
        <v/>
      </c>
    </row>
    <row r="263" spans="20:24">
      <c r="T263" s="20" t="str">
        <f t="shared" si="22"/>
        <v/>
      </c>
      <c r="U263" s="20" t="str">
        <f t="shared" si="23"/>
        <v/>
      </c>
      <c r="V263" s="34" t="str">
        <f t="shared" si="24"/>
        <v/>
      </c>
      <c r="X263" s="35" t="str">
        <f t="shared" si="21"/>
        <v/>
      </c>
    </row>
    <row r="264" spans="20:24">
      <c r="T264" s="20" t="str">
        <f t="shared" si="22"/>
        <v/>
      </c>
      <c r="U264" s="20" t="str">
        <f t="shared" si="23"/>
        <v/>
      </c>
      <c r="V264" s="34" t="str">
        <f t="shared" si="24"/>
        <v/>
      </c>
      <c r="X264" s="35" t="str">
        <f t="shared" si="21"/>
        <v/>
      </c>
    </row>
    <row r="265" spans="20:24">
      <c r="T265" s="20" t="str">
        <f t="shared" si="22"/>
        <v/>
      </c>
      <c r="U265" s="20" t="str">
        <f t="shared" si="23"/>
        <v/>
      </c>
      <c r="V265" s="34" t="str">
        <f t="shared" si="24"/>
        <v/>
      </c>
      <c r="X265" s="35" t="str">
        <f t="shared" si="21"/>
        <v/>
      </c>
    </row>
    <row r="266" spans="20:24">
      <c r="T266" s="20" t="str">
        <f t="shared" si="22"/>
        <v/>
      </c>
      <c r="U266" s="20" t="str">
        <f t="shared" si="23"/>
        <v/>
      </c>
      <c r="V266" s="34" t="str">
        <f t="shared" si="24"/>
        <v/>
      </c>
      <c r="X266" s="35" t="str">
        <f t="shared" si="21"/>
        <v/>
      </c>
    </row>
    <row r="267" spans="20:24">
      <c r="T267" s="20" t="str">
        <f t="shared" si="22"/>
        <v/>
      </c>
      <c r="U267" s="20" t="str">
        <f t="shared" si="23"/>
        <v/>
      </c>
      <c r="V267" s="34" t="str">
        <f t="shared" si="24"/>
        <v/>
      </c>
      <c r="X267" s="35" t="str">
        <f t="shared" si="21"/>
        <v/>
      </c>
    </row>
    <row r="268" spans="20:24">
      <c r="T268" s="20" t="str">
        <f t="shared" si="22"/>
        <v/>
      </c>
      <c r="U268" s="20" t="str">
        <f t="shared" si="23"/>
        <v/>
      </c>
      <c r="V268" s="34" t="str">
        <f t="shared" si="24"/>
        <v/>
      </c>
      <c r="X268" s="35" t="str">
        <f t="shared" si="21"/>
        <v/>
      </c>
    </row>
    <row r="269" spans="20:24">
      <c r="T269" s="20" t="str">
        <f t="shared" si="22"/>
        <v/>
      </c>
      <c r="U269" s="20" t="str">
        <f t="shared" si="23"/>
        <v/>
      </c>
      <c r="V269" s="34" t="str">
        <f t="shared" si="24"/>
        <v/>
      </c>
      <c r="X269" s="35" t="str">
        <f t="shared" si="21"/>
        <v/>
      </c>
    </row>
    <row r="270" spans="20:24">
      <c r="T270" s="20" t="str">
        <f t="shared" si="22"/>
        <v/>
      </c>
      <c r="U270" s="20" t="str">
        <f t="shared" si="23"/>
        <v/>
      </c>
      <c r="V270" s="34" t="str">
        <f t="shared" si="24"/>
        <v/>
      </c>
      <c r="X270" s="35" t="str">
        <f t="shared" si="21"/>
        <v/>
      </c>
    </row>
    <row r="271" spans="20:24">
      <c r="T271" s="20" t="str">
        <f t="shared" si="22"/>
        <v/>
      </c>
      <c r="U271" s="20" t="str">
        <f t="shared" si="23"/>
        <v/>
      </c>
      <c r="V271" s="34" t="str">
        <f t="shared" si="24"/>
        <v/>
      </c>
      <c r="X271" s="35" t="str">
        <f t="shared" si="21"/>
        <v/>
      </c>
    </row>
    <row r="272" spans="20:24">
      <c r="T272" s="20" t="str">
        <f t="shared" si="22"/>
        <v/>
      </c>
      <c r="U272" s="20" t="str">
        <f t="shared" si="23"/>
        <v/>
      </c>
      <c r="V272" s="34" t="str">
        <f t="shared" si="24"/>
        <v/>
      </c>
      <c r="X272" s="35" t="str">
        <f t="shared" si="21"/>
        <v/>
      </c>
    </row>
    <row r="273" spans="20:24">
      <c r="T273" s="20" t="str">
        <f t="shared" si="22"/>
        <v/>
      </c>
      <c r="U273" s="20" t="str">
        <f t="shared" si="23"/>
        <v/>
      </c>
      <c r="V273" s="34" t="str">
        <f t="shared" si="24"/>
        <v/>
      </c>
      <c r="X273" s="35" t="str">
        <f t="shared" si="21"/>
        <v/>
      </c>
    </row>
    <row r="274" spans="20:24">
      <c r="T274" s="20" t="str">
        <f t="shared" si="22"/>
        <v/>
      </c>
      <c r="U274" s="20" t="str">
        <f t="shared" si="23"/>
        <v/>
      </c>
      <c r="V274" s="34" t="str">
        <f t="shared" si="24"/>
        <v/>
      </c>
      <c r="X274" s="35" t="str">
        <f t="shared" si="21"/>
        <v/>
      </c>
    </row>
    <row r="275" spans="20:24">
      <c r="T275" s="20" t="str">
        <f t="shared" si="22"/>
        <v/>
      </c>
      <c r="U275" s="20" t="str">
        <f t="shared" si="23"/>
        <v/>
      </c>
      <c r="V275" s="34" t="str">
        <f t="shared" si="24"/>
        <v/>
      </c>
      <c r="X275" s="35" t="str">
        <f t="shared" si="21"/>
        <v/>
      </c>
    </row>
    <row r="276" spans="20:24">
      <c r="T276" s="20" t="str">
        <f t="shared" si="22"/>
        <v/>
      </c>
      <c r="U276" s="20" t="str">
        <f t="shared" si="23"/>
        <v/>
      </c>
      <c r="V276" s="34" t="str">
        <f t="shared" si="24"/>
        <v/>
      </c>
      <c r="X276" s="35" t="str">
        <f t="shared" si="21"/>
        <v/>
      </c>
    </row>
    <row r="277" spans="20:24">
      <c r="T277" s="20" t="str">
        <f t="shared" si="22"/>
        <v/>
      </c>
      <c r="U277" s="20" t="str">
        <f t="shared" si="23"/>
        <v/>
      </c>
      <c r="V277" s="34" t="str">
        <f t="shared" si="24"/>
        <v/>
      </c>
      <c r="X277" s="35" t="str">
        <f t="shared" si="21"/>
        <v/>
      </c>
    </row>
    <row r="278" spans="20:24">
      <c r="T278" s="20" t="str">
        <f t="shared" si="22"/>
        <v/>
      </c>
      <c r="U278" s="20" t="str">
        <f t="shared" si="23"/>
        <v/>
      </c>
      <c r="V278" s="34" t="str">
        <f t="shared" si="24"/>
        <v/>
      </c>
      <c r="X278" s="35" t="str">
        <f t="shared" si="21"/>
        <v/>
      </c>
    </row>
    <row r="279" spans="20:24">
      <c r="T279" s="20" t="str">
        <f t="shared" si="22"/>
        <v/>
      </c>
      <c r="U279" s="20" t="str">
        <f t="shared" si="23"/>
        <v/>
      </c>
      <c r="V279" s="34" t="str">
        <f t="shared" si="24"/>
        <v/>
      </c>
      <c r="X279" s="35" t="str">
        <f t="shared" si="21"/>
        <v/>
      </c>
    </row>
    <row r="280" spans="20:24">
      <c r="T280" s="20" t="str">
        <f t="shared" si="22"/>
        <v/>
      </c>
      <c r="U280" s="20" t="str">
        <f t="shared" si="23"/>
        <v/>
      </c>
      <c r="V280" s="34" t="str">
        <f t="shared" si="24"/>
        <v/>
      </c>
      <c r="X280" s="35" t="str">
        <f t="shared" si="21"/>
        <v/>
      </c>
    </row>
    <row r="281" spans="20:24">
      <c r="T281" s="20" t="str">
        <f t="shared" si="22"/>
        <v/>
      </c>
      <c r="U281" s="20" t="str">
        <f t="shared" si="23"/>
        <v/>
      </c>
      <c r="V281" s="34" t="str">
        <f t="shared" si="24"/>
        <v/>
      </c>
      <c r="X281" s="35" t="str">
        <f t="shared" si="21"/>
        <v/>
      </c>
    </row>
    <row r="282" spans="20:24">
      <c r="T282" s="20" t="str">
        <f t="shared" si="22"/>
        <v/>
      </c>
      <c r="U282" s="20" t="str">
        <f t="shared" si="23"/>
        <v/>
      </c>
      <c r="V282" s="34" t="str">
        <f t="shared" si="24"/>
        <v/>
      </c>
      <c r="X282" s="35" t="str">
        <f t="shared" si="21"/>
        <v/>
      </c>
    </row>
    <row r="283" spans="20:24">
      <c r="T283" s="20" t="str">
        <f t="shared" si="22"/>
        <v/>
      </c>
      <c r="U283" s="20" t="str">
        <f t="shared" si="23"/>
        <v/>
      </c>
      <c r="V283" s="34" t="str">
        <f t="shared" si="24"/>
        <v/>
      </c>
      <c r="X283" s="35" t="str">
        <f t="shared" ref="X283:X300" si="25">IF(W283&lt;&gt;"",F283 - (SUM(G283:S283)),"")</f>
        <v/>
      </c>
    </row>
    <row r="284" spans="20:24">
      <c r="T284" s="20" t="str">
        <f t="shared" si="22"/>
        <v/>
      </c>
      <c r="U284" s="20" t="str">
        <f t="shared" si="23"/>
        <v/>
      </c>
      <c r="V284" s="34" t="str">
        <f t="shared" si="24"/>
        <v/>
      </c>
      <c r="X284" s="35" t="str">
        <f t="shared" si="25"/>
        <v/>
      </c>
    </row>
    <row r="285" spans="20:24">
      <c r="T285" s="20" t="str">
        <f t="shared" si="22"/>
        <v/>
      </c>
      <c r="U285" s="20" t="str">
        <f t="shared" si="23"/>
        <v/>
      </c>
      <c r="V285" s="34" t="str">
        <f t="shared" si="24"/>
        <v/>
      </c>
      <c r="X285" s="35" t="str">
        <f t="shared" si="25"/>
        <v/>
      </c>
    </row>
    <row r="286" spans="20:24">
      <c r="T286" s="20" t="str">
        <f t="shared" si="22"/>
        <v/>
      </c>
      <c r="U286" s="20" t="str">
        <f t="shared" si="23"/>
        <v/>
      </c>
      <c r="V286" s="34" t="str">
        <f t="shared" si="24"/>
        <v/>
      </c>
      <c r="X286" s="35" t="str">
        <f t="shared" si="25"/>
        <v/>
      </c>
    </row>
    <row r="287" spans="20:24">
      <c r="T287" s="20" t="str">
        <f t="shared" si="22"/>
        <v/>
      </c>
      <c r="U287" s="20" t="str">
        <f t="shared" si="23"/>
        <v/>
      </c>
      <c r="V287" s="34" t="str">
        <f t="shared" si="24"/>
        <v/>
      </c>
      <c r="X287" s="35" t="str">
        <f t="shared" si="25"/>
        <v/>
      </c>
    </row>
    <row r="288" spans="20:24">
      <c r="T288" s="20" t="str">
        <f t="shared" si="22"/>
        <v/>
      </c>
      <c r="U288" s="20" t="str">
        <f t="shared" si="23"/>
        <v/>
      </c>
      <c r="V288" s="34" t="str">
        <f t="shared" si="24"/>
        <v/>
      </c>
      <c r="X288" s="35" t="str">
        <f t="shared" si="25"/>
        <v/>
      </c>
    </row>
    <row r="289" spans="20:24">
      <c r="T289" s="20" t="str">
        <f t="shared" si="22"/>
        <v/>
      </c>
      <c r="U289" s="20" t="str">
        <f t="shared" si="23"/>
        <v/>
      </c>
      <c r="V289" s="34" t="str">
        <f t="shared" si="24"/>
        <v/>
      </c>
      <c r="X289" s="35" t="str">
        <f t="shared" si="25"/>
        <v/>
      </c>
    </row>
    <row r="290" spans="20:24">
      <c r="T290" s="20" t="str">
        <f t="shared" si="22"/>
        <v/>
      </c>
      <c r="U290" s="20" t="str">
        <f t="shared" si="23"/>
        <v/>
      </c>
      <c r="V290" s="34" t="str">
        <f t="shared" si="24"/>
        <v/>
      </c>
      <c r="X290" s="35" t="str">
        <f t="shared" si="25"/>
        <v/>
      </c>
    </row>
    <row r="291" spans="20:24">
      <c r="T291" s="20" t="str">
        <f t="shared" si="22"/>
        <v/>
      </c>
      <c r="U291" s="20" t="str">
        <f t="shared" si="23"/>
        <v/>
      </c>
      <c r="V291" s="34" t="str">
        <f t="shared" si="24"/>
        <v/>
      </c>
      <c r="X291" s="35" t="str">
        <f t="shared" si="25"/>
        <v/>
      </c>
    </row>
    <row r="292" spans="20:24">
      <c r="T292" s="20" t="str">
        <f t="shared" si="22"/>
        <v/>
      </c>
      <c r="U292" s="20" t="str">
        <f t="shared" si="23"/>
        <v/>
      </c>
      <c r="V292" s="34" t="str">
        <f t="shared" si="24"/>
        <v/>
      </c>
      <c r="X292" s="35" t="str">
        <f t="shared" si="25"/>
        <v/>
      </c>
    </row>
    <row r="293" spans="20:24">
      <c r="T293" s="20" t="str">
        <f t="shared" si="22"/>
        <v/>
      </c>
      <c r="U293" s="20" t="str">
        <f t="shared" si="23"/>
        <v/>
      </c>
      <c r="V293" s="34" t="str">
        <f t="shared" si="24"/>
        <v/>
      </c>
      <c r="X293" s="35" t="str">
        <f t="shared" si="25"/>
        <v/>
      </c>
    </row>
    <row r="294" spans="20:24">
      <c r="T294" s="20" t="str">
        <f t="shared" si="22"/>
        <v/>
      </c>
      <c r="U294" s="20" t="str">
        <f t="shared" si="23"/>
        <v/>
      </c>
      <c r="V294" s="34" t="str">
        <f t="shared" si="24"/>
        <v/>
      </c>
      <c r="X294" s="35" t="str">
        <f t="shared" si="25"/>
        <v/>
      </c>
    </row>
    <row r="295" spans="20:24">
      <c r="T295" s="20" t="str">
        <f t="shared" si="22"/>
        <v/>
      </c>
      <c r="U295" s="20" t="str">
        <f t="shared" si="23"/>
        <v/>
      </c>
      <c r="V295" s="34" t="str">
        <f t="shared" si="24"/>
        <v/>
      </c>
      <c r="X295" s="35" t="str">
        <f t="shared" si="25"/>
        <v/>
      </c>
    </row>
    <row r="296" spans="20:24">
      <c r="T296" s="20" t="str">
        <f t="shared" si="22"/>
        <v/>
      </c>
      <c r="U296" s="20" t="str">
        <f t="shared" si="23"/>
        <v/>
      </c>
      <c r="V296" s="34" t="str">
        <f t="shared" si="24"/>
        <v/>
      </c>
      <c r="X296" s="35" t="str">
        <f t="shared" si="25"/>
        <v/>
      </c>
    </row>
    <row r="297" spans="20:24">
      <c r="T297" s="20" t="str">
        <f t="shared" si="22"/>
        <v/>
      </c>
      <c r="U297" s="20" t="str">
        <f t="shared" si="23"/>
        <v/>
      </c>
      <c r="V297" s="34" t="str">
        <f t="shared" si="24"/>
        <v/>
      </c>
      <c r="X297" s="35" t="str">
        <f t="shared" si="25"/>
        <v/>
      </c>
    </row>
    <row r="298" spans="20:24">
      <c r="T298" s="20" t="str">
        <f t="shared" si="22"/>
        <v/>
      </c>
      <c r="U298" s="20" t="str">
        <f t="shared" si="23"/>
        <v/>
      </c>
      <c r="V298" s="34" t="str">
        <f t="shared" si="24"/>
        <v/>
      </c>
      <c r="X298" s="35" t="str">
        <f t="shared" si="25"/>
        <v/>
      </c>
    </row>
    <row r="299" spans="20:24">
      <c r="T299" s="20" t="str">
        <f t="shared" si="22"/>
        <v/>
      </c>
      <c r="U299" s="20" t="str">
        <f t="shared" si="23"/>
        <v/>
      </c>
      <c r="V299" s="34" t="str">
        <f t="shared" si="24"/>
        <v/>
      </c>
      <c r="X299" s="35" t="str">
        <f t="shared" si="25"/>
        <v/>
      </c>
    </row>
    <row r="300" spans="20:24">
      <c r="T300" s="20" t="str">
        <f t="shared" si="22"/>
        <v/>
      </c>
      <c r="U300" s="20" t="str">
        <f t="shared" si="23"/>
        <v/>
      </c>
      <c r="V300" s="34" t="str">
        <f t="shared" si="24"/>
        <v/>
      </c>
      <c r="X300" s="35" t="str">
        <f t="shared" si="25"/>
        <v/>
      </c>
    </row>
    <row r="301" spans="20:24">
      <c r="T301" s="20" t="str">
        <f t="shared" si="22"/>
        <v/>
      </c>
    </row>
  </sheetData>
  <sheetProtection sheet="1" formatColumns="0" formatRows="0" insertHyperlinks="0" sort="0" autoFilter="0" pivotTables="0"/>
  <protectedRanges>
    <protectedRange sqref="A1:X1048576" name="AllowSortRange"/>
  </protectedRanges>
  <autoFilter ref="A3:X301">
    <sortState ref="A4:X301">
      <sortCondition ref="A3:A301"/>
    </sortState>
  </autoFilter>
  <mergeCells count="1">
    <mergeCell ref="A1:X1"/>
  </mergeCells>
  <conditionalFormatting sqref="A4:U1048576">
    <cfRule type="expression" dxfId="5" priority="1" stopIfTrue="1">
      <formula>$W4&lt;&gt;""</formula>
    </cfRule>
    <cfRule type="expression" dxfId="4" priority="23" stopIfTrue="1">
      <formula>AND($B4="", $A4&lt;&gt;"")</formula>
    </cfRule>
    <cfRule type="expression" dxfId="3" priority="24" stopIfTrue="1">
      <formula>$U4&lt;0</formula>
    </cfRule>
    <cfRule type="expression" dxfId="2" priority="25" stopIfTrue="1">
      <formula>AND($U4=0, $U4&lt;&gt;"")</formula>
    </cfRule>
    <cfRule type="expression" dxfId="1" priority="26">
      <formula>AND(   MONTH(TODAY())&lt;&gt;10,   LEN($A4)&gt;0,   N($F4)&lt;&gt;0,   COUNTBLANK(OFFSET($A$4,ROW()-4, MATCH("ΣΕΠΤ",$3:$3,0)-1, 1, CHOOSE(MONTH(TODAY()),4,5,6,7,8,9,10,11,12,1,2,3))) +   COUNTIF(OFFSET($A$4,ROW()-4, MATCH("ΣΕΠΤ",$3:$3,0)-1, 1, CHOOSE(MONTH(TODAY()),4,5,6,7,8,9,10,11,12,1,2,3)), 0) &gt; 0 )</formula>
    </cfRule>
    <cfRule type="expression" dxfId="0" priority="27">
      <formula>AND($U4&gt;0, $U4&lt;&gt;"")</formula>
    </cfRule>
  </conditionalFormatting>
  <conditionalFormatting sqref="V2:V1048576">
    <cfRule type="dataBar" priority="22">
      <dataBar>
        <cfvo type="num" val="0"/>
        <cfvo type="num" val="1"/>
        <color rgb="FFF79646"/>
      </dataBar>
    </cfRule>
  </conditionalFormatting>
  <pageMargins left="0.70866141732283472" right="0.70866141732283472" top="0.74803149606299213" bottom="0.74803149606299213" header="0.31496062992125984" footer="0.31496062992125984"/>
  <pageSetup orientation="landscape" horizontalDpi="1200" verticalDpi="1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J735"/>
  <sheetViews>
    <sheetView zoomScaleNormal="100" workbookViewId="0">
      <pane ySplit="1" topLeftCell="A720" activePane="bottomLeft" state="frozen"/>
      <selection activeCell="L36" activeCellId="2" sqref="J18 M39 L36"/>
      <selection pane="bottomLeft" activeCell="B738" sqref="B738"/>
    </sheetView>
  </sheetViews>
  <sheetFormatPr defaultRowHeight="15"/>
  <cols>
    <col min="1" max="1" width="15.5703125" customWidth="1"/>
    <col min="2" max="2" width="32.7109375" customWidth="1"/>
    <col min="3" max="3" width="12.140625" customWidth="1"/>
    <col min="4" max="4" width="17.140625" style="14" customWidth="1"/>
    <col min="5" max="5" width="13" customWidth="1"/>
    <col min="6" max="6" width="17" customWidth="1"/>
    <col min="7" max="7" width="13.5703125" customWidth="1"/>
    <col min="8" max="8" width="16.7109375" customWidth="1"/>
    <col min="9" max="9" width="14.5703125" customWidth="1"/>
  </cols>
  <sheetData>
    <row r="1" spans="1:9">
      <c r="A1" s="79" t="s">
        <v>1740</v>
      </c>
      <c r="B1" s="79" t="s">
        <v>366</v>
      </c>
      <c r="C1" s="79" t="s">
        <v>367</v>
      </c>
      <c r="D1" s="110" t="s">
        <v>368</v>
      </c>
      <c r="E1" s="79" t="s">
        <v>369</v>
      </c>
      <c r="F1" s="79" t="s">
        <v>370</v>
      </c>
      <c r="G1" s="80" t="s">
        <v>4</v>
      </c>
      <c r="H1" s="79" t="s">
        <v>371</v>
      </c>
      <c r="I1" s="79" t="s">
        <v>372</v>
      </c>
    </row>
    <row r="2" spans="1:9">
      <c r="A2" s="78">
        <v>45898</v>
      </c>
      <c r="B2" t="s">
        <v>2001</v>
      </c>
      <c r="I2" s="14">
        <v>155</v>
      </c>
    </row>
    <row r="5" spans="1:9">
      <c r="A5" s="78">
        <v>45901</v>
      </c>
      <c r="B5" t="s">
        <v>2000</v>
      </c>
      <c r="D5" s="14">
        <v>65</v>
      </c>
    </row>
    <row r="8" spans="1:9">
      <c r="A8" s="78">
        <v>45902</v>
      </c>
      <c r="B8" t="s">
        <v>179</v>
      </c>
      <c r="D8" s="14">
        <v>120</v>
      </c>
    </row>
    <row r="11" spans="1:9">
      <c r="A11" s="78">
        <v>45903</v>
      </c>
      <c r="B11" t="s">
        <v>60</v>
      </c>
      <c r="C11" s="14">
        <v>65</v>
      </c>
      <c r="G11" s="14">
        <v>95</v>
      </c>
    </row>
    <row r="12" spans="1:9">
      <c r="F12" s="97">
        <v>160</v>
      </c>
    </row>
    <row r="14" spans="1:9">
      <c r="A14" s="78">
        <v>45904</v>
      </c>
      <c r="B14" t="s">
        <v>187</v>
      </c>
      <c r="D14" s="14">
        <v>115</v>
      </c>
    </row>
    <row r="15" spans="1:9">
      <c r="A15" s="14"/>
      <c r="B15" t="s">
        <v>98</v>
      </c>
      <c r="C15" s="14">
        <v>115</v>
      </c>
    </row>
    <row r="16" spans="1:9">
      <c r="A16" s="14"/>
      <c r="B16" t="s">
        <v>2004</v>
      </c>
      <c r="D16" s="14">
        <v>65</v>
      </c>
    </row>
    <row r="17" spans="1:9">
      <c r="A17" s="14"/>
      <c r="B17" t="s">
        <v>2003</v>
      </c>
      <c r="D17" s="14">
        <v>65</v>
      </c>
    </row>
    <row r="18" spans="1:9">
      <c r="A18" s="14"/>
    </row>
    <row r="19" spans="1:9">
      <c r="A19" s="14"/>
    </row>
    <row r="20" spans="1:9">
      <c r="A20" s="78">
        <v>45905</v>
      </c>
      <c r="B20" t="s">
        <v>362</v>
      </c>
      <c r="G20" s="14">
        <v>240</v>
      </c>
    </row>
    <row r="22" spans="1:9">
      <c r="A22" s="78">
        <v>45908</v>
      </c>
      <c r="B22" t="s">
        <v>1930</v>
      </c>
      <c r="C22" s="14">
        <v>65</v>
      </c>
    </row>
    <row r="23" spans="1:9">
      <c r="B23" t="s">
        <v>950</v>
      </c>
      <c r="G23">
        <v>79</v>
      </c>
    </row>
    <row r="24" spans="1:9">
      <c r="B24" t="s">
        <v>2014</v>
      </c>
      <c r="C24" s="14">
        <v>65</v>
      </c>
      <c r="G24">
        <v>90</v>
      </c>
    </row>
    <row r="25" spans="1:9">
      <c r="A25" s="78"/>
      <c r="C25" t="s">
        <v>51</v>
      </c>
      <c r="I25" s="14"/>
    </row>
    <row r="26" spans="1:9">
      <c r="F26" s="97">
        <f>C15+G20+C22+C24+G23+G24</f>
        <v>654</v>
      </c>
    </row>
    <row r="28" spans="1:9">
      <c r="A28" s="78">
        <v>45909</v>
      </c>
      <c r="B28" t="s">
        <v>2027</v>
      </c>
      <c r="C28">
        <v>130</v>
      </c>
      <c r="G28">
        <v>180</v>
      </c>
    </row>
    <row r="29" spans="1:9">
      <c r="A29" s="14"/>
      <c r="B29" t="s">
        <v>2009</v>
      </c>
      <c r="C29">
        <v>65</v>
      </c>
    </row>
    <row r="30" spans="1:9">
      <c r="A30" s="14"/>
      <c r="B30" t="s">
        <v>1854</v>
      </c>
      <c r="C30">
        <v>200</v>
      </c>
    </row>
    <row r="31" spans="1:9">
      <c r="A31" s="14"/>
      <c r="F31" s="97">
        <f>C28+C29+C30+G28</f>
        <v>575</v>
      </c>
    </row>
    <row r="32" spans="1:9">
      <c r="A32" s="14"/>
    </row>
    <row r="33" spans="1:10">
      <c r="A33" s="96">
        <v>45910</v>
      </c>
      <c r="B33" t="s">
        <v>216</v>
      </c>
      <c r="D33" s="14">
        <v>195</v>
      </c>
    </row>
    <row r="34" spans="1:10">
      <c r="A34" s="14"/>
      <c r="B34" t="s">
        <v>1967</v>
      </c>
      <c r="D34" s="14">
        <v>57</v>
      </c>
    </row>
    <row r="35" spans="1:10">
      <c r="A35" s="14"/>
      <c r="B35" t="s">
        <v>139</v>
      </c>
      <c r="D35" s="14">
        <v>65</v>
      </c>
      <c r="G35">
        <v>120</v>
      </c>
    </row>
    <row r="36" spans="1:10">
      <c r="A36" s="14"/>
    </row>
    <row r="37" spans="1:10">
      <c r="A37" s="78">
        <v>45911</v>
      </c>
      <c r="B37" t="s">
        <v>2034</v>
      </c>
      <c r="D37" s="14">
        <v>65</v>
      </c>
    </row>
    <row r="38" spans="1:10">
      <c r="B38" t="s">
        <v>1837</v>
      </c>
      <c r="C38">
        <v>120</v>
      </c>
    </row>
    <row r="39" spans="1:10">
      <c r="B39" t="s">
        <v>217</v>
      </c>
      <c r="C39">
        <v>65</v>
      </c>
      <c r="G39">
        <v>90</v>
      </c>
    </row>
    <row r="40" spans="1:10">
      <c r="B40" t="s">
        <v>195</v>
      </c>
      <c r="I40" s="14" t="s">
        <v>2040</v>
      </c>
      <c r="J40" t="s">
        <v>2037</v>
      </c>
    </row>
    <row r="41" spans="1:10">
      <c r="B41" t="s">
        <v>2004</v>
      </c>
      <c r="G41">
        <v>90</v>
      </c>
    </row>
    <row r="42" spans="1:10">
      <c r="B42" t="s">
        <v>2003</v>
      </c>
      <c r="G42">
        <v>120</v>
      </c>
    </row>
    <row r="45" spans="1:10">
      <c r="A45" s="96">
        <v>45912</v>
      </c>
      <c r="B45" t="s">
        <v>503</v>
      </c>
      <c r="I45" s="14">
        <v>35</v>
      </c>
      <c r="J45" t="s">
        <v>2039</v>
      </c>
    </row>
    <row r="46" spans="1:10">
      <c r="B46" t="s">
        <v>222</v>
      </c>
      <c r="D46" s="14">
        <v>142</v>
      </c>
      <c r="G46">
        <v>80</v>
      </c>
    </row>
    <row r="48" spans="1:10">
      <c r="F48" s="97" t="s">
        <v>2050</v>
      </c>
    </row>
    <row r="51" spans="1:9">
      <c r="A51" s="67">
        <v>45915</v>
      </c>
      <c r="B51" t="s">
        <v>135</v>
      </c>
      <c r="I51">
        <v>100</v>
      </c>
    </row>
    <row r="52" spans="1:9">
      <c r="B52" t="s">
        <v>1810</v>
      </c>
      <c r="C52" t="s">
        <v>2049</v>
      </c>
      <c r="G52">
        <v>65</v>
      </c>
    </row>
    <row r="55" spans="1:9">
      <c r="A55" s="68">
        <v>45916</v>
      </c>
      <c r="B55" t="s">
        <v>68</v>
      </c>
      <c r="D55" s="14">
        <v>65</v>
      </c>
    </row>
    <row r="56" spans="1:9">
      <c r="B56" t="s">
        <v>1730</v>
      </c>
      <c r="C56">
        <v>80</v>
      </c>
      <c r="D56" s="14">
        <v>3</v>
      </c>
    </row>
    <row r="57" spans="1:9">
      <c r="B57" t="s">
        <v>1729</v>
      </c>
      <c r="C57">
        <v>70</v>
      </c>
      <c r="D57" s="14">
        <v>3</v>
      </c>
    </row>
    <row r="58" spans="1:9">
      <c r="B58" t="s">
        <v>2044</v>
      </c>
      <c r="C58">
        <v>65</v>
      </c>
      <c r="G58">
        <v>65</v>
      </c>
    </row>
    <row r="60" spans="1:9">
      <c r="F60" s="97">
        <v>430</v>
      </c>
    </row>
    <row r="64" spans="1:9">
      <c r="A64" s="68">
        <v>45917</v>
      </c>
      <c r="B64" t="s">
        <v>1445</v>
      </c>
      <c r="C64">
        <v>65</v>
      </c>
      <c r="G64">
        <v>85</v>
      </c>
    </row>
    <row r="65" spans="1:7">
      <c r="B65" t="s">
        <v>2051</v>
      </c>
      <c r="C65">
        <v>65</v>
      </c>
    </row>
    <row r="66" spans="1:7">
      <c r="B66" t="s">
        <v>2053</v>
      </c>
      <c r="D66" s="14">
        <v>65</v>
      </c>
    </row>
    <row r="70" spans="1:7">
      <c r="A70" s="67">
        <v>45918</v>
      </c>
      <c r="B70" t="s">
        <v>2057</v>
      </c>
      <c r="D70" s="14">
        <v>75</v>
      </c>
    </row>
    <row r="71" spans="1:7">
      <c r="B71" t="s">
        <v>2034</v>
      </c>
      <c r="G71">
        <v>90</v>
      </c>
    </row>
    <row r="72" spans="1:7">
      <c r="B72" t="s">
        <v>1833</v>
      </c>
      <c r="G72">
        <v>95</v>
      </c>
    </row>
    <row r="74" spans="1:7">
      <c r="A74" s="67">
        <v>45920</v>
      </c>
      <c r="B74" t="s">
        <v>85</v>
      </c>
      <c r="G74">
        <v>120</v>
      </c>
    </row>
    <row r="77" spans="1:7">
      <c r="A77" s="67">
        <v>45922</v>
      </c>
      <c r="B77" t="s">
        <v>1769</v>
      </c>
      <c r="G77">
        <v>120</v>
      </c>
    </row>
    <row r="81" spans="1:9">
      <c r="F81" s="100">
        <v>140</v>
      </c>
    </row>
    <row r="82" spans="1:9">
      <c r="F82" s="100">
        <v>510</v>
      </c>
    </row>
    <row r="85" spans="1:9">
      <c r="A85" s="67">
        <v>45923</v>
      </c>
      <c r="B85" t="s">
        <v>2063</v>
      </c>
      <c r="G85">
        <v>120</v>
      </c>
    </row>
    <row r="88" spans="1:9">
      <c r="A88" s="67">
        <v>45924</v>
      </c>
      <c r="B88" t="s">
        <v>2052</v>
      </c>
      <c r="G88">
        <v>90</v>
      </c>
    </row>
    <row r="89" spans="1:9">
      <c r="B89" t="s">
        <v>2051</v>
      </c>
      <c r="G89">
        <v>90</v>
      </c>
    </row>
    <row r="91" spans="1:9">
      <c r="A91" s="67">
        <v>45925</v>
      </c>
      <c r="B91" t="s">
        <v>208</v>
      </c>
      <c r="I91">
        <v>35</v>
      </c>
    </row>
    <row r="93" spans="1:9">
      <c r="A93" s="68">
        <v>45926</v>
      </c>
      <c r="B93" t="s">
        <v>134</v>
      </c>
      <c r="D93" s="14">
        <v>65</v>
      </c>
    </row>
    <row r="94" spans="1:9">
      <c r="B94" t="s">
        <v>286</v>
      </c>
      <c r="C94" t="s">
        <v>2094</v>
      </c>
    </row>
    <row r="95" spans="1:9">
      <c r="F95" s="100">
        <v>300</v>
      </c>
    </row>
    <row r="97" spans="1:9">
      <c r="A97" s="67">
        <v>45927</v>
      </c>
      <c r="B97" t="s">
        <v>63</v>
      </c>
      <c r="I97">
        <v>155</v>
      </c>
    </row>
    <row r="100" spans="1:9">
      <c r="A100" s="68">
        <v>45929</v>
      </c>
      <c r="B100" t="s">
        <v>1767</v>
      </c>
      <c r="C100" s="14">
        <v>54</v>
      </c>
    </row>
    <row r="101" spans="1:9">
      <c r="B101" t="s">
        <v>2096</v>
      </c>
      <c r="C101" s="14">
        <v>697</v>
      </c>
    </row>
    <row r="102" spans="1:9">
      <c r="B102" t="s">
        <v>2097</v>
      </c>
      <c r="D102" s="14">
        <v>93</v>
      </c>
    </row>
    <row r="103" spans="1:9">
      <c r="B103" t="s">
        <v>1964</v>
      </c>
      <c r="D103" s="14">
        <v>99</v>
      </c>
    </row>
    <row r="104" spans="1:9">
      <c r="B104" t="s">
        <v>2098</v>
      </c>
      <c r="C104" s="14"/>
      <c r="D104" s="14">
        <v>79</v>
      </c>
    </row>
    <row r="105" spans="1:9">
      <c r="B105" t="s">
        <v>2009</v>
      </c>
      <c r="G105">
        <v>90</v>
      </c>
    </row>
    <row r="107" spans="1:9">
      <c r="F107" s="100">
        <v>860</v>
      </c>
    </row>
    <row r="108" spans="1:9">
      <c r="F108" s="100">
        <v>90</v>
      </c>
    </row>
    <row r="110" spans="1:9">
      <c r="A110" s="67">
        <v>45930</v>
      </c>
      <c r="B110" t="s">
        <v>44</v>
      </c>
      <c r="D110" s="14">
        <v>65</v>
      </c>
      <c r="G110">
        <v>120</v>
      </c>
    </row>
    <row r="111" spans="1:9">
      <c r="B111" t="s">
        <v>1833</v>
      </c>
      <c r="D111" s="14">
        <v>120</v>
      </c>
    </row>
    <row r="115" spans="1:9">
      <c r="A115" s="67">
        <v>45931</v>
      </c>
      <c r="B115" t="s">
        <v>2014</v>
      </c>
      <c r="C115" s="14">
        <v>79</v>
      </c>
    </row>
    <row r="116" spans="1:9">
      <c r="B116" t="s">
        <v>1008</v>
      </c>
      <c r="I116">
        <v>100</v>
      </c>
    </row>
    <row r="119" spans="1:9">
      <c r="A119" s="67">
        <v>45932</v>
      </c>
      <c r="B119" t="s">
        <v>172</v>
      </c>
      <c r="D119" s="14">
        <v>70</v>
      </c>
    </row>
    <row r="120" spans="1:9">
      <c r="B120" t="s">
        <v>981</v>
      </c>
      <c r="D120" s="14">
        <v>90</v>
      </c>
    </row>
    <row r="121" spans="1:9">
      <c r="B121" t="s">
        <v>2105</v>
      </c>
      <c r="C121">
        <v>110</v>
      </c>
    </row>
    <row r="122" spans="1:9">
      <c r="B122" t="s">
        <v>2106</v>
      </c>
      <c r="C122">
        <v>99</v>
      </c>
    </row>
    <row r="123" spans="1:9">
      <c r="B123" t="s">
        <v>2107</v>
      </c>
      <c r="C123">
        <v>110</v>
      </c>
    </row>
    <row r="124" spans="1:9">
      <c r="B124" t="s">
        <v>2027</v>
      </c>
      <c r="D124" s="14">
        <v>127</v>
      </c>
    </row>
    <row r="125" spans="1:9">
      <c r="B125" t="s">
        <v>98</v>
      </c>
      <c r="C125">
        <v>115</v>
      </c>
    </row>
    <row r="126" spans="1:9">
      <c r="B126" t="s">
        <v>934</v>
      </c>
      <c r="C126">
        <v>200</v>
      </c>
    </row>
    <row r="127" spans="1:9">
      <c r="B127" t="s">
        <v>1981</v>
      </c>
      <c r="D127" s="14">
        <v>68</v>
      </c>
    </row>
    <row r="128" spans="1:9">
      <c r="B128" t="s">
        <v>1768</v>
      </c>
      <c r="D128" s="14">
        <v>85</v>
      </c>
    </row>
    <row r="129" spans="1:9">
      <c r="B129" t="s">
        <v>1823</v>
      </c>
      <c r="D129" s="14">
        <v>83</v>
      </c>
    </row>
    <row r="131" spans="1:9">
      <c r="F131" s="97">
        <v>713</v>
      </c>
    </row>
    <row r="132" spans="1:9">
      <c r="A132" s="68">
        <v>45933</v>
      </c>
      <c r="B132" t="s">
        <v>198</v>
      </c>
      <c r="C132">
        <v>120</v>
      </c>
    </row>
    <row r="133" spans="1:9">
      <c r="B133" t="s">
        <v>2120</v>
      </c>
      <c r="C133">
        <v>239</v>
      </c>
      <c r="I133">
        <v>92</v>
      </c>
    </row>
    <row r="134" spans="1:9">
      <c r="B134" t="s">
        <v>1448</v>
      </c>
    </row>
    <row r="139" spans="1:9">
      <c r="A139" s="68">
        <v>45936</v>
      </c>
      <c r="B139" t="s">
        <v>1930</v>
      </c>
      <c r="C139">
        <v>54</v>
      </c>
    </row>
    <row r="140" spans="1:9">
      <c r="B140" t="s">
        <v>1445</v>
      </c>
      <c r="C140">
        <v>85</v>
      </c>
    </row>
    <row r="141" spans="1:9">
      <c r="B141" t="s">
        <v>2121</v>
      </c>
      <c r="D141" s="14">
        <v>115</v>
      </c>
    </row>
    <row r="142" spans="1:9">
      <c r="B142" t="s">
        <v>2123</v>
      </c>
      <c r="D142" s="14">
        <v>79</v>
      </c>
    </row>
    <row r="143" spans="1:9">
      <c r="B143" t="s">
        <v>139</v>
      </c>
      <c r="C143">
        <v>352</v>
      </c>
    </row>
    <row r="144" spans="1:9">
      <c r="B144" t="s">
        <v>1882</v>
      </c>
      <c r="I144">
        <v>65</v>
      </c>
    </row>
    <row r="145" spans="1:6">
      <c r="F145" s="97">
        <v>850</v>
      </c>
    </row>
    <row r="148" spans="1:6">
      <c r="A148" s="68">
        <v>45937</v>
      </c>
      <c r="B148" t="s">
        <v>2124</v>
      </c>
      <c r="D148" s="14">
        <v>154</v>
      </c>
    </row>
    <row r="149" spans="1:6">
      <c r="B149" t="s">
        <v>148</v>
      </c>
      <c r="D149" s="14">
        <v>80</v>
      </c>
    </row>
    <row r="150" spans="1:6">
      <c r="B150" t="s">
        <v>188</v>
      </c>
      <c r="C150">
        <v>120</v>
      </c>
    </row>
    <row r="151" spans="1:6">
      <c r="B151" t="s">
        <v>2062</v>
      </c>
      <c r="D151" s="14">
        <v>163</v>
      </c>
    </row>
    <row r="152" spans="1:6">
      <c r="B152" t="s">
        <v>864</v>
      </c>
      <c r="D152" s="14">
        <v>100</v>
      </c>
    </row>
    <row r="153" spans="1:6">
      <c r="B153" t="s">
        <v>2128</v>
      </c>
      <c r="D153" s="14">
        <v>105</v>
      </c>
    </row>
    <row r="154" spans="1:6">
      <c r="B154" t="s">
        <v>177</v>
      </c>
      <c r="D154" s="14">
        <v>105</v>
      </c>
    </row>
    <row r="155" spans="1:6">
      <c r="B155" t="s">
        <v>179</v>
      </c>
      <c r="D155" s="14">
        <v>120</v>
      </c>
    </row>
    <row r="156" spans="1:6">
      <c r="B156" t="s">
        <v>2129</v>
      </c>
      <c r="D156" s="14">
        <v>195</v>
      </c>
    </row>
    <row r="157" spans="1:6">
      <c r="B157" t="s">
        <v>1967</v>
      </c>
      <c r="D157" s="14">
        <v>61</v>
      </c>
    </row>
    <row r="161" spans="1:6">
      <c r="A161" s="68">
        <v>45938</v>
      </c>
      <c r="B161" t="s">
        <v>1793</v>
      </c>
      <c r="D161" s="14">
        <v>180</v>
      </c>
    </row>
    <row r="162" spans="1:6">
      <c r="B162" t="s">
        <v>1767</v>
      </c>
      <c r="C162">
        <v>15</v>
      </c>
    </row>
    <row r="163" spans="1:6">
      <c r="B163" t="s">
        <v>2134</v>
      </c>
      <c r="C163">
        <v>100</v>
      </c>
    </row>
    <row r="164" spans="1:6">
      <c r="B164" t="s">
        <v>1794</v>
      </c>
      <c r="D164" s="14">
        <v>100</v>
      </c>
    </row>
    <row r="165" spans="1:6">
      <c r="B165" t="s">
        <v>2135</v>
      </c>
      <c r="D165" s="14">
        <v>194</v>
      </c>
    </row>
    <row r="166" spans="1:6">
      <c r="B166" t="s">
        <v>2136</v>
      </c>
      <c r="D166" s="14">
        <v>194</v>
      </c>
    </row>
    <row r="170" spans="1:6">
      <c r="A170" s="68">
        <v>45939</v>
      </c>
      <c r="B170" t="s">
        <v>2137</v>
      </c>
      <c r="D170" s="14">
        <v>75</v>
      </c>
    </row>
    <row r="171" spans="1:6">
      <c r="B171" t="s">
        <v>209</v>
      </c>
      <c r="D171" s="14">
        <v>90</v>
      </c>
    </row>
    <row r="172" spans="1:6">
      <c r="B172" t="s">
        <v>1836</v>
      </c>
      <c r="C172">
        <v>245</v>
      </c>
    </row>
    <row r="173" spans="1:6">
      <c r="B173" t="s">
        <v>1056</v>
      </c>
      <c r="C173">
        <v>160</v>
      </c>
    </row>
    <row r="174" spans="1:6">
      <c r="B174" t="s">
        <v>2009</v>
      </c>
      <c r="C174">
        <v>200</v>
      </c>
    </row>
    <row r="176" spans="1:6">
      <c r="F176" s="97">
        <v>820</v>
      </c>
    </row>
    <row r="180" spans="1:9">
      <c r="A180" s="68">
        <v>45943</v>
      </c>
      <c r="B180" t="s">
        <v>1801</v>
      </c>
      <c r="D180" s="14">
        <v>48</v>
      </c>
    </row>
    <row r="181" spans="1:9">
      <c r="B181" t="s">
        <v>195</v>
      </c>
      <c r="D181" s="14">
        <v>100</v>
      </c>
    </row>
    <row r="185" spans="1:9">
      <c r="A185" s="68">
        <v>45944</v>
      </c>
      <c r="B185" t="s">
        <v>2168</v>
      </c>
      <c r="C185">
        <v>210</v>
      </c>
    </row>
    <row r="186" spans="1:9">
      <c r="B186" t="s">
        <v>2169</v>
      </c>
      <c r="I186">
        <v>115</v>
      </c>
    </row>
    <row r="187" spans="1:9">
      <c r="B187" t="s">
        <v>2170</v>
      </c>
      <c r="D187" s="14">
        <v>115</v>
      </c>
    </row>
    <row r="188" spans="1:9">
      <c r="B188" t="s">
        <v>947</v>
      </c>
      <c r="D188" s="14">
        <v>20</v>
      </c>
    </row>
    <row r="189" spans="1:9">
      <c r="B189" t="s">
        <v>1994</v>
      </c>
      <c r="D189">
        <v>43</v>
      </c>
    </row>
    <row r="190" spans="1:9">
      <c r="B190" t="s">
        <v>60</v>
      </c>
      <c r="C190">
        <v>10</v>
      </c>
      <c r="D190" s="14">
        <v>110</v>
      </c>
    </row>
    <row r="191" spans="1:9">
      <c r="B191" t="s">
        <v>2133</v>
      </c>
      <c r="C191">
        <v>80</v>
      </c>
    </row>
    <row r="192" spans="1:9">
      <c r="B192" t="s">
        <v>2052</v>
      </c>
      <c r="C192">
        <v>80</v>
      </c>
    </row>
    <row r="193" spans="1:9">
      <c r="B193" t="s">
        <v>765</v>
      </c>
      <c r="C193">
        <v>25</v>
      </c>
    </row>
    <row r="194" spans="1:9">
      <c r="F194" s="97">
        <v>405</v>
      </c>
    </row>
    <row r="197" spans="1:9">
      <c r="A197" s="68">
        <v>45945</v>
      </c>
      <c r="B197" t="s">
        <v>1807</v>
      </c>
      <c r="D197" s="14">
        <v>54</v>
      </c>
    </row>
    <row r="198" spans="1:9">
      <c r="B198" t="s">
        <v>950</v>
      </c>
      <c r="C198">
        <v>160</v>
      </c>
    </row>
    <row r="201" spans="1:9">
      <c r="A201" s="68">
        <v>45946</v>
      </c>
      <c r="B201" t="s">
        <v>1769</v>
      </c>
      <c r="D201" s="14">
        <v>140</v>
      </c>
    </row>
    <row r="202" spans="1:9">
      <c r="B202" t="s">
        <v>500</v>
      </c>
      <c r="C202">
        <v>140</v>
      </c>
    </row>
    <row r="203" spans="1:9">
      <c r="B203" t="s">
        <v>286</v>
      </c>
      <c r="C203">
        <v>160</v>
      </c>
    </row>
    <row r="204" spans="1:9">
      <c r="B204" t="s">
        <v>2057</v>
      </c>
      <c r="D204" s="14">
        <v>115</v>
      </c>
    </row>
    <row r="205" spans="1:9">
      <c r="B205" t="s">
        <v>987</v>
      </c>
      <c r="I205">
        <v>90</v>
      </c>
    </row>
    <row r="208" spans="1:9">
      <c r="A208" s="68">
        <v>45947</v>
      </c>
      <c r="B208" t="s">
        <v>362</v>
      </c>
      <c r="D208" s="14">
        <v>240</v>
      </c>
    </row>
    <row r="209" spans="1:6">
      <c r="B209" t="s">
        <v>1761</v>
      </c>
      <c r="C209">
        <v>150</v>
      </c>
    </row>
    <row r="210" spans="1:6">
      <c r="B210" t="s">
        <v>921</v>
      </c>
      <c r="C210">
        <v>350</v>
      </c>
      <c r="D210" s="14">
        <v>50</v>
      </c>
    </row>
    <row r="211" spans="1:6">
      <c r="B211" t="s">
        <v>2125</v>
      </c>
      <c r="C211">
        <v>118</v>
      </c>
    </row>
    <row r="214" spans="1:6">
      <c r="F214" s="97">
        <v>1080</v>
      </c>
    </row>
    <row r="216" spans="1:6">
      <c r="A216" s="68">
        <v>45950</v>
      </c>
      <c r="B216" t="s">
        <v>1406</v>
      </c>
      <c r="C216">
        <v>150</v>
      </c>
    </row>
    <row r="219" spans="1:6">
      <c r="A219" s="68">
        <v>45951</v>
      </c>
      <c r="B219" t="s">
        <v>1837</v>
      </c>
      <c r="D219" s="14">
        <v>120</v>
      </c>
    </row>
    <row r="222" spans="1:6">
      <c r="A222" s="68">
        <v>45952</v>
      </c>
      <c r="B222" t="s">
        <v>2211</v>
      </c>
      <c r="D222" s="14">
        <v>210</v>
      </c>
    </row>
    <row r="224" spans="1:6">
      <c r="F224" s="97">
        <v>150</v>
      </c>
    </row>
    <row r="225" spans="1:6">
      <c r="A225" s="68">
        <v>45955</v>
      </c>
      <c r="B225" t="s">
        <v>208</v>
      </c>
    </row>
    <row r="228" spans="1:6">
      <c r="A228" s="68">
        <v>45959</v>
      </c>
      <c r="B228" t="s">
        <v>1767</v>
      </c>
      <c r="D228" s="14">
        <v>69</v>
      </c>
    </row>
    <row r="229" spans="1:6">
      <c r="B229" t="s">
        <v>44</v>
      </c>
      <c r="C229">
        <v>280</v>
      </c>
    </row>
    <row r="230" spans="1:6">
      <c r="B230" t="s">
        <v>43</v>
      </c>
      <c r="C230">
        <v>250</v>
      </c>
    </row>
    <row r="231" spans="1:6">
      <c r="B231" t="s">
        <v>41</v>
      </c>
      <c r="C231">
        <v>200</v>
      </c>
    </row>
    <row r="234" spans="1:6">
      <c r="F234" s="97">
        <v>750</v>
      </c>
    </row>
    <row r="238" spans="1:6">
      <c r="A238" s="68">
        <v>45960</v>
      </c>
      <c r="B238" t="s">
        <v>286</v>
      </c>
      <c r="C238">
        <v>120</v>
      </c>
    </row>
    <row r="239" spans="1:6">
      <c r="B239" t="s">
        <v>1833</v>
      </c>
      <c r="C239">
        <v>120</v>
      </c>
    </row>
    <row r="240" spans="1:6">
      <c r="B240" t="s">
        <v>217</v>
      </c>
      <c r="D240" s="14">
        <v>120</v>
      </c>
    </row>
    <row r="241" spans="1:9">
      <c r="B241" t="s">
        <v>2137</v>
      </c>
      <c r="D241" s="14">
        <v>115</v>
      </c>
    </row>
    <row r="242" spans="1:9">
      <c r="B242" t="s">
        <v>2221</v>
      </c>
      <c r="C242">
        <v>50</v>
      </c>
    </row>
    <row r="243" spans="1:9">
      <c r="F243" s="97">
        <v>200</v>
      </c>
    </row>
    <row r="246" spans="1:9">
      <c r="A246" s="68">
        <v>45961</v>
      </c>
      <c r="B246" t="s">
        <v>140</v>
      </c>
      <c r="I246">
        <v>219</v>
      </c>
    </row>
    <row r="247" spans="1:9">
      <c r="B247" t="s">
        <v>819</v>
      </c>
      <c r="D247" s="14">
        <v>105</v>
      </c>
    </row>
    <row r="248" spans="1:9">
      <c r="B248" t="s">
        <v>2221</v>
      </c>
      <c r="C248">
        <v>50</v>
      </c>
    </row>
    <row r="250" spans="1:9">
      <c r="F250" s="97">
        <v>440</v>
      </c>
    </row>
    <row r="252" spans="1:9">
      <c r="A252" s="68">
        <v>45964</v>
      </c>
      <c r="B252" t="s">
        <v>2229</v>
      </c>
      <c r="C252">
        <v>156</v>
      </c>
    </row>
    <row r="253" spans="1:9">
      <c r="B253" t="s">
        <v>1835</v>
      </c>
      <c r="D253" s="14">
        <v>192</v>
      </c>
    </row>
    <row r="254" spans="1:9">
      <c r="B254" t="s">
        <v>2230</v>
      </c>
      <c r="C254">
        <v>150</v>
      </c>
    </row>
    <row r="255" spans="1:9">
      <c r="B255" t="s">
        <v>2157</v>
      </c>
      <c r="C255">
        <v>90</v>
      </c>
    </row>
    <row r="256" spans="1:9">
      <c r="B256" t="s">
        <v>2034</v>
      </c>
      <c r="D256" s="14">
        <v>79</v>
      </c>
    </row>
    <row r="257" spans="1:6">
      <c r="B257" t="s">
        <v>2238</v>
      </c>
      <c r="D257" s="14">
        <v>319</v>
      </c>
    </row>
    <row r="258" spans="1:6">
      <c r="B258" t="s">
        <v>2239</v>
      </c>
      <c r="D258" s="14">
        <v>184</v>
      </c>
    </row>
    <row r="259" spans="1:6">
      <c r="B259" t="s">
        <v>2123</v>
      </c>
      <c r="D259" s="14">
        <v>79</v>
      </c>
    </row>
    <row r="260" spans="1:6">
      <c r="B260" t="s">
        <v>222</v>
      </c>
      <c r="D260" s="14">
        <v>284</v>
      </c>
    </row>
    <row r="262" spans="1:6">
      <c r="F262" s="97"/>
    </row>
    <row r="264" spans="1:6">
      <c r="A264" s="68">
        <v>45965</v>
      </c>
      <c r="B264" t="s">
        <v>209</v>
      </c>
      <c r="D264" s="14">
        <v>90</v>
      </c>
    </row>
    <row r="265" spans="1:6">
      <c r="B265" t="s">
        <v>2240</v>
      </c>
      <c r="C265">
        <v>79</v>
      </c>
    </row>
    <row r="266" spans="1:6">
      <c r="B266" t="s">
        <v>2052</v>
      </c>
      <c r="C266">
        <v>78</v>
      </c>
    </row>
    <row r="267" spans="1:6">
      <c r="B267" t="s">
        <v>2133</v>
      </c>
      <c r="C267">
        <v>78</v>
      </c>
    </row>
    <row r="268" spans="1:6">
      <c r="B268" t="s">
        <v>1838</v>
      </c>
      <c r="D268" s="14">
        <v>225</v>
      </c>
    </row>
    <row r="269" spans="1:6">
      <c r="B269" t="s">
        <v>1823</v>
      </c>
      <c r="D269" s="14">
        <v>83</v>
      </c>
    </row>
    <row r="270" spans="1:6">
      <c r="B270" t="s">
        <v>2241</v>
      </c>
      <c r="D270" s="14">
        <v>205</v>
      </c>
    </row>
    <row r="271" spans="1:6">
      <c r="B271" t="s">
        <v>1768</v>
      </c>
      <c r="D271" s="14">
        <v>85</v>
      </c>
    </row>
    <row r="272" spans="1:6">
      <c r="B272" t="s">
        <v>98</v>
      </c>
      <c r="C272">
        <v>115</v>
      </c>
    </row>
    <row r="273" spans="1:6">
      <c r="B273" t="s">
        <v>1858</v>
      </c>
      <c r="C273">
        <v>150</v>
      </c>
      <c r="D273" s="14">
        <v>10</v>
      </c>
    </row>
    <row r="274" spans="1:6">
      <c r="B274" t="s">
        <v>934</v>
      </c>
      <c r="C274">
        <v>90</v>
      </c>
      <c r="D274" s="14">
        <v>110</v>
      </c>
    </row>
    <row r="277" spans="1:6">
      <c r="A277" s="68">
        <v>45966</v>
      </c>
      <c r="B277" t="s">
        <v>1930</v>
      </c>
      <c r="C277">
        <v>55</v>
      </c>
    </row>
    <row r="278" spans="1:6">
      <c r="B278" t="s">
        <v>1810</v>
      </c>
      <c r="D278" s="14">
        <v>88</v>
      </c>
    </row>
    <row r="279" spans="1:6">
      <c r="B279" t="s">
        <v>2247</v>
      </c>
      <c r="D279" s="14">
        <v>239</v>
      </c>
    </row>
    <row r="281" spans="1:6">
      <c r="A281" s="68"/>
      <c r="F281" s="97">
        <v>660</v>
      </c>
    </row>
    <row r="282" spans="1:6">
      <c r="B282" t="s">
        <v>500</v>
      </c>
      <c r="C282">
        <v>140</v>
      </c>
    </row>
    <row r="284" spans="1:6">
      <c r="B284" s="14"/>
      <c r="D284"/>
    </row>
    <row r="285" spans="1:6">
      <c r="A285" s="68">
        <v>45967</v>
      </c>
      <c r="B285" t="s">
        <v>981</v>
      </c>
      <c r="D285" s="14">
        <v>90</v>
      </c>
    </row>
    <row r="286" spans="1:6">
      <c r="B286" t="s">
        <v>172</v>
      </c>
      <c r="D286" s="14">
        <v>70</v>
      </c>
    </row>
    <row r="287" spans="1:6">
      <c r="A287" s="68"/>
      <c r="B287" t="s">
        <v>2124</v>
      </c>
      <c r="C287">
        <v>24</v>
      </c>
      <c r="D287" s="14">
        <v>130</v>
      </c>
    </row>
    <row r="288" spans="1:6">
      <c r="B288" t="s">
        <v>2245</v>
      </c>
      <c r="D288" s="14">
        <v>163</v>
      </c>
    </row>
    <row r="289" spans="1:6">
      <c r="B289" t="s">
        <v>1968</v>
      </c>
      <c r="D289" s="14">
        <v>252</v>
      </c>
    </row>
    <row r="290" spans="1:6">
      <c r="B290" t="s">
        <v>345</v>
      </c>
      <c r="C290">
        <v>140</v>
      </c>
    </row>
    <row r="291" spans="1:6">
      <c r="B291" t="s">
        <v>2246</v>
      </c>
      <c r="D291" s="14">
        <v>68</v>
      </c>
    </row>
    <row r="293" spans="1:6">
      <c r="F293" s="97">
        <v>310</v>
      </c>
    </row>
    <row r="294" spans="1:6">
      <c r="B294" t="s">
        <v>2256</v>
      </c>
      <c r="C294">
        <v>100</v>
      </c>
    </row>
    <row r="298" spans="1:6">
      <c r="A298" s="68">
        <v>45968</v>
      </c>
      <c r="B298" t="s">
        <v>911</v>
      </c>
      <c r="C298">
        <v>120</v>
      </c>
    </row>
    <row r="301" spans="1:6">
      <c r="A301" s="68">
        <v>45972</v>
      </c>
      <c r="B301" t="s">
        <v>1769</v>
      </c>
      <c r="C301">
        <v>140</v>
      </c>
    </row>
    <row r="302" spans="1:6">
      <c r="B302" t="s">
        <v>2253</v>
      </c>
      <c r="C302">
        <v>210</v>
      </c>
    </row>
    <row r="303" spans="1:6">
      <c r="B303" t="s">
        <v>765</v>
      </c>
      <c r="C303">
        <v>90</v>
      </c>
    </row>
    <row r="304" spans="1:6">
      <c r="B304" t="s">
        <v>60</v>
      </c>
      <c r="D304" s="14">
        <v>120</v>
      </c>
    </row>
    <row r="305" spans="1:7">
      <c r="B305" t="s">
        <v>1995</v>
      </c>
      <c r="D305" s="14">
        <v>128</v>
      </c>
    </row>
    <row r="306" spans="1:7">
      <c r="B306" t="s">
        <v>362</v>
      </c>
      <c r="C306">
        <v>240</v>
      </c>
      <c r="G306">
        <v>40</v>
      </c>
    </row>
    <row r="307" spans="1:7">
      <c r="B307" t="s">
        <v>1761</v>
      </c>
      <c r="D307" s="14">
        <v>130</v>
      </c>
    </row>
    <row r="308" spans="1:7">
      <c r="B308" t="s">
        <v>188</v>
      </c>
      <c r="C308">
        <v>120</v>
      </c>
    </row>
    <row r="314" spans="1:7">
      <c r="F314" s="97">
        <v>1000</v>
      </c>
    </row>
    <row r="317" spans="1:7">
      <c r="A317" s="68">
        <v>45973</v>
      </c>
      <c r="B317" t="s">
        <v>1807</v>
      </c>
      <c r="D317" s="14">
        <v>54</v>
      </c>
    </row>
    <row r="318" spans="1:7">
      <c r="B318" t="s">
        <v>1801</v>
      </c>
      <c r="D318" s="14">
        <v>48</v>
      </c>
    </row>
    <row r="319" spans="1:7">
      <c r="B319" t="s">
        <v>950</v>
      </c>
      <c r="C319">
        <v>160</v>
      </c>
    </row>
    <row r="320" spans="1:7">
      <c r="B320" t="s">
        <v>286</v>
      </c>
      <c r="C320">
        <v>120</v>
      </c>
    </row>
    <row r="321" spans="1:6">
      <c r="B321" t="s">
        <v>1836</v>
      </c>
      <c r="D321" s="14">
        <v>245</v>
      </c>
    </row>
    <row r="326" spans="1:6">
      <c r="A326" s="68">
        <v>45974</v>
      </c>
      <c r="B326" t="s">
        <v>43</v>
      </c>
      <c r="C326">
        <v>150</v>
      </c>
    </row>
    <row r="327" spans="1:6">
      <c r="B327" t="s">
        <v>398</v>
      </c>
      <c r="D327" s="14">
        <v>100</v>
      </c>
    </row>
    <row r="328" spans="1:6">
      <c r="B328" t="s">
        <v>1837</v>
      </c>
      <c r="D328" s="14">
        <v>120</v>
      </c>
    </row>
    <row r="330" spans="1:6">
      <c r="F330" s="97">
        <v>450</v>
      </c>
    </row>
    <row r="333" spans="1:6">
      <c r="A333" s="68">
        <v>45975</v>
      </c>
      <c r="B333" t="s">
        <v>2125</v>
      </c>
      <c r="D333" s="14">
        <v>118</v>
      </c>
    </row>
    <row r="336" spans="1:6">
      <c r="A336" s="68">
        <v>45979</v>
      </c>
      <c r="B336" t="s">
        <v>1793</v>
      </c>
      <c r="C336">
        <v>180</v>
      </c>
    </row>
    <row r="337" spans="1:7">
      <c r="B337" t="s">
        <v>148</v>
      </c>
      <c r="D337" s="14">
        <v>80</v>
      </c>
    </row>
    <row r="338" spans="1:7">
      <c r="B338" t="s">
        <v>2057</v>
      </c>
      <c r="D338" s="14">
        <v>115</v>
      </c>
    </row>
    <row r="340" spans="1:7">
      <c r="F340" s="97">
        <v>180</v>
      </c>
    </row>
    <row r="341" spans="1:7">
      <c r="D341" s="14" t="s">
        <v>51</v>
      </c>
    </row>
    <row r="343" spans="1:7">
      <c r="A343" s="68">
        <v>45980</v>
      </c>
      <c r="B343" t="s">
        <v>1056</v>
      </c>
      <c r="D343" s="14">
        <v>160</v>
      </c>
    </row>
    <row r="344" spans="1:7">
      <c r="B344" t="s">
        <v>41</v>
      </c>
      <c r="C344">
        <v>20</v>
      </c>
      <c r="D344" s="14">
        <v>100</v>
      </c>
      <c r="G344">
        <v>20</v>
      </c>
    </row>
    <row r="345" spans="1:7">
      <c r="B345" t="s">
        <v>195</v>
      </c>
      <c r="G345">
        <v>20</v>
      </c>
    </row>
    <row r="346" spans="1:7">
      <c r="B346" t="s">
        <v>1798</v>
      </c>
      <c r="C346">
        <v>105</v>
      </c>
    </row>
    <row r="347" spans="1:7">
      <c r="B347" t="s">
        <v>1794</v>
      </c>
      <c r="C347">
        <v>105</v>
      </c>
    </row>
    <row r="350" spans="1:7">
      <c r="A350" s="68">
        <v>45982</v>
      </c>
      <c r="B350" t="s">
        <v>1448</v>
      </c>
      <c r="D350" s="14">
        <v>92</v>
      </c>
    </row>
    <row r="354" spans="1:7">
      <c r="A354" s="68">
        <v>45985</v>
      </c>
      <c r="B354" t="s">
        <v>2003</v>
      </c>
      <c r="G354">
        <v>20</v>
      </c>
    </row>
    <row r="355" spans="1:7">
      <c r="B355" t="s">
        <v>500</v>
      </c>
      <c r="G355">
        <v>20</v>
      </c>
    </row>
    <row r="358" spans="1:7">
      <c r="A358" s="68">
        <v>45986</v>
      </c>
      <c r="B358" t="s">
        <v>85</v>
      </c>
      <c r="G358">
        <v>20</v>
      </c>
    </row>
    <row r="359" spans="1:7">
      <c r="B359" t="s">
        <v>1833</v>
      </c>
      <c r="C359">
        <v>120</v>
      </c>
    </row>
    <row r="362" spans="1:7">
      <c r="A362" s="68">
        <v>45987</v>
      </c>
      <c r="B362" t="s">
        <v>1761</v>
      </c>
      <c r="G362">
        <v>20</v>
      </c>
    </row>
    <row r="363" spans="1:7">
      <c r="B363" t="s">
        <v>1939</v>
      </c>
      <c r="G363">
        <v>20</v>
      </c>
    </row>
    <row r="364" spans="1:7">
      <c r="B364" t="s">
        <v>139</v>
      </c>
      <c r="G364">
        <v>20</v>
      </c>
    </row>
    <row r="366" spans="1:7">
      <c r="F366" s="97">
        <v>320</v>
      </c>
    </row>
    <row r="369" spans="1:7">
      <c r="F369" t="s">
        <v>2276</v>
      </c>
    </row>
    <row r="371" spans="1:7">
      <c r="A371" s="68">
        <v>45988</v>
      </c>
      <c r="B371" t="s">
        <v>1406</v>
      </c>
      <c r="G371">
        <v>20</v>
      </c>
    </row>
    <row r="372" spans="1:7">
      <c r="B372" t="s">
        <v>2009</v>
      </c>
      <c r="C372">
        <v>200</v>
      </c>
    </row>
    <row r="373" spans="1:7">
      <c r="B373" t="s">
        <v>2240</v>
      </c>
      <c r="C373">
        <v>79</v>
      </c>
    </row>
    <row r="374" spans="1:7">
      <c r="B374" t="s">
        <v>2268</v>
      </c>
      <c r="D374" s="14">
        <v>205</v>
      </c>
    </row>
    <row r="375" spans="1:7">
      <c r="B375" t="s">
        <v>2057</v>
      </c>
      <c r="G375">
        <v>20</v>
      </c>
    </row>
    <row r="376" spans="1:7">
      <c r="B376" t="s">
        <v>2121</v>
      </c>
      <c r="C376">
        <v>120</v>
      </c>
      <c r="G376">
        <v>20</v>
      </c>
    </row>
    <row r="379" spans="1:7">
      <c r="A379" s="68">
        <v>45989</v>
      </c>
      <c r="B379" t="s">
        <v>1767</v>
      </c>
      <c r="D379" s="14">
        <v>69</v>
      </c>
    </row>
    <row r="380" spans="1:7">
      <c r="B380" t="s">
        <v>192</v>
      </c>
      <c r="G380">
        <v>20</v>
      </c>
    </row>
    <row r="381" spans="1:7">
      <c r="B381" t="s">
        <v>140</v>
      </c>
      <c r="G381">
        <v>20</v>
      </c>
    </row>
    <row r="382" spans="1:7">
      <c r="B382" t="s">
        <v>966</v>
      </c>
      <c r="G382">
        <v>20</v>
      </c>
    </row>
    <row r="383" spans="1:7">
      <c r="B383" t="s">
        <v>345</v>
      </c>
      <c r="G383">
        <v>20</v>
      </c>
    </row>
    <row r="386" spans="1:7">
      <c r="A386" s="68">
        <v>45990</v>
      </c>
      <c r="B386" t="s">
        <v>2292</v>
      </c>
      <c r="G386">
        <v>20</v>
      </c>
    </row>
    <row r="389" spans="1:7">
      <c r="A389" s="68">
        <v>45992</v>
      </c>
      <c r="B389" t="s">
        <v>1930</v>
      </c>
      <c r="C389">
        <v>53</v>
      </c>
    </row>
    <row r="390" spans="1:7">
      <c r="B390" t="s">
        <v>345</v>
      </c>
      <c r="C390">
        <v>140</v>
      </c>
    </row>
    <row r="391" spans="1:7">
      <c r="B391" t="s">
        <v>195</v>
      </c>
      <c r="D391" s="14">
        <v>100</v>
      </c>
    </row>
    <row r="392" spans="1:7">
      <c r="B392" t="s">
        <v>2295</v>
      </c>
      <c r="D392" s="14">
        <v>188</v>
      </c>
    </row>
    <row r="393" spans="1:7">
      <c r="B393" t="s">
        <v>1787</v>
      </c>
      <c r="D393" s="14">
        <v>79</v>
      </c>
    </row>
    <row r="394" spans="1:7">
      <c r="B394" t="s">
        <v>2296</v>
      </c>
      <c r="D394" s="14">
        <v>319</v>
      </c>
    </row>
    <row r="395" spans="1:7">
      <c r="B395" t="s">
        <v>819</v>
      </c>
      <c r="D395" s="14">
        <v>105</v>
      </c>
    </row>
    <row r="396" spans="1:7">
      <c r="B396" t="s">
        <v>2027</v>
      </c>
      <c r="D396" s="14">
        <v>134</v>
      </c>
    </row>
    <row r="397" spans="1:7">
      <c r="B397" t="s">
        <v>2307</v>
      </c>
      <c r="C397">
        <v>80</v>
      </c>
    </row>
    <row r="398" spans="1:7">
      <c r="B398" t="s">
        <v>2308</v>
      </c>
      <c r="D398" s="14">
        <v>210</v>
      </c>
    </row>
    <row r="399" spans="1:7">
      <c r="B399" t="s">
        <v>2198</v>
      </c>
      <c r="C399">
        <v>110</v>
      </c>
    </row>
    <row r="402" spans="1:6">
      <c r="A402" s="68">
        <v>45993</v>
      </c>
      <c r="B402" t="s">
        <v>1858</v>
      </c>
      <c r="C402">
        <v>160</v>
      </c>
    </row>
    <row r="403" spans="1:6">
      <c r="B403" t="s">
        <v>2133</v>
      </c>
      <c r="C403">
        <v>77</v>
      </c>
    </row>
    <row r="404" spans="1:6">
      <c r="B404" t="s">
        <v>1968</v>
      </c>
      <c r="D404" s="14">
        <v>252</v>
      </c>
    </row>
    <row r="405" spans="1:6">
      <c r="B405" t="s">
        <v>1981</v>
      </c>
      <c r="D405" s="14">
        <v>68</v>
      </c>
    </row>
    <row r="406" spans="1:6">
      <c r="B406" t="s">
        <v>1995</v>
      </c>
      <c r="D406" s="14">
        <v>128</v>
      </c>
    </row>
    <row r="407" spans="1:6">
      <c r="B407" t="s">
        <v>2137</v>
      </c>
      <c r="D407" s="14">
        <v>115</v>
      </c>
    </row>
    <row r="410" spans="1:6">
      <c r="C410">
        <f>SUM(C372:C407)</f>
        <v>1019</v>
      </c>
      <c r="F410" s="97">
        <v>900</v>
      </c>
    </row>
    <row r="414" spans="1:6">
      <c r="A414" s="68">
        <v>45994</v>
      </c>
      <c r="B414" t="s">
        <v>2006</v>
      </c>
      <c r="C414">
        <v>239</v>
      </c>
    </row>
    <row r="415" spans="1:6">
      <c r="B415" t="s">
        <v>1836</v>
      </c>
      <c r="C415">
        <v>245</v>
      </c>
    </row>
    <row r="416" spans="1:6">
      <c r="B416" t="s">
        <v>921</v>
      </c>
      <c r="C416">
        <v>350</v>
      </c>
    </row>
    <row r="417" spans="1:6">
      <c r="B417" t="s">
        <v>1835</v>
      </c>
      <c r="D417" s="14">
        <v>192</v>
      </c>
    </row>
    <row r="418" spans="1:6">
      <c r="B418" t="s">
        <v>500</v>
      </c>
      <c r="C418">
        <v>140</v>
      </c>
    </row>
    <row r="421" spans="1:6">
      <c r="C421">
        <f>SUM(C414:C418)</f>
        <v>974</v>
      </c>
      <c r="F421" s="97">
        <v>950</v>
      </c>
    </row>
    <row r="425" spans="1:6">
      <c r="A425" s="68">
        <v>45995</v>
      </c>
      <c r="B425" t="s">
        <v>98</v>
      </c>
      <c r="C425">
        <v>115</v>
      </c>
    </row>
    <row r="426" spans="1:6">
      <c r="B426" t="s">
        <v>984</v>
      </c>
      <c r="D426" s="14">
        <v>205</v>
      </c>
    </row>
    <row r="427" spans="1:6">
      <c r="B427" t="s">
        <v>2319</v>
      </c>
      <c r="D427" s="14">
        <v>163</v>
      </c>
    </row>
    <row r="428" spans="1:6">
      <c r="B428" t="s">
        <v>1823</v>
      </c>
      <c r="D428" s="14">
        <v>83</v>
      </c>
    </row>
    <row r="429" spans="1:6">
      <c r="B429" t="s">
        <v>172</v>
      </c>
      <c r="D429" s="14">
        <v>70</v>
      </c>
    </row>
    <row r="430" spans="1:6">
      <c r="B430" t="s">
        <v>981</v>
      </c>
      <c r="D430" s="14">
        <v>90</v>
      </c>
    </row>
    <row r="434" spans="1:6">
      <c r="A434" s="68">
        <v>45996</v>
      </c>
      <c r="B434" t="s">
        <v>419</v>
      </c>
      <c r="C434">
        <v>120</v>
      </c>
    </row>
    <row r="436" spans="1:6">
      <c r="A436" s="68">
        <v>45997</v>
      </c>
      <c r="B436" t="s">
        <v>2222</v>
      </c>
      <c r="C436">
        <v>100</v>
      </c>
    </row>
    <row r="438" spans="1:6">
      <c r="A438" s="68">
        <v>45999</v>
      </c>
      <c r="B438" t="s">
        <v>1801</v>
      </c>
      <c r="D438" s="14">
        <v>48</v>
      </c>
    </row>
    <row r="439" spans="1:6">
      <c r="B439" t="s">
        <v>659</v>
      </c>
      <c r="C439">
        <v>160</v>
      </c>
    </row>
    <row r="440" spans="1:6">
      <c r="B440" t="s">
        <v>2229</v>
      </c>
      <c r="C440">
        <v>156</v>
      </c>
    </row>
    <row r="441" spans="1:6">
      <c r="B441" t="s">
        <v>2034</v>
      </c>
      <c r="D441" s="14">
        <v>79</v>
      </c>
    </row>
    <row r="442" spans="1:6">
      <c r="B442" t="s">
        <v>1810</v>
      </c>
      <c r="D442" s="14">
        <v>54</v>
      </c>
    </row>
    <row r="443" spans="1:6">
      <c r="B443" t="s">
        <v>921</v>
      </c>
      <c r="C443">
        <v>350</v>
      </c>
    </row>
    <row r="446" spans="1:6">
      <c r="C446">
        <f>SUM(C425:C443)</f>
        <v>1001</v>
      </c>
      <c r="F446" s="97">
        <v>900</v>
      </c>
    </row>
    <row r="450" spans="1:6">
      <c r="A450" s="68">
        <v>46000</v>
      </c>
      <c r="B450" t="s">
        <v>209</v>
      </c>
      <c r="C450">
        <v>90</v>
      </c>
    </row>
    <row r="451" spans="1:6">
      <c r="B451" t="s">
        <v>934</v>
      </c>
      <c r="C451">
        <v>200</v>
      </c>
    </row>
    <row r="452" spans="1:6">
      <c r="B452" t="s">
        <v>198</v>
      </c>
      <c r="C452">
        <v>120</v>
      </c>
    </row>
    <row r="453" spans="1:6">
      <c r="B453" t="s">
        <v>188</v>
      </c>
      <c r="C453">
        <v>120</v>
      </c>
    </row>
    <row r="454" spans="1:6">
      <c r="B454" t="s">
        <v>2052</v>
      </c>
      <c r="C454">
        <v>79</v>
      </c>
    </row>
    <row r="455" spans="1:6">
      <c r="B455" t="s">
        <v>2124</v>
      </c>
      <c r="D455" s="14">
        <v>154</v>
      </c>
    </row>
    <row r="456" spans="1:6">
      <c r="B456" t="s">
        <v>60</v>
      </c>
      <c r="D456" s="14">
        <v>120</v>
      </c>
    </row>
    <row r="457" spans="1:6">
      <c r="B457" t="s">
        <v>1768</v>
      </c>
      <c r="C457">
        <v>85</v>
      </c>
    </row>
    <row r="460" spans="1:6">
      <c r="C460">
        <f>SUM(C450:C457)</f>
        <v>694</v>
      </c>
      <c r="F460" s="97">
        <v>690</v>
      </c>
    </row>
    <row r="465" spans="1:6">
      <c r="A465" s="68">
        <v>46001</v>
      </c>
      <c r="B465" t="s">
        <v>1807</v>
      </c>
      <c r="D465" s="14">
        <v>54</v>
      </c>
    </row>
    <row r="466" spans="1:6">
      <c r="B466" t="s">
        <v>1056</v>
      </c>
      <c r="D466" s="14">
        <v>160</v>
      </c>
    </row>
    <row r="470" spans="1:6">
      <c r="A470" s="68">
        <v>46002</v>
      </c>
      <c r="B470" t="s">
        <v>1769</v>
      </c>
      <c r="C470">
        <v>140</v>
      </c>
    </row>
    <row r="471" spans="1:6">
      <c r="B471" t="s">
        <v>362</v>
      </c>
      <c r="D471" s="14">
        <v>240</v>
      </c>
    </row>
    <row r="475" spans="1:6">
      <c r="F475" s="97">
        <v>140</v>
      </c>
    </row>
    <row r="478" spans="1:6">
      <c r="A478" s="68">
        <v>46003</v>
      </c>
      <c r="B478" t="s">
        <v>1761</v>
      </c>
      <c r="C478">
        <v>140</v>
      </c>
    </row>
    <row r="479" spans="1:6">
      <c r="B479" t="s">
        <v>2011</v>
      </c>
      <c r="D479" s="14">
        <v>15</v>
      </c>
    </row>
    <row r="483" spans="1:6">
      <c r="A483" s="68">
        <v>46007</v>
      </c>
      <c r="B483" t="s">
        <v>2137</v>
      </c>
      <c r="D483" s="14">
        <v>115</v>
      </c>
    </row>
    <row r="484" spans="1:6">
      <c r="B484" t="s">
        <v>2057</v>
      </c>
      <c r="D484" s="14">
        <v>115</v>
      </c>
    </row>
    <row r="487" spans="1:6">
      <c r="A487" s="68">
        <v>46009</v>
      </c>
      <c r="B487" t="s">
        <v>765</v>
      </c>
      <c r="C487">
        <v>90</v>
      </c>
    </row>
    <row r="488" spans="1:6">
      <c r="B488" t="s">
        <v>2355</v>
      </c>
      <c r="C488">
        <v>210</v>
      </c>
    </row>
    <row r="491" spans="1:6">
      <c r="A491" s="68">
        <v>46010</v>
      </c>
      <c r="B491" t="s">
        <v>1076</v>
      </c>
      <c r="D491" s="14">
        <v>92</v>
      </c>
    </row>
    <row r="493" spans="1:6">
      <c r="F493" s="97">
        <v>400</v>
      </c>
    </row>
    <row r="497" spans="1:6">
      <c r="A497" s="68">
        <v>46013</v>
      </c>
      <c r="B497" t="s">
        <v>819</v>
      </c>
      <c r="D497" s="14">
        <v>105</v>
      </c>
    </row>
    <row r="498" spans="1:6">
      <c r="B498" t="s">
        <v>1823</v>
      </c>
      <c r="D498" s="14">
        <v>83</v>
      </c>
    </row>
    <row r="499" spans="1:6">
      <c r="B499" t="s">
        <v>481</v>
      </c>
      <c r="D499" s="14">
        <v>150</v>
      </c>
    </row>
    <row r="500" spans="1:6">
      <c r="B500" t="s">
        <v>2297</v>
      </c>
      <c r="D500" s="14">
        <v>100</v>
      </c>
    </row>
    <row r="505" spans="1:6">
      <c r="A505" s="68">
        <v>46014</v>
      </c>
      <c r="B505" t="s">
        <v>504</v>
      </c>
      <c r="C505">
        <v>120</v>
      </c>
    </row>
    <row r="506" spans="1:6">
      <c r="B506" t="s">
        <v>345</v>
      </c>
      <c r="C506">
        <v>140</v>
      </c>
    </row>
    <row r="507" spans="1:6">
      <c r="B507" t="s">
        <v>2358</v>
      </c>
      <c r="D507" s="14">
        <v>120</v>
      </c>
    </row>
    <row r="508" spans="1:6">
      <c r="B508" t="s">
        <v>2121</v>
      </c>
      <c r="C508">
        <v>115</v>
      </c>
    </row>
    <row r="509" spans="1:6">
      <c r="B509" t="s">
        <v>217</v>
      </c>
      <c r="C509">
        <v>120</v>
      </c>
    </row>
    <row r="511" spans="1:6">
      <c r="F511" s="97">
        <v>495</v>
      </c>
    </row>
    <row r="516" spans="1:4">
      <c r="A516" s="68">
        <v>46030</v>
      </c>
      <c r="B516" t="s">
        <v>44</v>
      </c>
      <c r="D516" s="14">
        <v>140</v>
      </c>
    </row>
    <row r="517" spans="1:4">
      <c r="B517" t="s">
        <v>2133</v>
      </c>
      <c r="C517">
        <v>79</v>
      </c>
    </row>
    <row r="518" spans="1:4">
      <c r="B518" t="s">
        <v>2052</v>
      </c>
      <c r="C518">
        <v>79</v>
      </c>
    </row>
    <row r="519" spans="1:4">
      <c r="B519" t="s">
        <v>2360</v>
      </c>
      <c r="D519" s="14">
        <v>205</v>
      </c>
    </row>
    <row r="520" spans="1:4">
      <c r="B520" t="s">
        <v>98</v>
      </c>
      <c r="C520">
        <v>115</v>
      </c>
    </row>
    <row r="521" spans="1:4">
      <c r="B521" t="s">
        <v>1838</v>
      </c>
      <c r="D521" s="14">
        <v>205</v>
      </c>
    </row>
    <row r="522" spans="1:4">
      <c r="B522" t="s">
        <v>1768</v>
      </c>
      <c r="D522" s="14">
        <v>85</v>
      </c>
    </row>
    <row r="523" spans="1:4">
      <c r="B523" t="s">
        <v>2361</v>
      </c>
      <c r="D523" s="14">
        <v>154</v>
      </c>
    </row>
    <row r="524" spans="1:4">
      <c r="B524" t="s">
        <v>2362</v>
      </c>
      <c r="D524" s="14">
        <v>163</v>
      </c>
    </row>
    <row r="525" spans="1:4">
      <c r="B525" t="s">
        <v>60</v>
      </c>
      <c r="D525" s="14">
        <v>120</v>
      </c>
    </row>
    <row r="526" spans="1:4">
      <c r="B526" t="s">
        <v>2240</v>
      </c>
      <c r="C526">
        <v>79</v>
      </c>
    </row>
    <row r="527" spans="1:4">
      <c r="B527" t="s">
        <v>1981</v>
      </c>
      <c r="D527" s="14">
        <v>68</v>
      </c>
    </row>
    <row r="528" spans="1:4">
      <c r="B528" t="s">
        <v>2363</v>
      </c>
      <c r="D528" s="14">
        <v>319</v>
      </c>
    </row>
    <row r="530" spans="1:6">
      <c r="C530">
        <f>SUM(C517:C526)</f>
        <v>352</v>
      </c>
    </row>
    <row r="532" spans="1:6">
      <c r="F532" s="97">
        <v>350</v>
      </c>
    </row>
    <row r="536" spans="1:6">
      <c r="A536" s="68">
        <v>46034</v>
      </c>
      <c r="B536" t="s">
        <v>1801</v>
      </c>
      <c r="D536" s="14">
        <v>48</v>
      </c>
    </row>
    <row r="537" spans="1:6">
      <c r="B537" t="s">
        <v>1807</v>
      </c>
      <c r="D537" s="14">
        <v>54</v>
      </c>
    </row>
    <row r="538" spans="1:6">
      <c r="B538" t="s">
        <v>1930</v>
      </c>
      <c r="C538">
        <v>54</v>
      </c>
    </row>
    <row r="539" spans="1:6">
      <c r="B539" t="s">
        <v>1835</v>
      </c>
      <c r="D539" s="14">
        <v>192</v>
      </c>
    </row>
    <row r="540" spans="1:6">
      <c r="B540" t="s">
        <v>2006</v>
      </c>
      <c r="C540">
        <v>239</v>
      </c>
    </row>
    <row r="541" spans="1:6">
      <c r="B541" t="s">
        <v>2368</v>
      </c>
      <c r="D541" s="14">
        <v>188</v>
      </c>
    </row>
    <row r="542" spans="1:6">
      <c r="B542" t="s">
        <v>2034</v>
      </c>
      <c r="D542" s="14">
        <v>79</v>
      </c>
    </row>
    <row r="543" spans="1:6">
      <c r="B543" t="s">
        <v>2369</v>
      </c>
      <c r="D543" s="14">
        <v>210</v>
      </c>
    </row>
    <row r="544" spans="1:6">
      <c r="B544" t="s">
        <v>1968</v>
      </c>
      <c r="D544" s="14">
        <v>252</v>
      </c>
    </row>
    <row r="545" spans="1:6">
      <c r="B545" t="s">
        <v>950</v>
      </c>
      <c r="C545">
        <v>160</v>
      </c>
    </row>
    <row r="546" spans="1:6">
      <c r="B546" t="s">
        <v>139</v>
      </c>
      <c r="C546">
        <v>708</v>
      </c>
    </row>
    <row r="549" spans="1:6">
      <c r="C549">
        <f>SUM(C538:C546)</f>
        <v>1161</v>
      </c>
      <c r="F549" s="97">
        <v>1000</v>
      </c>
    </row>
    <row r="552" spans="1:6">
      <c r="A552" s="68">
        <v>46035</v>
      </c>
      <c r="B552" t="s">
        <v>209</v>
      </c>
      <c r="D552" s="14">
        <v>90</v>
      </c>
    </row>
    <row r="553" spans="1:6">
      <c r="B553" t="s">
        <v>981</v>
      </c>
      <c r="D553" s="14">
        <v>90</v>
      </c>
    </row>
    <row r="554" spans="1:6">
      <c r="B554" t="s">
        <v>1854</v>
      </c>
      <c r="C554">
        <v>200</v>
      </c>
    </row>
    <row r="555" spans="1:6">
      <c r="B555" t="s">
        <v>2370</v>
      </c>
      <c r="D555" s="14">
        <v>128</v>
      </c>
    </row>
    <row r="560" spans="1:6">
      <c r="A560" s="68">
        <v>46036</v>
      </c>
      <c r="B560" t="s">
        <v>1692</v>
      </c>
      <c r="C560">
        <v>69</v>
      </c>
    </row>
    <row r="561" spans="1:6">
      <c r="B561" t="s">
        <v>1810</v>
      </c>
      <c r="C561">
        <v>54</v>
      </c>
    </row>
    <row r="562" spans="1:6">
      <c r="B562" t="s">
        <v>2157</v>
      </c>
      <c r="C562">
        <v>85</v>
      </c>
    </row>
    <row r="567" spans="1:6">
      <c r="A567" s="68">
        <v>46037</v>
      </c>
      <c r="B567" t="s">
        <v>1937</v>
      </c>
      <c r="C567">
        <v>15</v>
      </c>
    </row>
    <row r="568" spans="1:6">
      <c r="B568" t="s">
        <v>2253</v>
      </c>
      <c r="C568">
        <v>210</v>
      </c>
    </row>
    <row r="569" spans="1:6">
      <c r="B569" t="s">
        <v>195</v>
      </c>
      <c r="D569" s="14">
        <v>100</v>
      </c>
    </row>
    <row r="570" spans="1:6">
      <c r="B570" t="s">
        <v>1837</v>
      </c>
      <c r="D570" s="14">
        <v>120</v>
      </c>
    </row>
    <row r="571" spans="1:6">
      <c r="B571" t="s">
        <v>2057</v>
      </c>
      <c r="D571" s="14">
        <v>115</v>
      </c>
    </row>
    <row r="572" spans="1:6">
      <c r="B572" t="s">
        <v>2137</v>
      </c>
      <c r="D572" s="14">
        <v>115</v>
      </c>
    </row>
    <row r="574" spans="1:6">
      <c r="C574">
        <f>SUM(C554:C572)</f>
        <v>633</v>
      </c>
      <c r="F574" s="97">
        <v>590</v>
      </c>
    </row>
    <row r="578" spans="1:6">
      <c r="A578" s="68">
        <v>46039</v>
      </c>
      <c r="B578" t="s">
        <v>1769</v>
      </c>
      <c r="C578">
        <v>140</v>
      </c>
    </row>
    <row r="582" spans="1:6">
      <c r="A582" s="68">
        <v>46041</v>
      </c>
      <c r="B582" t="s">
        <v>362</v>
      </c>
      <c r="D582" s="14">
        <v>240</v>
      </c>
    </row>
    <row r="583" spans="1:6">
      <c r="B583" t="s">
        <v>2123</v>
      </c>
      <c r="D583" s="14">
        <v>158</v>
      </c>
    </row>
    <row r="584" spans="1:6">
      <c r="B584" t="s">
        <v>1820</v>
      </c>
      <c r="C584">
        <v>156</v>
      </c>
    </row>
    <row r="588" spans="1:6">
      <c r="C588">
        <f>SUM(C578:C584)</f>
        <v>296</v>
      </c>
      <c r="F588" s="97">
        <v>250</v>
      </c>
    </row>
    <row r="592" spans="1:6">
      <c r="A592" s="68">
        <v>46042</v>
      </c>
      <c r="B592" t="s">
        <v>765</v>
      </c>
      <c r="C592">
        <v>90</v>
      </c>
    </row>
    <row r="593" spans="1:6">
      <c r="B593" t="s">
        <v>2222</v>
      </c>
      <c r="C593">
        <v>100</v>
      </c>
    </row>
    <row r="594" spans="1:6">
      <c r="B594" t="s">
        <v>2230</v>
      </c>
      <c r="D594" s="14">
        <v>157</v>
      </c>
    </row>
    <row r="595" spans="1:6">
      <c r="B595" t="s">
        <v>1761</v>
      </c>
      <c r="C595">
        <v>140</v>
      </c>
    </row>
    <row r="596" spans="1:6">
      <c r="B596" t="s">
        <v>188</v>
      </c>
      <c r="C596">
        <v>120</v>
      </c>
    </row>
    <row r="597" spans="1:6">
      <c r="B597" t="s">
        <v>1837</v>
      </c>
      <c r="D597" s="14">
        <v>120</v>
      </c>
    </row>
    <row r="600" spans="1:6">
      <c r="C600">
        <f>SUM(C592:C596)</f>
        <v>450</v>
      </c>
      <c r="F600" s="97">
        <v>450</v>
      </c>
    </row>
    <row r="605" spans="1:6">
      <c r="A605" s="68">
        <v>46044</v>
      </c>
      <c r="B605" t="s">
        <v>172</v>
      </c>
      <c r="D605" s="14">
        <v>70</v>
      </c>
    </row>
    <row r="606" spans="1:6">
      <c r="B606" t="s">
        <v>2381</v>
      </c>
      <c r="D606" s="14">
        <v>284</v>
      </c>
    </row>
    <row r="610" spans="1:6">
      <c r="A610" s="68">
        <v>46045</v>
      </c>
      <c r="B610" t="s">
        <v>173</v>
      </c>
      <c r="C610">
        <v>350</v>
      </c>
    </row>
    <row r="615" spans="1:6">
      <c r="F615" s="97">
        <v>350</v>
      </c>
    </row>
    <row r="619" spans="1:6">
      <c r="A619" s="68">
        <v>46050</v>
      </c>
      <c r="B619" t="s">
        <v>1889</v>
      </c>
      <c r="D619" s="14">
        <v>268</v>
      </c>
    </row>
    <row r="623" spans="1:6">
      <c r="A623" s="68">
        <v>46051</v>
      </c>
      <c r="B623" t="s">
        <v>1823</v>
      </c>
      <c r="D623" s="14">
        <v>83</v>
      </c>
    </row>
    <row r="624" spans="1:6">
      <c r="B624" t="s">
        <v>1833</v>
      </c>
      <c r="D624" s="14">
        <v>120</v>
      </c>
    </row>
    <row r="627" spans="1:6">
      <c r="A627" s="68">
        <v>46052</v>
      </c>
      <c r="B627" t="s">
        <v>1767</v>
      </c>
      <c r="C627">
        <v>69</v>
      </c>
    </row>
    <row r="628" spans="1:6">
      <c r="B628" t="s">
        <v>819</v>
      </c>
      <c r="D628" s="14">
        <v>105</v>
      </c>
    </row>
    <row r="631" spans="1:6">
      <c r="A631" s="68">
        <v>46053</v>
      </c>
      <c r="B631" t="s">
        <v>1884</v>
      </c>
      <c r="C631">
        <v>490</v>
      </c>
    </row>
    <row r="632" spans="1:6">
      <c r="B632" t="s">
        <v>2222</v>
      </c>
      <c r="C632">
        <v>100</v>
      </c>
    </row>
    <row r="633" spans="1:6">
      <c r="B633" t="s">
        <v>2121</v>
      </c>
      <c r="C633">
        <v>115</v>
      </c>
    </row>
    <row r="635" spans="1:6">
      <c r="C635">
        <f>SUM(C627:C633)</f>
        <v>774</v>
      </c>
      <c r="F635" s="100">
        <v>650</v>
      </c>
    </row>
    <row r="640" spans="1:6">
      <c r="A640" s="68">
        <v>46055</v>
      </c>
      <c r="B640" t="s">
        <v>1835</v>
      </c>
      <c r="C640">
        <v>192</v>
      </c>
    </row>
    <row r="641" spans="1:4">
      <c r="B641" t="s">
        <v>2034</v>
      </c>
      <c r="D641" s="14">
        <v>79</v>
      </c>
    </row>
    <row r="642" spans="1:4">
      <c r="B642" t="s">
        <v>345</v>
      </c>
      <c r="C642">
        <v>140</v>
      </c>
    </row>
    <row r="643" spans="1:4">
      <c r="B643" t="s">
        <v>500</v>
      </c>
      <c r="C643">
        <v>140</v>
      </c>
    </row>
    <row r="644" spans="1:4">
      <c r="B644" t="s">
        <v>1794</v>
      </c>
      <c r="D644" s="14">
        <v>105</v>
      </c>
    </row>
    <row r="645" spans="1:4">
      <c r="B645" t="s">
        <v>1798</v>
      </c>
      <c r="C645">
        <v>105</v>
      </c>
    </row>
    <row r="646" spans="1:4">
      <c r="B646" t="s">
        <v>2385</v>
      </c>
      <c r="D646" s="14">
        <v>188</v>
      </c>
    </row>
    <row r="647" spans="1:4">
      <c r="B647" t="s">
        <v>2230</v>
      </c>
      <c r="C647">
        <v>157</v>
      </c>
    </row>
    <row r="651" spans="1:4">
      <c r="A651" s="68">
        <v>46056</v>
      </c>
      <c r="B651" t="s">
        <v>2386</v>
      </c>
      <c r="D651" s="14">
        <v>163</v>
      </c>
    </row>
    <row r="652" spans="1:4">
      <c r="B652" t="s">
        <v>44</v>
      </c>
      <c r="D652" s="14">
        <v>280</v>
      </c>
    </row>
    <row r="653" spans="1:4">
      <c r="B653" t="s">
        <v>286</v>
      </c>
      <c r="C653">
        <v>120</v>
      </c>
    </row>
    <row r="654" spans="1:4">
      <c r="B654" t="s">
        <v>984</v>
      </c>
      <c r="D654" s="14">
        <v>205</v>
      </c>
    </row>
    <row r="655" spans="1:4">
      <c r="B655" t="s">
        <v>1981</v>
      </c>
      <c r="D655" s="14">
        <v>68</v>
      </c>
    </row>
    <row r="656" spans="1:4">
      <c r="B656" t="s">
        <v>2363</v>
      </c>
      <c r="D656" s="14">
        <v>319</v>
      </c>
    </row>
    <row r="657" spans="1:4">
      <c r="B657" t="s">
        <v>209</v>
      </c>
      <c r="D657" s="14">
        <v>90</v>
      </c>
    </row>
    <row r="658" spans="1:4">
      <c r="B658" t="s">
        <v>981</v>
      </c>
      <c r="D658" s="14">
        <v>90</v>
      </c>
    </row>
    <row r="659" spans="1:4">
      <c r="B659" t="s">
        <v>2014</v>
      </c>
      <c r="C659">
        <v>79</v>
      </c>
    </row>
    <row r="662" spans="1:4">
      <c r="A662" s="68">
        <v>46057</v>
      </c>
      <c r="B662" t="s">
        <v>2006</v>
      </c>
      <c r="D662" s="14">
        <v>239</v>
      </c>
    </row>
    <row r="663" spans="1:4">
      <c r="B663" t="s">
        <v>1807</v>
      </c>
      <c r="D663" s="14">
        <v>54</v>
      </c>
    </row>
    <row r="666" spans="1:4">
      <c r="A666" s="68">
        <v>46058</v>
      </c>
      <c r="B666" t="s">
        <v>2387</v>
      </c>
      <c r="D666" s="14">
        <v>252</v>
      </c>
    </row>
    <row r="667" spans="1:4">
      <c r="B667" t="s">
        <v>1995</v>
      </c>
      <c r="D667" s="14">
        <v>128</v>
      </c>
    </row>
    <row r="668" spans="1:4">
      <c r="B668" t="s">
        <v>98</v>
      </c>
      <c r="C668">
        <v>115</v>
      </c>
    </row>
    <row r="669" spans="1:4">
      <c r="B669" t="s">
        <v>172</v>
      </c>
      <c r="D669" s="14">
        <v>70</v>
      </c>
    </row>
    <row r="670" spans="1:4">
      <c r="B670" t="s">
        <v>934</v>
      </c>
      <c r="D670" s="14">
        <v>200</v>
      </c>
    </row>
    <row r="671" spans="1:4">
      <c r="B671" t="s">
        <v>2052</v>
      </c>
      <c r="C671">
        <v>79</v>
      </c>
    </row>
    <row r="672" spans="1:4">
      <c r="B672" t="s">
        <v>2133</v>
      </c>
      <c r="C672">
        <v>79</v>
      </c>
    </row>
    <row r="675" spans="1:6">
      <c r="C675">
        <f>SUM(C640:C672)</f>
        <v>1206</v>
      </c>
      <c r="F675" s="97">
        <v>1000</v>
      </c>
    </row>
    <row r="678" spans="1:6">
      <c r="A678" s="68">
        <v>46060</v>
      </c>
      <c r="F678" s="97">
        <v>500</v>
      </c>
    </row>
    <row r="681" spans="1:6">
      <c r="A681" s="68"/>
    </row>
    <row r="683" spans="1:6">
      <c r="A683" s="68">
        <v>46062</v>
      </c>
      <c r="B683" t="s">
        <v>950</v>
      </c>
      <c r="C683">
        <v>160</v>
      </c>
    </row>
    <row r="684" spans="1:6">
      <c r="B684" t="s">
        <v>2229</v>
      </c>
      <c r="D684" s="14">
        <v>156</v>
      </c>
    </row>
    <row r="685" spans="1:6">
      <c r="B685" t="s">
        <v>2157</v>
      </c>
      <c r="C685">
        <v>85</v>
      </c>
    </row>
    <row r="686" spans="1:6">
      <c r="B686" t="s">
        <v>1801</v>
      </c>
      <c r="D686" s="14">
        <v>48</v>
      </c>
    </row>
    <row r="687" spans="1:6">
      <c r="B687" t="s">
        <v>1930</v>
      </c>
      <c r="C687">
        <v>54</v>
      </c>
    </row>
    <row r="689" spans="1:8">
      <c r="C689">
        <f>SUM(C683:C687)</f>
        <v>299</v>
      </c>
      <c r="F689" s="97">
        <v>450</v>
      </c>
    </row>
    <row r="692" spans="1:8">
      <c r="A692" s="68">
        <v>46063</v>
      </c>
      <c r="B692" t="s">
        <v>1769</v>
      </c>
      <c r="C692">
        <v>140</v>
      </c>
    </row>
    <row r="693" spans="1:8">
      <c r="B693" t="s">
        <v>1768</v>
      </c>
      <c r="D693" s="14">
        <v>85</v>
      </c>
    </row>
    <row r="694" spans="1:8">
      <c r="B694" t="s">
        <v>362</v>
      </c>
      <c r="D694">
        <v>240</v>
      </c>
    </row>
    <row r="695" spans="1:8">
      <c r="B695" t="s">
        <v>2124</v>
      </c>
      <c r="D695" s="14">
        <v>154</v>
      </c>
    </row>
    <row r="699" spans="1:8">
      <c r="A699" s="68">
        <v>46064</v>
      </c>
      <c r="B699" t="s">
        <v>1056</v>
      </c>
      <c r="D699" s="14">
        <v>160</v>
      </c>
    </row>
    <row r="700" spans="1:8">
      <c r="A700" s="68"/>
      <c r="B700" t="s">
        <v>2391</v>
      </c>
      <c r="H700">
        <v>225</v>
      </c>
    </row>
    <row r="704" spans="1:8">
      <c r="A704" s="68">
        <v>46065</v>
      </c>
      <c r="B704" t="s">
        <v>404</v>
      </c>
      <c r="C704">
        <v>120</v>
      </c>
    </row>
    <row r="705" spans="1:6">
      <c r="B705" t="s">
        <v>188</v>
      </c>
      <c r="C705">
        <v>120</v>
      </c>
    </row>
    <row r="709" spans="1:6">
      <c r="C709">
        <f>SUM(C692:C705)</f>
        <v>380</v>
      </c>
      <c r="F709" s="97">
        <v>410</v>
      </c>
    </row>
    <row r="713" spans="1:6">
      <c r="A713" s="68">
        <v>46066</v>
      </c>
      <c r="B713" t="s">
        <v>195</v>
      </c>
      <c r="D713" s="14">
        <v>100</v>
      </c>
    </row>
    <row r="714" spans="1:6">
      <c r="B714" t="s">
        <v>217</v>
      </c>
      <c r="D714" s="14">
        <v>120</v>
      </c>
    </row>
    <row r="724" spans="1:8">
      <c r="A724" s="68">
        <v>46070</v>
      </c>
      <c r="B724" t="s">
        <v>2057</v>
      </c>
      <c r="D724" s="14">
        <v>115</v>
      </c>
      <c r="H724">
        <v>260</v>
      </c>
    </row>
    <row r="725" spans="1:8">
      <c r="B725" t="s">
        <v>2137</v>
      </c>
      <c r="D725" s="14">
        <v>115</v>
      </c>
      <c r="H725">
        <v>260</v>
      </c>
    </row>
    <row r="726" spans="1:8">
      <c r="B726" t="s">
        <v>2393</v>
      </c>
      <c r="C726">
        <v>140</v>
      </c>
    </row>
    <row r="727" spans="1:8">
      <c r="B727" t="s">
        <v>765</v>
      </c>
      <c r="C727">
        <v>90</v>
      </c>
    </row>
    <row r="730" spans="1:8">
      <c r="C730">
        <f>SUM(C725:C727)</f>
        <v>230</v>
      </c>
      <c r="F730" s="97">
        <v>200</v>
      </c>
    </row>
    <row r="733" spans="1:8">
      <c r="A733" s="68">
        <v>46071</v>
      </c>
      <c r="B733" t="s">
        <v>1810</v>
      </c>
      <c r="D733" s="14">
        <v>54</v>
      </c>
    </row>
    <row r="734" spans="1:8">
      <c r="B734" t="s">
        <v>2284</v>
      </c>
      <c r="H734">
        <v>225</v>
      </c>
    </row>
    <row r="735" spans="1:8">
      <c r="B735" t="s">
        <v>41</v>
      </c>
      <c r="C735">
        <v>200</v>
      </c>
    </row>
  </sheetData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 filterMode="1"/>
  <dimension ref="A1:I94"/>
  <sheetViews>
    <sheetView workbookViewId="0">
      <pane ySplit="1" topLeftCell="A75" activePane="bottomLeft" state="frozen"/>
      <selection pane="bottomLeft" activeCell="H96" sqref="H96"/>
    </sheetView>
  </sheetViews>
  <sheetFormatPr defaultRowHeight="15"/>
  <cols>
    <col min="1" max="1" width="22" customWidth="1"/>
    <col min="3" max="3" width="15.5703125" customWidth="1"/>
    <col min="4" max="4" width="10.7109375" customWidth="1"/>
    <col min="5" max="5" width="11.42578125" customWidth="1"/>
    <col min="7" max="7" width="12.5703125" customWidth="1"/>
  </cols>
  <sheetData>
    <row r="1" spans="1:9">
      <c r="A1" s="79" t="s">
        <v>1740</v>
      </c>
      <c r="B1" s="79" t="s">
        <v>366</v>
      </c>
      <c r="C1" s="81"/>
      <c r="D1" s="81"/>
      <c r="E1" s="79" t="s">
        <v>372</v>
      </c>
    </row>
    <row r="2" spans="1:9">
      <c r="A2" s="78">
        <v>45898</v>
      </c>
      <c r="B2" t="s">
        <v>2001</v>
      </c>
      <c r="D2" s="14"/>
      <c r="E2" s="14">
        <v>155</v>
      </c>
      <c r="F2" t="s">
        <v>2036</v>
      </c>
      <c r="I2" s="14"/>
    </row>
    <row r="3" spans="1:9">
      <c r="A3" s="78">
        <v>45903</v>
      </c>
      <c r="B3" t="s">
        <v>503</v>
      </c>
      <c r="E3" s="14">
        <v>50</v>
      </c>
      <c r="F3" t="s">
        <v>2038</v>
      </c>
    </row>
    <row r="4" spans="1:9">
      <c r="A4" s="96">
        <v>45911</v>
      </c>
      <c r="B4" t="s">
        <v>195</v>
      </c>
      <c r="E4" s="14">
        <v>100</v>
      </c>
      <c r="F4" t="s">
        <v>2037</v>
      </c>
    </row>
    <row r="5" spans="1:9">
      <c r="A5" s="96">
        <v>45912</v>
      </c>
      <c r="B5" t="s">
        <v>503</v>
      </c>
      <c r="E5" s="14">
        <v>35</v>
      </c>
      <c r="F5" t="s">
        <v>2039</v>
      </c>
    </row>
    <row r="6" spans="1:9">
      <c r="A6" s="96">
        <v>45914</v>
      </c>
      <c r="B6" t="s">
        <v>135</v>
      </c>
      <c r="E6" s="14">
        <v>100</v>
      </c>
      <c r="F6" t="s">
        <v>2037</v>
      </c>
    </row>
    <row r="7" spans="1:9">
      <c r="A7" s="96">
        <v>45925</v>
      </c>
      <c r="B7" t="s">
        <v>503</v>
      </c>
      <c r="E7" s="14">
        <v>35</v>
      </c>
      <c r="F7" t="s">
        <v>2100</v>
      </c>
    </row>
    <row r="8" spans="1:9">
      <c r="A8" s="78">
        <v>45927</v>
      </c>
      <c r="B8" t="s">
        <v>63</v>
      </c>
      <c r="E8" s="14">
        <v>155</v>
      </c>
      <c r="F8" t="s">
        <v>2099</v>
      </c>
    </row>
    <row r="9" spans="1:9">
      <c r="A9" s="78">
        <v>45930</v>
      </c>
      <c r="B9" t="s">
        <v>869</v>
      </c>
      <c r="E9" s="14">
        <v>219</v>
      </c>
      <c r="F9" t="s">
        <v>2036</v>
      </c>
    </row>
    <row r="11" spans="1:9">
      <c r="A11" s="78">
        <v>45931</v>
      </c>
      <c r="B11" t="s">
        <v>135</v>
      </c>
      <c r="E11" s="14">
        <v>100</v>
      </c>
      <c r="F11" t="s">
        <v>2036</v>
      </c>
    </row>
    <row r="12" spans="1:9">
      <c r="A12" s="78">
        <v>45932</v>
      </c>
      <c r="B12" t="s">
        <v>2202</v>
      </c>
      <c r="E12" s="14">
        <v>105</v>
      </c>
      <c r="F12" t="s">
        <v>2036</v>
      </c>
    </row>
    <row r="13" spans="1:9">
      <c r="A13" s="78">
        <v>45933</v>
      </c>
      <c r="B13" t="s">
        <v>1448</v>
      </c>
      <c r="E13" s="14">
        <v>92</v>
      </c>
      <c r="F13" t="s">
        <v>2036</v>
      </c>
    </row>
    <row r="14" spans="1:9">
      <c r="A14" s="78">
        <v>45933</v>
      </c>
      <c r="B14" t="s">
        <v>2210</v>
      </c>
      <c r="E14" s="14">
        <v>148</v>
      </c>
      <c r="F14" t="s">
        <v>2036</v>
      </c>
    </row>
    <row r="15" spans="1:9">
      <c r="A15" s="78">
        <v>45936</v>
      </c>
      <c r="B15" t="s">
        <v>1745</v>
      </c>
      <c r="E15" s="14">
        <v>90</v>
      </c>
      <c r="F15" t="s">
        <v>2036</v>
      </c>
    </row>
    <row r="16" spans="1:9">
      <c r="A16" s="78">
        <v>45936</v>
      </c>
      <c r="B16" t="s">
        <v>1882</v>
      </c>
      <c r="E16" s="14">
        <v>65</v>
      </c>
      <c r="F16" t="s">
        <v>2036</v>
      </c>
    </row>
    <row r="17" spans="1:6">
      <c r="A17" s="78">
        <v>45937</v>
      </c>
      <c r="B17" t="s">
        <v>2219</v>
      </c>
      <c r="E17" s="14">
        <v>155</v>
      </c>
      <c r="F17" t="s">
        <v>2036</v>
      </c>
    </row>
    <row r="18" spans="1:6">
      <c r="A18" s="78">
        <v>45939</v>
      </c>
      <c r="B18" t="s">
        <v>2213</v>
      </c>
      <c r="E18" s="14">
        <v>315</v>
      </c>
      <c r="F18" t="s">
        <v>2036</v>
      </c>
    </row>
    <row r="19" spans="1:6">
      <c r="A19" s="78">
        <v>45940</v>
      </c>
      <c r="B19" t="s">
        <v>2141</v>
      </c>
      <c r="E19" s="14">
        <v>148</v>
      </c>
      <c r="F19" t="s">
        <v>2036</v>
      </c>
    </row>
    <row r="20" spans="1:6">
      <c r="A20" s="78">
        <v>45912</v>
      </c>
      <c r="B20" t="s">
        <v>62</v>
      </c>
      <c r="E20" s="14">
        <v>1100</v>
      </c>
      <c r="F20" t="s">
        <v>2212</v>
      </c>
    </row>
    <row r="21" spans="1:6">
      <c r="A21" s="78">
        <v>45944</v>
      </c>
      <c r="B21" t="s">
        <v>2169</v>
      </c>
      <c r="E21" s="14">
        <v>115</v>
      </c>
      <c r="F21" t="s">
        <v>2036</v>
      </c>
    </row>
    <row r="22" spans="1:6">
      <c r="A22" s="78">
        <v>45946</v>
      </c>
      <c r="B22" t="s">
        <v>134</v>
      </c>
      <c r="E22" s="14">
        <v>142</v>
      </c>
      <c r="F22" t="s">
        <v>2037</v>
      </c>
    </row>
    <row r="23" spans="1:6">
      <c r="A23" s="78">
        <v>45947</v>
      </c>
      <c r="B23" t="s">
        <v>987</v>
      </c>
      <c r="E23" s="14">
        <v>90</v>
      </c>
      <c r="F23" t="s">
        <v>2036</v>
      </c>
    </row>
    <row r="24" spans="1:6">
      <c r="A24" s="78">
        <v>45918</v>
      </c>
      <c r="B24" t="s">
        <v>155</v>
      </c>
      <c r="E24" s="14">
        <v>140</v>
      </c>
      <c r="F24" t="s">
        <v>2037</v>
      </c>
    </row>
    <row r="25" spans="1:6">
      <c r="A25" s="78">
        <v>45955</v>
      </c>
      <c r="B25" t="s">
        <v>208</v>
      </c>
      <c r="E25" s="14">
        <v>118</v>
      </c>
      <c r="F25" t="s">
        <v>2037</v>
      </c>
    </row>
    <row r="26" spans="1:6">
      <c r="A26" s="78">
        <v>45957</v>
      </c>
      <c r="B26" t="s">
        <v>63</v>
      </c>
      <c r="E26" s="14">
        <v>155</v>
      </c>
      <c r="F26" t="s">
        <v>2220</v>
      </c>
    </row>
    <row r="27" spans="1:6">
      <c r="A27" s="78">
        <v>45959</v>
      </c>
      <c r="B27" t="s">
        <v>2202</v>
      </c>
      <c r="E27" s="14">
        <v>105</v>
      </c>
      <c r="F27" t="s">
        <v>2099</v>
      </c>
    </row>
    <row r="28" spans="1:6">
      <c r="A28" s="78">
        <v>45961</v>
      </c>
      <c r="B28" t="s">
        <v>140</v>
      </c>
      <c r="E28" s="14">
        <v>219</v>
      </c>
      <c r="F28" t="s">
        <v>2099</v>
      </c>
    </row>
    <row r="29" spans="1:6">
      <c r="A29" s="78">
        <v>45961</v>
      </c>
      <c r="B29" t="s">
        <v>1745</v>
      </c>
      <c r="E29" s="14">
        <v>90</v>
      </c>
      <c r="F29" t="s">
        <v>2099</v>
      </c>
    </row>
    <row r="30" spans="1:6">
      <c r="A30" s="78">
        <v>45961</v>
      </c>
      <c r="B30" t="s">
        <v>93</v>
      </c>
      <c r="E30" s="14">
        <v>85</v>
      </c>
      <c r="F30" t="s">
        <v>2036</v>
      </c>
    </row>
    <row r="31" spans="1:6">
      <c r="A31" s="78">
        <v>45961</v>
      </c>
      <c r="B31" t="s">
        <v>1448</v>
      </c>
      <c r="E31" s="14">
        <v>92</v>
      </c>
      <c r="F31" t="s">
        <v>2099</v>
      </c>
    </row>
    <row r="33" spans="1:6">
      <c r="A33" s="96">
        <v>45964</v>
      </c>
      <c r="B33" t="s">
        <v>2243</v>
      </c>
      <c r="E33" s="14">
        <v>100</v>
      </c>
      <c r="F33" t="s">
        <v>2099</v>
      </c>
    </row>
    <row r="34" spans="1:6">
      <c r="A34" s="78">
        <v>45964</v>
      </c>
      <c r="B34" t="s">
        <v>134</v>
      </c>
      <c r="E34" s="14">
        <v>142</v>
      </c>
      <c r="F34" t="s">
        <v>2036</v>
      </c>
    </row>
    <row r="35" spans="1:6">
      <c r="A35" s="78">
        <v>45964</v>
      </c>
      <c r="B35" t="s">
        <v>2244</v>
      </c>
      <c r="E35" s="14">
        <v>155</v>
      </c>
      <c r="F35" t="s">
        <v>2099</v>
      </c>
    </row>
    <row r="36" spans="1:6">
      <c r="A36" s="78">
        <v>45965</v>
      </c>
      <c r="B36" t="s">
        <v>2257</v>
      </c>
      <c r="E36" s="14">
        <v>148</v>
      </c>
      <c r="F36" t="s">
        <v>2099</v>
      </c>
    </row>
    <row r="37" spans="1:6">
      <c r="A37" s="78">
        <v>45966</v>
      </c>
      <c r="B37" t="s">
        <v>155</v>
      </c>
      <c r="E37" s="14">
        <v>140</v>
      </c>
      <c r="F37" t="s">
        <v>2036</v>
      </c>
    </row>
    <row r="38" spans="1:6">
      <c r="A38" s="78">
        <v>45968</v>
      </c>
      <c r="B38" t="s">
        <v>987</v>
      </c>
      <c r="E38" s="14">
        <v>90</v>
      </c>
      <c r="F38" t="s">
        <v>2099</v>
      </c>
    </row>
    <row r="39" spans="1:6">
      <c r="A39" s="78">
        <v>45968</v>
      </c>
      <c r="B39" t="s">
        <v>1976</v>
      </c>
      <c r="E39" s="14">
        <v>315</v>
      </c>
      <c r="F39" t="s">
        <v>2099</v>
      </c>
    </row>
    <row r="40" spans="1:6">
      <c r="A40" s="78">
        <v>45975</v>
      </c>
      <c r="B40" t="s">
        <v>134</v>
      </c>
      <c r="E40" s="14">
        <v>142</v>
      </c>
      <c r="F40" t="s">
        <v>2099</v>
      </c>
    </row>
    <row r="41" spans="1:6">
      <c r="A41" s="78">
        <v>45978</v>
      </c>
      <c r="B41" t="s">
        <v>1406</v>
      </c>
      <c r="E41" s="14">
        <v>150</v>
      </c>
      <c r="F41" t="s">
        <v>2099</v>
      </c>
    </row>
    <row r="42" spans="1:6">
      <c r="A42" s="78">
        <v>45987</v>
      </c>
      <c r="B42" t="s">
        <v>2265</v>
      </c>
      <c r="E42" s="14">
        <v>155</v>
      </c>
      <c r="F42" t="s">
        <v>2266</v>
      </c>
    </row>
    <row r="43" spans="1:6">
      <c r="A43" s="78">
        <v>45988</v>
      </c>
      <c r="B43" t="s">
        <v>208</v>
      </c>
      <c r="E43" s="14">
        <v>118</v>
      </c>
      <c r="F43" t="s">
        <v>2099</v>
      </c>
    </row>
    <row r="44" spans="1:6">
      <c r="A44" s="78">
        <v>45991</v>
      </c>
      <c r="B44" t="s">
        <v>1008</v>
      </c>
      <c r="E44" s="14">
        <v>100</v>
      </c>
      <c r="F44" t="s">
        <v>2220</v>
      </c>
    </row>
    <row r="45" spans="1:6">
      <c r="A45" s="78">
        <v>45991</v>
      </c>
      <c r="B45" t="s">
        <v>93</v>
      </c>
      <c r="E45" s="14">
        <v>85</v>
      </c>
      <c r="F45" t="s">
        <v>2099</v>
      </c>
    </row>
    <row r="46" spans="1:6">
      <c r="A46" s="78">
        <v>45989</v>
      </c>
      <c r="B46" t="s">
        <v>2305</v>
      </c>
      <c r="E46" s="14">
        <v>219</v>
      </c>
      <c r="F46" t="s">
        <v>2220</v>
      </c>
    </row>
    <row r="48" spans="1:6">
      <c r="A48" s="78">
        <v>45992</v>
      </c>
      <c r="B48" t="s">
        <v>2248</v>
      </c>
      <c r="E48" s="14">
        <v>115</v>
      </c>
      <c r="F48" t="s">
        <v>2099</v>
      </c>
    </row>
    <row r="49" spans="1:6">
      <c r="A49" s="78">
        <v>45992</v>
      </c>
      <c r="B49" t="s">
        <v>1745</v>
      </c>
      <c r="E49" s="14">
        <v>90</v>
      </c>
      <c r="F49" t="s">
        <v>2220</v>
      </c>
    </row>
    <row r="50" spans="1:6">
      <c r="A50" s="78">
        <v>45992</v>
      </c>
      <c r="B50" t="s">
        <v>2219</v>
      </c>
      <c r="E50" s="14">
        <v>155</v>
      </c>
      <c r="F50" t="s">
        <v>2220</v>
      </c>
    </row>
    <row r="51" spans="1:6">
      <c r="A51" s="78">
        <v>45993</v>
      </c>
      <c r="B51" t="s">
        <v>2202</v>
      </c>
      <c r="E51" s="14">
        <v>105</v>
      </c>
      <c r="F51" t="s">
        <v>2220</v>
      </c>
    </row>
    <row r="52" spans="1:6">
      <c r="A52" s="78">
        <v>45995</v>
      </c>
      <c r="B52" t="s">
        <v>148</v>
      </c>
      <c r="E52" s="14">
        <v>80</v>
      </c>
      <c r="F52" t="s">
        <v>2220</v>
      </c>
    </row>
    <row r="53" spans="1:6">
      <c r="A53" s="78">
        <v>45999</v>
      </c>
      <c r="B53" t="s">
        <v>2341</v>
      </c>
      <c r="E53" s="14">
        <v>20</v>
      </c>
      <c r="F53" t="s">
        <v>2342</v>
      </c>
    </row>
    <row r="54" spans="1:6">
      <c r="A54" s="78">
        <v>46000</v>
      </c>
      <c r="B54" t="s">
        <v>987</v>
      </c>
      <c r="E54" s="14">
        <v>90</v>
      </c>
      <c r="F54" t="s">
        <v>2220</v>
      </c>
    </row>
    <row r="55" spans="1:6">
      <c r="A55" s="78">
        <v>46000</v>
      </c>
      <c r="B55" t="s">
        <v>2213</v>
      </c>
      <c r="E55" s="14">
        <v>315</v>
      </c>
      <c r="F55" t="s">
        <v>2220</v>
      </c>
    </row>
    <row r="56" spans="1:6">
      <c r="A56" s="78">
        <v>46000</v>
      </c>
      <c r="B56" t="s">
        <v>155</v>
      </c>
      <c r="E56" s="14">
        <v>140</v>
      </c>
      <c r="F56" t="s">
        <v>2099</v>
      </c>
    </row>
    <row r="57" spans="1:6">
      <c r="A57" s="78">
        <v>46001</v>
      </c>
      <c r="B57" t="s">
        <v>2343</v>
      </c>
      <c r="D57" t="s">
        <v>2344</v>
      </c>
      <c r="E57" s="14">
        <v>435</v>
      </c>
      <c r="F57" t="s">
        <v>2345</v>
      </c>
    </row>
    <row r="58" spans="1:6">
      <c r="A58" s="78">
        <v>46007</v>
      </c>
      <c r="B58" t="s">
        <v>134</v>
      </c>
      <c r="E58" s="14">
        <v>142</v>
      </c>
      <c r="F58" t="s">
        <v>2220</v>
      </c>
    </row>
    <row r="59" spans="1:6">
      <c r="A59" s="78">
        <v>46375</v>
      </c>
      <c r="B59" t="s">
        <v>2365</v>
      </c>
      <c r="E59" s="14">
        <v>148</v>
      </c>
      <c r="F59" t="s">
        <v>2220</v>
      </c>
    </row>
    <row r="60" spans="1:6">
      <c r="A60" s="78">
        <v>46012</v>
      </c>
      <c r="B60" t="s">
        <v>1406</v>
      </c>
      <c r="E60" s="14">
        <v>150</v>
      </c>
      <c r="F60" t="s">
        <v>2220</v>
      </c>
    </row>
    <row r="61" spans="1:6">
      <c r="A61" s="78">
        <v>46380</v>
      </c>
      <c r="B61" t="s">
        <v>208</v>
      </c>
      <c r="E61" s="14">
        <v>118</v>
      </c>
      <c r="F61" t="s">
        <v>2220</v>
      </c>
    </row>
    <row r="62" spans="1:6">
      <c r="A62" s="78">
        <v>46380</v>
      </c>
      <c r="B62" t="s">
        <v>2202</v>
      </c>
      <c r="E62" s="14">
        <v>105</v>
      </c>
      <c r="F62" t="s">
        <v>2266</v>
      </c>
    </row>
    <row r="63" spans="1:6">
      <c r="A63" s="78">
        <v>46381</v>
      </c>
      <c r="B63" t="s">
        <v>63</v>
      </c>
      <c r="E63" s="14">
        <v>155</v>
      </c>
      <c r="F63" t="s">
        <v>2359</v>
      </c>
    </row>
    <row r="64" spans="1:6">
      <c r="A64" s="78">
        <v>46386</v>
      </c>
      <c r="B64" t="s">
        <v>140</v>
      </c>
      <c r="E64" s="14">
        <v>219</v>
      </c>
      <c r="F64" t="s">
        <v>2266</v>
      </c>
    </row>
    <row r="65" spans="1:6">
      <c r="A65" s="78">
        <v>46385</v>
      </c>
      <c r="B65" t="s">
        <v>155</v>
      </c>
      <c r="E65" s="14">
        <v>140</v>
      </c>
      <c r="F65" t="s">
        <v>2220</v>
      </c>
    </row>
    <row r="66" spans="1:6">
      <c r="A66" s="78">
        <v>46385</v>
      </c>
      <c r="B66" t="s">
        <v>2169</v>
      </c>
      <c r="E66" s="14">
        <v>230</v>
      </c>
      <c r="F66" t="s">
        <v>2367</v>
      </c>
    </row>
    <row r="67" spans="1:6">
      <c r="A67" s="78">
        <v>46387</v>
      </c>
      <c r="B67" t="s">
        <v>93</v>
      </c>
      <c r="E67" s="14">
        <v>85</v>
      </c>
      <c r="F67" t="s">
        <v>2220</v>
      </c>
    </row>
    <row r="68" spans="1:6">
      <c r="A68" s="14"/>
    </row>
    <row r="69" spans="1:6">
      <c r="A69" s="275" t="s">
        <v>2371</v>
      </c>
    </row>
    <row r="71" spans="1:6">
      <c r="A71" s="78">
        <v>46024</v>
      </c>
      <c r="B71" t="s">
        <v>1745</v>
      </c>
      <c r="E71" s="14">
        <v>90</v>
      </c>
      <c r="F71" t="s">
        <v>2266</v>
      </c>
    </row>
    <row r="72" spans="1:6">
      <c r="A72" s="78">
        <v>46025</v>
      </c>
      <c r="B72" t="s">
        <v>1008</v>
      </c>
      <c r="E72" s="14">
        <v>100</v>
      </c>
      <c r="F72" t="s">
        <v>2266</v>
      </c>
    </row>
    <row r="73" spans="1:6">
      <c r="A73" s="78">
        <v>46029</v>
      </c>
      <c r="B73" t="s">
        <v>2364</v>
      </c>
      <c r="E73" s="14">
        <v>148</v>
      </c>
      <c r="F73" t="s">
        <v>2266</v>
      </c>
    </row>
    <row r="74" spans="1:6">
      <c r="A74" s="78">
        <v>46030</v>
      </c>
      <c r="B74" t="s">
        <v>1976</v>
      </c>
      <c r="E74" s="14">
        <v>315</v>
      </c>
      <c r="F74" t="s">
        <v>2266</v>
      </c>
    </row>
    <row r="75" spans="1:6">
      <c r="A75" s="78">
        <v>46031</v>
      </c>
      <c r="B75" t="s">
        <v>1882</v>
      </c>
      <c r="E75" s="14">
        <v>120</v>
      </c>
      <c r="F75" t="s">
        <v>2366</v>
      </c>
    </row>
    <row r="76" spans="1:6">
      <c r="A76" s="96">
        <v>46034</v>
      </c>
      <c r="B76" t="s">
        <v>987</v>
      </c>
      <c r="E76" s="14">
        <v>90</v>
      </c>
      <c r="F76" t="s">
        <v>2266</v>
      </c>
    </row>
    <row r="77" spans="1:6">
      <c r="A77" s="78">
        <v>46037</v>
      </c>
      <c r="B77" t="s">
        <v>148</v>
      </c>
      <c r="E77" s="14">
        <v>80</v>
      </c>
      <c r="F77" t="s">
        <v>2266</v>
      </c>
    </row>
    <row r="78" spans="1:6">
      <c r="A78" s="78">
        <v>46041</v>
      </c>
      <c r="B78" t="s">
        <v>2375</v>
      </c>
      <c r="E78" s="14">
        <v>280</v>
      </c>
      <c r="F78" t="s">
        <v>2377</v>
      </c>
    </row>
    <row r="79" spans="1:6">
      <c r="A79" s="78">
        <v>46043</v>
      </c>
      <c r="B79" t="s">
        <v>134</v>
      </c>
      <c r="E79" s="14">
        <v>142</v>
      </c>
      <c r="F79" t="s">
        <v>2266</v>
      </c>
    </row>
    <row r="80" spans="1:6">
      <c r="A80" s="78">
        <v>46048</v>
      </c>
      <c r="B80" t="s">
        <v>63</v>
      </c>
      <c r="E80" s="14">
        <v>155</v>
      </c>
      <c r="F80" t="s">
        <v>2382</v>
      </c>
    </row>
    <row r="81" spans="1:6">
      <c r="A81" s="78">
        <v>46048</v>
      </c>
      <c r="B81" t="s">
        <v>208</v>
      </c>
      <c r="E81" s="14">
        <v>118</v>
      </c>
      <c r="F81" t="s">
        <v>2266</v>
      </c>
    </row>
    <row r="82" spans="1:6">
      <c r="A82" s="78">
        <v>46050</v>
      </c>
      <c r="B82" t="s">
        <v>140</v>
      </c>
      <c r="E82" s="14">
        <v>219</v>
      </c>
      <c r="F82" t="s">
        <v>2359</v>
      </c>
    </row>
    <row r="83" spans="1:6">
      <c r="A83" s="78">
        <v>46052</v>
      </c>
      <c r="B83" t="s">
        <v>1448</v>
      </c>
      <c r="E83" s="14">
        <v>92</v>
      </c>
      <c r="F83" t="s">
        <v>2359</v>
      </c>
    </row>
    <row r="84" spans="1:6">
      <c r="A84" s="78">
        <v>46053</v>
      </c>
      <c r="B84" t="s">
        <v>93</v>
      </c>
      <c r="E84" s="14">
        <v>85</v>
      </c>
      <c r="F84" t="s">
        <v>2266</v>
      </c>
    </row>
    <row r="86" spans="1:6">
      <c r="A86" s="78">
        <v>46054</v>
      </c>
      <c r="B86" t="s">
        <v>2202</v>
      </c>
      <c r="E86" s="14">
        <v>105</v>
      </c>
      <c r="F86" t="s">
        <v>2359</v>
      </c>
    </row>
    <row r="87" spans="1:6">
      <c r="A87" s="78">
        <v>46055</v>
      </c>
      <c r="B87" t="s">
        <v>1008</v>
      </c>
      <c r="E87" s="14">
        <v>100</v>
      </c>
      <c r="F87" t="s">
        <v>2359</v>
      </c>
    </row>
    <row r="88" spans="1:6">
      <c r="A88" s="78">
        <v>46055</v>
      </c>
      <c r="B88" t="s">
        <v>1745</v>
      </c>
      <c r="E88" s="14">
        <v>90</v>
      </c>
      <c r="F88" t="s">
        <v>2359</v>
      </c>
    </row>
    <row r="89" spans="1:6">
      <c r="A89" s="78">
        <v>46056</v>
      </c>
      <c r="B89" t="s">
        <v>2375</v>
      </c>
      <c r="E89" s="14">
        <v>105</v>
      </c>
      <c r="F89" t="s">
        <v>2359</v>
      </c>
    </row>
    <row r="90" spans="1:6">
      <c r="A90" s="78">
        <v>46058</v>
      </c>
      <c r="B90" t="s">
        <v>148</v>
      </c>
      <c r="E90" s="14">
        <v>80</v>
      </c>
      <c r="F90" t="s">
        <v>2359</v>
      </c>
    </row>
    <row r="91" spans="1:6">
      <c r="A91" s="78">
        <v>46059</v>
      </c>
      <c r="B91" t="s">
        <v>155</v>
      </c>
      <c r="E91" s="14">
        <v>140</v>
      </c>
      <c r="F91" t="s">
        <v>2266</v>
      </c>
    </row>
    <row r="92" spans="1:6">
      <c r="A92" s="78">
        <v>46062</v>
      </c>
      <c r="B92" t="s">
        <v>2394</v>
      </c>
      <c r="E92" s="14">
        <v>315</v>
      </c>
      <c r="F92" t="s">
        <v>2359</v>
      </c>
    </row>
    <row r="93" spans="1:6">
      <c r="A93" s="78">
        <v>46063</v>
      </c>
      <c r="B93" t="s">
        <v>2388</v>
      </c>
      <c r="E93" s="14">
        <v>205</v>
      </c>
      <c r="F93" t="s">
        <v>2390</v>
      </c>
    </row>
    <row r="94" spans="1:6">
      <c r="A94" s="78">
        <v>46063</v>
      </c>
      <c r="B94" t="s">
        <v>1858</v>
      </c>
      <c r="E94" s="14">
        <v>320</v>
      </c>
      <c r="F94" t="s">
        <v>2389</v>
      </c>
    </row>
  </sheetData>
  <autoFilter ref="E71:F77">
    <filterColumn colId="0">
      <iconFilter iconSet="3Arrows"/>
    </filterColumn>
  </autoFilter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D15"/>
  <sheetViews>
    <sheetView workbookViewId="0">
      <selection activeCell="D20" sqref="D20"/>
    </sheetView>
  </sheetViews>
  <sheetFormatPr defaultRowHeight="15"/>
  <cols>
    <col min="1" max="1" width="17" customWidth="1"/>
    <col min="2" max="2" width="0.140625" customWidth="1"/>
    <col min="3" max="3" width="12" customWidth="1"/>
    <col min="4" max="4" width="15" customWidth="1"/>
  </cols>
  <sheetData>
    <row r="1" spans="1:4">
      <c r="A1" t="s">
        <v>365</v>
      </c>
      <c r="C1" s="14" t="s">
        <v>2020</v>
      </c>
      <c r="D1" s="14" t="s">
        <v>2017</v>
      </c>
    </row>
    <row r="2" spans="1:4">
      <c r="A2" s="68">
        <v>45901</v>
      </c>
      <c r="C2" s="14">
        <v>1</v>
      </c>
      <c r="D2" t="s">
        <v>2018</v>
      </c>
    </row>
    <row r="3" spans="1:4">
      <c r="C3" s="14">
        <v>2</v>
      </c>
      <c r="D3" t="s">
        <v>2019</v>
      </c>
    </row>
    <row r="4" spans="1:4">
      <c r="C4" s="14">
        <v>3</v>
      </c>
      <c r="D4" t="s">
        <v>2019</v>
      </c>
    </row>
    <row r="5" spans="1:4">
      <c r="C5" s="14">
        <v>4</v>
      </c>
      <c r="D5" t="s">
        <v>2021</v>
      </c>
    </row>
    <row r="6" spans="1:4">
      <c r="A6" s="68">
        <v>45902</v>
      </c>
      <c r="C6" s="14">
        <v>5</v>
      </c>
      <c r="D6" t="s">
        <v>2022</v>
      </c>
    </row>
    <row r="7" spans="1:4">
      <c r="A7" s="68">
        <v>45903</v>
      </c>
      <c r="C7" s="14">
        <v>6</v>
      </c>
      <c r="D7" t="s">
        <v>2023</v>
      </c>
    </row>
    <row r="8" spans="1:4">
      <c r="C8" s="14">
        <v>7</v>
      </c>
      <c r="D8" t="s">
        <v>2033</v>
      </c>
    </row>
    <row r="9" spans="1:4">
      <c r="A9" s="68">
        <v>45904</v>
      </c>
      <c r="C9" s="14">
        <v>8</v>
      </c>
      <c r="D9" t="s">
        <v>2024</v>
      </c>
    </row>
    <row r="10" spans="1:4">
      <c r="A10" s="68">
        <v>45905</v>
      </c>
      <c r="C10" s="14">
        <v>9</v>
      </c>
      <c r="D10" t="s">
        <v>2031</v>
      </c>
    </row>
    <row r="11" spans="1:4">
      <c r="A11" s="68">
        <v>45908</v>
      </c>
      <c r="C11" s="14">
        <v>10</v>
      </c>
      <c r="D11" t="s">
        <v>2025</v>
      </c>
    </row>
    <row r="12" spans="1:4">
      <c r="C12" s="14">
        <v>11</v>
      </c>
      <c r="D12" t="s">
        <v>2026</v>
      </c>
    </row>
    <row r="14" spans="1:4">
      <c r="A14" s="95" t="s">
        <v>2032</v>
      </c>
      <c r="C14" s="14">
        <v>12</v>
      </c>
      <c r="D14" t="s">
        <v>2006</v>
      </c>
    </row>
    <row r="15" spans="1:4">
      <c r="C15" s="14">
        <v>13</v>
      </c>
      <c r="D15" t="s">
        <v>2014</v>
      </c>
    </row>
  </sheetData>
  <pageMargins left="0.7" right="0.7" top="0.75" bottom="0.75" header="0.3" footer="0.3"/>
  <pageSetup paperSize="9" orientation="portrait" horizontalDpi="4294967294" verticalDpi="4294967294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D18"/>
  <sheetViews>
    <sheetView workbookViewId="0">
      <selection activeCell="F16" sqref="F16"/>
    </sheetView>
  </sheetViews>
  <sheetFormatPr defaultRowHeight="15"/>
  <cols>
    <col min="2" max="2" width="14.42578125" customWidth="1"/>
  </cols>
  <sheetData>
    <row r="1" spans="1:4">
      <c r="A1" s="71" t="s">
        <v>366</v>
      </c>
      <c r="B1" s="71"/>
      <c r="D1" s="71" t="s">
        <v>5</v>
      </c>
    </row>
    <row r="2" spans="1:4">
      <c r="A2" t="s">
        <v>1971</v>
      </c>
      <c r="D2" s="14" t="s">
        <v>56</v>
      </c>
    </row>
    <row r="3" spans="1:4">
      <c r="A3" t="s">
        <v>1974</v>
      </c>
      <c r="D3" s="14" t="s">
        <v>56</v>
      </c>
    </row>
    <row r="4" spans="1:4">
      <c r="A4" t="s">
        <v>1975</v>
      </c>
      <c r="D4" s="14" t="s">
        <v>174</v>
      </c>
    </row>
    <row r="5" spans="1:4">
      <c r="A5" t="s">
        <v>1893</v>
      </c>
      <c r="D5" s="14" t="s">
        <v>56</v>
      </c>
    </row>
    <row r="6" spans="1:4">
      <c r="A6" t="s">
        <v>1767</v>
      </c>
      <c r="D6" s="14" t="s">
        <v>33</v>
      </c>
    </row>
    <row r="7" spans="1:4">
      <c r="A7" t="s">
        <v>1964</v>
      </c>
      <c r="D7" s="14" t="s">
        <v>180</v>
      </c>
    </row>
    <row r="8" spans="1:4">
      <c r="A8" t="s">
        <v>1965</v>
      </c>
      <c r="D8" s="14" t="s">
        <v>180</v>
      </c>
    </row>
    <row r="9" spans="1:4">
      <c r="A9" t="s">
        <v>177</v>
      </c>
      <c r="D9" s="14" t="s">
        <v>174</v>
      </c>
    </row>
    <row r="10" spans="1:4">
      <c r="A10" t="s">
        <v>2004</v>
      </c>
      <c r="D10" s="14" t="s">
        <v>141</v>
      </c>
    </row>
    <row r="11" spans="1:4">
      <c r="A11" t="s">
        <v>1980</v>
      </c>
      <c r="D11" s="14" t="s">
        <v>31</v>
      </c>
    </row>
    <row r="12" spans="1:4">
      <c r="A12" t="s">
        <v>2009</v>
      </c>
      <c r="D12" s="14" t="s">
        <v>31</v>
      </c>
    </row>
    <row r="13" spans="1:4">
      <c r="A13" t="s">
        <v>819</v>
      </c>
      <c r="D13" s="14" t="s">
        <v>174</v>
      </c>
    </row>
    <row r="14" spans="1:4">
      <c r="A14" t="s">
        <v>1967</v>
      </c>
      <c r="D14" s="14" t="s">
        <v>31</v>
      </c>
    </row>
    <row r="16" spans="1:4">
      <c r="A16" s="99" t="s">
        <v>2045</v>
      </c>
      <c r="B16" s="98"/>
    </row>
    <row r="17" spans="1:4">
      <c r="A17" t="s">
        <v>2044</v>
      </c>
      <c r="D17" s="14" t="s">
        <v>31</v>
      </c>
    </row>
    <row r="18" spans="1:4">
      <c r="A18" t="s">
        <v>1981</v>
      </c>
      <c r="D18" s="14" t="s">
        <v>31</v>
      </c>
    </row>
  </sheetData>
  <pageMargins left="0.7" right="0.7" top="0.75" bottom="0.75" header="0.3" footer="0.3"/>
  <pageSetup paperSize="9" orientation="portrait" horizontalDpi="4294967294" verticalDpi="4294967294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B1:N25"/>
  <sheetViews>
    <sheetView zoomScale="110" zoomScaleNormal="110" workbookViewId="0">
      <selection activeCell="E19" sqref="E19"/>
    </sheetView>
  </sheetViews>
  <sheetFormatPr defaultRowHeight="15"/>
  <cols>
    <col min="4" max="4" width="9.28515625" customWidth="1"/>
    <col min="5" max="5" width="10.5703125" customWidth="1"/>
    <col min="6" max="6" width="16" customWidth="1"/>
    <col min="7" max="7" width="9.5703125" customWidth="1"/>
    <col min="8" max="8" width="13.5703125" customWidth="1"/>
    <col min="9" max="9" width="15.140625" customWidth="1"/>
    <col min="10" max="10" width="16.85546875" customWidth="1"/>
    <col min="11" max="11" width="13.7109375" customWidth="1"/>
    <col min="12" max="12" width="22" customWidth="1"/>
    <col min="13" max="13" width="16.85546875" customWidth="1"/>
    <col min="14" max="14" width="12.140625" customWidth="1"/>
    <col min="15" max="15" width="17.28515625" customWidth="1"/>
  </cols>
  <sheetData>
    <row r="1" spans="2:14" ht="21">
      <c r="H1" s="103"/>
      <c r="I1" s="102" t="s">
        <v>2091</v>
      </c>
      <c r="J1" s="102"/>
      <c r="K1" s="102"/>
      <c r="L1" s="102"/>
      <c r="M1" s="103"/>
      <c r="N1" s="103"/>
    </row>
    <row r="3" spans="2:14" ht="18.75">
      <c r="E3" s="101" t="s">
        <v>2072</v>
      </c>
      <c r="F3" s="105"/>
      <c r="G3" s="101" t="s">
        <v>2064</v>
      </c>
      <c r="H3" s="112"/>
      <c r="I3" s="101" t="s">
        <v>2085</v>
      </c>
      <c r="J3" s="127"/>
      <c r="K3" s="101" t="s">
        <v>2323</v>
      </c>
    </row>
    <row r="4" spans="2:14">
      <c r="B4" t="s">
        <v>2113</v>
      </c>
      <c r="C4" s="114"/>
      <c r="D4" s="18">
        <v>1</v>
      </c>
      <c r="E4" s="108" t="s">
        <v>2339</v>
      </c>
      <c r="F4" s="251" t="s">
        <v>2293</v>
      </c>
      <c r="G4" s="106" t="s">
        <v>2065</v>
      </c>
      <c r="H4" s="123" t="s">
        <v>2066</v>
      </c>
      <c r="I4" s="68" t="s">
        <v>2140</v>
      </c>
      <c r="J4" s="113" t="s">
        <v>2118</v>
      </c>
      <c r="K4" s="68" t="s">
        <v>2324</v>
      </c>
      <c r="L4" s="255" t="s">
        <v>2336</v>
      </c>
    </row>
    <row r="5" spans="2:14">
      <c r="D5" s="18">
        <v>2</v>
      </c>
      <c r="E5" s="106" t="s">
        <v>2073</v>
      </c>
      <c r="F5" s="120" t="s">
        <v>2077</v>
      </c>
      <c r="G5" s="108" t="s">
        <v>2067</v>
      </c>
      <c r="H5" s="121" t="s">
        <v>2176</v>
      </c>
      <c r="I5" s="81" t="s">
        <v>2321</v>
      </c>
      <c r="J5" s="247" t="s">
        <v>2109</v>
      </c>
      <c r="K5" s="81"/>
      <c r="L5" s="268" t="s">
        <v>2346</v>
      </c>
    </row>
    <row r="6" spans="2:14" ht="15" customHeight="1">
      <c r="B6" t="s">
        <v>2114</v>
      </c>
      <c r="C6" s="115"/>
      <c r="D6" s="18">
        <v>3</v>
      </c>
      <c r="E6" s="106" t="s">
        <v>2102</v>
      </c>
      <c r="F6" s="124" t="s">
        <v>2119</v>
      </c>
      <c r="G6" s="108" t="s">
        <v>2067</v>
      </c>
      <c r="H6" s="118" t="s">
        <v>2079</v>
      </c>
      <c r="I6" t="s">
        <v>2320</v>
      </c>
      <c r="J6" s="253" t="s">
        <v>2332</v>
      </c>
      <c r="K6" t="s">
        <v>2325</v>
      </c>
      <c r="L6" s="255" t="s">
        <v>2326</v>
      </c>
    </row>
    <row r="7" spans="2:14">
      <c r="D7" s="18">
        <v>4</v>
      </c>
      <c r="E7" s="107" t="s">
        <v>2340</v>
      </c>
      <c r="F7" s="252" t="s">
        <v>2331</v>
      </c>
      <c r="G7" s="106" t="s">
        <v>2067</v>
      </c>
      <c r="H7" s="173" t="s">
        <v>2080</v>
      </c>
      <c r="I7" s="111" t="s">
        <v>2322</v>
      </c>
      <c r="J7" s="254" t="s">
        <v>2333</v>
      </c>
      <c r="L7" s="266" t="s">
        <v>2327</v>
      </c>
    </row>
    <row r="8" spans="2:14">
      <c r="B8" t="s">
        <v>2115</v>
      </c>
      <c r="C8" s="116"/>
      <c r="D8" s="18">
        <v>5</v>
      </c>
      <c r="E8" s="106" t="s">
        <v>2068</v>
      </c>
      <c r="F8" s="117" t="s">
        <v>2078</v>
      </c>
      <c r="G8" s="108" t="s">
        <v>2069</v>
      </c>
      <c r="H8" s="118" t="s">
        <v>2081</v>
      </c>
      <c r="I8" t="s">
        <v>2111</v>
      </c>
      <c r="J8" s="206" t="s">
        <v>2110</v>
      </c>
      <c r="L8" s="267" t="s">
        <v>2337</v>
      </c>
    </row>
    <row r="9" spans="2:14">
      <c r="D9" s="18">
        <v>6</v>
      </c>
      <c r="E9" s="108" t="s">
        <v>2075</v>
      </c>
      <c r="F9" s="115" t="s">
        <v>2074</v>
      </c>
      <c r="G9" s="108" t="s">
        <v>2068</v>
      </c>
      <c r="H9" s="122" t="s">
        <v>2070</v>
      </c>
      <c r="I9" s="81" t="s">
        <v>2194</v>
      </c>
      <c r="J9" s="248" t="s">
        <v>2086</v>
      </c>
      <c r="K9" s="106"/>
      <c r="L9" s="270" t="s">
        <v>2348</v>
      </c>
    </row>
    <row r="10" spans="2:14">
      <c r="B10" t="s">
        <v>2116</v>
      </c>
      <c r="C10" s="113"/>
      <c r="D10" s="18">
        <v>7</v>
      </c>
      <c r="E10" s="108" t="s">
        <v>2075</v>
      </c>
      <c r="F10" s="113" t="s">
        <v>2084</v>
      </c>
      <c r="G10" s="108" t="s">
        <v>2068</v>
      </c>
      <c r="H10" s="121" t="s">
        <v>2082</v>
      </c>
      <c r="I10" t="s">
        <v>2108</v>
      </c>
      <c r="J10" s="118" t="s">
        <v>2093</v>
      </c>
      <c r="K10" s="107" t="s">
        <v>2328</v>
      </c>
      <c r="L10" s="249" t="s">
        <v>2338</v>
      </c>
    </row>
    <row r="11" spans="2:14">
      <c r="D11" s="18">
        <v>8</v>
      </c>
      <c r="E11" s="106" t="s">
        <v>2075</v>
      </c>
      <c r="F11" s="120" t="s">
        <v>2076</v>
      </c>
      <c r="G11" s="106" t="s">
        <v>2068</v>
      </c>
      <c r="H11" s="119" t="s">
        <v>2071</v>
      </c>
      <c r="I11" t="s">
        <v>2117</v>
      </c>
      <c r="J11" s="115" t="s">
        <v>2112</v>
      </c>
      <c r="K11" t="s">
        <v>2329</v>
      </c>
      <c r="L11" s="269" t="s">
        <v>2347</v>
      </c>
    </row>
    <row r="12" spans="2:14">
      <c r="D12" s="18">
        <v>9</v>
      </c>
      <c r="E12" s="108" t="s">
        <v>2122</v>
      </c>
      <c r="F12" s="114" t="s">
        <v>2092</v>
      </c>
      <c r="G12" s="109" t="s">
        <v>2175</v>
      </c>
      <c r="H12" s="189" t="s">
        <v>2083</v>
      </c>
      <c r="J12" s="127"/>
      <c r="K12" s="106"/>
      <c r="L12" s="257" t="s">
        <v>2334</v>
      </c>
    </row>
    <row r="13" spans="2:14">
      <c r="G13" s="18"/>
    </row>
    <row r="14" spans="2:14">
      <c r="K14" t="s">
        <v>2330</v>
      </c>
      <c r="L14" s="256" t="s">
        <v>2335</v>
      </c>
    </row>
    <row r="16" spans="2:14">
      <c r="H16" t="s">
        <v>2188</v>
      </c>
    </row>
    <row r="19" spans="5:11">
      <c r="K19" t="s">
        <v>51</v>
      </c>
    </row>
    <row r="25" spans="5:11">
      <c r="E25" t="s">
        <v>2186</v>
      </c>
    </row>
  </sheetData>
  <pageMargins left="0.7" right="0.7" top="0.75" bottom="0.75" header="0.3" footer="0.3"/>
  <pageSetup paperSize="9" orientation="portrait" horizontalDpi="4294967294" verticalDpi="4294967294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AA81"/>
  <sheetViews>
    <sheetView topLeftCell="B1" zoomScaleNormal="100" workbookViewId="0">
      <pane ySplit="1" topLeftCell="A2" activePane="bottomLeft" state="frozen"/>
      <selection pane="bottomLeft" activeCell="E23" sqref="E23"/>
    </sheetView>
  </sheetViews>
  <sheetFormatPr defaultRowHeight="15"/>
  <cols>
    <col min="2" max="2" width="11.140625" customWidth="1"/>
    <col min="3" max="3" width="14.42578125" customWidth="1"/>
    <col min="4" max="4" width="9.28515625" customWidth="1"/>
    <col min="5" max="5" width="29.140625" customWidth="1"/>
    <col min="7" max="7" width="31.85546875" customWidth="1"/>
    <col min="9" max="9" width="28.85546875" customWidth="1"/>
    <col min="11" max="11" width="31.7109375" customWidth="1"/>
    <col min="12" max="12" width="24" customWidth="1"/>
    <col min="13" max="13" width="23.5703125" customWidth="1"/>
  </cols>
  <sheetData>
    <row r="1" spans="1:27">
      <c r="A1" t="s">
        <v>2113</v>
      </c>
      <c r="B1" s="114"/>
      <c r="D1" t="s">
        <v>2114</v>
      </c>
      <c r="E1" s="115"/>
      <c r="G1" s="95" t="s">
        <v>2115</v>
      </c>
      <c r="H1" s="116"/>
      <c r="J1" t="s">
        <v>2116</v>
      </c>
      <c r="K1" s="113"/>
    </row>
    <row r="2" spans="1:27" ht="15.75" thickBot="1"/>
    <row r="3" spans="1:27" ht="21.75" thickBot="1">
      <c r="B3" s="303" t="s">
        <v>2144</v>
      </c>
      <c r="C3" s="304"/>
      <c r="D3" s="304"/>
      <c r="E3" s="304"/>
      <c r="F3" s="304"/>
      <c r="G3" s="304"/>
      <c r="H3" s="304"/>
      <c r="I3" s="304"/>
      <c r="J3" s="304"/>
      <c r="K3" s="305"/>
      <c r="L3" s="304"/>
      <c r="M3" s="304"/>
      <c r="N3" s="304"/>
      <c r="O3" s="304"/>
      <c r="P3" s="304"/>
      <c r="Q3" s="304"/>
      <c r="R3" s="304"/>
      <c r="S3" s="304"/>
      <c r="T3" s="304"/>
      <c r="U3" s="304"/>
      <c r="V3" s="304"/>
      <c r="W3" s="304"/>
      <c r="X3" s="304"/>
      <c r="Y3" s="304"/>
      <c r="Z3" s="304"/>
      <c r="AA3" s="306"/>
    </row>
    <row r="4" spans="1:27" ht="15.75" thickBot="1">
      <c r="B4" s="125"/>
      <c r="C4" s="126"/>
      <c r="D4" s="153"/>
      <c r="E4" s="154"/>
      <c r="F4" s="153"/>
      <c r="G4" s="155"/>
      <c r="H4" s="153"/>
      <c r="I4" s="154"/>
      <c r="J4" s="156"/>
      <c r="K4" s="156"/>
      <c r="L4" s="157"/>
      <c r="M4" s="158"/>
      <c r="V4" s="127"/>
    </row>
    <row r="5" spans="1:27" ht="21.75" thickBot="1">
      <c r="B5" s="131"/>
      <c r="C5" s="107"/>
      <c r="D5" s="183">
        <v>1</v>
      </c>
      <c r="E5" s="184" t="s">
        <v>2208</v>
      </c>
      <c r="F5" s="190">
        <v>2</v>
      </c>
      <c r="G5" s="191" t="s">
        <v>2148</v>
      </c>
      <c r="H5" s="183">
        <v>3</v>
      </c>
      <c r="I5" s="184" t="s">
        <v>2149</v>
      </c>
      <c r="J5" s="162">
        <v>4</v>
      </c>
      <c r="K5" s="163" t="s">
        <v>2172</v>
      </c>
      <c r="L5" s="164"/>
      <c r="M5" s="165"/>
      <c r="N5" s="81"/>
      <c r="O5" s="81"/>
      <c r="P5" s="81"/>
      <c r="Q5" s="81"/>
      <c r="R5" s="81"/>
      <c r="S5" s="81"/>
      <c r="T5" s="130"/>
    </row>
    <row r="6" spans="1:27" ht="21">
      <c r="B6" s="131"/>
      <c r="C6" s="107"/>
      <c r="D6" s="159"/>
      <c r="E6" s="185" t="s">
        <v>2145</v>
      </c>
      <c r="F6" s="159"/>
      <c r="G6" s="192" t="s">
        <v>2146</v>
      </c>
      <c r="H6" s="159"/>
      <c r="I6" s="185" t="s">
        <v>2150</v>
      </c>
      <c r="J6" s="159"/>
      <c r="K6" s="146" t="s">
        <v>2151</v>
      </c>
      <c r="L6" s="113"/>
      <c r="M6" s="127"/>
    </row>
    <row r="7" spans="1:27">
      <c r="B7" s="131"/>
      <c r="C7" s="107"/>
      <c r="D7" s="131">
        <v>1</v>
      </c>
      <c r="E7" s="286" t="s">
        <v>1981</v>
      </c>
      <c r="F7" s="131">
        <v>1</v>
      </c>
      <c r="G7" s="288" t="s">
        <v>1667</v>
      </c>
      <c r="H7" s="131">
        <v>1</v>
      </c>
      <c r="I7" s="288" t="s">
        <v>1330</v>
      </c>
      <c r="J7" s="131">
        <v>1</v>
      </c>
      <c r="K7" s="290" t="s">
        <v>1290</v>
      </c>
      <c r="L7" s="139"/>
      <c r="M7" s="140"/>
    </row>
    <row r="8" spans="1:27">
      <c r="B8" s="131"/>
      <c r="C8" s="107"/>
      <c r="D8" s="131">
        <v>2</v>
      </c>
      <c r="E8" s="288" t="s">
        <v>1980</v>
      </c>
      <c r="F8" s="131">
        <v>2</v>
      </c>
      <c r="G8" s="288" t="s">
        <v>1930</v>
      </c>
      <c r="H8" s="131">
        <v>2</v>
      </c>
      <c r="I8" s="288" t="s">
        <v>1977</v>
      </c>
      <c r="J8" s="131">
        <v>2</v>
      </c>
      <c r="K8" s="290" t="s">
        <v>1996</v>
      </c>
      <c r="L8" s="139"/>
      <c r="M8" s="140"/>
    </row>
    <row r="9" spans="1:27">
      <c r="B9" s="134"/>
      <c r="C9" s="107"/>
      <c r="D9" s="131">
        <v>3</v>
      </c>
      <c r="E9" s="288" t="s">
        <v>1967</v>
      </c>
      <c r="F9" s="131">
        <v>3</v>
      </c>
      <c r="G9" s="288" t="s">
        <v>1767</v>
      </c>
      <c r="H9" s="131">
        <v>3</v>
      </c>
      <c r="I9" s="286" t="s">
        <v>1964</v>
      </c>
      <c r="J9" s="131">
        <v>3</v>
      </c>
      <c r="K9" s="287" t="s">
        <v>1715</v>
      </c>
      <c r="L9" s="139"/>
      <c r="M9" s="140"/>
    </row>
    <row r="10" spans="1:27">
      <c r="B10" s="131"/>
      <c r="C10" s="289" t="s">
        <v>2392</v>
      </c>
      <c r="D10" s="131">
        <v>4</v>
      </c>
      <c r="E10" s="288" t="s">
        <v>1994</v>
      </c>
      <c r="F10" s="131">
        <v>4</v>
      </c>
      <c r="G10" s="288" t="s">
        <v>1807</v>
      </c>
      <c r="H10" s="131">
        <v>4</v>
      </c>
      <c r="I10" s="286" t="s">
        <v>1965</v>
      </c>
      <c r="J10" s="131">
        <v>4</v>
      </c>
      <c r="K10" s="290" t="s">
        <v>2052</v>
      </c>
      <c r="L10" s="111"/>
      <c r="M10" s="144"/>
    </row>
    <row r="11" spans="1:27">
      <c r="B11" s="131"/>
      <c r="C11" s="107"/>
      <c r="D11" s="131">
        <v>5</v>
      </c>
      <c r="E11" s="288" t="s">
        <v>2044</v>
      </c>
      <c r="F11" s="131">
        <v>5</v>
      </c>
      <c r="G11" s="288" t="s">
        <v>1982</v>
      </c>
      <c r="H11" s="131">
        <v>5</v>
      </c>
      <c r="I11" s="288" t="s">
        <v>1729</v>
      </c>
      <c r="J11" s="131">
        <v>5</v>
      </c>
      <c r="K11" s="290" t="s">
        <v>2133</v>
      </c>
      <c r="L11" s="139"/>
      <c r="M11" s="140"/>
    </row>
    <row r="12" spans="1:27">
      <c r="B12" s="131"/>
      <c r="C12" s="107"/>
      <c r="D12" s="131">
        <v>6</v>
      </c>
      <c r="E12" s="133" t="s">
        <v>2008</v>
      </c>
      <c r="F12" s="131">
        <v>6</v>
      </c>
      <c r="G12" s="288" t="s">
        <v>1801</v>
      </c>
      <c r="H12" s="131">
        <v>6</v>
      </c>
      <c r="I12" s="288" t="s">
        <v>2004</v>
      </c>
      <c r="J12" s="131">
        <v>6</v>
      </c>
      <c r="K12" s="81" t="s">
        <v>1308</v>
      </c>
      <c r="L12" s="139"/>
      <c r="M12" s="140"/>
    </row>
    <row r="13" spans="1:27">
      <c r="B13" s="131"/>
      <c r="C13" s="107"/>
      <c r="D13" s="131">
        <v>7</v>
      </c>
      <c r="E13" s="286" t="s">
        <v>2009</v>
      </c>
      <c r="F13" s="131">
        <v>7</v>
      </c>
      <c r="G13" s="288" t="s">
        <v>2147</v>
      </c>
      <c r="H13" s="131">
        <v>7</v>
      </c>
      <c r="I13" s="278" t="s">
        <v>2123</v>
      </c>
      <c r="J13" s="131">
        <v>7</v>
      </c>
      <c r="K13" s="290" t="s">
        <v>2014</v>
      </c>
      <c r="L13" s="139"/>
      <c r="M13" s="140"/>
    </row>
    <row r="14" spans="1:27" ht="15.75" thickBot="1">
      <c r="B14" s="135"/>
      <c r="C14" s="136"/>
      <c r="D14" s="131">
        <v>8</v>
      </c>
      <c r="E14" s="288" t="s">
        <v>2011</v>
      </c>
      <c r="F14" s="131"/>
      <c r="G14" s="133"/>
      <c r="H14" s="131">
        <v>8</v>
      </c>
      <c r="I14" s="288" t="s">
        <v>2010</v>
      </c>
      <c r="J14" s="145"/>
      <c r="K14" s="81"/>
      <c r="L14" s="111"/>
      <c r="M14" s="144"/>
    </row>
    <row r="15" spans="1:27">
      <c r="B15" s="138"/>
      <c r="C15" s="138"/>
      <c r="D15" s="131"/>
      <c r="E15" s="133"/>
      <c r="F15" s="131"/>
      <c r="G15" s="107"/>
      <c r="H15" s="131">
        <v>9</v>
      </c>
      <c r="I15" s="288" t="s">
        <v>2034</v>
      </c>
      <c r="J15" s="145"/>
      <c r="K15" s="111"/>
      <c r="L15" s="111"/>
      <c r="M15" s="144"/>
    </row>
    <row r="16" spans="1:27" ht="15.75" thickBot="1"/>
    <row r="17" spans="2:16" ht="21.75" thickBot="1">
      <c r="B17" s="195">
        <v>5</v>
      </c>
      <c r="C17" s="193" t="s">
        <v>2153</v>
      </c>
      <c r="D17" s="194"/>
      <c r="E17" s="194"/>
      <c r="F17" s="199">
        <v>6</v>
      </c>
      <c r="G17" s="200" t="s">
        <v>2143</v>
      </c>
      <c r="H17" s="183">
        <v>7</v>
      </c>
      <c r="I17" s="184" t="s">
        <v>2160</v>
      </c>
      <c r="J17" s="152">
        <v>8</v>
      </c>
      <c r="K17" s="161" t="s">
        <v>2163</v>
      </c>
      <c r="L17" s="152"/>
      <c r="M17" s="207">
        <v>9</v>
      </c>
      <c r="N17" s="208" t="s">
        <v>2164</v>
      </c>
      <c r="O17" s="208"/>
      <c r="P17" s="208"/>
    </row>
    <row r="18" spans="2:16" ht="21.75" thickBot="1">
      <c r="B18" s="196" t="s">
        <v>2154</v>
      </c>
      <c r="C18" s="197" t="s">
        <v>2152</v>
      </c>
      <c r="D18" s="198"/>
      <c r="E18" s="192" t="s">
        <v>2155</v>
      </c>
      <c r="F18" s="159"/>
      <c r="G18" s="201" t="s">
        <v>2158</v>
      </c>
      <c r="H18" s="159"/>
      <c r="I18" s="185" t="s">
        <v>2161</v>
      </c>
      <c r="J18" s="167"/>
      <c r="K18" s="160" t="s">
        <v>2152</v>
      </c>
      <c r="L18" s="166"/>
      <c r="M18" s="151"/>
      <c r="N18" s="209" t="s">
        <v>2152</v>
      </c>
      <c r="O18" s="210"/>
    </row>
    <row r="19" spans="2:16" ht="21">
      <c r="B19" s="149">
        <v>1</v>
      </c>
      <c r="C19" s="290" t="s">
        <v>1778</v>
      </c>
      <c r="D19" s="147"/>
      <c r="E19" s="308" t="s">
        <v>1730</v>
      </c>
      <c r="F19" s="131">
        <v>1</v>
      </c>
      <c r="G19" s="288" t="s">
        <v>2159</v>
      </c>
      <c r="H19" s="131">
        <v>1</v>
      </c>
      <c r="I19" s="278" t="s">
        <v>209</v>
      </c>
      <c r="J19" s="131">
        <v>1</v>
      </c>
      <c r="K19" s="288" t="s">
        <v>999</v>
      </c>
      <c r="L19" s="131"/>
      <c r="M19" s="145">
        <v>1</v>
      </c>
      <c r="N19" s="283" t="s">
        <v>188</v>
      </c>
      <c r="O19" s="174"/>
      <c r="P19" s="175"/>
    </row>
    <row r="20" spans="2:16">
      <c r="B20" s="131">
        <v>2</v>
      </c>
      <c r="C20" s="290" t="s">
        <v>2156</v>
      </c>
      <c r="D20" s="144"/>
      <c r="E20" s="288" t="s">
        <v>2157</v>
      </c>
      <c r="F20" s="131">
        <v>2</v>
      </c>
      <c r="G20" s="288" t="s">
        <v>1739</v>
      </c>
      <c r="H20" s="131">
        <v>2</v>
      </c>
      <c r="I20" s="288" t="s">
        <v>947</v>
      </c>
      <c r="J20" s="131">
        <v>2</v>
      </c>
      <c r="K20" s="288" t="s">
        <v>62</v>
      </c>
      <c r="L20" s="131"/>
      <c r="M20" s="145">
        <v>2</v>
      </c>
      <c r="N20" s="179" t="s">
        <v>189</v>
      </c>
      <c r="O20" s="133"/>
      <c r="P20" s="133"/>
    </row>
    <row r="21" spans="2:16">
      <c r="B21" s="131">
        <v>3</v>
      </c>
      <c r="C21" s="279" t="s">
        <v>1823</v>
      </c>
      <c r="D21" s="294"/>
      <c r="E21" s="288" t="s">
        <v>819</v>
      </c>
      <c r="F21" s="131">
        <v>3</v>
      </c>
      <c r="G21" s="288" t="s">
        <v>1745</v>
      </c>
      <c r="H21" s="131">
        <v>3</v>
      </c>
      <c r="I21" s="288" t="s">
        <v>220</v>
      </c>
      <c r="J21" s="131">
        <v>3</v>
      </c>
      <c r="K21" s="278" t="s">
        <v>1837</v>
      </c>
      <c r="L21" s="131"/>
      <c r="M21" s="145">
        <v>3</v>
      </c>
      <c r="N21" s="179" t="s">
        <v>58</v>
      </c>
      <c r="O21" s="133"/>
      <c r="P21" s="133"/>
    </row>
    <row r="22" spans="2:16">
      <c r="B22" s="131">
        <v>4</v>
      </c>
      <c r="C22" s="279" t="s">
        <v>2384</v>
      </c>
      <c r="D22" s="144"/>
      <c r="E22" s="133"/>
      <c r="F22" s="131">
        <v>4</v>
      </c>
      <c r="G22" s="288" t="s">
        <v>1997</v>
      </c>
      <c r="H22" s="131">
        <v>4</v>
      </c>
      <c r="I22" s="288" t="s">
        <v>742</v>
      </c>
      <c r="J22" s="131">
        <v>4</v>
      </c>
      <c r="K22" s="288" t="s">
        <v>286</v>
      </c>
      <c r="L22" s="131"/>
      <c r="M22" s="145">
        <v>4</v>
      </c>
      <c r="N22" s="282" t="s">
        <v>60</v>
      </c>
      <c r="O22" s="278"/>
      <c r="P22" s="278"/>
    </row>
    <row r="23" spans="2:16">
      <c r="B23" s="131">
        <v>5</v>
      </c>
      <c r="C23" s="287" t="s">
        <v>1716</v>
      </c>
      <c r="D23" s="144"/>
      <c r="E23" s="133"/>
      <c r="F23" s="131">
        <v>5</v>
      </c>
      <c r="G23" s="278" t="s">
        <v>1999</v>
      </c>
      <c r="H23" s="131">
        <v>5</v>
      </c>
      <c r="I23" s="278" t="s">
        <v>981</v>
      </c>
      <c r="J23" s="131">
        <v>5</v>
      </c>
      <c r="K23" s="278" t="s">
        <v>98</v>
      </c>
      <c r="L23" s="131"/>
      <c r="M23" s="145">
        <v>5</v>
      </c>
      <c r="N23" s="282" t="s">
        <v>217</v>
      </c>
      <c r="O23" s="133"/>
      <c r="P23" s="133"/>
    </row>
    <row r="24" spans="2:16">
      <c r="B24" s="131">
        <v>6</v>
      </c>
      <c r="C24" s="290" t="s">
        <v>1983</v>
      </c>
      <c r="D24" s="307"/>
      <c r="E24" s="133"/>
      <c r="F24" s="131">
        <v>6</v>
      </c>
      <c r="G24" s="288" t="s">
        <v>987</v>
      </c>
      <c r="H24" s="150">
        <v>6</v>
      </c>
      <c r="I24" s="278" t="s">
        <v>765</v>
      </c>
      <c r="J24" s="131">
        <v>6</v>
      </c>
      <c r="K24" s="280" t="s">
        <v>179</v>
      </c>
      <c r="L24" s="149"/>
      <c r="N24" s="179"/>
      <c r="O24" s="133"/>
      <c r="P24" s="133"/>
    </row>
    <row r="25" spans="2:16">
      <c r="B25" s="145"/>
      <c r="C25" s="81"/>
      <c r="D25" s="144"/>
      <c r="E25" s="133"/>
      <c r="F25" s="131"/>
      <c r="G25" s="133"/>
      <c r="H25" s="150">
        <v>7</v>
      </c>
      <c r="I25" s="278" t="s">
        <v>93</v>
      </c>
      <c r="J25" s="131">
        <v>7</v>
      </c>
      <c r="K25" s="288" t="s">
        <v>187</v>
      </c>
      <c r="L25" s="131"/>
      <c r="N25" s="179"/>
      <c r="O25" s="133"/>
      <c r="P25" s="133"/>
    </row>
    <row r="26" spans="2:16">
      <c r="B26" s="145"/>
      <c r="C26" s="81"/>
      <c r="D26" s="144"/>
      <c r="E26" s="133"/>
      <c r="F26" s="131"/>
      <c r="G26" s="133"/>
      <c r="H26" s="131">
        <v>8</v>
      </c>
      <c r="I26" s="288" t="s">
        <v>148</v>
      </c>
      <c r="J26" s="131">
        <v>8</v>
      </c>
      <c r="K26" s="295" t="s">
        <v>1833</v>
      </c>
      <c r="L26" s="149"/>
      <c r="N26" s="179"/>
      <c r="O26" s="133"/>
      <c r="P26" s="133"/>
    </row>
    <row r="27" spans="2:16">
      <c r="B27" s="131"/>
      <c r="C27" s="148"/>
      <c r="D27" s="131"/>
      <c r="E27" s="133"/>
      <c r="G27" s="133"/>
      <c r="H27" s="150">
        <v>9</v>
      </c>
      <c r="I27" s="278" t="s">
        <v>1966</v>
      </c>
      <c r="J27" s="131">
        <v>9</v>
      </c>
      <c r="K27" s="288" t="s">
        <v>220</v>
      </c>
      <c r="L27" s="131"/>
      <c r="N27" s="179"/>
      <c r="O27" s="133"/>
      <c r="P27" s="133"/>
    </row>
    <row r="28" spans="2:16" ht="15.75" thickBot="1">
      <c r="B28" s="135"/>
      <c r="C28" s="137"/>
      <c r="D28" s="131"/>
      <c r="E28" s="133"/>
      <c r="F28" s="131"/>
      <c r="G28" s="133"/>
      <c r="H28" s="150">
        <v>10</v>
      </c>
      <c r="I28" s="288" t="s">
        <v>2162</v>
      </c>
      <c r="J28" s="131">
        <v>10</v>
      </c>
      <c r="K28" s="280" t="s">
        <v>1882</v>
      </c>
      <c r="L28" s="149"/>
      <c r="N28" s="180"/>
      <c r="O28" s="137"/>
      <c r="P28" s="137"/>
    </row>
    <row r="29" spans="2:16" ht="15.75" thickBot="1"/>
    <row r="30" spans="2:16" ht="26.25" customHeight="1">
      <c r="D30" s="211">
        <v>10</v>
      </c>
      <c r="E30" s="212" t="s">
        <v>2182</v>
      </c>
      <c r="F30" s="170">
        <v>11</v>
      </c>
      <c r="G30" s="143" t="s">
        <v>2183</v>
      </c>
      <c r="H30" s="129">
        <v>12</v>
      </c>
      <c r="I30" s="128" t="s">
        <v>2184</v>
      </c>
      <c r="J30" s="202">
        <v>13</v>
      </c>
      <c r="K30" s="203" t="s">
        <v>2189</v>
      </c>
      <c r="L30" s="204"/>
    </row>
    <row r="31" spans="2:16" ht="21">
      <c r="B31" s="131"/>
      <c r="C31" s="133"/>
      <c r="D31" s="132"/>
      <c r="E31" s="213" t="s">
        <v>2180</v>
      </c>
      <c r="F31" s="141"/>
      <c r="G31" s="129" t="s">
        <v>2181</v>
      </c>
      <c r="I31" s="142" t="s">
        <v>2180</v>
      </c>
      <c r="K31" s="205" t="s">
        <v>2151</v>
      </c>
      <c r="L31" s="206"/>
    </row>
    <row r="32" spans="2:16">
      <c r="B32" s="131"/>
      <c r="C32" s="133">
        <v>1</v>
      </c>
      <c r="D32" s="291" t="s">
        <v>254</v>
      </c>
      <c r="E32" s="288"/>
      <c r="F32" s="133">
        <v>1</v>
      </c>
      <c r="G32" s="288" t="s">
        <v>2003</v>
      </c>
      <c r="H32" s="131">
        <v>1</v>
      </c>
      <c r="I32" s="278" t="s">
        <v>163</v>
      </c>
      <c r="J32" s="145">
        <v>1</v>
      </c>
      <c r="K32" s="292" t="s">
        <v>63</v>
      </c>
      <c r="L32" s="182"/>
    </row>
    <row r="33" spans="2:17">
      <c r="B33" s="131"/>
      <c r="C33" s="133">
        <v>2</v>
      </c>
      <c r="D33" s="291" t="s">
        <v>41</v>
      </c>
      <c r="E33" s="288"/>
      <c r="F33" s="131">
        <v>2</v>
      </c>
      <c r="G33" s="288" t="s">
        <v>1769</v>
      </c>
      <c r="H33" s="131">
        <v>2</v>
      </c>
      <c r="I33" s="278" t="s">
        <v>195</v>
      </c>
      <c r="J33" s="145">
        <v>2</v>
      </c>
      <c r="K33" s="292" t="s">
        <v>1406</v>
      </c>
      <c r="L33" s="182"/>
    </row>
    <row r="34" spans="2:17">
      <c r="B34" s="131"/>
      <c r="C34" s="133">
        <v>3</v>
      </c>
      <c r="D34" s="284" t="s">
        <v>1761</v>
      </c>
      <c r="E34" s="285"/>
      <c r="F34" s="131">
        <v>3</v>
      </c>
      <c r="G34" s="288" t="s">
        <v>155</v>
      </c>
      <c r="H34" s="131">
        <v>3</v>
      </c>
      <c r="I34" s="288" t="s">
        <v>135</v>
      </c>
      <c r="J34" s="145">
        <v>3</v>
      </c>
      <c r="K34" s="292" t="s">
        <v>222</v>
      </c>
      <c r="L34" s="182"/>
    </row>
    <row r="35" spans="2:17">
      <c r="B35" s="131"/>
      <c r="C35" s="133">
        <v>4</v>
      </c>
      <c r="D35" s="288" t="s">
        <v>1244</v>
      </c>
      <c r="E35" s="291"/>
      <c r="F35" s="131">
        <v>4</v>
      </c>
      <c r="G35" s="288" t="s">
        <v>227</v>
      </c>
      <c r="H35" s="131">
        <v>4</v>
      </c>
      <c r="I35" s="277" t="s">
        <v>966</v>
      </c>
      <c r="J35" s="145">
        <v>4</v>
      </c>
      <c r="K35" s="292" t="s">
        <v>1858</v>
      </c>
      <c r="L35" s="182"/>
    </row>
    <row r="36" spans="2:17">
      <c r="B36" s="131"/>
      <c r="C36" s="133">
        <v>5</v>
      </c>
      <c r="D36" s="288" t="s">
        <v>140</v>
      </c>
      <c r="E36" s="291"/>
      <c r="F36" s="131">
        <v>5</v>
      </c>
      <c r="G36" s="288" t="s">
        <v>228</v>
      </c>
      <c r="H36" s="131">
        <v>5</v>
      </c>
      <c r="I36" s="131" t="s">
        <v>2142</v>
      </c>
      <c r="J36" s="145">
        <v>5</v>
      </c>
      <c r="K36" s="292" t="s">
        <v>192</v>
      </c>
      <c r="L36" s="182"/>
    </row>
    <row r="37" spans="2:17">
      <c r="B37" s="131"/>
      <c r="C37" s="133">
        <v>6</v>
      </c>
      <c r="D37" s="288" t="s">
        <v>345</v>
      </c>
      <c r="E37" s="291"/>
      <c r="F37" s="131">
        <v>6</v>
      </c>
      <c r="G37" s="288" t="s">
        <v>85</v>
      </c>
      <c r="H37" s="131">
        <v>6</v>
      </c>
      <c r="I37" s="277" t="s">
        <v>950</v>
      </c>
      <c r="J37" s="145">
        <v>6</v>
      </c>
      <c r="K37" s="281" t="s">
        <v>134</v>
      </c>
      <c r="L37" s="182"/>
    </row>
    <row r="38" spans="2:17">
      <c r="B38" s="131"/>
      <c r="C38" s="133">
        <v>7</v>
      </c>
      <c r="D38" s="288" t="s">
        <v>216</v>
      </c>
      <c r="E38" s="291"/>
      <c r="F38" s="131">
        <v>7</v>
      </c>
      <c r="G38" s="288" t="s">
        <v>44</v>
      </c>
      <c r="H38" s="131">
        <v>7</v>
      </c>
      <c r="I38" s="131" t="s">
        <v>2141</v>
      </c>
      <c r="J38" s="145">
        <v>7</v>
      </c>
      <c r="K38" s="292" t="s">
        <v>74</v>
      </c>
      <c r="L38" s="182"/>
    </row>
    <row r="39" spans="2:17">
      <c r="B39" s="131"/>
      <c r="C39" s="133">
        <v>8</v>
      </c>
      <c r="D39" s="288" t="s">
        <v>500</v>
      </c>
      <c r="E39" s="291"/>
      <c r="F39" s="131"/>
      <c r="G39" s="133"/>
      <c r="H39" s="131">
        <v>8</v>
      </c>
      <c r="I39" s="131" t="s">
        <v>1056</v>
      </c>
      <c r="J39" s="133"/>
      <c r="K39" s="131"/>
      <c r="L39" s="133"/>
    </row>
    <row r="40" spans="2:17" ht="15.75" thickBot="1">
      <c r="B40" s="131"/>
      <c r="C40" s="133">
        <v>9</v>
      </c>
      <c r="D40" s="293" t="s">
        <v>208</v>
      </c>
      <c r="E40" s="291"/>
      <c r="G40" s="133"/>
      <c r="H40" s="133"/>
      <c r="I40" s="131"/>
      <c r="J40" s="137"/>
      <c r="K40" s="131"/>
      <c r="L40" s="133"/>
    </row>
    <row r="43" spans="2:17" ht="15.75" thickBot="1"/>
    <row r="44" spans="2:17" ht="21">
      <c r="D44" s="214">
        <v>14</v>
      </c>
      <c r="E44" s="215" t="s">
        <v>2192</v>
      </c>
      <c r="F44" s="186">
        <v>15</v>
      </c>
      <c r="G44" s="217" t="s">
        <v>2193</v>
      </c>
      <c r="H44" s="186">
        <v>16</v>
      </c>
      <c r="I44" s="187" t="s">
        <v>2199</v>
      </c>
      <c r="J44" s="219">
        <v>17</v>
      </c>
      <c r="K44" s="220" t="s">
        <v>2200</v>
      </c>
      <c r="L44" s="220"/>
      <c r="M44" s="221"/>
      <c r="N44" s="223">
        <v>18</v>
      </c>
      <c r="O44" s="224" t="s">
        <v>2205</v>
      </c>
      <c r="P44" s="224"/>
      <c r="Q44" s="225"/>
    </row>
    <row r="45" spans="2:17" ht="21">
      <c r="D45" s="134"/>
      <c r="E45" s="216" t="s">
        <v>2194</v>
      </c>
      <c r="F45" s="134"/>
      <c r="G45" s="218" t="s">
        <v>2195</v>
      </c>
      <c r="H45" s="181"/>
      <c r="I45" s="188" t="s">
        <v>2196</v>
      </c>
      <c r="J45" s="181"/>
      <c r="K45" s="222" t="s">
        <v>2201</v>
      </c>
      <c r="L45" s="222"/>
      <c r="M45" s="176"/>
      <c r="N45" s="181"/>
      <c r="O45" s="170" t="s">
        <v>2175</v>
      </c>
      <c r="P45" s="170"/>
      <c r="Q45" s="176"/>
    </row>
    <row r="46" spans="2:17">
      <c r="D46" s="182">
        <v>1</v>
      </c>
      <c r="E46" s="292" t="s">
        <v>85</v>
      </c>
      <c r="F46" s="182">
        <v>1</v>
      </c>
      <c r="G46" s="182" t="s">
        <v>173</v>
      </c>
      <c r="H46" s="182">
        <v>1</v>
      </c>
      <c r="I46" s="107" t="s">
        <v>2135</v>
      </c>
      <c r="J46" s="182">
        <v>1</v>
      </c>
      <c r="K46" s="182" t="s">
        <v>1889</v>
      </c>
      <c r="L46" s="182"/>
      <c r="M46" s="176"/>
      <c r="N46" s="134">
        <v>1</v>
      </c>
      <c r="O46" t="s">
        <v>2121</v>
      </c>
      <c r="Q46" s="176"/>
    </row>
    <row r="47" spans="2:17">
      <c r="D47" s="182">
        <v>2</v>
      </c>
      <c r="E47" s="182" t="s">
        <v>1448</v>
      </c>
      <c r="F47" s="182">
        <v>2</v>
      </c>
      <c r="G47" s="292" t="s">
        <v>1406</v>
      </c>
      <c r="H47" s="182">
        <v>2</v>
      </c>
      <c r="I47" s="107" t="s">
        <v>2197</v>
      </c>
      <c r="J47" s="182">
        <v>2</v>
      </c>
      <c r="K47" s="182" t="s">
        <v>2202</v>
      </c>
      <c r="L47" s="182"/>
      <c r="M47" s="176"/>
      <c r="N47" s="134">
        <v>2</v>
      </c>
      <c r="O47" t="s">
        <v>2057</v>
      </c>
      <c r="Q47" s="176"/>
    </row>
    <row r="48" spans="2:17">
      <c r="D48" s="182">
        <v>3</v>
      </c>
      <c r="E48" s="292" t="s">
        <v>140</v>
      </c>
      <c r="F48" s="182"/>
      <c r="G48" s="182"/>
      <c r="H48" s="182">
        <v>3</v>
      </c>
      <c r="I48" s="107" t="s">
        <v>1798</v>
      </c>
      <c r="J48" s="182">
        <v>3</v>
      </c>
      <c r="K48" s="182" t="s">
        <v>2125</v>
      </c>
      <c r="L48" s="182"/>
      <c r="M48" s="176"/>
      <c r="N48" s="134">
        <v>3</v>
      </c>
      <c r="O48" t="s">
        <v>2169</v>
      </c>
      <c r="Q48" s="176"/>
    </row>
    <row r="49" spans="2:17">
      <c r="D49" s="182">
        <v>4</v>
      </c>
      <c r="E49" s="292" t="s">
        <v>216</v>
      </c>
      <c r="F49" s="182"/>
      <c r="G49" s="182"/>
      <c r="H49" s="182">
        <v>4</v>
      </c>
      <c r="I49" s="107" t="s">
        <v>1794</v>
      </c>
      <c r="J49" s="134"/>
      <c r="M49" s="176"/>
      <c r="N49" s="134">
        <v>4</v>
      </c>
      <c r="O49" t="s">
        <v>2137</v>
      </c>
      <c r="Q49" s="176"/>
    </row>
    <row r="50" spans="2:17" ht="15.75" thickBot="1">
      <c r="D50" s="182"/>
      <c r="E50" s="182"/>
      <c r="F50" s="182"/>
      <c r="G50" s="182"/>
      <c r="H50" s="182">
        <v>5</v>
      </c>
      <c r="I50" s="107" t="s">
        <v>2198</v>
      </c>
      <c r="J50" s="177"/>
      <c r="K50" s="178"/>
      <c r="L50" s="178"/>
      <c r="M50" s="178"/>
      <c r="N50" s="134">
        <v>5</v>
      </c>
      <c r="O50" t="s">
        <v>2222</v>
      </c>
      <c r="Q50" s="127"/>
    </row>
    <row r="51" spans="2:17" ht="15.75" thickBot="1">
      <c r="N51" s="177">
        <v>6</v>
      </c>
      <c r="O51" s="178" t="s">
        <v>2221</v>
      </c>
      <c r="P51" s="178"/>
      <c r="Q51" s="226"/>
    </row>
    <row r="54" spans="2:17" ht="18.75">
      <c r="E54" s="259" t="s">
        <v>2254</v>
      </c>
      <c r="I54" s="260" t="s">
        <v>2281</v>
      </c>
      <c r="K54" s="261" t="s">
        <v>2301</v>
      </c>
      <c r="M54" s="259" t="s">
        <v>2085</v>
      </c>
      <c r="N54" s="127"/>
    </row>
    <row r="55" spans="2:17" ht="15.75" thickBot="1">
      <c r="E55" s="229"/>
      <c r="H55" s="68" t="s">
        <v>2318</v>
      </c>
      <c r="I55" s="244" t="s">
        <v>2288</v>
      </c>
      <c r="J55" t="s">
        <v>2302</v>
      </c>
      <c r="K55" s="245" t="s">
        <v>2303</v>
      </c>
      <c r="L55" t="s">
        <v>2283</v>
      </c>
      <c r="M55" s="242" t="s">
        <v>2286</v>
      </c>
      <c r="N55" s="127"/>
    </row>
    <row r="56" spans="2:17" ht="18.75">
      <c r="B56" s="234" t="s">
        <v>2274</v>
      </c>
      <c r="C56" s="238" t="s">
        <v>2273</v>
      </c>
      <c r="E56" s="258" t="s">
        <v>2259</v>
      </c>
      <c r="G56" s="262" t="s">
        <v>2264</v>
      </c>
      <c r="H56" t="s">
        <v>2299</v>
      </c>
      <c r="I56" s="250" t="s">
        <v>2300</v>
      </c>
      <c r="K56" s="127"/>
      <c r="L56" t="s">
        <v>2278</v>
      </c>
      <c r="M56" s="243" t="s">
        <v>2304</v>
      </c>
      <c r="N56" s="127"/>
    </row>
    <row r="57" spans="2:17">
      <c r="D57">
        <v>1</v>
      </c>
      <c r="E57" s="179" t="s">
        <v>950</v>
      </c>
      <c r="G57" s="263" t="s">
        <v>345</v>
      </c>
      <c r="I57" s="127"/>
      <c r="K57" s="127"/>
      <c r="N57" s="127"/>
    </row>
    <row r="58" spans="2:17">
      <c r="D58">
        <v>2</v>
      </c>
      <c r="E58" s="179" t="s">
        <v>195</v>
      </c>
      <c r="G58" s="263" t="s">
        <v>567</v>
      </c>
      <c r="I58" s="127"/>
      <c r="J58" t="s">
        <v>2316</v>
      </c>
      <c r="K58" s="112" t="s">
        <v>2317</v>
      </c>
      <c r="L58" t="s">
        <v>2277</v>
      </c>
      <c r="M58" s="241" t="s">
        <v>2287</v>
      </c>
      <c r="N58" s="127"/>
    </row>
    <row r="59" spans="2:17">
      <c r="D59">
        <v>3</v>
      </c>
      <c r="E59" s="179" t="s">
        <v>163</v>
      </c>
      <c r="G59" s="263" t="s">
        <v>2269</v>
      </c>
    </row>
    <row r="60" spans="2:17">
      <c r="D60">
        <v>4</v>
      </c>
      <c r="E60" s="179" t="s">
        <v>966</v>
      </c>
      <c r="G60" s="263" t="s">
        <v>2270</v>
      </c>
    </row>
    <row r="61" spans="2:17">
      <c r="D61">
        <v>5</v>
      </c>
      <c r="E61" s="179" t="s">
        <v>135</v>
      </c>
      <c r="G61" s="263" t="s">
        <v>1761</v>
      </c>
    </row>
    <row r="62" spans="2:17">
      <c r="D62">
        <v>6</v>
      </c>
      <c r="E62" s="179" t="s">
        <v>1406</v>
      </c>
      <c r="G62" s="263" t="s">
        <v>562</v>
      </c>
    </row>
    <row r="63" spans="2:17">
      <c r="D63">
        <v>7</v>
      </c>
      <c r="E63" s="237" t="s">
        <v>2263</v>
      </c>
      <c r="G63" s="246" t="s">
        <v>155</v>
      </c>
    </row>
    <row r="64" spans="2:17">
      <c r="D64">
        <v>8</v>
      </c>
      <c r="E64" s="237" t="s">
        <v>2315</v>
      </c>
      <c r="G64" s="274" t="s">
        <v>2306</v>
      </c>
    </row>
    <row r="65" spans="2:12">
      <c r="E65" s="237"/>
    </row>
    <row r="66" spans="2:12" ht="29.25" thickBot="1">
      <c r="B66" s="230" t="s">
        <v>2275</v>
      </c>
      <c r="C66" s="239" t="s">
        <v>2280</v>
      </c>
      <c r="E66" s="271" t="s">
        <v>2271</v>
      </c>
      <c r="G66" s="272" t="s">
        <v>2272</v>
      </c>
      <c r="H66" s="236"/>
      <c r="I66" s="235" t="s">
        <v>2273</v>
      </c>
    </row>
    <row r="67" spans="2:12">
      <c r="D67">
        <v>9</v>
      </c>
      <c r="E67" t="s">
        <v>2262</v>
      </c>
      <c r="I67" s="264" t="s">
        <v>2259</v>
      </c>
      <c r="K67" s="265" t="s">
        <v>2294</v>
      </c>
      <c r="L67" s="115" t="s">
        <v>2291</v>
      </c>
    </row>
    <row r="68" spans="2:12">
      <c r="E68" s="71"/>
      <c r="H68">
        <v>1</v>
      </c>
      <c r="I68" s="237" t="s">
        <v>2222</v>
      </c>
      <c r="K68" s="274" t="s">
        <v>85</v>
      </c>
      <c r="L68" s="113" t="s">
        <v>227</v>
      </c>
    </row>
    <row r="69" spans="2:12">
      <c r="D69" s="233"/>
      <c r="H69">
        <v>2</v>
      </c>
      <c r="I69" s="237" t="s">
        <v>2121</v>
      </c>
      <c r="K69" s="274" t="s">
        <v>44</v>
      </c>
      <c r="L69" s="113" t="s">
        <v>228</v>
      </c>
    </row>
    <row r="70" spans="2:12">
      <c r="H70">
        <v>3</v>
      </c>
      <c r="I70" s="237" t="s">
        <v>2057</v>
      </c>
      <c r="K70" s="274" t="s">
        <v>2285</v>
      </c>
      <c r="L70" s="113" t="s">
        <v>1769</v>
      </c>
    </row>
    <row r="71" spans="2:12">
      <c r="H71">
        <v>4</v>
      </c>
      <c r="I71" s="237" t="s">
        <v>2267</v>
      </c>
      <c r="K71" s="274" t="s">
        <v>2349</v>
      </c>
      <c r="L71" s="240" t="s">
        <v>140</v>
      </c>
    </row>
    <row r="72" spans="2:12">
      <c r="H72">
        <v>5</v>
      </c>
      <c r="I72" s="179" t="s">
        <v>63</v>
      </c>
      <c r="K72" s="263" t="s">
        <v>1244</v>
      </c>
    </row>
    <row r="73" spans="2:12" ht="15.75" thickBot="1">
      <c r="B73" t="s">
        <v>2289</v>
      </c>
      <c r="C73" t="s">
        <v>2290</v>
      </c>
      <c r="H73">
        <v>6</v>
      </c>
      <c r="I73" s="180" t="s">
        <v>1858</v>
      </c>
      <c r="K73" s="276" t="s">
        <v>2372</v>
      </c>
    </row>
    <row r="75" spans="2:12">
      <c r="I75" s="237"/>
    </row>
    <row r="76" spans="2:12" ht="18.75">
      <c r="B76" s="230" t="s">
        <v>2279</v>
      </c>
    </row>
    <row r="77" spans="2:12">
      <c r="I77" s="273" t="s">
        <v>2282</v>
      </c>
      <c r="K77" s="265" t="s">
        <v>2350</v>
      </c>
      <c r="L77" s="71" t="s">
        <v>2351</v>
      </c>
    </row>
    <row r="78" spans="2:12">
      <c r="H78">
        <v>7</v>
      </c>
      <c r="I78" t="s">
        <v>2261</v>
      </c>
      <c r="J78">
        <v>5</v>
      </c>
      <c r="K78" t="s">
        <v>2284</v>
      </c>
      <c r="L78" s="274" t="s">
        <v>216</v>
      </c>
    </row>
    <row r="81" spans="7:7">
      <c r="G81" t="s">
        <v>2353</v>
      </c>
    </row>
  </sheetData>
  <mergeCells count="1">
    <mergeCell ref="B3:AA3"/>
  </mergeCells>
  <pageMargins left="0.70866141732283472" right="0.70866141732283472" top="0.74803149606299213" bottom="0.74803149606299213" header="0.31496062992125984" footer="0.31496062992125984"/>
  <pageSetup paperSize="9" scale="80" fitToHeight="2" orientation="landscape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16</vt:i4>
      </vt:variant>
      <vt:variant>
        <vt:lpstr>Περιοχές με ονόματα</vt:lpstr>
      </vt:variant>
      <vt:variant>
        <vt:i4>1</vt:i4>
      </vt:variant>
    </vt:vector>
  </HeadingPairs>
  <TitlesOfParts>
    <vt:vector size="17" baseType="lpstr">
      <vt:lpstr>ΤΑΜΕΙΟ 21-22</vt:lpstr>
      <vt:lpstr>2022-2023</vt:lpstr>
      <vt:lpstr>ΤΑΜΕΙΟ 24</vt:lpstr>
      <vt:lpstr>ΤΑΜΕΙΟ 22-23</vt:lpstr>
      <vt:lpstr>2021-2022</vt:lpstr>
      <vt:lpstr>2023-2024</vt:lpstr>
      <vt:lpstr>2024-2025</vt:lpstr>
      <vt:lpstr>TAMEIO 24-25</vt:lpstr>
      <vt:lpstr>ΤΗΛΕΦΩΝΑ</vt:lpstr>
      <vt:lpstr>2025-2026</vt:lpstr>
      <vt:lpstr>ΤΑΜΕΙΟ 2025-2026</vt:lpstr>
      <vt:lpstr>ΚΑΤΑΘΕΣΕΙΣ</vt:lpstr>
      <vt:lpstr>RDV 1-8 Σεπτεμβρίου </vt:lpstr>
      <vt:lpstr>STUDY LAB NEA IONIA</vt:lpstr>
      <vt:lpstr>Φύλλο1</vt:lpstr>
      <vt:lpstr>Φύλλο2</vt:lpstr>
      <vt:lpstr>Φύλλο2!Print_Area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Panagiotis Chatzigiannakis</dc:creator>
  <cp:lastModifiedBy>Eurognosi Nea Ionia</cp:lastModifiedBy>
  <cp:lastPrinted>2025-12-12T19:16:23Z</cp:lastPrinted>
  <dcterms:created xsi:type="dcterms:W3CDTF">2015-06-05T18:19:34Z</dcterms:created>
  <dcterms:modified xsi:type="dcterms:W3CDTF">2026-02-18T19:57:48Z</dcterms:modified>
</cp:coreProperties>
</file>